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colincudmore/Desktop/"/>
    </mc:Choice>
  </mc:AlternateContent>
  <xr:revisionPtr revIDLastSave="0" documentId="13_ncr:1_{0EBCBC4C-3FC8-BC49-96DD-5D501E414B23}" xr6:coauthVersionLast="32" xr6:coauthVersionMax="32" xr10:uidLastSave="{00000000-0000-0000-0000-000000000000}"/>
  <bookViews>
    <workbookView xWindow="0" yWindow="460" windowWidth="28800" windowHeight="15940" tabRatio="500" activeTab="8" xr2:uid="{00000000-000D-0000-FFFF-FFFF00000000}"/>
  </bookViews>
  <sheets>
    <sheet name="OHL Raw" sheetId="1" r:id="rId1"/>
    <sheet name="QMJHL Raw" sheetId="3" r:id="rId2"/>
    <sheet name="WHL Raw" sheetId="5" r:id="rId3"/>
    <sheet name="NHL Affiliations (from scraper)" sheetId="8" r:id="rId4"/>
    <sheet name="Age Fix" sheetId="9" r:id="rId5"/>
    <sheet name="OHL Formatted" sheetId="2" r:id="rId6"/>
    <sheet name="QMJHL Formatted" sheetId="4" r:id="rId7"/>
    <sheet name="WHL Formatted" sheetId="6" r:id="rId8"/>
    <sheet name="Together" sheetId="7" r:id="rId9"/>
  </sheet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4" i="8" l="1"/>
  <c r="AK1638" i="7" l="1"/>
  <c r="AL1638" i="7"/>
  <c r="AK1639" i="7"/>
  <c r="AL1639" i="7"/>
  <c r="AK1640" i="7"/>
  <c r="AL1640" i="7"/>
  <c r="AK1641" i="7"/>
  <c r="AL1641" i="7"/>
  <c r="AK1642" i="7"/>
  <c r="AL1642" i="7"/>
  <c r="AK1643" i="7"/>
  <c r="AL1643" i="7"/>
  <c r="AK1644" i="7"/>
  <c r="AL1644" i="7"/>
  <c r="C615" i="6"/>
  <c r="D615" i="6"/>
  <c r="E615" i="6"/>
  <c r="F615" i="6"/>
  <c r="G615" i="6"/>
  <c r="H615" i="6"/>
  <c r="I615" i="6"/>
  <c r="J615" i="6"/>
  <c r="L615" i="6" s="1"/>
  <c r="K615" i="6"/>
  <c r="M615" i="6"/>
  <c r="V615" i="6"/>
  <c r="W615" i="6" s="1"/>
  <c r="AG615" i="6"/>
  <c r="AH615" i="6"/>
  <c r="AI615" i="6"/>
  <c r="AJ615" i="6"/>
  <c r="C616" i="6"/>
  <c r="D616" i="6"/>
  <c r="E616" i="6"/>
  <c r="F616" i="6"/>
  <c r="G616" i="6"/>
  <c r="H616" i="6"/>
  <c r="I616" i="6"/>
  <c r="L616" i="6" s="1"/>
  <c r="J616" i="6"/>
  <c r="K616" i="6"/>
  <c r="M616" i="6"/>
  <c r="V616" i="6"/>
  <c r="W616" i="6" s="1"/>
  <c r="AG616" i="6"/>
  <c r="AH616" i="6"/>
  <c r="AI616" i="6"/>
  <c r="AJ616" i="6"/>
  <c r="C617" i="6"/>
  <c r="D617" i="6"/>
  <c r="E617" i="6"/>
  <c r="F617" i="6"/>
  <c r="G617" i="6"/>
  <c r="H617" i="6"/>
  <c r="I617" i="6"/>
  <c r="W617" i="6" s="1"/>
  <c r="J617" i="6"/>
  <c r="K617" i="6"/>
  <c r="L617" i="6"/>
  <c r="M617" i="6"/>
  <c r="V617" i="6"/>
  <c r="AG617" i="6"/>
  <c r="AH617" i="6"/>
  <c r="AI617" i="6"/>
  <c r="AJ617" i="6"/>
  <c r="C618" i="6"/>
  <c r="D618" i="6" s="1"/>
  <c r="E618" i="6"/>
  <c r="F618" i="6"/>
  <c r="G618" i="6"/>
  <c r="H618" i="6"/>
  <c r="I618" i="6"/>
  <c r="J618" i="6"/>
  <c r="L618" i="6" s="1"/>
  <c r="K618" i="6"/>
  <c r="M618" i="6" s="1"/>
  <c r="V618" i="6"/>
  <c r="W618" i="6"/>
  <c r="AG618" i="6"/>
  <c r="AH618" i="6"/>
  <c r="AI618" i="6"/>
  <c r="AJ618" i="6"/>
  <c r="A618" i="6"/>
  <c r="A615" i="6"/>
  <c r="A616" i="6"/>
  <c r="A617" i="6"/>
  <c r="C524" i="4"/>
  <c r="D524" i="4"/>
  <c r="E524" i="4"/>
  <c r="F524" i="4"/>
  <c r="G524" i="4"/>
  <c r="H524" i="4"/>
  <c r="I524" i="4"/>
  <c r="J524" i="4"/>
  <c r="L524" i="4" s="1"/>
  <c r="K524" i="4"/>
  <c r="M524" i="4"/>
  <c r="N524" i="4"/>
  <c r="O524" i="4" s="1"/>
  <c r="P524" i="4"/>
  <c r="S524" i="4" s="1"/>
  <c r="Q524" i="4"/>
  <c r="T524" i="4" s="1"/>
  <c r="R524" i="4"/>
  <c r="U524" i="4" s="1"/>
  <c r="V524" i="4"/>
  <c r="W524" i="4" s="1"/>
  <c r="X524" i="4"/>
  <c r="AE524" i="4" s="1"/>
  <c r="Y524" i="4"/>
  <c r="Z524" i="4"/>
  <c r="AA524" i="4"/>
  <c r="AB524" i="4"/>
  <c r="AG524" i="4"/>
  <c r="AH524" i="4"/>
  <c r="AI524" i="4"/>
  <c r="AJ524" i="4"/>
  <c r="A524" i="4"/>
  <c r="AC524" i="4" l="1"/>
  <c r="AD524" i="4" s="1"/>
  <c r="AF524" i="4"/>
  <c r="AL2" i="7"/>
  <c r="C3" i="9"/>
  <c r="C2" i="9"/>
  <c r="C21" i="9" l="1"/>
  <c r="AL3" i="7"/>
  <c r="AL4" i="7"/>
  <c r="AL5" i="7"/>
  <c r="AL6" i="7"/>
  <c r="AL7" i="7"/>
  <c r="AL8" i="7"/>
  <c r="AL9" i="7"/>
  <c r="AL10" i="7"/>
  <c r="AL11" i="7"/>
  <c r="AL12" i="7"/>
  <c r="AL13" i="7"/>
  <c r="AL14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3" i="7"/>
  <c r="AL244" i="7"/>
  <c r="AL245" i="7"/>
  <c r="AL246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70" i="7"/>
  <c r="AL271" i="7"/>
  <c r="AL272" i="7"/>
  <c r="AL274" i="7"/>
  <c r="AL275" i="7"/>
  <c r="AL276" i="7"/>
  <c r="AL277" i="7"/>
  <c r="AL278" i="7"/>
  <c r="AL279" i="7"/>
  <c r="AL280" i="7"/>
  <c r="AL281" i="7"/>
  <c r="AL282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L538" i="7"/>
  <c r="AL539" i="7"/>
  <c r="AL540" i="7"/>
  <c r="AL541" i="7"/>
  <c r="AL542" i="7"/>
  <c r="AL543" i="7"/>
  <c r="AL544" i="7"/>
  <c r="AL545" i="7"/>
  <c r="AL546" i="7"/>
  <c r="AL547" i="7"/>
  <c r="AL548" i="7"/>
  <c r="AL549" i="7"/>
  <c r="AL550" i="7"/>
  <c r="AL551" i="7"/>
  <c r="AL552" i="7"/>
  <c r="AL553" i="7"/>
  <c r="AL554" i="7"/>
  <c r="AL555" i="7"/>
  <c r="AL556" i="7"/>
  <c r="AL557" i="7"/>
  <c r="AL558" i="7"/>
  <c r="AL559" i="7"/>
  <c r="AL560" i="7"/>
  <c r="AL561" i="7"/>
  <c r="AL562" i="7"/>
  <c r="AL563" i="7"/>
  <c r="AL564" i="7"/>
  <c r="AL565" i="7"/>
  <c r="AL566" i="7"/>
  <c r="AL567" i="7"/>
  <c r="AL568" i="7"/>
  <c r="AL569" i="7"/>
  <c r="AL570" i="7"/>
  <c r="AL571" i="7"/>
  <c r="AL572" i="7"/>
  <c r="AL573" i="7"/>
  <c r="AL574" i="7"/>
  <c r="AL575" i="7"/>
  <c r="AL576" i="7"/>
  <c r="AL577" i="7"/>
  <c r="AL578" i="7"/>
  <c r="AL579" i="7"/>
  <c r="AL580" i="7"/>
  <c r="AL581" i="7"/>
  <c r="AL582" i="7"/>
  <c r="AL583" i="7"/>
  <c r="AL584" i="7"/>
  <c r="AL585" i="7"/>
  <c r="AL586" i="7"/>
  <c r="AL587" i="7"/>
  <c r="AL588" i="7"/>
  <c r="AL589" i="7"/>
  <c r="AL590" i="7"/>
  <c r="AL591" i="7"/>
  <c r="AL592" i="7"/>
  <c r="AL593" i="7"/>
  <c r="AL594" i="7"/>
  <c r="AL595" i="7"/>
  <c r="AL596" i="7"/>
  <c r="AL597" i="7"/>
  <c r="AL598" i="7"/>
  <c r="AL599" i="7"/>
  <c r="AL600" i="7"/>
  <c r="AL601" i="7"/>
  <c r="AL602" i="7"/>
  <c r="AL603" i="7"/>
  <c r="AL604" i="7"/>
  <c r="AL605" i="7"/>
  <c r="AL606" i="7"/>
  <c r="AL607" i="7"/>
  <c r="AL608" i="7"/>
  <c r="AL609" i="7"/>
  <c r="AL610" i="7"/>
  <c r="AL611" i="7"/>
  <c r="AL612" i="7"/>
  <c r="AL613" i="7"/>
  <c r="AL614" i="7"/>
  <c r="AL615" i="7"/>
  <c r="AL616" i="7"/>
  <c r="AL617" i="7"/>
  <c r="AL618" i="7"/>
  <c r="AL619" i="7"/>
  <c r="AL620" i="7"/>
  <c r="AL621" i="7"/>
  <c r="AL622" i="7"/>
  <c r="AL623" i="7"/>
  <c r="AL624" i="7"/>
  <c r="AL625" i="7"/>
  <c r="AL626" i="7"/>
  <c r="AL627" i="7"/>
  <c r="AL628" i="7"/>
  <c r="AL629" i="7"/>
  <c r="AL630" i="7"/>
  <c r="AL631" i="7"/>
  <c r="AL632" i="7"/>
  <c r="AL633" i="7"/>
  <c r="AL634" i="7"/>
  <c r="AL635" i="7"/>
  <c r="AL636" i="7"/>
  <c r="AL637" i="7"/>
  <c r="AL638" i="7"/>
  <c r="AL639" i="7"/>
  <c r="AL640" i="7"/>
  <c r="AL641" i="7"/>
  <c r="AL642" i="7"/>
  <c r="AL643" i="7"/>
  <c r="AL644" i="7"/>
  <c r="AL645" i="7"/>
  <c r="AL646" i="7"/>
  <c r="AL647" i="7"/>
  <c r="AL648" i="7"/>
  <c r="AL649" i="7"/>
  <c r="AL650" i="7"/>
  <c r="AL651" i="7"/>
  <c r="AL652" i="7"/>
  <c r="AL653" i="7"/>
  <c r="AL654" i="7"/>
  <c r="AL655" i="7"/>
  <c r="AL656" i="7"/>
  <c r="AL657" i="7"/>
  <c r="AL658" i="7"/>
  <c r="AL659" i="7"/>
  <c r="AL660" i="7"/>
  <c r="AL661" i="7"/>
  <c r="AL662" i="7"/>
  <c r="AL663" i="7"/>
  <c r="AL664" i="7"/>
  <c r="AL665" i="7"/>
  <c r="AL666" i="7"/>
  <c r="AL667" i="7"/>
  <c r="AL668" i="7"/>
  <c r="AL669" i="7"/>
  <c r="AL670" i="7"/>
  <c r="AL671" i="7"/>
  <c r="AL672" i="7"/>
  <c r="AL673" i="7"/>
  <c r="AL674" i="7"/>
  <c r="AL675" i="7"/>
  <c r="AL676" i="7"/>
  <c r="AL677" i="7"/>
  <c r="AL678" i="7"/>
  <c r="AL679" i="7"/>
  <c r="AL680" i="7"/>
  <c r="AL681" i="7"/>
  <c r="AL682" i="7"/>
  <c r="AL683" i="7"/>
  <c r="AL684" i="7"/>
  <c r="AL685" i="7"/>
  <c r="AL686" i="7"/>
  <c r="AL687" i="7"/>
  <c r="AL688" i="7"/>
  <c r="AL689" i="7"/>
  <c r="AL690" i="7"/>
  <c r="AL691" i="7"/>
  <c r="AL692" i="7"/>
  <c r="AL693" i="7"/>
  <c r="AL694" i="7"/>
  <c r="AL695" i="7"/>
  <c r="AL696" i="7"/>
  <c r="AL697" i="7"/>
  <c r="AL698" i="7"/>
  <c r="AL699" i="7"/>
  <c r="AL700" i="7"/>
  <c r="AL701" i="7"/>
  <c r="AL702" i="7"/>
  <c r="AL703" i="7"/>
  <c r="AL704" i="7"/>
  <c r="AL705" i="7"/>
  <c r="AL706" i="7"/>
  <c r="AL707" i="7"/>
  <c r="AL708" i="7"/>
  <c r="AL709" i="7"/>
  <c r="AL710" i="7"/>
  <c r="AL711" i="7"/>
  <c r="AL712" i="7"/>
  <c r="AL713" i="7"/>
  <c r="AL714" i="7"/>
  <c r="AL715" i="7"/>
  <c r="AL716" i="7"/>
  <c r="AL717" i="7"/>
  <c r="AL718" i="7"/>
  <c r="AL719" i="7"/>
  <c r="AL720" i="7"/>
  <c r="AL721" i="7"/>
  <c r="AL722" i="7"/>
  <c r="AL723" i="7"/>
  <c r="AL724" i="7"/>
  <c r="AL725" i="7"/>
  <c r="AL726" i="7"/>
  <c r="AL727" i="7"/>
  <c r="AL728" i="7"/>
  <c r="AL729" i="7"/>
  <c r="AL730" i="7"/>
  <c r="AL731" i="7"/>
  <c r="AL732" i="7"/>
  <c r="AL733" i="7"/>
  <c r="AL734" i="7"/>
  <c r="AL735" i="7"/>
  <c r="AL736" i="7"/>
  <c r="AL737" i="7"/>
  <c r="AL738" i="7"/>
  <c r="AL739" i="7"/>
  <c r="AL740" i="7"/>
  <c r="AL741" i="7"/>
  <c r="AL742" i="7"/>
  <c r="AL743" i="7"/>
  <c r="AL744" i="7"/>
  <c r="AL745" i="7"/>
  <c r="AL746" i="7"/>
  <c r="AL747" i="7"/>
  <c r="AL748" i="7"/>
  <c r="AL749" i="7"/>
  <c r="AL750" i="7"/>
  <c r="AL751" i="7"/>
  <c r="AL752" i="7"/>
  <c r="AL753" i="7"/>
  <c r="AL754" i="7"/>
  <c r="AL755" i="7"/>
  <c r="AL756" i="7"/>
  <c r="AL757" i="7"/>
  <c r="AL758" i="7"/>
  <c r="AL759" i="7"/>
  <c r="AL760" i="7"/>
  <c r="AL761" i="7"/>
  <c r="AL762" i="7"/>
  <c r="AL763" i="7"/>
  <c r="AL764" i="7"/>
  <c r="AL765" i="7"/>
  <c r="AL766" i="7"/>
  <c r="AL767" i="7"/>
  <c r="AL768" i="7"/>
  <c r="AL769" i="7"/>
  <c r="AL770" i="7"/>
  <c r="AL771" i="7"/>
  <c r="AL772" i="7"/>
  <c r="AL773" i="7"/>
  <c r="AL774" i="7"/>
  <c r="AL775" i="7"/>
  <c r="AL776" i="7"/>
  <c r="AL777" i="7"/>
  <c r="AL778" i="7"/>
  <c r="AL779" i="7"/>
  <c r="AL780" i="7"/>
  <c r="AL781" i="7"/>
  <c r="AL782" i="7"/>
  <c r="AL783" i="7"/>
  <c r="AL784" i="7"/>
  <c r="AL785" i="7"/>
  <c r="AL786" i="7"/>
  <c r="AL787" i="7"/>
  <c r="AL788" i="7"/>
  <c r="AL789" i="7"/>
  <c r="AL790" i="7"/>
  <c r="AL791" i="7"/>
  <c r="AL792" i="7"/>
  <c r="AL793" i="7"/>
  <c r="AL794" i="7"/>
  <c r="AL795" i="7"/>
  <c r="AL796" i="7"/>
  <c r="AL797" i="7"/>
  <c r="AL798" i="7"/>
  <c r="AL799" i="7"/>
  <c r="AL800" i="7"/>
  <c r="AL801" i="7"/>
  <c r="AL802" i="7"/>
  <c r="AL803" i="7"/>
  <c r="AL804" i="7"/>
  <c r="AL805" i="7"/>
  <c r="AL806" i="7"/>
  <c r="AL807" i="7"/>
  <c r="AL808" i="7"/>
  <c r="AL809" i="7"/>
  <c r="AL810" i="7"/>
  <c r="AL811" i="7"/>
  <c r="AL812" i="7"/>
  <c r="AL813" i="7"/>
  <c r="AL814" i="7"/>
  <c r="AL815" i="7"/>
  <c r="AL816" i="7"/>
  <c r="AL817" i="7"/>
  <c r="AL818" i="7"/>
  <c r="AL819" i="7"/>
  <c r="AL820" i="7"/>
  <c r="AL821" i="7"/>
  <c r="AL822" i="7"/>
  <c r="AL823" i="7"/>
  <c r="AL824" i="7"/>
  <c r="AL825" i="7"/>
  <c r="AL826" i="7"/>
  <c r="AL827" i="7"/>
  <c r="AL828" i="7"/>
  <c r="AL829" i="7"/>
  <c r="AL830" i="7"/>
  <c r="AL831" i="7"/>
  <c r="AL832" i="7"/>
  <c r="AL833" i="7"/>
  <c r="AL834" i="7"/>
  <c r="AL835" i="7"/>
  <c r="AL836" i="7"/>
  <c r="AL837" i="7"/>
  <c r="AL838" i="7"/>
  <c r="AL839" i="7"/>
  <c r="AL840" i="7"/>
  <c r="AL841" i="7"/>
  <c r="AL842" i="7"/>
  <c r="AL843" i="7"/>
  <c r="AL844" i="7"/>
  <c r="AL845" i="7"/>
  <c r="AL846" i="7"/>
  <c r="AL847" i="7"/>
  <c r="AL848" i="7"/>
  <c r="AL849" i="7"/>
  <c r="AL850" i="7"/>
  <c r="AL851" i="7"/>
  <c r="AL852" i="7"/>
  <c r="AL853" i="7"/>
  <c r="AL854" i="7"/>
  <c r="AL855" i="7"/>
  <c r="AL856" i="7"/>
  <c r="AL857" i="7"/>
  <c r="AL858" i="7"/>
  <c r="AL859" i="7"/>
  <c r="AL860" i="7"/>
  <c r="AL861" i="7"/>
  <c r="AL862" i="7"/>
  <c r="AL863" i="7"/>
  <c r="AL864" i="7"/>
  <c r="AL865" i="7"/>
  <c r="AL866" i="7"/>
  <c r="AL867" i="7"/>
  <c r="AL868" i="7"/>
  <c r="AL869" i="7"/>
  <c r="AL870" i="7"/>
  <c r="AL871" i="7"/>
  <c r="AL872" i="7"/>
  <c r="AL873" i="7"/>
  <c r="AL874" i="7"/>
  <c r="AL875" i="7"/>
  <c r="AL876" i="7"/>
  <c r="AL877" i="7"/>
  <c r="AL878" i="7"/>
  <c r="AL879" i="7"/>
  <c r="AL880" i="7"/>
  <c r="AL881" i="7"/>
  <c r="AL882" i="7"/>
  <c r="AL883" i="7"/>
  <c r="AL884" i="7"/>
  <c r="AL885" i="7"/>
  <c r="AL886" i="7"/>
  <c r="AL887" i="7"/>
  <c r="AL888" i="7"/>
  <c r="AL889" i="7"/>
  <c r="AL891" i="7"/>
  <c r="AL892" i="7"/>
  <c r="AL893" i="7"/>
  <c r="AL894" i="7"/>
  <c r="AL895" i="7"/>
  <c r="AL896" i="7"/>
  <c r="AL897" i="7"/>
  <c r="AL898" i="7"/>
  <c r="AL899" i="7"/>
  <c r="AL900" i="7"/>
  <c r="AL901" i="7"/>
  <c r="AL902" i="7"/>
  <c r="AL903" i="7"/>
  <c r="AL904" i="7"/>
  <c r="AL905" i="7"/>
  <c r="AL908" i="7"/>
  <c r="AL909" i="7"/>
  <c r="AL910" i="7"/>
  <c r="AL911" i="7"/>
  <c r="AL912" i="7"/>
  <c r="AL913" i="7"/>
  <c r="AL914" i="7"/>
  <c r="AL915" i="7"/>
  <c r="AL916" i="7"/>
  <c r="AL917" i="7"/>
  <c r="AL918" i="7"/>
  <c r="AL919" i="7"/>
  <c r="AL920" i="7"/>
  <c r="AL921" i="7"/>
  <c r="AL922" i="7"/>
  <c r="AL923" i="7"/>
  <c r="AL924" i="7"/>
  <c r="AL925" i="7"/>
  <c r="AL926" i="7"/>
  <c r="AL927" i="7"/>
  <c r="AL930" i="7"/>
  <c r="AL932" i="7"/>
  <c r="AL933" i="7"/>
  <c r="AL934" i="7"/>
  <c r="AL935" i="7"/>
  <c r="AL936" i="7"/>
  <c r="AL937" i="7"/>
  <c r="AL938" i="7"/>
  <c r="AL939" i="7"/>
  <c r="AL940" i="7"/>
  <c r="AL941" i="7"/>
  <c r="AL942" i="7"/>
  <c r="AL943" i="7"/>
  <c r="AL944" i="7"/>
  <c r="AL946" i="7"/>
  <c r="AL947" i="7"/>
  <c r="AL948" i="7"/>
  <c r="AL949" i="7"/>
  <c r="AL950" i="7"/>
  <c r="AL951" i="7"/>
  <c r="AL952" i="7"/>
  <c r="AL953" i="7"/>
  <c r="AL954" i="7"/>
  <c r="AL955" i="7"/>
  <c r="AL956" i="7"/>
  <c r="AL957" i="7"/>
  <c r="AL958" i="7"/>
  <c r="AL959" i="7"/>
  <c r="AL960" i="7"/>
  <c r="AL961" i="7"/>
  <c r="AL962" i="7"/>
  <c r="AL963" i="7"/>
  <c r="AL964" i="7"/>
  <c r="AL965" i="7"/>
  <c r="AL966" i="7"/>
  <c r="AL967" i="7"/>
  <c r="AL968" i="7"/>
  <c r="AL969" i="7"/>
  <c r="AL970" i="7"/>
  <c r="AL971" i="7"/>
  <c r="AL972" i="7"/>
  <c r="AL973" i="7"/>
  <c r="AL974" i="7"/>
  <c r="AL975" i="7"/>
  <c r="AL976" i="7"/>
  <c r="AL977" i="7"/>
  <c r="AL978" i="7"/>
  <c r="AL979" i="7"/>
  <c r="AL980" i="7"/>
  <c r="AL981" i="7"/>
  <c r="AL982" i="7"/>
  <c r="AL983" i="7"/>
  <c r="AL984" i="7"/>
  <c r="AL985" i="7"/>
  <c r="AL986" i="7"/>
  <c r="AL987" i="7"/>
  <c r="AL988" i="7"/>
  <c r="AL989" i="7"/>
  <c r="AL990" i="7"/>
  <c r="AL991" i="7"/>
  <c r="AL992" i="7"/>
  <c r="AL993" i="7"/>
  <c r="AL994" i="7"/>
  <c r="AL995" i="7"/>
  <c r="AL996" i="7"/>
  <c r="AL997" i="7"/>
  <c r="AL998" i="7"/>
  <c r="AL999" i="7"/>
  <c r="AL1000" i="7"/>
  <c r="AL1001" i="7"/>
  <c r="AL1003" i="7"/>
  <c r="AL1007" i="7"/>
  <c r="AL1011" i="7"/>
  <c r="AL1012" i="7"/>
  <c r="AL1013" i="7"/>
  <c r="AL1014" i="7"/>
  <c r="AL1015" i="7"/>
  <c r="AL1016" i="7"/>
  <c r="AL1017" i="7"/>
  <c r="AL1018" i="7"/>
  <c r="AL1019" i="7"/>
  <c r="AL1020" i="7"/>
  <c r="AL1021" i="7"/>
  <c r="AL1022" i="7"/>
  <c r="AL1024" i="7"/>
  <c r="AL1025" i="7"/>
  <c r="AL1026" i="7"/>
  <c r="AL1027" i="7"/>
  <c r="AL1028" i="7"/>
  <c r="AL1029" i="7"/>
  <c r="AL1030" i="7"/>
  <c r="AL1031" i="7"/>
  <c r="AL1032" i="7"/>
  <c r="AL1033" i="7"/>
  <c r="AL1034" i="7"/>
  <c r="AL1035" i="7"/>
  <c r="AL1036" i="7"/>
  <c r="AL1037" i="7"/>
  <c r="AL1038" i="7"/>
  <c r="AL1039" i="7"/>
  <c r="AL1040" i="7"/>
  <c r="AL1041" i="7"/>
  <c r="AL1042" i="7"/>
  <c r="AL1043" i="7"/>
  <c r="AL1044" i="7"/>
  <c r="AL1045" i="7"/>
  <c r="AL1046" i="7"/>
  <c r="AL1047" i="7"/>
  <c r="AL1048" i="7"/>
  <c r="AL1049" i="7"/>
  <c r="AL1050" i="7"/>
  <c r="AL1051" i="7"/>
  <c r="AL1052" i="7"/>
  <c r="AL1053" i="7"/>
  <c r="AL1054" i="7"/>
  <c r="AL1055" i="7"/>
  <c r="AL1056" i="7"/>
  <c r="AL1057" i="7"/>
  <c r="AL1058" i="7"/>
  <c r="AL1059" i="7"/>
  <c r="AL1060" i="7"/>
  <c r="AL1061" i="7"/>
  <c r="AL1062" i="7"/>
  <c r="AL1063" i="7"/>
  <c r="AL1064" i="7"/>
  <c r="AL1065" i="7"/>
  <c r="AL1066" i="7"/>
  <c r="AL1067" i="7"/>
  <c r="AL1068" i="7"/>
  <c r="AL1069" i="7"/>
  <c r="AL1070" i="7"/>
  <c r="AL1071" i="7"/>
  <c r="AL1072" i="7"/>
  <c r="AL1073" i="7"/>
  <c r="AL1074" i="7"/>
  <c r="AL1075" i="7"/>
  <c r="AL1076" i="7"/>
  <c r="AL1077" i="7"/>
  <c r="AL1078" i="7"/>
  <c r="AL1079" i="7"/>
  <c r="AL1080" i="7"/>
  <c r="AL1081" i="7"/>
  <c r="AL1082" i="7"/>
  <c r="AL1083" i="7"/>
  <c r="AL1084" i="7"/>
  <c r="AL1085" i="7"/>
  <c r="AL1086" i="7"/>
  <c r="AL1087" i="7"/>
  <c r="AL1088" i="7"/>
  <c r="AL1089" i="7"/>
  <c r="AL1090" i="7"/>
  <c r="AL1091" i="7"/>
  <c r="AL1092" i="7"/>
  <c r="AL1093" i="7"/>
  <c r="AL1094" i="7"/>
  <c r="AL1095" i="7"/>
  <c r="AL1096" i="7"/>
  <c r="AL1097" i="7"/>
  <c r="AL1098" i="7"/>
  <c r="AL1099" i="7"/>
  <c r="AL1100" i="7"/>
  <c r="AL1101" i="7"/>
  <c r="AL1102" i="7"/>
  <c r="AL1103" i="7"/>
  <c r="AL1104" i="7"/>
  <c r="AL1105" i="7"/>
  <c r="AL1106" i="7"/>
  <c r="AL1107" i="7"/>
  <c r="AL1108" i="7"/>
  <c r="AL1109" i="7"/>
  <c r="AL1110" i="7"/>
  <c r="AL1111" i="7"/>
  <c r="AL1112" i="7"/>
  <c r="AL1113" i="7"/>
  <c r="AL1114" i="7"/>
  <c r="AL1115" i="7"/>
  <c r="AL1116" i="7"/>
  <c r="AL1117" i="7"/>
  <c r="AL1118" i="7"/>
  <c r="AL1119" i="7"/>
  <c r="AL1120" i="7"/>
  <c r="AL1121" i="7"/>
  <c r="AL1122" i="7"/>
  <c r="AL1123" i="7"/>
  <c r="AL1124" i="7"/>
  <c r="AL1125" i="7"/>
  <c r="AL1126" i="7"/>
  <c r="AL1127" i="7"/>
  <c r="AL1128" i="7"/>
  <c r="AL1129" i="7"/>
  <c r="AL1130" i="7"/>
  <c r="AL1131" i="7"/>
  <c r="AL1132" i="7"/>
  <c r="AL1133" i="7"/>
  <c r="AL1134" i="7"/>
  <c r="AL1135" i="7"/>
  <c r="AL1136" i="7"/>
  <c r="AL1137" i="7"/>
  <c r="AL1138" i="7"/>
  <c r="AL1139" i="7"/>
  <c r="AL1140" i="7"/>
  <c r="AL1141" i="7"/>
  <c r="AL1142" i="7"/>
  <c r="AL1143" i="7"/>
  <c r="AL1144" i="7"/>
  <c r="AL1145" i="7"/>
  <c r="AL1146" i="7"/>
  <c r="AL1147" i="7"/>
  <c r="AL1148" i="7"/>
  <c r="AL1149" i="7"/>
  <c r="AL1150" i="7"/>
  <c r="AL1151" i="7"/>
  <c r="AL1152" i="7"/>
  <c r="AL1153" i="7"/>
  <c r="AL1154" i="7"/>
  <c r="AL1155" i="7"/>
  <c r="AL1156" i="7"/>
  <c r="AL1157" i="7"/>
  <c r="AL1158" i="7"/>
  <c r="AL1159" i="7"/>
  <c r="AL1160" i="7"/>
  <c r="AL1161" i="7"/>
  <c r="AL1162" i="7"/>
  <c r="AL1163" i="7"/>
  <c r="AL1164" i="7"/>
  <c r="AL1165" i="7"/>
  <c r="AL1166" i="7"/>
  <c r="AL1167" i="7"/>
  <c r="AL1168" i="7"/>
  <c r="AL1169" i="7"/>
  <c r="AL1170" i="7"/>
  <c r="AL1171" i="7"/>
  <c r="AL1172" i="7"/>
  <c r="AL1173" i="7"/>
  <c r="AL1174" i="7"/>
  <c r="AL1175" i="7"/>
  <c r="AL1176" i="7"/>
  <c r="AL1177" i="7"/>
  <c r="AL1178" i="7"/>
  <c r="AL1179" i="7"/>
  <c r="AL1180" i="7"/>
  <c r="AL1181" i="7"/>
  <c r="AL1182" i="7"/>
  <c r="AL1183" i="7"/>
  <c r="AL1184" i="7"/>
  <c r="AL1185" i="7"/>
  <c r="AL1186" i="7"/>
  <c r="AL1187" i="7"/>
  <c r="AL1188" i="7"/>
  <c r="AL1189" i="7"/>
  <c r="AL1190" i="7"/>
  <c r="AL1191" i="7"/>
  <c r="AL1192" i="7"/>
  <c r="AL1193" i="7"/>
  <c r="AL1194" i="7"/>
  <c r="AL1195" i="7"/>
  <c r="AL1196" i="7"/>
  <c r="AL1197" i="7"/>
  <c r="AL1198" i="7"/>
  <c r="AL1199" i="7"/>
  <c r="AL1200" i="7"/>
  <c r="AL1201" i="7"/>
  <c r="AL1202" i="7"/>
  <c r="AL1203" i="7"/>
  <c r="AL1204" i="7"/>
  <c r="AL1205" i="7"/>
  <c r="AL1206" i="7"/>
  <c r="AL1207" i="7"/>
  <c r="AL1208" i="7"/>
  <c r="AL1209" i="7"/>
  <c r="AL1210" i="7"/>
  <c r="AL1211" i="7"/>
  <c r="AL1212" i="7"/>
  <c r="AL1213" i="7"/>
  <c r="AL1214" i="7"/>
  <c r="AL1215" i="7"/>
  <c r="AL1216" i="7"/>
  <c r="AL1217" i="7"/>
  <c r="AL1218" i="7"/>
  <c r="AL1219" i="7"/>
  <c r="AL1220" i="7"/>
  <c r="AL1221" i="7"/>
  <c r="AL1222" i="7"/>
  <c r="AL1223" i="7"/>
  <c r="AL1224" i="7"/>
  <c r="AL1225" i="7"/>
  <c r="AL1226" i="7"/>
  <c r="AL1227" i="7"/>
  <c r="AL1228" i="7"/>
  <c r="AL1229" i="7"/>
  <c r="AL1230" i="7"/>
  <c r="AL1231" i="7"/>
  <c r="AL1232" i="7"/>
  <c r="AL1233" i="7"/>
  <c r="AL1234" i="7"/>
  <c r="AL1235" i="7"/>
  <c r="AL1236" i="7"/>
  <c r="AL1237" i="7"/>
  <c r="AL1238" i="7"/>
  <c r="AL1239" i="7"/>
  <c r="AL1240" i="7"/>
  <c r="AL1241" i="7"/>
  <c r="AL1242" i="7"/>
  <c r="AL1243" i="7"/>
  <c r="AL1244" i="7"/>
  <c r="AL1245" i="7"/>
  <c r="AL1246" i="7"/>
  <c r="AL1247" i="7"/>
  <c r="AL1248" i="7"/>
  <c r="AL1249" i="7"/>
  <c r="AL1250" i="7"/>
  <c r="AL1251" i="7"/>
  <c r="AL1252" i="7"/>
  <c r="AL1253" i="7"/>
  <c r="AL1254" i="7"/>
  <c r="AL1255" i="7"/>
  <c r="AL1256" i="7"/>
  <c r="AL1257" i="7"/>
  <c r="AL1258" i="7"/>
  <c r="AL1259" i="7"/>
  <c r="AL1260" i="7"/>
  <c r="AL1261" i="7"/>
  <c r="AL1262" i="7"/>
  <c r="AL1263" i="7"/>
  <c r="AL1264" i="7"/>
  <c r="AL1265" i="7"/>
  <c r="AL1266" i="7"/>
  <c r="AL1267" i="7"/>
  <c r="AL1268" i="7"/>
  <c r="AL1269" i="7"/>
  <c r="AL1270" i="7"/>
  <c r="AL1271" i="7"/>
  <c r="AL1272" i="7"/>
  <c r="AL1273" i="7"/>
  <c r="AL1274" i="7"/>
  <c r="AL1275" i="7"/>
  <c r="AL1276" i="7"/>
  <c r="AL1277" i="7"/>
  <c r="AL1278" i="7"/>
  <c r="AL1279" i="7"/>
  <c r="AL1280" i="7"/>
  <c r="AL1281" i="7"/>
  <c r="AL1282" i="7"/>
  <c r="AL1283" i="7"/>
  <c r="AL1284" i="7"/>
  <c r="AL1285" i="7"/>
  <c r="AL1286" i="7"/>
  <c r="AL1287" i="7"/>
  <c r="AL1288" i="7"/>
  <c r="AL1289" i="7"/>
  <c r="AL1290" i="7"/>
  <c r="AL1291" i="7"/>
  <c r="AL1292" i="7"/>
  <c r="AL1293" i="7"/>
  <c r="AL1294" i="7"/>
  <c r="AL1295" i="7"/>
  <c r="AL1296" i="7"/>
  <c r="AL1297" i="7"/>
  <c r="AL1298" i="7"/>
  <c r="AL1299" i="7"/>
  <c r="AL1300" i="7"/>
  <c r="AL1301" i="7"/>
  <c r="AL1302" i="7"/>
  <c r="AL1303" i="7"/>
  <c r="AL1304" i="7"/>
  <c r="AL1305" i="7"/>
  <c r="AL1306" i="7"/>
  <c r="AL1307" i="7"/>
  <c r="AL1308" i="7"/>
  <c r="AL1309" i="7"/>
  <c r="AL1310" i="7"/>
  <c r="AL1311" i="7"/>
  <c r="AL1312" i="7"/>
  <c r="AL1313" i="7"/>
  <c r="AL1314" i="7"/>
  <c r="AL1315" i="7"/>
  <c r="AL1316" i="7"/>
  <c r="AL1317" i="7"/>
  <c r="AL1318" i="7"/>
  <c r="AL1319" i="7"/>
  <c r="AL1320" i="7"/>
  <c r="AL1321" i="7"/>
  <c r="AL1322" i="7"/>
  <c r="AL1323" i="7"/>
  <c r="AL1324" i="7"/>
  <c r="AL1325" i="7"/>
  <c r="AL1326" i="7"/>
  <c r="AL1327" i="7"/>
  <c r="AL1328" i="7"/>
  <c r="AL1329" i="7"/>
  <c r="AL1330" i="7"/>
  <c r="AL1331" i="7"/>
  <c r="AL1332" i="7"/>
  <c r="AL1333" i="7"/>
  <c r="AL1334" i="7"/>
  <c r="AL1335" i="7"/>
  <c r="AL1336" i="7"/>
  <c r="AL1337" i="7"/>
  <c r="AL1338" i="7"/>
  <c r="AL1339" i="7"/>
  <c r="AL1340" i="7"/>
  <c r="AL1341" i="7"/>
  <c r="AL1342" i="7"/>
  <c r="AL1343" i="7"/>
  <c r="AL1344" i="7"/>
  <c r="AL1345" i="7"/>
  <c r="AL1346" i="7"/>
  <c r="AL1347" i="7"/>
  <c r="AL1348" i="7"/>
  <c r="AL1349" i="7"/>
  <c r="AL1350" i="7"/>
  <c r="AL1351" i="7"/>
  <c r="AL1352" i="7"/>
  <c r="AL1353" i="7"/>
  <c r="AL1354" i="7"/>
  <c r="AL1355" i="7"/>
  <c r="AL1356" i="7"/>
  <c r="AL1357" i="7"/>
  <c r="AL1358" i="7"/>
  <c r="AL1359" i="7"/>
  <c r="AL1360" i="7"/>
  <c r="AL1361" i="7"/>
  <c r="AL1362" i="7"/>
  <c r="AL1363" i="7"/>
  <c r="AL1364" i="7"/>
  <c r="AL1365" i="7"/>
  <c r="AL1366" i="7"/>
  <c r="AL1367" i="7"/>
  <c r="AL1368" i="7"/>
  <c r="AL1369" i="7"/>
  <c r="AL1370" i="7"/>
  <c r="AL1371" i="7"/>
  <c r="AL1372" i="7"/>
  <c r="AL1373" i="7"/>
  <c r="AL1374" i="7"/>
  <c r="AL1375" i="7"/>
  <c r="AL1376" i="7"/>
  <c r="AL1377" i="7"/>
  <c r="AL1378" i="7"/>
  <c r="AL1379" i="7"/>
  <c r="AL1380" i="7"/>
  <c r="AL1381" i="7"/>
  <c r="AL1382" i="7"/>
  <c r="AL1383" i="7"/>
  <c r="AL1384" i="7"/>
  <c r="AL1385" i="7"/>
  <c r="AL1386" i="7"/>
  <c r="AL1387" i="7"/>
  <c r="AL1388" i="7"/>
  <c r="AL1389" i="7"/>
  <c r="AL1390" i="7"/>
  <c r="AL1391" i="7"/>
  <c r="AL1392" i="7"/>
  <c r="AL1393" i="7"/>
  <c r="AL1394" i="7"/>
  <c r="AL1395" i="7"/>
  <c r="AL1396" i="7"/>
  <c r="AL1397" i="7"/>
  <c r="AL1398" i="7"/>
  <c r="AL1399" i="7"/>
  <c r="AL1400" i="7"/>
  <c r="AL1401" i="7"/>
  <c r="AL1402" i="7"/>
  <c r="AL1403" i="7"/>
  <c r="AL1404" i="7"/>
  <c r="AL1405" i="7"/>
  <c r="AL1406" i="7"/>
  <c r="AL1407" i="7"/>
  <c r="AL1408" i="7"/>
  <c r="AL1409" i="7"/>
  <c r="AL1410" i="7"/>
  <c r="AL1411" i="7"/>
  <c r="AL1412" i="7"/>
  <c r="AL1413" i="7"/>
  <c r="AL1414" i="7"/>
  <c r="AL1415" i="7"/>
  <c r="AL1416" i="7"/>
  <c r="AL1417" i="7"/>
  <c r="AL1418" i="7"/>
  <c r="AL1419" i="7"/>
  <c r="AL1420" i="7"/>
  <c r="AL1421" i="7"/>
  <c r="AL1422" i="7"/>
  <c r="AL1423" i="7"/>
  <c r="AL1424" i="7"/>
  <c r="AL1425" i="7"/>
  <c r="AL1426" i="7"/>
  <c r="AL1427" i="7"/>
  <c r="AL1428" i="7"/>
  <c r="AL1429" i="7"/>
  <c r="AL1430" i="7"/>
  <c r="AL1431" i="7"/>
  <c r="AL1432" i="7"/>
  <c r="AL1433" i="7"/>
  <c r="AL1434" i="7"/>
  <c r="AL1435" i="7"/>
  <c r="AL1436" i="7"/>
  <c r="AL1437" i="7"/>
  <c r="AL1438" i="7"/>
  <c r="AL1439" i="7"/>
  <c r="AL1440" i="7"/>
  <c r="AL1441" i="7"/>
  <c r="AL1442" i="7"/>
  <c r="AL1443" i="7"/>
  <c r="AL1444" i="7"/>
  <c r="AL1445" i="7"/>
  <c r="AL1446" i="7"/>
  <c r="AL1447" i="7"/>
  <c r="AL1448" i="7"/>
  <c r="AL1449" i="7"/>
  <c r="AL1450" i="7"/>
  <c r="AL1451" i="7"/>
  <c r="AL1452" i="7"/>
  <c r="AL1453" i="7"/>
  <c r="AL1454" i="7"/>
  <c r="AL1455" i="7"/>
  <c r="AL1456" i="7"/>
  <c r="AL1457" i="7"/>
  <c r="AL1458" i="7"/>
  <c r="AL1459" i="7"/>
  <c r="AL1460" i="7"/>
  <c r="AL1461" i="7"/>
  <c r="AL1462" i="7"/>
  <c r="AL1463" i="7"/>
  <c r="AL1464" i="7"/>
  <c r="AL1465" i="7"/>
  <c r="AL1466" i="7"/>
  <c r="AL1467" i="7"/>
  <c r="AL1468" i="7"/>
  <c r="AL1469" i="7"/>
  <c r="AL1470" i="7"/>
  <c r="AL1471" i="7"/>
  <c r="AL1472" i="7"/>
  <c r="AL1473" i="7"/>
  <c r="AL1474" i="7"/>
  <c r="AL1475" i="7"/>
  <c r="AL1476" i="7"/>
  <c r="AL1477" i="7"/>
  <c r="AL1478" i="7"/>
  <c r="AL1479" i="7"/>
  <c r="AL1480" i="7"/>
  <c r="AL1481" i="7"/>
  <c r="AL1482" i="7"/>
  <c r="AL1483" i="7"/>
  <c r="AL1484" i="7"/>
  <c r="AL1485" i="7"/>
  <c r="AL1486" i="7"/>
  <c r="AL1487" i="7"/>
  <c r="AL1488" i="7"/>
  <c r="AL1489" i="7"/>
  <c r="AL1490" i="7"/>
  <c r="AL1491" i="7"/>
  <c r="AL1492" i="7"/>
  <c r="AL1493" i="7"/>
  <c r="AL1494" i="7"/>
  <c r="AL1495" i="7"/>
  <c r="AL1496" i="7"/>
  <c r="AL1497" i="7"/>
  <c r="AL1498" i="7"/>
  <c r="AL1499" i="7"/>
  <c r="AL1500" i="7"/>
  <c r="AL1501" i="7"/>
  <c r="AL1502" i="7"/>
  <c r="AL1503" i="7"/>
  <c r="AL1504" i="7"/>
  <c r="AL1505" i="7"/>
  <c r="AL1506" i="7"/>
  <c r="AL1507" i="7"/>
  <c r="AL1508" i="7"/>
  <c r="AL1509" i="7"/>
  <c r="AL1510" i="7"/>
  <c r="AL1511" i="7"/>
  <c r="AL1512" i="7"/>
  <c r="AL1513" i="7"/>
  <c r="AL1514" i="7"/>
  <c r="AL1515" i="7"/>
  <c r="AL1516" i="7"/>
  <c r="AL1517" i="7"/>
  <c r="AL1518" i="7"/>
  <c r="AL1519" i="7"/>
  <c r="AL1520" i="7"/>
  <c r="AL1521" i="7"/>
  <c r="AL1522" i="7"/>
  <c r="AL1523" i="7"/>
  <c r="AL1524" i="7"/>
  <c r="AL1525" i="7"/>
  <c r="AL1526" i="7"/>
  <c r="AL1527" i="7"/>
  <c r="AL1528" i="7"/>
  <c r="AL1529" i="7"/>
  <c r="AL1530" i="7"/>
  <c r="AL1531" i="7"/>
  <c r="AL1532" i="7"/>
  <c r="AL1533" i="7"/>
  <c r="AL1534" i="7"/>
  <c r="AL1535" i="7"/>
  <c r="AL1536" i="7"/>
  <c r="AL1537" i="7"/>
  <c r="AL1538" i="7"/>
  <c r="AL1539" i="7"/>
  <c r="AL1540" i="7"/>
  <c r="AL1541" i="7"/>
  <c r="AL1542" i="7"/>
  <c r="AL1543" i="7"/>
  <c r="AL1544" i="7"/>
  <c r="AL1545" i="7"/>
  <c r="AL1546" i="7"/>
  <c r="AL1547" i="7"/>
  <c r="AL1548" i="7"/>
  <c r="AL1549" i="7"/>
  <c r="AL1550" i="7"/>
  <c r="AL1551" i="7"/>
  <c r="AL1552" i="7"/>
  <c r="AL1553" i="7"/>
  <c r="AL1554" i="7"/>
  <c r="AL1555" i="7"/>
  <c r="AL1556" i="7"/>
  <c r="AL1557" i="7"/>
  <c r="AL1558" i="7"/>
  <c r="AL1559" i="7"/>
  <c r="AL1560" i="7"/>
  <c r="AL1561" i="7"/>
  <c r="AL1562" i="7"/>
  <c r="AL1563" i="7"/>
  <c r="AL1564" i="7"/>
  <c r="AL1565" i="7"/>
  <c r="AL1566" i="7"/>
  <c r="AL1567" i="7"/>
  <c r="AL1568" i="7"/>
  <c r="AL1569" i="7"/>
  <c r="AL1570" i="7"/>
  <c r="AL1571" i="7"/>
  <c r="AL1572" i="7"/>
  <c r="AL1573" i="7"/>
  <c r="AL1574" i="7"/>
  <c r="AL1575" i="7"/>
  <c r="AL1576" i="7"/>
  <c r="AL1577" i="7"/>
  <c r="AL1578" i="7"/>
  <c r="AL1579" i="7"/>
  <c r="AL1580" i="7"/>
  <c r="AL1581" i="7"/>
  <c r="AL1582" i="7"/>
  <c r="AL1583" i="7"/>
  <c r="AL1584" i="7"/>
  <c r="AL1585" i="7"/>
  <c r="AL1586" i="7"/>
  <c r="AL1587" i="7"/>
  <c r="AL1588" i="7"/>
  <c r="AL1589" i="7"/>
  <c r="AL1590" i="7"/>
  <c r="AL1591" i="7"/>
  <c r="AL1592" i="7"/>
  <c r="AL1593" i="7"/>
  <c r="AL1594" i="7"/>
  <c r="AL1595" i="7"/>
  <c r="AL1596" i="7"/>
  <c r="AL1597" i="7"/>
  <c r="AL1598" i="7"/>
  <c r="AL1599" i="7"/>
  <c r="AL1600" i="7"/>
  <c r="AL1601" i="7"/>
  <c r="AL1602" i="7"/>
  <c r="AL1603" i="7"/>
  <c r="AL1604" i="7"/>
  <c r="AL1605" i="7"/>
  <c r="AL1606" i="7"/>
  <c r="AL1607" i="7"/>
  <c r="AL1608" i="7"/>
  <c r="AL1609" i="7"/>
  <c r="AL1610" i="7"/>
  <c r="AL1611" i="7"/>
  <c r="AL1612" i="7"/>
  <c r="AL1613" i="7"/>
  <c r="AL1615" i="7"/>
  <c r="AL1616" i="7"/>
  <c r="AL1617" i="7"/>
  <c r="AL1618" i="7"/>
  <c r="AL1619" i="7"/>
  <c r="AL1620" i="7"/>
  <c r="AL1621" i="7"/>
  <c r="AL1623" i="7"/>
  <c r="AL1624" i="7"/>
  <c r="AL1625" i="7"/>
  <c r="AL1626" i="7"/>
  <c r="AL1627" i="7"/>
  <c r="AL1628" i="7"/>
  <c r="AL1629" i="7"/>
  <c r="AL1630" i="7"/>
  <c r="AL1631" i="7"/>
  <c r="AL1632" i="7"/>
  <c r="AL1633" i="7"/>
  <c r="AL1634" i="7"/>
  <c r="AL1635" i="7"/>
  <c r="AL1636" i="7"/>
  <c r="AL1637" i="7"/>
  <c r="B881" i="8"/>
  <c r="B1427" i="8"/>
  <c r="B612" i="8"/>
  <c r="B975" i="8"/>
  <c r="B594" i="8"/>
  <c r="B449" i="8"/>
  <c r="B199" i="8"/>
  <c r="B1139" i="8"/>
  <c r="B1133" i="8"/>
  <c r="B1565" i="8"/>
  <c r="B937" i="8"/>
  <c r="B121" i="8"/>
  <c r="B1523" i="8"/>
  <c r="B1067" i="8"/>
  <c r="B807" i="8"/>
  <c r="B58" i="8"/>
  <c r="B39" i="8"/>
  <c r="B1862" i="8"/>
  <c r="B1336" i="8"/>
  <c r="B686" i="8"/>
  <c r="B1882" i="8"/>
  <c r="B311" i="8"/>
  <c r="B820" i="8"/>
  <c r="B930" i="8"/>
  <c r="B868" i="8"/>
  <c r="B227" i="8"/>
  <c r="B37" i="8"/>
  <c r="B597" i="8"/>
  <c r="B1198" i="8"/>
  <c r="B318" i="8"/>
  <c r="B920" i="8"/>
  <c r="B158" i="8"/>
  <c r="B1927" i="8"/>
  <c r="B1301" i="8"/>
  <c r="B736" i="8"/>
  <c r="B947" i="8"/>
  <c r="B1933" i="8"/>
  <c r="B104" i="8"/>
  <c r="B1310" i="8"/>
  <c r="B769" i="8"/>
  <c r="B288" i="8"/>
  <c r="B117" i="8"/>
  <c r="B1389" i="8"/>
  <c r="B1145" i="8"/>
  <c r="B1853" i="8"/>
  <c r="B779" i="8"/>
  <c r="B650" i="8"/>
  <c r="B1670" i="8"/>
  <c r="B940" i="8"/>
  <c r="B945" i="8"/>
  <c r="B1005" i="8"/>
  <c r="B858" i="8"/>
  <c r="B1875" i="8"/>
  <c r="B205" i="8"/>
  <c r="B1621" i="8"/>
  <c r="B856" i="8"/>
  <c r="B226" i="8"/>
  <c r="B722" i="8"/>
  <c r="B1747" i="8"/>
  <c r="B879" i="8"/>
  <c r="B1052" i="8"/>
  <c r="B1607" i="8"/>
  <c r="B419" i="8"/>
  <c r="B43" i="8"/>
  <c r="B40" i="8"/>
  <c r="B489" i="8"/>
  <c r="B1299" i="8"/>
  <c r="B1090" i="8"/>
  <c r="B1924" i="8"/>
  <c r="B887" i="8"/>
  <c r="B210" i="8"/>
  <c r="B45" i="8"/>
  <c r="B96" i="8"/>
  <c r="B18" i="8"/>
  <c r="B1056" i="8"/>
  <c r="B1524" i="8"/>
  <c r="B490" i="8"/>
  <c r="B1088" i="8"/>
  <c r="B1604" i="8"/>
  <c r="B1423" i="8"/>
  <c r="B704" i="8"/>
  <c r="B1527" i="8"/>
  <c r="B734" i="8"/>
  <c r="B616" i="8"/>
  <c r="B387" i="8"/>
  <c r="B1150" i="8"/>
  <c r="B1776" i="8"/>
  <c r="B1777" i="8"/>
  <c r="B1795" i="8"/>
  <c r="B713" i="8"/>
  <c r="B521" i="8"/>
  <c r="B843" i="8"/>
  <c r="B512" i="8"/>
  <c r="B533" i="8"/>
  <c r="B1455" i="8"/>
  <c r="B646" i="8"/>
  <c r="B211" i="8"/>
  <c r="B373" i="8"/>
  <c r="B1871" i="8"/>
  <c r="B703" i="8"/>
  <c r="B273" i="8"/>
  <c r="B1841" i="8"/>
  <c r="B904" i="8"/>
  <c r="B1136" i="8"/>
  <c r="B1589" i="8"/>
  <c r="B1024" i="8"/>
  <c r="B1285" i="8"/>
  <c r="B232" i="8"/>
  <c r="B1669" i="8"/>
  <c r="B1537" i="8"/>
  <c r="B1395" i="8"/>
  <c r="B25" i="8"/>
  <c r="B1215" i="8"/>
  <c r="B100" i="8"/>
  <c r="B1679" i="8"/>
  <c r="B772" i="8"/>
  <c r="B213" i="8"/>
  <c r="B556" i="8"/>
  <c r="B115" i="8"/>
  <c r="B1065" i="8"/>
  <c r="B380" i="8"/>
  <c r="B1281" i="8"/>
  <c r="B637" i="8"/>
  <c r="B1540" i="8"/>
  <c r="B1640" i="8"/>
  <c r="B988" i="8"/>
  <c r="B46" i="8"/>
  <c r="B1665" i="8"/>
  <c r="B229" i="8"/>
  <c r="B1125" i="8"/>
  <c r="B1035" i="8"/>
  <c r="B1483" i="8"/>
  <c r="B1039" i="8"/>
  <c r="B1617" i="8"/>
  <c r="B353" i="8"/>
  <c r="B1843" i="8"/>
  <c r="B1330" i="8"/>
  <c r="B95" i="8"/>
  <c r="B1653" i="8"/>
  <c r="B1379" i="8"/>
  <c r="B478" i="8"/>
  <c r="B1883" i="8"/>
  <c r="B802" i="8"/>
  <c r="B1479" i="8"/>
  <c r="B1111" i="8"/>
  <c r="B1360" i="8"/>
  <c r="B1431" i="8"/>
  <c r="B1204" i="8"/>
  <c r="B1500" i="8"/>
  <c r="B313" i="8"/>
  <c r="B1627" i="8"/>
  <c r="B738" i="8"/>
  <c r="B266" i="8"/>
  <c r="B1435" i="8"/>
  <c r="B77" i="8"/>
  <c r="B1317" i="8"/>
  <c r="B1618" i="8"/>
  <c r="B1716" i="8"/>
  <c r="B1508" i="8"/>
  <c r="B987" i="8"/>
  <c r="B579" i="8"/>
  <c r="B190" i="8"/>
  <c r="B142" i="8"/>
  <c r="B176" i="8"/>
  <c r="B767" i="8"/>
  <c r="B1400" i="8"/>
  <c r="B394" i="8"/>
  <c r="B832" i="8"/>
  <c r="B1050" i="8"/>
  <c r="B1432" i="8"/>
  <c r="B1216" i="8"/>
  <c r="B1730" i="8"/>
  <c r="B1830" i="8"/>
  <c r="B786" i="8"/>
  <c r="B631" i="8"/>
  <c r="B402" i="8"/>
  <c r="B84" i="8"/>
  <c r="B1620" i="8"/>
  <c r="B1881" i="8"/>
  <c r="B309" i="8"/>
  <c r="B717" i="8"/>
  <c r="B771" i="8"/>
  <c r="B1771" i="8"/>
  <c r="B549" i="8"/>
  <c r="B1290" i="8"/>
  <c r="B1664" i="8"/>
  <c r="B1268" i="8"/>
  <c r="B1598" i="8"/>
  <c r="B992" i="8"/>
  <c r="B976" i="8"/>
  <c r="B21" i="8"/>
  <c r="B1322" i="8"/>
  <c r="B808" i="8"/>
  <c r="B1239" i="8"/>
  <c r="B768" i="8"/>
  <c r="B326" i="8"/>
  <c r="B852" i="8"/>
  <c r="B912" i="8"/>
  <c r="B38" i="8"/>
  <c r="B1030" i="8"/>
  <c r="B1297" i="8"/>
  <c r="B1752" i="8"/>
  <c r="B1750" i="8"/>
  <c r="B1787" i="8"/>
  <c r="B1849" i="8"/>
  <c r="B882" i="8"/>
  <c r="B536" i="8"/>
  <c r="B457" i="8"/>
  <c r="B1675" i="8"/>
  <c r="B1515" i="8"/>
  <c r="B924" i="8"/>
  <c r="B426" i="8"/>
  <c r="B1928" i="8"/>
  <c r="B1246" i="8"/>
  <c r="B1906" i="8"/>
  <c r="B1574" i="8"/>
  <c r="B691" i="8"/>
  <c r="B1207" i="8"/>
  <c r="B759" i="8"/>
  <c r="B758" i="8"/>
  <c r="B1688" i="8"/>
  <c r="B1782" i="8"/>
  <c r="B174" i="8"/>
  <c r="B764" i="8"/>
  <c r="B1557" i="8"/>
  <c r="B8" i="8"/>
  <c r="B844" i="8"/>
  <c r="B1425" i="8"/>
  <c r="B1866" i="8"/>
  <c r="B1726" i="8"/>
  <c r="B995" i="8"/>
  <c r="B1744" i="8"/>
  <c r="B33" i="8"/>
  <c r="B201" i="8"/>
  <c r="B1793" i="8"/>
  <c r="B1602" i="8"/>
  <c r="B101" i="8"/>
  <c r="B349" i="8"/>
  <c r="B1127" i="8"/>
  <c r="B796" i="8"/>
  <c r="B1078" i="8"/>
  <c r="B1854" i="8"/>
  <c r="B588" i="8"/>
  <c r="B467" i="8"/>
  <c r="B715" i="8"/>
  <c r="B1418" i="8"/>
  <c r="B10" i="8"/>
  <c r="B230" i="8"/>
  <c r="B1443" i="8"/>
  <c r="B1242" i="8"/>
  <c r="B1406" i="8"/>
  <c r="B777" i="8"/>
  <c r="B577" i="8"/>
  <c r="B539" i="8"/>
  <c r="B648" i="8"/>
  <c r="B339" i="8"/>
  <c r="B726" i="8"/>
  <c r="B993" i="8"/>
  <c r="B1519" i="8"/>
  <c r="B1809" i="8"/>
  <c r="B997" i="8"/>
  <c r="B833" i="8"/>
  <c r="B1510" i="8"/>
  <c r="B1760" i="8"/>
  <c r="B797" i="8"/>
  <c r="B437" i="8"/>
  <c r="B674" i="8"/>
  <c r="B1196" i="8"/>
  <c r="B151" i="8"/>
  <c r="B867" i="8"/>
  <c r="B412" i="8"/>
  <c r="B1184" i="8"/>
  <c r="B1155" i="8"/>
  <c r="B281" i="8"/>
  <c r="B869" i="8"/>
  <c r="B1649" i="8"/>
  <c r="B1497" i="8"/>
  <c r="B1341" i="8"/>
  <c r="B778" i="8"/>
  <c r="B1144" i="8"/>
  <c r="B224" i="8"/>
  <c r="B1263" i="8"/>
  <c r="B1851" i="8"/>
  <c r="B737" i="8"/>
  <c r="B66" i="8"/>
  <c r="B1164" i="8"/>
  <c r="B982" i="8"/>
  <c r="B811" i="8"/>
  <c r="B1772" i="8"/>
  <c r="B1183" i="8"/>
  <c r="B1622" i="8"/>
  <c r="B1902" i="8"/>
  <c r="B1594" i="8"/>
  <c r="B67" i="8"/>
  <c r="B203" i="8"/>
  <c r="B1633" i="8"/>
  <c r="B926" i="8"/>
  <c r="B821" i="8"/>
  <c r="B1880" i="8"/>
  <c r="B297" i="8"/>
  <c r="B527" i="8"/>
  <c r="B439" i="8"/>
  <c r="B491" i="8"/>
  <c r="B1200" i="8"/>
  <c r="B705" i="8"/>
  <c r="B48" i="8"/>
  <c r="B1850" i="8"/>
  <c r="B1410" i="8"/>
  <c r="B1119" i="8"/>
  <c r="B1028" i="8"/>
  <c r="B1298" i="8"/>
  <c r="B1446" i="8"/>
  <c r="B639" i="8"/>
  <c r="B1923" i="8"/>
  <c r="B1689" i="8"/>
  <c r="B845" i="8"/>
  <c r="B669" i="8"/>
  <c r="B980" i="8"/>
  <c r="B1648" i="8"/>
  <c r="B628" i="8"/>
  <c r="B1484" i="8"/>
  <c r="B1008" i="8"/>
  <c r="B408" i="8"/>
  <c r="B335" i="8"/>
  <c r="B1240" i="8"/>
  <c r="B1474" i="8"/>
  <c r="B1756" i="8"/>
  <c r="B27" i="8"/>
  <c r="B1095" i="8"/>
  <c r="B1547" i="8"/>
  <c r="B1338" i="8"/>
  <c r="B654" i="8"/>
  <c r="B277" i="8"/>
  <c r="B355" i="8"/>
  <c r="B163" i="8"/>
  <c r="B456" i="8"/>
  <c r="B483" i="8"/>
  <c r="B1595" i="8"/>
  <c r="B81" i="8"/>
  <c r="B560" i="8"/>
  <c r="B1858" i="8"/>
  <c r="B565" i="8"/>
  <c r="B245" i="8"/>
  <c r="B455" i="8"/>
  <c r="B471" i="8"/>
  <c r="B1156" i="8"/>
  <c r="B741" i="8"/>
  <c r="B1512" i="8"/>
  <c r="B1103" i="8"/>
  <c r="B438" i="8"/>
  <c r="B395" i="8"/>
  <c r="B442" i="8"/>
  <c r="B1250" i="8"/>
  <c r="B1458" i="8"/>
  <c r="B999" i="8"/>
  <c r="B505" i="8"/>
  <c r="B595" i="8"/>
  <c r="B1554" i="8"/>
  <c r="B1597" i="8"/>
  <c r="B1377" i="8"/>
  <c r="B472" i="8"/>
  <c r="B386" i="8"/>
  <c r="B162" i="8"/>
  <c r="B1575" i="8"/>
  <c r="B562" i="8"/>
  <c r="B1478" i="8"/>
  <c r="B958" i="8"/>
  <c r="B1542" i="8"/>
  <c r="B896" i="8"/>
  <c r="B1562" i="8"/>
  <c r="B92" i="8"/>
  <c r="B333" i="8"/>
  <c r="B28" i="8"/>
  <c r="B615" i="8"/>
  <c r="B440" i="8"/>
  <c r="B1799" i="8"/>
  <c r="B1189" i="8"/>
  <c r="B5" i="8"/>
  <c r="B306" i="8"/>
  <c r="B1931" i="8"/>
  <c r="B1186" i="8"/>
  <c r="B1754" i="8"/>
  <c r="B400" i="8"/>
  <c r="B1230" i="8"/>
  <c r="B670" i="8"/>
  <c r="B1325" i="8"/>
  <c r="B168" i="8"/>
  <c r="B1481" i="8"/>
  <c r="B1879" i="8"/>
  <c r="B286" i="8"/>
  <c r="B1869" i="8"/>
  <c r="B1791" i="8"/>
  <c r="B850" i="8"/>
  <c r="B1129" i="8"/>
  <c r="B1295" i="8"/>
  <c r="B1873" i="8"/>
  <c r="B645" i="8"/>
  <c r="B518" i="8"/>
  <c r="B1468" i="8"/>
  <c r="B1804" i="8"/>
  <c r="B1082" i="8"/>
  <c r="B159" i="8"/>
  <c r="B716" i="8"/>
  <c r="B814" i="8"/>
  <c r="B473" i="8"/>
  <c r="B957" i="8"/>
  <c r="B361" i="8"/>
  <c r="B728" i="8"/>
  <c r="B1546" i="8"/>
  <c r="B913" i="8"/>
  <c r="B289" i="8"/>
  <c r="B1506" i="8"/>
  <c r="B750" i="8"/>
  <c r="B863" i="8"/>
  <c r="B860" i="8"/>
  <c r="B1663" i="8"/>
  <c r="B571" i="8"/>
  <c r="B1496" i="8"/>
  <c r="B1884" i="8"/>
  <c r="B1132" i="8"/>
  <c r="B1654" i="8"/>
  <c r="B409" i="8"/>
  <c r="B93" i="8"/>
  <c r="B79" i="8"/>
  <c r="B1910" i="8"/>
  <c r="B1280" i="8"/>
  <c r="B49" i="8"/>
  <c r="B1391" i="8"/>
  <c r="B1205" i="8"/>
  <c r="B301" i="8"/>
  <c r="B1465" i="8"/>
  <c r="B1265" i="8"/>
  <c r="B573" i="8"/>
  <c r="B502" i="8"/>
  <c r="B1159" i="8"/>
  <c r="B1619" i="8"/>
  <c r="B346" i="8"/>
  <c r="B1511" i="8"/>
  <c r="B305" i="8"/>
  <c r="B1110" i="8"/>
  <c r="B885" i="8"/>
  <c r="B815" i="8"/>
  <c r="B1890" i="8"/>
  <c r="B260" i="8"/>
  <c r="B418" i="8"/>
  <c r="B854" i="8"/>
  <c r="B1233" i="8"/>
  <c r="B315" i="8"/>
  <c r="B1085" i="8"/>
  <c r="B908" i="8"/>
  <c r="B606" i="8"/>
  <c r="B1118" i="8"/>
  <c r="B747" i="8"/>
  <c r="B1723" i="8"/>
  <c r="B1544" i="8"/>
  <c r="B914" i="8"/>
  <c r="B812" i="8"/>
  <c r="B1543" i="8"/>
  <c r="B485" i="8"/>
  <c r="B1658" i="8"/>
  <c r="B927" i="8"/>
  <c r="B708" i="8"/>
  <c r="B1274" i="8"/>
  <c r="B563" i="8"/>
  <c r="B180" i="8"/>
  <c r="B1613" i="8"/>
  <c r="B42" i="8"/>
  <c r="B1681" i="8"/>
  <c r="B1629" i="8"/>
  <c r="B581" i="8"/>
  <c r="B1626" i="8"/>
  <c r="B749" i="8"/>
  <c r="B1042" i="8"/>
  <c r="B1641" i="8"/>
  <c r="B1072" i="8"/>
  <c r="B441" i="8"/>
  <c r="B1428" i="8"/>
  <c r="B1049" i="8"/>
  <c r="B11" i="8"/>
  <c r="B732" i="8"/>
  <c r="B188" i="8"/>
  <c r="B34" i="8"/>
  <c r="B1101" i="8"/>
  <c r="B384" i="8"/>
  <c r="B862" i="8"/>
  <c r="B1907" i="8"/>
  <c r="B787" i="8"/>
  <c r="B1413" i="8"/>
  <c r="B690" i="8"/>
  <c r="B1901" i="8"/>
  <c r="B1590" i="8"/>
  <c r="B1525" i="8"/>
  <c r="B693" i="8"/>
  <c r="B1526" i="8"/>
  <c r="B652" i="8"/>
  <c r="B1009" i="8"/>
  <c r="B1908" i="8"/>
  <c r="B1108" i="8"/>
  <c r="B770" i="8"/>
  <c r="B805" i="8"/>
  <c r="B62" i="8"/>
  <c r="B589" i="8"/>
  <c r="B1375" i="8"/>
  <c r="B847" i="8"/>
  <c r="B1701" i="8"/>
  <c r="B1202" i="8"/>
  <c r="B1045" i="8"/>
  <c r="B792" i="8"/>
  <c r="B1146" i="8"/>
  <c r="B752" i="8"/>
  <c r="B131" i="8"/>
  <c r="B524" i="8"/>
  <c r="B1244" i="8"/>
  <c r="B1683" i="8"/>
  <c r="B242" i="8"/>
  <c r="B723" i="8"/>
  <c r="B222" i="8"/>
  <c r="B1018" i="8"/>
  <c r="B1426" i="8"/>
  <c r="B482" i="8"/>
  <c r="B1877" i="8"/>
  <c r="B621" i="8"/>
  <c r="B328" i="8"/>
  <c r="B1311" i="8"/>
  <c r="B497" i="8"/>
  <c r="B600" i="8"/>
  <c r="B468" i="8"/>
  <c r="B1083" i="8"/>
  <c r="B1234" i="8"/>
  <c r="B1806" i="8"/>
  <c r="B181" i="8"/>
  <c r="B1326" i="8"/>
  <c r="B191" i="8"/>
  <c r="B1638" i="8"/>
  <c r="B1315" i="8"/>
  <c r="B204" i="8"/>
  <c r="B257" i="8"/>
  <c r="B1296" i="8"/>
  <c r="B1671" i="8"/>
  <c r="B1259" i="8"/>
  <c r="B548" i="8"/>
  <c r="B1143" i="8"/>
  <c r="B702" i="8"/>
  <c r="B1364" i="8"/>
  <c r="B965" i="8"/>
  <c r="B1606" i="8"/>
  <c r="B1335" i="8"/>
  <c r="B1142" i="8"/>
  <c r="B545" i="8"/>
  <c r="B320" i="8"/>
  <c r="B1631" i="8"/>
  <c r="B1819" i="8"/>
  <c r="B157" i="8"/>
  <c r="B1934" i="8"/>
  <c r="B1895" i="8"/>
  <c r="B647" i="8"/>
  <c r="B507" i="8"/>
  <c r="B234" i="8"/>
  <c r="B1106" i="8"/>
  <c r="B1732" i="8"/>
  <c r="B1770" i="8"/>
  <c r="B1000" i="8"/>
  <c r="B883" i="8"/>
  <c r="B656" i="8"/>
  <c r="B891" i="8"/>
  <c r="B60" i="8"/>
  <c r="B385" i="8"/>
  <c r="B148" i="8"/>
  <c r="B1086" i="8"/>
  <c r="B514" i="8"/>
  <c r="B1668" i="8"/>
  <c r="B186" i="8"/>
  <c r="B1424" i="8"/>
  <c r="B1041" i="8"/>
  <c r="B1473" i="8"/>
  <c r="B1672" i="8"/>
  <c r="B893" i="8"/>
  <c r="B996" i="8"/>
  <c r="B596" i="8"/>
  <c r="B47" i="8"/>
  <c r="B1539" i="8"/>
  <c r="B114" i="8"/>
  <c r="B707" i="8"/>
  <c r="B1825" i="8"/>
  <c r="B1460" i="8"/>
  <c r="B1355" i="8"/>
  <c r="B1571" i="8"/>
  <c r="B1415" i="8"/>
  <c r="B140" i="8"/>
  <c r="B991" i="8"/>
  <c r="B739" i="8"/>
  <c r="B825" i="8"/>
  <c r="B1501" i="8"/>
  <c r="B1409" i="8"/>
  <c r="B1829" i="8"/>
  <c r="B1727" i="8"/>
  <c r="B296" i="8"/>
  <c r="B709" i="8"/>
  <c r="B1243" i="8"/>
  <c r="B1721" i="8"/>
  <c r="B1818" i="8"/>
  <c r="B1436" i="8"/>
  <c r="B407" i="8"/>
  <c r="B496" i="8"/>
  <c r="B1037" i="8"/>
  <c r="B810" i="8"/>
  <c r="B451" i="8"/>
  <c r="B544" i="8"/>
  <c r="B979" i="8"/>
  <c r="B1309" i="8"/>
  <c r="B359" i="8"/>
  <c r="B1385" i="8"/>
  <c r="B1255" i="8"/>
  <c r="B963" i="8"/>
  <c r="B154" i="8"/>
  <c r="B1226" i="8"/>
  <c r="B80" i="8"/>
  <c r="B534" i="8"/>
  <c r="B683" i="8"/>
  <c r="B592" i="8"/>
  <c r="B448" i="8"/>
  <c r="B1491" i="8"/>
  <c r="B1130" i="8"/>
  <c r="B1603" i="8"/>
  <c r="B98" i="8"/>
  <c r="B660" i="8"/>
  <c r="B1678" i="8"/>
  <c r="B1647" i="8"/>
  <c r="B783" i="8"/>
  <c r="B1632" i="8"/>
  <c r="B64" i="8"/>
  <c r="B1709" i="8"/>
  <c r="B1623" i="8"/>
  <c r="B156" i="8"/>
  <c r="B223" i="8"/>
  <c r="B1209" i="8"/>
  <c r="B1894" i="8"/>
  <c r="B74" i="8"/>
  <c r="B132" i="8"/>
  <c r="B804" i="8"/>
  <c r="B1358" i="8"/>
  <c r="B1313" i="8"/>
  <c r="B689" i="8"/>
  <c r="B458" i="8"/>
  <c r="B1064" i="8"/>
  <c r="B1555" i="8"/>
  <c r="B692" i="8"/>
  <c r="B1657" i="8"/>
  <c r="B209" i="8"/>
  <c r="B68" i="8"/>
  <c r="B542" i="8"/>
  <c r="B1157" i="8"/>
  <c r="B566" i="8"/>
  <c r="B733" i="8"/>
  <c r="B730" i="8"/>
  <c r="B1182" i="8"/>
  <c r="B1885" i="8"/>
  <c r="B694" i="8"/>
  <c r="B73" i="8"/>
  <c r="B1344" i="8"/>
  <c r="B1898" i="8"/>
  <c r="B1904" i="8"/>
  <c r="B1354" i="8"/>
  <c r="B1489" i="8"/>
  <c r="B1197" i="8"/>
  <c r="B1889" i="8"/>
  <c r="B452" i="8"/>
  <c r="B1520" i="8"/>
  <c r="B1781" i="8"/>
  <c r="B1121" i="8"/>
  <c r="B516" i="8"/>
  <c r="B1722" i="8"/>
  <c r="B338" i="8"/>
  <c r="B1702" i="8"/>
  <c r="B538" i="8"/>
  <c r="B662" i="8"/>
  <c r="B998" i="8"/>
  <c r="B567" i="8"/>
  <c r="B1398" i="8"/>
  <c r="B831" i="8"/>
  <c r="B1739" i="8"/>
  <c r="B1282" i="8"/>
  <c r="B848" i="8"/>
  <c r="B1893" i="8"/>
  <c r="B1396" i="8"/>
  <c r="B228" i="8"/>
  <c r="B1736" i="8"/>
  <c r="B634" i="8"/>
  <c r="B487" i="8"/>
  <c r="B1903" i="8"/>
  <c r="B1896" i="8"/>
  <c r="B1013" i="8"/>
  <c r="B789" i="8"/>
  <c r="B751" i="8"/>
  <c r="B1356" i="8"/>
  <c r="B1122" i="8"/>
  <c r="B164" i="8"/>
  <c r="B1870" i="8"/>
  <c r="B1886" i="8"/>
  <c r="B1417" i="8"/>
  <c r="B97" i="8"/>
  <c r="B1228" i="8"/>
  <c r="B217" i="8"/>
  <c r="B1874" i="8"/>
  <c r="B1387" i="8"/>
  <c r="B153" i="8"/>
  <c r="B65" i="8"/>
  <c r="B1900" i="8"/>
  <c r="B1206" i="8"/>
  <c r="B1762" i="8"/>
  <c r="B1714" i="8"/>
  <c r="B1509" i="8"/>
  <c r="B90" i="8"/>
  <c r="B1878" i="8"/>
  <c r="B679" i="8"/>
  <c r="B960" i="8"/>
  <c r="B1844" i="8"/>
  <c r="B1625" i="8"/>
  <c r="B1513" i="8"/>
  <c r="B617" i="8"/>
  <c r="B1252" i="8"/>
  <c r="B250" i="8"/>
  <c r="B1550" i="8"/>
  <c r="B69" i="8"/>
  <c r="B593" i="8"/>
  <c r="B1044" i="8"/>
  <c r="B1642" i="8"/>
  <c r="B379" i="8"/>
  <c r="B1185" i="8"/>
  <c r="B1405" i="8"/>
  <c r="B1194" i="8"/>
  <c r="B218" i="8"/>
  <c r="B179" i="8"/>
  <c r="B31" i="8"/>
  <c r="B1813" i="8"/>
  <c r="B1720" i="8"/>
  <c r="B1254" i="8"/>
  <c r="B719" i="8"/>
  <c r="B453" i="8"/>
  <c r="B454" i="8"/>
  <c r="C614" i="6"/>
  <c r="D614" i="6" s="1"/>
  <c r="E614" i="6"/>
  <c r="F614" i="6"/>
  <c r="G614" i="6"/>
  <c r="H614" i="6"/>
  <c r="I614" i="6"/>
  <c r="J614" i="6"/>
  <c r="L614" i="6" s="1"/>
  <c r="K614" i="6"/>
  <c r="M614" i="6" s="1"/>
  <c r="V614" i="6"/>
  <c r="AG614" i="6"/>
  <c r="AH614" i="6"/>
  <c r="AI614" i="6"/>
  <c r="AJ614" i="6"/>
  <c r="C610" i="6"/>
  <c r="D610" i="6"/>
  <c r="E610" i="6"/>
  <c r="F610" i="6"/>
  <c r="G610" i="6"/>
  <c r="H610" i="6"/>
  <c r="I610" i="6"/>
  <c r="M610" i="6" s="1"/>
  <c r="J610" i="6"/>
  <c r="K610" i="6"/>
  <c r="V610" i="6"/>
  <c r="W610" i="6" s="1"/>
  <c r="AG610" i="6"/>
  <c r="AH610" i="6"/>
  <c r="AI610" i="6"/>
  <c r="AJ610" i="6"/>
  <c r="C611" i="6"/>
  <c r="D611" i="6" s="1"/>
  <c r="E611" i="6"/>
  <c r="F611" i="6"/>
  <c r="G611" i="6"/>
  <c r="H611" i="6"/>
  <c r="I611" i="6"/>
  <c r="J611" i="6"/>
  <c r="K611" i="6"/>
  <c r="M611" i="6" s="1"/>
  <c r="V611" i="6"/>
  <c r="W611" i="6" s="1"/>
  <c r="AG611" i="6"/>
  <c r="AH611" i="6"/>
  <c r="AI611" i="6"/>
  <c r="AJ611" i="6"/>
  <c r="C612" i="6"/>
  <c r="D612" i="6"/>
  <c r="E612" i="6"/>
  <c r="F612" i="6"/>
  <c r="G612" i="6"/>
  <c r="H612" i="6"/>
  <c r="I612" i="6"/>
  <c r="J612" i="6"/>
  <c r="K612" i="6"/>
  <c r="V612" i="6"/>
  <c r="AG612" i="6"/>
  <c r="AH612" i="6"/>
  <c r="AI612" i="6"/>
  <c r="AJ612" i="6"/>
  <c r="C613" i="6"/>
  <c r="D613" i="6" s="1"/>
  <c r="E613" i="6"/>
  <c r="F613" i="6"/>
  <c r="G613" i="6"/>
  <c r="H613" i="6"/>
  <c r="I613" i="6"/>
  <c r="J613" i="6"/>
  <c r="K613" i="6"/>
  <c r="V613" i="6"/>
  <c r="W613" i="6" s="1"/>
  <c r="AG613" i="6"/>
  <c r="AH613" i="6"/>
  <c r="AI613" i="6"/>
  <c r="AJ613" i="6"/>
  <c r="A610" i="6"/>
  <c r="A611" i="6"/>
  <c r="A612" i="6"/>
  <c r="A613" i="6"/>
  <c r="A614" i="6"/>
  <c r="C522" i="4"/>
  <c r="D522" i="4"/>
  <c r="E522" i="4"/>
  <c r="F522" i="4"/>
  <c r="G522" i="4"/>
  <c r="H522" i="4"/>
  <c r="I522" i="4"/>
  <c r="J522" i="4"/>
  <c r="L522" i="4" s="1"/>
  <c r="K522" i="4"/>
  <c r="M522" i="4"/>
  <c r="N522" i="4"/>
  <c r="O522" i="4" s="1"/>
  <c r="P522" i="4"/>
  <c r="S522" i="4" s="1"/>
  <c r="Q522" i="4"/>
  <c r="R522" i="4"/>
  <c r="U522" i="4" s="1"/>
  <c r="V522" i="4"/>
  <c r="W522" i="4" s="1"/>
  <c r="X522" i="4"/>
  <c r="AE522" i="4" s="1"/>
  <c r="Z522" i="4"/>
  <c r="AA522" i="4"/>
  <c r="AB522" i="4"/>
  <c r="AG522" i="4"/>
  <c r="AH522" i="4"/>
  <c r="AI522" i="4"/>
  <c r="AJ522" i="4"/>
  <c r="C523" i="4"/>
  <c r="D523" i="4" s="1"/>
  <c r="E523" i="4"/>
  <c r="F523" i="4"/>
  <c r="G523" i="4"/>
  <c r="H523" i="4"/>
  <c r="I523" i="4"/>
  <c r="J523" i="4"/>
  <c r="L523" i="4" s="1"/>
  <c r="K523" i="4"/>
  <c r="N523" i="4"/>
  <c r="O523" i="4"/>
  <c r="P523" i="4"/>
  <c r="Q523" i="4"/>
  <c r="R523" i="4"/>
  <c r="U523" i="4" s="1"/>
  <c r="V523" i="4"/>
  <c r="W523" i="4" s="1"/>
  <c r="X523" i="4"/>
  <c r="Z523" i="4"/>
  <c r="AA523" i="4"/>
  <c r="AB523" i="4"/>
  <c r="AG523" i="4"/>
  <c r="AH523" i="4"/>
  <c r="AI523" i="4"/>
  <c r="AJ523" i="4"/>
  <c r="A522" i="4"/>
  <c r="A523" i="4"/>
  <c r="C503" i="2"/>
  <c r="D503" i="2" s="1"/>
  <c r="E503" i="2"/>
  <c r="F503" i="2"/>
  <c r="G503" i="2"/>
  <c r="H503" i="2"/>
  <c r="I503" i="2"/>
  <c r="J503" i="2"/>
  <c r="K503" i="2"/>
  <c r="N503" i="2"/>
  <c r="P503" i="2"/>
  <c r="Q503" i="2"/>
  <c r="R503" i="2"/>
  <c r="V503" i="2"/>
  <c r="X503" i="2"/>
  <c r="Y503" i="2" s="1"/>
  <c r="Z503" i="2"/>
  <c r="AA503" i="2"/>
  <c r="AB503" i="2"/>
  <c r="AG503" i="2"/>
  <c r="AH503" i="2"/>
  <c r="AI503" i="2"/>
  <c r="AJ503" i="2"/>
  <c r="C504" i="2"/>
  <c r="D504" i="2" s="1"/>
  <c r="E504" i="2"/>
  <c r="F504" i="2"/>
  <c r="G504" i="2"/>
  <c r="H504" i="2"/>
  <c r="I504" i="2"/>
  <c r="J504" i="2"/>
  <c r="L504" i="2" s="1"/>
  <c r="K504" i="2"/>
  <c r="M504" i="2" s="1"/>
  <c r="N504" i="2"/>
  <c r="P504" i="2"/>
  <c r="Q504" i="2"/>
  <c r="R504" i="2"/>
  <c r="V504" i="2"/>
  <c r="X504" i="2"/>
  <c r="Y504" i="2" s="1"/>
  <c r="Z504" i="2"/>
  <c r="AA504" i="2"/>
  <c r="AB504" i="2"/>
  <c r="AG504" i="2"/>
  <c r="AH504" i="2"/>
  <c r="AI504" i="2"/>
  <c r="AJ504" i="2"/>
  <c r="A2" i="2"/>
  <c r="C2" i="2"/>
  <c r="D2" i="2" s="1"/>
  <c r="E2" i="2"/>
  <c r="F2" i="2"/>
  <c r="G2" i="2"/>
  <c r="H2" i="2"/>
  <c r="I2" i="2"/>
  <c r="J2" i="2"/>
  <c r="K2" i="2"/>
  <c r="N2" i="2"/>
  <c r="O2" i="2" s="1"/>
  <c r="P2" i="2"/>
  <c r="Q2" i="2"/>
  <c r="R2" i="2"/>
  <c r="U2" i="2"/>
  <c r="V2" i="2"/>
  <c r="X2" i="2"/>
  <c r="Z2" i="2"/>
  <c r="AA2" i="2"/>
  <c r="AB2" i="2"/>
  <c r="AG2" i="2"/>
  <c r="AH2" i="2"/>
  <c r="AI2" i="2"/>
  <c r="AJ2" i="2"/>
  <c r="A3" i="2"/>
  <c r="C3" i="2"/>
  <c r="D3" i="2" s="1"/>
  <c r="E3" i="2"/>
  <c r="F3" i="2"/>
  <c r="G3" i="2"/>
  <c r="H3" i="2"/>
  <c r="I3" i="2"/>
  <c r="J3" i="2"/>
  <c r="L3" i="2" s="1"/>
  <c r="K3" i="2"/>
  <c r="M3" i="2" s="1"/>
  <c r="N3" i="2"/>
  <c r="P3" i="2"/>
  <c r="Q3" i="2"/>
  <c r="R3" i="2"/>
  <c r="V3" i="2"/>
  <c r="X3" i="2"/>
  <c r="Y3" i="2" s="1"/>
  <c r="Z3" i="2"/>
  <c r="AA3" i="2"/>
  <c r="AB3" i="2"/>
  <c r="AG3" i="2"/>
  <c r="AH3" i="2"/>
  <c r="AI3" i="2"/>
  <c r="AJ3" i="2"/>
  <c r="A4" i="2"/>
  <c r="C4" i="2"/>
  <c r="D4" i="2" s="1"/>
  <c r="E4" i="2"/>
  <c r="F4" i="2"/>
  <c r="G4" i="2"/>
  <c r="H4" i="2"/>
  <c r="I4" i="2"/>
  <c r="J4" i="2"/>
  <c r="K4" i="2"/>
  <c r="N4" i="2"/>
  <c r="P4" i="2"/>
  <c r="Q4" i="2"/>
  <c r="R4" i="2"/>
  <c r="V4" i="2"/>
  <c r="X4" i="2"/>
  <c r="Y4" i="2" s="1"/>
  <c r="Z4" i="2"/>
  <c r="AA4" i="2"/>
  <c r="AB4" i="2"/>
  <c r="AG4" i="2"/>
  <c r="AH4" i="2"/>
  <c r="AI4" i="2"/>
  <c r="AJ4" i="2"/>
  <c r="A5" i="2"/>
  <c r="C5" i="2"/>
  <c r="D5" i="2" s="1"/>
  <c r="E5" i="2"/>
  <c r="F5" i="2"/>
  <c r="G5" i="2"/>
  <c r="H5" i="2"/>
  <c r="I5" i="2"/>
  <c r="J5" i="2"/>
  <c r="L5" i="2" s="1"/>
  <c r="K5" i="2"/>
  <c r="M5" i="2" s="1"/>
  <c r="N5" i="2"/>
  <c r="O5" i="2" s="1"/>
  <c r="P5" i="2"/>
  <c r="Q5" i="2"/>
  <c r="T5" i="2" s="1"/>
  <c r="R5" i="2"/>
  <c r="U5" i="2" s="1"/>
  <c r="V5" i="2"/>
  <c r="W5" i="2" s="1"/>
  <c r="X5" i="2"/>
  <c r="Y5" i="2" s="1"/>
  <c r="Z5" i="2"/>
  <c r="AA5" i="2"/>
  <c r="AB5" i="2"/>
  <c r="AG5" i="2"/>
  <c r="AH5" i="2"/>
  <c r="AI5" i="2"/>
  <c r="AJ5" i="2"/>
  <c r="A6" i="2"/>
  <c r="C6" i="2"/>
  <c r="D6" i="2" s="1"/>
  <c r="E6" i="2"/>
  <c r="F6" i="2"/>
  <c r="G6" i="2"/>
  <c r="H6" i="2"/>
  <c r="I6" i="2"/>
  <c r="J6" i="2"/>
  <c r="K6" i="2"/>
  <c r="N6" i="2"/>
  <c r="P6" i="2"/>
  <c r="Q6" i="2"/>
  <c r="R6" i="2"/>
  <c r="U6" i="2"/>
  <c r="V6" i="2"/>
  <c r="W6" i="2" s="1"/>
  <c r="X6" i="2"/>
  <c r="Z6" i="2"/>
  <c r="AA6" i="2"/>
  <c r="AB6" i="2"/>
  <c r="AG6" i="2"/>
  <c r="AH6" i="2"/>
  <c r="AI6" i="2"/>
  <c r="AJ6" i="2"/>
  <c r="A7" i="2"/>
  <c r="C7" i="2"/>
  <c r="D7" i="2" s="1"/>
  <c r="E7" i="2"/>
  <c r="F7" i="2"/>
  <c r="G7" i="2"/>
  <c r="H7" i="2"/>
  <c r="I7" i="2"/>
  <c r="J7" i="2"/>
  <c r="K7" i="2"/>
  <c r="N7" i="2"/>
  <c r="P7" i="2"/>
  <c r="Q7" i="2"/>
  <c r="R7" i="2"/>
  <c r="V7" i="2"/>
  <c r="X7" i="2"/>
  <c r="Y7" i="2" s="1"/>
  <c r="Z7" i="2"/>
  <c r="AA7" i="2"/>
  <c r="AB7" i="2"/>
  <c r="AG7" i="2"/>
  <c r="AH7" i="2"/>
  <c r="AI7" i="2"/>
  <c r="AJ7" i="2"/>
  <c r="A8" i="2"/>
  <c r="C8" i="2"/>
  <c r="D8" i="2" s="1"/>
  <c r="E8" i="2"/>
  <c r="F8" i="2"/>
  <c r="G8" i="2"/>
  <c r="H8" i="2"/>
  <c r="I8" i="2"/>
  <c r="J8" i="2"/>
  <c r="K8" i="2"/>
  <c r="N8" i="2"/>
  <c r="T8" i="2" s="1"/>
  <c r="P8" i="2"/>
  <c r="Q8" i="2"/>
  <c r="R8" i="2"/>
  <c r="V8" i="2"/>
  <c r="W8" i="2" s="1"/>
  <c r="X8" i="2"/>
  <c r="Z8" i="2"/>
  <c r="AA8" i="2"/>
  <c r="AB8" i="2"/>
  <c r="AG8" i="2"/>
  <c r="AH8" i="2"/>
  <c r="AI8" i="2"/>
  <c r="AJ8" i="2"/>
  <c r="A9" i="2"/>
  <c r="C9" i="2"/>
  <c r="D9" i="2" s="1"/>
  <c r="E9" i="2"/>
  <c r="F9" i="2"/>
  <c r="G9" i="2"/>
  <c r="H9" i="2"/>
  <c r="I9" i="2"/>
  <c r="J9" i="2"/>
  <c r="K9" i="2"/>
  <c r="N9" i="2"/>
  <c r="P9" i="2"/>
  <c r="Q9" i="2"/>
  <c r="R9" i="2"/>
  <c r="U9" i="2" s="1"/>
  <c r="V9" i="2"/>
  <c r="W9" i="2"/>
  <c r="X9" i="2"/>
  <c r="Y9" i="2" s="1"/>
  <c r="Z9" i="2"/>
  <c r="AA9" i="2"/>
  <c r="AB9" i="2"/>
  <c r="AG9" i="2"/>
  <c r="AH9" i="2"/>
  <c r="AI9" i="2"/>
  <c r="AJ9" i="2"/>
  <c r="A10" i="2"/>
  <c r="C10" i="2"/>
  <c r="D10" i="2" s="1"/>
  <c r="E10" i="2"/>
  <c r="F10" i="2"/>
  <c r="G10" i="2"/>
  <c r="H10" i="2"/>
  <c r="I10" i="2"/>
  <c r="J10" i="2"/>
  <c r="K10" i="2"/>
  <c r="M10" i="2" s="1"/>
  <c r="N10" i="2"/>
  <c r="O10" i="2" s="1"/>
  <c r="P10" i="2"/>
  <c r="Q10" i="2"/>
  <c r="T10" i="2" s="1"/>
  <c r="R10" i="2"/>
  <c r="U10" i="2" s="1"/>
  <c r="V10" i="2"/>
  <c r="W10" i="2" s="1"/>
  <c r="X10" i="2"/>
  <c r="Z10" i="2"/>
  <c r="AA10" i="2"/>
  <c r="AB10" i="2"/>
  <c r="AG10" i="2"/>
  <c r="AH10" i="2"/>
  <c r="AI10" i="2"/>
  <c r="AJ10" i="2"/>
  <c r="A11" i="2"/>
  <c r="C11" i="2"/>
  <c r="D11" i="2" s="1"/>
  <c r="E11" i="2"/>
  <c r="F11" i="2"/>
  <c r="G11" i="2"/>
  <c r="H11" i="2"/>
  <c r="I11" i="2"/>
  <c r="J11" i="2"/>
  <c r="K11" i="2"/>
  <c r="N11" i="2"/>
  <c r="P11" i="2"/>
  <c r="Q11" i="2"/>
  <c r="R11" i="2"/>
  <c r="V11" i="2"/>
  <c r="W11" i="2" s="1"/>
  <c r="X11" i="2"/>
  <c r="Y11" i="2" s="1"/>
  <c r="Z11" i="2"/>
  <c r="AA11" i="2"/>
  <c r="AB11" i="2"/>
  <c r="AG11" i="2"/>
  <c r="AH11" i="2"/>
  <c r="AI11" i="2"/>
  <c r="AJ11" i="2"/>
  <c r="A12" i="2"/>
  <c r="C12" i="2"/>
  <c r="D12" i="2" s="1"/>
  <c r="E12" i="2"/>
  <c r="F12" i="2"/>
  <c r="G12" i="2"/>
  <c r="H12" i="2"/>
  <c r="I12" i="2"/>
  <c r="J12" i="2"/>
  <c r="K12" i="2"/>
  <c r="N12" i="2"/>
  <c r="O12" i="2" s="1"/>
  <c r="P12" i="2"/>
  <c r="S12" i="2" s="1"/>
  <c r="Q12" i="2"/>
  <c r="R12" i="2"/>
  <c r="U12" i="2" s="1"/>
  <c r="V12" i="2"/>
  <c r="W12" i="2" s="1"/>
  <c r="X12" i="2"/>
  <c r="Z12" i="2"/>
  <c r="AA12" i="2"/>
  <c r="AB12" i="2"/>
  <c r="AE12" i="2"/>
  <c r="AG12" i="2"/>
  <c r="AH12" i="2"/>
  <c r="AI12" i="2"/>
  <c r="AJ12" i="2"/>
  <c r="A13" i="2"/>
  <c r="C13" i="2"/>
  <c r="D13" i="2" s="1"/>
  <c r="E13" i="2"/>
  <c r="F13" i="2"/>
  <c r="G13" i="2"/>
  <c r="H13" i="2"/>
  <c r="I13" i="2"/>
  <c r="J13" i="2"/>
  <c r="K13" i="2"/>
  <c r="N13" i="2"/>
  <c r="O13" i="2" s="1"/>
  <c r="P13" i="2"/>
  <c r="Q13" i="2"/>
  <c r="T13" i="2" s="1"/>
  <c r="R13" i="2"/>
  <c r="U13" i="2"/>
  <c r="V13" i="2"/>
  <c r="W13" i="2" s="1"/>
  <c r="X13" i="2"/>
  <c r="Z13" i="2"/>
  <c r="AA13" i="2"/>
  <c r="AB13" i="2"/>
  <c r="AG13" i="2"/>
  <c r="AH13" i="2"/>
  <c r="AI13" i="2"/>
  <c r="AJ13" i="2"/>
  <c r="A14" i="2"/>
  <c r="C14" i="2"/>
  <c r="D14" i="2" s="1"/>
  <c r="E14" i="2"/>
  <c r="F14" i="2"/>
  <c r="G14" i="2"/>
  <c r="H14" i="2"/>
  <c r="I14" i="2"/>
  <c r="J14" i="2"/>
  <c r="K14" i="2"/>
  <c r="N14" i="2"/>
  <c r="P14" i="2"/>
  <c r="Q14" i="2"/>
  <c r="R14" i="2"/>
  <c r="U14" i="2" s="1"/>
  <c r="V14" i="2"/>
  <c r="X14" i="2"/>
  <c r="Z14" i="2"/>
  <c r="AA14" i="2"/>
  <c r="AB14" i="2"/>
  <c r="AG14" i="2"/>
  <c r="AH14" i="2"/>
  <c r="AI14" i="2"/>
  <c r="AJ14" i="2"/>
  <c r="A15" i="2"/>
  <c r="C15" i="2"/>
  <c r="D15" i="2" s="1"/>
  <c r="E15" i="2"/>
  <c r="F15" i="2"/>
  <c r="G15" i="2"/>
  <c r="H15" i="2"/>
  <c r="I15" i="2"/>
  <c r="J15" i="2"/>
  <c r="K15" i="2"/>
  <c r="N15" i="2"/>
  <c r="P15" i="2"/>
  <c r="Q15" i="2"/>
  <c r="R15" i="2"/>
  <c r="V15" i="2"/>
  <c r="W15" i="2" s="1"/>
  <c r="X15" i="2"/>
  <c r="Y15" i="2" s="1"/>
  <c r="Z15" i="2"/>
  <c r="AA15" i="2"/>
  <c r="AB15" i="2"/>
  <c r="AG15" i="2"/>
  <c r="AH15" i="2"/>
  <c r="AI15" i="2"/>
  <c r="AJ15" i="2"/>
  <c r="A16" i="2"/>
  <c r="C16" i="2"/>
  <c r="D16" i="2" s="1"/>
  <c r="E16" i="2"/>
  <c r="F16" i="2"/>
  <c r="G16" i="2"/>
  <c r="H16" i="2"/>
  <c r="I16" i="2"/>
  <c r="J16" i="2"/>
  <c r="K16" i="2"/>
  <c r="N16" i="2"/>
  <c r="P16" i="2"/>
  <c r="Q16" i="2"/>
  <c r="R16" i="2"/>
  <c r="V16" i="2"/>
  <c r="W16" i="2"/>
  <c r="X16" i="2"/>
  <c r="Z16" i="2"/>
  <c r="AA16" i="2"/>
  <c r="AB16" i="2"/>
  <c r="AE16" i="2"/>
  <c r="AG16" i="2"/>
  <c r="AH16" i="2"/>
  <c r="AI16" i="2"/>
  <c r="AJ16" i="2"/>
  <c r="A17" i="2"/>
  <c r="C17" i="2"/>
  <c r="D17" i="2"/>
  <c r="E17" i="2"/>
  <c r="F17" i="2"/>
  <c r="G17" i="2"/>
  <c r="H17" i="2"/>
  <c r="I17" i="2"/>
  <c r="L17" i="2" s="1"/>
  <c r="J17" i="2"/>
  <c r="K17" i="2"/>
  <c r="N17" i="2"/>
  <c r="P17" i="2"/>
  <c r="Q17" i="2"/>
  <c r="R17" i="2"/>
  <c r="V17" i="2"/>
  <c r="W17" i="2" s="1"/>
  <c r="X17" i="2"/>
  <c r="Z17" i="2"/>
  <c r="AA17" i="2"/>
  <c r="AB17" i="2"/>
  <c r="AG17" i="2"/>
  <c r="AH17" i="2"/>
  <c r="AI17" i="2"/>
  <c r="AJ17" i="2"/>
  <c r="A18" i="2"/>
  <c r="C18" i="2"/>
  <c r="D18" i="2"/>
  <c r="E18" i="2"/>
  <c r="F18" i="2"/>
  <c r="G18" i="2"/>
  <c r="H18" i="2"/>
  <c r="I18" i="2"/>
  <c r="J18" i="2"/>
  <c r="K18" i="2"/>
  <c r="N18" i="2"/>
  <c r="P18" i="2"/>
  <c r="Q18" i="2"/>
  <c r="R18" i="2"/>
  <c r="U18" i="2"/>
  <c r="V18" i="2"/>
  <c r="X18" i="2"/>
  <c r="Z18" i="2"/>
  <c r="AA18" i="2"/>
  <c r="AB18" i="2"/>
  <c r="AG18" i="2"/>
  <c r="AH18" i="2"/>
  <c r="AI18" i="2"/>
  <c r="AJ18" i="2"/>
  <c r="A19" i="2"/>
  <c r="C19" i="2"/>
  <c r="D19" i="2" s="1"/>
  <c r="E19" i="2"/>
  <c r="F19" i="2"/>
  <c r="G19" i="2"/>
  <c r="H19" i="2"/>
  <c r="I19" i="2"/>
  <c r="J19" i="2"/>
  <c r="L19" i="2" s="1"/>
  <c r="K19" i="2"/>
  <c r="N19" i="2"/>
  <c r="P19" i="2"/>
  <c r="Q19" i="2"/>
  <c r="R19" i="2"/>
  <c r="V19" i="2"/>
  <c r="X19" i="2"/>
  <c r="Y19" i="2" s="1"/>
  <c r="Z19" i="2"/>
  <c r="AA19" i="2"/>
  <c r="AB19" i="2"/>
  <c r="AG19" i="2"/>
  <c r="AH19" i="2"/>
  <c r="AI19" i="2"/>
  <c r="AJ19" i="2"/>
  <c r="A20" i="2"/>
  <c r="C20" i="2"/>
  <c r="D20" i="2" s="1"/>
  <c r="E20" i="2"/>
  <c r="F20" i="2"/>
  <c r="G20" i="2"/>
  <c r="H20" i="2"/>
  <c r="I20" i="2"/>
  <c r="J20" i="2"/>
  <c r="K20" i="2"/>
  <c r="N20" i="2"/>
  <c r="P20" i="2"/>
  <c r="Q20" i="2"/>
  <c r="R20" i="2"/>
  <c r="V20" i="2"/>
  <c r="X20" i="2"/>
  <c r="Y20" i="2" s="1"/>
  <c r="Z20" i="2"/>
  <c r="AA20" i="2"/>
  <c r="AB20" i="2"/>
  <c r="AG20" i="2"/>
  <c r="AH20" i="2"/>
  <c r="AI20" i="2"/>
  <c r="AJ20" i="2"/>
  <c r="A21" i="2"/>
  <c r="C21" i="2"/>
  <c r="D21" i="2" s="1"/>
  <c r="E21" i="2"/>
  <c r="F21" i="2"/>
  <c r="G21" i="2"/>
  <c r="H21" i="2"/>
  <c r="I21" i="2"/>
  <c r="J21" i="2"/>
  <c r="K21" i="2"/>
  <c r="M21" i="2" s="1"/>
  <c r="N21" i="2"/>
  <c r="P21" i="2"/>
  <c r="Q21" i="2"/>
  <c r="T21" i="2" s="1"/>
  <c r="R21" i="2"/>
  <c r="U21" i="2" s="1"/>
  <c r="V21" i="2"/>
  <c r="W21" i="2"/>
  <c r="X21" i="2"/>
  <c r="Y21" i="2" s="1"/>
  <c r="Z21" i="2"/>
  <c r="AA21" i="2"/>
  <c r="AB21" i="2"/>
  <c r="AE21" i="2"/>
  <c r="AG21" i="2"/>
  <c r="AH21" i="2"/>
  <c r="AI21" i="2"/>
  <c r="AJ21" i="2"/>
  <c r="A22" i="2"/>
  <c r="C22" i="2"/>
  <c r="D22" i="2"/>
  <c r="E22" i="2"/>
  <c r="F22" i="2"/>
  <c r="G22" i="2"/>
  <c r="H22" i="2"/>
  <c r="I22" i="2"/>
  <c r="M22" i="2" s="1"/>
  <c r="J22" i="2"/>
  <c r="K22" i="2"/>
  <c r="N22" i="2"/>
  <c r="P22" i="2"/>
  <c r="Q22" i="2"/>
  <c r="R22" i="2"/>
  <c r="U22" i="2"/>
  <c r="V22" i="2"/>
  <c r="X22" i="2"/>
  <c r="Z22" i="2"/>
  <c r="AA22" i="2"/>
  <c r="AB22" i="2"/>
  <c r="AG22" i="2"/>
  <c r="AH22" i="2"/>
  <c r="AI22" i="2"/>
  <c r="AJ22" i="2"/>
  <c r="A23" i="2"/>
  <c r="C23" i="2"/>
  <c r="D23" i="2" s="1"/>
  <c r="E23" i="2"/>
  <c r="F23" i="2"/>
  <c r="G23" i="2"/>
  <c r="H23" i="2"/>
  <c r="I23" i="2"/>
  <c r="J23" i="2"/>
  <c r="K23" i="2"/>
  <c r="N23" i="2"/>
  <c r="P23" i="2"/>
  <c r="Q23" i="2"/>
  <c r="R23" i="2"/>
  <c r="V23" i="2"/>
  <c r="X23" i="2"/>
  <c r="Z23" i="2"/>
  <c r="AA23" i="2"/>
  <c r="AB23" i="2"/>
  <c r="AG23" i="2"/>
  <c r="AH23" i="2"/>
  <c r="AI23" i="2"/>
  <c r="AJ23" i="2"/>
  <c r="A24" i="2"/>
  <c r="C24" i="2"/>
  <c r="D24" i="2" s="1"/>
  <c r="E24" i="2"/>
  <c r="F24" i="2"/>
  <c r="G24" i="2"/>
  <c r="H24" i="2"/>
  <c r="I24" i="2"/>
  <c r="J24" i="2"/>
  <c r="K24" i="2"/>
  <c r="N24" i="2"/>
  <c r="P24" i="2"/>
  <c r="Q24" i="2"/>
  <c r="R24" i="2"/>
  <c r="V24" i="2"/>
  <c r="W24" i="2" s="1"/>
  <c r="X24" i="2"/>
  <c r="Z24" i="2"/>
  <c r="AA24" i="2"/>
  <c r="AB24" i="2"/>
  <c r="AG24" i="2"/>
  <c r="AH24" i="2"/>
  <c r="AI24" i="2"/>
  <c r="AJ24" i="2"/>
  <c r="A25" i="2"/>
  <c r="C25" i="2"/>
  <c r="D25" i="2" s="1"/>
  <c r="E25" i="2"/>
  <c r="F25" i="2"/>
  <c r="G25" i="2"/>
  <c r="H25" i="2"/>
  <c r="I25" i="2"/>
  <c r="W25" i="2" s="1"/>
  <c r="J25" i="2"/>
  <c r="K25" i="2"/>
  <c r="N25" i="2"/>
  <c r="P25" i="2"/>
  <c r="Q25" i="2"/>
  <c r="T25" i="2" s="1"/>
  <c r="R25" i="2"/>
  <c r="U25" i="2" s="1"/>
  <c r="V25" i="2"/>
  <c r="X25" i="2"/>
  <c r="Y25" i="2" s="1"/>
  <c r="Z25" i="2"/>
  <c r="AA25" i="2"/>
  <c r="AB25" i="2"/>
  <c r="AG25" i="2"/>
  <c r="AH25" i="2"/>
  <c r="AI25" i="2"/>
  <c r="AJ25" i="2"/>
  <c r="A26" i="2"/>
  <c r="C26" i="2"/>
  <c r="D26" i="2" s="1"/>
  <c r="E26" i="2"/>
  <c r="F26" i="2"/>
  <c r="G26" i="2"/>
  <c r="H26" i="2"/>
  <c r="I26" i="2"/>
  <c r="J26" i="2"/>
  <c r="K26" i="2"/>
  <c r="N26" i="2"/>
  <c r="P26" i="2"/>
  <c r="Q26" i="2"/>
  <c r="R26" i="2"/>
  <c r="V26" i="2"/>
  <c r="X26" i="2"/>
  <c r="Z26" i="2"/>
  <c r="AA26" i="2"/>
  <c r="AB26" i="2"/>
  <c r="AG26" i="2"/>
  <c r="AH26" i="2"/>
  <c r="AI26" i="2"/>
  <c r="AJ26" i="2"/>
  <c r="A27" i="2"/>
  <c r="C27" i="2"/>
  <c r="D27" i="2" s="1"/>
  <c r="E27" i="2"/>
  <c r="F27" i="2"/>
  <c r="G27" i="2"/>
  <c r="H27" i="2"/>
  <c r="I27" i="2"/>
  <c r="J27" i="2"/>
  <c r="K27" i="2"/>
  <c r="M27" i="2" s="1"/>
  <c r="N27" i="2"/>
  <c r="O27" i="2" s="1"/>
  <c r="P27" i="2"/>
  <c r="Q27" i="2"/>
  <c r="R27" i="2"/>
  <c r="U27" i="2" s="1"/>
  <c r="V27" i="2"/>
  <c r="X27" i="2"/>
  <c r="Y27" i="2"/>
  <c r="Z27" i="2"/>
  <c r="AA27" i="2"/>
  <c r="AB27" i="2"/>
  <c r="AG27" i="2"/>
  <c r="AH27" i="2"/>
  <c r="AI27" i="2"/>
  <c r="AJ27" i="2"/>
  <c r="A28" i="2"/>
  <c r="C28" i="2"/>
  <c r="D28" i="2" s="1"/>
  <c r="E28" i="2"/>
  <c r="F28" i="2"/>
  <c r="G28" i="2"/>
  <c r="H28" i="2"/>
  <c r="I28" i="2"/>
  <c r="J28" i="2"/>
  <c r="K28" i="2"/>
  <c r="N28" i="2"/>
  <c r="P28" i="2"/>
  <c r="Q28" i="2"/>
  <c r="R28" i="2"/>
  <c r="V28" i="2"/>
  <c r="W28" i="2" s="1"/>
  <c r="X28" i="2"/>
  <c r="Z28" i="2"/>
  <c r="AA28" i="2"/>
  <c r="AB28" i="2"/>
  <c r="AG28" i="2"/>
  <c r="AH28" i="2"/>
  <c r="AI28" i="2"/>
  <c r="AJ28" i="2"/>
  <c r="A29" i="2"/>
  <c r="C29" i="2"/>
  <c r="D29" i="2" s="1"/>
  <c r="E29" i="2"/>
  <c r="F29" i="2"/>
  <c r="G29" i="2"/>
  <c r="H29" i="2"/>
  <c r="I29" i="2"/>
  <c r="W29" i="2" s="1"/>
  <c r="J29" i="2"/>
  <c r="K29" i="2"/>
  <c r="N29" i="2"/>
  <c r="P29" i="2"/>
  <c r="Q29" i="2"/>
  <c r="R29" i="2"/>
  <c r="V29" i="2"/>
  <c r="X29" i="2"/>
  <c r="Z29" i="2"/>
  <c r="AA29" i="2"/>
  <c r="AB29" i="2"/>
  <c r="AG29" i="2"/>
  <c r="AH29" i="2"/>
  <c r="AI29" i="2"/>
  <c r="AJ29" i="2"/>
  <c r="A30" i="2"/>
  <c r="C30" i="2"/>
  <c r="D30" i="2" s="1"/>
  <c r="E30" i="2"/>
  <c r="F30" i="2"/>
  <c r="G30" i="2"/>
  <c r="H30" i="2"/>
  <c r="I30" i="2"/>
  <c r="J30" i="2"/>
  <c r="L30" i="2" s="1"/>
  <c r="K30" i="2"/>
  <c r="N30" i="2"/>
  <c r="P30" i="2"/>
  <c r="Q30" i="2"/>
  <c r="R30" i="2"/>
  <c r="U30" i="2" s="1"/>
  <c r="V30" i="2"/>
  <c r="X30" i="2"/>
  <c r="Z30" i="2"/>
  <c r="AA30" i="2"/>
  <c r="AB30" i="2"/>
  <c r="AG30" i="2"/>
  <c r="AH30" i="2"/>
  <c r="AI30" i="2"/>
  <c r="AJ30" i="2"/>
  <c r="A31" i="2"/>
  <c r="C31" i="2"/>
  <c r="D31" i="2" s="1"/>
  <c r="E31" i="2"/>
  <c r="F31" i="2"/>
  <c r="G31" i="2"/>
  <c r="H31" i="2"/>
  <c r="I31" i="2"/>
  <c r="J31" i="2"/>
  <c r="K31" i="2"/>
  <c r="N31" i="2"/>
  <c r="P31" i="2"/>
  <c r="Q31" i="2"/>
  <c r="R31" i="2"/>
  <c r="V31" i="2"/>
  <c r="X31" i="2"/>
  <c r="Z31" i="2"/>
  <c r="AA31" i="2"/>
  <c r="AB31" i="2"/>
  <c r="AG31" i="2"/>
  <c r="AH31" i="2"/>
  <c r="AI31" i="2"/>
  <c r="AJ31" i="2"/>
  <c r="A32" i="2"/>
  <c r="C32" i="2"/>
  <c r="D32" i="2" s="1"/>
  <c r="E32" i="2"/>
  <c r="F32" i="2"/>
  <c r="G32" i="2"/>
  <c r="H32" i="2"/>
  <c r="I32" i="2"/>
  <c r="J32" i="2"/>
  <c r="L32" i="2" s="1"/>
  <c r="K32" i="2"/>
  <c r="M32" i="2" s="1"/>
  <c r="N32" i="2"/>
  <c r="P32" i="2"/>
  <c r="Q32" i="2"/>
  <c r="R32" i="2"/>
  <c r="V32" i="2"/>
  <c r="W32" i="2" s="1"/>
  <c r="X32" i="2"/>
  <c r="Y32" i="2" s="1"/>
  <c r="Z32" i="2"/>
  <c r="AA32" i="2"/>
  <c r="AB32" i="2"/>
  <c r="AG32" i="2"/>
  <c r="AH32" i="2"/>
  <c r="AI32" i="2"/>
  <c r="AJ32" i="2"/>
  <c r="A33" i="2"/>
  <c r="C33" i="2"/>
  <c r="D33" i="2" s="1"/>
  <c r="E33" i="2"/>
  <c r="F33" i="2"/>
  <c r="G33" i="2"/>
  <c r="H33" i="2"/>
  <c r="I33" i="2"/>
  <c r="J33" i="2"/>
  <c r="K33" i="2"/>
  <c r="N33" i="2"/>
  <c r="P33" i="2"/>
  <c r="Q33" i="2"/>
  <c r="R33" i="2"/>
  <c r="V33" i="2"/>
  <c r="W33" i="2"/>
  <c r="X33" i="2"/>
  <c r="Z33" i="2"/>
  <c r="AA33" i="2"/>
  <c r="AB33" i="2"/>
  <c r="AG33" i="2"/>
  <c r="AH33" i="2"/>
  <c r="AI33" i="2"/>
  <c r="AJ33" i="2"/>
  <c r="A34" i="2"/>
  <c r="C34" i="2"/>
  <c r="D34" i="2" s="1"/>
  <c r="E34" i="2"/>
  <c r="F34" i="2"/>
  <c r="G34" i="2"/>
  <c r="H34" i="2"/>
  <c r="I34" i="2"/>
  <c r="J34" i="2"/>
  <c r="L34" i="2" s="1"/>
  <c r="K34" i="2"/>
  <c r="N34" i="2"/>
  <c r="O34" i="2"/>
  <c r="P34" i="2"/>
  <c r="Q34" i="2"/>
  <c r="R34" i="2"/>
  <c r="U34" i="2" s="1"/>
  <c r="V34" i="2"/>
  <c r="W34" i="2" s="1"/>
  <c r="X34" i="2"/>
  <c r="Z34" i="2"/>
  <c r="AA34" i="2"/>
  <c r="AB34" i="2"/>
  <c r="AG34" i="2"/>
  <c r="AH34" i="2"/>
  <c r="AI34" i="2"/>
  <c r="AJ34" i="2"/>
  <c r="A35" i="2"/>
  <c r="C35" i="2"/>
  <c r="D35" i="2" s="1"/>
  <c r="E35" i="2"/>
  <c r="F35" i="2"/>
  <c r="G35" i="2"/>
  <c r="H35" i="2"/>
  <c r="I35" i="2"/>
  <c r="J35" i="2"/>
  <c r="K35" i="2"/>
  <c r="N35" i="2"/>
  <c r="P35" i="2"/>
  <c r="Q35" i="2"/>
  <c r="R35" i="2"/>
  <c r="V35" i="2"/>
  <c r="X35" i="2"/>
  <c r="Y35" i="2" s="1"/>
  <c r="Z35" i="2"/>
  <c r="AA35" i="2"/>
  <c r="AB35" i="2"/>
  <c r="AG35" i="2"/>
  <c r="AH35" i="2"/>
  <c r="AI35" i="2"/>
  <c r="AJ35" i="2"/>
  <c r="A36" i="2"/>
  <c r="C36" i="2"/>
  <c r="D36" i="2" s="1"/>
  <c r="E36" i="2"/>
  <c r="F36" i="2"/>
  <c r="G36" i="2"/>
  <c r="H36" i="2"/>
  <c r="I36" i="2"/>
  <c r="J36" i="2"/>
  <c r="K36" i="2"/>
  <c r="N36" i="2"/>
  <c r="P36" i="2"/>
  <c r="Q36" i="2"/>
  <c r="R36" i="2"/>
  <c r="V36" i="2"/>
  <c r="X36" i="2"/>
  <c r="Y36" i="2" s="1"/>
  <c r="Z36" i="2"/>
  <c r="AA36" i="2"/>
  <c r="AB36" i="2"/>
  <c r="AG36" i="2"/>
  <c r="AH36" i="2"/>
  <c r="AI36" i="2"/>
  <c r="AJ36" i="2"/>
  <c r="A37" i="2"/>
  <c r="C37" i="2"/>
  <c r="D37" i="2" s="1"/>
  <c r="E37" i="2"/>
  <c r="F37" i="2"/>
  <c r="G37" i="2"/>
  <c r="H37" i="2"/>
  <c r="I37" i="2"/>
  <c r="J37" i="2"/>
  <c r="L37" i="2" s="1"/>
  <c r="K37" i="2"/>
  <c r="M37" i="2" s="1"/>
  <c r="N37" i="2"/>
  <c r="P37" i="2"/>
  <c r="S37" i="2" s="1"/>
  <c r="Q37" i="2"/>
  <c r="R37" i="2"/>
  <c r="U37" i="2" s="1"/>
  <c r="V37" i="2"/>
  <c r="W37" i="2"/>
  <c r="X37" i="2"/>
  <c r="Y37" i="2" s="1"/>
  <c r="Z37" i="2"/>
  <c r="AA37" i="2"/>
  <c r="AB37" i="2"/>
  <c r="AE37" i="2"/>
  <c r="AG37" i="2"/>
  <c r="AH37" i="2"/>
  <c r="AI37" i="2"/>
  <c r="AJ37" i="2"/>
  <c r="A38" i="2"/>
  <c r="C38" i="2"/>
  <c r="D38" i="2"/>
  <c r="E38" i="2"/>
  <c r="F38" i="2"/>
  <c r="G38" i="2"/>
  <c r="H38" i="2"/>
  <c r="I38" i="2"/>
  <c r="J38" i="2"/>
  <c r="K38" i="2"/>
  <c r="N38" i="2"/>
  <c r="P38" i="2"/>
  <c r="Q38" i="2"/>
  <c r="R38" i="2"/>
  <c r="V38" i="2"/>
  <c r="X38" i="2"/>
  <c r="Z38" i="2"/>
  <c r="AA38" i="2"/>
  <c r="AB38" i="2"/>
  <c r="AG38" i="2"/>
  <c r="AH38" i="2"/>
  <c r="AI38" i="2"/>
  <c r="AJ38" i="2"/>
  <c r="A39" i="2"/>
  <c r="C39" i="2"/>
  <c r="D39" i="2" s="1"/>
  <c r="E39" i="2"/>
  <c r="F39" i="2"/>
  <c r="G39" i="2"/>
  <c r="H39" i="2"/>
  <c r="I39" i="2"/>
  <c r="J39" i="2"/>
  <c r="K39" i="2"/>
  <c r="N39" i="2"/>
  <c r="P39" i="2"/>
  <c r="Q39" i="2"/>
  <c r="R39" i="2"/>
  <c r="U39" i="2" s="1"/>
  <c r="V39" i="2"/>
  <c r="W39" i="2" s="1"/>
  <c r="X39" i="2"/>
  <c r="Z39" i="2"/>
  <c r="AA39" i="2"/>
  <c r="AB39" i="2"/>
  <c r="AG39" i="2"/>
  <c r="AH39" i="2"/>
  <c r="AI39" i="2"/>
  <c r="AJ39" i="2"/>
  <c r="A40" i="2"/>
  <c r="C40" i="2"/>
  <c r="D40" i="2" s="1"/>
  <c r="E40" i="2"/>
  <c r="F40" i="2"/>
  <c r="G40" i="2"/>
  <c r="H40" i="2"/>
  <c r="I40" i="2"/>
  <c r="J40" i="2"/>
  <c r="K40" i="2"/>
  <c r="N40" i="2"/>
  <c r="P40" i="2"/>
  <c r="Q40" i="2"/>
  <c r="R40" i="2"/>
  <c r="V40" i="2"/>
  <c r="X40" i="2"/>
  <c r="Y40" i="2" s="1"/>
  <c r="Z40" i="2"/>
  <c r="AA40" i="2"/>
  <c r="AB40" i="2"/>
  <c r="AG40" i="2"/>
  <c r="AH40" i="2"/>
  <c r="AI40" i="2"/>
  <c r="AJ40" i="2"/>
  <c r="A41" i="2"/>
  <c r="C41" i="2"/>
  <c r="D41" i="2" s="1"/>
  <c r="E41" i="2"/>
  <c r="F41" i="2"/>
  <c r="G41" i="2"/>
  <c r="H41" i="2"/>
  <c r="I41" i="2"/>
  <c r="J41" i="2"/>
  <c r="K41" i="2"/>
  <c r="N41" i="2"/>
  <c r="O41" i="2"/>
  <c r="P41" i="2"/>
  <c r="S41" i="2" s="1"/>
  <c r="Q41" i="2"/>
  <c r="R41" i="2"/>
  <c r="U41" i="2" s="1"/>
  <c r="V41" i="2"/>
  <c r="X41" i="2"/>
  <c r="Z41" i="2"/>
  <c r="AA41" i="2"/>
  <c r="AB41" i="2"/>
  <c r="AE41" i="2"/>
  <c r="AG41" i="2"/>
  <c r="AH41" i="2"/>
  <c r="AI41" i="2"/>
  <c r="AJ41" i="2"/>
  <c r="A42" i="2"/>
  <c r="C42" i="2"/>
  <c r="D42" i="2"/>
  <c r="E42" i="2"/>
  <c r="F42" i="2"/>
  <c r="G42" i="2"/>
  <c r="H42" i="2"/>
  <c r="I42" i="2"/>
  <c r="J42" i="2"/>
  <c r="K42" i="2"/>
  <c r="N42" i="2"/>
  <c r="O42" i="2" s="1"/>
  <c r="P42" i="2"/>
  <c r="Q42" i="2"/>
  <c r="R42" i="2"/>
  <c r="V42" i="2"/>
  <c r="X42" i="2"/>
  <c r="Z42" i="2"/>
  <c r="AA42" i="2"/>
  <c r="AB42" i="2"/>
  <c r="AG42" i="2"/>
  <c r="AH42" i="2"/>
  <c r="AI42" i="2"/>
  <c r="AJ42" i="2"/>
  <c r="A43" i="2"/>
  <c r="C43" i="2"/>
  <c r="D43" i="2" s="1"/>
  <c r="E43" i="2"/>
  <c r="F43" i="2"/>
  <c r="G43" i="2"/>
  <c r="H43" i="2"/>
  <c r="I43" i="2"/>
  <c r="J43" i="2"/>
  <c r="K43" i="2"/>
  <c r="M43" i="2" s="1"/>
  <c r="N43" i="2"/>
  <c r="P43" i="2"/>
  <c r="Q43" i="2"/>
  <c r="R43" i="2"/>
  <c r="U43" i="2" s="1"/>
  <c r="V43" i="2"/>
  <c r="X43" i="2"/>
  <c r="Z43" i="2"/>
  <c r="AA43" i="2"/>
  <c r="AB43" i="2"/>
  <c r="AG43" i="2"/>
  <c r="AH43" i="2"/>
  <c r="AI43" i="2"/>
  <c r="AJ43" i="2"/>
  <c r="A44" i="2"/>
  <c r="C44" i="2"/>
  <c r="D44" i="2" s="1"/>
  <c r="E44" i="2"/>
  <c r="F44" i="2"/>
  <c r="G44" i="2"/>
  <c r="H44" i="2"/>
  <c r="I44" i="2"/>
  <c r="J44" i="2"/>
  <c r="K44" i="2"/>
  <c r="M44" i="2"/>
  <c r="N44" i="2"/>
  <c r="P44" i="2"/>
  <c r="Q44" i="2"/>
  <c r="R44" i="2"/>
  <c r="V44" i="2"/>
  <c r="W44" i="2" s="1"/>
  <c r="X44" i="2"/>
  <c r="Z44" i="2"/>
  <c r="AA44" i="2"/>
  <c r="AB44" i="2"/>
  <c r="AG44" i="2"/>
  <c r="AH44" i="2"/>
  <c r="AI44" i="2"/>
  <c r="AJ44" i="2"/>
  <c r="A45" i="2"/>
  <c r="C45" i="2"/>
  <c r="D45" i="2" s="1"/>
  <c r="E45" i="2"/>
  <c r="F45" i="2"/>
  <c r="G45" i="2"/>
  <c r="H45" i="2"/>
  <c r="I45" i="2"/>
  <c r="J45" i="2"/>
  <c r="K45" i="2"/>
  <c r="N45" i="2"/>
  <c r="P45" i="2"/>
  <c r="S45" i="2" s="1"/>
  <c r="Q45" i="2"/>
  <c r="R45" i="2"/>
  <c r="V45" i="2"/>
  <c r="X45" i="2"/>
  <c r="Z45" i="2"/>
  <c r="AA45" i="2"/>
  <c r="AB45" i="2"/>
  <c r="AG45" i="2"/>
  <c r="AH45" i="2"/>
  <c r="AI45" i="2"/>
  <c r="AJ45" i="2"/>
  <c r="A46" i="2"/>
  <c r="C46" i="2"/>
  <c r="D46" i="2" s="1"/>
  <c r="E46" i="2"/>
  <c r="F46" i="2"/>
  <c r="G46" i="2"/>
  <c r="H46" i="2"/>
  <c r="I46" i="2"/>
  <c r="J46" i="2"/>
  <c r="L46" i="2" s="1"/>
  <c r="K46" i="2"/>
  <c r="N46" i="2"/>
  <c r="O46" i="2" s="1"/>
  <c r="P46" i="2"/>
  <c r="Q46" i="2"/>
  <c r="T46" i="2" s="1"/>
  <c r="R46" i="2"/>
  <c r="V46" i="2"/>
  <c r="W46" i="2" s="1"/>
  <c r="X46" i="2"/>
  <c r="Y46" i="2" s="1"/>
  <c r="Z46" i="2"/>
  <c r="AA46" i="2"/>
  <c r="AB46" i="2"/>
  <c r="AE46" i="2"/>
  <c r="AG46" i="2"/>
  <c r="AH46" i="2"/>
  <c r="AI46" i="2"/>
  <c r="AJ46" i="2"/>
  <c r="A47" i="2"/>
  <c r="C47" i="2"/>
  <c r="D47" i="2" s="1"/>
  <c r="E47" i="2"/>
  <c r="F47" i="2"/>
  <c r="G47" i="2"/>
  <c r="H47" i="2"/>
  <c r="I47" i="2"/>
  <c r="J47" i="2"/>
  <c r="K47" i="2"/>
  <c r="M47" i="2" s="1"/>
  <c r="N47" i="2"/>
  <c r="P47" i="2"/>
  <c r="Q47" i="2"/>
  <c r="T47" i="2" s="1"/>
  <c r="R47" i="2"/>
  <c r="V47" i="2"/>
  <c r="X47" i="2"/>
  <c r="Z47" i="2"/>
  <c r="AA47" i="2"/>
  <c r="AB47" i="2"/>
  <c r="AG47" i="2"/>
  <c r="AH47" i="2"/>
  <c r="AI47" i="2"/>
  <c r="AJ47" i="2"/>
  <c r="A48" i="2"/>
  <c r="C48" i="2"/>
  <c r="D48" i="2" s="1"/>
  <c r="E48" i="2"/>
  <c r="F48" i="2"/>
  <c r="G48" i="2"/>
  <c r="H48" i="2"/>
  <c r="I48" i="2"/>
  <c r="J48" i="2"/>
  <c r="K48" i="2"/>
  <c r="N48" i="2"/>
  <c r="P48" i="2"/>
  <c r="Q48" i="2"/>
  <c r="R48" i="2"/>
  <c r="U48" i="2" s="1"/>
  <c r="V48" i="2"/>
  <c r="W48" i="2" s="1"/>
  <c r="X48" i="2"/>
  <c r="Z48" i="2"/>
  <c r="AA48" i="2"/>
  <c r="AB48" i="2"/>
  <c r="AG48" i="2"/>
  <c r="AH48" i="2"/>
  <c r="AI48" i="2"/>
  <c r="AJ48" i="2"/>
  <c r="A49" i="2"/>
  <c r="C49" i="2"/>
  <c r="D49" i="2" s="1"/>
  <c r="E49" i="2"/>
  <c r="F49" i="2"/>
  <c r="G49" i="2"/>
  <c r="H49" i="2"/>
  <c r="I49" i="2"/>
  <c r="J49" i="2"/>
  <c r="K49" i="2"/>
  <c r="N49" i="2"/>
  <c r="P49" i="2"/>
  <c r="Q49" i="2"/>
  <c r="T49" i="2" s="1"/>
  <c r="R49" i="2"/>
  <c r="V49" i="2"/>
  <c r="W49" i="2"/>
  <c r="X49" i="2"/>
  <c r="Z49" i="2"/>
  <c r="AA49" i="2"/>
  <c r="AB49" i="2"/>
  <c r="AE49" i="2"/>
  <c r="AG49" i="2"/>
  <c r="AH49" i="2"/>
  <c r="AI49" i="2"/>
  <c r="AJ49" i="2"/>
  <c r="A50" i="2"/>
  <c r="C50" i="2"/>
  <c r="D50" i="2"/>
  <c r="E50" i="2"/>
  <c r="F50" i="2"/>
  <c r="G50" i="2"/>
  <c r="H50" i="2"/>
  <c r="I50" i="2"/>
  <c r="J50" i="2"/>
  <c r="K50" i="2"/>
  <c r="L50" i="2"/>
  <c r="N50" i="2"/>
  <c r="O50" i="2" s="1"/>
  <c r="P50" i="2"/>
  <c r="Q50" i="2"/>
  <c r="R50" i="2"/>
  <c r="U50" i="2" s="1"/>
  <c r="V50" i="2"/>
  <c r="W50" i="2" s="1"/>
  <c r="X50" i="2"/>
  <c r="Z50" i="2"/>
  <c r="AA50" i="2"/>
  <c r="AB50" i="2"/>
  <c r="AG50" i="2"/>
  <c r="AH50" i="2"/>
  <c r="AI50" i="2"/>
  <c r="AJ50" i="2"/>
  <c r="A51" i="2"/>
  <c r="C51" i="2"/>
  <c r="D51" i="2" s="1"/>
  <c r="E51" i="2"/>
  <c r="F51" i="2"/>
  <c r="G51" i="2"/>
  <c r="H51" i="2"/>
  <c r="I51" i="2"/>
  <c r="J51" i="2"/>
  <c r="K51" i="2"/>
  <c r="N51" i="2"/>
  <c r="P51" i="2"/>
  <c r="Q51" i="2"/>
  <c r="R51" i="2"/>
  <c r="V51" i="2"/>
  <c r="X51" i="2"/>
  <c r="Y51" i="2" s="1"/>
  <c r="Z51" i="2"/>
  <c r="AA51" i="2"/>
  <c r="AB51" i="2"/>
  <c r="AG51" i="2"/>
  <c r="AH51" i="2"/>
  <c r="AI51" i="2"/>
  <c r="AJ51" i="2"/>
  <c r="A52" i="2"/>
  <c r="C52" i="2"/>
  <c r="D52" i="2" s="1"/>
  <c r="E52" i="2"/>
  <c r="F52" i="2"/>
  <c r="G52" i="2"/>
  <c r="H52" i="2"/>
  <c r="I52" i="2"/>
  <c r="J52" i="2"/>
  <c r="K52" i="2"/>
  <c r="N52" i="2"/>
  <c r="O52" i="2" s="1"/>
  <c r="P52" i="2"/>
  <c r="Q52" i="2"/>
  <c r="R52" i="2"/>
  <c r="V52" i="2"/>
  <c r="W52" i="2" s="1"/>
  <c r="X52" i="2"/>
  <c r="Y52" i="2" s="1"/>
  <c r="Z52" i="2"/>
  <c r="AA52" i="2"/>
  <c r="AB52" i="2"/>
  <c r="AG52" i="2"/>
  <c r="AH52" i="2"/>
  <c r="AI52" i="2"/>
  <c r="AJ52" i="2"/>
  <c r="A53" i="2"/>
  <c r="C53" i="2"/>
  <c r="D53" i="2" s="1"/>
  <c r="E53" i="2"/>
  <c r="F53" i="2"/>
  <c r="G53" i="2"/>
  <c r="H53" i="2"/>
  <c r="I53" i="2"/>
  <c r="Y53" i="2" s="1"/>
  <c r="J53" i="2"/>
  <c r="K53" i="2"/>
  <c r="N53" i="2"/>
  <c r="O53" i="2"/>
  <c r="P53" i="2"/>
  <c r="Q53" i="2"/>
  <c r="R53" i="2"/>
  <c r="U53" i="2" s="1"/>
  <c r="S53" i="2"/>
  <c r="V53" i="2"/>
  <c r="X53" i="2"/>
  <c r="Z53" i="2"/>
  <c r="AA53" i="2"/>
  <c r="AB53" i="2"/>
  <c r="AE53" i="2"/>
  <c r="AG53" i="2"/>
  <c r="AH53" i="2"/>
  <c r="AI53" i="2"/>
  <c r="AJ53" i="2"/>
  <c r="A54" i="2"/>
  <c r="C54" i="2"/>
  <c r="D54" i="2" s="1"/>
  <c r="E54" i="2"/>
  <c r="F54" i="2"/>
  <c r="G54" i="2"/>
  <c r="H54" i="2"/>
  <c r="I54" i="2"/>
  <c r="J54" i="2"/>
  <c r="L54" i="2" s="1"/>
  <c r="K54" i="2"/>
  <c r="M54" i="2" s="1"/>
  <c r="N54" i="2"/>
  <c r="O54" i="2" s="1"/>
  <c r="P54" i="2"/>
  <c r="Q54" i="2"/>
  <c r="R54" i="2"/>
  <c r="U54" i="2" s="1"/>
  <c r="V54" i="2"/>
  <c r="W54" i="2" s="1"/>
  <c r="X54" i="2"/>
  <c r="Y54" i="2" s="1"/>
  <c r="Z54" i="2"/>
  <c r="AA54" i="2"/>
  <c r="AB54" i="2"/>
  <c r="AG54" i="2"/>
  <c r="AH54" i="2"/>
  <c r="AI54" i="2"/>
  <c r="AJ54" i="2"/>
  <c r="A55" i="2"/>
  <c r="C55" i="2"/>
  <c r="D55" i="2" s="1"/>
  <c r="E55" i="2"/>
  <c r="F55" i="2"/>
  <c r="G55" i="2"/>
  <c r="H55" i="2"/>
  <c r="I55" i="2"/>
  <c r="J55" i="2"/>
  <c r="K55" i="2"/>
  <c r="N55" i="2"/>
  <c r="P55" i="2"/>
  <c r="Q55" i="2"/>
  <c r="T55" i="2" s="1"/>
  <c r="R55" i="2"/>
  <c r="V55" i="2"/>
  <c r="X55" i="2"/>
  <c r="AE55" i="2" s="1"/>
  <c r="Z55" i="2"/>
  <c r="AA55" i="2"/>
  <c r="AB55" i="2"/>
  <c r="AG55" i="2"/>
  <c r="AH55" i="2"/>
  <c r="AI55" i="2"/>
  <c r="AJ55" i="2"/>
  <c r="A56" i="2"/>
  <c r="C56" i="2"/>
  <c r="D56" i="2" s="1"/>
  <c r="E56" i="2"/>
  <c r="F56" i="2"/>
  <c r="G56" i="2"/>
  <c r="H56" i="2"/>
  <c r="I56" i="2"/>
  <c r="J56" i="2"/>
  <c r="L56" i="2" s="1"/>
  <c r="K56" i="2"/>
  <c r="M56" i="2" s="1"/>
  <c r="N56" i="2"/>
  <c r="P56" i="2"/>
  <c r="S56" i="2" s="1"/>
  <c r="Q56" i="2"/>
  <c r="R56" i="2"/>
  <c r="V56" i="2"/>
  <c r="X56" i="2"/>
  <c r="Z56" i="2"/>
  <c r="AA56" i="2"/>
  <c r="AB56" i="2"/>
  <c r="AG56" i="2"/>
  <c r="AH56" i="2"/>
  <c r="AI56" i="2"/>
  <c r="AJ56" i="2"/>
  <c r="A57" i="2"/>
  <c r="C57" i="2"/>
  <c r="D57" i="2" s="1"/>
  <c r="E57" i="2"/>
  <c r="F57" i="2"/>
  <c r="G57" i="2"/>
  <c r="H57" i="2"/>
  <c r="I57" i="2"/>
  <c r="J57" i="2"/>
  <c r="K57" i="2"/>
  <c r="N57" i="2"/>
  <c r="O57" i="2" s="1"/>
  <c r="P57" i="2"/>
  <c r="Q57" i="2"/>
  <c r="R57" i="2"/>
  <c r="V57" i="2"/>
  <c r="W57" i="2" s="1"/>
  <c r="X57" i="2"/>
  <c r="Y57" i="2" s="1"/>
  <c r="Z57" i="2"/>
  <c r="AA57" i="2"/>
  <c r="AB57" i="2"/>
  <c r="AG57" i="2"/>
  <c r="AH57" i="2"/>
  <c r="AI57" i="2"/>
  <c r="AJ57" i="2"/>
  <c r="A58" i="2"/>
  <c r="C58" i="2"/>
  <c r="D58" i="2"/>
  <c r="E58" i="2"/>
  <c r="F58" i="2"/>
  <c r="G58" i="2"/>
  <c r="H58" i="2"/>
  <c r="I58" i="2"/>
  <c r="J58" i="2"/>
  <c r="K58" i="2"/>
  <c r="N58" i="2"/>
  <c r="P58" i="2"/>
  <c r="Q58" i="2"/>
  <c r="R58" i="2"/>
  <c r="V58" i="2"/>
  <c r="X58" i="2"/>
  <c r="Y58" i="2" s="1"/>
  <c r="Z58" i="2"/>
  <c r="AA58" i="2"/>
  <c r="AB58" i="2"/>
  <c r="AG58" i="2"/>
  <c r="AH58" i="2"/>
  <c r="AI58" i="2"/>
  <c r="AJ58" i="2"/>
  <c r="A59" i="2"/>
  <c r="C59" i="2"/>
  <c r="D59" i="2" s="1"/>
  <c r="E59" i="2"/>
  <c r="F59" i="2"/>
  <c r="G59" i="2"/>
  <c r="H59" i="2"/>
  <c r="I59" i="2"/>
  <c r="J59" i="2"/>
  <c r="K59" i="2"/>
  <c r="M59" i="2" s="1"/>
  <c r="N59" i="2"/>
  <c r="P59" i="2"/>
  <c r="Q59" i="2"/>
  <c r="R59" i="2"/>
  <c r="U59" i="2" s="1"/>
  <c r="V59" i="2"/>
  <c r="X59" i="2"/>
  <c r="Z59" i="2"/>
  <c r="AA59" i="2"/>
  <c r="AB59" i="2"/>
  <c r="AG59" i="2"/>
  <c r="AH59" i="2"/>
  <c r="AI59" i="2"/>
  <c r="AJ59" i="2"/>
  <c r="A60" i="2"/>
  <c r="C60" i="2"/>
  <c r="D60" i="2" s="1"/>
  <c r="E60" i="2"/>
  <c r="F60" i="2"/>
  <c r="G60" i="2"/>
  <c r="H60" i="2"/>
  <c r="I60" i="2"/>
  <c r="J60" i="2"/>
  <c r="K60" i="2"/>
  <c r="N60" i="2"/>
  <c r="P60" i="2"/>
  <c r="Q60" i="2"/>
  <c r="R60" i="2"/>
  <c r="V60" i="2"/>
  <c r="X60" i="2"/>
  <c r="Z60" i="2"/>
  <c r="AA60" i="2"/>
  <c r="AB60" i="2"/>
  <c r="AG60" i="2"/>
  <c r="AH60" i="2"/>
  <c r="AI60" i="2"/>
  <c r="AJ60" i="2"/>
  <c r="A61" i="2"/>
  <c r="C61" i="2"/>
  <c r="D61" i="2" s="1"/>
  <c r="E61" i="2"/>
  <c r="F61" i="2"/>
  <c r="G61" i="2"/>
  <c r="H61" i="2"/>
  <c r="I61" i="2"/>
  <c r="J61" i="2"/>
  <c r="K61" i="2"/>
  <c r="N61" i="2"/>
  <c r="O61" i="2" s="1"/>
  <c r="P61" i="2"/>
  <c r="Q61" i="2"/>
  <c r="R61" i="2"/>
  <c r="U61" i="2" s="1"/>
  <c r="V61" i="2"/>
  <c r="X61" i="2"/>
  <c r="Z61" i="2"/>
  <c r="AA61" i="2"/>
  <c r="AB61" i="2"/>
  <c r="AG61" i="2"/>
  <c r="AH61" i="2"/>
  <c r="AI61" i="2"/>
  <c r="AJ61" i="2"/>
  <c r="A62" i="2"/>
  <c r="C62" i="2"/>
  <c r="D62" i="2" s="1"/>
  <c r="E62" i="2"/>
  <c r="F62" i="2"/>
  <c r="G62" i="2"/>
  <c r="H62" i="2"/>
  <c r="I62" i="2"/>
  <c r="J62" i="2"/>
  <c r="K62" i="2"/>
  <c r="N62" i="2"/>
  <c r="P62" i="2"/>
  <c r="Q62" i="2"/>
  <c r="R62" i="2"/>
  <c r="V62" i="2"/>
  <c r="X62" i="2"/>
  <c r="Y62" i="2" s="1"/>
  <c r="Z62" i="2"/>
  <c r="AA62" i="2"/>
  <c r="AB62" i="2"/>
  <c r="AG62" i="2"/>
  <c r="AH62" i="2"/>
  <c r="AI62" i="2"/>
  <c r="AJ62" i="2"/>
  <c r="A63" i="2"/>
  <c r="C63" i="2"/>
  <c r="D63" i="2" s="1"/>
  <c r="E63" i="2"/>
  <c r="F63" i="2"/>
  <c r="G63" i="2"/>
  <c r="H63" i="2"/>
  <c r="I63" i="2"/>
  <c r="J63" i="2"/>
  <c r="K63" i="2"/>
  <c r="M63" i="2" s="1"/>
  <c r="N63" i="2"/>
  <c r="P63" i="2"/>
  <c r="S63" i="2" s="1"/>
  <c r="Q63" i="2"/>
  <c r="T63" i="2" s="1"/>
  <c r="R63" i="2"/>
  <c r="U63" i="2" s="1"/>
  <c r="V63" i="2"/>
  <c r="X63" i="2"/>
  <c r="AE63" i="2" s="1"/>
  <c r="Z63" i="2"/>
  <c r="AA63" i="2"/>
  <c r="AB63" i="2"/>
  <c r="AG63" i="2"/>
  <c r="AH63" i="2"/>
  <c r="AI63" i="2"/>
  <c r="AJ63" i="2"/>
  <c r="A64" i="2"/>
  <c r="C64" i="2"/>
  <c r="D64" i="2" s="1"/>
  <c r="E64" i="2"/>
  <c r="F64" i="2"/>
  <c r="G64" i="2"/>
  <c r="H64" i="2"/>
  <c r="I64" i="2"/>
  <c r="J64" i="2"/>
  <c r="K64" i="2"/>
  <c r="N64" i="2"/>
  <c r="O64" i="2" s="1"/>
  <c r="P64" i="2"/>
  <c r="Q64" i="2"/>
  <c r="R64" i="2"/>
  <c r="V64" i="2"/>
  <c r="W64" i="2" s="1"/>
  <c r="X64" i="2"/>
  <c r="Z64" i="2"/>
  <c r="AA64" i="2"/>
  <c r="AB64" i="2"/>
  <c r="AG64" i="2"/>
  <c r="AH64" i="2"/>
  <c r="AI64" i="2"/>
  <c r="AJ64" i="2"/>
  <c r="A65" i="2"/>
  <c r="C65" i="2"/>
  <c r="D65" i="2" s="1"/>
  <c r="E65" i="2"/>
  <c r="F65" i="2"/>
  <c r="G65" i="2"/>
  <c r="H65" i="2"/>
  <c r="I65" i="2"/>
  <c r="J65" i="2"/>
  <c r="L65" i="2" s="1"/>
  <c r="K65" i="2"/>
  <c r="N65" i="2"/>
  <c r="P65" i="2"/>
  <c r="Q65" i="2"/>
  <c r="R65" i="2"/>
  <c r="V65" i="2"/>
  <c r="X65" i="2"/>
  <c r="Z65" i="2"/>
  <c r="AA65" i="2"/>
  <c r="AB65" i="2"/>
  <c r="AG65" i="2"/>
  <c r="AH65" i="2"/>
  <c r="AI65" i="2"/>
  <c r="AJ65" i="2"/>
  <c r="A66" i="2"/>
  <c r="C66" i="2"/>
  <c r="D66" i="2" s="1"/>
  <c r="E66" i="2"/>
  <c r="F66" i="2"/>
  <c r="G66" i="2"/>
  <c r="H66" i="2"/>
  <c r="I66" i="2"/>
  <c r="W66" i="2" s="1"/>
  <c r="J66" i="2"/>
  <c r="K66" i="2"/>
  <c r="L66" i="2"/>
  <c r="N66" i="2"/>
  <c r="O66" i="2" s="1"/>
  <c r="P66" i="2"/>
  <c r="Q66" i="2"/>
  <c r="T66" i="2" s="1"/>
  <c r="R66" i="2"/>
  <c r="U66" i="2" s="1"/>
  <c r="V66" i="2"/>
  <c r="X66" i="2"/>
  <c r="Y66" i="2" s="1"/>
  <c r="Z66" i="2"/>
  <c r="AA66" i="2"/>
  <c r="AB66" i="2"/>
  <c r="AG66" i="2"/>
  <c r="AH66" i="2"/>
  <c r="AI66" i="2"/>
  <c r="AJ66" i="2"/>
  <c r="A67" i="2"/>
  <c r="C67" i="2"/>
  <c r="D67" i="2" s="1"/>
  <c r="E67" i="2"/>
  <c r="F67" i="2"/>
  <c r="G67" i="2"/>
  <c r="H67" i="2"/>
  <c r="I67" i="2"/>
  <c r="J67" i="2"/>
  <c r="K67" i="2"/>
  <c r="M67" i="2" s="1"/>
  <c r="N67" i="2"/>
  <c r="P67" i="2"/>
  <c r="Q67" i="2"/>
  <c r="R67" i="2"/>
  <c r="U67" i="2" s="1"/>
  <c r="V67" i="2"/>
  <c r="X67" i="2"/>
  <c r="Z67" i="2"/>
  <c r="AA67" i="2"/>
  <c r="AB67" i="2"/>
  <c r="AG67" i="2"/>
  <c r="AH67" i="2"/>
  <c r="AI67" i="2"/>
  <c r="AJ67" i="2"/>
  <c r="A68" i="2"/>
  <c r="C68" i="2"/>
  <c r="D68" i="2" s="1"/>
  <c r="E68" i="2"/>
  <c r="F68" i="2"/>
  <c r="G68" i="2"/>
  <c r="H68" i="2"/>
  <c r="I68" i="2"/>
  <c r="J68" i="2"/>
  <c r="K68" i="2"/>
  <c r="N68" i="2"/>
  <c r="P68" i="2"/>
  <c r="Q68" i="2"/>
  <c r="R68" i="2"/>
  <c r="V68" i="2"/>
  <c r="X68" i="2"/>
  <c r="Y68" i="2" s="1"/>
  <c r="Z68" i="2"/>
  <c r="AA68" i="2"/>
  <c r="AB68" i="2"/>
  <c r="AG68" i="2"/>
  <c r="AH68" i="2"/>
  <c r="AI68" i="2"/>
  <c r="AJ68" i="2"/>
  <c r="A69" i="2"/>
  <c r="C69" i="2"/>
  <c r="D69" i="2" s="1"/>
  <c r="E69" i="2"/>
  <c r="F69" i="2"/>
  <c r="G69" i="2"/>
  <c r="H69" i="2"/>
  <c r="I69" i="2"/>
  <c r="W69" i="2" s="1"/>
  <c r="J69" i="2"/>
  <c r="K69" i="2"/>
  <c r="N69" i="2"/>
  <c r="P69" i="2"/>
  <c r="Q69" i="2"/>
  <c r="R69" i="2"/>
  <c r="U69" i="2" s="1"/>
  <c r="V69" i="2"/>
  <c r="X69" i="2"/>
  <c r="Y69" i="2"/>
  <c r="Z69" i="2"/>
  <c r="AA69" i="2"/>
  <c r="AB69" i="2"/>
  <c r="AE69" i="2"/>
  <c r="AG69" i="2"/>
  <c r="AH69" i="2"/>
  <c r="AI69" i="2"/>
  <c r="AJ69" i="2"/>
  <c r="A70" i="2"/>
  <c r="C70" i="2"/>
  <c r="D70" i="2" s="1"/>
  <c r="E70" i="2"/>
  <c r="F70" i="2"/>
  <c r="G70" i="2"/>
  <c r="H70" i="2"/>
  <c r="I70" i="2"/>
  <c r="J70" i="2"/>
  <c r="L70" i="2" s="1"/>
  <c r="K70" i="2"/>
  <c r="N70" i="2"/>
  <c r="P70" i="2"/>
  <c r="Q70" i="2"/>
  <c r="R70" i="2"/>
  <c r="V70" i="2"/>
  <c r="X70" i="2"/>
  <c r="Z70" i="2"/>
  <c r="AA70" i="2"/>
  <c r="AB70" i="2"/>
  <c r="AG70" i="2"/>
  <c r="AH70" i="2"/>
  <c r="AI70" i="2"/>
  <c r="AJ70" i="2"/>
  <c r="A71" i="2"/>
  <c r="C71" i="2"/>
  <c r="D71" i="2" s="1"/>
  <c r="E71" i="2"/>
  <c r="F71" i="2"/>
  <c r="G71" i="2"/>
  <c r="H71" i="2"/>
  <c r="I71" i="2"/>
  <c r="J71" i="2"/>
  <c r="K71" i="2"/>
  <c r="N71" i="2"/>
  <c r="P71" i="2"/>
  <c r="Q71" i="2"/>
  <c r="R71" i="2"/>
  <c r="V71" i="2"/>
  <c r="X71" i="2"/>
  <c r="Z71" i="2"/>
  <c r="AA71" i="2"/>
  <c r="AB71" i="2"/>
  <c r="AG71" i="2"/>
  <c r="AH71" i="2"/>
  <c r="AI71" i="2"/>
  <c r="AJ71" i="2"/>
  <c r="A72" i="2"/>
  <c r="C72" i="2"/>
  <c r="D72" i="2" s="1"/>
  <c r="E72" i="2"/>
  <c r="F72" i="2"/>
  <c r="G72" i="2"/>
  <c r="H72" i="2"/>
  <c r="I72" i="2"/>
  <c r="J72" i="2"/>
  <c r="L72" i="2" s="1"/>
  <c r="K72" i="2"/>
  <c r="M72" i="2" s="1"/>
  <c r="N72" i="2"/>
  <c r="P72" i="2"/>
  <c r="S72" i="2" s="1"/>
  <c r="Q72" i="2"/>
  <c r="R72" i="2"/>
  <c r="V72" i="2"/>
  <c r="X72" i="2"/>
  <c r="Z72" i="2"/>
  <c r="AA72" i="2"/>
  <c r="AB72" i="2"/>
  <c r="AG72" i="2"/>
  <c r="AH72" i="2"/>
  <c r="AI72" i="2"/>
  <c r="AJ72" i="2"/>
  <c r="A73" i="2"/>
  <c r="C73" i="2"/>
  <c r="D73" i="2" s="1"/>
  <c r="E73" i="2"/>
  <c r="F73" i="2"/>
  <c r="G73" i="2"/>
  <c r="H73" i="2"/>
  <c r="I73" i="2"/>
  <c r="J73" i="2"/>
  <c r="K73" i="2"/>
  <c r="N73" i="2"/>
  <c r="O73" i="2" s="1"/>
  <c r="P73" i="2"/>
  <c r="Q73" i="2"/>
  <c r="R73" i="2"/>
  <c r="V73" i="2"/>
  <c r="W73" i="2" s="1"/>
  <c r="X73" i="2"/>
  <c r="Z73" i="2"/>
  <c r="AA73" i="2"/>
  <c r="AB73" i="2"/>
  <c r="AG73" i="2"/>
  <c r="AH73" i="2"/>
  <c r="AI73" i="2"/>
  <c r="AJ73" i="2"/>
  <c r="A74" i="2"/>
  <c r="C74" i="2"/>
  <c r="D74" i="2"/>
  <c r="E74" i="2"/>
  <c r="F74" i="2"/>
  <c r="G74" i="2"/>
  <c r="H74" i="2"/>
  <c r="I74" i="2"/>
  <c r="J74" i="2"/>
  <c r="K74" i="2"/>
  <c r="N74" i="2"/>
  <c r="P74" i="2"/>
  <c r="Q74" i="2"/>
  <c r="R74" i="2"/>
  <c r="V74" i="2"/>
  <c r="X74" i="2"/>
  <c r="Z74" i="2"/>
  <c r="AA74" i="2"/>
  <c r="AB74" i="2"/>
  <c r="AG74" i="2"/>
  <c r="AH74" i="2"/>
  <c r="AI74" i="2"/>
  <c r="AJ74" i="2"/>
  <c r="A75" i="2"/>
  <c r="C75" i="2"/>
  <c r="D75" i="2" s="1"/>
  <c r="E75" i="2"/>
  <c r="F75" i="2"/>
  <c r="G75" i="2"/>
  <c r="H75" i="2"/>
  <c r="I75" i="2"/>
  <c r="J75" i="2"/>
  <c r="K75" i="2"/>
  <c r="N75" i="2"/>
  <c r="P75" i="2"/>
  <c r="Q75" i="2"/>
  <c r="R75" i="2"/>
  <c r="V75" i="2"/>
  <c r="X75" i="2"/>
  <c r="Z75" i="2"/>
  <c r="AA75" i="2"/>
  <c r="AB75" i="2"/>
  <c r="AG75" i="2"/>
  <c r="AH75" i="2"/>
  <c r="AI75" i="2"/>
  <c r="AJ75" i="2"/>
  <c r="A76" i="2"/>
  <c r="C76" i="2"/>
  <c r="D76" i="2" s="1"/>
  <c r="E76" i="2"/>
  <c r="F76" i="2"/>
  <c r="G76" i="2"/>
  <c r="H76" i="2"/>
  <c r="I76" i="2"/>
  <c r="J76" i="2"/>
  <c r="K76" i="2"/>
  <c r="N76" i="2"/>
  <c r="P76" i="2"/>
  <c r="Q76" i="2"/>
  <c r="R76" i="2"/>
  <c r="V76" i="2"/>
  <c r="X76" i="2"/>
  <c r="Z76" i="2"/>
  <c r="AA76" i="2"/>
  <c r="AB76" i="2"/>
  <c r="AG76" i="2"/>
  <c r="AH76" i="2"/>
  <c r="AI76" i="2"/>
  <c r="AJ76" i="2"/>
  <c r="A77" i="2"/>
  <c r="C77" i="2"/>
  <c r="D77" i="2" s="1"/>
  <c r="E77" i="2"/>
  <c r="F77" i="2"/>
  <c r="G77" i="2"/>
  <c r="H77" i="2"/>
  <c r="I77" i="2"/>
  <c r="J77" i="2"/>
  <c r="K77" i="2"/>
  <c r="N77" i="2"/>
  <c r="AE77" i="2" s="1"/>
  <c r="P77" i="2"/>
  <c r="Q77" i="2"/>
  <c r="R77" i="2"/>
  <c r="U77" i="2" s="1"/>
  <c r="V77" i="2"/>
  <c r="X77" i="2"/>
  <c r="Y77" i="2"/>
  <c r="Z77" i="2"/>
  <c r="AA77" i="2"/>
  <c r="AB77" i="2"/>
  <c r="AG77" i="2"/>
  <c r="AH77" i="2"/>
  <c r="AI77" i="2"/>
  <c r="AJ77" i="2"/>
  <c r="A78" i="2"/>
  <c r="C78" i="2"/>
  <c r="D78" i="2" s="1"/>
  <c r="E78" i="2"/>
  <c r="F78" i="2"/>
  <c r="G78" i="2"/>
  <c r="H78" i="2"/>
  <c r="I78" i="2"/>
  <c r="J78" i="2"/>
  <c r="K78" i="2"/>
  <c r="N78" i="2"/>
  <c r="P78" i="2"/>
  <c r="Q78" i="2"/>
  <c r="R78" i="2"/>
  <c r="V78" i="2"/>
  <c r="X78" i="2"/>
  <c r="Z78" i="2"/>
  <c r="AA78" i="2"/>
  <c r="AB78" i="2"/>
  <c r="AG78" i="2"/>
  <c r="AH78" i="2"/>
  <c r="AI78" i="2"/>
  <c r="AJ78" i="2"/>
  <c r="A79" i="2"/>
  <c r="C79" i="2"/>
  <c r="D79" i="2" s="1"/>
  <c r="E79" i="2"/>
  <c r="F79" i="2"/>
  <c r="G79" i="2"/>
  <c r="H79" i="2"/>
  <c r="I79" i="2"/>
  <c r="J79" i="2"/>
  <c r="K79" i="2"/>
  <c r="N79" i="2"/>
  <c r="P79" i="2"/>
  <c r="Q79" i="2"/>
  <c r="R79" i="2"/>
  <c r="U79" i="2" s="1"/>
  <c r="V79" i="2"/>
  <c r="X79" i="2"/>
  <c r="Z79" i="2"/>
  <c r="AA79" i="2"/>
  <c r="AB79" i="2"/>
  <c r="AG79" i="2"/>
  <c r="AH79" i="2"/>
  <c r="AI79" i="2"/>
  <c r="AJ79" i="2"/>
  <c r="A80" i="2"/>
  <c r="C80" i="2"/>
  <c r="D80" i="2" s="1"/>
  <c r="E80" i="2"/>
  <c r="F80" i="2"/>
  <c r="G80" i="2"/>
  <c r="H80" i="2"/>
  <c r="I80" i="2"/>
  <c r="J80" i="2"/>
  <c r="K80" i="2"/>
  <c r="N80" i="2"/>
  <c r="O80" i="2" s="1"/>
  <c r="P80" i="2"/>
  <c r="Q80" i="2"/>
  <c r="R80" i="2"/>
  <c r="V80" i="2"/>
  <c r="W80" i="2" s="1"/>
  <c r="X80" i="2"/>
  <c r="Z80" i="2"/>
  <c r="AA80" i="2"/>
  <c r="AB80" i="2"/>
  <c r="AG80" i="2"/>
  <c r="AH80" i="2"/>
  <c r="AI80" i="2"/>
  <c r="AJ80" i="2"/>
  <c r="A81" i="2"/>
  <c r="C81" i="2"/>
  <c r="D81" i="2" s="1"/>
  <c r="E81" i="2"/>
  <c r="F81" i="2"/>
  <c r="G81" i="2"/>
  <c r="H81" i="2"/>
  <c r="I81" i="2"/>
  <c r="J81" i="2"/>
  <c r="L81" i="2" s="1"/>
  <c r="K81" i="2"/>
  <c r="M81" i="2" s="1"/>
  <c r="N81" i="2"/>
  <c r="P81" i="2"/>
  <c r="Q81" i="2"/>
  <c r="R81" i="2"/>
  <c r="V81" i="2"/>
  <c r="X81" i="2"/>
  <c r="Z81" i="2"/>
  <c r="AA81" i="2"/>
  <c r="AB81" i="2"/>
  <c r="AG81" i="2"/>
  <c r="AH81" i="2"/>
  <c r="AI81" i="2"/>
  <c r="AJ81" i="2"/>
  <c r="A82" i="2"/>
  <c r="C82" i="2"/>
  <c r="D82" i="2" s="1"/>
  <c r="E82" i="2"/>
  <c r="F82" i="2"/>
  <c r="G82" i="2"/>
  <c r="H82" i="2"/>
  <c r="I82" i="2"/>
  <c r="J82" i="2"/>
  <c r="L82" i="2" s="1"/>
  <c r="K82" i="2"/>
  <c r="N82" i="2"/>
  <c r="P82" i="2"/>
  <c r="Q82" i="2"/>
  <c r="R82" i="2"/>
  <c r="U82" i="2" s="1"/>
  <c r="V82" i="2"/>
  <c r="X82" i="2"/>
  <c r="Z82" i="2"/>
  <c r="AA82" i="2"/>
  <c r="AB82" i="2"/>
  <c r="AG82" i="2"/>
  <c r="AH82" i="2"/>
  <c r="AI82" i="2"/>
  <c r="AJ82" i="2"/>
  <c r="A83" i="2"/>
  <c r="C83" i="2"/>
  <c r="D83" i="2" s="1"/>
  <c r="E83" i="2"/>
  <c r="F83" i="2"/>
  <c r="G83" i="2"/>
  <c r="H83" i="2"/>
  <c r="I83" i="2"/>
  <c r="J83" i="2"/>
  <c r="K83" i="2"/>
  <c r="N83" i="2"/>
  <c r="P83" i="2"/>
  <c r="Q83" i="2"/>
  <c r="R83" i="2"/>
  <c r="V83" i="2"/>
  <c r="X83" i="2"/>
  <c r="Z83" i="2"/>
  <c r="AA83" i="2"/>
  <c r="AB83" i="2"/>
  <c r="AG83" i="2"/>
  <c r="AH83" i="2"/>
  <c r="AI83" i="2"/>
  <c r="AJ83" i="2"/>
  <c r="A84" i="2"/>
  <c r="C84" i="2"/>
  <c r="D84" i="2" s="1"/>
  <c r="E84" i="2"/>
  <c r="F84" i="2"/>
  <c r="G84" i="2"/>
  <c r="H84" i="2"/>
  <c r="I84" i="2"/>
  <c r="J84" i="2"/>
  <c r="K84" i="2"/>
  <c r="N84" i="2"/>
  <c r="O84" i="2" s="1"/>
  <c r="P84" i="2"/>
  <c r="Q84" i="2"/>
  <c r="R84" i="2"/>
  <c r="V84" i="2"/>
  <c r="W84" i="2" s="1"/>
  <c r="X84" i="2"/>
  <c r="Y84" i="2"/>
  <c r="Z84" i="2"/>
  <c r="AA84" i="2"/>
  <c r="AB84" i="2"/>
  <c r="AG84" i="2"/>
  <c r="AH84" i="2"/>
  <c r="AI84" i="2"/>
  <c r="AJ84" i="2"/>
  <c r="A85" i="2"/>
  <c r="C85" i="2"/>
  <c r="D85" i="2" s="1"/>
  <c r="E85" i="2"/>
  <c r="F85" i="2"/>
  <c r="G85" i="2"/>
  <c r="H85" i="2"/>
  <c r="I85" i="2"/>
  <c r="J85" i="2"/>
  <c r="K85" i="2"/>
  <c r="N85" i="2"/>
  <c r="O85" i="2" s="1"/>
  <c r="P85" i="2"/>
  <c r="Q85" i="2"/>
  <c r="R85" i="2"/>
  <c r="U85" i="2" s="1"/>
  <c r="V85" i="2"/>
  <c r="X85" i="2"/>
  <c r="Z85" i="2"/>
  <c r="AA85" i="2"/>
  <c r="AB85" i="2"/>
  <c r="AG85" i="2"/>
  <c r="AH85" i="2"/>
  <c r="AI85" i="2"/>
  <c r="AJ85" i="2"/>
  <c r="A86" i="2"/>
  <c r="C86" i="2"/>
  <c r="D86" i="2" s="1"/>
  <c r="E86" i="2"/>
  <c r="F86" i="2"/>
  <c r="G86" i="2"/>
  <c r="H86" i="2"/>
  <c r="I86" i="2"/>
  <c r="J86" i="2"/>
  <c r="K86" i="2"/>
  <c r="N86" i="2"/>
  <c r="P86" i="2"/>
  <c r="Q86" i="2"/>
  <c r="R86" i="2"/>
  <c r="V86" i="2"/>
  <c r="X86" i="2"/>
  <c r="Z86" i="2"/>
  <c r="AA86" i="2"/>
  <c r="AB86" i="2"/>
  <c r="AG86" i="2"/>
  <c r="AH86" i="2"/>
  <c r="AI86" i="2"/>
  <c r="AJ86" i="2"/>
  <c r="A87" i="2"/>
  <c r="C87" i="2"/>
  <c r="D87" i="2" s="1"/>
  <c r="E87" i="2"/>
  <c r="F87" i="2"/>
  <c r="G87" i="2"/>
  <c r="H87" i="2"/>
  <c r="I87" i="2"/>
  <c r="J87" i="2"/>
  <c r="K87" i="2"/>
  <c r="N87" i="2"/>
  <c r="P87" i="2"/>
  <c r="Q87" i="2"/>
  <c r="R87" i="2"/>
  <c r="U87" i="2" s="1"/>
  <c r="V87" i="2"/>
  <c r="X87" i="2"/>
  <c r="Y87" i="2" s="1"/>
  <c r="Z87" i="2"/>
  <c r="AA87" i="2"/>
  <c r="AB87" i="2"/>
  <c r="AG87" i="2"/>
  <c r="AH87" i="2"/>
  <c r="AI87" i="2"/>
  <c r="AJ87" i="2"/>
  <c r="A88" i="2"/>
  <c r="C88" i="2"/>
  <c r="D88" i="2" s="1"/>
  <c r="E88" i="2"/>
  <c r="F88" i="2"/>
  <c r="G88" i="2"/>
  <c r="H88" i="2"/>
  <c r="I88" i="2"/>
  <c r="J88" i="2"/>
  <c r="K88" i="2"/>
  <c r="N88" i="2"/>
  <c r="P88" i="2"/>
  <c r="S88" i="2" s="1"/>
  <c r="Q88" i="2"/>
  <c r="R88" i="2"/>
  <c r="V88" i="2"/>
  <c r="X88" i="2"/>
  <c r="Z88" i="2"/>
  <c r="AA88" i="2"/>
  <c r="AB88" i="2"/>
  <c r="AG88" i="2"/>
  <c r="AH88" i="2"/>
  <c r="AI88" i="2"/>
  <c r="AJ88" i="2"/>
  <c r="A89" i="2"/>
  <c r="C89" i="2"/>
  <c r="D89" i="2" s="1"/>
  <c r="E89" i="2"/>
  <c r="F89" i="2"/>
  <c r="G89" i="2"/>
  <c r="H89" i="2"/>
  <c r="I89" i="2"/>
  <c r="J89" i="2"/>
  <c r="L89" i="2" s="1"/>
  <c r="K89" i="2"/>
  <c r="N89" i="2"/>
  <c r="O89" i="2" s="1"/>
  <c r="P89" i="2"/>
  <c r="Q89" i="2"/>
  <c r="R89" i="2"/>
  <c r="V89" i="2"/>
  <c r="W89" i="2" s="1"/>
  <c r="X89" i="2"/>
  <c r="Y89" i="2" s="1"/>
  <c r="Z89" i="2"/>
  <c r="AA89" i="2"/>
  <c r="AB89" i="2"/>
  <c r="AG89" i="2"/>
  <c r="AH89" i="2"/>
  <c r="AI89" i="2"/>
  <c r="AJ89" i="2"/>
  <c r="A90" i="2"/>
  <c r="C90" i="2"/>
  <c r="D90" i="2" s="1"/>
  <c r="E90" i="2"/>
  <c r="F90" i="2"/>
  <c r="G90" i="2"/>
  <c r="H90" i="2"/>
  <c r="I90" i="2"/>
  <c r="J90" i="2"/>
  <c r="K90" i="2"/>
  <c r="N90" i="2"/>
  <c r="P90" i="2"/>
  <c r="Q90" i="2"/>
  <c r="T90" i="2" s="1"/>
  <c r="R90" i="2"/>
  <c r="V90" i="2"/>
  <c r="X90" i="2"/>
  <c r="Z90" i="2"/>
  <c r="AA90" i="2"/>
  <c r="AB90" i="2"/>
  <c r="AG90" i="2"/>
  <c r="AH90" i="2"/>
  <c r="AI90" i="2"/>
  <c r="AJ90" i="2"/>
  <c r="A91" i="2"/>
  <c r="C91" i="2"/>
  <c r="D91" i="2" s="1"/>
  <c r="E91" i="2"/>
  <c r="F91" i="2"/>
  <c r="G91" i="2"/>
  <c r="H91" i="2"/>
  <c r="I91" i="2"/>
  <c r="J91" i="2"/>
  <c r="K91" i="2"/>
  <c r="M91" i="2" s="1"/>
  <c r="N91" i="2"/>
  <c r="P91" i="2"/>
  <c r="Q91" i="2"/>
  <c r="R91" i="2"/>
  <c r="V91" i="2"/>
  <c r="X91" i="2"/>
  <c r="Z91" i="2"/>
  <c r="AA91" i="2"/>
  <c r="AB91" i="2"/>
  <c r="AG91" i="2"/>
  <c r="AH91" i="2"/>
  <c r="AI91" i="2"/>
  <c r="AJ91" i="2"/>
  <c r="A92" i="2"/>
  <c r="C92" i="2"/>
  <c r="D92" i="2" s="1"/>
  <c r="E92" i="2"/>
  <c r="F92" i="2"/>
  <c r="G92" i="2"/>
  <c r="H92" i="2"/>
  <c r="I92" i="2"/>
  <c r="J92" i="2"/>
  <c r="K92" i="2"/>
  <c r="N92" i="2"/>
  <c r="P92" i="2"/>
  <c r="Q92" i="2"/>
  <c r="T92" i="2" s="1"/>
  <c r="R92" i="2"/>
  <c r="V92" i="2"/>
  <c r="X92" i="2"/>
  <c r="Z92" i="2"/>
  <c r="AA92" i="2"/>
  <c r="AB92" i="2"/>
  <c r="AG92" i="2"/>
  <c r="AH92" i="2"/>
  <c r="AI92" i="2"/>
  <c r="AJ92" i="2"/>
  <c r="A93" i="2"/>
  <c r="C93" i="2"/>
  <c r="D93" i="2" s="1"/>
  <c r="E93" i="2"/>
  <c r="F93" i="2"/>
  <c r="G93" i="2"/>
  <c r="H93" i="2"/>
  <c r="I93" i="2"/>
  <c r="J93" i="2"/>
  <c r="K93" i="2"/>
  <c r="N93" i="2"/>
  <c r="P93" i="2"/>
  <c r="Q93" i="2"/>
  <c r="R93" i="2"/>
  <c r="V93" i="2"/>
  <c r="X93" i="2"/>
  <c r="Z93" i="2"/>
  <c r="AA93" i="2"/>
  <c r="AB93" i="2"/>
  <c r="AG93" i="2"/>
  <c r="AH93" i="2"/>
  <c r="AI93" i="2"/>
  <c r="AJ93" i="2"/>
  <c r="A94" i="2"/>
  <c r="C94" i="2"/>
  <c r="D94" i="2" s="1"/>
  <c r="E94" i="2"/>
  <c r="F94" i="2"/>
  <c r="G94" i="2"/>
  <c r="H94" i="2"/>
  <c r="I94" i="2"/>
  <c r="J94" i="2"/>
  <c r="K94" i="2"/>
  <c r="N94" i="2"/>
  <c r="P94" i="2"/>
  <c r="Q94" i="2"/>
  <c r="R94" i="2"/>
  <c r="V94" i="2"/>
  <c r="X94" i="2"/>
  <c r="Y94" i="2" s="1"/>
  <c r="Z94" i="2"/>
  <c r="AA94" i="2"/>
  <c r="AB94" i="2"/>
  <c r="AG94" i="2"/>
  <c r="AH94" i="2"/>
  <c r="AI94" i="2"/>
  <c r="AJ94" i="2"/>
  <c r="A95" i="2"/>
  <c r="C95" i="2"/>
  <c r="D95" i="2" s="1"/>
  <c r="E95" i="2"/>
  <c r="F95" i="2"/>
  <c r="G95" i="2"/>
  <c r="H95" i="2"/>
  <c r="I95" i="2"/>
  <c r="J95" i="2"/>
  <c r="K95" i="2"/>
  <c r="N95" i="2"/>
  <c r="P95" i="2"/>
  <c r="Q95" i="2"/>
  <c r="R95" i="2"/>
  <c r="V95" i="2"/>
  <c r="X95" i="2"/>
  <c r="Y95" i="2"/>
  <c r="Z95" i="2"/>
  <c r="AA95" i="2"/>
  <c r="AB95" i="2"/>
  <c r="AG95" i="2"/>
  <c r="AH95" i="2"/>
  <c r="AI95" i="2"/>
  <c r="AJ95" i="2"/>
  <c r="A96" i="2"/>
  <c r="C96" i="2"/>
  <c r="D96" i="2" s="1"/>
  <c r="E96" i="2"/>
  <c r="F96" i="2"/>
  <c r="G96" i="2"/>
  <c r="H96" i="2"/>
  <c r="I96" i="2"/>
  <c r="J96" i="2"/>
  <c r="K96" i="2"/>
  <c r="N96" i="2"/>
  <c r="P96" i="2"/>
  <c r="Q96" i="2"/>
  <c r="T96" i="2" s="1"/>
  <c r="R96" i="2"/>
  <c r="U96" i="2" s="1"/>
  <c r="V96" i="2"/>
  <c r="X96" i="2"/>
  <c r="Z96" i="2"/>
  <c r="AA96" i="2"/>
  <c r="AB96" i="2"/>
  <c r="AG96" i="2"/>
  <c r="AH96" i="2"/>
  <c r="AI96" i="2"/>
  <c r="AJ96" i="2"/>
  <c r="A97" i="2"/>
  <c r="C97" i="2"/>
  <c r="D97" i="2" s="1"/>
  <c r="E97" i="2"/>
  <c r="F97" i="2"/>
  <c r="G97" i="2"/>
  <c r="H97" i="2"/>
  <c r="I97" i="2"/>
  <c r="J97" i="2"/>
  <c r="K97" i="2"/>
  <c r="N97" i="2"/>
  <c r="P97" i="2"/>
  <c r="S97" i="2" s="1"/>
  <c r="Q97" i="2"/>
  <c r="R97" i="2"/>
  <c r="V97" i="2"/>
  <c r="X97" i="2"/>
  <c r="AE97" i="2" s="1"/>
  <c r="Z97" i="2"/>
  <c r="AA97" i="2"/>
  <c r="AB97" i="2"/>
  <c r="AG97" i="2"/>
  <c r="AH97" i="2"/>
  <c r="AI97" i="2"/>
  <c r="AJ97" i="2"/>
  <c r="A98" i="2"/>
  <c r="C98" i="2"/>
  <c r="D98" i="2" s="1"/>
  <c r="E98" i="2"/>
  <c r="F98" i="2"/>
  <c r="G98" i="2"/>
  <c r="H98" i="2"/>
  <c r="I98" i="2"/>
  <c r="J98" i="2"/>
  <c r="K98" i="2"/>
  <c r="N98" i="2"/>
  <c r="P98" i="2"/>
  <c r="Q98" i="2"/>
  <c r="R98" i="2"/>
  <c r="V98" i="2"/>
  <c r="X98" i="2"/>
  <c r="Z98" i="2"/>
  <c r="AA98" i="2"/>
  <c r="AB98" i="2"/>
  <c r="AG98" i="2"/>
  <c r="AH98" i="2"/>
  <c r="AI98" i="2"/>
  <c r="AJ98" i="2"/>
  <c r="A99" i="2"/>
  <c r="C99" i="2"/>
  <c r="D99" i="2" s="1"/>
  <c r="E99" i="2"/>
  <c r="F99" i="2"/>
  <c r="G99" i="2"/>
  <c r="H99" i="2"/>
  <c r="I99" i="2"/>
  <c r="J99" i="2"/>
  <c r="K99" i="2"/>
  <c r="N99" i="2"/>
  <c r="P99" i="2"/>
  <c r="Q99" i="2"/>
  <c r="R99" i="2"/>
  <c r="V99" i="2"/>
  <c r="X99" i="2"/>
  <c r="Y99" i="2" s="1"/>
  <c r="Z99" i="2"/>
  <c r="AA99" i="2"/>
  <c r="AB99" i="2"/>
  <c r="AG99" i="2"/>
  <c r="AH99" i="2"/>
  <c r="AI99" i="2"/>
  <c r="AJ99" i="2"/>
  <c r="A100" i="2"/>
  <c r="C100" i="2"/>
  <c r="D100" i="2" s="1"/>
  <c r="E100" i="2"/>
  <c r="F100" i="2"/>
  <c r="G100" i="2"/>
  <c r="H100" i="2"/>
  <c r="I100" i="2"/>
  <c r="J100" i="2"/>
  <c r="L100" i="2" s="1"/>
  <c r="K100" i="2"/>
  <c r="N100" i="2"/>
  <c r="P100" i="2"/>
  <c r="Q100" i="2"/>
  <c r="R100" i="2"/>
  <c r="U100" i="2" s="1"/>
  <c r="V100" i="2"/>
  <c r="X100" i="2"/>
  <c r="Y100" i="2" s="1"/>
  <c r="Z100" i="2"/>
  <c r="AA100" i="2"/>
  <c r="AB100" i="2"/>
  <c r="AG100" i="2"/>
  <c r="AH100" i="2"/>
  <c r="AI100" i="2"/>
  <c r="AJ100" i="2"/>
  <c r="A101" i="2"/>
  <c r="C101" i="2"/>
  <c r="D101" i="2" s="1"/>
  <c r="E101" i="2"/>
  <c r="F101" i="2"/>
  <c r="G101" i="2"/>
  <c r="H101" i="2"/>
  <c r="I101" i="2"/>
  <c r="J101" i="2"/>
  <c r="K101" i="2"/>
  <c r="N101" i="2"/>
  <c r="P101" i="2"/>
  <c r="Q101" i="2"/>
  <c r="R101" i="2"/>
  <c r="U101" i="2"/>
  <c r="V101" i="2"/>
  <c r="X101" i="2"/>
  <c r="Z101" i="2"/>
  <c r="AA101" i="2"/>
  <c r="AB101" i="2"/>
  <c r="AG101" i="2"/>
  <c r="AH101" i="2"/>
  <c r="AI101" i="2"/>
  <c r="AJ101" i="2"/>
  <c r="A102" i="2"/>
  <c r="C102" i="2"/>
  <c r="D102" i="2" s="1"/>
  <c r="E102" i="2"/>
  <c r="F102" i="2"/>
  <c r="G102" i="2"/>
  <c r="H102" i="2"/>
  <c r="I102" i="2"/>
  <c r="J102" i="2"/>
  <c r="K102" i="2"/>
  <c r="N102" i="2"/>
  <c r="P102" i="2"/>
  <c r="Q102" i="2"/>
  <c r="T102" i="2" s="1"/>
  <c r="R102" i="2"/>
  <c r="V102" i="2"/>
  <c r="X102" i="2"/>
  <c r="Y102" i="2"/>
  <c r="Z102" i="2"/>
  <c r="AA102" i="2"/>
  <c r="AB102" i="2"/>
  <c r="AG102" i="2"/>
  <c r="AH102" i="2"/>
  <c r="AI102" i="2"/>
  <c r="AJ102" i="2"/>
  <c r="A103" i="2"/>
  <c r="C103" i="2"/>
  <c r="D103" i="2" s="1"/>
  <c r="E103" i="2"/>
  <c r="F103" i="2"/>
  <c r="G103" i="2"/>
  <c r="H103" i="2"/>
  <c r="I103" i="2"/>
  <c r="J103" i="2"/>
  <c r="L103" i="2" s="1"/>
  <c r="K103" i="2"/>
  <c r="M103" i="2" s="1"/>
  <c r="N103" i="2"/>
  <c r="P103" i="2"/>
  <c r="S103" i="2" s="1"/>
  <c r="Q103" i="2"/>
  <c r="T103" i="2" s="1"/>
  <c r="R103" i="2"/>
  <c r="U103" i="2" s="1"/>
  <c r="V103" i="2"/>
  <c r="W103" i="2"/>
  <c r="X103" i="2"/>
  <c r="Y103" i="2" s="1"/>
  <c r="Z103" i="2"/>
  <c r="AA103" i="2"/>
  <c r="AB103" i="2"/>
  <c r="AG103" i="2"/>
  <c r="AH103" i="2"/>
  <c r="AI103" i="2"/>
  <c r="AJ103" i="2"/>
  <c r="A104" i="2"/>
  <c r="C104" i="2"/>
  <c r="D104" i="2" s="1"/>
  <c r="E104" i="2"/>
  <c r="F104" i="2"/>
  <c r="G104" i="2"/>
  <c r="H104" i="2"/>
  <c r="I104" i="2"/>
  <c r="J104" i="2"/>
  <c r="K104" i="2"/>
  <c r="N104" i="2"/>
  <c r="O104" i="2" s="1"/>
  <c r="P104" i="2"/>
  <c r="Q104" i="2"/>
  <c r="T104" i="2" s="1"/>
  <c r="R104" i="2"/>
  <c r="U104" i="2" s="1"/>
  <c r="V104" i="2"/>
  <c r="X104" i="2"/>
  <c r="Z104" i="2"/>
  <c r="AA104" i="2"/>
  <c r="AB104" i="2"/>
  <c r="AG104" i="2"/>
  <c r="AH104" i="2"/>
  <c r="AI104" i="2"/>
  <c r="AJ104" i="2"/>
  <c r="A105" i="2"/>
  <c r="C105" i="2"/>
  <c r="D105" i="2" s="1"/>
  <c r="E105" i="2"/>
  <c r="F105" i="2"/>
  <c r="G105" i="2"/>
  <c r="H105" i="2"/>
  <c r="I105" i="2"/>
  <c r="J105" i="2"/>
  <c r="K105" i="2"/>
  <c r="N105" i="2"/>
  <c r="P105" i="2"/>
  <c r="Q105" i="2"/>
  <c r="R105" i="2"/>
  <c r="V105" i="2"/>
  <c r="X105" i="2"/>
  <c r="Z105" i="2"/>
  <c r="AA105" i="2"/>
  <c r="AB105" i="2"/>
  <c r="AG105" i="2"/>
  <c r="AH105" i="2"/>
  <c r="AI105" i="2"/>
  <c r="AJ105" i="2"/>
  <c r="A106" i="2"/>
  <c r="C106" i="2"/>
  <c r="D106" i="2" s="1"/>
  <c r="E106" i="2"/>
  <c r="F106" i="2"/>
  <c r="G106" i="2"/>
  <c r="H106" i="2"/>
  <c r="I106" i="2"/>
  <c r="M106" i="2" s="1"/>
  <c r="J106" i="2"/>
  <c r="K106" i="2"/>
  <c r="N106" i="2"/>
  <c r="P106" i="2"/>
  <c r="Q106" i="2"/>
  <c r="R106" i="2"/>
  <c r="V106" i="2"/>
  <c r="X106" i="2"/>
  <c r="Z106" i="2"/>
  <c r="AA106" i="2"/>
  <c r="AB106" i="2"/>
  <c r="AG106" i="2"/>
  <c r="AH106" i="2"/>
  <c r="AI106" i="2"/>
  <c r="AJ106" i="2"/>
  <c r="A107" i="2"/>
  <c r="C107" i="2"/>
  <c r="D107" i="2" s="1"/>
  <c r="E107" i="2"/>
  <c r="F107" i="2"/>
  <c r="G107" i="2"/>
  <c r="H107" i="2"/>
  <c r="I107" i="2"/>
  <c r="J107" i="2"/>
  <c r="K107" i="2"/>
  <c r="N107" i="2"/>
  <c r="O107" i="2" s="1"/>
  <c r="P107" i="2"/>
  <c r="Q107" i="2"/>
  <c r="R107" i="2"/>
  <c r="V107" i="2"/>
  <c r="W107" i="2" s="1"/>
  <c r="X107" i="2"/>
  <c r="Y107" i="2"/>
  <c r="Z107" i="2"/>
  <c r="AA107" i="2"/>
  <c r="AB107" i="2"/>
  <c r="AG107" i="2"/>
  <c r="AH107" i="2"/>
  <c r="AI107" i="2"/>
  <c r="AJ107" i="2"/>
  <c r="A108" i="2"/>
  <c r="C108" i="2"/>
  <c r="D108" i="2" s="1"/>
  <c r="E108" i="2"/>
  <c r="F108" i="2"/>
  <c r="G108" i="2"/>
  <c r="H108" i="2"/>
  <c r="I108" i="2"/>
  <c r="J108" i="2"/>
  <c r="K108" i="2"/>
  <c r="N108" i="2"/>
  <c r="O108" i="2"/>
  <c r="P108" i="2"/>
  <c r="Q108" i="2"/>
  <c r="R108" i="2"/>
  <c r="U108" i="2" s="1"/>
  <c r="T108" i="2"/>
  <c r="V108" i="2"/>
  <c r="X108" i="2"/>
  <c r="Z108" i="2"/>
  <c r="AA108" i="2"/>
  <c r="AB108" i="2"/>
  <c r="AG108" i="2"/>
  <c r="AH108" i="2"/>
  <c r="AI108" i="2"/>
  <c r="AJ108" i="2"/>
  <c r="A109" i="2"/>
  <c r="C109" i="2"/>
  <c r="D109" i="2" s="1"/>
  <c r="E109" i="2"/>
  <c r="F109" i="2"/>
  <c r="G109" i="2"/>
  <c r="H109" i="2"/>
  <c r="I109" i="2"/>
  <c r="J109" i="2"/>
  <c r="K109" i="2"/>
  <c r="N109" i="2"/>
  <c r="P109" i="2"/>
  <c r="S109" i="2" s="1"/>
  <c r="Q109" i="2"/>
  <c r="R109" i="2"/>
  <c r="V109" i="2"/>
  <c r="X109" i="2"/>
  <c r="AE109" i="2" s="1"/>
  <c r="Z109" i="2"/>
  <c r="AA109" i="2"/>
  <c r="AB109" i="2"/>
  <c r="AG109" i="2"/>
  <c r="AH109" i="2"/>
  <c r="AI109" i="2"/>
  <c r="AJ109" i="2"/>
  <c r="A110" i="2"/>
  <c r="C110" i="2"/>
  <c r="D110" i="2" s="1"/>
  <c r="E110" i="2"/>
  <c r="F110" i="2"/>
  <c r="G110" i="2"/>
  <c r="H110" i="2"/>
  <c r="I110" i="2"/>
  <c r="J110" i="2"/>
  <c r="K110" i="2"/>
  <c r="N110" i="2"/>
  <c r="P110" i="2"/>
  <c r="Q110" i="2"/>
  <c r="R110" i="2"/>
  <c r="V110" i="2"/>
  <c r="X110" i="2"/>
  <c r="Z110" i="2"/>
  <c r="AA110" i="2"/>
  <c r="AB110" i="2"/>
  <c r="AG110" i="2"/>
  <c r="AH110" i="2"/>
  <c r="AI110" i="2"/>
  <c r="AJ110" i="2"/>
  <c r="A111" i="2"/>
  <c r="C111" i="2"/>
  <c r="D111" i="2" s="1"/>
  <c r="E111" i="2"/>
  <c r="F111" i="2"/>
  <c r="G111" i="2"/>
  <c r="H111" i="2"/>
  <c r="I111" i="2"/>
  <c r="J111" i="2"/>
  <c r="K111" i="2"/>
  <c r="N111" i="2"/>
  <c r="P111" i="2"/>
  <c r="Q111" i="2"/>
  <c r="R111" i="2"/>
  <c r="V111" i="2"/>
  <c r="X111" i="2"/>
  <c r="Y111" i="2" s="1"/>
  <c r="Z111" i="2"/>
  <c r="AA111" i="2"/>
  <c r="AB111" i="2"/>
  <c r="AG111" i="2"/>
  <c r="AH111" i="2"/>
  <c r="AI111" i="2"/>
  <c r="AJ111" i="2"/>
  <c r="A112" i="2"/>
  <c r="C112" i="2"/>
  <c r="D112" i="2"/>
  <c r="E112" i="2"/>
  <c r="F112" i="2"/>
  <c r="G112" i="2"/>
  <c r="H112" i="2"/>
  <c r="I112" i="2"/>
  <c r="J112" i="2"/>
  <c r="K112" i="2"/>
  <c r="N112" i="2"/>
  <c r="P112" i="2"/>
  <c r="Q112" i="2"/>
  <c r="R112" i="2"/>
  <c r="V112" i="2"/>
  <c r="X112" i="2"/>
  <c r="Y112" i="2" s="1"/>
  <c r="Z112" i="2"/>
  <c r="AA112" i="2"/>
  <c r="AB112" i="2"/>
  <c r="AG112" i="2"/>
  <c r="AH112" i="2"/>
  <c r="AI112" i="2"/>
  <c r="AJ112" i="2"/>
  <c r="A113" i="2"/>
  <c r="C113" i="2"/>
  <c r="D113" i="2" s="1"/>
  <c r="E113" i="2"/>
  <c r="F113" i="2"/>
  <c r="G113" i="2"/>
  <c r="H113" i="2"/>
  <c r="I113" i="2"/>
  <c r="J113" i="2"/>
  <c r="K113" i="2"/>
  <c r="N113" i="2"/>
  <c r="P113" i="2"/>
  <c r="Q113" i="2"/>
  <c r="R113" i="2"/>
  <c r="V113" i="2"/>
  <c r="X113" i="2"/>
  <c r="Y113" i="2" s="1"/>
  <c r="Z113" i="2"/>
  <c r="AA113" i="2"/>
  <c r="AB113" i="2"/>
  <c r="AG113" i="2"/>
  <c r="AH113" i="2"/>
  <c r="AI113" i="2"/>
  <c r="AJ113" i="2"/>
  <c r="A114" i="2"/>
  <c r="C114" i="2"/>
  <c r="D114" i="2" s="1"/>
  <c r="E114" i="2"/>
  <c r="F114" i="2"/>
  <c r="G114" i="2"/>
  <c r="H114" i="2"/>
  <c r="I114" i="2"/>
  <c r="J114" i="2"/>
  <c r="K114" i="2"/>
  <c r="M114" i="2" s="1"/>
  <c r="N114" i="2"/>
  <c r="O114" i="2" s="1"/>
  <c r="P114" i="2"/>
  <c r="Q114" i="2"/>
  <c r="R114" i="2"/>
  <c r="V114" i="2"/>
  <c r="W114" i="2" s="1"/>
  <c r="X114" i="2"/>
  <c r="Y114" i="2"/>
  <c r="Z114" i="2"/>
  <c r="AA114" i="2"/>
  <c r="AB114" i="2"/>
  <c r="AG114" i="2"/>
  <c r="AH114" i="2"/>
  <c r="AI114" i="2"/>
  <c r="AJ114" i="2"/>
  <c r="A115" i="2"/>
  <c r="C115" i="2"/>
  <c r="D115" i="2" s="1"/>
  <c r="E115" i="2"/>
  <c r="F115" i="2"/>
  <c r="G115" i="2"/>
  <c r="H115" i="2"/>
  <c r="I115" i="2"/>
  <c r="J115" i="2"/>
  <c r="K115" i="2"/>
  <c r="N115" i="2"/>
  <c r="P115" i="2"/>
  <c r="Q115" i="2"/>
  <c r="R115" i="2"/>
  <c r="V115" i="2"/>
  <c r="X115" i="2"/>
  <c r="Y115" i="2" s="1"/>
  <c r="Z115" i="2"/>
  <c r="AA115" i="2"/>
  <c r="AB115" i="2"/>
  <c r="AG115" i="2"/>
  <c r="AH115" i="2"/>
  <c r="AI115" i="2"/>
  <c r="AJ115" i="2"/>
  <c r="A116" i="2"/>
  <c r="C116" i="2"/>
  <c r="D116" i="2"/>
  <c r="E116" i="2"/>
  <c r="F116" i="2"/>
  <c r="G116" i="2"/>
  <c r="H116" i="2"/>
  <c r="I116" i="2"/>
  <c r="J116" i="2"/>
  <c r="K116" i="2"/>
  <c r="N116" i="2"/>
  <c r="P116" i="2"/>
  <c r="Q116" i="2"/>
  <c r="T116" i="2" s="1"/>
  <c r="R116" i="2"/>
  <c r="V116" i="2"/>
  <c r="W116" i="2"/>
  <c r="X116" i="2"/>
  <c r="Y116" i="2" s="1"/>
  <c r="Z116" i="2"/>
  <c r="AA116" i="2"/>
  <c r="AB116" i="2"/>
  <c r="AG116" i="2"/>
  <c r="AH116" i="2"/>
  <c r="AI116" i="2"/>
  <c r="AJ116" i="2"/>
  <c r="A117" i="2"/>
  <c r="C117" i="2"/>
  <c r="D117" i="2" s="1"/>
  <c r="E117" i="2"/>
  <c r="F117" i="2"/>
  <c r="G117" i="2"/>
  <c r="H117" i="2"/>
  <c r="I117" i="2"/>
  <c r="J117" i="2"/>
  <c r="K117" i="2"/>
  <c r="M117" i="2" s="1"/>
  <c r="N117" i="2"/>
  <c r="P117" i="2"/>
  <c r="Q117" i="2"/>
  <c r="T117" i="2" s="1"/>
  <c r="R117" i="2"/>
  <c r="U117" i="2" s="1"/>
  <c r="V117" i="2"/>
  <c r="X117" i="2"/>
  <c r="AE117" i="2" s="1"/>
  <c r="Z117" i="2"/>
  <c r="AA117" i="2"/>
  <c r="AB117" i="2"/>
  <c r="AG117" i="2"/>
  <c r="AH117" i="2"/>
  <c r="AI117" i="2"/>
  <c r="AJ117" i="2"/>
  <c r="A118" i="2"/>
  <c r="C118" i="2"/>
  <c r="D118" i="2" s="1"/>
  <c r="E118" i="2"/>
  <c r="F118" i="2"/>
  <c r="G118" i="2"/>
  <c r="H118" i="2"/>
  <c r="I118" i="2"/>
  <c r="J118" i="2"/>
  <c r="K118" i="2"/>
  <c r="N118" i="2"/>
  <c r="P118" i="2"/>
  <c r="Q118" i="2"/>
  <c r="R118" i="2"/>
  <c r="V118" i="2"/>
  <c r="X118" i="2"/>
  <c r="Z118" i="2"/>
  <c r="AA118" i="2"/>
  <c r="AB118" i="2"/>
  <c r="AG118" i="2"/>
  <c r="AH118" i="2"/>
  <c r="AI118" i="2"/>
  <c r="AJ118" i="2"/>
  <c r="A119" i="2"/>
  <c r="C119" i="2"/>
  <c r="D119" i="2" s="1"/>
  <c r="E119" i="2"/>
  <c r="F119" i="2"/>
  <c r="G119" i="2"/>
  <c r="H119" i="2"/>
  <c r="I119" i="2"/>
  <c r="J119" i="2"/>
  <c r="K119" i="2"/>
  <c r="N119" i="2"/>
  <c r="O119" i="2" s="1"/>
  <c r="P119" i="2"/>
  <c r="S119" i="2" s="1"/>
  <c r="Q119" i="2"/>
  <c r="T119" i="2" s="1"/>
  <c r="R119" i="2"/>
  <c r="U119" i="2" s="1"/>
  <c r="V119" i="2"/>
  <c r="W119" i="2" s="1"/>
  <c r="X119" i="2"/>
  <c r="Y119" i="2" s="1"/>
  <c r="Z119" i="2"/>
  <c r="AA119" i="2"/>
  <c r="AB119" i="2"/>
  <c r="AG119" i="2"/>
  <c r="AH119" i="2"/>
  <c r="AI119" i="2"/>
  <c r="AJ119" i="2"/>
  <c r="A120" i="2"/>
  <c r="C120" i="2"/>
  <c r="D120" i="2" s="1"/>
  <c r="E120" i="2"/>
  <c r="F120" i="2"/>
  <c r="G120" i="2"/>
  <c r="H120" i="2"/>
  <c r="I120" i="2"/>
  <c r="J120" i="2"/>
  <c r="L120" i="2" s="1"/>
  <c r="K120" i="2"/>
  <c r="N120" i="2"/>
  <c r="O120" i="2" s="1"/>
  <c r="P120" i="2"/>
  <c r="Q120" i="2"/>
  <c r="R120" i="2"/>
  <c r="U120" i="2" s="1"/>
  <c r="V120" i="2"/>
  <c r="W120" i="2" s="1"/>
  <c r="X120" i="2"/>
  <c r="Y120" i="2" s="1"/>
  <c r="Z120" i="2"/>
  <c r="AA120" i="2"/>
  <c r="AB120" i="2"/>
  <c r="AG120" i="2"/>
  <c r="AH120" i="2"/>
  <c r="AI120" i="2"/>
  <c r="AJ120" i="2"/>
  <c r="A121" i="2"/>
  <c r="C121" i="2"/>
  <c r="D121" i="2" s="1"/>
  <c r="E121" i="2"/>
  <c r="F121" i="2"/>
  <c r="G121" i="2"/>
  <c r="H121" i="2"/>
  <c r="I121" i="2"/>
  <c r="J121" i="2"/>
  <c r="K121" i="2"/>
  <c r="N121" i="2"/>
  <c r="P121" i="2"/>
  <c r="Q121" i="2"/>
  <c r="R121" i="2"/>
  <c r="V121" i="2"/>
  <c r="X121" i="2"/>
  <c r="Z121" i="2"/>
  <c r="AA121" i="2"/>
  <c r="AB121" i="2"/>
  <c r="AG121" i="2"/>
  <c r="AH121" i="2"/>
  <c r="AI121" i="2"/>
  <c r="AJ121" i="2"/>
  <c r="A122" i="2"/>
  <c r="C122" i="2"/>
  <c r="D122" i="2" s="1"/>
  <c r="E122" i="2"/>
  <c r="F122" i="2"/>
  <c r="G122" i="2"/>
  <c r="H122" i="2"/>
  <c r="I122" i="2"/>
  <c r="J122" i="2"/>
  <c r="K122" i="2"/>
  <c r="N122" i="2"/>
  <c r="P122" i="2"/>
  <c r="Q122" i="2"/>
  <c r="R122" i="2"/>
  <c r="V122" i="2"/>
  <c r="X122" i="2"/>
  <c r="Z122" i="2"/>
  <c r="AA122" i="2"/>
  <c r="AB122" i="2"/>
  <c r="AG122" i="2"/>
  <c r="AH122" i="2"/>
  <c r="AI122" i="2"/>
  <c r="AJ122" i="2"/>
  <c r="A123" i="2"/>
  <c r="C123" i="2"/>
  <c r="D123" i="2" s="1"/>
  <c r="E123" i="2"/>
  <c r="F123" i="2"/>
  <c r="G123" i="2"/>
  <c r="H123" i="2"/>
  <c r="I123" i="2"/>
  <c r="J123" i="2"/>
  <c r="K123" i="2"/>
  <c r="N123" i="2"/>
  <c r="P123" i="2"/>
  <c r="S123" i="2" s="1"/>
  <c r="Q123" i="2"/>
  <c r="R123" i="2"/>
  <c r="V123" i="2"/>
  <c r="X123" i="2"/>
  <c r="Y123" i="2" s="1"/>
  <c r="Z123" i="2"/>
  <c r="AA123" i="2"/>
  <c r="AB123" i="2"/>
  <c r="AG123" i="2"/>
  <c r="AH123" i="2"/>
  <c r="AI123" i="2"/>
  <c r="AJ123" i="2"/>
  <c r="A124" i="2"/>
  <c r="C124" i="2"/>
  <c r="D124" i="2" s="1"/>
  <c r="E124" i="2"/>
  <c r="F124" i="2"/>
  <c r="G124" i="2"/>
  <c r="H124" i="2"/>
  <c r="I124" i="2"/>
  <c r="J124" i="2"/>
  <c r="L124" i="2" s="1"/>
  <c r="K124" i="2"/>
  <c r="N124" i="2"/>
  <c r="O124" i="2" s="1"/>
  <c r="P124" i="2"/>
  <c r="Q124" i="2"/>
  <c r="T124" i="2" s="1"/>
  <c r="R124" i="2"/>
  <c r="U124" i="2" s="1"/>
  <c r="V124" i="2"/>
  <c r="W124" i="2"/>
  <c r="X124" i="2"/>
  <c r="Z124" i="2"/>
  <c r="AA124" i="2"/>
  <c r="AB124" i="2"/>
  <c r="AG124" i="2"/>
  <c r="AH124" i="2"/>
  <c r="AI124" i="2"/>
  <c r="AJ124" i="2"/>
  <c r="A125" i="2"/>
  <c r="C125" i="2"/>
  <c r="D125" i="2" s="1"/>
  <c r="E125" i="2"/>
  <c r="F125" i="2"/>
  <c r="G125" i="2"/>
  <c r="H125" i="2"/>
  <c r="I125" i="2"/>
  <c r="J125" i="2"/>
  <c r="K125" i="2"/>
  <c r="N125" i="2"/>
  <c r="P125" i="2"/>
  <c r="Q125" i="2"/>
  <c r="T125" i="2" s="1"/>
  <c r="R125" i="2"/>
  <c r="U125" i="2" s="1"/>
  <c r="V125" i="2"/>
  <c r="X125" i="2"/>
  <c r="AE125" i="2" s="1"/>
  <c r="Z125" i="2"/>
  <c r="AA125" i="2"/>
  <c r="AB125" i="2"/>
  <c r="AG125" i="2"/>
  <c r="AH125" i="2"/>
  <c r="AI125" i="2"/>
  <c r="AJ125" i="2"/>
  <c r="A126" i="2"/>
  <c r="C126" i="2"/>
  <c r="D126" i="2" s="1"/>
  <c r="E126" i="2"/>
  <c r="F126" i="2"/>
  <c r="G126" i="2"/>
  <c r="H126" i="2"/>
  <c r="I126" i="2"/>
  <c r="J126" i="2"/>
  <c r="K126" i="2"/>
  <c r="N126" i="2"/>
  <c r="P126" i="2"/>
  <c r="Q126" i="2"/>
  <c r="R126" i="2"/>
  <c r="V126" i="2"/>
  <c r="X126" i="2"/>
  <c r="Z126" i="2"/>
  <c r="AA126" i="2"/>
  <c r="AB126" i="2"/>
  <c r="AG126" i="2"/>
  <c r="AH126" i="2"/>
  <c r="AI126" i="2"/>
  <c r="AJ126" i="2"/>
  <c r="A127" i="2"/>
  <c r="C127" i="2"/>
  <c r="D127" i="2" s="1"/>
  <c r="E127" i="2"/>
  <c r="F127" i="2"/>
  <c r="G127" i="2"/>
  <c r="H127" i="2"/>
  <c r="I127" i="2"/>
  <c r="J127" i="2"/>
  <c r="K127" i="2"/>
  <c r="N127" i="2"/>
  <c r="O127" i="2" s="1"/>
  <c r="P127" i="2"/>
  <c r="Q127" i="2"/>
  <c r="R127" i="2"/>
  <c r="V127" i="2"/>
  <c r="X127" i="2"/>
  <c r="Z127" i="2"/>
  <c r="AA127" i="2"/>
  <c r="AB127" i="2"/>
  <c r="AG127" i="2"/>
  <c r="AH127" i="2"/>
  <c r="AI127" i="2"/>
  <c r="AJ127" i="2"/>
  <c r="A128" i="2"/>
  <c r="C128" i="2"/>
  <c r="D128" i="2"/>
  <c r="E128" i="2"/>
  <c r="F128" i="2"/>
  <c r="G128" i="2"/>
  <c r="H128" i="2"/>
  <c r="I128" i="2"/>
  <c r="L128" i="2" s="1"/>
  <c r="J128" i="2"/>
  <c r="K128" i="2"/>
  <c r="N128" i="2"/>
  <c r="P128" i="2"/>
  <c r="Q128" i="2"/>
  <c r="R128" i="2"/>
  <c r="V128" i="2"/>
  <c r="X128" i="2"/>
  <c r="Z128" i="2"/>
  <c r="AA128" i="2"/>
  <c r="AB128" i="2"/>
  <c r="AG128" i="2"/>
  <c r="AH128" i="2"/>
  <c r="AI128" i="2"/>
  <c r="AJ128" i="2"/>
  <c r="A129" i="2"/>
  <c r="C129" i="2"/>
  <c r="D129" i="2" s="1"/>
  <c r="E129" i="2"/>
  <c r="F129" i="2"/>
  <c r="G129" i="2"/>
  <c r="H129" i="2"/>
  <c r="I129" i="2"/>
  <c r="J129" i="2"/>
  <c r="K129" i="2"/>
  <c r="N129" i="2"/>
  <c r="P129" i="2"/>
  <c r="S129" i="2" s="1"/>
  <c r="Q129" i="2"/>
  <c r="T129" i="2" s="1"/>
  <c r="R129" i="2"/>
  <c r="U129" i="2" s="1"/>
  <c r="V129" i="2"/>
  <c r="X129" i="2"/>
  <c r="AE129" i="2" s="1"/>
  <c r="Z129" i="2"/>
  <c r="AA129" i="2"/>
  <c r="AB129" i="2"/>
  <c r="AG129" i="2"/>
  <c r="AH129" i="2"/>
  <c r="AI129" i="2"/>
  <c r="AJ129" i="2"/>
  <c r="A130" i="2"/>
  <c r="C130" i="2"/>
  <c r="D130" i="2" s="1"/>
  <c r="E130" i="2"/>
  <c r="F130" i="2"/>
  <c r="G130" i="2"/>
  <c r="H130" i="2"/>
  <c r="I130" i="2"/>
  <c r="J130" i="2"/>
  <c r="K130" i="2"/>
  <c r="N130" i="2"/>
  <c r="P130" i="2"/>
  <c r="Q130" i="2"/>
  <c r="R130" i="2"/>
  <c r="V130" i="2"/>
  <c r="X130" i="2"/>
  <c r="Z130" i="2"/>
  <c r="AA130" i="2"/>
  <c r="AB130" i="2"/>
  <c r="AG130" i="2"/>
  <c r="AH130" i="2"/>
  <c r="AI130" i="2"/>
  <c r="AJ130" i="2"/>
  <c r="A131" i="2"/>
  <c r="C131" i="2"/>
  <c r="D131" i="2" s="1"/>
  <c r="E131" i="2"/>
  <c r="F131" i="2"/>
  <c r="G131" i="2"/>
  <c r="H131" i="2"/>
  <c r="I131" i="2"/>
  <c r="J131" i="2"/>
  <c r="L131" i="2" s="1"/>
  <c r="K131" i="2"/>
  <c r="N131" i="2"/>
  <c r="P131" i="2"/>
  <c r="S131" i="2" s="1"/>
  <c r="Q131" i="2"/>
  <c r="R131" i="2"/>
  <c r="V131" i="2"/>
  <c r="X131" i="2"/>
  <c r="Y131" i="2"/>
  <c r="Z131" i="2"/>
  <c r="AA131" i="2"/>
  <c r="AB131" i="2"/>
  <c r="AG131" i="2"/>
  <c r="AH131" i="2"/>
  <c r="AI131" i="2"/>
  <c r="AJ131" i="2"/>
  <c r="A132" i="2"/>
  <c r="C132" i="2"/>
  <c r="D132" i="2" s="1"/>
  <c r="E132" i="2"/>
  <c r="F132" i="2"/>
  <c r="G132" i="2"/>
  <c r="H132" i="2"/>
  <c r="I132" i="2"/>
  <c r="J132" i="2"/>
  <c r="L132" i="2" s="1"/>
  <c r="K132" i="2"/>
  <c r="M132" i="2" s="1"/>
  <c r="N132" i="2"/>
  <c r="P132" i="2"/>
  <c r="Q132" i="2"/>
  <c r="T132" i="2" s="1"/>
  <c r="R132" i="2"/>
  <c r="U132" i="2" s="1"/>
  <c r="V132" i="2"/>
  <c r="W132" i="2" s="1"/>
  <c r="X132" i="2"/>
  <c r="Y132" i="2" s="1"/>
  <c r="Z132" i="2"/>
  <c r="AA132" i="2"/>
  <c r="AB132" i="2"/>
  <c r="AE132" i="2"/>
  <c r="AG132" i="2"/>
  <c r="AH132" i="2"/>
  <c r="AI132" i="2"/>
  <c r="AJ132" i="2"/>
  <c r="A133" i="2"/>
  <c r="C133" i="2"/>
  <c r="D133" i="2" s="1"/>
  <c r="E133" i="2"/>
  <c r="F133" i="2"/>
  <c r="G133" i="2"/>
  <c r="H133" i="2"/>
  <c r="I133" i="2"/>
  <c r="J133" i="2"/>
  <c r="K133" i="2"/>
  <c r="N133" i="2"/>
  <c r="P133" i="2"/>
  <c r="Q133" i="2"/>
  <c r="R133" i="2"/>
  <c r="V133" i="2"/>
  <c r="X133" i="2"/>
  <c r="Z133" i="2"/>
  <c r="AA133" i="2"/>
  <c r="AB133" i="2"/>
  <c r="AG133" i="2"/>
  <c r="AH133" i="2"/>
  <c r="AI133" i="2"/>
  <c r="AJ133" i="2"/>
  <c r="A134" i="2"/>
  <c r="C134" i="2"/>
  <c r="D134" i="2" s="1"/>
  <c r="E134" i="2"/>
  <c r="F134" i="2"/>
  <c r="G134" i="2"/>
  <c r="H134" i="2"/>
  <c r="I134" i="2"/>
  <c r="J134" i="2"/>
  <c r="L134" i="2" s="1"/>
  <c r="K134" i="2"/>
  <c r="N134" i="2"/>
  <c r="P134" i="2"/>
  <c r="S134" i="2" s="1"/>
  <c r="Q134" i="2"/>
  <c r="R134" i="2"/>
  <c r="V134" i="2"/>
  <c r="X134" i="2"/>
  <c r="Z134" i="2"/>
  <c r="AA134" i="2"/>
  <c r="AB134" i="2"/>
  <c r="AG134" i="2"/>
  <c r="AH134" i="2"/>
  <c r="AI134" i="2"/>
  <c r="AJ134" i="2"/>
  <c r="A135" i="2"/>
  <c r="C135" i="2"/>
  <c r="D135" i="2" s="1"/>
  <c r="E135" i="2"/>
  <c r="F135" i="2"/>
  <c r="G135" i="2"/>
  <c r="H135" i="2"/>
  <c r="I135" i="2"/>
  <c r="J135" i="2"/>
  <c r="L135" i="2" s="1"/>
  <c r="K135" i="2"/>
  <c r="N135" i="2"/>
  <c r="P135" i="2"/>
  <c r="Q135" i="2"/>
  <c r="R135" i="2"/>
  <c r="V135" i="2"/>
  <c r="W135" i="2" s="1"/>
  <c r="X135" i="2"/>
  <c r="Y135" i="2" s="1"/>
  <c r="Z135" i="2"/>
  <c r="AA135" i="2"/>
  <c r="AB135" i="2"/>
  <c r="AG135" i="2"/>
  <c r="AH135" i="2"/>
  <c r="AI135" i="2"/>
  <c r="AJ135" i="2"/>
  <c r="A136" i="2"/>
  <c r="C136" i="2"/>
  <c r="D136" i="2" s="1"/>
  <c r="E136" i="2"/>
  <c r="F136" i="2"/>
  <c r="G136" i="2"/>
  <c r="H136" i="2"/>
  <c r="I136" i="2"/>
  <c r="J136" i="2"/>
  <c r="K136" i="2"/>
  <c r="N136" i="2"/>
  <c r="P136" i="2"/>
  <c r="Q136" i="2"/>
  <c r="T136" i="2" s="1"/>
  <c r="R136" i="2"/>
  <c r="U136" i="2" s="1"/>
  <c r="V136" i="2"/>
  <c r="X136" i="2"/>
  <c r="Z136" i="2"/>
  <c r="AA136" i="2"/>
  <c r="AB136" i="2"/>
  <c r="AG136" i="2"/>
  <c r="AH136" i="2"/>
  <c r="AI136" i="2"/>
  <c r="AJ136" i="2"/>
  <c r="A137" i="2"/>
  <c r="C137" i="2"/>
  <c r="D137" i="2" s="1"/>
  <c r="E137" i="2"/>
  <c r="F137" i="2"/>
  <c r="G137" i="2"/>
  <c r="H137" i="2"/>
  <c r="I137" i="2"/>
  <c r="J137" i="2"/>
  <c r="K137" i="2"/>
  <c r="N137" i="2"/>
  <c r="P137" i="2"/>
  <c r="Q137" i="2"/>
  <c r="R137" i="2"/>
  <c r="U137" i="2" s="1"/>
  <c r="V137" i="2"/>
  <c r="X137" i="2"/>
  <c r="Z137" i="2"/>
  <c r="AA137" i="2"/>
  <c r="AB137" i="2"/>
  <c r="AG137" i="2"/>
  <c r="AH137" i="2"/>
  <c r="AI137" i="2"/>
  <c r="AJ137" i="2"/>
  <c r="A138" i="2"/>
  <c r="C138" i="2"/>
  <c r="D138" i="2" s="1"/>
  <c r="E138" i="2"/>
  <c r="F138" i="2"/>
  <c r="G138" i="2"/>
  <c r="H138" i="2"/>
  <c r="I138" i="2"/>
  <c r="J138" i="2"/>
  <c r="K138" i="2"/>
  <c r="N138" i="2"/>
  <c r="P138" i="2"/>
  <c r="S138" i="2" s="1"/>
  <c r="Q138" i="2"/>
  <c r="T138" i="2" s="1"/>
  <c r="R138" i="2"/>
  <c r="V138" i="2"/>
  <c r="X138" i="2"/>
  <c r="AE138" i="2" s="1"/>
  <c r="Z138" i="2"/>
  <c r="AA138" i="2"/>
  <c r="AB138" i="2"/>
  <c r="AG138" i="2"/>
  <c r="AH138" i="2"/>
  <c r="AI138" i="2"/>
  <c r="AJ138" i="2"/>
  <c r="A139" i="2"/>
  <c r="C139" i="2"/>
  <c r="D139" i="2" s="1"/>
  <c r="E139" i="2"/>
  <c r="F139" i="2"/>
  <c r="G139" i="2"/>
  <c r="H139" i="2"/>
  <c r="I139" i="2"/>
  <c r="J139" i="2"/>
  <c r="K139" i="2"/>
  <c r="N139" i="2"/>
  <c r="O139" i="2" s="1"/>
  <c r="P139" i="2"/>
  <c r="Q139" i="2"/>
  <c r="R139" i="2"/>
  <c r="V139" i="2"/>
  <c r="W139" i="2" s="1"/>
  <c r="X139" i="2"/>
  <c r="Y139" i="2" s="1"/>
  <c r="Z139" i="2"/>
  <c r="AA139" i="2"/>
  <c r="AB139" i="2"/>
  <c r="AG139" i="2"/>
  <c r="AH139" i="2"/>
  <c r="AI139" i="2"/>
  <c r="AJ139" i="2"/>
  <c r="A140" i="2"/>
  <c r="C140" i="2"/>
  <c r="D140" i="2"/>
  <c r="E140" i="2"/>
  <c r="F140" i="2"/>
  <c r="G140" i="2"/>
  <c r="H140" i="2"/>
  <c r="I140" i="2"/>
  <c r="J140" i="2"/>
  <c r="K140" i="2"/>
  <c r="N140" i="2"/>
  <c r="O140" i="2" s="1"/>
  <c r="P140" i="2"/>
  <c r="Q140" i="2"/>
  <c r="T140" i="2" s="1"/>
  <c r="R140" i="2"/>
  <c r="U140" i="2" s="1"/>
  <c r="V140" i="2"/>
  <c r="X140" i="2"/>
  <c r="Z140" i="2"/>
  <c r="AA140" i="2"/>
  <c r="AB140" i="2"/>
  <c r="AG140" i="2"/>
  <c r="AH140" i="2"/>
  <c r="AI140" i="2"/>
  <c r="AJ140" i="2"/>
  <c r="A141" i="2"/>
  <c r="C141" i="2"/>
  <c r="D141" i="2" s="1"/>
  <c r="E141" i="2"/>
  <c r="F141" i="2"/>
  <c r="G141" i="2"/>
  <c r="H141" i="2"/>
  <c r="I141" i="2"/>
  <c r="J141" i="2"/>
  <c r="K141" i="2"/>
  <c r="M141" i="2" s="1"/>
  <c r="N141" i="2"/>
  <c r="P141" i="2"/>
  <c r="Q141" i="2"/>
  <c r="R141" i="2"/>
  <c r="U141" i="2"/>
  <c r="V141" i="2"/>
  <c r="X141" i="2"/>
  <c r="Z141" i="2"/>
  <c r="AA141" i="2"/>
  <c r="AB141" i="2"/>
  <c r="AG141" i="2"/>
  <c r="AH141" i="2"/>
  <c r="AI141" i="2"/>
  <c r="AJ141" i="2"/>
  <c r="A142" i="2"/>
  <c r="C142" i="2"/>
  <c r="D142" i="2"/>
  <c r="E142" i="2"/>
  <c r="F142" i="2"/>
  <c r="G142" i="2"/>
  <c r="H142" i="2"/>
  <c r="I142" i="2"/>
  <c r="J142" i="2"/>
  <c r="K142" i="2"/>
  <c r="N142" i="2"/>
  <c r="O142" i="2" s="1"/>
  <c r="P142" i="2"/>
  <c r="Q142" i="2"/>
  <c r="R142" i="2"/>
  <c r="V142" i="2"/>
  <c r="W142" i="2" s="1"/>
  <c r="X142" i="2"/>
  <c r="Z142" i="2"/>
  <c r="AA142" i="2"/>
  <c r="AB142" i="2"/>
  <c r="AG142" i="2"/>
  <c r="AH142" i="2"/>
  <c r="AI142" i="2"/>
  <c r="AJ142" i="2"/>
  <c r="A143" i="2"/>
  <c r="C143" i="2"/>
  <c r="D143" i="2" s="1"/>
  <c r="E143" i="2"/>
  <c r="F143" i="2"/>
  <c r="G143" i="2"/>
  <c r="H143" i="2"/>
  <c r="I143" i="2"/>
  <c r="J143" i="2"/>
  <c r="K143" i="2"/>
  <c r="N143" i="2"/>
  <c r="O143" i="2" s="1"/>
  <c r="P143" i="2"/>
  <c r="S143" i="2" s="1"/>
  <c r="Q143" i="2"/>
  <c r="R143" i="2"/>
  <c r="U143" i="2" s="1"/>
  <c r="V143" i="2"/>
  <c r="W143" i="2" s="1"/>
  <c r="X143" i="2"/>
  <c r="Z143" i="2"/>
  <c r="AA143" i="2"/>
  <c r="AB143" i="2"/>
  <c r="AE143" i="2"/>
  <c r="AG143" i="2"/>
  <c r="AH143" i="2"/>
  <c r="AI143" i="2"/>
  <c r="AJ143" i="2"/>
  <c r="A144" i="2"/>
  <c r="C144" i="2"/>
  <c r="D144" i="2" s="1"/>
  <c r="E144" i="2"/>
  <c r="F144" i="2"/>
  <c r="G144" i="2"/>
  <c r="H144" i="2"/>
  <c r="I144" i="2"/>
  <c r="J144" i="2"/>
  <c r="L144" i="2" s="1"/>
  <c r="K144" i="2"/>
  <c r="N144" i="2"/>
  <c r="P144" i="2"/>
  <c r="Q144" i="2"/>
  <c r="R144" i="2"/>
  <c r="V144" i="2"/>
  <c r="X144" i="2"/>
  <c r="Y144" i="2" s="1"/>
  <c r="Z144" i="2"/>
  <c r="AA144" i="2"/>
  <c r="AB144" i="2"/>
  <c r="AG144" i="2"/>
  <c r="AH144" i="2"/>
  <c r="AI144" i="2"/>
  <c r="AJ144" i="2"/>
  <c r="A145" i="2"/>
  <c r="C145" i="2"/>
  <c r="D145" i="2" s="1"/>
  <c r="E145" i="2"/>
  <c r="F145" i="2"/>
  <c r="G145" i="2"/>
  <c r="H145" i="2"/>
  <c r="I145" i="2"/>
  <c r="J145" i="2"/>
  <c r="K145" i="2"/>
  <c r="N145" i="2"/>
  <c r="P145" i="2"/>
  <c r="Q145" i="2"/>
  <c r="R145" i="2"/>
  <c r="U145" i="2"/>
  <c r="V145" i="2"/>
  <c r="X145" i="2"/>
  <c r="Z145" i="2"/>
  <c r="AA145" i="2"/>
  <c r="AB145" i="2"/>
  <c r="AG145" i="2"/>
  <c r="AH145" i="2"/>
  <c r="AI145" i="2"/>
  <c r="AJ145" i="2"/>
  <c r="A146" i="2"/>
  <c r="C146" i="2"/>
  <c r="D146" i="2"/>
  <c r="E146" i="2"/>
  <c r="F146" i="2"/>
  <c r="G146" i="2"/>
  <c r="H146" i="2"/>
  <c r="I146" i="2"/>
  <c r="J146" i="2"/>
  <c r="K146" i="2"/>
  <c r="N146" i="2"/>
  <c r="O146" i="2" s="1"/>
  <c r="P146" i="2"/>
  <c r="Q146" i="2"/>
  <c r="R146" i="2"/>
  <c r="V146" i="2"/>
  <c r="W146" i="2" s="1"/>
  <c r="X146" i="2"/>
  <c r="Z146" i="2"/>
  <c r="AA146" i="2"/>
  <c r="AB146" i="2"/>
  <c r="AG146" i="2"/>
  <c r="AH146" i="2"/>
  <c r="AI146" i="2"/>
  <c r="AJ146" i="2"/>
  <c r="A147" i="2"/>
  <c r="C147" i="2"/>
  <c r="D147" i="2" s="1"/>
  <c r="E147" i="2"/>
  <c r="F147" i="2"/>
  <c r="G147" i="2"/>
  <c r="H147" i="2"/>
  <c r="I147" i="2"/>
  <c r="J147" i="2"/>
  <c r="L147" i="2" s="1"/>
  <c r="K147" i="2"/>
  <c r="N147" i="2"/>
  <c r="P147" i="2"/>
  <c r="Q147" i="2"/>
  <c r="R147" i="2"/>
  <c r="V147" i="2"/>
  <c r="X147" i="2"/>
  <c r="Y147" i="2" s="1"/>
  <c r="Z147" i="2"/>
  <c r="AA147" i="2"/>
  <c r="AB147" i="2"/>
  <c r="AG147" i="2"/>
  <c r="AH147" i="2"/>
  <c r="AI147" i="2"/>
  <c r="AJ147" i="2"/>
  <c r="A148" i="2"/>
  <c r="C148" i="2"/>
  <c r="D148" i="2" s="1"/>
  <c r="E148" i="2"/>
  <c r="F148" i="2"/>
  <c r="G148" i="2"/>
  <c r="H148" i="2"/>
  <c r="I148" i="2"/>
  <c r="J148" i="2"/>
  <c r="L148" i="2" s="1"/>
  <c r="K148" i="2"/>
  <c r="N148" i="2"/>
  <c r="O148" i="2" s="1"/>
  <c r="P148" i="2"/>
  <c r="Q148" i="2"/>
  <c r="R148" i="2"/>
  <c r="U148" i="2" s="1"/>
  <c r="V148" i="2"/>
  <c r="W148" i="2" s="1"/>
  <c r="X148" i="2"/>
  <c r="Y148" i="2" s="1"/>
  <c r="Z148" i="2"/>
  <c r="AA148" i="2"/>
  <c r="AB148" i="2"/>
  <c r="AG148" i="2"/>
  <c r="AH148" i="2"/>
  <c r="AI148" i="2"/>
  <c r="AJ148" i="2"/>
  <c r="A149" i="2"/>
  <c r="C149" i="2"/>
  <c r="D149" i="2" s="1"/>
  <c r="E149" i="2"/>
  <c r="F149" i="2"/>
  <c r="G149" i="2"/>
  <c r="H149" i="2"/>
  <c r="I149" i="2"/>
  <c r="J149" i="2"/>
  <c r="K149" i="2"/>
  <c r="N149" i="2"/>
  <c r="P149" i="2"/>
  <c r="Q149" i="2"/>
  <c r="R149" i="2"/>
  <c r="U149" i="2" s="1"/>
  <c r="V149" i="2"/>
  <c r="X149" i="2"/>
  <c r="Y149" i="2" s="1"/>
  <c r="Z149" i="2"/>
  <c r="AA149" i="2"/>
  <c r="AB149" i="2"/>
  <c r="AG149" i="2"/>
  <c r="AH149" i="2"/>
  <c r="AI149" i="2"/>
  <c r="AJ149" i="2"/>
  <c r="A150" i="2"/>
  <c r="C150" i="2"/>
  <c r="D150" i="2" s="1"/>
  <c r="E150" i="2"/>
  <c r="F150" i="2"/>
  <c r="G150" i="2"/>
  <c r="H150" i="2"/>
  <c r="I150" i="2"/>
  <c r="J150" i="2"/>
  <c r="K150" i="2"/>
  <c r="M150" i="2" s="1"/>
  <c r="N150" i="2"/>
  <c r="P150" i="2"/>
  <c r="Q150" i="2"/>
  <c r="T150" i="2" s="1"/>
  <c r="R150" i="2"/>
  <c r="V150" i="2"/>
  <c r="X150" i="2"/>
  <c r="Y150" i="2" s="1"/>
  <c r="Z150" i="2"/>
  <c r="AA150" i="2"/>
  <c r="AB150" i="2"/>
  <c r="AG150" i="2"/>
  <c r="AH150" i="2"/>
  <c r="AI150" i="2"/>
  <c r="AJ150" i="2"/>
  <c r="A151" i="2"/>
  <c r="C151" i="2"/>
  <c r="D151" i="2" s="1"/>
  <c r="E151" i="2"/>
  <c r="F151" i="2"/>
  <c r="G151" i="2"/>
  <c r="H151" i="2"/>
  <c r="I151" i="2"/>
  <c r="J151" i="2"/>
  <c r="K151" i="2"/>
  <c r="M151" i="2" s="1"/>
  <c r="N151" i="2"/>
  <c r="O151" i="2" s="1"/>
  <c r="P151" i="2"/>
  <c r="Q151" i="2"/>
  <c r="R151" i="2"/>
  <c r="V151" i="2"/>
  <c r="W151" i="2" s="1"/>
  <c r="X151" i="2"/>
  <c r="Z151" i="2"/>
  <c r="AA151" i="2"/>
  <c r="AB151" i="2"/>
  <c r="AG151" i="2"/>
  <c r="AH151" i="2"/>
  <c r="AI151" i="2"/>
  <c r="AJ151" i="2"/>
  <c r="A152" i="2"/>
  <c r="C152" i="2"/>
  <c r="D152" i="2" s="1"/>
  <c r="E152" i="2"/>
  <c r="F152" i="2"/>
  <c r="G152" i="2"/>
  <c r="H152" i="2"/>
  <c r="I152" i="2"/>
  <c r="J152" i="2"/>
  <c r="K152" i="2"/>
  <c r="N152" i="2"/>
  <c r="P152" i="2"/>
  <c r="Q152" i="2"/>
  <c r="R152" i="2"/>
  <c r="U152" i="2" s="1"/>
  <c r="V152" i="2"/>
  <c r="X152" i="2"/>
  <c r="Z152" i="2"/>
  <c r="AA152" i="2"/>
  <c r="AB152" i="2"/>
  <c r="AG152" i="2"/>
  <c r="AH152" i="2"/>
  <c r="AI152" i="2"/>
  <c r="AJ152" i="2"/>
  <c r="A153" i="2"/>
  <c r="C153" i="2"/>
  <c r="D153" i="2" s="1"/>
  <c r="E153" i="2"/>
  <c r="F153" i="2"/>
  <c r="G153" i="2"/>
  <c r="H153" i="2"/>
  <c r="I153" i="2"/>
  <c r="J153" i="2"/>
  <c r="K153" i="2"/>
  <c r="N153" i="2"/>
  <c r="P153" i="2"/>
  <c r="S153" i="2" s="1"/>
  <c r="Q153" i="2"/>
  <c r="T153" i="2" s="1"/>
  <c r="R153" i="2"/>
  <c r="U153" i="2" s="1"/>
  <c r="V153" i="2"/>
  <c r="X153" i="2"/>
  <c r="AE153" i="2" s="1"/>
  <c r="Z153" i="2"/>
  <c r="AA153" i="2"/>
  <c r="AB153" i="2"/>
  <c r="AG153" i="2"/>
  <c r="AH153" i="2"/>
  <c r="AI153" i="2"/>
  <c r="AJ153" i="2"/>
  <c r="A154" i="2"/>
  <c r="C154" i="2"/>
  <c r="D154" i="2" s="1"/>
  <c r="E154" i="2"/>
  <c r="F154" i="2"/>
  <c r="G154" i="2"/>
  <c r="H154" i="2"/>
  <c r="I154" i="2"/>
  <c r="J154" i="2"/>
  <c r="L154" i="2" s="1"/>
  <c r="K154" i="2"/>
  <c r="M154" i="2" s="1"/>
  <c r="N154" i="2"/>
  <c r="O154" i="2" s="1"/>
  <c r="P154" i="2"/>
  <c r="Q154" i="2"/>
  <c r="R154" i="2"/>
  <c r="V154" i="2"/>
  <c r="W154" i="2" s="1"/>
  <c r="X154" i="2"/>
  <c r="Z154" i="2"/>
  <c r="AA154" i="2"/>
  <c r="AB154" i="2"/>
  <c r="AG154" i="2"/>
  <c r="AH154" i="2"/>
  <c r="AI154" i="2"/>
  <c r="AJ154" i="2"/>
  <c r="A155" i="2"/>
  <c r="C155" i="2"/>
  <c r="D155" i="2" s="1"/>
  <c r="E155" i="2"/>
  <c r="F155" i="2"/>
  <c r="G155" i="2"/>
  <c r="H155" i="2"/>
  <c r="I155" i="2"/>
  <c r="J155" i="2"/>
  <c r="L155" i="2" s="1"/>
  <c r="K155" i="2"/>
  <c r="N155" i="2"/>
  <c r="O155" i="2" s="1"/>
  <c r="P155" i="2"/>
  <c r="Q155" i="2"/>
  <c r="R155" i="2"/>
  <c r="V155" i="2"/>
  <c r="W155" i="2" s="1"/>
  <c r="X155" i="2"/>
  <c r="Y155" i="2" s="1"/>
  <c r="Z155" i="2"/>
  <c r="AA155" i="2"/>
  <c r="AB155" i="2"/>
  <c r="AG155" i="2"/>
  <c r="AH155" i="2"/>
  <c r="AI155" i="2"/>
  <c r="AJ155" i="2"/>
  <c r="A156" i="2"/>
  <c r="C156" i="2"/>
  <c r="D156" i="2" s="1"/>
  <c r="E156" i="2"/>
  <c r="F156" i="2"/>
  <c r="G156" i="2"/>
  <c r="H156" i="2"/>
  <c r="I156" i="2"/>
  <c r="W156" i="2" s="1"/>
  <c r="J156" i="2"/>
  <c r="K156" i="2"/>
  <c r="N156" i="2"/>
  <c r="O156" i="2"/>
  <c r="P156" i="2"/>
  <c r="Q156" i="2"/>
  <c r="T156" i="2" s="1"/>
  <c r="R156" i="2"/>
  <c r="U156" i="2" s="1"/>
  <c r="V156" i="2"/>
  <c r="X156" i="2"/>
  <c r="Z156" i="2"/>
  <c r="AA156" i="2"/>
  <c r="AB156" i="2"/>
  <c r="AG156" i="2"/>
  <c r="AH156" i="2"/>
  <c r="AI156" i="2"/>
  <c r="AJ156" i="2"/>
  <c r="A157" i="2"/>
  <c r="C157" i="2"/>
  <c r="D157" i="2" s="1"/>
  <c r="E157" i="2"/>
  <c r="F157" i="2"/>
  <c r="G157" i="2"/>
  <c r="H157" i="2"/>
  <c r="I157" i="2"/>
  <c r="J157" i="2"/>
  <c r="K157" i="2"/>
  <c r="N157" i="2"/>
  <c r="P157" i="2"/>
  <c r="Q157" i="2"/>
  <c r="R157" i="2"/>
  <c r="U157" i="2" s="1"/>
  <c r="V157" i="2"/>
  <c r="X157" i="2"/>
  <c r="Z157" i="2"/>
  <c r="AA157" i="2"/>
  <c r="AB157" i="2"/>
  <c r="AG157" i="2"/>
  <c r="AH157" i="2"/>
  <c r="AI157" i="2"/>
  <c r="AJ157" i="2"/>
  <c r="A158" i="2"/>
  <c r="C158" i="2"/>
  <c r="D158" i="2" s="1"/>
  <c r="E158" i="2"/>
  <c r="F158" i="2"/>
  <c r="G158" i="2"/>
  <c r="H158" i="2"/>
  <c r="I158" i="2"/>
  <c r="J158" i="2"/>
  <c r="K158" i="2"/>
  <c r="N158" i="2"/>
  <c r="P158" i="2"/>
  <c r="S158" i="2" s="1"/>
  <c r="Q158" i="2"/>
  <c r="R158" i="2"/>
  <c r="V158" i="2"/>
  <c r="X158" i="2"/>
  <c r="AE158" i="2" s="1"/>
  <c r="Z158" i="2"/>
  <c r="AA158" i="2"/>
  <c r="AB158" i="2"/>
  <c r="AG158" i="2"/>
  <c r="AH158" i="2"/>
  <c r="AI158" i="2"/>
  <c r="AJ158" i="2"/>
  <c r="A159" i="2"/>
  <c r="C159" i="2"/>
  <c r="D159" i="2" s="1"/>
  <c r="E159" i="2"/>
  <c r="F159" i="2"/>
  <c r="G159" i="2"/>
  <c r="H159" i="2"/>
  <c r="I159" i="2"/>
  <c r="J159" i="2"/>
  <c r="K159" i="2"/>
  <c r="M159" i="2" s="1"/>
  <c r="N159" i="2"/>
  <c r="O159" i="2"/>
  <c r="P159" i="2"/>
  <c r="S159" i="2" s="1"/>
  <c r="Q159" i="2"/>
  <c r="T159" i="2" s="1"/>
  <c r="R159" i="2"/>
  <c r="U159" i="2" s="1"/>
  <c r="V159" i="2"/>
  <c r="W159" i="2" s="1"/>
  <c r="X159" i="2"/>
  <c r="Z159" i="2"/>
  <c r="AA159" i="2"/>
  <c r="AB159" i="2"/>
  <c r="AG159" i="2"/>
  <c r="AH159" i="2"/>
  <c r="AI159" i="2"/>
  <c r="AJ159" i="2"/>
  <c r="A160" i="2"/>
  <c r="C160" i="2"/>
  <c r="D160" i="2" s="1"/>
  <c r="E160" i="2"/>
  <c r="F160" i="2"/>
  <c r="G160" i="2"/>
  <c r="H160" i="2"/>
  <c r="I160" i="2"/>
  <c r="J160" i="2"/>
  <c r="K160" i="2"/>
  <c r="N160" i="2"/>
  <c r="O160" i="2"/>
  <c r="P160" i="2"/>
  <c r="Q160" i="2"/>
  <c r="T160" i="2" s="1"/>
  <c r="R160" i="2"/>
  <c r="U160" i="2" s="1"/>
  <c r="V160" i="2"/>
  <c r="X160" i="2"/>
  <c r="Z160" i="2"/>
  <c r="AA160" i="2"/>
  <c r="AB160" i="2"/>
  <c r="AG160" i="2"/>
  <c r="AH160" i="2"/>
  <c r="AI160" i="2"/>
  <c r="AJ160" i="2"/>
  <c r="A161" i="2"/>
  <c r="C161" i="2"/>
  <c r="D161" i="2" s="1"/>
  <c r="E161" i="2"/>
  <c r="F161" i="2"/>
  <c r="G161" i="2"/>
  <c r="H161" i="2"/>
  <c r="I161" i="2"/>
  <c r="J161" i="2"/>
  <c r="K161" i="2"/>
  <c r="N161" i="2"/>
  <c r="P161" i="2"/>
  <c r="Q161" i="2"/>
  <c r="R161" i="2"/>
  <c r="V161" i="2"/>
  <c r="X161" i="2"/>
  <c r="Z161" i="2"/>
  <c r="AA161" i="2"/>
  <c r="AB161" i="2"/>
  <c r="AG161" i="2"/>
  <c r="AH161" i="2"/>
  <c r="AI161" i="2"/>
  <c r="AJ161" i="2"/>
  <c r="A162" i="2"/>
  <c r="C162" i="2"/>
  <c r="D162" i="2" s="1"/>
  <c r="E162" i="2"/>
  <c r="F162" i="2"/>
  <c r="G162" i="2"/>
  <c r="H162" i="2"/>
  <c r="I162" i="2"/>
  <c r="J162" i="2"/>
  <c r="K162" i="2"/>
  <c r="N162" i="2"/>
  <c r="O162" i="2" s="1"/>
  <c r="P162" i="2"/>
  <c r="Q162" i="2"/>
  <c r="R162" i="2"/>
  <c r="V162" i="2"/>
  <c r="W162" i="2" s="1"/>
  <c r="X162" i="2"/>
  <c r="Y162" i="2" s="1"/>
  <c r="Z162" i="2"/>
  <c r="AA162" i="2"/>
  <c r="AB162" i="2"/>
  <c r="AG162" i="2"/>
  <c r="AH162" i="2"/>
  <c r="AI162" i="2"/>
  <c r="AJ162" i="2"/>
  <c r="A163" i="2"/>
  <c r="C163" i="2"/>
  <c r="D163" i="2" s="1"/>
  <c r="E163" i="2"/>
  <c r="F163" i="2"/>
  <c r="G163" i="2"/>
  <c r="H163" i="2"/>
  <c r="I163" i="2"/>
  <c r="J163" i="2"/>
  <c r="K163" i="2"/>
  <c r="N163" i="2"/>
  <c r="P163" i="2"/>
  <c r="S163" i="2" s="1"/>
  <c r="Q163" i="2"/>
  <c r="R163" i="2"/>
  <c r="V163" i="2"/>
  <c r="W163" i="2"/>
  <c r="X163" i="2"/>
  <c r="Z163" i="2"/>
  <c r="AA163" i="2"/>
  <c r="AB163" i="2"/>
  <c r="AG163" i="2"/>
  <c r="AH163" i="2"/>
  <c r="AI163" i="2"/>
  <c r="AJ163" i="2"/>
  <c r="A164" i="2"/>
  <c r="C164" i="2"/>
  <c r="D164" i="2" s="1"/>
  <c r="E164" i="2"/>
  <c r="F164" i="2"/>
  <c r="G164" i="2"/>
  <c r="H164" i="2"/>
  <c r="I164" i="2"/>
  <c r="J164" i="2"/>
  <c r="L164" i="2" s="1"/>
  <c r="K164" i="2"/>
  <c r="N164" i="2"/>
  <c r="O164" i="2"/>
  <c r="P164" i="2"/>
  <c r="Q164" i="2"/>
  <c r="T164" i="2" s="1"/>
  <c r="R164" i="2"/>
  <c r="U164" i="2" s="1"/>
  <c r="V164" i="2"/>
  <c r="W164" i="2" s="1"/>
  <c r="X164" i="2"/>
  <c r="Z164" i="2"/>
  <c r="AA164" i="2"/>
  <c r="AB164" i="2"/>
  <c r="AG164" i="2"/>
  <c r="AH164" i="2"/>
  <c r="AI164" i="2"/>
  <c r="AJ164" i="2"/>
  <c r="A165" i="2"/>
  <c r="C165" i="2"/>
  <c r="D165" i="2" s="1"/>
  <c r="E165" i="2"/>
  <c r="F165" i="2"/>
  <c r="G165" i="2"/>
  <c r="H165" i="2"/>
  <c r="I165" i="2"/>
  <c r="J165" i="2"/>
  <c r="K165" i="2"/>
  <c r="N165" i="2"/>
  <c r="P165" i="2"/>
  <c r="Q165" i="2"/>
  <c r="R165" i="2"/>
  <c r="V165" i="2"/>
  <c r="X165" i="2"/>
  <c r="Z165" i="2"/>
  <c r="AA165" i="2"/>
  <c r="AB165" i="2"/>
  <c r="AG165" i="2"/>
  <c r="AH165" i="2"/>
  <c r="AI165" i="2"/>
  <c r="AJ165" i="2"/>
  <c r="A166" i="2"/>
  <c r="C166" i="2"/>
  <c r="D166" i="2" s="1"/>
  <c r="E166" i="2"/>
  <c r="F166" i="2"/>
  <c r="G166" i="2"/>
  <c r="H166" i="2"/>
  <c r="I166" i="2"/>
  <c r="J166" i="2"/>
  <c r="K166" i="2"/>
  <c r="N166" i="2"/>
  <c r="O166" i="2" s="1"/>
  <c r="P166" i="2"/>
  <c r="Q166" i="2"/>
  <c r="R166" i="2"/>
  <c r="V166" i="2"/>
  <c r="W166" i="2" s="1"/>
  <c r="X166" i="2"/>
  <c r="Y166" i="2" s="1"/>
  <c r="Z166" i="2"/>
  <c r="AA166" i="2"/>
  <c r="AB166" i="2"/>
  <c r="AG166" i="2"/>
  <c r="AH166" i="2"/>
  <c r="AI166" i="2"/>
  <c r="AJ166" i="2"/>
  <c r="A167" i="2"/>
  <c r="C167" i="2"/>
  <c r="D167" i="2" s="1"/>
  <c r="E167" i="2"/>
  <c r="F167" i="2"/>
  <c r="G167" i="2"/>
  <c r="H167" i="2"/>
  <c r="I167" i="2"/>
  <c r="J167" i="2"/>
  <c r="K167" i="2"/>
  <c r="N167" i="2"/>
  <c r="P167" i="2"/>
  <c r="Q167" i="2"/>
  <c r="R167" i="2"/>
  <c r="V167" i="2"/>
  <c r="W167" i="2"/>
  <c r="X167" i="2"/>
  <c r="Z167" i="2"/>
  <c r="AA167" i="2"/>
  <c r="AB167" i="2"/>
  <c r="AG167" i="2"/>
  <c r="AH167" i="2"/>
  <c r="AI167" i="2"/>
  <c r="AJ167" i="2"/>
  <c r="A168" i="2"/>
  <c r="C168" i="2"/>
  <c r="D168" i="2" s="1"/>
  <c r="E168" i="2"/>
  <c r="F168" i="2"/>
  <c r="G168" i="2"/>
  <c r="H168" i="2"/>
  <c r="I168" i="2"/>
  <c r="J168" i="2"/>
  <c r="L168" i="2" s="1"/>
  <c r="K168" i="2"/>
  <c r="N168" i="2"/>
  <c r="P168" i="2"/>
  <c r="Q168" i="2"/>
  <c r="R168" i="2"/>
  <c r="V168" i="2"/>
  <c r="X168" i="2"/>
  <c r="Z168" i="2"/>
  <c r="AA168" i="2"/>
  <c r="AB168" i="2"/>
  <c r="AG168" i="2"/>
  <c r="AH168" i="2"/>
  <c r="AI168" i="2"/>
  <c r="AJ168" i="2"/>
  <c r="A169" i="2"/>
  <c r="C169" i="2"/>
  <c r="D169" i="2" s="1"/>
  <c r="E169" i="2"/>
  <c r="F169" i="2"/>
  <c r="G169" i="2"/>
  <c r="H169" i="2"/>
  <c r="I169" i="2"/>
  <c r="J169" i="2"/>
  <c r="K169" i="2"/>
  <c r="N169" i="2"/>
  <c r="P169" i="2"/>
  <c r="Q169" i="2"/>
  <c r="R169" i="2"/>
  <c r="U169" i="2" s="1"/>
  <c r="V169" i="2"/>
  <c r="X169" i="2"/>
  <c r="Z169" i="2"/>
  <c r="AA169" i="2"/>
  <c r="AB169" i="2"/>
  <c r="AG169" i="2"/>
  <c r="AH169" i="2"/>
  <c r="AI169" i="2"/>
  <c r="AJ169" i="2"/>
  <c r="A170" i="2"/>
  <c r="C170" i="2"/>
  <c r="D170" i="2" s="1"/>
  <c r="E170" i="2"/>
  <c r="F170" i="2"/>
  <c r="G170" i="2"/>
  <c r="H170" i="2"/>
  <c r="I170" i="2"/>
  <c r="J170" i="2"/>
  <c r="L170" i="2" s="1"/>
  <c r="K170" i="2"/>
  <c r="N170" i="2"/>
  <c r="O170" i="2" s="1"/>
  <c r="P170" i="2"/>
  <c r="Q170" i="2"/>
  <c r="R170" i="2"/>
  <c r="V170" i="2"/>
  <c r="W170" i="2" s="1"/>
  <c r="X170" i="2"/>
  <c r="Z170" i="2"/>
  <c r="AA170" i="2"/>
  <c r="AB170" i="2"/>
  <c r="AG170" i="2"/>
  <c r="AH170" i="2"/>
  <c r="AI170" i="2"/>
  <c r="AJ170" i="2"/>
  <c r="A171" i="2"/>
  <c r="C171" i="2"/>
  <c r="D171" i="2" s="1"/>
  <c r="E171" i="2"/>
  <c r="F171" i="2"/>
  <c r="G171" i="2"/>
  <c r="H171" i="2"/>
  <c r="I171" i="2"/>
  <c r="J171" i="2"/>
  <c r="L171" i="2" s="1"/>
  <c r="K171" i="2"/>
  <c r="N171" i="2"/>
  <c r="P171" i="2"/>
  <c r="Q171" i="2"/>
  <c r="R171" i="2"/>
  <c r="V171" i="2"/>
  <c r="X171" i="2"/>
  <c r="Y171" i="2" s="1"/>
  <c r="Z171" i="2"/>
  <c r="AA171" i="2"/>
  <c r="AB171" i="2"/>
  <c r="AG171" i="2"/>
  <c r="AH171" i="2"/>
  <c r="AI171" i="2"/>
  <c r="AJ171" i="2"/>
  <c r="A172" i="2"/>
  <c r="C172" i="2"/>
  <c r="D172" i="2" s="1"/>
  <c r="E172" i="2"/>
  <c r="F172" i="2"/>
  <c r="G172" i="2"/>
  <c r="H172" i="2"/>
  <c r="I172" i="2"/>
  <c r="J172" i="2"/>
  <c r="L172" i="2" s="1"/>
  <c r="K172" i="2"/>
  <c r="N172" i="2"/>
  <c r="P172" i="2"/>
  <c r="Q172" i="2"/>
  <c r="T172" i="2" s="1"/>
  <c r="R172" i="2"/>
  <c r="U172" i="2" s="1"/>
  <c r="V172" i="2"/>
  <c r="W172" i="2"/>
  <c r="X172" i="2"/>
  <c r="Z172" i="2"/>
  <c r="AA172" i="2"/>
  <c r="AB172" i="2"/>
  <c r="AG172" i="2"/>
  <c r="AH172" i="2"/>
  <c r="AI172" i="2"/>
  <c r="AJ172" i="2"/>
  <c r="A173" i="2"/>
  <c r="C173" i="2"/>
  <c r="D173" i="2" s="1"/>
  <c r="E173" i="2"/>
  <c r="F173" i="2"/>
  <c r="G173" i="2"/>
  <c r="H173" i="2"/>
  <c r="I173" i="2"/>
  <c r="J173" i="2"/>
  <c r="K173" i="2"/>
  <c r="N173" i="2"/>
  <c r="P173" i="2"/>
  <c r="Q173" i="2"/>
  <c r="T173" i="2" s="1"/>
  <c r="R173" i="2"/>
  <c r="U173" i="2" s="1"/>
  <c r="V173" i="2"/>
  <c r="X173" i="2"/>
  <c r="Z173" i="2"/>
  <c r="AA173" i="2"/>
  <c r="AB173" i="2"/>
  <c r="AG173" i="2"/>
  <c r="AH173" i="2"/>
  <c r="AI173" i="2"/>
  <c r="AJ173" i="2"/>
  <c r="A174" i="2"/>
  <c r="C174" i="2"/>
  <c r="D174" i="2" s="1"/>
  <c r="E174" i="2"/>
  <c r="F174" i="2"/>
  <c r="G174" i="2"/>
  <c r="H174" i="2"/>
  <c r="I174" i="2"/>
  <c r="J174" i="2"/>
  <c r="K174" i="2"/>
  <c r="N174" i="2"/>
  <c r="P174" i="2"/>
  <c r="Q174" i="2"/>
  <c r="R174" i="2"/>
  <c r="V174" i="2"/>
  <c r="X174" i="2"/>
  <c r="Z174" i="2"/>
  <c r="AA174" i="2"/>
  <c r="AB174" i="2"/>
  <c r="AG174" i="2"/>
  <c r="AH174" i="2"/>
  <c r="AI174" i="2"/>
  <c r="AJ174" i="2"/>
  <c r="A175" i="2"/>
  <c r="C175" i="2"/>
  <c r="D175" i="2" s="1"/>
  <c r="E175" i="2"/>
  <c r="F175" i="2"/>
  <c r="G175" i="2"/>
  <c r="H175" i="2"/>
  <c r="I175" i="2"/>
  <c r="J175" i="2"/>
  <c r="L175" i="2" s="1"/>
  <c r="K175" i="2"/>
  <c r="M175" i="2" s="1"/>
  <c r="N175" i="2"/>
  <c r="O175" i="2" s="1"/>
  <c r="P175" i="2"/>
  <c r="S175" i="2" s="1"/>
  <c r="Q175" i="2"/>
  <c r="R175" i="2"/>
  <c r="U175" i="2" s="1"/>
  <c r="V175" i="2"/>
  <c r="W175" i="2"/>
  <c r="X175" i="2"/>
  <c r="Y175" i="2" s="1"/>
  <c r="Z175" i="2"/>
  <c r="AA175" i="2"/>
  <c r="AB175" i="2"/>
  <c r="AG175" i="2"/>
  <c r="AH175" i="2"/>
  <c r="AI175" i="2"/>
  <c r="AJ175" i="2"/>
  <c r="A176" i="2"/>
  <c r="C176" i="2"/>
  <c r="D176" i="2" s="1"/>
  <c r="E176" i="2"/>
  <c r="F176" i="2"/>
  <c r="G176" i="2"/>
  <c r="H176" i="2"/>
  <c r="I176" i="2"/>
  <c r="J176" i="2"/>
  <c r="K176" i="2"/>
  <c r="N176" i="2"/>
  <c r="O176" i="2" s="1"/>
  <c r="P176" i="2"/>
  <c r="Q176" i="2"/>
  <c r="T176" i="2" s="1"/>
  <c r="R176" i="2"/>
  <c r="U176" i="2" s="1"/>
  <c r="V176" i="2"/>
  <c r="X176" i="2"/>
  <c r="Z176" i="2"/>
  <c r="AA176" i="2"/>
  <c r="AB176" i="2"/>
  <c r="AG176" i="2"/>
  <c r="AH176" i="2"/>
  <c r="AI176" i="2"/>
  <c r="AJ176" i="2"/>
  <c r="A177" i="2"/>
  <c r="C177" i="2"/>
  <c r="D177" i="2" s="1"/>
  <c r="E177" i="2"/>
  <c r="F177" i="2"/>
  <c r="G177" i="2"/>
  <c r="H177" i="2"/>
  <c r="I177" i="2"/>
  <c r="J177" i="2"/>
  <c r="K177" i="2"/>
  <c r="N177" i="2"/>
  <c r="P177" i="2"/>
  <c r="Q177" i="2"/>
  <c r="R177" i="2"/>
  <c r="V177" i="2"/>
  <c r="X177" i="2"/>
  <c r="Z177" i="2"/>
  <c r="AA177" i="2"/>
  <c r="AB177" i="2"/>
  <c r="AG177" i="2"/>
  <c r="AH177" i="2"/>
  <c r="AI177" i="2"/>
  <c r="AJ177" i="2"/>
  <c r="A178" i="2"/>
  <c r="C178" i="2"/>
  <c r="D178" i="2" s="1"/>
  <c r="E178" i="2"/>
  <c r="F178" i="2"/>
  <c r="G178" i="2"/>
  <c r="H178" i="2"/>
  <c r="I178" i="2"/>
  <c r="J178" i="2"/>
  <c r="L178" i="2" s="1"/>
  <c r="K178" i="2"/>
  <c r="N178" i="2"/>
  <c r="O178" i="2" s="1"/>
  <c r="P178" i="2"/>
  <c r="Q178" i="2"/>
  <c r="R178" i="2"/>
  <c r="V178" i="2"/>
  <c r="W178" i="2" s="1"/>
  <c r="X178" i="2"/>
  <c r="Y178" i="2"/>
  <c r="Z178" i="2"/>
  <c r="AA178" i="2"/>
  <c r="AB178" i="2"/>
  <c r="AG178" i="2"/>
  <c r="AH178" i="2"/>
  <c r="AI178" i="2"/>
  <c r="AJ178" i="2"/>
  <c r="A179" i="2"/>
  <c r="C179" i="2"/>
  <c r="D179" i="2" s="1"/>
  <c r="E179" i="2"/>
  <c r="F179" i="2"/>
  <c r="G179" i="2"/>
  <c r="H179" i="2"/>
  <c r="I179" i="2"/>
  <c r="J179" i="2"/>
  <c r="K179" i="2"/>
  <c r="N179" i="2"/>
  <c r="P179" i="2"/>
  <c r="Q179" i="2"/>
  <c r="R179" i="2"/>
  <c r="V179" i="2"/>
  <c r="X179" i="2"/>
  <c r="Z179" i="2"/>
  <c r="AA179" i="2"/>
  <c r="AB179" i="2"/>
  <c r="AG179" i="2"/>
  <c r="AH179" i="2"/>
  <c r="AI179" i="2"/>
  <c r="AJ179" i="2"/>
  <c r="A180" i="2"/>
  <c r="C180" i="2"/>
  <c r="D180" i="2" s="1"/>
  <c r="E180" i="2"/>
  <c r="F180" i="2"/>
  <c r="G180" i="2"/>
  <c r="H180" i="2"/>
  <c r="I180" i="2"/>
  <c r="J180" i="2"/>
  <c r="K180" i="2"/>
  <c r="N180" i="2"/>
  <c r="O180" i="2"/>
  <c r="P180" i="2"/>
  <c r="Q180" i="2"/>
  <c r="T180" i="2" s="1"/>
  <c r="R180" i="2"/>
  <c r="U180" i="2" s="1"/>
  <c r="V180" i="2"/>
  <c r="X180" i="2"/>
  <c r="Z180" i="2"/>
  <c r="AA180" i="2"/>
  <c r="AB180" i="2"/>
  <c r="AG180" i="2"/>
  <c r="AH180" i="2"/>
  <c r="AI180" i="2"/>
  <c r="AJ180" i="2"/>
  <c r="A181" i="2"/>
  <c r="C181" i="2"/>
  <c r="D181" i="2"/>
  <c r="E181" i="2"/>
  <c r="F181" i="2"/>
  <c r="G181" i="2"/>
  <c r="H181" i="2"/>
  <c r="I181" i="2"/>
  <c r="J181" i="2"/>
  <c r="K181" i="2"/>
  <c r="N181" i="2"/>
  <c r="P181" i="2"/>
  <c r="Q181" i="2"/>
  <c r="R181" i="2"/>
  <c r="U181" i="2"/>
  <c r="V181" i="2"/>
  <c r="X181" i="2"/>
  <c r="Z181" i="2"/>
  <c r="AA181" i="2"/>
  <c r="AB181" i="2"/>
  <c r="AG181" i="2"/>
  <c r="AH181" i="2"/>
  <c r="AI181" i="2"/>
  <c r="AJ181" i="2"/>
  <c r="A182" i="2"/>
  <c r="C182" i="2"/>
  <c r="D182" i="2"/>
  <c r="E182" i="2"/>
  <c r="F182" i="2"/>
  <c r="G182" i="2"/>
  <c r="H182" i="2"/>
  <c r="I182" i="2"/>
  <c r="J182" i="2"/>
  <c r="K182" i="2"/>
  <c r="M182" i="2"/>
  <c r="N182" i="2"/>
  <c r="O182" i="2" s="1"/>
  <c r="P182" i="2"/>
  <c r="Q182" i="2"/>
  <c r="T182" i="2" s="1"/>
  <c r="R182" i="2"/>
  <c r="V182" i="2"/>
  <c r="W182" i="2" s="1"/>
  <c r="X182" i="2"/>
  <c r="Y182" i="2" s="1"/>
  <c r="Z182" i="2"/>
  <c r="AA182" i="2"/>
  <c r="AB182" i="2"/>
  <c r="AG182" i="2"/>
  <c r="AH182" i="2"/>
  <c r="AI182" i="2"/>
  <c r="AJ182" i="2"/>
  <c r="A183" i="2"/>
  <c r="C183" i="2"/>
  <c r="D183" i="2" s="1"/>
  <c r="E183" i="2"/>
  <c r="F183" i="2"/>
  <c r="G183" i="2"/>
  <c r="H183" i="2"/>
  <c r="I183" i="2"/>
  <c r="J183" i="2"/>
  <c r="K183" i="2"/>
  <c r="M183" i="2" s="1"/>
  <c r="N183" i="2"/>
  <c r="O183" i="2" s="1"/>
  <c r="P183" i="2"/>
  <c r="Q183" i="2"/>
  <c r="R183" i="2"/>
  <c r="V183" i="2"/>
  <c r="W183" i="2" s="1"/>
  <c r="X183" i="2"/>
  <c r="Y183" i="2"/>
  <c r="Z183" i="2"/>
  <c r="AA183" i="2"/>
  <c r="AB183" i="2"/>
  <c r="AG183" i="2"/>
  <c r="AH183" i="2"/>
  <c r="AI183" i="2"/>
  <c r="AJ183" i="2"/>
  <c r="A184" i="2"/>
  <c r="C184" i="2"/>
  <c r="D184" i="2" s="1"/>
  <c r="E184" i="2"/>
  <c r="F184" i="2"/>
  <c r="G184" i="2"/>
  <c r="H184" i="2"/>
  <c r="I184" i="2"/>
  <c r="J184" i="2"/>
  <c r="K184" i="2"/>
  <c r="N184" i="2"/>
  <c r="P184" i="2"/>
  <c r="Q184" i="2"/>
  <c r="R184" i="2"/>
  <c r="U184" i="2" s="1"/>
  <c r="V184" i="2"/>
  <c r="X184" i="2"/>
  <c r="Y184" i="2" s="1"/>
  <c r="Z184" i="2"/>
  <c r="AA184" i="2"/>
  <c r="AB184" i="2"/>
  <c r="AE184" i="2"/>
  <c r="AG184" i="2"/>
  <c r="AH184" i="2"/>
  <c r="AI184" i="2"/>
  <c r="AJ184" i="2"/>
  <c r="A185" i="2"/>
  <c r="C185" i="2"/>
  <c r="D185" i="2" s="1"/>
  <c r="E185" i="2"/>
  <c r="F185" i="2"/>
  <c r="G185" i="2"/>
  <c r="H185" i="2"/>
  <c r="I185" i="2"/>
  <c r="J185" i="2"/>
  <c r="K185" i="2"/>
  <c r="N185" i="2"/>
  <c r="P185" i="2"/>
  <c r="Q185" i="2"/>
  <c r="R185" i="2"/>
  <c r="V185" i="2"/>
  <c r="X185" i="2"/>
  <c r="Y185" i="2" s="1"/>
  <c r="Z185" i="2"/>
  <c r="AA185" i="2"/>
  <c r="AB185" i="2"/>
  <c r="AG185" i="2"/>
  <c r="AH185" i="2"/>
  <c r="AI185" i="2"/>
  <c r="AJ185" i="2"/>
  <c r="A186" i="2"/>
  <c r="C186" i="2"/>
  <c r="D186" i="2" s="1"/>
  <c r="E186" i="2"/>
  <c r="F186" i="2"/>
  <c r="G186" i="2"/>
  <c r="H186" i="2"/>
  <c r="I186" i="2"/>
  <c r="J186" i="2"/>
  <c r="K186" i="2"/>
  <c r="M186" i="2" s="1"/>
  <c r="N186" i="2"/>
  <c r="P186" i="2"/>
  <c r="Q186" i="2"/>
  <c r="R186" i="2"/>
  <c r="V186" i="2"/>
  <c r="X186" i="2"/>
  <c r="Y186" i="2" s="1"/>
  <c r="Z186" i="2"/>
  <c r="AA186" i="2"/>
  <c r="AB186" i="2"/>
  <c r="AG186" i="2"/>
  <c r="AH186" i="2"/>
  <c r="AI186" i="2"/>
  <c r="AJ186" i="2"/>
  <c r="A187" i="2"/>
  <c r="C187" i="2"/>
  <c r="D187" i="2" s="1"/>
  <c r="E187" i="2"/>
  <c r="F187" i="2"/>
  <c r="G187" i="2"/>
  <c r="H187" i="2"/>
  <c r="I187" i="2"/>
  <c r="J187" i="2"/>
  <c r="K187" i="2"/>
  <c r="N187" i="2"/>
  <c r="O187" i="2" s="1"/>
  <c r="P187" i="2"/>
  <c r="Q187" i="2"/>
  <c r="R187" i="2"/>
  <c r="V187" i="2"/>
  <c r="W187" i="2" s="1"/>
  <c r="X187" i="2"/>
  <c r="Z187" i="2"/>
  <c r="AA187" i="2"/>
  <c r="AB187" i="2"/>
  <c r="AG187" i="2"/>
  <c r="AH187" i="2"/>
  <c r="AI187" i="2"/>
  <c r="AJ187" i="2"/>
  <c r="A188" i="2"/>
  <c r="C188" i="2"/>
  <c r="D188" i="2" s="1"/>
  <c r="E188" i="2"/>
  <c r="F188" i="2"/>
  <c r="G188" i="2"/>
  <c r="H188" i="2"/>
  <c r="I188" i="2"/>
  <c r="J188" i="2"/>
  <c r="K188" i="2"/>
  <c r="N188" i="2"/>
  <c r="AE188" i="2" s="1"/>
  <c r="P188" i="2"/>
  <c r="S188" i="2" s="1"/>
  <c r="Q188" i="2"/>
  <c r="T188" i="2" s="1"/>
  <c r="R188" i="2"/>
  <c r="U188" i="2" s="1"/>
  <c r="V188" i="2"/>
  <c r="X188" i="2"/>
  <c r="Z188" i="2"/>
  <c r="AA188" i="2"/>
  <c r="AB188" i="2"/>
  <c r="AG188" i="2"/>
  <c r="AH188" i="2"/>
  <c r="AI188" i="2"/>
  <c r="AJ188" i="2"/>
  <c r="A189" i="2"/>
  <c r="C189" i="2"/>
  <c r="D189" i="2" s="1"/>
  <c r="E189" i="2"/>
  <c r="F189" i="2"/>
  <c r="G189" i="2"/>
  <c r="H189" i="2"/>
  <c r="I189" i="2"/>
  <c r="J189" i="2"/>
  <c r="K189" i="2"/>
  <c r="M189" i="2"/>
  <c r="N189" i="2"/>
  <c r="P189" i="2"/>
  <c r="Q189" i="2"/>
  <c r="T189" i="2" s="1"/>
  <c r="R189" i="2"/>
  <c r="U189" i="2" s="1"/>
  <c r="V189" i="2"/>
  <c r="X189" i="2"/>
  <c r="Y189" i="2"/>
  <c r="Z189" i="2"/>
  <c r="AA189" i="2"/>
  <c r="AB189" i="2"/>
  <c r="AG189" i="2"/>
  <c r="AH189" i="2"/>
  <c r="AI189" i="2"/>
  <c r="AJ189" i="2"/>
  <c r="A190" i="2"/>
  <c r="C190" i="2"/>
  <c r="D190" i="2" s="1"/>
  <c r="E190" i="2"/>
  <c r="F190" i="2"/>
  <c r="G190" i="2"/>
  <c r="H190" i="2"/>
  <c r="I190" i="2"/>
  <c r="J190" i="2"/>
  <c r="K190" i="2"/>
  <c r="N190" i="2"/>
  <c r="P190" i="2"/>
  <c r="Q190" i="2"/>
  <c r="R190" i="2"/>
  <c r="U190" i="2" s="1"/>
  <c r="V190" i="2"/>
  <c r="X190" i="2"/>
  <c r="Z190" i="2"/>
  <c r="AA190" i="2"/>
  <c r="AB190" i="2"/>
  <c r="AG190" i="2"/>
  <c r="AH190" i="2"/>
  <c r="AI190" i="2"/>
  <c r="AJ190" i="2"/>
  <c r="A191" i="2"/>
  <c r="C191" i="2"/>
  <c r="D191" i="2" s="1"/>
  <c r="E191" i="2"/>
  <c r="F191" i="2"/>
  <c r="G191" i="2"/>
  <c r="H191" i="2"/>
  <c r="I191" i="2"/>
  <c r="J191" i="2"/>
  <c r="K191" i="2"/>
  <c r="N191" i="2"/>
  <c r="P191" i="2"/>
  <c r="S191" i="2" s="1"/>
  <c r="Q191" i="2"/>
  <c r="R191" i="2"/>
  <c r="V191" i="2"/>
  <c r="X191" i="2"/>
  <c r="Y191" i="2" s="1"/>
  <c r="Z191" i="2"/>
  <c r="AA191" i="2"/>
  <c r="AB191" i="2"/>
  <c r="AG191" i="2"/>
  <c r="AH191" i="2"/>
  <c r="AI191" i="2"/>
  <c r="AJ191" i="2"/>
  <c r="A192" i="2"/>
  <c r="C192" i="2"/>
  <c r="D192" i="2" s="1"/>
  <c r="E192" i="2"/>
  <c r="F192" i="2"/>
  <c r="G192" i="2"/>
  <c r="H192" i="2"/>
  <c r="I192" i="2"/>
  <c r="J192" i="2"/>
  <c r="K192" i="2"/>
  <c r="N192" i="2"/>
  <c r="O192" i="2"/>
  <c r="P192" i="2"/>
  <c r="S192" i="2" s="1"/>
  <c r="Q192" i="2"/>
  <c r="R192" i="2"/>
  <c r="U192" i="2" s="1"/>
  <c r="V192" i="2"/>
  <c r="W192" i="2" s="1"/>
  <c r="X192" i="2"/>
  <c r="Z192" i="2"/>
  <c r="AA192" i="2"/>
  <c r="AB192" i="2"/>
  <c r="AE192" i="2"/>
  <c r="AG192" i="2"/>
  <c r="AH192" i="2"/>
  <c r="AI192" i="2"/>
  <c r="AJ192" i="2"/>
  <c r="A193" i="2"/>
  <c r="C193" i="2"/>
  <c r="D193" i="2" s="1"/>
  <c r="E193" i="2"/>
  <c r="F193" i="2"/>
  <c r="G193" i="2"/>
  <c r="H193" i="2"/>
  <c r="I193" i="2"/>
  <c r="Y193" i="2" s="1"/>
  <c r="J193" i="2"/>
  <c r="K193" i="2"/>
  <c r="N193" i="2"/>
  <c r="P193" i="2"/>
  <c r="S193" i="2" s="1"/>
  <c r="Q193" i="2"/>
  <c r="T193" i="2" s="1"/>
  <c r="R193" i="2"/>
  <c r="U193" i="2" s="1"/>
  <c r="V193" i="2"/>
  <c r="X193" i="2"/>
  <c r="Z193" i="2"/>
  <c r="AA193" i="2"/>
  <c r="AB193" i="2"/>
  <c r="AG193" i="2"/>
  <c r="AH193" i="2"/>
  <c r="AI193" i="2"/>
  <c r="AJ193" i="2"/>
  <c r="A194" i="2"/>
  <c r="C194" i="2"/>
  <c r="D194" i="2" s="1"/>
  <c r="E194" i="2"/>
  <c r="F194" i="2"/>
  <c r="G194" i="2"/>
  <c r="H194" i="2"/>
  <c r="I194" i="2"/>
  <c r="J194" i="2"/>
  <c r="K194" i="2"/>
  <c r="N194" i="2"/>
  <c r="P194" i="2"/>
  <c r="Q194" i="2"/>
  <c r="R194" i="2"/>
  <c r="V194" i="2"/>
  <c r="X194" i="2"/>
  <c r="Z194" i="2"/>
  <c r="AA194" i="2"/>
  <c r="AB194" i="2"/>
  <c r="AG194" i="2"/>
  <c r="AH194" i="2"/>
  <c r="AI194" i="2"/>
  <c r="AJ194" i="2"/>
  <c r="A195" i="2"/>
  <c r="C195" i="2"/>
  <c r="D195" i="2" s="1"/>
  <c r="E195" i="2"/>
  <c r="F195" i="2"/>
  <c r="G195" i="2"/>
  <c r="H195" i="2"/>
  <c r="I195" i="2"/>
  <c r="J195" i="2"/>
  <c r="K195" i="2"/>
  <c r="N195" i="2"/>
  <c r="P195" i="2"/>
  <c r="Q195" i="2"/>
  <c r="R195" i="2"/>
  <c r="V195" i="2"/>
  <c r="X195" i="2"/>
  <c r="Z195" i="2"/>
  <c r="AA195" i="2"/>
  <c r="AB195" i="2"/>
  <c r="AG195" i="2"/>
  <c r="AH195" i="2"/>
  <c r="AI195" i="2"/>
  <c r="AJ195" i="2"/>
  <c r="A196" i="2"/>
  <c r="C196" i="2"/>
  <c r="D196" i="2" s="1"/>
  <c r="E196" i="2"/>
  <c r="F196" i="2"/>
  <c r="G196" i="2"/>
  <c r="H196" i="2"/>
  <c r="I196" i="2"/>
  <c r="J196" i="2"/>
  <c r="K196" i="2"/>
  <c r="N196" i="2"/>
  <c r="O196" i="2" s="1"/>
  <c r="P196" i="2"/>
  <c r="Q196" i="2"/>
  <c r="R196" i="2"/>
  <c r="V196" i="2"/>
  <c r="W196" i="2" s="1"/>
  <c r="X196" i="2"/>
  <c r="Z196" i="2"/>
  <c r="AA196" i="2"/>
  <c r="AB196" i="2"/>
  <c r="AG196" i="2"/>
  <c r="AH196" i="2"/>
  <c r="AI196" i="2"/>
  <c r="AJ196" i="2"/>
  <c r="A197" i="2"/>
  <c r="C197" i="2"/>
  <c r="D197" i="2" s="1"/>
  <c r="E197" i="2"/>
  <c r="F197" i="2"/>
  <c r="G197" i="2"/>
  <c r="H197" i="2"/>
  <c r="I197" i="2"/>
  <c r="J197" i="2"/>
  <c r="K197" i="2"/>
  <c r="N197" i="2"/>
  <c r="P197" i="2"/>
  <c r="Q197" i="2"/>
  <c r="R197" i="2"/>
  <c r="V197" i="2"/>
  <c r="X197" i="2"/>
  <c r="Y197" i="2" s="1"/>
  <c r="Z197" i="2"/>
  <c r="AA197" i="2"/>
  <c r="AB197" i="2"/>
  <c r="AG197" i="2"/>
  <c r="AH197" i="2"/>
  <c r="AI197" i="2"/>
  <c r="AJ197" i="2"/>
  <c r="A198" i="2"/>
  <c r="C198" i="2"/>
  <c r="D198" i="2" s="1"/>
  <c r="E198" i="2"/>
  <c r="F198" i="2"/>
  <c r="G198" i="2"/>
  <c r="H198" i="2"/>
  <c r="I198" i="2"/>
  <c r="J198" i="2"/>
  <c r="K198" i="2"/>
  <c r="N198" i="2"/>
  <c r="P198" i="2"/>
  <c r="Q198" i="2"/>
  <c r="R198" i="2"/>
  <c r="U198" i="2"/>
  <c r="V198" i="2"/>
  <c r="W198" i="2" s="1"/>
  <c r="X198" i="2"/>
  <c r="Z198" i="2"/>
  <c r="AA198" i="2"/>
  <c r="AB198" i="2"/>
  <c r="AG198" i="2"/>
  <c r="AH198" i="2"/>
  <c r="AI198" i="2"/>
  <c r="AJ198" i="2"/>
  <c r="A199" i="2"/>
  <c r="C199" i="2"/>
  <c r="D199" i="2" s="1"/>
  <c r="E199" i="2"/>
  <c r="F199" i="2"/>
  <c r="G199" i="2"/>
  <c r="H199" i="2"/>
  <c r="I199" i="2"/>
  <c r="Y199" i="2" s="1"/>
  <c r="J199" i="2"/>
  <c r="K199" i="2"/>
  <c r="N199" i="2"/>
  <c r="AE199" i="2" s="1"/>
  <c r="O199" i="2"/>
  <c r="P199" i="2"/>
  <c r="Q199" i="2"/>
  <c r="R199" i="2"/>
  <c r="U199" i="2" s="1"/>
  <c r="V199" i="2"/>
  <c r="W199" i="2" s="1"/>
  <c r="X199" i="2"/>
  <c r="Z199" i="2"/>
  <c r="AA199" i="2"/>
  <c r="AB199" i="2"/>
  <c r="AG199" i="2"/>
  <c r="AH199" i="2"/>
  <c r="AI199" i="2"/>
  <c r="AJ199" i="2"/>
  <c r="A200" i="2"/>
  <c r="C200" i="2"/>
  <c r="D200" i="2" s="1"/>
  <c r="E200" i="2"/>
  <c r="F200" i="2"/>
  <c r="G200" i="2"/>
  <c r="H200" i="2"/>
  <c r="I200" i="2"/>
  <c r="J200" i="2"/>
  <c r="K200" i="2"/>
  <c r="N200" i="2"/>
  <c r="P200" i="2"/>
  <c r="S200" i="2" s="1"/>
  <c r="Q200" i="2"/>
  <c r="R200" i="2"/>
  <c r="U200" i="2" s="1"/>
  <c r="V200" i="2"/>
  <c r="W200" i="2"/>
  <c r="X200" i="2"/>
  <c r="Z200" i="2"/>
  <c r="AA200" i="2"/>
  <c r="AB200" i="2"/>
  <c r="AG200" i="2"/>
  <c r="AH200" i="2"/>
  <c r="AI200" i="2"/>
  <c r="AJ200" i="2"/>
  <c r="A201" i="2"/>
  <c r="C201" i="2"/>
  <c r="D201" i="2" s="1"/>
  <c r="E201" i="2"/>
  <c r="F201" i="2"/>
  <c r="G201" i="2"/>
  <c r="H201" i="2"/>
  <c r="I201" i="2"/>
  <c r="J201" i="2"/>
  <c r="L201" i="2" s="1"/>
  <c r="K201" i="2"/>
  <c r="N201" i="2"/>
  <c r="O201" i="2" s="1"/>
  <c r="P201" i="2"/>
  <c r="Q201" i="2"/>
  <c r="R201" i="2"/>
  <c r="V201" i="2"/>
  <c r="W201" i="2" s="1"/>
  <c r="X201" i="2"/>
  <c r="Y201" i="2" s="1"/>
  <c r="Z201" i="2"/>
  <c r="AA201" i="2"/>
  <c r="AB201" i="2"/>
  <c r="AG201" i="2"/>
  <c r="AH201" i="2"/>
  <c r="AI201" i="2"/>
  <c r="AJ201" i="2"/>
  <c r="A202" i="2"/>
  <c r="C202" i="2"/>
  <c r="D202" i="2" s="1"/>
  <c r="E202" i="2"/>
  <c r="F202" i="2"/>
  <c r="G202" i="2"/>
  <c r="H202" i="2"/>
  <c r="I202" i="2"/>
  <c r="J202" i="2"/>
  <c r="K202" i="2"/>
  <c r="N202" i="2"/>
  <c r="P202" i="2"/>
  <c r="Q202" i="2"/>
  <c r="R202" i="2"/>
  <c r="V202" i="2"/>
  <c r="X202" i="2"/>
  <c r="Z202" i="2"/>
  <c r="AA202" i="2"/>
  <c r="AB202" i="2"/>
  <c r="AG202" i="2"/>
  <c r="AH202" i="2"/>
  <c r="AI202" i="2"/>
  <c r="AJ202" i="2"/>
  <c r="A203" i="2"/>
  <c r="C203" i="2"/>
  <c r="D203" i="2" s="1"/>
  <c r="E203" i="2"/>
  <c r="F203" i="2"/>
  <c r="G203" i="2"/>
  <c r="H203" i="2"/>
  <c r="I203" i="2"/>
  <c r="J203" i="2"/>
  <c r="K203" i="2"/>
  <c r="N203" i="2"/>
  <c r="O203" i="2"/>
  <c r="P203" i="2"/>
  <c r="Q203" i="2"/>
  <c r="R203" i="2"/>
  <c r="U203" i="2"/>
  <c r="V203" i="2"/>
  <c r="X203" i="2"/>
  <c r="Z203" i="2"/>
  <c r="AA203" i="2"/>
  <c r="AB203" i="2"/>
  <c r="AE203" i="2"/>
  <c r="AG203" i="2"/>
  <c r="AH203" i="2"/>
  <c r="AI203" i="2"/>
  <c r="AJ203" i="2"/>
  <c r="A204" i="2"/>
  <c r="C204" i="2"/>
  <c r="D204" i="2" s="1"/>
  <c r="E204" i="2"/>
  <c r="F204" i="2"/>
  <c r="G204" i="2"/>
  <c r="H204" i="2"/>
  <c r="I204" i="2"/>
  <c r="J204" i="2"/>
  <c r="L204" i="2" s="1"/>
  <c r="K204" i="2"/>
  <c r="M204" i="2" s="1"/>
  <c r="N204" i="2"/>
  <c r="P204" i="2"/>
  <c r="Q204" i="2"/>
  <c r="R204" i="2"/>
  <c r="V204" i="2"/>
  <c r="W204" i="2" s="1"/>
  <c r="X204" i="2"/>
  <c r="Y204" i="2" s="1"/>
  <c r="Z204" i="2"/>
  <c r="AA204" i="2"/>
  <c r="AB204" i="2"/>
  <c r="AG204" i="2"/>
  <c r="AH204" i="2"/>
  <c r="AI204" i="2"/>
  <c r="AJ204" i="2"/>
  <c r="A205" i="2"/>
  <c r="C205" i="2"/>
  <c r="D205" i="2" s="1"/>
  <c r="E205" i="2"/>
  <c r="F205" i="2"/>
  <c r="G205" i="2"/>
  <c r="H205" i="2"/>
  <c r="I205" i="2"/>
  <c r="J205" i="2"/>
  <c r="K205" i="2"/>
  <c r="N205" i="2"/>
  <c r="P205" i="2"/>
  <c r="Q205" i="2"/>
  <c r="R205" i="2"/>
  <c r="V205" i="2"/>
  <c r="W205" i="2" s="1"/>
  <c r="X205" i="2"/>
  <c r="Z205" i="2"/>
  <c r="AA205" i="2"/>
  <c r="AB205" i="2"/>
  <c r="AG205" i="2"/>
  <c r="AH205" i="2"/>
  <c r="AI205" i="2"/>
  <c r="AJ205" i="2"/>
  <c r="A206" i="2"/>
  <c r="C206" i="2"/>
  <c r="D206" i="2" s="1"/>
  <c r="E206" i="2"/>
  <c r="F206" i="2"/>
  <c r="G206" i="2"/>
  <c r="H206" i="2"/>
  <c r="I206" i="2"/>
  <c r="J206" i="2"/>
  <c r="K206" i="2"/>
  <c r="N206" i="2"/>
  <c r="P206" i="2"/>
  <c r="Q206" i="2"/>
  <c r="R206" i="2"/>
  <c r="U206" i="2" s="1"/>
  <c r="V206" i="2"/>
  <c r="X206" i="2"/>
  <c r="Z206" i="2"/>
  <c r="AA206" i="2"/>
  <c r="AB206" i="2"/>
  <c r="AG206" i="2"/>
  <c r="AH206" i="2"/>
  <c r="AI206" i="2"/>
  <c r="AJ206" i="2"/>
  <c r="A207" i="2"/>
  <c r="C207" i="2"/>
  <c r="D207" i="2" s="1"/>
  <c r="E207" i="2"/>
  <c r="F207" i="2"/>
  <c r="G207" i="2"/>
  <c r="H207" i="2"/>
  <c r="I207" i="2"/>
  <c r="J207" i="2"/>
  <c r="K207" i="2"/>
  <c r="M207" i="2" s="1"/>
  <c r="N207" i="2"/>
  <c r="O207" i="2" s="1"/>
  <c r="P207" i="2"/>
  <c r="Q207" i="2"/>
  <c r="T207" i="2" s="1"/>
  <c r="R207" i="2"/>
  <c r="V207" i="2"/>
  <c r="W207" i="2" s="1"/>
  <c r="X207" i="2"/>
  <c r="Z207" i="2"/>
  <c r="AA207" i="2"/>
  <c r="AB207" i="2"/>
  <c r="AG207" i="2"/>
  <c r="AH207" i="2"/>
  <c r="AI207" i="2"/>
  <c r="AJ207" i="2"/>
  <c r="A208" i="2"/>
  <c r="C208" i="2"/>
  <c r="D208" i="2" s="1"/>
  <c r="E208" i="2"/>
  <c r="F208" i="2"/>
  <c r="G208" i="2"/>
  <c r="H208" i="2"/>
  <c r="I208" i="2"/>
  <c r="J208" i="2"/>
  <c r="L208" i="2" s="1"/>
  <c r="K208" i="2"/>
  <c r="N208" i="2"/>
  <c r="T208" i="2" s="1"/>
  <c r="P208" i="2"/>
  <c r="Q208" i="2"/>
  <c r="R208" i="2"/>
  <c r="V208" i="2"/>
  <c r="W208" i="2" s="1"/>
  <c r="X208" i="2"/>
  <c r="Y208" i="2" s="1"/>
  <c r="Z208" i="2"/>
  <c r="AA208" i="2"/>
  <c r="AB208" i="2"/>
  <c r="AG208" i="2"/>
  <c r="AH208" i="2"/>
  <c r="AI208" i="2"/>
  <c r="AJ208" i="2"/>
  <c r="A209" i="2"/>
  <c r="C209" i="2"/>
  <c r="D209" i="2" s="1"/>
  <c r="E209" i="2"/>
  <c r="F209" i="2"/>
  <c r="G209" i="2"/>
  <c r="H209" i="2"/>
  <c r="I209" i="2"/>
  <c r="J209" i="2"/>
  <c r="K209" i="2"/>
  <c r="N209" i="2"/>
  <c r="P209" i="2"/>
  <c r="Q209" i="2"/>
  <c r="T209" i="2" s="1"/>
  <c r="R209" i="2"/>
  <c r="U209" i="2" s="1"/>
  <c r="V209" i="2"/>
  <c r="W209" i="2"/>
  <c r="X209" i="2"/>
  <c r="Z209" i="2"/>
  <c r="AA209" i="2"/>
  <c r="AB209" i="2"/>
  <c r="AG209" i="2"/>
  <c r="AH209" i="2"/>
  <c r="AI209" i="2"/>
  <c r="AJ209" i="2"/>
  <c r="A210" i="2"/>
  <c r="C210" i="2"/>
  <c r="D210" i="2" s="1"/>
  <c r="E210" i="2"/>
  <c r="F210" i="2"/>
  <c r="G210" i="2"/>
  <c r="H210" i="2"/>
  <c r="I210" i="2"/>
  <c r="J210" i="2"/>
  <c r="K210" i="2"/>
  <c r="N210" i="2"/>
  <c r="P210" i="2"/>
  <c r="Q210" i="2"/>
  <c r="R210" i="2"/>
  <c r="V210" i="2"/>
  <c r="X210" i="2"/>
  <c r="Z210" i="2"/>
  <c r="AA210" i="2"/>
  <c r="AB210" i="2"/>
  <c r="AG210" i="2"/>
  <c r="AH210" i="2"/>
  <c r="AI210" i="2"/>
  <c r="AJ210" i="2"/>
  <c r="A211" i="2"/>
  <c r="C211" i="2"/>
  <c r="D211" i="2" s="1"/>
  <c r="E211" i="2"/>
  <c r="F211" i="2"/>
  <c r="G211" i="2"/>
  <c r="H211" i="2"/>
  <c r="I211" i="2"/>
  <c r="J211" i="2"/>
  <c r="L211" i="2" s="1"/>
  <c r="K211" i="2"/>
  <c r="M211" i="2"/>
  <c r="N211" i="2"/>
  <c r="O211" i="2" s="1"/>
  <c r="P211" i="2"/>
  <c r="Q211" i="2"/>
  <c r="R211" i="2"/>
  <c r="U211" i="2" s="1"/>
  <c r="V211" i="2"/>
  <c r="W211" i="2" s="1"/>
  <c r="X211" i="2"/>
  <c r="Y211" i="2" s="1"/>
  <c r="Z211" i="2"/>
  <c r="AA211" i="2"/>
  <c r="AB211" i="2"/>
  <c r="AG211" i="2"/>
  <c r="AH211" i="2"/>
  <c r="AI211" i="2"/>
  <c r="AJ211" i="2"/>
  <c r="A212" i="2"/>
  <c r="C212" i="2"/>
  <c r="D212" i="2" s="1"/>
  <c r="E212" i="2"/>
  <c r="F212" i="2"/>
  <c r="G212" i="2"/>
  <c r="H212" i="2"/>
  <c r="I212" i="2"/>
  <c r="J212" i="2"/>
  <c r="K212" i="2"/>
  <c r="N212" i="2"/>
  <c r="P212" i="2"/>
  <c r="Q212" i="2"/>
  <c r="R212" i="2"/>
  <c r="V212" i="2"/>
  <c r="X212" i="2"/>
  <c r="Y212" i="2" s="1"/>
  <c r="Z212" i="2"/>
  <c r="AA212" i="2"/>
  <c r="AB212" i="2"/>
  <c r="AG212" i="2"/>
  <c r="AH212" i="2"/>
  <c r="AI212" i="2"/>
  <c r="AJ212" i="2"/>
  <c r="A213" i="2"/>
  <c r="C213" i="2"/>
  <c r="D213" i="2" s="1"/>
  <c r="E213" i="2"/>
  <c r="F213" i="2"/>
  <c r="G213" i="2"/>
  <c r="H213" i="2"/>
  <c r="I213" i="2"/>
  <c r="J213" i="2"/>
  <c r="K213" i="2"/>
  <c r="N213" i="2"/>
  <c r="P213" i="2"/>
  <c r="Q213" i="2"/>
  <c r="R213" i="2"/>
  <c r="U213" i="2" s="1"/>
  <c r="V213" i="2"/>
  <c r="W213" i="2"/>
  <c r="X213" i="2"/>
  <c r="Z213" i="2"/>
  <c r="AA213" i="2"/>
  <c r="AB213" i="2"/>
  <c r="AG213" i="2"/>
  <c r="AH213" i="2"/>
  <c r="AI213" i="2"/>
  <c r="AJ213" i="2"/>
  <c r="A214" i="2"/>
  <c r="C214" i="2"/>
  <c r="D214" i="2" s="1"/>
  <c r="E214" i="2"/>
  <c r="F214" i="2"/>
  <c r="G214" i="2"/>
  <c r="H214" i="2"/>
  <c r="I214" i="2"/>
  <c r="J214" i="2"/>
  <c r="K214" i="2"/>
  <c r="N214" i="2"/>
  <c r="P214" i="2"/>
  <c r="Q214" i="2"/>
  <c r="R214" i="2"/>
  <c r="V214" i="2"/>
  <c r="X214" i="2"/>
  <c r="Z214" i="2"/>
  <c r="AA214" i="2"/>
  <c r="AB214" i="2"/>
  <c r="AG214" i="2"/>
  <c r="AH214" i="2"/>
  <c r="AI214" i="2"/>
  <c r="AJ214" i="2"/>
  <c r="A215" i="2"/>
  <c r="C215" i="2"/>
  <c r="D215" i="2" s="1"/>
  <c r="E215" i="2"/>
  <c r="F215" i="2"/>
  <c r="G215" i="2"/>
  <c r="H215" i="2"/>
  <c r="I215" i="2"/>
  <c r="J215" i="2"/>
  <c r="L215" i="2" s="1"/>
  <c r="K215" i="2"/>
  <c r="M215" i="2"/>
  <c r="N215" i="2"/>
  <c r="O215" i="2" s="1"/>
  <c r="P215" i="2"/>
  <c r="Q215" i="2"/>
  <c r="T215" i="2" s="1"/>
  <c r="R215" i="2"/>
  <c r="U215" i="2" s="1"/>
  <c r="V215" i="2"/>
  <c r="W215" i="2" s="1"/>
  <c r="X215" i="2"/>
  <c r="Y215" i="2" s="1"/>
  <c r="Z215" i="2"/>
  <c r="AA215" i="2"/>
  <c r="AB215" i="2"/>
  <c r="AG215" i="2"/>
  <c r="AH215" i="2"/>
  <c r="AI215" i="2"/>
  <c r="AJ215" i="2"/>
  <c r="A216" i="2"/>
  <c r="C216" i="2"/>
  <c r="D216" i="2" s="1"/>
  <c r="E216" i="2"/>
  <c r="F216" i="2"/>
  <c r="G216" i="2"/>
  <c r="H216" i="2"/>
  <c r="I216" i="2"/>
  <c r="J216" i="2"/>
  <c r="K216" i="2"/>
  <c r="M216" i="2" s="1"/>
  <c r="N216" i="2"/>
  <c r="T216" i="2" s="1"/>
  <c r="P216" i="2"/>
  <c r="Q216" i="2"/>
  <c r="R216" i="2"/>
  <c r="V216" i="2"/>
  <c r="X216" i="2"/>
  <c r="Y216" i="2" s="1"/>
  <c r="Z216" i="2"/>
  <c r="AA216" i="2"/>
  <c r="AB216" i="2"/>
  <c r="AG216" i="2"/>
  <c r="AH216" i="2"/>
  <c r="AI216" i="2"/>
  <c r="AJ216" i="2"/>
  <c r="A217" i="2"/>
  <c r="C217" i="2"/>
  <c r="D217" i="2" s="1"/>
  <c r="E217" i="2"/>
  <c r="F217" i="2"/>
  <c r="G217" i="2"/>
  <c r="H217" i="2"/>
  <c r="I217" i="2"/>
  <c r="J217" i="2"/>
  <c r="K217" i="2"/>
  <c r="N217" i="2"/>
  <c r="P217" i="2"/>
  <c r="Q217" i="2"/>
  <c r="T217" i="2" s="1"/>
  <c r="R217" i="2"/>
  <c r="U217" i="2" s="1"/>
  <c r="V217" i="2"/>
  <c r="W217" i="2"/>
  <c r="X217" i="2"/>
  <c r="Z217" i="2"/>
  <c r="AA217" i="2"/>
  <c r="AB217" i="2"/>
  <c r="AG217" i="2"/>
  <c r="AH217" i="2"/>
  <c r="AI217" i="2"/>
  <c r="AJ217" i="2"/>
  <c r="A218" i="2"/>
  <c r="C218" i="2"/>
  <c r="D218" i="2" s="1"/>
  <c r="E218" i="2"/>
  <c r="F218" i="2"/>
  <c r="G218" i="2"/>
  <c r="H218" i="2"/>
  <c r="I218" i="2"/>
  <c r="J218" i="2"/>
  <c r="K218" i="2"/>
  <c r="N218" i="2"/>
  <c r="O218" i="2" s="1"/>
  <c r="P218" i="2"/>
  <c r="Q218" i="2"/>
  <c r="R218" i="2"/>
  <c r="V218" i="2"/>
  <c r="X218" i="2"/>
  <c r="Z218" i="2"/>
  <c r="AA218" i="2"/>
  <c r="AB218" i="2"/>
  <c r="AG218" i="2"/>
  <c r="AH218" i="2"/>
  <c r="AI218" i="2"/>
  <c r="AJ218" i="2"/>
  <c r="A219" i="2"/>
  <c r="C219" i="2"/>
  <c r="D219" i="2" s="1"/>
  <c r="E219" i="2"/>
  <c r="F219" i="2"/>
  <c r="G219" i="2"/>
  <c r="H219" i="2"/>
  <c r="I219" i="2"/>
  <c r="J219" i="2"/>
  <c r="K219" i="2"/>
  <c r="N219" i="2"/>
  <c r="O219" i="2" s="1"/>
  <c r="P219" i="2"/>
  <c r="Q219" i="2"/>
  <c r="R219" i="2"/>
  <c r="V219" i="2"/>
  <c r="W219" i="2" s="1"/>
  <c r="X219" i="2"/>
  <c r="Y219" i="2"/>
  <c r="Z219" i="2"/>
  <c r="AA219" i="2"/>
  <c r="AB219" i="2"/>
  <c r="AG219" i="2"/>
  <c r="AH219" i="2"/>
  <c r="AI219" i="2"/>
  <c r="AJ219" i="2"/>
  <c r="A220" i="2"/>
  <c r="C220" i="2"/>
  <c r="D220" i="2" s="1"/>
  <c r="E220" i="2"/>
  <c r="F220" i="2"/>
  <c r="G220" i="2"/>
  <c r="H220" i="2"/>
  <c r="I220" i="2"/>
  <c r="J220" i="2"/>
  <c r="K220" i="2"/>
  <c r="N220" i="2"/>
  <c r="P220" i="2"/>
  <c r="Q220" i="2"/>
  <c r="R220" i="2"/>
  <c r="U220" i="2" s="1"/>
  <c r="V220" i="2"/>
  <c r="X220" i="2"/>
  <c r="Z220" i="2"/>
  <c r="AA220" i="2"/>
  <c r="AB220" i="2"/>
  <c r="AG220" i="2"/>
  <c r="AH220" i="2"/>
  <c r="AI220" i="2"/>
  <c r="AJ220" i="2"/>
  <c r="A221" i="2"/>
  <c r="C221" i="2"/>
  <c r="D221" i="2" s="1"/>
  <c r="E221" i="2"/>
  <c r="F221" i="2"/>
  <c r="G221" i="2"/>
  <c r="H221" i="2"/>
  <c r="I221" i="2"/>
  <c r="J221" i="2"/>
  <c r="K221" i="2"/>
  <c r="N221" i="2"/>
  <c r="P221" i="2"/>
  <c r="Q221" i="2"/>
  <c r="R221" i="2"/>
  <c r="U221" i="2" s="1"/>
  <c r="V221" i="2"/>
  <c r="X221" i="2"/>
  <c r="Z221" i="2"/>
  <c r="AA221" i="2"/>
  <c r="AB221" i="2"/>
  <c r="AG221" i="2"/>
  <c r="AH221" i="2"/>
  <c r="AI221" i="2"/>
  <c r="AJ221" i="2"/>
  <c r="A222" i="2"/>
  <c r="C222" i="2"/>
  <c r="D222" i="2" s="1"/>
  <c r="E222" i="2"/>
  <c r="F222" i="2"/>
  <c r="G222" i="2"/>
  <c r="H222" i="2"/>
  <c r="I222" i="2"/>
  <c r="J222" i="2"/>
  <c r="K222" i="2"/>
  <c r="N222" i="2"/>
  <c r="P222" i="2"/>
  <c r="Q222" i="2"/>
  <c r="R222" i="2"/>
  <c r="U222" i="2" s="1"/>
  <c r="V222" i="2"/>
  <c r="X222" i="2"/>
  <c r="Z222" i="2"/>
  <c r="AA222" i="2"/>
  <c r="AB222" i="2"/>
  <c r="AG222" i="2"/>
  <c r="AH222" i="2"/>
  <c r="AI222" i="2"/>
  <c r="AJ222" i="2"/>
  <c r="A223" i="2"/>
  <c r="C223" i="2"/>
  <c r="D223" i="2" s="1"/>
  <c r="E223" i="2"/>
  <c r="F223" i="2"/>
  <c r="G223" i="2"/>
  <c r="H223" i="2"/>
  <c r="I223" i="2"/>
  <c r="J223" i="2"/>
  <c r="K223" i="2"/>
  <c r="M223" i="2" s="1"/>
  <c r="N223" i="2"/>
  <c r="O223" i="2" s="1"/>
  <c r="P223" i="2"/>
  <c r="Q223" i="2"/>
  <c r="R223" i="2"/>
  <c r="U223" i="2" s="1"/>
  <c r="V223" i="2"/>
  <c r="W223" i="2" s="1"/>
  <c r="X223" i="2"/>
  <c r="Z223" i="2"/>
  <c r="AA223" i="2"/>
  <c r="AB223" i="2"/>
  <c r="AG223" i="2"/>
  <c r="AH223" i="2"/>
  <c r="AI223" i="2"/>
  <c r="AJ223" i="2"/>
  <c r="A224" i="2"/>
  <c r="C224" i="2"/>
  <c r="D224" i="2" s="1"/>
  <c r="E224" i="2"/>
  <c r="F224" i="2"/>
  <c r="G224" i="2"/>
  <c r="H224" i="2"/>
  <c r="I224" i="2"/>
  <c r="J224" i="2"/>
  <c r="K224" i="2"/>
  <c r="N224" i="2"/>
  <c r="P224" i="2"/>
  <c r="Q224" i="2"/>
  <c r="R224" i="2"/>
  <c r="V224" i="2"/>
  <c r="X224" i="2"/>
  <c r="Y224" i="2" s="1"/>
  <c r="Z224" i="2"/>
  <c r="AA224" i="2"/>
  <c r="AB224" i="2"/>
  <c r="AG224" i="2"/>
  <c r="AH224" i="2"/>
  <c r="AI224" i="2"/>
  <c r="AJ224" i="2"/>
  <c r="A225" i="2"/>
  <c r="C225" i="2"/>
  <c r="D225" i="2" s="1"/>
  <c r="E225" i="2"/>
  <c r="F225" i="2"/>
  <c r="G225" i="2"/>
  <c r="H225" i="2"/>
  <c r="I225" i="2"/>
  <c r="J225" i="2"/>
  <c r="K225" i="2"/>
  <c r="N225" i="2"/>
  <c r="P225" i="2"/>
  <c r="Q225" i="2"/>
  <c r="R225" i="2"/>
  <c r="U225" i="2" s="1"/>
  <c r="V225" i="2"/>
  <c r="W225" i="2" s="1"/>
  <c r="X225" i="2"/>
  <c r="Z225" i="2"/>
  <c r="AA225" i="2"/>
  <c r="AB225" i="2"/>
  <c r="AG225" i="2"/>
  <c r="AH225" i="2"/>
  <c r="AI225" i="2"/>
  <c r="AJ225" i="2"/>
  <c r="A226" i="2"/>
  <c r="C226" i="2"/>
  <c r="D226" i="2" s="1"/>
  <c r="E226" i="2"/>
  <c r="F226" i="2"/>
  <c r="G226" i="2"/>
  <c r="H226" i="2"/>
  <c r="I226" i="2"/>
  <c r="J226" i="2"/>
  <c r="K226" i="2"/>
  <c r="N226" i="2"/>
  <c r="P226" i="2"/>
  <c r="Q226" i="2"/>
  <c r="R226" i="2"/>
  <c r="V226" i="2"/>
  <c r="X226" i="2"/>
  <c r="Y226" i="2" s="1"/>
  <c r="Z226" i="2"/>
  <c r="AA226" i="2"/>
  <c r="AB226" i="2"/>
  <c r="AG226" i="2"/>
  <c r="AH226" i="2"/>
  <c r="AI226" i="2"/>
  <c r="AJ226" i="2"/>
  <c r="A227" i="2"/>
  <c r="C227" i="2"/>
  <c r="D227" i="2" s="1"/>
  <c r="E227" i="2"/>
  <c r="F227" i="2"/>
  <c r="G227" i="2"/>
  <c r="H227" i="2"/>
  <c r="I227" i="2"/>
  <c r="J227" i="2"/>
  <c r="K227" i="2"/>
  <c r="M227" i="2" s="1"/>
  <c r="N227" i="2"/>
  <c r="O227" i="2" s="1"/>
  <c r="P227" i="2"/>
  <c r="Q227" i="2"/>
  <c r="R227" i="2"/>
  <c r="U227" i="2" s="1"/>
  <c r="V227" i="2"/>
  <c r="W227" i="2" s="1"/>
  <c r="X227" i="2"/>
  <c r="Z227" i="2"/>
  <c r="AA227" i="2"/>
  <c r="AB227" i="2"/>
  <c r="AG227" i="2"/>
  <c r="AH227" i="2"/>
  <c r="AI227" i="2"/>
  <c r="AJ227" i="2"/>
  <c r="A228" i="2"/>
  <c r="C228" i="2"/>
  <c r="D228" i="2" s="1"/>
  <c r="E228" i="2"/>
  <c r="F228" i="2"/>
  <c r="G228" i="2"/>
  <c r="H228" i="2"/>
  <c r="I228" i="2"/>
  <c r="J228" i="2"/>
  <c r="K228" i="2"/>
  <c r="N228" i="2"/>
  <c r="P228" i="2"/>
  <c r="Q228" i="2"/>
  <c r="R228" i="2"/>
  <c r="V228" i="2"/>
  <c r="X228" i="2"/>
  <c r="Y228" i="2" s="1"/>
  <c r="Z228" i="2"/>
  <c r="AA228" i="2"/>
  <c r="AB228" i="2"/>
  <c r="AG228" i="2"/>
  <c r="AH228" i="2"/>
  <c r="AI228" i="2"/>
  <c r="AJ228" i="2"/>
  <c r="A229" i="2"/>
  <c r="C229" i="2"/>
  <c r="D229" i="2" s="1"/>
  <c r="E229" i="2"/>
  <c r="F229" i="2"/>
  <c r="G229" i="2"/>
  <c r="H229" i="2"/>
  <c r="I229" i="2"/>
  <c r="J229" i="2"/>
  <c r="K229" i="2"/>
  <c r="N229" i="2"/>
  <c r="O229" i="2" s="1"/>
  <c r="P229" i="2"/>
  <c r="Q229" i="2"/>
  <c r="T229" i="2" s="1"/>
  <c r="R229" i="2"/>
  <c r="U229" i="2" s="1"/>
  <c r="V229" i="2"/>
  <c r="W229" i="2" s="1"/>
  <c r="X229" i="2"/>
  <c r="Y229" i="2" s="1"/>
  <c r="Z229" i="2"/>
  <c r="AA229" i="2"/>
  <c r="AB229" i="2"/>
  <c r="AG229" i="2"/>
  <c r="AH229" i="2"/>
  <c r="AI229" i="2"/>
  <c r="AJ229" i="2"/>
  <c r="A230" i="2"/>
  <c r="C230" i="2"/>
  <c r="D230" i="2" s="1"/>
  <c r="E230" i="2"/>
  <c r="F230" i="2"/>
  <c r="G230" i="2"/>
  <c r="H230" i="2"/>
  <c r="I230" i="2"/>
  <c r="J230" i="2"/>
  <c r="K230" i="2"/>
  <c r="M230" i="2" s="1"/>
  <c r="N230" i="2"/>
  <c r="P230" i="2"/>
  <c r="Q230" i="2"/>
  <c r="R230" i="2"/>
  <c r="U230" i="2" s="1"/>
  <c r="V230" i="2"/>
  <c r="X230" i="2"/>
  <c r="Z230" i="2"/>
  <c r="AA230" i="2"/>
  <c r="AB230" i="2"/>
  <c r="AG230" i="2"/>
  <c r="AH230" i="2"/>
  <c r="AI230" i="2"/>
  <c r="AJ230" i="2"/>
  <c r="A231" i="2"/>
  <c r="C231" i="2"/>
  <c r="D231" i="2" s="1"/>
  <c r="E231" i="2"/>
  <c r="F231" i="2"/>
  <c r="G231" i="2"/>
  <c r="H231" i="2"/>
  <c r="I231" i="2"/>
  <c r="M231" i="2" s="1"/>
  <c r="J231" i="2"/>
  <c r="K231" i="2"/>
  <c r="N231" i="2"/>
  <c r="P231" i="2"/>
  <c r="Q231" i="2"/>
  <c r="R231" i="2"/>
  <c r="V231" i="2"/>
  <c r="X231" i="2"/>
  <c r="Y231" i="2" s="1"/>
  <c r="Z231" i="2"/>
  <c r="AA231" i="2"/>
  <c r="AB231" i="2"/>
  <c r="AG231" i="2"/>
  <c r="AH231" i="2"/>
  <c r="AI231" i="2"/>
  <c r="AJ231" i="2"/>
  <c r="A232" i="2"/>
  <c r="C232" i="2"/>
  <c r="D232" i="2" s="1"/>
  <c r="E232" i="2"/>
  <c r="F232" i="2"/>
  <c r="G232" i="2"/>
  <c r="H232" i="2"/>
  <c r="I232" i="2"/>
  <c r="J232" i="2"/>
  <c r="L232" i="2" s="1"/>
  <c r="K232" i="2"/>
  <c r="N232" i="2"/>
  <c r="P232" i="2"/>
  <c r="S232" i="2" s="1"/>
  <c r="Q232" i="2"/>
  <c r="R232" i="2"/>
  <c r="U232" i="2" s="1"/>
  <c r="V232" i="2"/>
  <c r="X232" i="2"/>
  <c r="Z232" i="2"/>
  <c r="AA232" i="2"/>
  <c r="AB232" i="2"/>
  <c r="AE232" i="2"/>
  <c r="AG232" i="2"/>
  <c r="AH232" i="2"/>
  <c r="AI232" i="2"/>
  <c r="AJ232" i="2"/>
  <c r="A233" i="2"/>
  <c r="C233" i="2"/>
  <c r="D233" i="2" s="1"/>
  <c r="E233" i="2"/>
  <c r="F233" i="2"/>
  <c r="G233" i="2"/>
  <c r="H233" i="2"/>
  <c r="I233" i="2"/>
  <c r="J233" i="2"/>
  <c r="L233" i="2" s="1"/>
  <c r="K233" i="2"/>
  <c r="M233" i="2" s="1"/>
  <c r="N233" i="2"/>
  <c r="O233" i="2" s="1"/>
  <c r="P233" i="2"/>
  <c r="Q233" i="2"/>
  <c r="R233" i="2"/>
  <c r="U233" i="2" s="1"/>
  <c r="V233" i="2"/>
  <c r="W233" i="2"/>
  <c r="X233" i="2"/>
  <c r="Y233" i="2" s="1"/>
  <c r="Z233" i="2"/>
  <c r="AA233" i="2"/>
  <c r="AB233" i="2"/>
  <c r="AG233" i="2"/>
  <c r="AH233" i="2"/>
  <c r="AI233" i="2"/>
  <c r="AJ233" i="2"/>
  <c r="A234" i="2"/>
  <c r="C234" i="2"/>
  <c r="D234" i="2" s="1"/>
  <c r="E234" i="2"/>
  <c r="F234" i="2"/>
  <c r="G234" i="2"/>
  <c r="H234" i="2"/>
  <c r="I234" i="2"/>
  <c r="J234" i="2"/>
  <c r="K234" i="2"/>
  <c r="N234" i="2"/>
  <c r="O234" i="2" s="1"/>
  <c r="P234" i="2"/>
  <c r="Q234" i="2"/>
  <c r="R234" i="2"/>
  <c r="U234" i="2" s="1"/>
  <c r="V234" i="2"/>
  <c r="W234" i="2" s="1"/>
  <c r="X234" i="2"/>
  <c r="Z234" i="2"/>
  <c r="AA234" i="2"/>
  <c r="AB234" i="2"/>
  <c r="AG234" i="2"/>
  <c r="AH234" i="2"/>
  <c r="AI234" i="2"/>
  <c r="AJ234" i="2"/>
  <c r="A235" i="2"/>
  <c r="C235" i="2"/>
  <c r="D235" i="2" s="1"/>
  <c r="E235" i="2"/>
  <c r="F235" i="2"/>
  <c r="G235" i="2"/>
  <c r="H235" i="2"/>
  <c r="I235" i="2"/>
  <c r="M235" i="2" s="1"/>
  <c r="J235" i="2"/>
  <c r="K235" i="2"/>
  <c r="N235" i="2"/>
  <c r="P235" i="2"/>
  <c r="Q235" i="2"/>
  <c r="R235" i="2"/>
  <c r="V235" i="2"/>
  <c r="X235" i="2"/>
  <c r="Y235" i="2" s="1"/>
  <c r="Z235" i="2"/>
  <c r="AA235" i="2"/>
  <c r="AB235" i="2"/>
  <c r="AG235" i="2"/>
  <c r="AH235" i="2"/>
  <c r="AI235" i="2"/>
  <c r="AJ235" i="2"/>
  <c r="A236" i="2"/>
  <c r="C236" i="2"/>
  <c r="D236" i="2" s="1"/>
  <c r="E236" i="2"/>
  <c r="F236" i="2"/>
  <c r="G236" i="2"/>
  <c r="H236" i="2"/>
  <c r="I236" i="2"/>
  <c r="J236" i="2"/>
  <c r="K236" i="2"/>
  <c r="N236" i="2"/>
  <c r="O236" i="2"/>
  <c r="P236" i="2"/>
  <c r="Q236" i="2"/>
  <c r="R236" i="2"/>
  <c r="U236" i="2" s="1"/>
  <c r="V236" i="2"/>
  <c r="W236" i="2" s="1"/>
  <c r="X236" i="2"/>
  <c r="Z236" i="2"/>
  <c r="AA236" i="2"/>
  <c r="AB236" i="2"/>
  <c r="AG236" i="2"/>
  <c r="AH236" i="2"/>
  <c r="AI236" i="2"/>
  <c r="AJ236" i="2"/>
  <c r="A237" i="2"/>
  <c r="C237" i="2"/>
  <c r="D237" i="2" s="1"/>
  <c r="E237" i="2"/>
  <c r="F237" i="2"/>
  <c r="G237" i="2"/>
  <c r="H237" i="2"/>
  <c r="I237" i="2"/>
  <c r="J237" i="2"/>
  <c r="K237" i="2"/>
  <c r="M237" i="2" s="1"/>
  <c r="N237" i="2"/>
  <c r="O237" i="2" s="1"/>
  <c r="P237" i="2"/>
  <c r="Q237" i="2"/>
  <c r="T237" i="2" s="1"/>
  <c r="R237" i="2"/>
  <c r="U237" i="2" s="1"/>
  <c r="V237" i="2"/>
  <c r="W237" i="2" s="1"/>
  <c r="X237" i="2"/>
  <c r="Y237" i="2" s="1"/>
  <c r="Z237" i="2"/>
  <c r="AA237" i="2"/>
  <c r="AB237" i="2"/>
  <c r="AG237" i="2"/>
  <c r="AH237" i="2"/>
  <c r="AI237" i="2"/>
  <c r="AJ237" i="2"/>
  <c r="A238" i="2"/>
  <c r="C238" i="2"/>
  <c r="D238" i="2" s="1"/>
  <c r="E238" i="2"/>
  <c r="F238" i="2"/>
  <c r="G238" i="2"/>
  <c r="H238" i="2"/>
  <c r="I238" i="2"/>
  <c r="J238" i="2"/>
  <c r="K238" i="2"/>
  <c r="N238" i="2"/>
  <c r="P238" i="2"/>
  <c r="S238" i="2" s="1"/>
  <c r="Q238" i="2"/>
  <c r="R238" i="2"/>
  <c r="U238" i="2" s="1"/>
  <c r="V238" i="2"/>
  <c r="X238" i="2"/>
  <c r="AE238" i="2" s="1"/>
  <c r="Z238" i="2"/>
  <c r="AA238" i="2"/>
  <c r="AB238" i="2"/>
  <c r="AG238" i="2"/>
  <c r="AH238" i="2"/>
  <c r="AI238" i="2"/>
  <c r="AJ238" i="2"/>
  <c r="A239" i="2"/>
  <c r="C239" i="2"/>
  <c r="D239" i="2" s="1"/>
  <c r="E239" i="2"/>
  <c r="F239" i="2"/>
  <c r="G239" i="2"/>
  <c r="H239" i="2"/>
  <c r="I239" i="2"/>
  <c r="J239" i="2"/>
  <c r="K239" i="2"/>
  <c r="N239" i="2"/>
  <c r="P239" i="2"/>
  <c r="Q239" i="2"/>
  <c r="R239" i="2"/>
  <c r="V239" i="2"/>
  <c r="X239" i="2"/>
  <c r="Y239" i="2" s="1"/>
  <c r="Z239" i="2"/>
  <c r="AA239" i="2"/>
  <c r="AB239" i="2"/>
  <c r="AG239" i="2"/>
  <c r="AH239" i="2"/>
  <c r="AI239" i="2"/>
  <c r="AJ239" i="2"/>
  <c r="A240" i="2"/>
  <c r="C240" i="2"/>
  <c r="D240" i="2" s="1"/>
  <c r="E240" i="2"/>
  <c r="F240" i="2"/>
  <c r="G240" i="2"/>
  <c r="H240" i="2"/>
  <c r="I240" i="2"/>
  <c r="J240" i="2"/>
  <c r="K240" i="2"/>
  <c r="N240" i="2"/>
  <c r="T240" i="2" s="1"/>
  <c r="P240" i="2"/>
  <c r="Q240" i="2"/>
  <c r="R240" i="2"/>
  <c r="U240" i="2" s="1"/>
  <c r="V240" i="2"/>
  <c r="W240" i="2" s="1"/>
  <c r="X240" i="2"/>
  <c r="Z240" i="2"/>
  <c r="AA240" i="2"/>
  <c r="AB240" i="2"/>
  <c r="AG240" i="2"/>
  <c r="AH240" i="2"/>
  <c r="AI240" i="2"/>
  <c r="AJ240" i="2"/>
  <c r="A241" i="2"/>
  <c r="C241" i="2"/>
  <c r="D241" i="2" s="1"/>
  <c r="E241" i="2"/>
  <c r="F241" i="2"/>
  <c r="G241" i="2"/>
  <c r="H241" i="2"/>
  <c r="I241" i="2"/>
  <c r="J241" i="2"/>
  <c r="K241" i="2"/>
  <c r="N241" i="2"/>
  <c r="P241" i="2"/>
  <c r="Q241" i="2"/>
  <c r="R241" i="2"/>
  <c r="U241" i="2" s="1"/>
  <c r="V241" i="2"/>
  <c r="W241" i="2"/>
  <c r="X241" i="2"/>
  <c r="Z241" i="2"/>
  <c r="AA241" i="2"/>
  <c r="AB241" i="2"/>
  <c r="AG241" i="2"/>
  <c r="AH241" i="2"/>
  <c r="AI241" i="2"/>
  <c r="AJ241" i="2"/>
  <c r="A242" i="2"/>
  <c r="C242" i="2"/>
  <c r="D242" i="2" s="1"/>
  <c r="E242" i="2"/>
  <c r="F242" i="2"/>
  <c r="G242" i="2"/>
  <c r="H242" i="2"/>
  <c r="I242" i="2"/>
  <c r="J242" i="2"/>
  <c r="K242" i="2"/>
  <c r="M242" i="2" s="1"/>
  <c r="N242" i="2"/>
  <c r="O242" i="2" s="1"/>
  <c r="P242" i="2"/>
  <c r="Q242" i="2"/>
  <c r="T242" i="2" s="1"/>
  <c r="R242" i="2"/>
  <c r="U242" i="2" s="1"/>
  <c r="V242" i="2"/>
  <c r="W242" i="2" s="1"/>
  <c r="X242" i="2"/>
  <c r="AE242" i="2" s="1"/>
  <c r="Z242" i="2"/>
  <c r="AA242" i="2"/>
  <c r="AB242" i="2"/>
  <c r="AG242" i="2"/>
  <c r="AH242" i="2"/>
  <c r="AI242" i="2"/>
  <c r="AJ242" i="2"/>
  <c r="A243" i="2"/>
  <c r="C243" i="2"/>
  <c r="D243" i="2" s="1"/>
  <c r="E243" i="2"/>
  <c r="F243" i="2"/>
  <c r="G243" i="2"/>
  <c r="H243" i="2"/>
  <c r="I243" i="2"/>
  <c r="J243" i="2"/>
  <c r="K243" i="2"/>
  <c r="N243" i="2"/>
  <c r="P243" i="2"/>
  <c r="Q243" i="2"/>
  <c r="R243" i="2"/>
  <c r="V243" i="2"/>
  <c r="X243" i="2"/>
  <c r="Y243" i="2" s="1"/>
  <c r="Z243" i="2"/>
  <c r="AA243" i="2"/>
  <c r="AB243" i="2"/>
  <c r="AG243" i="2"/>
  <c r="AH243" i="2"/>
  <c r="AI243" i="2"/>
  <c r="AJ243" i="2"/>
  <c r="A244" i="2"/>
  <c r="C244" i="2"/>
  <c r="D244" i="2" s="1"/>
  <c r="E244" i="2"/>
  <c r="F244" i="2"/>
  <c r="G244" i="2"/>
  <c r="H244" i="2"/>
  <c r="I244" i="2"/>
  <c r="J244" i="2"/>
  <c r="K244" i="2"/>
  <c r="N244" i="2"/>
  <c r="O244" i="2"/>
  <c r="P244" i="2"/>
  <c r="S244" i="2" s="1"/>
  <c r="Q244" i="2"/>
  <c r="R244" i="2"/>
  <c r="U244" i="2" s="1"/>
  <c r="V244" i="2"/>
  <c r="W244" i="2" s="1"/>
  <c r="X244" i="2"/>
  <c r="Z244" i="2"/>
  <c r="AA244" i="2"/>
  <c r="AB244" i="2"/>
  <c r="AE244" i="2"/>
  <c r="AG244" i="2"/>
  <c r="AH244" i="2"/>
  <c r="AI244" i="2"/>
  <c r="AJ244" i="2"/>
  <c r="A245" i="2"/>
  <c r="C245" i="2"/>
  <c r="D245" i="2" s="1"/>
  <c r="E245" i="2"/>
  <c r="F245" i="2"/>
  <c r="G245" i="2"/>
  <c r="H245" i="2"/>
  <c r="I245" i="2"/>
  <c r="J245" i="2"/>
  <c r="K245" i="2"/>
  <c r="N245" i="2"/>
  <c r="O245" i="2"/>
  <c r="P245" i="2"/>
  <c r="Q245" i="2"/>
  <c r="R245" i="2"/>
  <c r="T245" i="2"/>
  <c r="U245" i="2"/>
  <c r="V245" i="2"/>
  <c r="X245" i="2"/>
  <c r="Z245" i="2"/>
  <c r="AA245" i="2"/>
  <c r="AB245" i="2"/>
  <c r="AG245" i="2"/>
  <c r="AH245" i="2"/>
  <c r="AI245" i="2"/>
  <c r="AJ245" i="2"/>
  <c r="A246" i="2"/>
  <c r="C246" i="2"/>
  <c r="D246" i="2" s="1"/>
  <c r="E246" i="2"/>
  <c r="F246" i="2"/>
  <c r="G246" i="2"/>
  <c r="H246" i="2"/>
  <c r="I246" i="2"/>
  <c r="J246" i="2"/>
  <c r="K246" i="2"/>
  <c r="N246" i="2"/>
  <c r="P246" i="2"/>
  <c r="S246" i="2" s="1"/>
  <c r="Q246" i="2"/>
  <c r="R246" i="2"/>
  <c r="V246" i="2"/>
  <c r="W246" i="2" s="1"/>
  <c r="X246" i="2"/>
  <c r="Z246" i="2"/>
  <c r="AA246" i="2"/>
  <c r="AB246" i="2"/>
  <c r="AG246" i="2"/>
  <c r="AH246" i="2"/>
  <c r="AI246" i="2"/>
  <c r="AJ246" i="2"/>
  <c r="A247" i="2"/>
  <c r="C247" i="2"/>
  <c r="D247" i="2" s="1"/>
  <c r="E247" i="2"/>
  <c r="F247" i="2"/>
  <c r="G247" i="2"/>
  <c r="H247" i="2"/>
  <c r="I247" i="2"/>
  <c r="J247" i="2"/>
  <c r="L247" i="2" s="1"/>
  <c r="K247" i="2"/>
  <c r="N247" i="2"/>
  <c r="P247" i="2"/>
  <c r="Q247" i="2"/>
  <c r="R247" i="2"/>
  <c r="V247" i="2"/>
  <c r="W247" i="2" s="1"/>
  <c r="X247" i="2"/>
  <c r="Y247" i="2" s="1"/>
  <c r="Z247" i="2"/>
  <c r="AA247" i="2"/>
  <c r="AB247" i="2"/>
  <c r="AG247" i="2"/>
  <c r="AH247" i="2"/>
  <c r="AI247" i="2"/>
  <c r="AJ247" i="2"/>
  <c r="A248" i="2"/>
  <c r="C248" i="2"/>
  <c r="D248" i="2" s="1"/>
  <c r="E248" i="2"/>
  <c r="F248" i="2"/>
  <c r="G248" i="2"/>
  <c r="H248" i="2"/>
  <c r="I248" i="2"/>
  <c r="J248" i="2"/>
  <c r="K248" i="2"/>
  <c r="N248" i="2"/>
  <c r="T248" i="2" s="1"/>
  <c r="P248" i="2"/>
  <c r="Q248" i="2"/>
  <c r="R248" i="2"/>
  <c r="V248" i="2"/>
  <c r="W248" i="2" s="1"/>
  <c r="X248" i="2"/>
  <c r="Z248" i="2"/>
  <c r="AA248" i="2"/>
  <c r="AB248" i="2"/>
  <c r="AG248" i="2"/>
  <c r="AH248" i="2"/>
  <c r="AI248" i="2"/>
  <c r="AJ248" i="2"/>
  <c r="A249" i="2"/>
  <c r="C249" i="2"/>
  <c r="D249" i="2" s="1"/>
  <c r="E249" i="2"/>
  <c r="F249" i="2"/>
  <c r="G249" i="2"/>
  <c r="H249" i="2"/>
  <c r="I249" i="2"/>
  <c r="J249" i="2"/>
  <c r="K249" i="2"/>
  <c r="N249" i="2"/>
  <c r="P249" i="2"/>
  <c r="Q249" i="2"/>
  <c r="T249" i="2" s="1"/>
  <c r="R249" i="2"/>
  <c r="U249" i="2" s="1"/>
  <c r="V249" i="2"/>
  <c r="W249" i="2" s="1"/>
  <c r="X249" i="2"/>
  <c r="Z249" i="2"/>
  <c r="AA249" i="2"/>
  <c r="AB249" i="2"/>
  <c r="AG249" i="2"/>
  <c r="AH249" i="2"/>
  <c r="AI249" i="2"/>
  <c r="AJ249" i="2"/>
  <c r="A250" i="2"/>
  <c r="C250" i="2"/>
  <c r="D250" i="2" s="1"/>
  <c r="E250" i="2"/>
  <c r="F250" i="2"/>
  <c r="G250" i="2"/>
  <c r="H250" i="2"/>
  <c r="I250" i="2"/>
  <c r="J250" i="2"/>
  <c r="K250" i="2"/>
  <c r="N250" i="2"/>
  <c r="P250" i="2"/>
  <c r="Q250" i="2"/>
  <c r="R250" i="2"/>
  <c r="U250" i="2" s="1"/>
  <c r="V250" i="2"/>
  <c r="W250" i="2" s="1"/>
  <c r="X250" i="2"/>
  <c r="Z250" i="2"/>
  <c r="AA250" i="2"/>
  <c r="AB250" i="2"/>
  <c r="AG250" i="2"/>
  <c r="AH250" i="2"/>
  <c r="AI250" i="2"/>
  <c r="AJ250" i="2"/>
  <c r="A251" i="2"/>
  <c r="C251" i="2"/>
  <c r="D251" i="2" s="1"/>
  <c r="E251" i="2"/>
  <c r="F251" i="2"/>
  <c r="G251" i="2"/>
  <c r="H251" i="2"/>
  <c r="I251" i="2"/>
  <c r="J251" i="2"/>
  <c r="K251" i="2"/>
  <c r="N251" i="2"/>
  <c r="P251" i="2"/>
  <c r="Q251" i="2"/>
  <c r="R251" i="2"/>
  <c r="V251" i="2"/>
  <c r="X251" i="2"/>
  <c r="Y251" i="2" s="1"/>
  <c r="Z251" i="2"/>
  <c r="AA251" i="2"/>
  <c r="AB251" i="2"/>
  <c r="AG251" i="2"/>
  <c r="AH251" i="2"/>
  <c r="AI251" i="2"/>
  <c r="AJ251" i="2"/>
  <c r="A252" i="2"/>
  <c r="C252" i="2"/>
  <c r="D252" i="2" s="1"/>
  <c r="E252" i="2"/>
  <c r="F252" i="2"/>
  <c r="G252" i="2"/>
  <c r="H252" i="2"/>
  <c r="I252" i="2"/>
  <c r="J252" i="2"/>
  <c r="K252" i="2"/>
  <c r="N252" i="2"/>
  <c r="O252" i="2" s="1"/>
  <c r="P252" i="2"/>
  <c r="Q252" i="2"/>
  <c r="R252" i="2"/>
  <c r="U252" i="2" s="1"/>
  <c r="V252" i="2"/>
  <c r="W252" i="2" s="1"/>
  <c r="X252" i="2"/>
  <c r="Z252" i="2"/>
  <c r="AA252" i="2"/>
  <c r="AB252" i="2"/>
  <c r="AG252" i="2"/>
  <c r="AH252" i="2"/>
  <c r="AI252" i="2"/>
  <c r="AJ252" i="2"/>
  <c r="A253" i="2"/>
  <c r="C253" i="2"/>
  <c r="D253" i="2" s="1"/>
  <c r="E253" i="2"/>
  <c r="F253" i="2"/>
  <c r="G253" i="2"/>
  <c r="H253" i="2"/>
  <c r="I253" i="2"/>
  <c r="J253" i="2"/>
  <c r="K253" i="2"/>
  <c r="N253" i="2"/>
  <c r="O253" i="2"/>
  <c r="P253" i="2"/>
  <c r="Q253" i="2"/>
  <c r="T253" i="2" s="1"/>
  <c r="R253" i="2"/>
  <c r="U253" i="2" s="1"/>
  <c r="V253" i="2"/>
  <c r="W253" i="2" s="1"/>
  <c r="X253" i="2"/>
  <c r="Z253" i="2"/>
  <c r="AA253" i="2"/>
  <c r="AB253" i="2"/>
  <c r="AG253" i="2"/>
  <c r="AH253" i="2"/>
  <c r="AI253" i="2"/>
  <c r="AJ253" i="2"/>
  <c r="A254" i="2"/>
  <c r="C254" i="2"/>
  <c r="D254" i="2" s="1"/>
  <c r="E254" i="2"/>
  <c r="F254" i="2"/>
  <c r="G254" i="2"/>
  <c r="H254" i="2"/>
  <c r="I254" i="2"/>
  <c r="J254" i="2"/>
  <c r="K254" i="2"/>
  <c r="N254" i="2"/>
  <c r="P254" i="2"/>
  <c r="Q254" i="2"/>
  <c r="T254" i="2" s="1"/>
  <c r="R254" i="2"/>
  <c r="U254" i="2" s="1"/>
  <c r="V254" i="2"/>
  <c r="X254" i="2"/>
  <c r="Z254" i="2"/>
  <c r="AA254" i="2"/>
  <c r="AB254" i="2"/>
  <c r="AG254" i="2"/>
  <c r="AH254" i="2"/>
  <c r="AI254" i="2"/>
  <c r="AJ254" i="2"/>
  <c r="A255" i="2"/>
  <c r="C255" i="2"/>
  <c r="D255" i="2" s="1"/>
  <c r="E255" i="2"/>
  <c r="F255" i="2"/>
  <c r="G255" i="2"/>
  <c r="H255" i="2"/>
  <c r="I255" i="2"/>
  <c r="J255" i="2"/>
  <c r="K255" i="2"/>
  <c r="N255" i="2"/>
  <c r="P255" i="2"/>
  <c r="Q255" i="2"/>
  <c r="R255" i="2"/>
  <c r="V255" i="2"/>
  <c r="W255" i="2" s="1"/>
  <c r="X255" i="2"/>
  <c r="Y255" i="2" s="1"/>
  <c r="Z255" i="2"/>
  <c r="AA255" i="2"/>
  <c r="AB255" i="2"/>
  <c r="AG255" i="2"/>
  <c r="AH255" i="2"/>
  <c r="AI255" i="2"/>
  <c r="AJ255" i="2"/>
  <c r="A256" i="2"/>
  <c r="C256" i="2"/>
  <c r="D256" i="2" s="1"/>
  <c r="E256" i="2"/>
  <c r="F256" i="2"/>
  <c r="G256" i="2"/>
  <c r="H256" i="2"/>
  <c r="I256" i="2"/>
  <c r="J256" i="2"/>
  <c r="L256" i="2" s="1"/>
  <c r="K256" i="2"/>
  <c r="N256" i="2"/>
  <c r="P256" i="2"/>
  <c r="Q256" i="2"/>
  <c r="R256" i="2"/>
  <c r="V256" i="2"/>
  <c r="X256" i="2"/>
  <c r="Y256" i="2" s="1"/>
  <c r="Z256" i="2"/>
  <c r="AA256" i="2"/>
  <c r="AB256" i="2"/>
  <c r="AG256" i="2"/>
  <c r="AH256" i="2"/>
  <c r="AI256" i="2"/>
  <c r="AJ256" i="2"/>
  <c r="A257" i="2"/>
  <c r="C257" i="2"/>
  <c r="D257" i="2" s="1"/>
  <c r="E257" i="2"/>
  <c r="F257" i="2"/>
  <c r="G257" i="2"/>
  <c r="H257" i="2"/>
  <c r="I257" i="2"/>
  <c r="J257" i="2"/>
  <c r="L257" i="2" s="1"/>
  <c r="K257" i="2"/>
  <c r="N257" i="2"/>
  <c r="AE257" i="2" s="1"/>
  <c r="P257" i="2"/>
  <c r="Q257" i="2"/>
  <c r="R257" i="2"/>
  <c r="V257" i="2"/>
  <c r="W257" i="2" s="1"/>
  <c r="X257" i="2"/>
  <c r="Z257" i="2"/>
  <c r="AA257" i="2"/>
  <c r="AB257" i="2"/>
  <c r="AG257" i="2"/>
  <c r="AH257" i="2"/>
  <c r="AI257" i="2"/>
  <c r="AJ257" i="2"/>
  <c r="A258" i="2"/>
  <c r="C258" i="2"/>
  <c r="D258" i="2" s="1"/>
  <c r="E258" i="2"/>
  <c r="F258" i="2"/>
  <c r="G258" i="2"/>
  <c r="H258" i="2"/>
  <c r="I258" i="2"/>
  <c r="J258" i="2"/>
  <c r="K258" i="2"/>
  <c r="N258" i="2"/>
  <c r="O258" i="2" s="1"/>
  <c r="P258" i="2"/>
  <c r="Q258" i="2"/>
  <c r="R258" i="2"/>
  <c r="V258" i="2"/>
  <c r="X258" i="2"/>
  <c r="Z258" i="2"/>
  <c r="AA258" i="2"/>
  <c r="AB258" i="2"/>
  <c r="AG258" i="2"/>
  <c r="AH258" i="2"/>
  <c r="AI258" i="2"/>
  <c r="AJ258" i="2"/>
  <c r="A259" i="2"/>
  <c r="C259" i="2"/>
  <c r="D259" i="2" s="1"/>
  <c r="E259" i="2"/>
  <c r="F259" i="2"/>
  <c r="G259" i="2"/>
  <c r="H259" i="2"/>
  <c r="I259" i="2"/>
  <c r="J259" i="2"/>
  <c r="K259" i="2"/>
  <c r="N259" i="2"/>
  <c r="P259" i="2"/>
  <c r="Q259" i="2"/>
  <c r="R259" i="2"/>
  <c r="U259" i="2" s="1"/>
  <c r="V259" i="2"/>
  <c r="W259" i="2" s="1"/>
  <c r="X259" i="2"/>
  <c r="Z259" i="2"/>
  <c r="AA259" i="2"/>
  <c r="AB259" i="2"/>
  <c r="AG259" i="2"/>
  <c r="AH259" i="2"/>
  <c r="AI259" i="2"/>
  <c r="AJ259" i="2"/>
  <c r="A260" i="2"/>
  <c r="C260" i="2"/>
  <c r="D260" i="2" s="1"/>
  <c r="E260" i="2"/>
  <c r="F260" i="2"/>
  <c r="G260" i="2"/>
  <c r="H260" i="2"/>
  <c r="I260" i="2"/>
  <c r="J260" i="2"/>
  <c r="K260" i="2"/>
  <c r="N260" i="2"/>
  <c r="O260" i="2" s="1"/>
  <c r="P260" i="2"/>
  <c r="Q260" i="2"/>
  <c r="R260" i="2"/>
  <c r="V260" i="2"/>
  <c r="W260" i="2" s="1"/>
  <c r="X260" i="2"/>
  <c r="Z260" i="2"/>
  <c r="AA260" i="2"/>
  <c r="AB260" i="2"/>
  <c r="AG260" i="2"/>
  <c r="AH260" i="2"/>
  <c r="AI260" i="2"/>
  <c r="AJ260" i="2"/>
  <c r="A261" i="2"/>
  <c r="C261" i="2"/>
  <c r="D261" i="2" s="1"/>
  <c r="E261" i="2"/>
  <c r="F261" i="2"/>
  <c r="G261" i="2"/>
  <c r="H261" i="2"/>
  <c r="I261" i="2"/>
  <c r="J261" i="2"/>
  <c r="K261" i="2"/>
  <c r="N261" i="2"/>
  <c r="P261" i="2"/>
  <c r="Q261" i="2"/>
  <c r="R261" i="2"/>
  <c r="V261" i="2"/>
  <c r="X261" i="2"/>
  <c r="Z261" i="2"/>
  <c r="AA261" i="2"/>
  <c r="AB261" i="2"/>
  <c r="AG261" i="2"/>
  <c r="AH261" i="2"/>
  <c r="AI261" i="2"/>
  <c r="AJ261" i="2"/>
  <c r="A262" i="2"/>
  <c r="C262" i="2"/>
  <c r="D262" i="2" s="1"/>
  <c r="E262" i="2"/>
  <c r="F262" i="2"/>
  <c r="G262" i="2"/>
  <c r="H262" i="2"/>
  <c r="I262" i="2"/>
  <c r="J262" i="2"/>
  <c r="L262" i="2" s="1"/>
  <c r="K262" i="2"/>
  <c r="M262" i="2" s="1"/>
  <c r="N262" i="2"/>
  <c r="O262" i="2" s="1"/>
  <c r="P262" i="2"/>
  <c r="Q262" i="2"/>
  <c r="T262" i="2" s="1"/>
  <c r="R262" i="2"/>
  <c r="U262" i="2" s="1"/>
  <c r="V262" i="2"/>
  <c r="W262" i="2" s="1"/>
  <c r="X262" i="2"/>
  <c r="Z262" i="2"/>
  <c r="AA262" i="2"/>
  <c r="AB262" i="2"/>
  <c r="AG262" i="2"/>
  <c r="AH262" i="2"/>
  <c r="AI262" i="2"/>
  <c r="AJ262" i="2"/>
  <c r="A263" i="2"/>
  <c r="C263" i="2"/>
  <c r="D263" i="2" s="1"/>
  <c r="E263" i="2"/>
  <c r="F263" i="2"/>
  <c r="G263" i="2"/>
  <c r="H263" i="2"/>
  <c r="I263" i="2"/>
  <c r="J263" i="2"/>
  <c r="K263" i="2"/>
  <c r="N263" i="2"/>
  <c r="P263" i="2"/>
  <c r="Q263" i="2"/>
  <c r="R263" i="2"/>
  <c r="V263" i="2"/>
  <c r="W263" i="2" s="1"/>
  <c r="X263" i="2"/>
  <c r="Z263" i="2"/>
  <c r="AA263" i="2"/>
  <c r="AB263" i="2"/>
  <c r="AG263" i="2"/>
  <c r="AH263" i="2"/>
  <c r="AI263" i="2"/>
  <c r="AJ263" i="2"/>
  <c r="A264" i="2"/>
  <c r="C264" i="2"/>
  <c r="D264" i="2" s="1"/>
  <c r="E264" i="2"/>
  <c r="F264" i="2"/>
  <c r="G264" i="2"/>
  <c r="H264" i="2"/>
  <c r="I264" i="2"/>
  <c r="J264" i="2"/>
  <c r="L264" i="2" s="1"/>
  <c r="K264" i="2"/>
  <c r="M264" i="2" s="1"/>
  <c r="N264" i="2"/>
  <c r="P264" i="2"/>
  <c r="Q264" i="2"/>
  <c r="R264" i="2"/>
  <c r="V264" i="2"/>
  <c r="W264" i="2" s="1"/>
  <c r="X264" i="2"/>
  <c r="Y264" i="2" s="1"/>
  <c r="Z264" i="2"/>
  <c r="AA264" i="2"/>
  <c r="AB264" i="2"/>
  <c r="AG264" i="2"/>
  <c r="AH264" i="2"/>
  <c r="AI264" i="2"/>
  <c r="AJ264" i="2"/>
  <c r="A265" i="2"/>
  <c r="C265" i="2"/>
  <c r="D265" i="2" s="1"/>
  <c r="E265" i="2"/>
  <c r="F265" i="2"/>
  <c r="G265" i="2"/>
  <c r="H265" i="2"/>
  <c r="I265" i="2"/>
  <c r="J265" i="2"/>
  <c r="K265" i="2"/>
  <c r="N265" i="2"/>
  <c r="O265" i="2" s="1"/>
  <c r="P265" i="2"/>
  <c r="Q265" i="2"/>
  <c r="R265" i="2"/>
  <c r="U265" i="2" s="1"/>
  <c r="V265" i="2"/>
  <c r="X265" i="2"/>
  <c r="Z265" i="2"/>
  <c r="AA265" i="2"/>
  <c r="AB265" i="2"/>
  <c r="AG265" i="2"/>
  <c r="AH265" i="2"/>
  <c r="AI265" i="2"/>
  <c r="AJ265" i="2"/>
  <c r="A266" i="2"/>
  <c r="C266" i="2"/>
  <c r="D266" i="2"/>
  <c r="E266" i="2"/>
  <c r="F266" i="2"/>
  <c r="G266" i="2"/>
  <c r="H266" i="2"/>
  <c r="I266" i="2"/>
  <c r="J266" i="2"/>
  <c r="K266" i="2"/>
  <c r="N266" i="2"/>
  <c r="P266" i="2"/>
  <c r="Q266" i="2"/>
  <c r="R266" i="2"/>
  <c r="U266" i="2"/>
  <c r="V266" i="2"/>
  <c r="X266" i="2"/>
  <c r="Z266" i="2"/>
  <c r="AA266" i="2"/>
  <c r="AB266" i="2"/>
  <c r="AG266" i="2"/>
  <c r="AH266" i="2"/>
  <c r="AI266" i="2"/>
  <c r="AJ266" i="2"/>
  <c r="A267" i="2"/>
  <c r="C267" i="2"/>
  <c r="D267" i="2" s="1"/>
  <c r="E267" i="2"/>
  <c r="F267" i="2"/>
  <c r="G267" i="2"/>
  <c r="H267" i="2"/>
  <c r="I267" i="2"/>
  <c r="J267" i="2"/>
  <c r="K267" i="2"/>
  <c r="N267" i="2"/>
  <c r="P267" i="2"/>
  <c r="Q267" i="2"/>
  <c r="R267" i="2"/>
  <c r="V267" i="2"/>
  <c r="X267" i="2"/>
  <c r="Y267" i="2" s="1"/>
  <c r="Z267" i="2"/>
  <c r="AA267" i="2"/>
  <c r="AB267" i="2"/>
  <c r="AG267" i="2"/>
  <c r="AH267" i="2"/>
  <c r="AI267" i="2"/>
  <c r="AJ267" i="2"/>
  <c r="A268" i="2"/>
  <c r="C268" i="2"/>
  <c r="D268" i="2" s="1"/>
  <c r="E268" i="2"/>
  <c r="F268" i="2"/>
  <c r="G268" i="2"/>
  <c r="H268" i="2"/>
  <c r="I268" i="2"/>
  <c r="J268" i="2"/>
  <c r="K268" i="2"/>
  <c r="N268" i="2"/>
  <c r="P268" i="2"/>
  <c r="Q268" i="2"/>
  <c r="R268" i="2"/>
  <c r="V268" i="2"/>
  <c r="X268" i="2"/>
  <c r="Z268" i="2"/>
  <c r="AA268" i="2"/>
  <c r="AB268" i="2"/>
  <c r="AG268" i="2"/>
  <c r="AH268" i="2"/>
  <c r="AI268" i="2"/>
  <c r="AJ268" i="2"/>
  <c r="A269" i="2"/>
  <c r="C269" i="2"/>
  <c r="D269" i="2" s="1"/>
  <c r="E269" i="2"/>
  <c r="F269" i="2"/>
  <c r="G269" i="2"/>
  <c r="H269" i="2"/>
  <c r="I269" i="2"/>
  <c r="J269" i="2"/>
  <c r="L269" i="2" s="1"/>
  <c r="K269" i="2"/>
  <c r="N269" i="2"/>
  <c r="O269" i="2" s="1"/>
  <c r="P269" i="2"/>
  <c r="Q269" i="2"/>
  <c r="R269" i="2"/>
  <c r="U269" i="2" s="1"/>
  <c r="V269" i="2"/>
  <c r="W269" i="2" s="1"/>
  <c r="X269" i="2"/>
  <c r="Z269" i="2"/>
  <c r="AA269" i="2"/>
  <c r="AB269" i="2"/>
  <c r="AG269" i="2"/>
  <c r="AH269" i="2"/>
  <c r="AI269" i="2"/>
  <c r="AJ269" i="2"/>
  <c r="A270" i="2"/>
  <c r="C270" i="2"/>
  <c r="D270" i="2" s="1"/>
  <c r="E270" i="2"/>
  <c r="F270" i="2"/>
  <c r="G270" i="2"/>
  <c r="H270" i="2"/>
  <c r="I270" i="2"/>
  <c r="L270" i="2" s="1"/>
  <c r="J270" i="2"/>
  <c r="K270" i="2"/>
  <c r="N270" i="2"/>
  <c r="P270" i="2"/>
  <c r="Q270" i="2"/>
  <c r="R270" i="2"/>
  <c r="V270" i="2"/>
  <c r="X270" i="2"/>
  <c r="Y270" i="2" s="1"/>
  <c r="Z270" i="2"/>
  <c r="AA270" i="2"/>
  <c r="AB270" i="2"/>
  <c r="AG270" i="2"/>
  <c r="AH270" i="2"/>
  <c r="AI270" i="2"/>
  <c r="AJ270" i="2"/>
  <c r="A271" i="2"/>
  <c r="C271" i="2"/>
  <c r="D271" i="2" s="1"/>
  <c r="E271" i="2"/>
  <c r="F271" i="2"/>
  <c r="G271" i="2"/>
  <c r="H271" i="2"/>
  <c r="I271" i="2"/>
  <c r="J271" i="2"/>
  <c r="K271" i="2"/>
  <c r="N271" i="2"/>
  <c r="P271" i="2"/>
  <c r="Q271" i="2"/>
  <c r="R271" i="2"/>
  <c r="U271" i="2" s="1"/>
  <c r="V271" i="2"/>
  <c r="X271" i="2"/>
  <c r="Z271" i="2"/>
  <c r="AA271" i="2"/>
  <c r="AB271" i="2"/>
  <c r="AG271" i="2"/>
  <c r="AH271" i="2"/>
  <c r="AI271" i="2"/>
  <c r="AJ271" i="2"/>
  <c r="A272" i="2"/>
  <c r="C272" i="2"/>
  <c r="D272" i="2" s="1"/>
  <c r="E272" i="2"/>
  <c r="F272" i="2"/>
  <c r="G272" i="2"/>
  <c r="H272" i="2"/>
  <c r="I272" i="2"/>
  <c r="J272" i="2"/>
  <c r="K272" i="2"/>
  <c r="N272" i="2"/>
  <c r="P272" i="2"/>
  <c r="Q272" i="2"/>
  <c r="R272" i="2"/>
  <c r="U272" i="2" s="1"/>
  <c r="V272" i="2"/>
  <c r="X272" i="2"/>
  <c r="Z272" i="2"/>
  <c r="AA272" i="2"/>
  <c r="AB272" i="2"/>
  <c r="AG272" i="2"/>
  <c r="AH272" i="2"/>
  <c r="AI272" i="2"/>
  <c r="AJ272" i="2"/>
  <c r="A273" i="2"/>
  <c r="C273" i="2"/>
  <c r="D273" i="2" s="1"/>
  <c r="E273" i="2"/>
  <c r="F273" i="2"/>
  <c r="G273" i="2"/>
  <c r="H273" i="2"/>
  <c r="I273" i="2"/>
  <c r="J273" i="2"/>
  <c r="K273" i="2"/>
  <c r="N273" i="2"/>
  <c r="O273" i="2"/>
  <c r="P273" i="2"/>
  <c r="S273" i="2" s="1"/>
  <c r="Q273" i="2"/>
  <c r="R273" i="2"/>
  <c r="U273" i="2" s="1"/>
  <c r="T273" i="2"/>
  <c r="V273" i="2"/>
  <c r="X273" i="2"/>
  <c r="Z273" i="2"/>
  <c r="AA273" i="2"/>
  <c r="AB273" i="2"/>
  <c r="AE273" i="2"/>
  <c r="AG273" i="2"/>
  <c r="AH273" i="2"/>
  <c r="AI273" i="2"/>
  <c r="AJ273" i="2"/>
  <c r="A274" i="2"/>
  <c r="C274" i="2"/>
  <c r="D274" i="2" s="1"/>
  <c r="E274" i="2"/>
  <c r="F274" i="2"/>
  <c r="G274" i="2"/>
  <c r="H274" i="2"/>
  <c r="I274" i="2"/>
  <c r="J274" i="2"/>
  <c r="K274" i="2"/>
  <c r="N274" i="2"/>
  <c r="O274" i="2" s="1"/>
  <c r="P274" i="2"/>
  <c r="Q274" i="2"/>
  <c r="R274" i="2"/>
  <c r="V274" i="2"/>
  <c r="X274" i="2"/>
  <c r="Z274" i="2"/>
  <c r="AA274" i="2"/>
  <c r="AB274" i="2"/>
  <c r="AG274" i="2"/>
  <c r="AH274" i="2"/>
  <c r="AI274" i="2"/>
  <c r="AJ274" i="2"/>
  <c r="A275" i="2"/>
  <c r="C275" i="2"/>
  <c r="D275" i="2" s="1"/>
  <c r="E275" i="2"/>
  <c r="F275" i="2"/>
  <c r="G275" i="2"/>
  <c r="H275" i="2"/>
  <c r="I275" i="2"/>
  <c r="J275" i="2"/>
  <c r="L275" i="2" s="1"/>
  <c r="K275" i="2"/>
  <c r="N275" i="2"/>
  <c r="P275" i="2"/>
  <c r="Q275" i="2"/>
  <c r="R275" i="2"/>
  <c r="U275" i="2" s="1"/>
  <c r="V275" i="2"/>
  <c r="X275" i="2"/>
  <c r="Z275" i="2"/>
  <c r="AA275" i="2"/>
  <c r="AB275" i="2"/>
  <c r="AG275" i="2"/>
  <c r="AH275" i="2"/>
  <c r="AI275" i="2"/>
  <c r="AJ275" i="2"/>
  <c r="A276" i="2"/>
  <c r="C276" i="2"/>
  <c r="D276" i="2" s="1"/>
  <c r="E276" i="2"/>
  <c r="F276" i="2"/>
  <c r="G276" i="2"/>
  <c r="H276" i="2"/>
  <c r="I276" i="2"/>
  <c r="J276" i="2"/>
  <c r="L276" i="2" s="1"/>
  <c r="K276" i="2"/>
  <c r="N276" i="2"/>
  <c r="AE276" i="2" s="1"/>
  <c r="P276" i="2"/>
  <c r="Q276" i="2"/>
  <c r="R276" i="2"/>
  <c r="V276" i="2"/>
  <c r="W276" i="2" s="1"/>
  <c r="X276" i="2"/>
  <c r="Y276" i="2" s="1"/>
  <c r="Z276" i="2"/>
  <c r="AA276" i="2"/>
  <c r="AB276" i="2"/>
  <c r="AG276" i="2"/>
  <c r="AH276" i="2"/>
  <c r="AI276" i="2"/>
  <c r="AJ276" i="2"/>
  <c r="A277" i="2"/>
  <c r="C277" i="2"/>
  <c r="D277" i="2" s="1"/>
  <c r="E277" i="2"/>
  <c r="F277" i="2"/>
  <c r="G277" i="2"/>
  <c r="H277" i="2"/>
  <c r="I277" i="2"/>
  <c r="J277" i="2"/>
  <c r="K277" i="2"/>
  <c r="N277" i="2"/>
  <c r="AE277" i="2" s="1"/>
  <c r="P277" i="2"/>
  <c r="Q277" i="2"/>
  <c r="R277" i="2"/>
  <c r="U277" i="2" s="1"/>
  <c r="V277" i="2"/>
  <c r="X277" i="2"/>
  <c r="Z277" i="2"/>
  <c r="AA277" i="2"/>
  <c r="AB277" i="2"/>
  <c r="AG277" i="2"/>
  <c r="AH277" i="2"/>
  <c r="AI277" i="2"/>
  <c r="AJ277" i="2"/>
  <c r="A278" i="2"/>
  <c r="C278" i="2"/>
  <c r="D278" i="2" s="1"/>
  <c r="E278" i="2"/>
  <c r="F278" i="2"/>
  <c r="G278" i="2"/>
  <c r="H278" i="2"/>
  <c r="I278" i="2"/>
  <c r="M278" i="2" s="1"/>
  <c r="J278" i="2"/>
  <c r="K278" i="2"/>
  <c r="N278" i="2"/>
  <c r="P278" i="2"/>
  <c r="Q278" i="2"/>
  <c r="R278" i="2"/>
  <c r="V278" i="2"/>
  <c r="X278" i="2"/>
  <c r="Z278" i="2"/>
  <c r="AA278" i="2"/>
  <c r="AB278" i="2"/>
  <c r="AG278" i="2"/>
  <c r="AH278" i="2"/>
  <c r="AI278" i="2"/>
  <c r="AJ278" i="2"/>
  <c r="A279" i="2"/>
  <c r="C279" i="2"/>
  <c r="D279" i="2" s="1"/>
  <c r="E279" i="2"/>
  <c r="F279" i="2"/>
  <c r="G279" i="2"/>
  <c r="H279" i="2"/>
  <c r="I279" i="2"/>
  <c r="J279" i="2"/>
  <c r="K279" i="2"/>
  <c r="N279" i="2"/>
  <c r="O279" i="2" s="1"/>
  <c r="P279" i="2"/>
  <c r="Q279" i="2"/>
  <c r="R279" i="2"/>
  <c r="U279" i="2" s="1"/>
  <c r="V279" i="2"/>
  <c r="X279" i="2"/>
  <c r="Y279" i="2" s="1"/>
  <c r="Z279" i="2"/>
  <c r="AA279" i="2"/>
  <c r="AB279" i="2"/>
  <c r="AG279" i="2"/>
  <c r="AH279" i="2"/>
  <c r="AI279" i="2"/>
  <c r="AJ279" i="2"/>
  <c r="A280" i="2"/>
  <c r="C280" i="2"/>
  <c r="D280" i="2" s="1"/>
  <c r="E280" i="2"/>
  <c r="F280" i="2"/>
  <c r="G280" i="2"/>
  <c r="H280" i="2"/>
  <c r="I280" i="2"/>
  <c r="J280" i="2"/>
  <c r="K280" i="2"/>
  <c r="N280" i="2"/>
  <c r="P280" i="2"/>
  <c r="Q280" i="2"/>
  <c r="T280" i="2" s="1"/>
  <c r="R280" i="2"/>
  <c r="U280" i="2" s="1"/>
  <c r="V280" i="2"/>
  <c r="X280" i="2"/>
  <c r="Z280" i="2"/>
  <c r="AA280" i="2"/>
  <c r="AB280" i="2"/>
  <c r="AG280" i="2"/>
  <c r="AH280" i="2"/>
  <c r="AI280" i="2"/>
  <c r="AJ280" i="2"/>
  <c r="A281" i="2"/>
  <c r="C281" i="2"/>
  <c r="D281" i="2" s="1"/>
  <c r="E281" i="2"/>
  <c r="F281" i="2"/>
  <c r="G281" i="2"/>
  <c r="H281" i="2"/>
  <c r="I281" i="2"/>
  <c r="J281" i="2"/>
  <c r="K281" i="2"/>
  <c r="M281" i="2" s="1"/>
  <c r="N281" i="2"/>
  <c r="O281" i="2" s="1"/>
  <c r="P281" i="2"/>
  <c r="Q281" i="2"/>
  <c r="R281" i="2"/>
  <c r="U281" i="2" s="1"/>
  <c r="V281" i="2"/>
  <c r="X281" i="2"/>
  <c r="Z281" i="2"/>
  <c r="AA281" i="2"/>
  <c r="AB281" i="2"/>
  <c r="AG281" i="2"/>
  <c r="AH281" i="2"/>
  <c r="AI281" i="2"/>
  <c r="AJ281" i="2"/>
  <c r="A282" i="2"/>
  <c r="C282" i="2"/>
  <c r="D282" i="2" s="1"/>
  <c r="E282" i="2"/>
  <c r="F282" i="2"/>
  <c r="G282" i="2"/>
  <c r="H282" i="2"/>
  <c r="I282" i="2"/>
  <c r="J282" i="2"/>
  <c r="K282" i="2"/>
  <c r="N282" i="2"/>
  <c r="P282" i="2"/>
  <c r="Q282" i="2"/>
  <c r="T282" i="2" s="1"/>
  <c r="R282" i="2"/>
  <c r="V282" i="2"/>
  <c r="X282" i="2"/>
  <c r="Z282" i="2"/>
  <c r="AA282" i="2"/>
  <c r="AB282" i="2"/>
  <c r="AG282" i="2"/>
  <c r="AH282" i="2"/>
  <c r="AI282" i="2"/>
  <c r="AJ282" i="2"/>
  <c r="A283" i="2"/>
  <c r="C283" i="2"/>
  <c r="D283" i="2" s="1"/>
  <c r="E283" i="2"/>
  <c r="F283" i="2"/>
  <c r="G283" i="2"/>
  <c r="H283" i="2"/>
  <c r="I283" i="2"/>
  <c r="J283" i="2"/>
  <c r="K283" i="2"/>
  <c r="N283" i="2"/>
  <c r="O283" i="2" s="1"/>
  <c r="P283" i="2"/>
  <c r="Q283" i="2"/>
  <c r="R283" i="2"/>
  <c r="U283" i="2" s="1"/>
  <c r="V283" i="2"/>
  <c r="X283" i="2"/>
  <c r="Z283" i="2"/>
  <c r="AA283" i="2"/>
  <c r="AB283" i="2"/>
  <c r="AG283" i="2"/>
  <c r="AH283" i="2"/>
  <c r="AI283" i="2"/>
  <c r="AJ283" i="2"/>
  <c r="A284" i="2"/>
  <c r="C284" i="2"/>
  <c r="D284" i="2" s="1"/>
  <c r="E284" i="2"/>
  <c r="F284" i="2"/>
  <c r="G284" i="2"/>
  <c r="H284" i="2"/>
  <c r="I284" i="2"/>
  <c r="J284" i="2"/>
  <c r="K284" i="2"/>
  <c r="N284" i="2"/>
  <c r="O284" i="2" s="1"/>
  <c r="P284" i="2"/>
  <c r="Q284" i="2"/>
  <c r="R284" i="2"/>
  <c r="V284" i="2"/>
  <c r="X284" i="2"/>
  <c r="Z284" i="2"/>
  <c r="AA284" i="2"/>
  <c r="AB284" i="2"/>
  <c r="AG284" i="2"/>
  <c r="AH284" i="2"/>
  <c r="AI284" i="2"/>
  <c r="AJ284" i="2"/>
  <c r="A285" i="2"/>
  <c r="C285" i="2"/>
  <c r="D285" i="2"/>
  <c r="E285" i="2"/>
  <c r="F285" i="2"/>
  <c r="G285" i="2"/>
  <c r="H285" i="2"/>
  <c r="I285" i="2"/>
  <c r="J285" i="2"/>
  <c r="L285" i="2" s="1"/>
  <c r="K285" i="2"/>
  <c r="N285" i="2"/>
  <c r="P285" i="2"/>
  <c r="Q285" i="2"/>
  <c r="R285" i="2"/>
  <c r="T285" i="2"/>
  <c r="V285" i="2"/>
  <c r="X285" i="2"/>
  <c r="Z285" i="2"/>
  <c r="AA285" i="2"/>
  <c r="AB285" i="2"/>
  <c r="AG285" i="2"/>
  <c r="AH285" i="2"/>
  <c r="AI285" i="2"/>
  <c r="AJ285" i="2"/>
  <c r="A286" i="2"/>
  <c r="C286" i="2"/>
  <c r="D286" i="2"/>
  <c r="E286" i="2"/>
  <c r="F286" i="2"/>
  <c r="G286" i="2"/>
  <c r="H286" i="2"/>
  <c r="I286" i="2"/>
  <c r="J286" i="2"/>
  <c r="K286" i="2"/>
  <c r="N286" i="2"/>
  <c r="P286" i="2"/>
  <c r="Q286" i="2"/>
  <c r="R286" i="2"/>
  <c r="T286" i="2"/>
  <c r="V286" i="2"/>
  <c r="X286" i="2"/>
  <c r="Z286" i="2"/>
  <c r="AA286" i="2"/>
  <c r="AB286" i="2"/>
  <c r="AG286" i="2"/>
  <c r="AH286" i="2"/>
  <c r="AI286" i="2"/>
  <c r="AJ286" i="2"/>
  <c r="A287" i="2"/>
  <c r="C287" i="2"/>
  <c r="D287" i="2" s="1"/>
  <c r="E287" i="2"/>
  <c r="F287" i="2"/>
  <c r="G287" i="2"/>
  <c r="H287" i="2"/>
  <c r="I287" i="2"/>
  <c r="J287" i="2"/>
  <c r="K287" i="2"/>
  <c r="N287" i="2"/>
  <c r="P287" i="2"/>
  <c r="Q287" i="2"/>
  <c r="R287" i="2"/>
  <c r="V287" i="2"/>
  <c r="X287" i="2"/>
  <c r="Z287" i="2"/>
  <c r="AA287" i="2"/>
  <c r="AB287" i="2"/>
  <c r="AG287" i="2"/>
  <c r="AH287" i="2"/>
  <c r="AI287" i="2"/>
  <c r="AJ287" i="2"/>
  <c r="A288" i="2"/>
  <c r="C288" i="2"/>
  <c r="D288" i="2"/>
  <c r="E288" i="2"/>
  <c r="F288" i="2"/>
  <c r="G288" i="2"/>
  <c r="H288" i="2"/>
  <c r="I288" i="2"/>
  <c r="J288" i="2"/>
  <c r="L288" i="2" s="1"/>
  <c r="K288" i="2"/>
  <c r="N288" i="2"/>
  <c r="P288" i="2"/>
  <c r="Q288" i="2"/>
  <c r="R288" i="2"/>
  <c r="V288" i="2"/>
  <c r="W288" i="2" s="1"/>
  <c r="X288" i="2"/>
  <c r="Z288" i="2"/>
  <c r="AA288" i="2"/>
  <c r="AB288" i="2"/>
  <c r="AG288" i="2"/>
  <c r="AH288" i="2"/>
  <c r="AI288" i="2"/>
  <c r="AJ288" i="2"/>
  <c r="A289" i="2"/>
  <c r="C289" i="2"/>
  <c r="D289" i="2" s="1"/>
  <c r="E289" i="2"/>
  <c r="F289" i="2"/>
  <c r="G289" i="2"/>
  <c r="H289" i="2"/>
  <c r="I289" i="2"/>
  <c r="J289" i="2"/>
  <c r="K289" i="2"/>
  <c r="N289" i="2"/>
  <c r="P289" i="2"/>
  <c r="Q289" i="2"/>
  <c r="R289" i="2"/>
  <c r="U289" i="2" s="1"/>
  <c r="V289" i="2"/>
  <c r="X289" i="2"/>
  <c r="Z289" i="2"/>
  <c r="AA289" i="2"/>
  <c r="AB289" i="2"/>
  <c r="AG289" i="2"/>
  <c r="AH289" i="2"/>
  <c r="AI289" i="2"/>
  <c r="AJ289" i="2"/>
  <c r="A290" i="2"/>
  <c r="C290" i="2"/>
  <c r="D290" i="2" s="1"/>
  <c r="E290" i="2"/>
  <c r="F290" i="2"/>
  <c r="G290" i="2"/>
  <c r="H290" i="2"/>
  <c r="I290" i="2"/>
  <c r="J290" i="2"/>
  <c r="L290" i="2" s="1"/>
  <c r="K290" i="2"/>
  <c r="M290" i="2" s="1"/>
  <c r="N290" i="2"/>
  <c r="O290" i="2" s="1"/>
  <c r="P290" i="2"/>
  <c r="Q290" i="2"/>
  <c r="R290" i="2"/>
  <c r="V290" i="2"/>
  <c r="X290" i="2"/>
  <c r="Y290" i="2" s="1"/>
  <c r="Z290" i="2"/>
  <c r="AA290" i="2"/>
  <c r="AB290" i="2"/>
  <c r="AG290" i="2"/>
  <c r="AH290" i="2"/>
  <c r="AI290" i="2"/>
  <c r="AJ290" i="2"/>
  <c r="A291" i="2"/>
  <c r="C291" i="2"/>
  <c r="D291" i="2" s="1"/>
  <c r="E291" i="2"/>
  <c r="F291" i="2"/>
  <c r="G291" i="2"/>
  <c r="H291" i="2"/>
  <c r="I291" i="2"/>
  <c r="J291" i="2"/>
  <c r="K291" i="2"/>
  <c r="N291" i="2"/>
  <c r="P291" i="2"/>
  <c r="Q291" i="2"/>
  <c r="R291" i="2"/>
  <c r="U291" i="2"/>
  <c r="V291" i="2"/>
  <c r="X291" i="2"/>
  <c r="Z291" i="2"/>
  <c r="AA291" i="2"/>
  <c r="AB291" i="2"/>
  <c r="AG291" i="2"/>
  <c r="AH291" i="2"/>
  <c r="AI291" i="2"/>
  <c r="AJ291" i="2"/>
  <c r="A292" i="2"/>
  <c r="C292" i="2"/>
  <c r="D292" i="2"/>
  <c r="E292" i="2"/>
  <c r="F292" i="2"/>
  <c r="G292" i="2"/>
  <c r="H292" i="2"/>
  <c r="I292" i="2"/>
  <c r="J292" i="2"/>
  <c r="K292" i="2"/>
  <c r="N292" i="2"/>
  <c r="P292" i="2"/>
  <c r="Q292" i="2"/>
  <c r="R292" i="2"/>
  <c r="U292" i="2"/>
  <c r="V292" i="2"/>
  <c r="X292" i="2"/>
  <c r="Z292" i="2"/>
  <c r="AA292" i="2"/>
  <c r="AB292" i="2"/>
  <c r="AG292" i="2"/>
  <c r="AH292" i="2"/>
  <c r="AI292" i="2"/>
  <c r="AJ292" i="2"/>
  <c r="A293" i="2"/>
  <c r="C293" i="2"/>
  <c r="D293" i="2" s="1"/>
  <c r="E293" i="2"/>
  <c r="F293" i="2"/>
  <c r="G293" i="2"/>
  <c r="H293" i="2"/>
  <c r="I293" i="2"/>
  <c r="J293" i="2"/>
  <c r="K293" i="2"/>
  <c r="N293" i="2"/>
  <c r="P293" i="2"/>
  <c r="Q293" i="2"/>
  <c r="R293" i="2"/>
  <c r="V293" i="2"/>
  <c r="X293" i="2"/>
  <c r="Y293" i="2" s="1"/>
  <c r="Z293" i="2"/>
  <c r="AA293" i="2"/>
  <c r="AB293" i="2"/>
  <c r="AG293" i="2"/>
  <c r="AH293" i="2"/>
  <c r="AI293" i="2"/>
  <c r="AJ293" i="2"/>
  <c r="A294" i="2"/>
  <c r="C294" i="2"/>
  <c r="D294" i="2" s="1"/>
  <c r="E294" i="2"/>
  <c r="F294" i="2"/>
  <c r="G294" i="2"/>
  <c r="H294" i="2"/>
  <c r="I294" i="2"/>
  <c r="W294" i="2" s="1"/>
  <c r="J294" i="2"/>
  <c r="K294" i="2"/>
  <c r="N294" i="2"/>
  <c r="P294" i="2"/>
  <c r="Q294" i="2"/>
  <c r="R294" i="2"/>
  <c r="U294" i="2" s="1"/>
  <c r="V294" i="2"/>
  <c r="X294" i="2"/>
  <c r="Y294" i="2" s="1"/>
  <c r="Z294" i="2"/>
  <c r="AA294" i="2"/>
  <c r="AB294" i="2"/>
  <c r="AG294" i="2"/>
  <c r="AH294" i="2"/>
  <c r="AI294" i="2"/>
  <c r="AJ294" i="2"/>
  <c r="A295" i="2"/>
  <c r="C295" i="2"/>
  <c r="D295" i="2"/>
  <c r="E295" i="2"/>
  <c r="F295" i="2"/>
  <c r="G295" i="2"/>
  <c r="H295" i="2"/>
  <c r="I295" i="2"/>
  <c r="J295" i="2"/>
  <c r="K295" i="2"/>
  <c r="N295" i="2"/>
  <c r="P295" i="2"/>
  <c r="Q295" i="2"/>
  <c r="T295" i="2" s="1"/>
  <c r="R295" i="2"/>
  <c r="V295" i="2"/>
  <c r="X295" i="2"/>
  <c r="Z295" i="2"/>
  <c r="AA295" i="2"/>
  <c r="AB295" i="2"/>
  <c r="AG295" i="2"/>
  <c r="AH295" i="2"/>
  <c r="AI295" i="2"/>
  <c r="AJ295" i="2"/>
  <c r="A296" i="2"/>
  <c r="C296" i="2"/>
  <c r="D296" i="2" s="1"/>
  <c r="E296" i="2"/>
  <c r="F296" i="2"/>
  <c r="G296" i="2"/>
  <c r="H296" i="2"/>
  <c r="I296" i="2"/>
  <c r="J296" i="2"/>
  <c r="K296" i="2"/>
  <c r="N296" i="2"/>
  <c r="P296" i="2"/>
  <c r="Q296" i="2"/>
  <c r="R296" i="2"/>
  <c r="U296" i="2" s="1"/>
  <c r="V296" i="2"/>
  <c r="X296" i="2"/>
  <c r="Z296" i="2"/>
  <c r="AA296" i="2"/>
  <c r="AB296" i="2"/>
  <c r="AG296" i="2"/>
  <c r="AH296" i="2"/>
  <c r="AI296" i="2"/>
  <c r="AJ296" i="2"/>
  <c r="A297" i="2"/>
  <c r="C297" i="2"/>
  <c r="D297" i="2" s="1"/>
  <c r="E297" i="2"/>
  <c r="F297" i="2"/>
  <c r="G297" i="2"/>
  <c r="H297" i="2"/>
  <c r="I297" i="2"/>
  <c r="J297" i="2"/>
  <c r="K297" i="2"/>
  <c r="N297" i="2"/>
  <c r="P297" i="2"/>
  <c r="S297" i="2" s="1"/>
  <c r="Q297" i="2"/>
  <c r="R297" i="2"/>
  <c r="U297" i="2" s="1"/>
  <c r="V297" i="2"/>
  <c r="X297" i="2"/>
  <c r="Z297" i="2"/>
  <c r="AA297" i="2"/>
  <c r="AB297" i="2"/>
  <c r="AG297" i="2"/>
  <c r="AH297" i="2"/>
  <c r="AI297" i="2"/>
  <c r="AJ297" i="2"/>
  <c r="A298" i="2"/>
  <c r="C298" i="2"/>
  <c r="D298" i="2" s="1"/>
  <c r="E298" i="2"/>
  <c r="F298" i="2"/>
  <c r="G298" i="2"/>
  <c r="H298" i="2"/>
  <c r="I298" i="2"/>
  <c r="J298" i="2"/>
  <c r="L298" i="2" s="1"/>
  <c r="K298" i="2"/>
  <c r="N298" i="2"/>
  <c r="AE298" i="2" s="1"/>
  <c r="P298" i="2"/>
  <c r="Q298" i="2"/>
  <c r="R298" i="2"/>
  <c r="U298" i="2" s="1"/>
  <c r="V298" i="2"/>
  <c r="X298" i="2"/>
  <c r="Z298" i="2"/>
  <c r="AA298" i="2"/>
  <c r="AB298" i="2"/>
  <c r="AG298" i="2"/>
  <c r="AH298" i="2"/>
  <c r="AI298" i="2"/>
  <c r="AJ298" i="2"/>
  <c r="A299" i="2"/>
  <c r="C299" i="2"/>
  <c r="D299" i="2" s="1"/>
  <c r="E299" i="2"/>
  <c r="F299" i="2"/>
  <c r="G299" i="2"/>
  <c r="H299" i="2"/>
  <c r="I299" i="2"/>
  <c r="J299" i="2"/>
  <c r="K299" i="2"/>
  <c r="N299" i="2"/>
  <c r="P299" i="2"/>
  <c r="Q299" i="2"/>
  <c r="T299" i="2" s="1"/>
  <c r="R299" i="2"/>
  <c r="U299" i="2" s="1"/>
  <c r="V299" i="2"/>
  <c r="X299" i="2"/>
  <c r="Y299" i="2"/>
  <c r="Z299" i="2"/>
  <c r="AA299" i="2"/>
  <c r="AB299" i="2"/>
  <c r="AG299" i="2"/>
  <c r="AH299" i="2"/>
  <c r="AI299" i="2"/>
  <c r="AJ299" i="2"/>
  <c r="A300" i="2"/>
  <c r="C300" i="2"/>
  <c r="D300" i="2" s="1"/>
  <c r="E300" i="2"/>
  <c r="F300" i="2"/>
  <c r="G300" i="2"/>
  <c r="H300" i="2"/>
  <c r="I300" i="2"/>
  <c r="J300" i="2"/>
  <c r="K300" i="2"/>
  <c r="N300" i="2"/>
  <c r="P300" i="2"/>
  <c r="Q300" i="2"/>
  <c r="R300" i="2"/>
  <c r="U300" i="2" s="1"/>
  <c r="V300" i="2"/>
  <c r="X300" i="2"/>
  <c r="Z300" i="2"/>
  <c r="AA300" i="2"/>
  <c r="AB300" i="2"/>
  <c r="AG300" i="2"/>
  <c r="AH300" i="2"/>
  <c r="AI300" i="2"/>
  <c r="AJ300" i="2"/>
  <c r="A301" i="2"/>
  <c r="C301" i="2"/>
  <c r="D301" i="2" s="1"/>
  <c r="E301" i="2"/>
  <c r="F301" i="2"/>
  <c r="G301" i="2"/>
  <c r="H301" i="2"/>
  <c r="I301" i="2"/>
  <c r="J301" i="2"/>
  <c r="K301" i="2"/>
  <c r="N301" i="2"/>
  <c r="P301" i="2"/>
  <c r="S301" i="2" s="1"/>
  <c r="Q301" i="2"/>
  <c r="R301" i="2"/>
  <c r="V301" i="2"/>
  <c r="X301" i="2"/>
  <c r="Y301" i="2" s="1"/>
  <c r="Z301" i="2"/>
  <c r="AA301" i="2"/>
  <c r="AB301" i="2"/>
  <c r="AG301" i="2"/>
  <c r="AH301" i="2"/>
  <c r="AI301" i="2"/>
  <c r="AJ301" i="2"/>
  <c r="A302" i="2"/>
  <c r="C302" i="2"/>
  <c r="D302" i="2" s="1"/>
  <c r="E302" i="2"/>
  <c r="F302" i="2"/>
  <c r="G302" i="2"/>
  <c r="H302" i="2"/>
  <c r="I302" i="2"/>
  <c r="J302" i="2"/>
  <c r="K302" i="2"/>
  <c r="N302" i="2"/>
  <c r="P302" i="2"/>
  <c r="Q302" i="2"/>
  <c r="R302" i="2"/>
  <c r="V302" i="2"/>
  <c r="X302" i="2"/>
  <c r="Z302" i="2"/>
  <c r="AA302" i="2"/>
  <c r="AB302" i="2"/>
  <c r="AG302" i="2"/>
  <c r="AH302" i="2"/>
  <c r="AI302" i="2"/>
  <c r="AJ302" i="2"/>
  <c r="A303" i="2"/>
  <c r="C303" i="2"/>
  <c r="D303" i="2" s="1"/>
  <c r="E303" i="2"/>
  <c r="F303" i="2"/>
  <c r="G303" i="2"/>
  <c r="H303" i="2"/>
  <c r="I303" i="2"/>
  <c r="J303" i="2"/>
  <c r="K303" i="2"/>
  <c r="M303" i="2" s="1"/>
  <c r="N303" i="2"/>
  <c r="P303" i="2"/>
  <c r="Q303" i="2"/>
  <c r="T303" i="2" s="1"/>
  <c r="R303" i="2"/>
  <c r="U303" i="2" s="1"/>
  <c r="V303" i="2"/>
  <c r="X303" i="2"/>
  <c r="AE303" i="2" s="1"/>
  <c r="Z303" i="2"/>
  <c r="AA303" i="2"/>
  <c r="AB303" i="2"/>
  <c r="AG303" i="2"/>
  <c r="AH303" i="2"/>
  <c r="AI303" i="2"/>
  <c r="AJ303" i="2"/>
  <c r="A304" i="2"/>
  <c r="C304" i="2"/>
  <c r="D304" i="2" s="1"/>
  <c r="E304" i="2"/>
  <c r="F304" i="2"/>
  <c r="G304" i="2"/>
  <c r="H304" i="2"/>
  <c r="I304" i="2"/>
  <c r="J304" i="2"/>
  <c r="K304" i="2"/>
  <c r="N304" i="2"/>
  <c r="P304" i="2"/>
  <c r="Q304" i="2"/>
  <c r="R304" i="2"/>
  <c r="U304" i="2" s="1"/>
  <c r="V304" i="2"/>
  <c r="X304" i="2"/>
  <c r="Z304" i="2"/>
  <c r="AA304" i="2"/>
  <c r="AB304" i="2"/>
  <c r="AG304" i="2"/>
  <c r="AH304" i="2"/>
  <c r="AI304" i="2"/>
  <c r="AJ304" i="2"/>
  <c r="A305" i="2"/>
  <c r="C305" i="2"/>
  <c r="D305" i="2" s="1"/>
  <c r="E305" i="2"/>
  <c r="F305" i="2"/>
  <c r="G305" i="2"/>
  <c r="H305" i="2"/>
  <c r="I305" i="2"/>
  <c r="Y305" i="2" s="1"/>
  <c r="J305" i="2"/>
  <c r="K305" i="2"/>
  <c r="N305" i="2"/>
  <c r="AE305" i="2" s="1"/>
  <c r="P305" i="2"/>
  <c r="Q305" i="2"/>
  <c r="R305" i="2"/>
  <c r="U305" i="2" s="1"/>
  <c r="V305" i="2"/>
  <c r="W305" i="2" s="1"/>
  <c r="X305" i="2"/>
  <c r="Z305" i="2"/>
  <c r="AA305" i="2"/>
  <c r="AB305" i="2"/>
  <c r="AG305" i="2"/>
  <c r="AH305" i="2"/>
  <c r="AI305" i="2"/>
  <c r="AJ305" i="2"/>
  <c r="A306" i="2"/>
  <c r="C306" i="2"/>
  <c r="D306" i="2" s="1"/>
  <c r="E306" i="2"/>
  <c r="F306" i="2"/>
  <c r="G306" i="2"/>
  <c r="H306" i="2"/>
  <c r="I306" i="2"/>
  <c r="J306" i="2"/>
  <c r="K306" i="2"/>
  <c r="N306" i="2"/>
  <c r="O306" i="2" s="1"/>
  <c r="P306" i="2"/>
  <c r="Q306" i="2"/>
  <c r="R306" i="2"/>
  <c r="U306" i="2" s="1"/>
  <c r="V306" i="2"/>
  <c r="X306" i="2"/>
  <c r="Z306" i="2"/>
  <c r="AA306" i="2"/>
  <c r="AB306" i="2"/>
  <c r="AG306" i="2"/>
  <c r="AH306" i="2"/>
  <c r="AI306" i="2"/>
  <c r="AJ306" i="2"/>
  <c r="A307" i="2"/>
  <c r="C307" i="2"/>
  <c r="D307" i="2" s="1"/>
  <c r="E307" i="2"/>
  <c r="F307" i="2"/>
  <c r="G307" i="2"/>
  <c r="H307" i="2"/>
  <c r="I307" i="2"/>
  <c r="J307" i="2"/>
  <c r="K307" i="2"/>
  <c r="N307" i="2"/>
  <c r="P307" i="2"/>
  <c r="Q307" i="2"/>
  <c r="R307" i="2"/>
  <c r="U307" i="2" s="1"/>
  <c r="V307" i="2"/>
  <c r="X307" i="2"/>
  <c r="Z307" i="2"/>
  <c r="AA307" i="2"/>
  <c r="AB307" i="2"/>
  <c r="AG307" i="2"/>
  <c r="AH307" i="2"/>
  <c r="AI307" i="2"/>
  <c r="AJ307" i="2"/>
  <c r="A308" i="2"/>
  <c r="C308" i="2"/>
  <c r="D308" i="2" s="1"/>
  <c r="E308" i="2"/>
  <c r="F308" i="2"/>
  <c r="G308" i="2"/>
  <c r="H308" i="2"/>
  <c r="I308" i="2"/>
  <c r="J308" i="2"/>
  <c r="K308" i="2"/>
  <c r="N308" i="2"/>
  <c r="O308" i="2" s="1"/>
  <c r="P308" i="2"/>
  <c r="Q308" i="2"/>
  <c r="R308" i="2"/>
  <c r="V308" i="2"/>
  <c r="X308" i="2"/>
  <c r="Z308" i="2"/>
  <c r="AA308" i="2"/>
  <c r="AB308" i="2"/>
  <c r="AG308" i="2"/>
  <c r="AH308" i="2"/>
  <c r="AI308" i="2"/>
  <c r="AJ308" i="2"/>
  <c r="A309" i="2"/>
  <c r="C309" i="2"/>
  <c r="D309" i="2" s="1"/>
  <c r="E309" i="2"/>
  <c r="F309" i="2"/>
  <c r="G309" i="2"/>
  <c r="H309" i="2"/>
  <c r="I309" i="2"/>
  <c r="J309" i="2"/>
  <c r="K309" i="2"/>
  <c r="N309" i="2"/>
  <c r="O309" i="2" s="1"/>
  <c r="P309" i="2"/>
  <c r="Q309" i="2"/>
  <c r="R309" i="2"/>
  <c r="V309" i="2"/>
  <c r="X309" i="2"/>
  <c r="Y309" i="2"/>
  <c r="Z309" i="2"/>
  <c r="AA309" i="2"/>
  <c r="AB309" i="2"/>
  <c r="AG309" i="2"/>
  <c r="AH309" i="2"/>
  <c r="AI309" i="2"/>
  <c r="AJ309" i="2"/>
  <c r="A310" i="2"/>
  <c r="C310" i="2"/>
  <c r="D310" i="2" s="1"/>
  <c r="E310" i="2"/>
  <c r="F310" i="2"/>
  <c r="G310" i="2"/>
  <c r="H310" i="2"/>
  <c r="I310" i="2"/>
  <c r="J310" i="2"/>
  <c r="K310" i="2"/>
  <c r="N310" i="2"/>
  <c r="O310" i="2"/>
  <c r="P310" i="2"/>
  <c r="Q310" i="2"/>
  <c r="T310" i="2" s="1"/>
  <c r="R310" i="2"/>
  <c r="U310" i="2" s="1"/>
  <c r="V310" i="2"/>
  <c r="X310" i="2"/>
  <c r="Z310" i="2"/>
  <c r="AA310" i="2"/>
  <c r="AB310" i="2"/>
  <c r="AE310" i="2"/>
  <c r="AG310" i="2"/>
  <c r="AH310" i="2"/>
  <c r="AI310" i="2"/>
  <c r="AJ310" i="2"/>
  <c r="A311" i="2"/>
  <c r="C311" i="2"/>
  <c r="D311" i="2" s="1"/>
  <c r="E311" i="2"/>
  <c r="F311" i="2"/>
  <c r="G311" i="2"/>
  <c r="H311" i="2"/>
  <c r="I311" i="2"/>
  <c r="J311" i="2"/>
  <c r="K311" i="2"/>
  <c r="N311" i="2"/>
  <c r="P311" i="2"/>
  <c r="S311" i="2" s="1"/>
  <c r="Q311" i="2"/>
  <c r="T311" i="2" s="1"/>
  <c r="R311" i="2"/>
  <c r="U311" i="2" s="1"/>
  <c r="V311" i="2"/>
  <c r="X311" i="2"/>
  <c r="Y311" i="2" s="1"/>
  <c r="Z311" i="2"/>
  <c r="AA311" i="2"/>
  <c r="AB311" i="2"/>
  <c r="AG311" i="2"/>
  <c r="AH311" i="2"/>
  <c r="AI311" i="2"/>
  <c r="AJ311" i="2"/>
  <c r="A312" i="2"/>
  <c r="C312" i="2"/>
  <c r="D312" i="2" s="1"/>
  <c r="E312" i="2"/>
  <c r="F312" i="2"/>
  <c r="G312" i="2"/>
  <c r="H312" i="2"/>
  <c r="I312" i="2"/>
  <c r="J312" i="2"/>
  <c r="K312" i="2"/>
  <c r="N312" i="2"/>
  <c r="P312" i="2"/>
  <c r="Q312" i="2"/>
  <c r="R312" i="2"/>
  <c r="V312" i="2"/>
  <c r="X312" i="2"/>
  <c r="Z312" i="2"/>
  <c r="AA312" i="2"/>
  <c r="AB312" i="2"/>
  <c r="AG312" i="2"/>
  <c r="AH312" i="2"/>
  <c r="AI312" i="2"/>
  <c r="AJ312" i="2"/>
  <c r="A313" i="2"/>
  <c r="C313" i="2"/>
  <c r="D313" i="2" s="1"/>
  <c r="E313" i="2"/>
  <c r="F313" i="2"/>
  <c r="G313" i="2"/>
  <c r="H313" i="2"/>
  <c r="I313" i="2"/>
  <c r="J313" i="2"/>
  <c r="K313" i="2"/>
  <c r="N313" i="2"/>
  <c r="O313" i="2" s="1"/>
  <c r="P313" i="2"/>
  <c r="Q313" i="2"/>
  <c r="R313" i="2"/>
  <c r="V313" i="2"/>
  <c r="W313" i="2" s="1"/>
  <c r="X313" i="2"/>
  <c r="Y313" i="2" s="1"/>
  <c r="Z313" i="2"/>
  <c r="AA313" i="2"/>
  <c r="AB313" i="2"/>
  <c r="AG313" i="2"/>
  <c r="AH313" i="2"/>
  <c r="AI313" i="2"/>
  <c r="AJ313" i="2"/>
  <c r="A314" i="2"/>
  <c r="C314" i="2"/>
  <c r="D314" i="2" s="1"/>
  <c r="E314" i="2"/>
  <c r="F314" i="2"/>
  <c r="G314" i="2"/>
  <c r="H314" i="2"/>
  <c r="I314" i="2"/>
  <c r="J314" i="2"/>
  <c r="K314" i="2"/>
  <c r="N314" i="2"/>
  <c r="AE314" i="2" s="1"/>
  <c r="P314" i="2"/>
  <c r="Q314" i="2"/>
  <c r="T314" i="2" s="1"/>
  <c r="R314" i="2"/>
  <c r="V314" i="2"/>
  <c r="X314" i="2"/>
  <c r="Y314" i="2" s="1"/>
  <c r="Z314" i="2"/>
  <c r="AA314" i="2"/>
  <c r="AB314" i="2"/>
  <c r="AG314" i="2"/>
  <c r="AH314" i="2"/>
  <c r="AI314" i="2"/>
  <c r="AJ314" i="2"/>
  <c r="A315" i="2"/>
  <c r="C315" i="2"/>
  <c r="D315" i="2" s="1"/>
  <c r="E315" i="2"/>
  <c r="F315" i="2"/>
  <c r="G315" i="2"/>
  <c r="H315" i="2"/>
  <c r="I315" i="2"/>
  <c r="M315" i="2" s="1"/>
  <c r="J315" i="2"/>
  <c r="K315" i="2"/>
  <c r="N315" i="2"/>
  <c r="P315" i="2"/>
  <c r="Q315" i="2"/>
  <c r="T315" i="2" s="1"/>
  <c r="R315" i="2"/>
  <c r="U315" i="2" s="1"/>
  <c r="V315" i="2"/>
  <c r="X315" i="2"/>
  <c r="Z315" i="2"/>
  <c r="AA315" i="2"/>
  <c r="AB315" i="2"/>
  <c r="AG315" i="2"/>
  <c r="AH315" i="2"/>
  <c r="AI315" i="2"/>
  <c r="AJ315" i="2"/>
  <c r="A316" i="2"/>
  <c r="C316" i="2"/>
  <c r="D316" i="2" s="1"/>
  <c r="E316" i="2"/>
  <c r="F316" i="2"/>
  <c r="G316" i="2"/>
  <c r="H316" i="2"/>
  <c r="I316" i="2"/>
  <c r="J316" i="2"/>
  <c r="K316" i="2"/>
  <c r="N316" i="2"/>
  <c r="P316" i="2"/>
  <c r="Q316" i="2"/>
  <c r="R316" i="2"/>
  <c r="U316" i="2" s="1"/>
  <c r="V316" i="2"/>
  <c r="X316" i="2"/>
  <c r="Z316" i="2"/>
  <c r="AA316" i="2"/>
  <c r="AB316" i="2"/>
  <c r="AG316" i="2"/>
  <c r="AH316" i="2"/>
  <c r="AI316" i="2"/>
  <c r="AJ316" i="2"/>
  <c r="A317" i="2"/>
  <c r="C317" i="2"/>
  <c r="D317" i="2" s="1"/>
  <c r="E317" i="2"/>
  <c r="F317" i="2"/>
  <c r="G317" i="2"/>
  <c r="H317" i="2"/>
  <c r="I317" i="2"/>
  <c r="J317" i="2"/>
  <c r="K317" i="2"/>
  <c r="M317" i="2" s="1"/>
  <c r="N317" i="2"/>
  <c r="O317" i="2" s="1"/>
  <c r="P317" i="2"/>
  <c r="Q317" i="2"/>
  <c r="R317" i="2"/>
  <c r="U317" i="2" s="1"/>
  <c r="V317" i="2"/>
  <c r="W317" i="2" s="1"/>
  <c r="X317" i="2"/>
  <c r="Z317" i="2"/>
  <c r="AA317" i="2"/>
  <c r="AB317" i="2"/>
  <c r="AG317" i="2"/>
  <c r="AH317" i="2"/>
  <c r="AI317" i="2"/>
  <c r="AJ317" i="2"/>
  <c r="A318" i="2"/>
  <c r="C318" i="2"/>
  <c r="D318" i="2" s="1"/>
  <c r="E318" i="2"/>
  <c r="F318" i="2"/>
  <c r="G318" i="2"/>
  <c r="H318" i="2"/>
  <c r="I318" i="2"/>
  <c r="J318" i="2"/>
  <c r="L318" i="2" s="1"/>
  <c r="K318" i="2"/>
  <c r="N318" i="2"/>
  <c r="P318" i="2"/>
  <c r="Q318" i="2"/>
  <c r="R318" i="2"/>
  <c r="V318" i="2"/>
  <c r="W318" i="2" s="1"/>
  <c r="X318" i="2"/>
  <c r="Z318" i="2"/>
  <c r="AA318" i="2"/>
  <c r="AB318" i="2"/>
  <c r="AG318" i="2"/>
  <c r="AH318" i="2"/>
  <c r="AI318" i="2"/>
  <c r="AJ318" i="2"/>
  <c r="A319" i="2"/>
  <c r="C319" i="2"/>
  <c r="D319" i="2"/>
  <c r="E319" i="2"/>
  <c r="F319" i="2"/>
  <c r="G319" i="2"/>
  <c r="H319" i="2"/>
  <c r="I319" i="2"/>
  <c r="J319" i="2"/>
  <c r="K319" i="2"/>
  <c r="M319" i="2"/>
  <c r="N319" i="2"/>
  <c r="P319" i="2"/>
  <c r="S319" i="2" s="1"/>
  <c r="Q319" i="2"/>
  <c r="R319" i="2"/>
  <c r="U319" i="2" s="1"/>
  <c r="V319" i="2"/>
  <c r="X319" i="2"/>
  <c r="AE319" i="2" s="1"/>
  <c r="Z319" i="2"/>
  <c r="AA319" i="2"/>
  <c r="AB319" i="2"/>
  <c r="AG319" i="2"/>
  <c r="AH319" i="2"/>
  <c r="AI319" i="2"/>
  <c r="AJ319" i="2"/>
  <c r="A320" i="2"/>
  <c r="C320" i="2"/>
  <c r="D320" i="2"/>
  <c r="E320" i="2"/>
  <c r="F320" i="2"/>
  <c r="G320" i="2"/>
  <c r="H320" i="2"/>
  <c r="I320" i="2"/>
  <c r="J320" i="2"/>
  <c r="K320" i="2"/>
  <c r="N320" i="2"/>
  <c r="P320" i="2"/>
  <c r="Q320" i="2"/>
  <c r="R320" i="2"/>
  <c r="U320" i="2"/>
  <c r="V320" i="2"/>
  <c r="X320" i="2"/>
  <c r="Z320" i="2"/>
  <c r="AA320" i="2"/>
  <c r="AB320" i="2"/>
  <c r="AG320" i="2"/>
  <c r="AH320" i="2"/>
  <c r="AI320" i="2"/>
  <c r="AJ320" i="2"/>
  <c r="A321" i="2"/>
  <c r="C321" i="2"/>
  <c r="D321" i="2" s="1"/>
  <c r="E321" i="2"/>
  <c r="F321" i="2"/>
  <c r="G321" i="2"/>
  <c r="H321" i="2"/>
  <c r="I321" i="2"/>
  <c r="J321" i="2"/>
  <c r="K321" i="2"/>
  <c r="N321" i="2"/>
  <c r="O321" i="2"/>
  <c r="P321" i="2"/>
  <c r="Q321" i="2"/>
  <c r="R321" i="2"/>
  <c r="U321" i="2" s="1"/>
  <c r="V321" i="2"/>
  <c r="W321" i="2" s="1"/>
  <c r="X321" i="2"/>
  <c r="Z321" i="2"/>
  <c r="AA321" i="2"/>
  <c r="AB321" i="2"/>
  <c r="AG321" i="2"/>
  <c r="AH321" i="2"/>
  <c r="AI321" i="2"/>
  <c r="AJ321" i="2"/>
  <c r="A322" i="2"/>
  <c r="C322" i="2"/>
  <c r="D322" i="2" s="1"/>
  <c r="E322" i="2"/>
  <c r="F322" i="2"/>
  <c r="G322" i="2"/>
  <c r="H322" i="2"/>
  <c r="I322" i="2"/>
  <c r="J322" i="2"/>
  <c r="K322" i="2"/>
  <c r="M322" i="2" s="1"/>
  <c r="N322" i="2"/>
  <c r="O322" i="2" s="1"/>
  <c r="P322" i="2"/>
  <c r="Q322" i="2"/>
  <c r="R322" i="2"/>
  <c r="U322" i="2" s="1"/>
  <c r="V322" i="2"/>
  <c r="X322" i="2"/>
  <c r="Y322" i="2" s="1"/>
  <c r="Z322" i="2"/>
  <c r="AA322" i="2"/>
  <c r="AB322" i="2"/>
  <c r="AG322" i="2"/>
  <c r="AH322" i="2"/>
  <c r="AI322" i="2"/>
  <c r="AJ322" i="2"/>
  <c r="A323" i="2"/>
  <c r="C323" i="2"/>
  <c r="D323" i="2" s="1"/>
  <c r="E323" i="2"/>
  <c r="F323" i="2"/>
  <c r="G323" i="2"/>
  <c r="H323" i="2"/>
  <c r="I323" i="2"/>
  <c r="J323" i="2"/>
  <c r="K323" i="2"/>
  <c r="M323" i="2" s="1"/>
  <c r="N323" i="2"/>
  <c r="P323" i="2"/>
  <c r="Q323" i="2"/>
  <c r="T323" i="2" s="1"/>
  <c r="R323" i="2"/>
  <c r="U323" i="2"/>
  <c r="V323" i="2"/>
  <c r="X323" i="2"/>
  <c r="Z323" i="2"/>
  <c r="AA323" i="2"/>
  <c r="AB323" i="2"/>
  <c r="AG323" i="2"/>
  <c r="AH323" i="2"/>
  <c r="AI323" i="2"/>
  <c r="AJ323" i="2"/>
  <c r="A324" i="2"/>
  <c r="C324" i="2"/>
  <c r="D324" i="2"/>
  <c r="E324" i="2"/>
  <c r="F324" i="2"/>
  <c r="G324" i="2"/>
  <c r="H324" i="2"/>
  <c r="I324" i="2"/>
  <c r="J324" i="2"/>
  <c r="K324" i="2"/>
  <c r="N324" i="2"/>
  <c r="P324" i="2"/>
  <c r="Q324" i="2"/>
  <c r="R324" i="2"/>
  <c r="U324" i="2"/>
  <c r="V324" i="2"/>
  <c r="X324" i="2"/>
  <c r="Z324" i="2"/>
  <c r="AA324" i="2"/>
  <c r="AB324" i="2"/>
  <c r="AG324" i="2"/>
  <c r="AH324" i="2"/>
  <c r="AI324" i="2"/>
  <c r="AJ324" i="2"/>
  <c r="A325" i="2"/>
  <c r="C325" i="2"/>
  <c r="D325" i="2" s="1"/>
  <c r="E325" i="2"/>
  <c r="F325" i="2"/>
  <c r="G325" i="2"/>
  <c r="H325" i="2"/>
  <c r="I325" i="2"/>
  <c r="J325" i="2"/>
  <c r="K325" i="2"/>
  <c r="N325" i="2"/>
  <c r="P325" i="2"/>
  <c r="Q325" i="2"/>
  <c r="R325" i="2"/>
  <c r="V325" i="2"/>
  <c r="X325" i="2"/>
  <c r="Y325" i="2" s="1"/>
  <c r="Z325" i="2"/>
  <c r="AA325" i="2"/>
  <c r="AB325" i="2"/>
  <c r="AG325" i="2"/>
  <c r="AH325" i="2"/>
  <c r="AI325" i="2"/>
  <c r="AJ325" i="2"/>
  <c r="A326" i="2"/>
  <c r="C326" i="2"/>
  <c r="D326" i="2" s="1"/>
  <c r="E326" i="2"/>
  <c r="F326" i="2"/>
  <c r="G326" i="2"/>
  <c r="H326" i="2"/>
  <c r="I326" i="2"/>
  <c r="W326" i="2" s="1"/>
  <c r="J326" i="2"/>
  <c r="K326" i="2"/>
  <c r="N326" i="2"/>
  <c r="O326" i="2"/>
  <c r="P326" i="2"/>
  <c r="Q326" i="2"/>
  <c r="R326" i="2"/>
  <c r="U326" i="2" s="1"/>
  <c r="T326" i="2"/>
  <c r="V326" i="2"/>
  <c r="X326" i="2"/>
  <c r="Z326" i="2"/>
  <c r="AA326" i="2"/>
  <c r="AB326" i="2"/>
  <c r="AE326" i="2"/>
  <c r="AG326" i="2"/>
  <c r="AH326" i="2"/>
  <c r="AI326" i="2"/>
  <c r="AJ326" i="2"/>
  <c r="A327" i="2"/>
  <c r="C327" i="2"/>
  <c r="D327" i="2" s="1"/>
  <c r="E327" i="2"/>
  <c r="F327" i="2"/>
  <c r="G327" i="2"/>
  <c r="H327" i="2"/>
  <c r="I327" i="2"/>
  <c r="J327" i="2"/>
  <c r="K327" i="2"/>
  <c r="N327" i="2"/>
  <c r="P327" i="2"/>
  <c r="Q327" i="2"/>
  <c r="R327" i="2"/>
  <c r="T327" i="2"/>
  <c r="V327" i="2"/>
  <c r="X327" i="2"/>
  <c r="Z327" i="2"/>
  <c r="AA327" i="2"/>
  <c r="AB327" i="2"/>
  <c r="AG327" i="2"/>
  <c r="AH327" i="2"/>
  <c r="AI327" i="2"/>
  <c r="AJ327" i="2"/>
  <c r="A328" i="2"/>
  <c r="C328" i="2"/>
  <c r="D328" i="2"/>
  <c r="E328" i="2"/>
  <c r="F328" i="2"/>
  <c r="G328" i="2"/>
  <c r="H328" i="2"/>
  <c r="I328" i="2"/>
  <c r="J328" i="2"/>
  <c r="K328" i="2"/>
  <c r="N328" i="2"/>
  <c r="O328" i="2" s="1"/>
  <c r="P328" i="2"/>
  <c r="Q328" i="2"/>
  <c r="R328" i="2"/>
  <c r="U328" i="2"/>
  <c r="V328" i="2"/>
  <c r="X328" i="2"/>
  <c r="Z328" i="2"/>
  <c r="AA328" i="2"/>
  <c r="AB328" i="2"/>
  <c r="AG328" i="2"/>
  <c r="AH328" i="2"/>
  <c r="AI328" i="2"/>
  <c r="AJ328" i="2"/>
  <c r="A329" i="2"/>
  <c r="C329" i="2"/>
  <c r="D329" i="2" s="1"/>
  <c r="E329" i="2"/>
  <c r="F329" i="2"/>
  <c r="G329" i="2"/>
  <c r="H329" i="2"/>
  <c r="I329" i="2"/>
  <c r="J329" i="2"/>
  <c r="K329" i="2"/>
  <c r="N329" i="2"/>
  <c r="P329" i="2"/>
  <c r="Q329" i="2"/>
  <c r="R329" i="2"/>
  <c r="V329" i="2"/>
  <c r="X329" i="2"/>
  <c r="Y329" i="2" s="1"/>
  <c r="Z329" i="2"/>
  <c r="AA329" i="2"/>
  <c r="AB329" i="2"/>
  <c r="AG329" i="2"/>
  <c r="AH329" i="2"/>
  <c r="AI329" i="2"/>
  <c r="AJ329" i="2"/>
  <c r="A330" i="2"/>
  <c r="C330" i="2"/>
  <c r="D330" i="2" s="1"/>
  <c r="E330" i="2"/>
  <c r="F330" i="2"/>
  <c r="G330" i="2"/>
  <c r="H330" i="2"/>
  <c r="I330" i="2"/>
  <c r="L330" i="2" s="1"/>
  <c r="J330" i="2"/>
  <c r="K330" i="2"/>
  <c r="N330" i="2"/>
  <c r="P330" i="2"/>
  <c r="Q330" i="2"/>
  <c r="R330" i="2"/>
  <c r="U330" i="2" s="1"/>
  <c r="V330" i="2"/>
  <c r="X330" i="2"/>
  <c r="Y330" i="2" s="1"/>
  <c r="Z330" i="2"/>
  <c r="AA330" i="2"/>
  <c r="AB330" i="2"/>
  <c r="AE330" i="2"/>
  <c r="AG330" i="2"/>
  <c r="AH330" i="2"/>
  <c r="AI330" i="2"/>
  <c r="AJ330" i="2"/>
  <c r="A331" i="2"/>
  <c r="C331" i="2"/>
  <c r="D331" i="2" s="1"/>
  <c r="E331" i="2"/>
  <c r="F331" i="2"/>
  <c r="G331" i="2"/>
  <c r="H331" i="2"/>
  <c r="I331" i="2"/>
  <c r="M331" i="2" s="1"/>
  <c r="J331" i="2"/>
  <c r="K331" i="2"/>
  <c r="N331" i="2"/>
  <c r="P331" i="2"/>
  <c r="Q331" i="2"/>
  <c r="T331" i="2" s="1"/>
  <c r="R331" i="2"/>
  <c r="V331" i="2"/>
  <c r="X331" i="2"/>
  <c r="Z331" i="2"/>
  <c r="AA331" i="2"/>
  <c r="AB331" i="2"/>
  <c r="AG331" i="2"/>
  <c r="AH331" i="2"/>
  <c r="AI331" i="2"/>
  <c r="AJ331" i="2"/>
  <c r="A332" i="2"/>
  <c r="C332" i="2"/>
  <c r="D332" i="2" s="1"/>
  <c r="E332" i="2"/>
  <c r="F332" i="2"/>
  <c r="G332" i="2"/>
  <c r="H332" i="2"/>
  <c r="I332" i="2"/>
  <c r="J332" i="2"/>
  <c r="K332" i="2"/>
  <c r="N332" i="2"/>
  <c r="O332" i="2" s="1"/>
  <c r="P332" i="2"/>
  <c r="Q332" i="2"/>
  <c r="R332" i="2"/>
  <c r="V332" i="2"/>
  <c r="X332" i="2"/>
  <c r="Z332" i="2"/>
  <c r="AA332" i="2"/>
  <c r="AB332" i="2"/>
  <c r="AG332" i="2"/>
  <c r="AH332" i="2"/>
  <c r="AI332" i="2"/>
  <c r="AJ332" i="2"/>
  <c r="A333" i="2"/>
  <c r="C333" i="2"/>
  <c r="D333" i="2" s="1"/>
  <c r="E333" i="2"/>
  <c r="F333" i="2"/>
  <c r="G333" i="2"/>
  <c r="H333" i="2"/>
  <c r="I333" i="2"/>
  <c r="J333" i="2"/>
  <c r="K333" i="2"/>
  <c r="N333" i="2"/>
  <c r="O333" i="2" s="1"/>
  <c r="P333" i="2"/>
  <c r="Q333" i="2"/>
  <c r="R333" i="2"/>
  <c r="V333" i="2"/>
  <c r="W333" i="2" s="1"/>
  <c r="X333" i="2"/>
  <c r="Y333" i="2" s="1"/>
  <c r="Z333" i="2"/>
  <c r="AA333" i="2"/>
  <c r="AB333" i="2"/>
  <c r="AG333" i="2"/>
  <c r="AH333" i="2"/>
  <c r="AI333" i="2"/>
  <c r="AJ333" i="2"/>
  <c r="A334" i="2"/>
  <c r="C334" i="2"/>
  <c r="D334" i="2" s="1"/>
  <c r="E334" i="2"/>
  <c r="F334" i="2"/>
  <c r="G334" i="2"/>
  <c r="H334" i="2"/>
  <c r="I334" i="2"/>
  <c r="J334" i="2"/>
  <c r="L334" i="2" s="1"/>
  <c r="K334" i="2"/>
  <c r="M334" i="2" s="1"/>
  <c r="N334" i="2"/>
  <c r="O334" i="2" s="1"/>
  <c r="P334" i="2"/>
  <c r="Q334" i="2"/>
  <c r="R334" i="2"/>
  <c r="U334" i="2" s="1"/>
  <c r="V334" i="2"/>
  <c r="W334" i="2" s="1"/>
  <c r="X334" i="2"/>
  <c r="Y334" i="2" s="1"/>
  <c r="Z334" i="2"/>
  <c r="AA334" i="2"/>
  <c r="AB334" i="2"/>
  <c r="AG334" i="2"/>
  <c r="AH334" i="2"/>
  <c r="AI334" i="2"/>
  <c r="AJ334" i="2"/>
  <c r="A335" i="2"/>
  <c r="C335" i="2"/>
  <c r="D335" i="2" s="1"/>
  <c r="E335" i="2"/>
  <c r="F335" i="2"/>
  <c r="G335" i="2"/>
  <c r="H335" i="2"/>
  <c r="I335" i="2"/>
  <c r="J335" i="2"/>
  <c r="K335" i="2"/>
  <c r="M335" i="2" s="1"/>
  <c r="N335" i="2"/>
  <c r="P335" i="2"/>
  <c r="Q335" i="2"/>
  <c r="T335" i="2" s="1"/>
  <c r="R335" i="2"/>
  <c r="V335" i="2"/>
  <c r="X335" i="2"/>
  <c r="Z335" i="2"/>
  <c r="AA335" i="2"/>
  <c r="AB335" i="2"/>
  <c r="AG335" i="2"/>
  <c r="AH335" i="2"/>
  <c r="AI335" i="2"/>
  <c r="AJ335" i="2"/>
  <c r="A336" i="2"/>
  <c r="C336" i="2"/>
  <c r="D336" i="2" s="1"/>
  <c r="E336" i="2"/>
  <c r="F336" i="2"/>
  <c r="G336" i="2"/>
  <c r="H336" i="2"/>
  <c r="I336" i="2"/>
  <c r="J336" i="2"/>
  <c r="K336" i="2"/>
  <c r="N336" i="2"/>
  <c r="P336" i="2"/>
  <c r="Q336" i="2"/>
  <c r="R336" i="2"/>
  <c r="V336" i="2"/>
  <c r="X336" i="2"/>
  <c r="Z336" i="2"/>
  <c r="AA336" i="2"/>
  <c r="AB336" i="2"/>
  <c r="AG336" i="2"/>
  <c r="AH336" i="2"/>
  <c r="AI336" i="2"/>
  <c r="AJ336" i="2"/>
  <c r="A337" i="2"/>
  <c r="C337" i="2"/>
  <c r="D337" i="2" s="1"/>
  <c r="E337" i="2"/>
  <c r="F337" i="2"/>
  <c r="G337" i="2"/>
  <c r="H337" i="2"/>
  <c r="I337" i="2"/>
  <c r="J337" i="2"/>
  <c r="L337" i="2" s="1"/>
  <c r="K337" i="2"/>
  <c r="M337" i="2" s="1"/>
  <c r="N337" i="2"/>
  <c r="AE337" i="2" s="1"/>
  <c r="P337" i="2"/>
  <c r="Q337" i="2"/>
  <c r="R337" i="2"/>
  <c r="V337" i="2"/>
  <c r="X337" i="2"/>
  <c r="Y337" i="2"/>
  <c r="Z337" i="2"/>
  <c r="AA337" i="2"/>
  <c r="AB337" i="2"/>
  <c r="AG337" i="2"/>
  <c r="AH337" i="2"/>
  <c r="AI337" i="2"/>
  <c r="AJ337" i="2"/>
  <c r="A338" i="2"/>
  <c r="C338" i="2"/>
  <c r="D338" i="2" s="1"/>
  <c r="E338" i="2"/>
  <c r="F338" i="2"/>
  <c r="G338" i="2"/>
  <c r="H338" i="2"/>
  <c r="I338" i="2"/>
  <c r="J338" i="2"/>
  <c r="K338" i="2"/>
  <c r="M338" i="2" s="1"/>
  <c r="N338" i="2"/>
  <c r="P338" i="2"/>
  <c r="S338" i="2" s="1"/>
  <c r="Q338" i="2"/>
  <c r="R338" i="2"/>
  <c r="U338" i="2" s="1"/>
  <c r="V338" i="2"/>
  <c r="W338" i="2"/>
  <c r="X338" i="2"/>
  <c r="Z338" i="2"/>
  <c r="AA338" i="2"/>
  <c r="AB338" i="2"/>
  <c r="AG338" i="2"/>
  <c r="AH338" i="2"/>
  <c r="AI338" i="2"/>
  <c r="AJ338" i="2"/>
  <c r="A339" i="2"/>
  <c r="C339" i="2"/>
  <c r="D339" i="2" s="1"/>
  <c r="E339" i="2"/>
  <c r="F339" i="2"/>
  <c r="G339" i="2"/>
  <c r="H339" i="2"/>
  <c r="I339" i="2"/>
  <c r="J339" i="2"/>
  <c r="K339" i="2"/>
  <c r="N339" i="2"/>
  <c r="P339" i="2"/>
  <c r="Q339" i="2"/>
  <c r="R339" i="2"/>
  <c r="U339" i="2" s="1"/>
  <c r="V339" i="2"/>
  <c r="X339" i="2"/>
  <c r="Z339" i="2"/>
  <c r="AA339" i="2"/>
  <c r="AB339" i="2"/>
  <c r="AG339" i="2"/>
  <c r="AH339" i="2"/>
  <c r="AI339" i="2"/>
  <c r="AJ339" i="2"/>
  <c r="A340" i="2"/>
  <c r="C340" i="2"/>
  <c r="D340" i="2" s="1"/>
  <c r="E340" i="2"/>
  <c r="F340" i="2"/>
  <c r="G340" i="2"/>
  <c r="H340" i="2"/>
  <c r="I340" i="2"/>
  <c r="J340" i="2"/>
  <c r="K340" i="2"/>
  <c r="N340" i="2"/>
  <c r="P340" i="2"/>
  <c r="Q340" i="2"/>
  <c r="R340" i="2"/>
  <c r="U340" i="2" s="1"/>
  <c r="V340" i="2"/>
  <c r="X340" i="2"/>
  <c r="Z340" i="2"/>
  <c r="AA340" i="2"/>
  <c r="AB340" i="2"/>
  <c r="AG340" i="2"/>
  <c r="AH340" i="2"/>
  <c r="AI340" i="2"/>
  <c r="AJ340" i="2"/>
  <c r="A341" i="2"/>
  <c r="C341" i="2"/>
  <c r="D341" i="2" s="1"/>
  <c r="E341" i="2"/>
  <c r="F341" i="2"/>
  <c r="G341" i="2"/>
  <c r="H341" i="2"/>
  <c r="I341" i="2"/>
  <c r="J341" i="2"/>
  <c r="K341" i="2"/>
  <c r="N341" i="2"/>
  <c r="P341" i="2"/>
  <c r="Q341" i="2"/>
  <c r="T341" i="2" s="1"/>
  <c r="R341" i="2"/>
  <c r="V341" i="2"/>
  <c r="X341" i="2"/>
  <c r="Y341" i="2" s="1"/>
  <c r="Z341" i="2"/>
  <c r="AA341" i="2"/>
  <c r="AB341" i="2"/>
  <c r="AG341" i="2"/>
  <c r="AH341" i="2"/>
  <c r="AI341" i="2"/>
  <c r="AJ341" i="2"/>
  <c r="A342" i="2"/>
  <c r="C342" i="2"/>
  <c r="D342" i="2" s="1"/>
  <c r="E342" i="2"/>
  <c r="F342" i="2"/>
  <c r="G342" i="2"/>
  <c r="H342" i="2"/>
  <c r="I342" i="2"/>
  <c r="J342" i="2"/>
  <c r="K342" i="2"/>
  <c r="N342" i="2"/>
  <c r="O342" i="2" s="1"/>
  <c r="P342" i="2"/>
  <c r="S342" i="2" s="1"/>
  <c r="Q342" i="2"/>
  <c r="R342" i="2"/>
  <c r="U342" i="2" s="1"/>
  <c r="V342" i="2"/>
  <c r="W342" i="2" s="1"/>
  <c r="X342" i="2"/>
  <c r="Z342" i="2"/>
  <c r="AA342" i="2"/>
  <c r="AB342" i="2"/>
  <c r="AE342" i="2"/>
  <c r="AG342" i="2"/>
  <c r="AH342" i="2"/>
  <c r="AI342" i="2"/>
  <c r="AJ342" i="2"/>
  <c r="A343" i="2"/>
  <c r="C343" i="2"/>
  <c r="D343" i="2" s="1"/>
  <c r="E343" i="2"/>
  <c r="F343" i="2"/>
  <c r="G343" i="2"/>
  <c r="H343" i="2"/>
  <c r="I343" i="2"/>
  <c r="J343" i="2"/>
  <c r="K343" i="2"/>
  <c r="M343" i="2" s="1"/>
  <c r="N343" i="2"/>
  <c r="P343" i="2"/>
  <c r="Q343" i="2"/>
  <c r="T343" i="2" s="1"/>
  <c r="R343" i="2"/>
  <c r="V343" i="2"/>
  <c r="X343" i="2"/>
  <c r="Z343" i="2"/>
  <c r="AA343" i="2"/>
  <c r="AB343" i="2"/>
  <c r="AG343" i="2"/>
  <c r="AH343" i="2"/>
  <c r="AI343" i="2"/>
  <c r="AJ343" i="2"/>
  <c r="A344" i="2"/>
  <c r="C344" i="2"/>
  <c r="D344" i="2" s="1"/>
  <c r="E344" i="2"/>
  <c r="F344" i="2"/>
  <c r="G344" i="2"/>
  <c r="H344" i="2"/>
  <c r="I344" i="2"/>
  <c r="J344" i="2"/>
  <c r="K344" i="2"/>
  <c r="N344" i="2"/>
  <c r="P344" i="2"/>
  <c r="Q344" i="2"/>
  <c r="R344" i="2"/>
  <c r="V344" i="2"/>
  <c r="X344" i="2"/>
  <c r="Z344" i="2"/>
  <c r="AA344" i="2"/>
  <c r="AB344" i="2"/>
  <c r="AG344" i="2"/>
  <c r="AH344" i="2"/>
  <c r="AI344" i="2"/>
  <c r="AJ344" i="2"/>
  <c r="A345" i="2"/>
  <c r="C345" i="2"/>
  <c r="D345" i="2" s="1"/>
  <c r="E345" i="2"/>
  <c r="F345" i="2"/>
  <c r="G345" i="2"/>
  <c r="H345" i="2"/>
  <c r="I345" i="2"/>
  <c r="J345" i="2"/>
  <c r="K345" i="2"/>
  <c r="N345" i="2"/>
  <c r="P345" i="2"/>
  <c r="Q345" i="2"/>
  <c r="R345" i="2"/>
  <c r="V345" i="2"/>
  <c r="X345" i="2"/>
  <c r="Y345" i="2" s="1"/>
  <c r="Z345" i="2"/>
  <c r="AA345" i="2"/>
  <c r="AB345" i="2"/>
  <c r="AG345" i="2"/>
  <c r="AH345" i="2"/>
  <c r="AI345" i="2"/>
  <c r="AJ345" i="2"/>
  <c r="A346" i="2"/>
  <c r="C346" i="2"/>
  <c r="D346" i="2" s="1"/>
  <c r="E346" i="2"/>
  <c r="F346" i="2"/>
  <c r="G346" i="2"/>
  <c r="H346" i="2"/>
  <c r="I346" i="2"/>
  <c r="J346" i="2"/>
  <c r="L346" i="2" s="1"/>
  <c r="K346" i="2"/>
  <c r="M346" i="2" s="1"/>
  <c r="N346" i="2"/>
  <c r="P346" i="2"/>
  <c r="Q346" i="2"/>
  <c r="R346" i="2"/>
  <c r="V346" i="2"/>
  <c r="W346" i="2" s="1"/>
  <c r="X346" i="2"/>
  <c r="Y346" i="2" s="1"/>
  <c r="Z346" i="2"/>
  <c r="AA346" i="2"/>
  <c r="AB346" i="2"/>
  <c r="AG346" i="2"/>
  <c r="AH346" i="2"/>
  <c r="AI346" i="2"/>
  <c r="AJ346" i="2"/>
  <c r="A347" i="2"/>
  <c r="C347" i="2"/>
  <c r="D347" i="2" s="1"/>
  <c r="E347" i="2"/>
  <c r="F347" i="2"/>
  <c r="G347" i="2"/>
  <c r="H347" i="2"/>
  <c r="I347" i="2"/>
  <c r="J347" i="2"/>
  <c r="K347" i="2"/>
  <c r="N347" i="2"/>
  <c r="O347" i="2" s="1"/>
  <c r="P347" i="2"/>
  <c r="Q347" i="2"/>
  <c r="R347" i="2"/>
  <c r="V347" i="2"/>
  <c r="W347" i="2" s="1"/>
  <c r="X347" i="2"/>
  <c r="Z347" i="2"/>
  <c r="AA347" i="2"/>
  <c r="AB347" i="2"/>
  <c r="AG347" i="2"/>
  <c r="AH347" i="2"/>
  <c r="AI347" i="2"/>
  <c r="AJ347" i="2"/>
  <c r="A348" i="2"/>
  <c r="C348" i="2"/>
  <c r="D348" i="2" s="1"/>
  <c r="E348" i="2"/>
  <c r="F348" i="2"/>
  <c r="G348" i="2"/>
  <c r="H348" i="2"/>
  <c r="I348" i="2"/>
  <c r="J348" i="2"/>
  <c r="L348" i="2" s="1"/>
  <c r="K348" i="2"/>
  <c r="M348" i="2" s="1"/>
  <c r="N348" i="2"/>
  <c r="P348" i="2"/>
  <c r="Q348" i="2"/>
  <c r="R348" i="2"/>
  <c r="V348" i="2"/>
  <c r="W348" i="2" s="1"/>
  <c r="X348" i="2"/>
  <c r="Z348" i="2"/>
  <c r="AA348" i="2"/>
  <c r="AB348" i="2"/>
  <c r="AG348" i="2"/>
  <c r="AH348" i="2"/>
  <c r="AI348" i="2"/>
  <c r="AJ348" i="2"/>
  <c r="A349" i="2"/>
  <c r="C349" i="2"/>
  <c r="D349" i="2" s="1"/>
  <c r="E349" i="2"/>
  <c r="F349" i="2"/>
  <c r="G349" i="2"/>
  <c r="H349" i="2"/>
  <c r="I349" i="2"/>
  <c r="J349" i="2"/>
  <c r="L349" i="2" s="1"/>
  <c r="K349" i="2"/>
  <c r="N349" i="2"/>
  <c r="O349" i="2" s="1"/>
  <c r="P349" i="2"/>
  <c r="Q349" i="2"/>
  <c r="R349" i="2"/>
  <c r="V349" i="2"/>
  <c r="W349" i="2" s="1"/>
  <c r="X349" i="2"/>
  <c r="Y349" i="2"/>
  <c r="Z349" i="2"/>
  <c r="AA349" i="2"/>
  <c r="AB349" i="2"/>
  <c r="AE349" i="2"/>
  <c r="AG349" i="2"/>
  <c r="AH349" i="2"/>
  <c r="AI349" i="2"/>
  <c r="AJ349" i="2"/>
  <c r="A350" i="2"/>
  <c r="C350" i="2"/>
  <c r="D350" i="2" s="1"/>
  <c r="E350" i="2"/>
  <c r="F350" i="2"/>
  <c r="G350" i="2"/>
  <c r="H350" i="2"/>
  <c r="I350" i="2"/>
  <c r="J350" i="2"/>
  <c r="L350" i="2" s="1"/>
  <c r="K350" i="2"/>
  <c r="N350" i="2"/>
  <c r="O350" i="2" s="1"/>
  <c r="P350" i="2"/>
  <c r="Q350" i="2"/>
  <c r="T350" i="2" s="1"/>
  <c r="R350" i="2"/>
  <c r="V350" i="2"/>
  <c r="W350" i="2" s="1"/>
  <c r="X350" i="2"/>
  <c r="Z350" i="2"/>
  <c r="AA350" i="2"/>
  <c r="AB350" i="2"/>
  <c r="AG350" i="2"/>
  <c r="AH350" i="2"/>
  <c r="AI350" i="2"/>
  <c r="AJ350" i="2"/>
  <c r="A351" i="2"/>
  <c r="C351" i="2"/>
  <c r="D351" i="2" s="1"/>
  <c r="E351" i="2"/>
  <c r="F351" i="2"/>
  <c r="G351" i="2"/>
  <c r="H351" i="2"/>
  <c r="I351" i="2"/>
  <c r="J351" i="2"/>
  <c r="L351" i="2" s="1"/>
  <c r="K351" i="2"/>
  <c r="N351" i="2"/>
  <c r="O351" i="2" s="1"/>
  <c r="P351" i="2"/>
  <c r="Q351" i="2"/>
  <c r="R351" i="2"/>
  <c r="V351" i="2"/>
  <c r="W351" i="2" s="1"/>
  <c r="X351" i="2"/>
  <c r="Y351" i="2" s="1"/>
  <c r="Z351" i="2"/>
  <c r="AA351" i="2"/>
  <c r="AB351" i="2"/>
  <c r="AG351" i="2"/>
  <c r="AH351" i="2"/>
  <c r="AI351" i="2"/>
  <c r="AJ351" i="2"/>
  <c r="A352" i="2"/>
  <c r="C352" i="2"/>
  <c r="D352" i="2" s="1"/>
  <c r="E352" i="2"/>
  <c r="F352" i="2"/>
  <c r="G352" i="2"/>
  <c r="H352" i="2"/>
  <c r="I352" i="2"/>
  <c r="M352" i="2" s="1"/>
  <c r="J352" i="2"/>
  <c r="K352" i="2"/>
  <c r="N352" i="2"/>
  <c r="P352" i="2"/>
  <c r="Q352" i="2"/>
  <c r="R352" i="2"/>
  <c r="V352" i="2"/>
  <c r="X352" i="2"/>
  <c r="Y352" i="2" s="1"/>
  <c r="Z352" i="2"/>
  <c r="AA352" i="2"/>
  <c r="AB352" i="2"/>
  <c r="AG352" i="2"/>
  <c r="AH352" i="2"/>
  <c r="AI352" i="2"/>
  <c r="AJ352" i="2"/>
  <c r="A353" i="2"/>
  <c r="C353" i="2"/>
  <c r="D353" i="2" s="1"/>
  <c r="E353" i="2"/>
  <c r="F353" i="2"/>
  <c r="G353" i="2"/>
  <c r="H353" i="2"/>
  <c r="I353" i="2"/>
  <c r="J353" i="2"/>
  <c r="K353" i="2"/>
  <c r="M353" i="2" s="1"/>
  <c r="N353" i="2"/>
  <c r="P353" i="2"/>
  <c r="Q353" i="2"/>
  <c r="R353" i="2"/>
  <c r="U353" i="2" s="1"/>
  <c r="V353" i="2"/>
  <c r="X353" i="2"/>
  <c r="Y353" i="2" s="1"/>
  <c r="Z353" i="2"/>
  <c r="AA353" i="2"/>
  <c r="AB353" i="2"/>
  <c r="AG353" i="2"/>
  <c r="AH353" i="2"/>
  <c r="AI353" i="2"/>
  <c r="AJ353" i="2"/>
  <c r="A354" i="2"/>
  <c r="C354" i="2"/>
  <c r="D354" i="2" s="1"/>
  <c r="E354" i="2"/>
  <c r="F354" i="2"/>
  <c r="G354" i="2"/>
  <c r="H354" i="2"/>
  <c r="I354" i="2"/>
  <c r="J354" i="2"/>
  <c r="K354" i="2"/>
  <c r="N354" i="2"/>
  <c r="O354" i="2"/>
  <c r="P354" i="2"/>
  <c r="Q354" i="2"/>
  <c r="R354" i="2"/>
  <c r="U354" i="2" s="1"/>
  <c r="T354" i="2"/>
  <c r="V354" i="2"/>
  <c r="X354" i="2"/>
  <c r="Z354" i="2"/>
  <c r="AA354" i="2"/>
  <c r="AB354" i="2"/>
  <c r="AG354" i="2"/>
  <c r="AH354" i="2"/>
  <c r="AI354" i="2"/>
  <c r="AJ354" i="2"/>
  <c r="A355" i="2"/>
  <c r="C355" i="2"/>
  <c r="D355" i="2" s="1"/>
  <c r="E355" i="2"/>
  <c r="F355" i="2"/>
  <c r="G355" i="2"/>
  <c r="H355" i="2"/>
  <c r="I355" i="2"/>
  <c r="J355" i="2"/>
  <c r="K355" i="2"/>
  <c r="N355" i="2"/>
  <c r="P355" i="2"/>
  <c r="Q355" i="2"/>
  <c r="T355" i="2" s="1"/>
  <c r="R355" i="2"/>
  <c r="V355" i="2"/>
  <c r="X355" i="2"/>
  <c r="Z355" i="2"/>
  <c r="AA355" i="2"/>
  <c r="AB355" i="2"/>
  <c r="AG355" i="2"/>
  <c r="AH355" i="2"/>
  <c r="AI355" i="2"/>
  <c r="AJ355" i="2"/>
  <c r="A356" i="2"/>
  <c r="C356" i="2"/>
  <c r="D356" i="2" s="1"/>
  <c r="E356" i="2"/>
  <c r="F356" i="2"/>
  <c r="G356" i="2"/>
  <c r="H356" i="2"/>
  <c r="I356" i="2"/>
  <c r="J356" i="2"/>
  <c r="K356" i="2"/>
  <c r="N356" i="2"/>
  <c r="P356" i="2"/>
  <c r="Q356" i="2"/>
  <c r="T356" i="2" s="1"/>
  <c r="R356" i="2"/>
  <c r="V356" i="2"/>
  <c r="X356" i="2"/>
  <c r="Y356" i="2" s="1"/>
  <c r="Z356" i="2"/>
  <c r="AA356" i="2"/>
  <c r="AB356" i="2"/>
  <c r="AG356" i="2"/>
  <c r="AH356" i="2"/>
  <c r="AI356" i="2"/>
  <c r="AJ356" i="2"/>
  <c r="A357" i="2"/>
  <c r="C357" i="2"/>
  <c r="D357" i="2" s="1"/>
  <c r="E357" i="2"/>
  <c r="F357" i="2"/>
  <c r="G357" i="2"/>
  <c r="H357" i="2"/>
  <c r="I357" i="2"/>
  <c r="J357" i="2"/>
  <c r="K357" i="2"/>
  <c r="N357" i="2"/>
  <c r="P357" i="2"/>
  <c r="Q357" i="2"/>
  <c r="R357" i="2"/>
  <c r="V357" i="2"/>
  <c r="X357" i="2"/>
  <c r="Z357" i="2"/>
  <c r="AA357" i="2"/>
  <c r="AB357" i="2"/>
  <c r="AG357" i="2"/>
  <c r="AH357" i="2"/>
  <c r="AI357" i="2"/>
  <c r="AJ357" i="2"/>
  <c r="A358" i="2"/>
  <c r="C358" i="2"/>
  <c r="D358" i="2" s="1"/>
  <c r="E358" i="2"/>
  <c r="F358" i="2"/>
  <c r="G358" i="2"/>
  <c r="H358" i="2"/>
  <c r="I358" i="2"/>
  <c r="J358" i="2"/>
  <c r="K358" i="2"/>
  <c r="N358" i="2"/>
  <c r="P358" i="2"/>
  <c r="Q358" i="2"/>
  <c r="R358" i="2"/>
  <c r="V358" i="2"/>
  <c r="W358" i="2"/>
  <c r="X358" i="2"/>
  <c r="Z358" i="2"/>
  <c r="AA358" i="2"/>
  <c r="AB358" i="2"/>
  <c r="AG358" i="2"/>
  <c r="AH358" i="2"/>
  <c r="AI358" i="2"/>
  <c r="AJ358" i="2"/>
  <c r="A359" i="2"/>
  <c r="C359" i="2"/>
  <c r="D359" i="2" s="1"/>
  <c r="E359" i="2"/>
  <c r="F359" i="2"/>
  <c r="G359" i="2"/>
  <c r="H359" i="2"/>
  <c r="I359" i="2"/>
  <c r="J359" i="2"/>
  <c r="K359" i="2"/>
  <c r="N359" i="2"/>
  <c r="AE359" i="2" s="1"/>
  <c r="P359" i="2"/>
  <c r="Q359" i="2"/>
  <c r="R359" i="2"/>
  <c r="V359" i="2"/>
  <c r="W359" i="2" s="1"/>
  <c r="X359" i="2"/>
  <c r="Z359" i="2"/>
  <c r="AA359" i="2"/>
  <c r="AB359" i="2"/>
  <c r="AG359" i="2"/>
  <c r="AH359" i="2"/>
  <c r="AI359" i="2"/>
  <c r="AJ359" i="2"/>
  <c r="A360" i="2"/>
  <c r="C360" i="2"/>
  <c r="D360" i="2" s="1"/>
  <c r="E360" i="2"/>
  <c r="F360" i="2"/>
  <c r="G360" i="2"/>
  <c r="H360" i="2"/>
  <c r="I360" i="2"/>
  <c r="J360" i="2"/>
  <c r="K360" i="2"/>
  <c r="N360" i="2"/>
  <c r="P360" i="2"/>
  <c r="Q360" i="2"/>
  <c r="R360" i="2"/>
  <c r="V360" i="2"/>
  <c r="X360" i="2"/>
  <c r="Z360" i="2"/>
  <c r="AA360" i="2"/>
  <c r="AB360" i="2"/>
  <c r="AG360" i="2"/>
  <c r="AH360" i="2"/>
  <c r="AI360" i="2"/>
  <c r="AJ360" i="2"/>
  <c r="A361" i="2"/>
  <c r="C361" i="2"/>
  <c r="D361" i="2" s="1"/>
  <c r="E361" i="2"/>
  <c r="F361" i="2"/>
  <c r="G361" i="2"/>
  <c r="H361" i="2"/>
  <c r="I361" i="2"/>
  <c r="J361" i="2"/>
  <c r="K361" i="2"/>
  <c r="N361" i="2"/>
  <c r="AE361" i="2" s="1"/>
  <c r="P361" i="2"/>
  <c r="Q361" i="2"/>
  <c r="R361" i="2"/>
  <c r="V361" i="2"/>
  <c r="W361" i="2" s="1"/>
  <c r="X361" i="2"/>
  <c r="Z361" i="2"/>
  <c r="AA361" i="2"/>
  <c r="AB361" i="2"/>
  <c r="AG361" i="2"/>
  <c r="AH361" i="2"/>
  <c r="AI361" i="2"/>
  <c r="AJ361" i="2"/>
  <c r="A362" i="2"/>
  <c r="C362" i="2"/>
  <c r="D362" i="2" s="1"/>
  <c r="E362" i="2"/>
  <c r="F362" i="2"/>
  <c r="G362" i="2"/>
  <c r="H362" i="2"/>
  <c r="I362" i="2"/>
  <c r="J362" i="2"/>
  <c r="K362" i="2"/>
  <c r="N362" i="2"/>
  <c r="P362" i="2"/>
  <c r="Q362" i="2"/>
  <c r="R362" i="2"/>
  <c r="U362" i="2" s="1"/>
  <c r="V362" i="2"/>
  <c r="X362" i="2"/>
  <c r="Z362" i="2"/>
  <c r="AA362" i="2"/>
  <c r="AB362" i="2"/>
  <c r="AG362" i="2"/>
  <c r="AH362" i="2"/>
  <c r="AI362" i="2"/>
  <c r="AJ362" i="2"/>
  <c r="A363" i="2"/>
  <c r="C363" i="2"/>
  <c r="D363" i="2" s="1"/>
  <c r="E363" i="2"/>
  <c r="F363" i="2"/>
  <c r="G363" i="2"/>
  <c r="H363" i="2"/>
  <c r="I363" i="2"/>
  <c r="J363" i="2"/>
  <c r="L363" i="2" s="1"/>
  <c r="K363" i="2"/>
  <c r="N363" i="2"/>
  <c r="O363" i="2" s="1"/>
  <c r="P363" i="2"/>
  <c r="Q363" i="2"/>
  <c r="R363" i="2"/>
  <c r="U363" i="2" s="1"/>
  <c r="V363" i="2"/>
  <c r="X363" i="2"/>
  <c r="Y363" i="2" s="1"/>
  <c r="Z363" i="2"/>
  <c r="AA363" i="2"/>
  <c r="AB363" i="2"/>
  <c r="AE363" i="2"/>
  <c r="AG363" i="2"/>
  <c r="AH363" i="2"/>
  <c r="AI363" i="2"/>
  <c r="AJ363" i="2"/>
  <c r="A364" i="2"/>
  <c r="C364" i="2"/>
  <c r="D364" i="2" s="1"/>
  <c r="E364" i="2"/>
  <c r="F364" i="2"/>
  <c r="G364" i="2"/>
  <c r="H364" i="2"/>
  <c r="I364" i="2"/>
  <c r="J364" i="2"/>
  <c r="K364" i="2"/>
  <c r="N364" i="2"/>
  <c r="P364" i="2"/>
  <c r="Q364" i="2"/>
  <c r="T364" i="2" s="1"/>
  <c r="R364" i="2"/>
  <c r="V364" i="2"/>
  <c r="X364" i="2"/>
  <c r="Z364" i="2"/>
  <c r="AA364" i="2"/>
  <c r="AB364" i="2"/>
  <c r="AG364" i="2"/>
  <c r="AH364" i="2"/>
  <c r="AI364" i="2"/>
  <c r="AJ364" i="2"/>
  <c r="A365" i="2"/>
  <c r="C365" i="2"/>
  <c r="D365" i="2" s="1"/>
  <c r="E365" i="2"/>
  <c r="F365" i="2"/>
  <c r="G365" i="2"/>
  <c r="H365" i="2"/>
  <c r="I365" i="2"/>
  <c r="J365" i="2"/>
  <c r="K365" i="2"/>
  <c r="N365" i="2"/>
  <c r="P365" i="2"/>
  <c r="Q365" i="2"/>
  <c r="T365" i="2" s="1"/>
  <c r="R365" i="2"/>
  <c r="U365" i="2" s="1"/>
  <c r="V365" i="2"/>
  <c r="W365" i="2" s="1"/>
  <c r="X365" i="2"/>
  <c r="Z365" i="2"/>
  <c r="AA365" i="2"/>
  <c r="AB365" i="2"/>
  <c r="AG365" i="2"/>
  <c r="AH365" i="2"/>
  <c r="AI365" i="2"/>
  <c r="AJ365" i="2"/>
  <c r="A366" i="2"/>
  <c r="C366" i="2"/>
  <c r="D366" i="2" s="1"/>
  <c r="E366" i="2"/>
  <c r="F366" i="2"/>
  <c r="G366" i="2"/>
  <c r="H366" i="2"/>
  <c r="I366" i="2"/>
  <c r="J366" i="2"/>
  <c r="L366" i="2" s="1"/>
  <c r="K366" i="2"/>
  <c r="N366" i="2"/>
  <c r="O366" i="2" s="1"/>
  <c r="P366" i="2"/>
  <c r="Q366" i="2"/>
  <c r="R366" i="2"/>
  <c r="V366" i="2"/>
  <c r="X366" i="2"/>
  <c r="Z366" i="2"/>
  <c r="AA366" i="2"/>
  <c r="AB366" i="2"/>
  <c r="AG366" i="2"/>
  <c r="AH366" i="2"/>
  <c r="AI366" i="2"/>
  <c r="AJ366" i="2"/>
  <c r="A367" i="2"/>
  <c r="C367" i="2"/>
  <c r="D367" i="2" s="1"/>
  <c r="E367" i="2"/>
  <c r="F367" i="2"/>
  <c r="G367" i="2"/>
  <c r="H367" i="2"/>
  <c r="I367" i="2"/>
  <c r="J367" i="2"/>
  <c r="K367" i="2"/>
  <c r="N367" i="2"/>
  <c r="P367" i="2"/>
  <c r="Q367" i="2"/>
  <c r="R367" i="2"/>
  <c r="V367" i="2"/>
  <c r="X367" i="2"/>
  <c r="Z367" i="2"/>
  <c r="AA367" i="2"/>
  <c r="AB367" i="2"/>
  <c r="AG367" i="2"/>
  <c r="AH367" i="2"/>
  <c r="AI367" i="2"/>
  <c r="AJ367" i="2"/>
  <c r="A368" i="2"/>
  <c r="C368" i="2"/>
  <c r="D368" i="2" s="1"/>
  <c r="E368" i="2"/>
  <c r="F368" i="2"/>
  <c r="G368" i="2"/>
  <c r="H368" i="2"/>
  <c r="I368" i="2"/>
  <c r="J368" i="2"/>
  <c r="K368" i="2"/>
  <c r="M368" i="2" s="1"/>
  <c r="N368" i="2"/>
  <c r="P368" i="2"/>
  <c r="Q368" i="2"/>
  <c r="T368" i="2" s="1"/>
  <c r="R368" i="2"/>
  <c r="V368" i="2"/>
  <c r="X368" i="2"/>
  <c r="Y368" i="2" s="1"/>
  <c r="Z368" i="2"/>
  <c r="AA368" i="2"/>
  <c r="AB368" i="2"/>
  <c r="AG368" i="2"/>
  <c r="AH368" i="2"/>
  <c r="AI368" i="2"/>
  <c r="AJ368" i="2"/>
  <c r="A369" i="2"/>
  <c r="C369" i="2"/>
  <c r="D369" i="2" s="1"/>
  <c r="E369" i="2"/>
  <c r="F369" i="2"/>
  <c r="G369" i="2"/>
  <c r="H369" i="2"/>
  <c r="I369" i="2"/>
  <c r="J369" i="2"/>
  <c r="K369" i="2"/>
  <c r="N369" i="2"/>
  <c r="P369" i="2"/>
  <c r="Q369" i="2"/>
  <c r="R369" i="2"/>
  <c r="V369" i="2"/>
  <c r="X369" i="2"/>
  <c r="Z369" i="2"/>
  <c r="AA369" i="2"/>
  <c r="AB369" i="2"/>
  <c r="AG369" i="2"/>
  <c r="AH369" i="2"/>
  <c r="AI369" i="2"/>
  <c r="AJ369" i="2"/>
  <c r="A370" i="2"/>
  <c r="C370" i="2"/>
  <c r="D370" i="2"/>
  <c r="E370" i="2"/>
  <c r="F370" i="2"/>
  <c r="G370" i="2"/>
  <c r="H370" i="2"/>
  <c r="I370" i="2"/>
  <c r="J370" i="2"/>
  <c r="L370" i="2" s="1"/>
  <c r="K370" i="2"/>
  <c r="N370" i="2"/>
  <c r="O370" i="2" s="1"/>
  <c r="P370" i="2"/>
  <c r="Q370" i="2"/>
  <c r="R370" i="2"/>
  <c r="V370" i="2"/>
  <c r="W370" i="2" s="1"/>
  <c r="X370" i="2"/>
  <c r="Z370" i="2"/>
  <c r="AA370" i="2"/>
  <c r="AB370" i="2"/>
  <c r="AG370" i="2"/>
  <c r="AH370" i="2"/>
  <c r="AI370" i="2"/>
  <c r="AJ370" i="2"/>
  <c r="A371" i="2"/>
  <c r="C371" i="2"/>
  <c r="D371" i="2" s="1"/>
  <c r="E371" i="2"/>
  <c r="F371" i="2"/>
  <c r="G371" i="2"/>
  <c r="H371" i="2"/>
  <c r="I371" i="2"/>
  <c r="J371" i="2"/>
  <c r="K371" i="2"/>
  <c r="N371" i="2"/>
  <c r="AE371" i="2" s="1"/>
  <c r="P371" i="2"/>
  <c r="Q371" i="2"/>
  <c r="R371" i="2"/>
  <c r="V371" i="2"/>
  <c r="X371" i="2"/>
  <c r="Z371" i="2"/>
  <c r="AA371" i="2"/>
  <c r="AB371" i="2"/>
  <c r="AG371" i="2"/>
  <c r="AH371" i="2"/>
  <c r="AI371" i="2"/>
  <c r="AJ371" i="2"/>
  <c r="A372" i="2"/>
  <c r="C372" i="2"/>
  <c r="D372" i="2" s="1"/>
  <c r="E372" i="2"/>
  <c r="F372" i="2"/>
  <c r="G372" i="2"/>
  <c r="H372" i="2"/>
  <c r="I372" i="2"/>
  <c r="J372" i="2"/>
  <c r="K372" i="2"/>
  <c r="N372" i="2"/>
  <c r="P372" i="2"/>
  <c r="Q372" i="2"/>
  <c r="R372" i="2"/>
  <c r="V372" i="2"/>
  <c r="X372" i="2"/>
  <c r="Y372" i="2" s="1"/>
  <c r="Z372" i="2"/>
  <c r="AA372" i="2"/>
  <c r="AB372" i="2"/>
  <c r="AG372" i="2"/>
  <c r="AH372" i="2"/>
  <c r="AI372" i="2"/>
  <c r="AJ372" i="2"/>
  <c r="A373" i="2"/>
  <c r="C373" i="2"/>
  <c r="D373" i="2" s="1"/>
  <c r="E373" i="2"/>
  <c r="F373" i="2"/>
  <c r="G373" i="2"/>
  <c r="H373" i="2"/>
  <c r="I373" i="2"/>
  <c r="J373" i="2"/>
  <c r="L373" i="2" s="1"/>
  <c r="K373" i="2"/>
  <c r="N373" i="2"/>
  <c r="P373" i="2"/>
  <c r="Q373" i="2"/>
  <c r="T373" i="2" s="1"/>
  <c r="R373" i="2"/>
  <c r="V373" i="2"/>
  <c r="X373" i="2"/>
  <c r="Z373" i="2"/>
  <c r="AA373" i="2"/>
  <c r="AB373" i="2"/>
  <c r="AG373" i="2"/>
  <c r="AH373" i="2"/>
  <c r="AI373" i="2"/>
  <c r="AJ373" i="2"/>
  <c r="A374" i="2"/>
  <c r="C374" i="2"/>
  <c r="D374" i="2" s="1"/>
  <c r="E374" i="2"/>
  <c r="F374" i="2"/>
  <c r="G374" i="2"/>
  <c r="H374" i="2"/>
  <c r="I374" i="2"/>
  <c r="J374" i="2"/>
  <c r="K374" i="2"/>
  <c r="N374" i="2"/>
  <c r="P374" i="2"/>
  <c r="Q374" i="2"/>
  <c r="R374" i="2"/>
  <c r="V374" i="2"/>
  <c r="X374" i="2"/>
  <c r="Y374" i="2" s="1"/>
  <c r="Z374" i="2"/>
  <c r="AA374" i="2"/>
  <c r="AB374" i="2"/>
  <c r="AG374" i="2"/>
  <c r="AH374" i="2"/>
  <c r="AI374" i="2"/>
  <c r="AJ374" i="2"/>
  <c r="A375" i="2"/>
  <c r="C375" i="2"/>
  <c r="D375" i="2" s="1"/>
  <c r="E375" i="2"/>
  <c r="F375" i="2"/>
  <c r="G375" i="2"/>
  <c r="H375" i="2"/>
  <c r="I375" i="2"/>
  <c r="J375" i="2"/>
  <c r="L375" i="2" s="1"/>
  <c r="K375" i="2"/>
  <c r="N375" i="2"/>
  <c r="AE375" i="2" s="1"/>
  <c r="P375" i="2"/>
  <c r="Q375" i="2"/>
  <c r="R375" i="2"/>
  <c r="U375" i="2" s="1"/>
  <c r="V375" i="2"/>
  <c r="X375" i="2"/>
  <c r="Z375" i="2"/>
  <c r="AA375" i="2"/>
  <c r="AB375" i="2"/>
  <c r="AG375" i="2"/>
  <c r="AH375" i="2"/>
  <c r="AI375" i="2"/>
  <c r="AJ375" i="2"/>
  <c r="A376" i="2"/>
  <c r="C376" i="2"/>
  <c r="D376" i="2" s="1"/>
  <c r="E376" i="2"/>
  <c r="F376" i="2"/>
  <c r="G376" i="2"/>
  <c r="H376" i="2"/>
  <c r="I376" i="2"/>
  <c r="J376" i="2"/>
  <c r="L376" i="2" s="1"/>
  <c r="K376" i="2"/>
  <c r="N376" i="2"/>
  <c r="P376" i="2"/>
  <c r="Q376" i="2"/>
  <c r="T376" i="2" s="1"/>
  <c r="R376" i="2"/>
  <c r="V376" i="2"/>
  <c r="X376" i="2"/>
  <c r="Y376" i="2" s="1"/>
  <c r="Z376" i="2"/>
  <c r="AA376" i="2"/>
  <c r="AB376" i="2"/>
  <c r="AG376" i="2"/>
  <c r="AH376" i="2"/>
  <c r="AI376" i="2"/>
  <c r="AJ376" i="2"/>
  <c r="A377" i="2"/>
  <c r="C377" i="2"/>
  <c r="D377" i="2" s="1"/>
  <c r="E377" i="2"/>
  <c r="F377" i="2"/>
  <c r="G377" i="2"/>
  <c r="H377" i="2"/>
  <c r="I377" i="2"/>
  <c r="J377" i="2"/>
  <c r="L377" i="2" s="1"/>
  <c r="K377" i="2"/>
  <c r="M377" i="2" s="1"/>
  <c r="N377" i="2"/>
  <c r="O377" i="2" s="1"/>
  <c r="P377" i="2"/>
  <c r="Q377" i="2"/>
  <c r="R377" i="2"/>
  <c r="V377" i="2"/>
  <c r="W377" i="2" s="1"/>
  <c r="X377" i="2"/>
  <c r="Y377" i="2"/>
  <c r="Z377" i="2"/>
  <c r="AA377" i="2"/>
  <c r="AB377" i="2"/>
  <c r="AG377" i="2"/>
  <c r="AH377" i="2"/>
  <c r="AI377" i="2"/>
  <c r="AJ377" i="2"/>
  <c r="A378" i="2"/>
  <c r="C378" i="2"/>
  <c r="D378" i="2" s="1"/>
  <c r="E378" i="2"/>
  <c r="F378" i="2"/>
  <c r="G378" i="2"/>
  <c r="H378" i="2"/>
  <c r="I378" i="2"/>
  <c r="J378" i="2"/>
  <c r="K378" i="2"/>
  <c r="N378" i="2"/>
  <c r="P378" i="2"/>
  <c r="Q378" i="2"/>
  <c r="T378" i="2" s="1"/>
  <c r="R378" i="2"/>
  <c r="U378" i="2" s="1"/>
  <c r="V378" i="2"/>
  <c r="X378" i="2"/>
  <c r="Y378" i="2" s="1"/>
  <c r="Z378" i="2"/>
  <c r="AA378" i="2"/>
  <c r="AB378" i="2"/>
  <c r="AG378" i="2"/>
  <c r="AH378" i="2"/>
  <c r="AI378" i="2"/>
  <c r="AJ378" i="2"/>
  <c r="A379" i="2"/>
  <c r="C379" i="2"/>
  <c r="D379" i="2" s="1"/>
  <c r="E379" i="2"/>
  <c r="F379" i="2"/>
  <c r="G379" i="2"/>
  <c r="H379" i="2"/>
  <c r="I379" i="2"/>
  <c r="J379" i="2"/>
  <c r="K379" i="2"/>
  <c r="M379" i="2" s="1"/>
  <c r="N379" i="2"/>
  <c r="O379" i="2"/>
  <c r="P379" i="2"/>
  <c r="S379" i="2" s="1"/>
  <c r="Q379" i="2"/>
  <c r="T379" i="2" s="1"/>
  <c r="R379" i="2"/>
  <c r="U379" i="2" s="1"/>
  <c r="V379" i="2"/>
  <c r="W379" i="2" s="1"/>
  <c r="X379" i="2"/>
  <c r="Z379" i="2"/>
  <c r="AA379" i="2"/>
  <c r="AB379" i="2"/>
  <c r="AE379" i="2"/>
  <c r="AG379" i="2"/>
  <c r="AH379" i="2"/>
  <c r="AI379" i="2"/>
  <c r="AJ379" i="2"/>
  <c r="A380" i="2"/>
  <c r="C380" i="2"/>
  <c r="D380" i="2" s="1"/>
  <c r="E380" i="2"/>
  <c r="F380" i="2"/>
  <c r="G380" i="2"/>
  <c r="H380" i="2"/>
  <c r="I380" i="2"/>
  <c r="J380" i="2"/>
  <c r="K380" i="2"/>
  <c r="N380" i="2"/>
  <c r="P380" i="2"/>
  <c r="Q380" i="2"/>
  <c r="T380" i="2" s="1"/>
  <c r="R380" i="2"/>
  <c r="V380" i="2"/>
  <c r="X380" i="2"/>
  <c r="Y380" i="2" s="1"/>
  <c r="Z380" i="2"/>
  <c r="AA380" i="2"/>
  <c r="AB380" i="2"/>
  <c r="AG380" i="2"/>
  <c r="AH380" i="2"/>
  <c r="AI380" i="2"/>
  <c r="AJ380" i="2"/>
  <c r="A381" i="2"/>
  <c r="C381" i="2"/>
  <c r="D381" i="2" s="1"/>
  <c r="E381" i="2"/>
  <c r="F381" i="2"/>
  <c r="G381" i="2"/>
  <c r="H381" i="2"/>
  <c r="I381" i="2"/>
  <c r="J381" i="2"/>
  <c r="K381" i="2"/>
  <c r="N381" i="2"/>
  <c r="P381" i="2"/>
  <c r="Q381" i="2"/>
  <c r="R381" i="2"/>
  <c r="U381" i="2" s="1"/>
  <c r="V381" i="2"/>
  <c r="X381" i="2"/>
  <c r="Z381" i="2"/>
  <c r="AA381" i="2"/>
  <c r="AB381" i="2"/>
  <c r="AG381" i="2"/>
  <c r="AH381" i="2"/>
  <c r="AI381" i="2"/>
  <c r="AJ381" i="2"/>
  <c r="A382" i="2"/>
  <c r="C382" i="2"/>
  <c r="D382" i="2" s="1"/>
  <c r="E382" i="2"/>
  <c r="F382" i="2"/>
  <c r="G382" i="2"/>
  <c r="H382" i="2"/>
  <c r="I382" i="2"/>
  <c r="J382" i="2"/>
  <c r="K382" i="2"/>
  <c r="N382" i="2"/>
  <c r="P382" i="2"/>
  <c r="Q382" i="2"/>
  <c r="R382" i="2"/>
  <c r="V382" i="2"/>
  <c r="X382" i="2"/>
  <c r="Y382" i="2" s="1"/>
  <c r="Z382" i="2"/>
  <c r="AA382" i="2"/>
  <c r="AB382" i="2"/>
  <c r="AG382" i="2"/>
  <c r="AH382" i="2"/>
  <c r="AI382" i="2"/>
  <c r="AJ382" i="2"/>
  <c r="A383" i="2"/>
  <c r="C383" i="2"/>
  <c r="D383" i="2" s="1"/>
  <c r="E383" i="2"/>
  <c r="F383" i="2"/>
  <c r="G383" i="2"/>
  <c r="H383" i="2"/>
  <c r="I383" i="2"/>
  <c r="J383" i="2"/>
  <c r="K383" i="2"/>
  <c r="N383" i="2"/>
  <c r="P383" i="2"/>
  <c r="Q383" i="2"/>
  <c r="T383" i="2" s="1"/>
  <c r="R383" i="2"/>
  <c r="U383" i="2" s="1"/>
  <c r="V383" i="2"/>
  <c r="X383" i="2"/>
  <c r="Z383" i="2"/>
  <c r="AA383" i="2"/>
  <c r="AB383" i="2"/>
  <c r="AG383" i="2"/>
  <c r="AH383" i="2"/>
  <c r="AI383" i="2"/>
  <c r="AJ383" i="2"/>
  <c r="A384" i="2"/>
  <c r="C384" i="2"/>
  <c r="D384" i="2" s="1"/>
  <c r="E384" i="2"/>
  <c r="F384" i="2"/>
  <c r="G384" i="2"/>
  <c r="H384" i="2"/>
  <c r="I384" i="2"/>
  <c r="J384" i="2"/>
  <c r="K384" i="2"/>
  <c r="M384" i="2" s="1"/>
  <c r="N384" i="2"/>
  <c r="P384" i="2"/>
  <c r="Q384" i="2"/>
  <c r="R384" i="2"/>
  <c r="T384" i="2"/>
  <c r="V384" i="2"/>
  <c r="X384" i="2"/>
  <c r="Z384" i="2"/>
  <c r="AA384" i="2"/>
  <c r="AB384" i="2"/>
  <c r="AG384" i="2"/>
  <c r="AH384" i="2"/>
  <c r="AI384" i="2"/>
  <c r="AJ384" i="2"/>
  <c r="A385" i="2"/>
  <c r="C385" i="2"/>
  <c r="D385" i="2" s="1"/>
  <c r="E385" i="2"/>
  <c r="F385" i="2"/>
  <c r="G385" i="2"/>
  <c r="H385" i="2"/>
  <c r="I385" i="2"/>
  <c r="J385" i="2"/>
  <c r="K385" i="2"/>
  <c r="N385" i="2"/>
  <c r="P385" i="2"/>
  <c r="S385" i="2" s="1"/>
  <c r="Q385" i="2"/>
  <c r="R385" i="2"/>
  <c r="U385" i="2" s="1"/>
  <c r="V385" i="2"/>
  <c r="X385" i="2"/>
  <c r="Z385" i="2"/>
  <c r="AA385" i="2"/>
  <c r="AB385" i="2"/>
  <c r="AG385" i="2"/>
  <c r="AH385" i="2"/>
  <c r="AI385" i="2"/>
  <c r="AJ385" i="2"/>
  <c r="A386" i="2"/>
  <c r="C386" i="2"/>
  <c r="D386" i="2" s="1"/>
  <c r="E386" i="2"/>
  <c r="F386" i="2"/>
  <c r="G386" i="2"/>
  <c r="H386" i="2"/>
  <c r="I386" i="2"/>
  <c r="J386" i="2"/>
  <c r="K386" i="2"/>
  <c r="N386" i="2"/>
  <c r="P386" i="2"/>
  <c r="Q386" i="2"/>
  <c r="R386" i="2"/>
  <c r="V386" i="2"/>
  <c r="X386" i="2"/>
  <c r="Y386" i="2" s="1"/>
  <c r="Z386" i="2"/>
  <c r="AA386" i="2"/>
  <c r="AB386" i="2"/>
  <c r="AG386" i="2"/>
  <c r="AH386" i="2"/>
  <c r="AI386" i="2"/>
  <c r="AJ386" i="2"/>
  <c r="A387" i="2"/>
  <c r="C387" i="2"/>
  <c r="D387" i="2" s="1"/>
  <c r="E387" i="2"/>
  <c r="F387" i="2"/>
  <c r="G387" i="2"/>
  <c r="H387" i="2"/>
  <c r="I387" i="2"/>
  <c r="J387" i="2"/>
  <c r="K387" i="2"/>
  <c r="N387" i="2"/>
  <c r="P387" i="2"/>
  <c r="S387" i="2" s="1"/>
  <c r="Q387" i="2"/>
  <c r="R387" i="2"/>
  <c r="U387" i="2" s="1"/>
  <c r="V387" i="2"/>
  <c r="X387" i="2"/>
  <c r="Y387" i="2" s="1"/>
  <c r="Z387" i="2"/>
  <c r="AA387" i="2"/>
  <c r="AB387" i="2"/>
  <c r="AE387" i="2"/>
  <c r="AG387" i="2"/>
  <c r="AH387" i="2"/>
  <c r="AI387" i="2"/>
  <c r="AJ387" i="2"/>
  <c r="A388" i="2"/>
  <c r="C388" i="2"/>
  <c r="D388" i="2" s="1"/>
  <c r="E388" i="2"/>
  <c r="F388" i="2"/>
  <c r="G388" i="2"/>
  <c r="H388" i="2"/>
  <c r="I388" i="2"/>
  <c r="J388" i="2"/>
  <c r="K388" i="2"/>
  <c r="N388" i="2"/>
  <c r="P388" i="2"/>
  <c r="Q388" i="2"/>
  <c r="T388" i="2" s="1"/>
  <c r="R388" i="2"/>
  <c r="V388" i="2"/>
  <c r="X388" i="2"/>
  <c r="Z388" i="2"/>
  <c r="AA388" i="2"/>
  <c r="AB388" i="2"/>
  <c r="AG388" i="2"/>
  <c r="AH388" i="2"/>
  <c r="AI388" i="2"/>
  <c r="AJ388" i="2"/>
  <c r="A389" i="2"/>
  <c r="C389" i="2"/>
  <c r="D389" i="2" s="1"/>
  <c r="E389" i="2"/>
  <c r="F389" i="2"/>
  <c r="G389" i="2"/>
  <c r="H389" i="2"/>
  <c r="I389" i="2"/>
  <c r="J389" i="2"/>
  <c r="L389" i="2" s="1"/>
  <c r="K389" i="2"/>
  <c r="N389" i="2"/>
  <c r="P389" i="2"/>
  <c r="Q389" i="2"/>
  <c r="R389" i="2"/>
  <c r="V389" i="2"/>
  <c r="X389" i="2"/>
  <c r="Y389" i="2"/>
  <c r="Z389" i="2"/>
  <c r="AA389" i="2"/>
  <c r="AB389" i="2"/>
  <c r="AG389" i="2"/>
  <c r="AH389" i="2"/>
  <c r="AI389" i="2"/>
  <c r="AJ389" i="2"/>
  <c r="A390" i="2"/>
  <c r="C390" i="2"/>
  <c r="D390" i="2" s="1"/>
  <c r="E390" i="2"/>
  <c r="F390" i="2"/>
  <c r="G390" i="2"/>
  <c r="H390" i="2"/>
  <c r="I390" i="2"/>
  <c r="J390" i="2"/>
  <c r="K390" i="2"/>
  <c r="N390" i="2"/>
  <c r="P390" i="2"/>
  <c r="Q390" i="2"/>
  <c r="R390" i="2"/>
  <c r="V390" i="2"/>
  <c r="X390" i="2"/>
  <c r="Y390" i="2" s="1"/>
  <c r="Z390" i="2"/>
  <c r="AA390" i="2"/>
  <c r="AB390" i="2"/>
  <c r="AG390" i="2"/>
  <c r="AH390" i="2"/>
  <c r="AI390" i="2"/>
  <c r="AJ390" i="2"/>
  <c r="A391" i="2"/>
  <c r="C391" i="2"/>
  <c r="D391" i="2" s="1"/>
  <c r="E391" i="2"/>
  <c r="F391" i="2"/>
  <c r="G391" i="2"/>
  <c r="H391" i="2"/>
  <c r="I391" i="2"/>
  <c r="J391" i="2"/>
  <c r="K391" i="2"/>
  <c r="N391" i="2"/>
  <c r="O391" i="2" s="1"/>
  <c r="P391" i="2"/>
  <c r="Q391" i="2"/>
  <c r="R391" i="2"/>
  <c r="V391" i="2"/>
  <c r="X391" i="2"/>
  <c r="Z391" i="2"/>
  <c r="AA391" i="2"/>
  <c r="AB391" i="2"/>
  <c r="AG391" i="2"/>
  <c r="AH391" i="2"/>
  <c r="AI391" i="2"/>
  <c r="AJ391" i="2"/>
  <c r="A392" i="2"/>
  <c r="C392" i="2"/>
  <c r="D392" i="2" s="1"/>
  <c r="E392" i="2"/>
  <c r="F392" i="2"/>
  <c r="G392" i="2"/>
  <c r="H392" i="2"/>
  <c r="I392" i="2"/>
  <c r="J392" i="2"/>
  <c r="K392" i="2"/>
  <c r="N392" i="2"/>
  <c r="P392" i="2"/>
  <c r="Q392" i="2"/>
  <c r="T392" i="2" s="1"/>
  <c r="R392" i="2"/>
  <c r="V392" i="2"/>
  <c r="X392" i="2"/>
  <c r="Z392" i="2"/>
  <c r="AA392" i="2"/>
  <c r="AB392" i="2"/>
  <c r="AG392" i="2"/>
  <c r="AH392" i="2"/>
  <c r="AI392" i="2"/>
  <c r="AJ392" i="2"/>
  <c r="A393" i="2"/>
  <c r="C393" i="2"/>
  <c r="D393" i="2" s="1"/>
  <c r="E393" i="2"/>
  <c r="F393" i="2"/>
  <c r="G393" i="2"/>
  <c r="H393" i="2"/>
  <c r="I393" i="2"/>
  <c r="J393" i="2"/>
  <c r="K393" i="2"/>
  <c r="M393" i="2" s="1"/>
  <c r="N393" i="2"/>
  <c r="P393" i="2"/>
  <c r="Q393" i="2"/>
  <c r="R393" i="2"/>
  <c r="V393" i="2"/>
  <c r="X393" i="2"/>
  <c r="Z393" i="2"/>
  <c r="AA393" i="2"/>
  <c r="AB393" i="2"/>
  <c r="AG393" i="2"/>
  <c r="AH393" i="2"/>
  <c r="AI393" i="2"/>
  <c r="AJ393" i="2"/>
  <c r="A394" i="2"/>
  <c r="C394" i="2"/>
  <c r="D394" i="2" s="1"/>
  <c r="E394" i="2"/>
  <c r="F394" i="2"/>
  <c r="G394" i="2"/>
  <c r="H394" i="2"/>
  <c r="I394" i="2"/>
  <c r="J394" i="2"/>
  <c r="L394" i="2" s="1"/>
  <c r="K394" i="2"/>
  <c r="N394" i="2"/>
  <c r="P394" i="2"/>
  <c r="Q394" i="2"/>
  <c r="T394" i="2" s="1"/>
  <c r="R394" i="2"/>
  <c r="V394" i="2"/>
  <c r="X394" i="2"/>
  <c r="Y394" i="2"/>
  <c r="Z394" i="2"/>
  <c r="AA394" i="2"/>
  <c r="AB394" i="2"/>
  <c r="AG394" i="2"/>
  <c r="AH394" i="2"/>
  <c r="AI394" i="2"/>
  <c r="AJ394" i="2"/>
  <c r="A395" i="2"/>
  <c r="C395" i="2"/>
  <c r="D395" i="2" s="1"/>
  <c r="E395" i="2"/>
  <c r="F395" i="2"/>
  <c r="G395" i="2"/>
  <c r="H395" i="2"/>
  <c r="I395" i="2"/>
  <c r="J395" i="2"/>
  <c r="K395" i="2"/>
  <c r="M395" i="2" s="1"/>
  <c r="N395" i="2"/>
  <c r="P395" i="2"/>
  <c r="S395" i="2" s="1"/>
  <c r="Q395" i="2"/>
  <c r="R395" i="2"/>
  <c r="U395" i="2" s="1"/>
  <c r="V395" i="2"/>
  <c r="X395" i="2"/>
  <c r="Y395" i="2" s="1"/>
  <c r="Z395" i="2"/>
  <c r="AA395" i="2"/>
  <c r="AB395" i="2"/>
  <c r="AE395" i="2"/>
  <c r="AG395" i="2"/>
  <c r="AH395" i="2"/>
  <c r="AI395" i="2"/>
  <c r="AJ395" i="2"/>
  <c r="A396" i="2"/>
  <c r="C396" i="2"/>
  <c r="D396" i="2" s="1"/>
  <c r="E396" i="2"/>
  <c r="F396" i="2"/>
  <c r="G396" i="2"/>
  <c r="H396" i="2"/>
  <c r="I396" i="2"/>
  <c r="J396" i="2"/>
  <c r="K396" i="2"/>
  <c r="N396" i="2"/>
  <c r="P396" i="2"/>
  <c r="Q396" i="2"/>
  <c r="T396" i="2" s="1"/>
  <c r="R396" i="2"/>
  <c r="V396" i="2"/>
  <c r="X396" i="2"/>
  <c r="Z396" i="2"/>
  <c r="AA396" i="2"/>
  <c r="AB396" i="2"/>
  <c r="AG396" i="2"/>
  <c r="AH396" i="2"/>
  <c r="AI396" i="2"/>
  <c r="AJ396" i="2"/>
  <c r="A397" i="2"/>
  <c r="C397" i="2"/>
  <c r="D397" i="2" s="1"/>
  <c r="E397" i="2"/>
  <c r="F397" i="2"/>
  <c r="G397" i="2"/>
  <c r="H397" i="2"/>
  <c r="I397" i="2"/>
  <c r="J397" i="2"/>
  <c r="L397" i="2" s="1"/>
  <c r="K397" i="2"/>
  <c r="N397" i="2"/>
  <c r="P397" i="2"/>
  <c r="Q397" i="2"/>
  <c r="T397" i="2" s="1"/>
  <c r="R397" i="2"/>
  <c r="V397" i="2"/>
  <c r="X397" i="2"/>
  <c r="Y397" i="2"/>
  <c r="Z397" i="2"/>
  <c r="AA397" i="2"/>
  <c r="AB397" i="2"/>
  <c r="AG397" i="2"/>
  <c r="AH397" i="2"/>
  <c r="AI397" i="2"/>
  <c r="AJ397" i="2"/>
  <c r="A398" i="2"/>
  <c r="C398" i="2"/>
  <c r="D398" i="2" s="1"/>
  <c r="E398" i="2"/>
  <c r="F398" i="2"/>
  <c r="G398" i="2"/>
  <c r="H398" i="2"/>
  <c r="I398" i="2"/>
  <c r="J398" i="2"/>
  <c r="K398" i="2"/>
  <c r="M398" i="2" s="1"/>
  <c r="N398" i="2"/>
  <c r="P398" i="2"/>
  <c r="Q398" i="2"/>
  <c r="R398" i="2"/>
  <c r="V398" i="2"/>
  <c r="X398" i="2"/>
  <c r="Y398" i="2" s="1"/>
  <c r="Z398" i="2"/>
  <c r="AA398" i="2"/>
  <c r="AB398" i="2"/>
  <c r="AG398" i="2"/>
  <c r="AH398" i="2"/>
  <c r="AI398" i="2"/>
  <c r="AJ398" i="2"/>
  <c r="A399" i="2"/>
  <c r="C399" i="2"/>
  <c r="D399" i="2" s="1"/>
  <c r="E399" i="2"/>
  <c r="F399" i="2"/>
  <c r="G399" i="2"/>
  <c r="H399" i="2"/>
  <c r="I399" i="2"/>
  <c r="J399" i="2"/>
  <c r="K399" i="2"/>
  <c r="N399" i="2"/>
  <c r="O399" i="2" s="1"/>
  <c r="P399" i="2"/>
  <c r="Q399" i="2"/>
  <c r="R399" i="2"/>
  <c r="U399" i="2" s="1"/>
  <c r="V399" i="2"/>
  <c r="X399" i="2"/>
  <c r="Z399" i="2"/>
  <c r="AA399" i="2"/>
  <c r="AB399" i="2"/>
  <c r="AG399" i="2"/>
  <c r="AH399" i="2"/>
  <c r="AI399" i="2"/>
  <c r="AJ399" i="2"/>
  <c r="A400" i="2"/>
  <c r="C400" i="2"/>
  <c r="D400" i="2" s="1"/>
  <c r="E400" i="2"/>
  <c r="F400" i="2"/>
  <c r="G400" i="2"/>
  <c r="H400" i="2"/>
  <c r="I400" i="2"/>
  <c r="J400" i="2"/>
  <c r="K400" i="2"/>
  <c r="N400" i="2"/>
  <c r="P400" i="2"/>
  <c r="Q400" i="2"/>
  <c r="T400" i="2" s="1"/>
  <c r="R400" i="2"/>
  <c r="V400" i="2"/>
  <c r="X400" i="2"/>
  <c r="Z400" i="2"/>
  <c r="AA400" i="2"/>
  <c r="AB400" i="2"/>
  <c r="AG400" i="2"/>
  <c r="AH400" i="2"/>
  <c r="AI400" i="2"/>
  <c r="AJ400" i="2"/>
  <c r="A401" i="2"/>
  <c r="C401" i="2"/>
  <c r="D401" i="2" s="1"/>
  <c r="E401" i="2"/>
  <c r="F401" i="2"/>
  <c r="G401" i="2"/>
  <c r="H401" i="2"/>
  <c r="I401" i="2"/>
  <c r="J401" i="2"/>
  <c r="K401" i="2"/>
  <c r="M401" i="2" s="1"/>
  <c r="N401" i="2"/>
  <c r="P401" i="2"/>
  <c r="Q401" i="2"/>
  <c r="R401" i="2"/>
  <c r="V401" i="2"/>
  <c r="X401" i="2"/>
  <c r="Z401" i="2"/>
  <c r="AA401" i="2"/>
  <c r="AB401" i="2"/>
  <c r="AG401" i="2"/>
  <c r="AH401" i="2"/>
  <c r="AI401" i="2"/>
  <c r="AJ401" i="2"/>
  <c r="A402" i="2"/>
  <c r="C402" i="2"/>
  <c r="D402" i="2" s="1"/>
  <c r="E402" i="2"/>
  <c r="F402" i="2"/>
  <c r="G402" i="2"/>
  <c r="H402" i="2"/>
  <c r="I402" i="2"/>
  <c r="J402" i="2"/>
  <c r="K402" i="2"/>
  <c r="N402" i="2"/>
  <c r="P402" i="2"/>
  <c r="Q402" i="2"/>
  <c r="T402" i="2" s="1"/>
  <c r="R402" i="2"/>
  <c r="V402" i="2"/>
  <c r="X402" i="2"/>
  <c r="Y402" i="2" s="1"/>
  <c r="Z402" i="2"/>
  <c r="AA402" i="2"/>
  <c r="AB402" i="2"/>
  <c r="AG402" i="2"/>
  <c r="AH402" i="2"/>
  <c r="AI402" i="2"/>
  <c r="AJ402" i="2"/>
  <c r="A403" i="2"/>
  <c r="C403" i="2"/>
  <c r="D403" i="2" s="1"/>
  <c r="E403" i="2"/>
  <c r="F403" i="2"/>
  <c r="G403" i="2"/>
  <c r="H403" i="2"/>
  <c r="I403" i="2"/>
  <c r="J403" i="2"/>
  <c r="L403" i="2" s="1"/>
  <c r="K403" i="2"/>
  <c r="M403" i="2" s="1"/>
  <c r="N403" i="2"/>
  <c r="O403" i="2" s="1"/>
  <c r="P403" i="2"/>
  <c r="Q403" i="2"/>
  <c r="R403" i="2"/>
  <c r="V403" i="2"/>
  <c r="W403" i="2" s="1"/>
  <c r="X403" i="2"/>
  <c r="Y403" i="2" s="1"/>
  <c r="Z403" i="2"/>
  <c r="AA403" i="2"/>
  <c r="AB403" i="2"/>
  <c r="AG403" i="2"/>
  <c r="AH403" i="2"/>
  <c r="AI403" i="2"/>
  <c r="AJ403" i="2"/>
  <c r="A404" i="2"/>
  <c r="C404" i="2"/>
  <c r="D404" i="2" s="1"/>
  <c r="E404" i="2"/>
  <c r="F404" i="2"/>
  <c r="G404" i="2"/>
  <c r="H404" i="2"/>
  <c r="I404" i="2"/>
  <c r="J404" i="2"/>
  <c r="K404" i="2"/>
  <c r="N404" i="2"/>
  <c r="P404" i="2"/>
  <c r="Q404" i="2"/>
  <c r="T404" i="2" s="1"/>
  <c r="R404" i="2"/>
  <c r="V404" i="2"/>
  <c r="X404" i="2"/>
  <c r="Z404" i="2"/>
  <c r="AA404" i="2"/>
  <c r="AB404" i="2"/>
  <c r="AG404" i="2"/>
  <c r="AH404" i="2"/>
  <c r="AI404" i="2"/>
  <c r="AJ404" i="2"/>
  <c r="A405" i="2"/>
  <c r="C405" i="2"/>
  <c r="D405" i="2" s="1"/>
  <c r="E405" i="2"/>
  <c r="F405" i="2"/>
  <c r="G405" i="2"/>
  <c r="H405" i="2"/>
  <c r="I405" i="2"/>
  <c r="J405" i="2"/>
  <c r="L405" i="2" s="1"/>
  <c r="K405" i="2"/>
  <c r="N405" i="2"/>
  <c r="P405" i="2"/>
  <c r="Q405" i="2"/>
  <c r="R405" i="2"/>
  <c r="V405" i="2"/>
  <c r="X405" i="2"/>
  <c r="Z405" i="2"/>
  <c r="AA405" i="2"/>
  <c r="AB405" i="2"/>
  <c r="AG405" i="2"/>
  <c r="AH405" i="2"/>
  <c r="AI405" i="2"/>
  <c r="AJ405" i="2"/>
  <c r="A406" i="2"/>
  <c r="C406" i="2"/>
  <c r="D406" i="2" s="1"/>
  <c r="E406" i="2"/>
  <c r="F406" i="2"/>
  <c r="G406" i="2"/>
  <c r="H406" i="2"/>
  <c r="I406" i="2"/>
  <c r="J406" i="2"/>
  <c r="K406" i="2"/>
  <c r="N406" i="2"/>
  <c r="P406" i="2"/>
  <c r="Q406" i="2"/>
  <c r="R406" i="2"/>
  <c r="V406" i="2"/>
  <c r="X406" i="2"/>
  <c r="Y406" i="2" s="1"/>
  <c r="Z406" i="2"/>
  <c r="AA406" i="2"/>
  <c r="AB406" i="2"/>
  <c r="AG406" i="2"/>
  <c r="AH406" i="2"/>
  <c r="AI406" i="2"/>
  <c r="AJ406" i="2"/>
  <c r="A407" i="2"/>
  <c r="C407" i="2"/>
  <c r="D407" i="2" s="1"/>
  <c r="E407" i="2"/>
  <c r="F407" i="2"/>
  <c r="G407" i="2"/>
  <c r="H407" i="2"/>
  <c r="I407" i="2"/>
  <c r="J407" i="2"/>
  <c r="K407" i="2"/>
  <c r="N407" i="2"/>
  <c r="AE407" i="2" s="1"/>
  <c r="P407" i="2"/>
  <c r="Q407" i="2"/>
  <c r="T407" i="2" s="1"/>
  <c r="R407" i="2"/>
  <c r="V407" i="2"/>
  <c r="W407" i="2" s="1"/>
  <c r="X407" i="2"/>
  <c r="Z407" i="2"/>
  <c r="AA407" i="2"/>
  <c r="AB407" i="2"/>
  <c r="AG407" i="2"/>
  <c r="AH407" i="2"/>
  <c r="AI407" i="2"/>
  <c r="AJ407" i="2"/>
  <c r="A408" i="2"/>
  <c r="C408" i="2"/>
  <c r="D408" i="2" s="1"/>
  <c r="E408" i="2"/>
  <c r="F408" i="2"/>
  <c r="G408" i="2"/>
  <c r="H408" i="2"/>
  <c r="I408" i="2"/>
  <c r="J408" i="2"/>
  <c r="K408" i="2"/>
  <c r="M408" i="2" s="1"/>
  <c r="N408" i="2"/>
  <c r="P408" i="2"/>
  <c r="Q408" i="2"/>
  <c r="R408" i="2"/>
  <c r="T408" i="2"/>
  <c r="V408" i="2"/>
  <c r="X408" i="2"/>
  <c r="Z408" i="2"/>
  <c r="AA408" i="2"/>
  <c r="AB408" i="2"/>
  <c r="AG408" i="2"/>
  <c r="AH408" i="2"/>
  <c r="AI408" i="2"/>
  <c r="AJ408" i="2"/>
  <c r="A409" i="2"/>
  <c r="C409" i="2"/>
  <c r="D409" i="2" s="1"/>
  <c r="E409" i="2"/>
  <c r="F409" i="2"/>
  <c r="G409" i="2"/>
  <c r="H409" i="2"/>
  <c r="I409" i="2"/>
  <c r="J409" i="2"/>
  <c r="K409" i="2"/>
  <c r="N409" i="2"/>
  <c r="P409" i="2"/>
  <c r="S409" i="2" s="1"/>
  <c r="Q409" i="2"/>
  <c r="T409" i="2" s="1"/>
  <c r="R409" i="2"/>
  <c r="U409" i="2" s="1"/>
  <c r="V409" i="2"/>
  <c r="X409" i="2"/>
  <c r="AE409" i="2" s="1"/>
  <c r="Z409" i="2"/>
  <c r="AA409" i="2"/>
  <c r="AB409" i="2"/>
  <c r="AG409" i="2"/>
  <c r="AH409" i="2"/>
  <c r="AI409" i="2"/>
  <c r="AJ409" i="2"/>
  <c r="A410" i="2"/>
  <c r="C410" i="2"/>
  <c r="D410" i="2" s="1"/>
  <c r="E410" i="2"/>
  <c r="F410" i="2"/>
  <c r="G410" i="2"/>
  <c r="H410" i="2"/>
  <c r="I410" i="2"/>
  <c r="J410" i="2"/>
  <c r="K410" i="2"/>
  <c r="M410" i="2" s="1"/>
  <c r="N410" i="2"/>
  <c r="P410" i="2"/>
  <c r="Q410" i="2"/>
  <c r="R410" i="2"/>
  <c r="U410" i="2" s="1"/>
  <c r="V410" i="2"/>
  <c r="X410" i="2"/>
  <c r="Y410" i="2" s="1"/>
  <c r="Z410" i="2"/>
  <c r="AA410" i="2"/>
  <c r="AB410" i="2"/>
  <c r="AG410" i="2"/>
  <c r="AH410" i="2"/>
  <c r="AI410" i="2"/>
  <c r="AJ410" i="2"/>
  <c r="A411" i="2"/>
  <c r="C411" i="2"/>
  <c r="D411" i="2" s="1"/>
  <c r="E411" i="2"/>
  <c r="F411" i="2"/>
  <c r="G411" i="2"/>
  <c r="H411" i="2"/>
  <c r="I411" i="2"/>
  <c r="J411" i="2"/>
  <c r="K411" i="2"/>
  <c r="N411" i="2"/>
  <c r="O411" i="2"/>
  <c r="P411" i="2"/>
  <c r="Q411" i="2"/>
  <c r="R411" i="2"/>
  <c r="U411" i="2" s="1"/>
  <c r="T411" i="2"/>
  <c r="V411" i="2"/>
  <c r="X411" i="2"/>
  <c r="Z411" i="2"/>
  <c r="AA411" i="2"/>
  <c r="AB411" i="2"/>
  <c r="AE411" i="2"/>
  <c r="AG411" i="2"/>
  <c r="AH411" i="2"/>
  <c r="AI411" i="2"/>
  <c r="AJ411" i="2"/>
  <c r="A412" i="2"/>
  <c r="C412" i="2"/>
  <c r="D412" i="2" s="1"/>
  <c r="E412" i="2"/>
  <c r="F412" i="2"/>
  <c r="G412" i="2"/>
  <c r="H412" i="2"/>
  <c r="I412" i="2"/>
  <c r="J412" i="2"/>
  <c r="K412" i="2"/>
  <c r="M412" i="2"/>
  <c r="N412" i="2"/>
  <c r="P412" i="2"/>
  <c r="Q412" i="2"/>
  <c r="R412" i="2"/>
  <c r="U412" i="2" s="1"/>
  <c r="V412" i="2"/>
  <c r="X412" i="2"/>
  <c r="Y412" i="2" s="1"/>
  <c r="Z412" i="2"/>
  <c r="AA412" i="2"/>
  <c r="AB412" i="2"/>
  <c r="AG412" i="2"/>
  <c r="AH412" i="2"/>
  <c r="AI412" i="2"/>
  <c r="AJ412" i="2"/>
  <c r="A413" i="2"/>
  <c r="C413" i="2"/>
  <c r="D413" i="2" s="1"/>
  <c r="E413" i="2"/>
  <c r="F413" i="2"/>
  <c r="G413" i="2"/>
  <c r="H413" i="2"/>
  <c r="I413" i="2"/>
  <c r="J413" i="2"/>
  <c r="K413" i="2"/>
  <c r="N413" i="2"/>
  <c r="P413" i="2"/>
  <c r="Q413" i="2"/>
  <c r="T413" i="2" s="1"/>
  <c r="R413" i="2"/>
  <c r="V413" i="2"/>
  <c r="X413" i="2"/>
  <c r="Z413" i="2"/>
  <c r="AA413" i="2"/>
  <c r="AB413" i="2"/>
  <c r="AG413" i="2"/>
  <c r="AH413" i="2"/>
  <c r="AI413" i="2"/>
  <c r="AJ413" i="2"/>
  <c r="A414" i="2"/>
  <c r="C414" i="2"/>
  <c r="D414" i="2" s="1"/>
  <c r="E414" i="2"/>
  <c r="F414" i="2"/>
  <c r="G414" i="2"/>
  <c r="H414" i="2"/>
  <c r="I414" i="2"/>
  <c r="J414" i="2"/>
  <c r="K414" i="2"/>
  <c r="N414" i="2"/>
  <c r="P414" i="2"/>
  <c r="Q414" i="2"/>
  <c r="R414" i="2"/>
  <c r="V414" i="2"/>
  <c r="X414" i="2"/>
  <c r="Y414" i="2" s="1"/>
  <c r="Z414" i="2"/>
  <c r="AA414" i="2"/>
  <c r="AB414" i="2"/>
  <c r="AG414" i="2"/>
  <c r="AH414" i="2"/>
  <c r="AI414" i="2"/>
  <c r="AJ414" i="2"/>
  <c r="A415" i="2"/>
  <c r="C415" i="2"/>
  <c r="D415" i="2" s="1"/>
  <c r="E415" i="2"/>
  <c r="F415" i="2"/>
  <c r="G415" i="2"/>
  <c r="H415" i="2"/>
  <c r="I415" i="2"/>
  <c r="J415" i="2"/>
  <c r="K415" i="2"/>
  <c r="N415" i="2"/>
  <c r="P415" i="2"/>
  <c r="Q415" i="2"/>
  <c r="R415" i="2"/>
  <c r="V415" i="2"/>
  <c r="X415" i="2"/>
  <c r="Y415" i="2" s="1"/>
  <c r="Z415" i="2"/>
  <c r="AA415" i="2"/>
  <c r="AB415" i="2"/>
  <c r="AG415" i="2"/>
  <c r="AH415" i="2"/>
  <c r="AI415" i="2"/>
  <c r="AJ415" i="2"/>
  <c r="A416" i="2"/>
  <c r="C416" i="2"/>
  <c r="D416" i="2" s="1"/>
  <c r="E416" i="2"/>
  <c r="F416" i="2"/>
  <c r="G416" i="2"/>
  <c r="H416" i="2"/>
  <c r="I416" i="2"/>
  <c r="J416" i="2"/>
  <c r="K416" i="2"/>
  <c r="M416" i="2" s="1"/>
  <c r="N416" i="2"/>
  <c r="P416" i="2"/>
  <c r="Q416" i="2"/>
  <c r="T416" i="2" s="1"/>
  <c r="R416" i="2"/>
  <c r="V416" i="2"/>
  <c r="X416" i="2"/>
  <c r="Z416" i="2"/>
  <c r="AA416" i="2"/>
  <c r="AB416" i="2"/>
  <c r="AG416" i="2"/>
  <c r="AH416" i="2"/>
  <c r="AI416" i="2"/>
  <c r="AJ416" i="2"/>
  <c r="A417" i="2"/>
  <c r="C417" i="2"/>
  <c r="D417" i="2" s="1"/>
  <c r="E417" i="2"/>
  <c r="F417" i="2"/>
  <c r="G417" i="2"/>
  <c r="H417" i="2"/>
  <c r="I417" i="2"/>
  <c r="J417" i="2"/>
  <c r="K417" i="2"/>
  <c r="N417" i="2"/>
  <c r="P417" i="2"/>
  <c r="Q417" i="2"/>
  <c r="R417" i="2"/>
  <c r="V417" i="2"/>
  <c r="X417" i="2"/>
  <c r="Z417" i="2"/>
  <c r="AA417" i="2"/>
  <c r="AB417" i="2"/>
  <c r="AG417" i="2"/>
  <c r="AH417" i="2"/>
  <c r="AI417" i="2"/>
  <c r="AJ417" i="2"/>
  <c r="A418" i="2"/>
  <c r="C418" i="2"/>
  <c r="D418" i="2" s="1"/>
  <c r="E418" i="2"/>
  <c r="F418" i="2"/>
  <c r="G418" i="2"/>
  <c r="H418" i="2"/>
  <c r="I418" i="2"/>
  <c r="J418" i="2"/>
  <c r="K418" i="2"/>
  <c r="N418" i="2"/>
  <c r="P418" i="2"/>
  <c r="Q418" i="2"/>
  <c r="T418" i="2" s="1"/>
  <c r="R418" i="2"/>
  <c r="V418" i="2"/>
  <c r="X418" i="2"/>
  <c r="Y418" i="2" s="1"/>
  <c r="Z418" i="2"/>
  <c r="AA418" i="2"/>
  <c r="AB418" i="2"/>
  <c r="AG418" i="2"/>
  <c r="AH418" i="2"/>
  <c r="AI418" i="2"/>
  <c r="AJ418" i="2"/>
  <c r="A419" i="2"/>
  <c r="C419" i="2"/>
  <c r="D419" i="2" s="1"/>
  <c r="E419" i="2"/>
  <c r="F419" i="2"/>
  <c r="G419" i="2"/>
  <c r="H419" i="2"/>
  <c r="I419" i="2"/>
  <c r="J419" i="2"/>
  <c r="K419" i="2"/>
  <c r="M419" i="2" s="1"/>
  <c r="N419" i="2"/>
  <c r="P419" i="2"/>
  <c r="Q419" i="2"/>
  <c r="R419" i="2"/>
  <c r="U419" i="2" s="1"/>
  <c r="V419" i="2"/>
  <c r="W419" i="2" s="1"/>
  <c r="X419" i="2"/>
  <c r="Z419" i="2"/>
  <c r="AA419" i="2"/>
  <c r="AB419" i="2"/>
  <c r="AG419" i="2"/>
  <c r="AH419" i="2"/>
  <c r="AI419" i="2"/>
  <c r="AJ419" i="2"/>
  <c r="A420" i="2"/>
  <c r="C420" i="2"/>
  <c r="D420" i="2" s="1"/>
  <c r="E420" i="2"/>
  <c r="F420" i="2"/>
  <c r="G420" i="2"/>
  <c r="H420" i="2"/>
  <c r="I420" i="2"/>
  <c r="J420" i="2"/>
  <c r="L420" i="2" s="1"/>
  <c r="K420" i="2"/>
  <c r="M420" i="2" s="1"/>
  <c r="N420" i="2"/>
  <c r="P420" i="2"/>
  <c r="Q420" i="2"/>
  <c r="R420" i="2"/>
  <c r="V420" i="2"/>
  <c r="X420" i="2"/>
  <c r="Y420" i="2" s="1"/>
  <c r="Z420" i="2"/>
  <c r="AA420" i="2"/>
  <c r="AB420" i="2"/>
  <c r="AG420" i="2"/>
  <c r="AH420" i="2"/>
  <c r="AI420" i="2"/>
  <c r="AJ420" i="2"/>
  <c r="A421" i="2"/>
  <c r="C421" i="2"/>
  <c r="D421" i="2" s="1"/>
  <c r="E421" i="2"/>
  <c r="F421" i="2"/>
  <c r="G421" i="2"/>
  <c r="H421" i="2"/>
  <c r="I421" i="2"/>
  <c r="M421" i="2" s="1"/>
  <c r="J421" i="2"/>
  <c r="K421" i="2"/>
  <c r="N421" i="2"/>
  <c r="P421" i="2"/>
  <c r="Q421" i="2"/>
  <c r="R421" i="2"/>
  <c r="V421" i="2"/>
  <c r="X421" i="2"/>
  <c r="Z421" i="2"/>
  <c r="AA421" i="2"/>
  <c r="AB421" i="2"/>
  <c r="AG421" i="2"/>
  <c r="AH421" i="2"/>
  <c r="AI421" i="2"/>
  <c r="AJ421" i="2"/>
  <c r="A422" i="2"/>
  <c r="C422" i="2"/>
  <c r="D422" i="2" s="1"/>
  <c r="E422" i="2"/>
  <c r="F422" i="2"/>
  <c r="G422" i="2"/>
  <c r="H422" i="2"/>
  <c r="I422" i="2"/>
  <c r="J422" i="2"/>
  <c r="K422" i="2"/>
  <c r="N422" i="2"/>
  <c r="O422" i="2" s="1"/>
  <c r="P422" i="2"/>
  <c r="Q422" i="2"/>
  <c r="R422" i="2"/>
  <c r="V422" i="2"/>
  <c r="W422" i="2" s="1"/>
  <c r="X422" i="2"/>
  <c r="Y422" i="2" s="1"/>
  <c r="Z422" i="2"/>
  <c r="AA422" i="2"/>
  <c r="AB422" i="2"/>
  <c r="AG422" i="2"/>
  <c r="AH422" i="2"/>
  <c r="AI422" i="2"/>
  <c r="AJ422" i="2"/>
  <c r="A423" i="2"/>
  <c r="C423" i="2"/>
  <c r="D423" i="2" s="1"/>
  <c r="E423" i="2"/>
  <c r="F423" i="2"/>
  <c r="G423" i="2"/>
  <c r="H423" i="2"/>
  <c r="I423" i="2"/>
  <c r="J423" i="2"/>
  <c r="K423" i="2"/>
  <c r="N423" i="2"/>
  <c r="T423" i="2" s="1"/>
  <c r="P423" i="2"/>
  <c r="Q423" i="2"/>
  <c r="R423" i="2"/>
  <c r="V423" i="2"/>
  <c r="W423" i="2" s="1"/>
  <c r="X423" i="2"/>
  <c r="Z423" i="2"/>
  <c r="AA423" i="2"/>
  <c r="AB423" i="2"/>
  <c r="AG423" i="2"/>
  <c r="AH423" i="2"/>
  <c r="AI423" i="2"/>
  <c r="AJ423" i="2"/>
  <c r="A424" i="2"/>
  <c r="C424" i="2"/>
  <c r="D424" i="2" s="1"/>
  <c r="E424" i="2"/>
  <c r="F424" i="2"/>
  <c r="G424" i="2"/>
  <c r="H424" i="2"/>
  <c r="I424" i="2"/>
  <c r="J424" i="2"/>
  <c r="K424" i="2"/>
  <c r="M424" i="2" s="1"/>
  <c r="N424" i="2"/>
  <c r="O424" i="2" s="1"/>
  <c r="P424" i="2"/>
  <c r="Q424" i="2"/>
  <c r="R424" i="2"/>
  <c r="U424" i="2" s="1"/>
  <c r="V424" i="2"/>
  <c r="W424" i="2" s="1"/>
  <c r="X424" i="2"/>
  <c r="Y424" i="2" s="1"/>
  <c r="Z424" i="2"/>
  <c r="AA424" i="2"/>
  <c r="AB424" i="2"/>
  <c r="AG424" i="2"/>
  <c r="AH424" i="2"/>
  <c r="AI424" i="2"/>
  <c r="AJ424" i="2"/>
  <c r="A425" i="2"/>
  <c r="C425" i="2"/>
  <c r="D425" i="2" s="1"/>
  <c r="E425" i="2"/>
  <c r="F425" i="2"/>
  <c r="G425" i="2"/>
  <c r="H425" i="2"/>
  <c r="I425" i="2"/>
  <c r="J425" i="2"/>
  <c r="K425" i="2"/>
  <c r="N425" i="2"/>
  <c r="P425" i="2"/>
  <c r="S425" i="2" s="1"/>
  <c r="Q425" i="2"/>
  <c r="R425" i="2"/>
  <c r="U425" i="2" s="1"/>
  <c r="V425" i="2"/>
  <c r="X425" i="2"/>
  <c r="AE425" i="2" s="1"/>
  <c r="Z425" i="2"/>
  <c r="AA425" i="2"/>
  <c r="AB425" i="2"/>
  <c r="AG425" i="2"/>
  <c r="AH425" i="2"/>
  <c r="AI425" i="2"/>
  <c r="AJ425" i="2"/>
  <c r="A426" i="2"/>
  <c r="C426" i="2"/>
  <c r="D426" i="2" s="1"/>
  <c r="E426" i="2"/>
  <c r="F426" i="2"/>
  <c r="G426" i="2"/>
  <c r="H426" i="2"/>
  <c r="I426" i="2"/>
  <c r="J426" i="2"/>
  <c r="K426" i="2"/>
  <c r="N426" i="2"/>
  <c r="P426" i="2"/>
  <c r="Q426" i="2"/>
  <c r="R426" i="2"/>
  <c r="V426" i="2"/>
  <c r="X426" i="2"/>
  <c r="Y426" i="2" s="1"/>
  <c r="Z426" i="2"/>
  <c r="AA426" i="2"/>
  <c r="AB426" i="2"/>
  <c r="AG426" i="2"/>
  <c r="AH426" i="2"/>
  <c r="AI426" i="2"/>
  <c r="AJ426" i="2"/>
  <c r="A427" i="2"/>
  <c r="C427" i="2"/>
  <c r="D427" i="2" s="1"/>
  <c r="E427" i="2"/>
  <c r="F427" i="2"/>
  <c r="G427" i="2"/>
  <c r="H427" i="2"/>
  <c r="I427" i="2"/>
  <c r="J427" i="2"/>
  <c r="K427" i="2"/>
  <c r="N427" i="2"/>
  <c r="P427" i="2"/>
  <c r="Q427" i="2"/>
  <c r="R427" i="2"/>
  <c r="U427" i="2" s="1"/>
  <c r="V427" i="2"/>
  <c r="W427" i="2" s="1"/>
  <c r="X427" i="2"/>
  <c r="Z427" i="2"/>
  <c r="AA427" i="2"/>
  <c r="AB427" i="2"/>
  <c r="AG427" i="2"/>
  <c r="AH427" i="2"/>
  <c r="AI427" i="2"/>
  <c r="AJ427" i="2"/>
  <c r="A428" i="2"/>
  <c r="C428" i="2"/>
  <c r="D428" i="2" s="1"/>
  <c r="E428" i="2"/>
  <c r="F428" i="2"/>
  <c r="G428" i="2"/>
  <c r="H428" i="2"/>
  <c r="I428" i="2"/>
  <c r="J428" i="2"/>
  <c r="K428" i="2"/>
  <c r="N428" i="2"/>
  <c r="O428" i="2"/>
  <c r="P428" i="2"/>
  <c r="Q428" i="2"/>
  <c r="R428" i="2"/>
  <c r="U428" i="2" s="1"/>
  <c r="V428" i="2"/>
  <c r="W428" i="2" s="1"/>
  <c r="X428" i="2"/>
  <c r="Z428" i="2"/>
  <c r="AA428" i="2"/>
  <c r="AB428" i="2"/>
  <c r="AG428" i="2"/>
  <c r="AH428" i="2"/>
  <c r="AI428" i="2"/>
  <c r="AJ428" i="2"/>
  <c r="A429" i="2"/>
  <c r="C429" i="2"/>
  <c r="D429" i="2" s="1"/>
  <c r="E429" i="2"/>
  <c r="F429" i="2"/>
  <c r="G429" i="2"/>
  <c r="H429" i="2"/>
  <c r="I429" i="2"/>
  <c r="J429" i="2"/>
  <c r="K429" i="2"/>
  <c r="N429" i="2"/>
  <c r="P429" i="2"/>
  <c r="S429" i="2" s="1"/>
  <c r="Q429" i="2"/>
  <c r="T429" i="2" s="1"/>
  <c r="R429" i="2"/>
  <c r="U429" i="2" s="1"/>
  <c r="V429" i="2"/>
  <c r="X429" i="2"/>
  <c r="AE429" i="2" s="1"/>
  <c r="Z429" i="2"/>
  <c r="AA429" i="2"/>
  <c r="AB429" i="2"/>
  <c r="AG429" i="2"/>
  <c r="AH429" i="2"/>
  <c r="AI429" i="2"/>
  <c r="AJ429" i="2"/>
  <c r="A430" i="2"/>
  <c r="C430" i="2"/>
  <c r="D430" i="2" s="1"/>
  <c r="E430" i="2"/>
  <c r="F430" i="2"/>
  <c r="G430" i="2"/>
  <c r="H430" i="2"/>
  <c r="I430" i="2"/>
  <c r="J430" i="2"/>
  <c r="K430" i="2"/>
  <c r="N430" i="2"/>
  <c r="O430" i="2" s="1"/>
  <c r="P430" i="2"/>
  <c r="Q430" i="2"/>
  <c r="R430" i="2"/>
  <c r="V430" i="2"/>
  <c r="W430" i="2" s="1"/>
  <c r="X430" i="2"/>
  <c r="Y430" i="2" s="1"/>
  <c r="Z430" i="2"/>
  <c r="AA430" i="2"/>
  <c r="AB430" i="2"/>
  <c r="AG430" i="2"/>
  <c r="AH430" i="2"/>
  <c r="AI430" i="2"/>
  <c r="AJ430" i="2"/>
  <c r="A431" i="2"/>
  <c r="C431" i="2"/>
  <c r="D431" i="2" s="1"/>
  <c r="E431" i="2"/>
  <c r="F431" i="2"/>
  <c r="G431" i="2"/>
  <c r="H431" i="2"/>
  <c r="I431" i="2"/>
  <c r="J431" i="2"/>
  <c r="K431" i="2"/>
  <c r="N431" i="2"/>
  <c r="P431" i="2"/>
  <c r="Q431" i="2"/>
  <c r="R431" i="2"/>
  <c r="V431" i="2"/>
  <c r="W431" i="2" s="1"/>
  <c r="X431" i="2"/>
  <c r="Z431" i="2"/>
  <c r="AA431" i="2"/>
  <c r="AB431" i="2"/>
  <c r="AG431" i="2"/>
  <c r="AH431" i="2"/>
  <c r="AI431" i="2"/>
  <c r="AJ431" i="2"/>
  <c r="A432" i="2"/>
  <c r="C432" i="2"/>
  <c r="D432" i="2" s="1"/>
  <c r="E432" i="2"/>
  <c r="F432" i="2"/>
  <c r="G432" i="2"/>
  <c r="H432" i="2"/>
  <c r="I432" i="2"/>
  <c r="J432" i="2"/>
  <c r="K432" i="2"/>
  <c r="N432" i="2"/>
  <c r="O432" i="2" s="1"/>
  <c r="P432" i="2"/>
  <c r="Q432" i="2"/>
  <c r="R432" i="2"/>
  <c r="U432" i="2" s="1"/>
  <c r="V432" i="2"/>
  <c r="W432" i="2" s="1"/>
  <c r="X432" i="2"/>
  <c r="Y432" i="2" s="1"/>
  <c r="Z432" i="2"/>
  <c r="AA432" i="2"/>
  <c r="AB432" i="2"/>
  <c r="AG432" i="2"/>
  <c r="AH432" i="2"/>
  <c r="AI432" i="2"/>
  <c r="AJ432" i="2"/>
  <c r="A433" i="2"/>
  <c r="C433" i="2"/>
  <c r="D433" i="2" s="1"/>
  <c r="E433" i="2"/>
  <c r="F433" i="2"/>
  <c r="G433" i="2"/>
  <c r="H433" i="2"/>
  <c r="I433" i="2"/>
  <c r="J433" i="2"/>
  <c r="K433" i="2"/>
  <c r="N433" i="2"/>
  <c r="P433" i="2"/>
  <c r="S433" i="2" s="1"/>
  <c r="Q433" i="2"/>
  <c r="T433" i="2" s="1"/>
  <c r="R433" i="2"/>
  <c r="U433" i="2" s="1"/>
  <c r="V433" i="2"/>
  <c r="X433" i="2"/>
  <c r="AE433" i="2" s="1"/>
  <c r="Z433" i="2"/>
  <c r="AA433" i="2"/>
  <c r="AB433" i="2"/>
  <c r="AG433" i="2"/>
  <c r="AH433" i="2"/>
  <c r="AI433" i="2"/>
  <c r="AJ433" i="2"/>
  <c r="A434" i="2"/>
  <c r="C434" i="2"/>
  <c r="D434" i="2" s="1"/>
  <c r="E434" i="2"/>
  <c r="F434" i="2"/>
  <c r="G434" i="2"/>
  <c r="H434" i="2"/>
  <c r="I434" i="2"/>
  <c r="J434" i="2"/>
  <c r="K434" i="2"/>
  <c r="N434" i="2"/>
  <c r="P434" i="2"/>
  <c r="Q434" i="2"/>
  <c r="R434" i="2"/>
  <c r="V434" i="2"/>
  <c r="X434" i="2"/>
  <c r="Y434" i="2" s="1"/>
  <c r="Z434" i="2"/>
  <c r="AA434" i="2"/>
  <c r="AB434" i="2"/>
  <c r="AG434" i="2"/>
  <c r="AH434" i="2"/>
  <c r="AI434" i="2"/>
  <c r="AJ434" i="2"/>
  <c r="A435" i="2"/>
  <c r="C435" i="2"/>
  <c r="D435" i="2" s="1"/>
  <c r="E435" i="2"/>
  <c r="F435" i="2"/>
  <c r="G435" i="2"/>
  <c r="H435" i="2"/>
  <c r="I435" i="2"/>
  <c r="J435" i="2"/>
  <c r="K435" i="2"/>
  <c r="N435" i="2"/>
  <c r="P435" i="2"/>
  <c r="S435" i="2" s="1"/>
  <c r="Q435" i="2"/>
  <c r="R435" i="2"/>
  <c r="U435" i="2" s="1"/>
  <c r="V435" i="2"/>
  <c r="X435" i="2"/>
  <c r="Z435" i="2"/>
  <c r="AA435" i="2"/>
  <c r="AB435" i="2"/>
  <c r="AG435" i="2"/>
  <c r="AH435" i="2"/>
  <c r="AI435" i="2"/>
  <c r="AJ435" i="2"/>
  <c r="A436" i="2"/>
  <c r="C436" i="2"/>
  <c r="D436" i="2" s="1"/>
  <c r="E436" i="2"/>
  <c r="F436" i="2"/>
  <c r="G436" i="2"/>
  <c r="H436" i="2"/>
  <c r="I436" i="2"/>
  <c r="J436" i="2"/>
  <c r="K436" i="2"/>
  <c r="M436" i="2" s="1"/>
  <c r="N436" i="2"/>
  <c r="O436" i="2" s="1"/>
  <c r="P436" i="2"/>
  <c r="Q436" i="2"/>
  <c r="T436" i="2" s="1"/>
  <c r="R436" i="2"/>
  <c r="U436" i="2" s="1"/>
  <c r="V436" i="2"/>
  <c r="W436" i="2" s="1"/>
  <c r="X436" i="2"/>
  <c r="Y436" i="2" s="1"/>
  <c r="Z436" i="2"/>
  <c r="AA436" i="2"/>
  <c r="AB436" i="2"/>
  <c r="AG436" i="2"/>
  <c r="AH436" i="2"/>
  <c r="AI436" i="2"/>
  <c r="AJ436" i="2"/>
  <c r="A437" i="2"/>
  <c r="C437" i="2"/>
  <c r="D437" i="2" s="1"/>
  <c r="E437" i="2"/>
  <c r="F437" i="2"/>
  <c r="G437" i="2"/>
  <c r="H437" i="2"/>
  <c r="I437" i="2"/>
  <c r="J437" i="2"/>
  <c r="K437" i="2"/>
  <c r="N437" i="2"/>
  <c r="P437" i="2"/>
  <c r="Q437" i="2"/>
  <c r="T437" i="2" s="1"/>
  <c r="R437" i="2"/>
  <c r="U437" i="2" s="1"/>
  <c r="V437" i="2"/>
  <c r="W437" i="2" s="1"/>
  <c r="X437" i="2"/>
  <c r="Z437" i="2"/>
  <c r="AA437" i="2"/>
  <c r="AB437" i="2"/>
  <c r="AG437" i="2"/>
  <c r="AH437" i="2"/>
  <c r="AI437" i="2"/>
  <c r="AJ437" i="2"/>
  <c r="A438" i="2"/>
  <c r="C438" i="2"/>
  <c r="D438" i="2" s="1"/>
  <c r="E438" i="2"/>
  <c r="F438" i="2"/>
  <c r="G438" i="2"/>
  <c r="H438" i="2"/>
  <c r="I438" i="2"/>
  <c r="J438" i="2"/>
  <c r="K438" i="2"/>
  <c r="N438" i="2"/>
  <c r="P438" i="2"/>
  <c r="Q438" i="2"/>
  <c r="R438" i="2"/>
  <c r="V438" i="2"/>
  <c r="X438" i="2"/>
  <c r="Y438" i="2" s="1"/>
  <c r="Z438" i="2"/>
  <c r="AA438" i="2"/>
  <c r="AB438" i="2"/>
  <c r="AG438" i="2"/>
  <c r="AH438" i="2"/>
  <c r="AI438" i="2"/>
  <c r="AJ438" i="2"/>
  <c r="A439" i="2"/>
  <c r="C439" i="2"/>
  <c r="D439" i="2" s="1"/>
  <c r="E439" i="2"/>
  <c r="F439" i="2"/>
  <c r="G439" i="2"/>
  <c r="H439" i="2"/>
  <c r="I439" i="2"/>
  <c r="J439" i="2"/>
  <c r="K439" i="2"/>
  <c r="N439" i="2"/>
  <c r="P439" i="2"/>
  <c r="Q439" i="2"/>
  <c r="R439" i="2"/>
  <c r="U439" i="2" s="1"/>
  <c r="V439" i="2"/>
  <c r="W439" i="2" s="1"/>
  <c r="X439" i="2"/>
  <c r="Z439" i="2"/>
  <c r="AA439" i="2"/>
  <c r="AB439" i="2"/>
  <c r="AG439" i="2"/>
  <c r="AH439" i="2"/>
  <c r="AI439" i="2"/>
  <c r="AJ439" i="2"/>
  <c r="A440" i="2"/>
  <c r="C440" i="2"/>
  <c r="D440" i="2" s="1"/>
  <c r="E440" i="2"/>
  <c r="F440" i="2"/>
  <c r="G440" i="2"/>
  <c r="H440" i="2"/>
  <c r="I440" i="2"/>
  <c r="J440" i="2"/>
  <c r="K440" i="2"/>
  <c r="N440" i="2"/>
  <c r="O440" i="2"/>
  <c r="P440" i="2"/>
  <c r="Q440" i="2"/>
  <c r="R440" i="2"/>
  <c r="U440" i="2"/>
  <c r="V440" i="2"/>
  <c r="X440" i="2"/>
  <c r="Z440" i="2"/>
  <c r="AA440" i="2"/>
  <c r="AB440" i="2"/>
  <c r="AG440" i="2"/>
  <c r="AH440" i="2"/>
  <c r="AI440" i="2"/>
  <c r="AJ440" i="2"/>
  <c r="A441" i="2"/>
  <c r="C441" i="2"/>
  <c r="D441" i="2" s="1"/>
  <c r="E441" i="2"/>
  <c r="F441" i="2"/>
  <c r="G441" i="2"/>
  <c r="H441" i="2"/>
  <c r="I441" i="2"/>
  <c r="J441" i="2"/>
  <c r="K441" i="2"/>
  <c r="N441" i="2"/>
  <c r="P441" i="2"/>
  <c r="S441" i="2" s="1"/>
  <c r="Q441" i="2"/>
  <c r="T441" i="2" s="1"/>
  <c r="R441" i="2"/>
  <c r="V441" i="2"/>
  <c r="X441" i="2"/>
  <c r="AE441" i="2" s="1"/>
  <c r="Z441" i="2"/>
  <c r="AA441" i="2"/>
  <c r="AB441" i="2"/>
  <c r="AG441" i="2"/>
  <c r="AH441" i="2"/>
  <c r="AI441" i="2"/>
  <c r="AJ441" i="2"/>
  <c r="A442" i="2"/>
  <c r="C442" i="2"/>
  <c r="D442" i="2" s="1"/>
  <c r="E442" i="2"/>
  <c r="F442" i="2"/>
  <c r="G442" i="2"/>
  <c r="H442" i="2"/>
  <c r="I442" i="2"/>
  <c r="J442" i="2"/>
  <c r="K442" i="2"/>
  <c r="N442" i="2"/>
  <c r="O442" i="2" s="1"/>
  <c r="P442" i="2"/>
  <c r="Q442" i="2"/>
  <c r="R442" i="2"/>
  <c r="V442" i="2"/>
  <c r="W442" i="2" s="1"/>
  <c r="X442" i="2"/>
  <c r="Z442" i="2"/>
  <c r="AA442" i="2"/>
  <c r="AB442" i="2"/>
  <c r="AG442" i="2"/>
  <c r="AH442" i="2"/>
  <c r="AI442" i="2"/>
  <c r="AJ442" i="2"/>
  <c r="A443" i="2"/>
  <c r="C443" i="2"/>
  <c r="D443" i="2" s="1"/>
  <c r="E443" i="2"/>
  <c r="F443" i="2"/>
  <c r="G443" i="2"/>
  <c r="H443" i="2"/>
  <c r="I443" i="2"/>
  <c r="J443" i="2"/>
  <c r="K443" i="2"/>
  <c r="N443" i="2"/>
  <c r="O443" i="2" s="1"/>
  <c r="P443" i="2"/>
  <c r="Q443" i="2"/>
  <c r="R443" i="2"/>
  <c r="V443" i="2"/>
  <c r="W443" i="2" s="1"/>
  <c r="X443" i="2"/>
  <c r="Y443" i="2"/>
  <c r="Z443" i="2"/>
  <c r="AA443" i="2"/>
  <c r="AB443" i="2"/>
  <c r="AE443" i="2"/>
  <c r="AG443" i="2"/>
  <c r="AH443" i="2"/>
  <c r="AI443" i="2"/>
  <c r="AJ443" i="2"/>
  <c r="A444" i="2"/>
  <c r="C444" i="2"/>
  <c r="D444" i="2" s="1"/>
  <c r="E444" i="2"/>
  <c r="F444" i="2"/>
  <c r="G444" i="2"/>
  <c r="H444" i="2"/>
  <c r="I444" i="2"/>
  <c r="J444" i="2"/>
  <c r="K444" i="2"/>
  <c r="N444" i="2"/>
  <c r="P444" i="2"/>
  <c r="Q444" i="2"/>
  <c r="R444" i="2"/>
  <c r="V444" i="2"/>
  <c r="X444" i="2"/>
  <c r="Y444" i="2" s="1"/>
  <c r="Z444" i="2"/>
  <c r="AA444" i="2"/>
  <c r="AB444" i="2"/>
  <c r="AG444" i="2"/>
  <c r="AH444" i="2"/>
  <c r="AI444" i="2"/>
  <c r="AJ444" i="2"/>
  <c r="A445" i="2"/>
  <c r="C445" i="2"/>
  <c r="D445" i="2" s="1"/>
  <c r="E445" i="2"/>
  <c r="F445" i="2"/>
  <c r="G445" i="2"/>
  <c r="H445" i="2"/>
  <c r="I445" i="2"/>
  <c r="J445" i="2"/>
  <c r="K445" i="2"/>
  <c r="M445" i="2" s="1"/>
  <c r="N445" i="2"/>
  <c r="P445" i="2"/>
  <c r="Q445" i="2"/>
  <c r="R445" i="2"/>
  <c r="V445" i="2"/>
  <c r="X445" i="2"/>
  <c r="Z445" i="2"/>
  <c r="AA445" i="2"/>
  <c r="AB445" i="2"/>
  <c r="AG445" i="2"/>
  <c r="AH445" i="2"/>
  <c r="AI445" i="2"/>
  <c r="AJ445" i="2"/>
  <c r="A446" i="2"/>
  <c r="C446" i="2"/>
  <c r="D446" i="2" s="1"/>
  <c r="E446" i="2"/>
  <c r="F446" i="2"/>
  <c r="G446" i="2"/>
  <c r="H446" i="2"/>
  <c r="I446" i="2"/>
  <c r="J446" i="2"/>
  <c r="K446" i="2"/>
  <c r="N446" i="2"/>
  <c r="O446" i="2" s="1"/>
  <c r="P446" i="2"/>
  <c r="Q446" i="2"/>
  <c r="R446" i="2"/>
  <c r="V446" i="2"/>
  <c r="W446" i="2" s="1"/>
  <c r="X446" i="2"/>
  <c r="Z446" i="2"/>
  <c r="AA446" i="2"/>
  <c r="AB446" i="2"/>
  <c r="AG446" i="2"/>
  <c r="AH446" i="2"/>
  <c r="AI446" i="2"/>
  <c r="AJ446" i="2"/>
  <c r="A447" i="2"/>
  <c r="C447" i="2"/>
  <c r="D447" i="2" s="1"/>
  <c r="E447" i="2"/>
  <c r="F447" i="2"/>
  <c r="G447" i="2"/>
  <c r="H447" i="2"/>
  <c r="I447" i="2"/>
  <c r="J447" i="2"/>
  <c r="K447" i="2"/>
  <c r="N447" i="2"/>
  <c r="O447" i="2" s="1"/>
  <c r="P447" i="2"/>
  <c r="Q447" i="2"/>
  <c r="R447" i="2"/>
  <c r="V447" i="2"/>
  <c r="W447" i="2" s="1"/>
  <c r="X447" i="2"/>
  <c r="Y447" i="2" s="1"/>
  <c r="Z447" i="2"/>
  <c r="AA447" i="2"/>
  <c r="AB447" i="2"/>
  <c r="AG447" i="2"/>
  <c r="AH447" i="2"/>
  <c r="AI447" i="2"/>
  <c r="AJ447" i="2"/>
  <c r="A448" i="2"/>
  <c r="C448" i="2"/>
  <c r="D448" i="2" s="1"/>
  <c r="E448" i="2"/>
  <c r="F448" i="2"/>
  <c r="G448" i="2"/>
  <c r="H448" i="2"/>
  <c r="I448" i="2"/>
  <c r="J448" i="2"/>
  <c r="L448" i="2" s="1"/>
  <c r="K448" i="2"/>
  <c r="N448" i="2"/>
  <c r="O448" i="2" s="1"/>
  <c r="P448" i="2"/>
  <c r="Q448" i="2"/>
  <c r="R448" i="2"/>
  <c r="V448" i="2"/>
  <c r="W448" i="2" s="1"/>
  <c r="X448" i="2"/>
  <c r="Z448" i="2"/>
  <c r="AA448" i="2"/>
  <c r="AB448" i="2"/>
  <c r="AG448" i="2"/>
  <c r="AH448" i="2"/>
  <c r="AI448" i="2"/>
  <c r="AJ448" i="2"/>
  <c r="A449" i="2"/>
  <c r="C449" i="2"/>
  <c r="D449" i="2" s="1"/>
  <c r="E449" i="2"/>
  <c r="F449" i="2"/>
  <c r="G449" i="2"/>
  <c r="H449" i="2"/>
  <c r="I449" i="2"/>
  <c r="J449" i="2"/>
  <c r="K449" i="2"/>
  <c r="N449" i="2"/>
  <c r="P449" i="2"/>
  <c r="Q449" i="2"/>
  <c r="R449" i="2"/>
  <c r="V449" i="2"/>
  <c r="X449" i="2"/>
  <c r="Z449" i="2"/>
  <c r="AA449" i="2"/>
  <c r="AB449" i="2"/>
  <c r="AG449" i="2"/>
  <c r="AH449" i="2"/>
  <c r="AI449" i="2"/>
  <c r="AJ449" i="2"/>
  <c r="A450" i="2"/>
  <c r="C450" i="2"/>
  <c r="D450" i="2" s="1"/>
  <c r="E450" i="2"/>
  <c r="F450" i="2"/>
  <c r="G450" i="2"/>
  <c r="H450" i="2"/>
  <c r="I450" i="2"/>
  <c r="J450" i="2"/>
  <c r="K450" i="2"/>
  <c r="N450" i="2"/>
  <c r="O450" i="2" s="1"/>
  <c r="P450" i="2"/>
  <c r="Q450" i="2"/>
  <c r="T450" i="2" s="1"/>
  <c r="R450" i="2"/>
  <c r="V450" i="2"/>
  <c r="W450" i="2" s="1"/>
  <c r="X450" i="2"/>
  <c r="Y450" i="2"/>
  <c r="Z450" i="2"/>
  <c r="AA450" i="2"/>
  <c r="AB450" i="2"/>
  <c r="AG450" i="2"/>
  <c r="AH450" i="2"/>
  <c r="AI450" i="2"/>
  <c r="AJ450" i="2"/>
  <c r="A451" i="2"/>
  <c r="C451" i="2"/>
  <c r="D451" i="2" s="1"/>
  <c r="E451" i="2"/>
  <c r="F451" i="2"/>
  <c r="G451" i="2"/>
  <c r="H451" i="2"/>
  <c r="I451" i="2"/>
  <c r="J451" i="2"/>
  <c r="K451" i="2"/>
  <c r="M451" i="2" s="1"/>
  <c r="N451" i="2"/>
  <c r="P451" i="2"/>
  <c r="Q451" i="2"/>
  <c r="R451" i="2"/>
  <c r="U451" i="2" s="1"/>
  <c r="V451" i="2"/>
  <c r="X451" i="2"/>
  <c r="Z451" i="2"/>
  <c r="AA451" i="2"/>
  <c r="AB451" i="2"/>
  <c r="AG451" i="2"/>
  <c r="AH451" i="2"/>
  <c r="AI451" i="2"/>
  <c r="AJ451" i="2"/>
  <c r="A452" i="2"/>
  <c r="C452" i="2"/>
  <c r="D452" i="2" s="1"/>
  <c r="E452" i="2"/>
  <c r="F452" i="2"/>
  <c r="G452" i="2"/>
  <c r="H452" i="2"/>
  <c r="I452" i="2"/>
  <c r="L452" i="2" s="1"/>
  <c r="J452" i="2"/>
  <c r="K452" i="2"/>
  <c r="N452" i="2"/>
  <c r="O452" i="2" s="1"/>
  <c r="P452" i="2"/>
  <c r="Q452" i="2"/>
  <c r="R452" i="2"/>
  <c r="U452" i="2" s="1"/>
  <c r="V452" i="2"/>
  <c r="X452" i="2"/>
  <c r="Z452" i="2"/>
  <c r="AA452" i="2"/>
  <c r="AB452" i="2"/>
  <c r="AG452" i="2"/>
  <c r="AH452" i="2"/>
  <c r="AI452" i="2"/>
  <c r="AJ452" i="2"/>
  <c r="A453" i="2"/>
  <c r="C453" i="2"/>
  <c r="D453" i="2" s="1"/>
  <c r="E453" i="2"/>
  <c r="F453" i="2"/>
  <c r="G453" i="2"/>
  <c r="H453" i="2"/>
  <c r="I453" i="2"/>
  <c r="J453" i="2"/>
  <c r="K453" i="2"/>
  <c r="N453" i="2"/>
  <c r="P453" i="2"/>
  <c r="Q453" i="2"/>
  <c r="R453" i="2"/>
  <c r="V453" i="2"/>
  <c r="X453" i="2"/>
  <c r="Y453" i="2" s="1"/>
  <c r="Z453" i="2"/>
  <c r="AA453" i="2"/>
  <c r="AB453" i="2"/>
  <c r="AG453" i="2"/>
  <c r="AH453" i="2"/>
  <c r="AI453" i="2"/>
  <c r="AJ453" i="2"/>
  <c r="A454" i="2"/>
  <c r="C454" i="2"/>
  <c r="D454" i="2" s="1"/>
  <c r="E454" i="2"/>
  <c r="F454" i="2"/>
  <c r="G454" i="2"/>
  <c r="H454" i="2"/>
  <c r="I454" i="2"/>
  <c r="J454" i="2"/>
  <c r="L454" i="2" s="1"/>
  <c r="K454" i="2"/>
  <c r="N454" i="2"/>
  <c r="P454" i="2"/>
  <c r="Q454" i="2"/>
  <c r="R454" i="2"/>
  <c r="V454" i="2"/>
  <c r="X454" i="2"/>
  <c r="Y454" i="2" s="1"/>
  <c r="Z454" i="2"/>
  <c r="AA454" i="2"/>
  <c r="AB454" i="2"/>
  <c r="AG454" i="2"/>
  <c r="AH454" i="2"/>
  <c r="AI454" i="2"/>
  <c r="AJ454" i="2"/>
  <c r="A455" i="2"/>
  <c r="C455" i="2"/>
  <c r="D455" i="2" s="1"/>
  <c r="E455" i="2"/>
  <c r="F455" i="2"/>
  <c r="G455" i="2"/>
  <c r="H455" i="2"/>
  <c r="I455" i="2"/>
  <c r="J455" i="2"/>
  <c r="K455" i="2"/>
  <c r="N455" i="2"/>
  <c r="P455" i="2"/>
  <c r="Q455" i="2"/>
  <c r="R455" i="2"/>
  <c r="V455" i="2"/>
  <c r="X455" i="2"/>
  <c r="Y455" i="2" s="1"/>
  <c r="Z455" i="2"/>
  <c r="AA455" i="2"/>
  <c r="AB455" i="2"/>
  <c r="AG455" i="2"/>
  <c r="AH455" i="2"/>
  <c r="AI455" i="2"/>
  <c r="AJ455" i="2"/>
  <c r="A456" i="2"/>
  <c r="C456" i="2"/>
  <c r="D456" i="2" s="1"/>
  <c r="E456" i="2"/>
  <c r="F456" i="2"/>
  <c r="G456" i="2"/>
  <c r="H456" i="2"/>
  <c r="I456" i="2"/>
  <c r="J456" i="2"/>
  <c r="L456" i="2" s="1"/>
  <c r="K456" i="2"/>
  <c r="N456" i="2"/>
  <c r="O456" i="2" s="1"/>
  <c r="P456" i="2"/>
  <c r="Q456" i="2"/>
  <c r="R456" i="2"/>
  <c r="U456" i="2" s="1"/>
  <c r="V456" i="2"/>
  <c r="W456" i="2" s="1"/>
  <c r="X456" i="2"/>
  <c r="Z456" i="2"/>
  <c r="AA456" i="2"/>
  <c r="AB456" i="2"/>
  <c r="AG456" i="2"/>
  <c r="AH456" i="2"/>
  <c r="AI456" i="2"/>
  <c r="AJ456" i="2"/>
  <c r="A457" i="2"/>
  <c r="C457" i="2"/>
  <c r="D457" i="2" s="1"/>
  <c r="E457" i="2"/>
  <c r="F457" i="2"/>
  <c r="G457" i="2"/>
  <c r="H457" i="2"/>
  <c r="I457" i="2"/>
  <c r="J457" i="2"/>
  <c r="K457" i="2"/>
  <c r="M457" i="2" s="1"/>
  <c r="N457" i="2"/>
  <c r="P457" i="2"/>
  <c r="S457" i="2" s="1"/>
  <c r="Q457" i="2"/>
  <c r="T457" i="2" s="1"/>
  <c r="R457" i="2"/>
  <c r="U457" i="2" s="1"/>
  <c r="V457" i="2"/>
  <c r="X457" i="2"/>
  <c r="AE457" i="2" s="1"/>
  <c r="Z457" i="2"/>
  <c r="AA457" i="2"/>
  <c r="AB457" i="2"/>
  <c r="AG457" i="2"/>
  <c r="AH457" i="2"/>
  <c r="AI457" i="2"/>
  <c r="AJ457" i="2"/>
  <c r="A458" i="2"/>
  <c r="C458" i="2"/>
  <c r="D458" i="2"/>
  <c r="E458" i="2"/>
  <c r="F458" i="2"/>
  <c r="G458" i="2"/>
  <c r="H458" i="2"/>
  <c r="I458" i="2"/>
  <c r="J458" i="2"/>
  <c r="K458" i="2"/>
  <c r="N458" i="2"/>
  <c r="O458" i="2" s="1"/>
  <c r="P458" i="2"/>
  <c r="Q458" i="2"/>
  <c r="R458" i="2"/>
  <c r="V458" i="2"/>
  <c r="W458" i="2" s="1"/>
  <c r="X458" i="2"/>
  <c r="Y458" i="2" s="1"/>
  <c r="Z458" i="2"/>
  <c r="AA458" i="2"/>
  <c r="AB458" i="2"/>
  <c r="AG458" i="2"/>
  <c r="AH458" i="2"/>
  <c r="AI458" i="2"/>
  <c r="AJ458" i="2"/>
  <c r="A459" i="2"/>
  <c r="C459" i="2"/>
  <c r="D459" i="2" s="1"/>
  <c r="E459" i="2"/>
  <c r="F459" i="2"/>
  <c r="G459" i="2"/>
  <c r="H459" i="2"/>
  <c r="I459" i="2"/>
  <c r="J459" i="2"/>
  <c r="K459" i="2"/>
  <c r="N459" i="2"/>
  <c r="O459" i="2" s="1"/>
  <c r="P459" i="2"/>
  <c r="S459" i="2" s="1"/>
  <c r="Q459" i="2"/>
  <c r="R459" i="2"/>
  <c r="U459" i="2" s="1"/>
  <c r="V459" i="2"/>
  <c r="W459" i="2" s="1"/>
  <c r="X459" i="2"/>
  <c r="Z459" i="2"/>
  <c r="AA459" i="2"/>
  <c r="AB459" i="2"/>
  <c r="AE459" i="2"/>
  <c r="AG459" i="2"/>
  <c r="AH459" i="2"/>
  <c r="AI459" i="2"/>
  <c r="AJ459" i="2"/>
  <c r="A460" i="2"/>
  <c r="C460" i="2"/>
  <c r="D460" i="2" s="1"/>
  <c r="E460" i="2"/>
  <c r="F460" i="2"/>
  <c r="G460" i="2"/>
  <c r="H460" i="2"/>
  <c r="I460" i="2"/>
  <c r="J460" i="2"/>
  <c r="L460" i="2" s="1"/>
  <c r="K460" i="2"/>
  <c r="N460" i="2"/>
  <c r="O460" i="2" s="1"/>
  <c r="P460" i="2"/>
  <c r="Q460" i="2"/>
  <c r="R460" i="2"/>
  <c r="U460" i="2" s="1"/>
  <c r="V460" i="2"/>
  <c r="X460" i="2"/>
  <c r="Z460" i="2"/>
  <c r="AA460" i="2"/>
  <c r="AB460" i="2"/>
  <c r="AG460" i="2"/>
  <c r="AH460" i="2"/>
  <c r="AI460" i="2"/>
  <c r="AJ460" i="2"/>
  <c r="A461" i="2"/>
  <c r="C461" i="2"/>
  <c r="D461" i="2" s="1"/>
  <c r="E461" i="2"/>
  <c r="F461" i="2"/>
  <c r="G461" i="2"/>
  <c r="H461" i="2"/>
  <c r="I461" i="2"/>
  <c r="J461" i="2"/>
  <c r="K461" i="2"/>
  <c r="M461" i="2" s="1"/>
  <c r="N461" i="2"/>
  <c r="P461" i="2"/>
  <c r="S461" i="2" s="1"/>
  <c r="Q461" i="2"/>
  <c r="T461" i="2" s="1"/>
  <c r="R461" i="2"/>
  <c r="U461" i="2" s="1"/>
  <c r="V461" i="2"/>
  <c r="X461" i="2"/>
  <c r="AE461" i="2" s="1"/>
  <c r="Z461" i="2"/>
  <c r="AA461" i="2"/>
  <c r="AB461" i="2"/>
  <c r="AG461" i="2"/>
  <c r="AH461" i="2"/>
  <c r="AI461" i="2"/>
  <c r="AJ461" i="2"/>
  <c r="A462" i="2"/>
  <c r="C462" i="2"/>
  <c r="D462" i="2" s="1"/>
  <c r="E462" i="2"/>
  <c r="F462" i="2"/>
  <c r="G462" i="2"/>
  <c r="H462" i="2"/>
  <c r="I462" i="2"/>
  <c r="J462" i="2"/>
  <c r="K462" i="2"/>
  <c r="N462" i="2"/>
  <c r="P462" i="2"/>
  <c r="Q462" i="2"/>
  <c r="R462" i="2"/>
  <c r="V462" i="2"/>
  <c r="X462" i="2"/>
  <c r="Y462" i="2" s="1"/>
  <c r="Z462" i="2"/>
  <c r="AA462" i="2"/>
  <c r="AB462" i="2"/>
  <c r="AG462" i="2"/>
  <c r="AH462" i="2"/>
  <c r="AI462" i="2"/>
  <c r="AJ462" i="2"/>
  <c r="A463" i="2"/>
  <c r="C463" i="2"/>
  <c r="D463" i="2" s="1"/>
  <c r="E463" i="2"/>
  <c r="F463" i="2"/>
  <c r="G463" i="2"/>
  <c r="H463" i="2"/>
  <c r="I463" i="2"/>
  <c r="J463" i="2"/>
  <c r="K463" i="2"/>
  <c r="N463" i="2"/>
  <c r="P463" i="2"/>
  <c r="Q463" i="2"/>
  <c r="R463" i="2"/>
  <c r="U463" i="2" s="1"/>
  <c r="V463" i="2"/>
  <c r="X463" i="2"/>
  <c r="Y463" i="2" s="1"/>
  <c r="Z463" i="2"/>
  <c r="AA463" i="2"/>
  <c r="AB463" i="2"/>
  <c r="AG463" i="2"/>
  <c r="AH463" i="2"/>
  <c r="AI463" i="2"/>
  <c r="AJ463" i="2"/>
  <c r="A464" i="2"/>
  <c r="C464" i="2"/>
  <c r="D464" i="2"/>
  <c r="E464" i="2"/>
  <c r="F464" i="2"/>
  <c r="G464" i="2"/>
  <c r="H464" i="2"/>
  <c r="I464" i="2"/>
  <c r="J464" i="2"/>
  <c r="K464" i="2"/>
  <c r="N464" i="2"/>
  <c r="P464" i="2"/>
  <c r="Q464" i="2"/>
  <c r="T464" i="2" s="1"/>
  <c r="R464" i="2"/>
  <c r="V464" i="2"/>
  <c r="X464" i="2"/>
  <c r="Z464" i="2"/>
  <c r="AA464" i="2"/>
  <c r="AB464" i="2"/>
  <c r="AG464" i="2"/>
  <c r="AH464" i="2"/>
  <c r="AI464" i="2"/>
  <c r="AJ464" i="2"/>
  <c r="A465" i="2"/>
  <c r="C465" i="2"/>
  <c r="D465" i="2" s="1"/>
  <c r="E465" i="2"/>
  <c r="F465" i="2"/>
  <c r="G465" i="2"/>
  <c r="H465" i="2"/>
  <c r="I465" i="2"/>
  <c r="J465" i="2"/>
  <c r="K465" i="2"/>
  <c r="M465" i="2" s="1"/>
  <c r="N465" i="2"/>
  <c r="P465" i="2"/>
  <c r="Q465" i="2"/>
  <c r="R465" i="2"/>
  <c r="U465" i="2"/>
  <c r="V465" i="2"/>
  <c r="X465" i="2"/>
  <c r="Y465" i="2" s="1"/>
  <c r="Z465" i="2"/>
  <c r="AA465" i="2"/>
  <c r="AB465" i="2"/>
  <c r="AG465" i="2"/>
  <c r="AH465" i="2"/>
  <c r="AI465" i="2"/>
  <c r="AJ465" i="2"/>
  <c r="A466" i="2"/>
  <c r="C466" i="2"/>
  <c r="D466" i="2"/>
  <c r="E466" i="2"/>
  <c r="F466" i="2"/>
  <c r="G466" i="2"/>
  <c r="H466" i="2"/>
  <c r="I466" i="2"/>
  <c r="J466" i="2"/>
  <c r="K466" i="2"/>
  <c r="M466" i="2"/>
  <c r="N466" i="2"/>
  <c r="O466" i="2" s="1"/>
  <c r="P466" i="2"/>
  <c r="Q466" i="2"/>
  <c r="R466" i="2"/>
  <c r="V466" i="2"/>
  <c r="W466" i="2" s="1"/>
  <c r="X466" i="2"/>
  <c r="Y466" i="2" s="1"/>
  <c r="Z466" i="2"/>
  <c r="AA466" i="2"/>
  <c r="AB466" i="2"/>
  <c r="AG466" i="2"/>
  <c r="AH466" i="2"/>
  <c r="AI466" i="2"/>
  <c r="AJ466" i="2"/>
  <c r="A467" i="2"/>
  <c r="C467" i="2"/>
  <c r="D467" i="2" s="1"/>
  <c r="E467" i="2"/>
  <c r="F467" i="2"/>
  <c r="G467" i="2"/>
  <c r="H467" i="2"/>
  <c r="I467" i="2"/>
  <c r="J467" i="2"/>
  <c r="K467" i="2"/>
  <c r="M467" i="2" s="1"/>
  <c r="N467" i="2"/>
  <c r="O467" i="2" s="1"/>
  <c r="P467" i="2"/>
  <c r="Q467" i="2"/>
  <c r="R467" i="2"/>
  <c r="V467" i="2"/>
  <c r="W467" i="2" s="1"/>
  <c r="X467" i="2"/>
  <c r="Y467" i="2" s="1"/>
  <c r="Z467" i="2"/>
  <c r="AA467" i="2"/>
  <c r="AB467" i="2"/>
  <c r="AG467" i="2"/>
  <c r="AH467" i="2"/>
  <c r="AI467" i="2"/>
  <c r="AJ467" i="2"/>
  <c r="A468" i="2"/>
  <c r="C468" i="2"/>
  <c r="D468" i="2" s="1"/>
  <c r="E468" i="2"/>
  <c r="F468" i="2"/>
  <c r="G468" i="2"/>
  <c r="H468" i="2"/>
  <c r="I468" i="2"/>
  <c r="W468" i="2" s="1"/>
  <c r="J468" i="2"/>
  <c r="K468" i="2"/>
  <c r="N468" i="2"/>
  <c r="O468" i="2" s="1"/>
  <c r="P468" i="2"/>
  <c r="Q468" i="2"/>
  <c r="R468" i="2"/>
  <c r="U468" i="2" s="1"/>
  <c r="V468" i="2"/>
  <c r="X468" i="2"/>
  <c r="Z468" i="2"/>
  <c r="AA468" i="2"/>
  <c r="AB468" i="2"/>
  <c r="AG468" i="2"/>
  <c r="AH468" i="2"/>
  <c r="AI468" i="2"/>
  <c r="AJ468" i="2"/>
  <c r="A469" i="2"/>
  <c r="C469" i="2"/>
  <c r="D469" i="2" s="1"/>
  <c r="E469" i="2"/>
  <c r="F469" i="2"/>
  <c r="G469" i="2"/>
  <c r="H469" i="2"/>
  <c r="I469" i="2"/>
  <c r="J469" i="2"/>
  <c r="K469" i="2"/>
  <c r="N469" i="2"/>
  <c r="P469" i="2"/>
  <c r="Q469" i="2"/>
  <c r="R469" i="2"/>
  <c r="U469" i="2" s="1"/>
  <c r="V469" i="2"/>
  <c r="X469" i="2"/>
  <c r="Z469" i="2"/>
  <c r="AA469" i="2"/>
  <c r="AB469" i="2"/>
  <c r="AG469" i="2"/>
  <c r="AH469" i="2"/>
  <c r="AI469" i="2"/>
  <c r="AJ469" i="2"/>
  <c r="A470" i="2"/>
  <c r="C470" i="2"/>
  <c r="D470" i="2" s="1"/>
  <c r="E470" i="2"/>
  <c r="F470" i="2"/>
  <c r="G470" i="2"/>
  <c r="H470" i="2"/>
  <c r="I470" i="2"/>
  <c r="J470" i="2"/>
  <c r="L470" i="2" s="1"/>
  <c r="K470" i="2"/>
  <c r="M470" i="2" s="1"/>
  <c r="N470" i="2"/>
  <c r="P470" i="2"/>
  <c r="Q470" i="2"/>
  <c r="R470" i="2"/>
  <c r="V470" i="2"/>
  <c r="X470" i="2"/>
  <c r="Y470" i="2"/>
  <c r="Z470" i="2"/>
  <c r="AA470" i="2"/>
  <c r="AB470" i="2"/>
  <c r="AG470" i="2"/>
  <c r="AH470" i="2"/>
  <c r="AI470" i="2"/>
  <c r="AJ470" i="2"/>
  <c r="A471" i="2"/>
  <c r="C471" i="2"/>
  <c r="D471" i="2" s="1"/>
  <c r="E471" i="2"/>
  <c r="F471" i="2"/>
  <c r="G471" i="2"/>
  <c r="H471" i="2"/>
  <c r="I471" i="2"/>
  <c r="J471" i="2"/>
  <c r="K471" i="2"/>
  <c r="N471" i="2"/>
  <c r="P471" i="2"/>
  <c r="Q471" i="2"/>
  <c r="R471" i="2"/>
  <c r="V471" i="2"/>
  <c r="X471" i="2"/>
  <c r="Y471" i="2" s="1"/>
  <c r="Z471" i="2"/>
  <c r="AA471" i="2"/>
  <c r="AB471" i="2"/>
  <c r="AG471" i="2"/>
  <c r="AH471" i="2"/>
  <c r="AI471" i="2"/>
  <c r="AJ471" i="2"/>
  <c r="A472" i="2"/>
  <c r="C472" i="2"/>
  <c r="D472" i="2" s="1"/>
  <c r="E472" i="2"/>
  <c r="F472" i="2"/>
  <c r="G472" i="2"/>
  <c r="H472" i="2"/>
  <c r="I472" i="2"/>
  <c r="J472" i="2"/>
  <c r="K472" i="2"/>
  <c r="N472" i="2"/>
  <c r="O472" i="2"/>
  <c r="P472" i="2"/>
  <c r="Q472" i="2"/>
  <c r="T472" i="2" s="1"/>
  <c r="R472" i="2"/>
  <c r="U472" i="2" s="1"/>
  <c r="V472" i="2"/>
  <c r="X472" i="2"/>
  <c r="Z472" i="2"/>
  <c r="AA472" i="2"/>
  <c r="AB472" i="2"/>
  <c r="AG472" i="2"/>
  <c r="AH472" i="2"/>
  <c r="AI472" i="2"/>
  <c r="AJ472" i="2"/>
  <c r="A473" i="2"/>
  <c r="C473" i="2"/>
  <c r="D473" i="2" s="1"/>
  <c r="E473" i="2"/>
  <c r="F473" i="2"/>
  <c r="G473" i="2"/>
  <c r="H473" i="2"/>
  <c r="I473" i="2"/>
  <c r="J473" i="2"/>
  <c r="K473" i="2"/>
  <c r="N473" i="2"/>
  <c r="P473" i="2"/>
  <c r="S473" i="2" s="1"/>
  <c r="Q473" i="2"/>
  <c r="R473" i="2"/>
  <c r="V473" i="2"/>
  <c r="X473" i="2"/>
  <c r="AE473" i="2" s="1"/>
  <c r="Z473" i="2"/>
  <c r="AA473" i="2"/>
  <c r="AB473" i="2"/>
  <c r="AG473" i="2"/>
  <c r="AH473" i="2"/>
  <c r="AI473" i="2"/>
  <c r="AJ473" i="2"/>
  <c r="A474" i="2"/>
  <c r="C474" i="2"/>
  <c r="D474" i="2"/>
  <c r="E474" i="2"/>
  <c r="F474" i="2"/>
  <c r="G474" i="2"/>
  <c r="H474" i="2"/>
  <c r="I474" i="2"/>
  <c r="J474" i="2"/>
  <c r="L474" i="2" s="1"/>
  <c r="K474" i="2"/>
  <c r="N474" i="2"/>
  <c r="P474" i="2"/>
  <c r="Q474" i="2"/>
  <c r="R474" i="2"/>
  <c r="V474" i="2"/>
  <c r="X474" i="2"/>
  <c r="Y474" i="2" s="1"/>
  <c r="Z474" i="2"/>
  <c r="AA474" i="2"/>
  <c r="AB474" i="2"/>
  <c r="AG474" i="2"/>
  <c r="AH474" i="2"/>
  <c r="AI474" i="2"/>
  <c r="AJ474" i="2"/>
  <c r="A475" i="2"/>
  <c r="C475" i="2"/>
  <c r="D475" i="2" s="1"/>
  <c r="E475" i="2"/>
  <c r="F475" i="2"/>
  <c r="G475" i="2"/>
  <c r="H475" i="2"/>
  <c r="I475" i="2"/>
  <c r="J475" i="2"/>
  <c r="L475" i="2" s="1"/>
  <c r="K475" i="2"/>
  <c r="N475" i="2"/>
  <c r="O475" i="2" s="1"/>
  <c r="P475" i="2"/>
  <c r="Q475" i="2"/>
  <c r="R475" i="2"/>
  <c r="V475" i="2"/>
  <c r="W475" i="2" s="1"/>
  <c r="X475" i="2"/>
  <c r="Y475" i="2"/>
  <c r="Z475" i="2"/>
  <c r="AA475" i="2"/>
  <c r="AB475" i="2"/>
  <c r="AG475" i="2"/>
  <c r="AH475" i="2"/>
  <c r="AI475" i="2"/>
  <c r="AJ475" i="2"/>
  <c r="A476" i="2"/>
  <c r="C476" i="2"/>
  <c r="D476" i="2"/>
  <c r="E476" i="2"/>
  <c r="F476" i="2"/>
  <c r="G476" i="2"/>
  <c r="H476" i="2"/>
  <c r="I476" i="2"/>
  <c r="J476" i="2"/>
  <c r="L476" i="2" s="1"/>
  <c r="K476" i="2"/>
  <c r="N476" i="2"/>
  <c r="O476" i="2" s="1"/>
  <c r="P476" i="2"/>
  <c r="Q476" i="2"/>
  <c r="R476" i="2"/>
  <c r="U476" i="2" s="1"/>
  <c r="V476" i="2"/>
  <c r="X476" i="2"/>
  <c r="Z476" i="2"/>
  <c r="AA476" i="2"/>
  <c r="AB476" i="2"/>
  <c r="AG476" i="2"/>
  <c r="AH476" i="2"/>
  <c r="AI476" i="2"/>
  <c r="AJ476" i="2"/>
  <c r="A477" i="2"/>
  <c r="C477" i="2"/>
  <c r="D477" i="2" s="1"/>
  <c r="E477" i="2"/>
  <c r="F477" i="2"/>
  <c r="G477" i="2"/>
  <c r="H477" i="2"/>
  <c r="I477" i="2"/>
  <c r="J477" i="2"/>
  <c r="K477" i="2"/>
  <c r="N477" i="2"/>
  <c r="P477" i="2"/>
  <c r="Q477" i="2"/>
  <c r="T477" i="2" s="1"/>
  <c r="R477" i="2"/>
  <c r="U477" i="2"/>
  <c r="V477" i="2"/>
  <c r="X477" i="2"/>
  <c r="AE477" i="2" s="1"/>
  <c r="Z477" i="2"/>
  <c r="AA477" i="2"/>
  <c r="AB477" i="2"/>
  <c r="AG477" i="2"/>
  <c r="AH477" i="2"/>
  <c r="AI477" i="2"/>
  <c r="AJ477" i="2"/>
  <c r="A478" i="2"/>
  <c r="C478" i="2"/>
  <c r="D478" i="2"/>
  <c r="E478" i="2"/>
  <c r="F478" i="2"/>
  <c r="G478" i="2"/>
  <c r="H478" i="2"/>
  <c r="I478" i="2"/>
  <c r="M478" i="2" s="1"/>
  <c r="J478" i="2"/>
  <c r="K478" i="2"/>
  <c r="N478" i="2"/>
  <c r="P478" i="2"/>
  <c r="Q478" i="2"/>
  <c r="R478" i="2"/>
  <c r="V478" i="2"/>
  <c r="X478" i="2"/>
  <c r="Z478" i="2"/>
  <c r="AA478" i="2"/>
  <c r="AB478" i="2"/>
  <c r="AG478" i="2"/>
  <c r="AH478" i="2"/>
  <c r="AI478" i="2"/>
  <c r="AJ478" i="2"/>
  <c r="A479" i="2"/>
  <c r="C479" i="2"/>
  <c r="D479" i="2" s="1"/>
  <c r="E479" i="2"/>
  <c r="F479" i="2"/>
  <c r="G479" i="2"/>
  <c r="H479" i="2"/>
  <c r="I479" i="2"/>
  <c r="J479" i="2"/>
  <c r="K479" i="2"/>
  <c r="N479" i="2"/>
  <c r="O479" i="2" s="1"/>
  <c r="P479" i="2"/>
  <c r="Q479" i="2"/>
  <c r="R479" i="2"/>
  <c r="V479" i="2"/>
  <c r="W479" i="2" s="1"/>
  <c r="X479" i="2"/>
  <c r="Y479" i="2"/>
  <c r="Z479" i="2"/>
  <c r="AA479" i="2"/>
  <c r="AB479" i="2"/>
  <c r="AG479" i="2"/>
  <c r="AH479" i="2"/>
  <c r="AI479" i="2"/>
  <c r="AJ479" i="2"/>
  <c r="A480" i="2"/>
  <c r="C480" i="2"/>
  <c r="D480" i="2" s="1"/>
  <c r="E480" i="2"/>
  <c r="F480" i="2"/>
  <c r="G480" i="2"/>
  <c r="H480" i="2"/>
  <c r="I480" i="2"/>
  <c r="J480" i="2"/>
  <c r="K480" i="2"/>
  <c r="N480" i="2"/>
  <c r="P480" i="2"/>
  <c r="Q480" i="2"/>
  <c r="R480" i="2"/>
  <c r="V480" i="2"/>
  <c r="X480" i="2"/>
  <c r="Z480" i="2"/>
  <c r="AA480" i="2"/>
  <c r="AB480" i="2"/>
  <c r="AG480" i="2"/>
  <c r="AH480" i="2"/>
  <c r="AI480" i="2"/>
  <c r="AJ480" i="2"/>
  <c r="A481" i="2"/>
  <c r="C481" i="2"/>
  <c r="D481" i="2" s="1"/>
  <c r="E481" i="2"/>
  <c r="F481" i="2"/>
  <c r="G481" i="2"/>
  <c r="H481" i="2"/>
  <c r="I481" i="2"/>
  <c r="J481" i="2"/>
  <c r="K481" i="2"/>
  <c r="N481" i="2"/>
  <c r="P481" i="2"/>
  <c r="Q481" i="2"/>
  <c r="R481" i="2"/>
  <c r="V481" i="2"/>
  <c r="X481" i="2"/>
  <c r="Y481" i="2" s="1"/>
  <c r="Z481" i="2"/>
  <c r="AA481" i="2"/>
  <c r="AB481" i="2"/>
  <c r="AG481" i="2"/>
  <c r="AH481" i="2"/>
  <c r="AI481" i="2"/>
  <c r="AJ481" i="2"/>
  <c r="A482" i="2"/>
  <c r="C482" i="2"/>
  <c r="D482" i="2" s="1"/>
  <c r="E482" i="2"/>
  <c r="F482" i="2"/>
  <c r="G482" i="2"/>
  <c r="H482" i="2"/>
  <c r="I482" i="2"/>
  <c r="J482" i="2"/>
  <c r="K482" i="2"/>
  <c r="M482" i="2" s="1"/>
  <c r="N482" i="2"/>
  <c r="O482" i="2" s="1"/>
  <c r="P482" i="2"/>
  <c r="Q482" i="2"/>
  <c r="R482" i="2"/>
  <c r="V482" i="2"/>
  <c r="W482" i="2" s="1"/>
  <c r="X482" i="2"/>
  <c r="Y482" i="2"/>
  <c r="Z482" i="2"/>
  <c r="AA482" i="2"/>
  <c r="AB482" i="2"/>
  <c r="AG482" i="2"/>
  <c r="AH482" i="2"/>
  <c r="AI482" i="2"/>
  <c r="AJ482" i="2"/>
  <c r="A483" i="2"/>
  <c r="C483" i="2"/>
  <c r="D483" i="2" s="1"/>
  <c r="E483" i="2"/>
  <c r="F483" i="2"/>
  <c r="G483" i="2"/>
  <c r="H483" i="2"/>
  <c r="I483" i="2"/>
  <c r="J483" i="2"/>
  <c r="K483" i="2"/>
  <c r="N483" i="2"/>
  <c r="P483" i="2"/>
  <c r="S483" i="2" s="1"/>
  <c r="Q483" i="2"/>
  <c r="R483" i="2"/>
  <c r="V483" i="2"/>
  <c r="W483" i="2"/>
  <c r="X483" i="2"/>
  <c r="Z483" i="2"/>
  <c r="AA483" i="2"/>
  <c r="AB483" i="2"/>
  <c r="AG483" i="2"/>
  <c r="AH483" i="2"/>
  <c r="AI483" i="2"/>
  <c r="AJ483" i="2"/>
  <c r="A484" i="2"/>
  <c r="C484" i="2"/>
  <c r="D484" i="2" s="1"/>
  <c r="E484" i="2"/>
  <c r="F484" i="2"/>
  <c r="G484" i="2"/>
  <c r="H484" i="2"/>
  <c r="I484" i="2"/>
  <c r="J484" i="2"/>
  <c r="L484" i="2" s="1"/>
  <c r="K484" i="2"/>
  <c r="N484" i="2"/>
  <c r="O484" i="2" s="1"/>
  <c r="P484" i="2"/>
  <c r="Q484" i="2"/>
  <c r="R484" i="2"/>
  <c r="U484" i="2" s="1"/>
  <c r="V484" i="2"/>
  <c r="W484" i="2" s="1"/>
  <c r="X484" i="2"/>
  <c r="Z484" i="2"/>
  <c r="AA484" i="2"/>
  <c r="AB484" i="2"/>
  <c r="AG484" i="2"/>
  <c r="AH484" i="2"/>
  <c r="AI484" i="2"/>
  <c r="AJ484" i="2"/>
  <c r="A485" i="2"/>
  <c r="C485" i="2"/>
  <c r="D485" i="2"/>
  <c r="E485" i="2"/>
  <c r="F485" i="2"/>
  <c r="G485" i="2"/>
  <c r="H485" i="2"/>
  <c r="I485" i="2"/>
  <c r="M485" i="2" s="1"/>
  <c r="J485" i="2"/>
  <c r="K485" i="2"/>
  <c r="N485" i="2"/>
  <c r="P485" i="2"/>
  <c r="Q485" i="2"/>
  <c r="R485" i="2"/>
  <c r="U485" i="2"/>
  <c r="V485" i="2"/>
  <c r="X485" i="2"/>
  <c r="Z485" i="2"/>
  <c r="AA485" i="2"/>
  <c r="AB485" i="2"/>
  <c r="AG485" i="2"/>
  <c r="AH485" i="2"/>
  <c r="AI485" i="2"/>
  <c r="AJ485" i="2"/>
  <c r="A486" i="2"/>
  <c r="C486" i="2"/>
  <c r="D486" i="2" s="1"/>
  <c r="E486" i="2"/>
  <c r="F486" i="2"/>
  <c r="G486" i="2"/>
  <c r="H486" i="2"/>
  <c r="I486" i="2"/>
  <c r="J486" i="2"/>
  <c r="K486" i="2"/>
  <c r="N486" i="2"/>
  <c r="P486" i="2"/>
  <c r="Q486" i="2"/>
  <c r="R486" i="2"/>
  <c r="V486" i="2"/>
  <c r="X486" i="2"/>
  <c r="Z486" i="2"/>
  <c r="AA486" i="2"/>
  <c r="AB486" i="2"/>
  <c r="AG486" i="2"/>
  <c r="AH486" i="2"/>
  <c r="AI486" i="2"/>
  <c r="AJ486" i="2"/>
  <c r="A487" i="2"/>
  <c r="C487" i="2"/>
  <c r="D487" i="2" s="1"/>
  <c r="E487" i="2"/>
  <c r="F487" i="2"/>
  <c r="G487" i="2"/>
  <c r="H487" i="2"/>
  <c r="I487" i="2"/>
  <c r="W487" i="2" s="1"/>
  <c r="J487" i="2"/>
  <c r="K487" i="2"/>
  <c r="N487" i="2"/>
  <c r="P487" i="2"/>
  <c r="Q487" i="2"/>
  <c r="R487" i="2"/>
  <c r="U487" i="2" s="1"/>
  <c r="V487" i="2"/>
  <c r="X487" i="2"/>
  <c r="Z487" i="2"/>
  <c r="AA487" i="2"/>
  <c r="AB487" i="2"/>
  <c r="AG487" i="2"/>
  <c r="AH487" i="2"/>
  <c r="AI487" i="2"/>
  <c r="AJ487" i="2"/>
  <c r="A488" i="2"/>
  <c r="C488" i="2"/>
  <c r="D488" i="2" s="1"/>
  <c r="E488" i="2"/>
  <c r="F488" i="2"/>
  <c r="G488" i="2"/>
  <c r="H488" i="2"/>
  <c r="I488" i="2"/>
  <c r="J488" i="2"/>
  <c r="L488" i="2" s="1"/>
  <c r="K488" i="2"/>
  <c r="N488" i="2"/>
  <c r="O488" i="2" s="1"/>
  <c r="P488" i="2"/>
  <c r="Q488" i="2"/>
  <c r="R488" i="2"/>
  <c r="U488" i="2" s="1"/>
  <c r="V488" i="2"/>
  <c r="W488" i="2" s="1"/>
  <c r="X488" i="2"/>
  <c r="Y488" i="2" s="1"/>
  <c r="Z488" i="2"/>
  <c r="AA488" i="2"/>
  <c r="AB488" i="2"/>
  <c r="AE488" i="2"/>
  <c r="AG488" i="2"/>
  <c r="AH488" i="2"/>
  <c r="AI488" i="2"/>
  <c r="AJ488" i="2"/>
  <c r="A489" i="2"/>
  <c r="C489" i="2"/>
  <c r="D489" i="2" s="1"/>
  <c r="E489" i="2"/>
  <c r="F489" i="2"/>
  <c r="G489" i="2"/>
  <c r="H489" i="2"/>
  <c r="I489" i="2"/>
  <c r="J489" i="2"/>
  <c r="K489" i="2"/>
  <c r="N489" i="2"/>
  <c r="P489" i="2"/>
  <c r="Q489" i="2"/>
  <c r="T489" i="2" s="1"/>
  <c r="R489" i="2"/>
  <c r="U489" i="2"/>
  <c r="V489" i="2"/>
  <c r="X489" i="2"/>
  <c r="Z489" i="2"/>
  <c r="AA489" i="2"/>
  <c r="AB489" i="2"/>
  <c r="AG489" i="2"/>
  <c r="AH489" i="2"/>
  <c r="AI489" i="2"/>
  <c r="AJ489" i="2"/>
  <c r="A490" i="2"/>
  <c r="C490" i="2"/>
  <c r="D490" i="2"/>
  <c r="E490" i="2"/>
  <c r="F490" i="2"/>
  <c r="G490" i="2"/>
  <c r="H490" i="2"/>
  <c r="I490" i="2"/>
  <c r="M490" i="2" s="1"/>
  <c r="J490" i="2"/>
  <c r="K490" i="2"/>
  <c r="N490" i="2"/>
  <c r="P490" i="2"/>
  <c r="Q490" i="2"/>
  <c r="R490" i="2"/>
  <c r="V490" i="2"/>
  <c r="X490" i="2"/>
  <c r="Y490" i="2" s="1"/>
  <c r="Z490" i="2"/>
  <c r="AA490" i="2"/>
  <c r="AB490" i="2"/>
  <c r="AG490" i="2"/>
  <c r="AH490" i="2"/>
  <c r="AI490" i="2"/>
  <c r="AJ490" i="2"/>
  <c r="A491" i="2"/>
  <c r="C491" i="2"/>
  <c r="D491" i="2" s="1"/>
  <c r="E491" i="2"/>
  <c r="F491" i="2"/>
  <c r="G491" i="2"/>
  <c r="H491" i="2"/>
  <c r="I491" i="2"/>
  <c r="J491" i="2"/>
  <c r="K491" i="2"/>
  <c r="N491" i="2"/>
  <c r="P491" i="2"/>
  <c r="Q491" i="2"/>
  <c r="R491" i="2"/>
  <c r="V491" i="2"/>
  <c r="W491" i="2" s="1"/>
  <c r="X491" i="2"/>
  <c r="Y491" i="2" s="1"/>
  <c r="Z491" i="2"/>
  <c r="AA491" i="2"/>
  <c r="AB491" i="2"/>
  <c r="AG491" i="2"/>
  <c r="AH491" i="2"/>
  <c r="AI491" i="2"/>
  <c r="AJ491" i="2"/>
  <c r="A492" i="2"/>
  <c r="C492" i="2"/>
  <c r="D492" i="2" s="1"/>
  <c r="E492" i="2"/>
  <c r="F492" i="2"/>
  <c r="G492" i="2"/>
  <c r="H492" i="2"/>
  <c r="I492" i="2"/>
  <c r="J492" i="2"/>
  <c r="K492" i="2"/>
  <c r="N492" i="2"/>
  <c r="O492" i="2" s="1"/>
  <c r="P492" i="2"/>
  <c r="Q492" i="2"/>
  <c r="R492" i="2"/>
  <c r="V492" i="2"/>
  <c r="X492" i="2"/>
  <c r="Y492" i="2" s="1"/>
  <c r="Z492" i="2"/>
  <c r="AA492" i="2"/>
  <c r="AB492" i="2"/>
  <c r="AG492" i="2"/>
  <c r="AH492" i="2"/>
  <c r="AI492" i="2"/>
  <c r="AJ492" i="2"/>
  <c r="A493" i="2"/>
  <c r="C493" i="2"/>
  <c r="D493" i="2" s="1"/>
  <c r="E493" i="2"/>
  <c r="F493" i="2"/>
  <c r="G493" i="2"/>
  <c r="H493" i="2"/>
  <c r="I493" i="2"/>
  <c r="J493" i="2"/>
  <c r="K493" i="2"/>
  <c r="N493" i="2"/>
  <c r="P493" i="2"/>
  <c r="Q493" i="2"/>
  <c r="T493" i="2" s="1"/>
  <c r="R493" i="2"/>
  <c r="V493" i="2"/>
  <c r="X493" i="2"/>
  <c r="Z493" i="2"/>
  <c r="AA493" i="2"/>
  <c r="AB493" i="2"/>
  <c r="AG493" i="2"/>
  <c r="AH493" i="2"/>
  <c r="AI493" i="2"/>
  <c r="AJ493" i="2"/>
  <c r="A494" i="2"/>
  <c r="C494" i="2"/>
  <c r="D494" i="2" s="1"/>
  <c r="E494" i="2"/>
  <c r="F494" i="2"/>
  <c r="G494" i="2"/>
  <c r="H494" i="2"/>
  <c r="I494" i="2"/>
  <c r="J494" i="2"/>
  <c r="L494" i="2" s="1"/>
  <c r="K494" i="2"/>
  <c r="N494" i="2"/>
  <c r="P494" i="2"/>
  <c r="Q494" i="2"/>
  <c r="R494" i="2"/>
  <c r="V494" i="2"/>
  <c r="X494" i="2"/>
  <c r="Y494" i="2"/>
  <c r="Z494" i="2"/>
  <c r="AA494" i="2"/>
  <c r="AB494" i="2"/>
  <c r="AG494" i="2"/>
  <c r="AH494" i="2"/>
  <c r="AI494" i="2"/>
  <c r="AJ494" i="2"/>
  <c r="A495" i="2"/>
  <c r="C495" i="2"/>
  <c r="D495" i="2" s="1"/>
  <c r="E495" i="2"/>
  <c r="F495" i="2"/>
  <c r="G495" i="2"/>
  <c r="H495" i="2"/>
  <c r="I495" i="2"/>
  <c r="J495" i="2"/>
  <c r="K495" i="2"/>
  <c r="N495" i="2"/>
  <c r="P495" i="2"/>
  <c r="Q495" i="2"/>
  <c r="R495" i="2"/>
  <c r="U495" i="2" s="1"/>
  <c r="V495" i="2"/>
  <c r="X495" i="2"/>
  <c r="Y495" i="2" s="1"/>
  <c r="Z495" i="2"/>
  <c r="AA495" i="2"/>
  <c r="AB495" i="2"/>
  <c r="AG495" i="2"/>
  <c r="AH495" i="2"/>
  <c r="AI495" i="2"/>
  <c r="AJ495" i="2"/>
  <c r="A496" i="2"/>
  <c r="C496" i="2"/>
  <c r="D496" i="2" s="1"/>
  <c r="E496" i="2"/>
  <c r="F496" i="2"/>
  <c r="G496" i="2"/>
  <c r="H496" i="2"/>
  <c r="I496" i="2"/>
  <c r="J496" i="2"/>
  <c r="L496" i="2" s="1"/>
  <c r="K496" i="2"/>
  <c r="N496" i="2"/>
  <c r="O496" i="2" s="1"/>
  <c r="P496" i="2"/>
  <c r="Q496" i="2"/>
  <c r="T496" i="2" s="1"/>
  <c r="R496" i="2"/>
  <c r="V496" i="2"/>
  <c r="W496" i="2" s="1"/>
  <c r="X496" i="2"/>
  <c r="Y496" i="2" s="1"/>
  <c r="Z496" i="2"/>
  <c r="AA496" i="2"/>
  <c r="AB496" i="2"/>
  <c r="AG496" i="2"/>
  <c r="AH496" i="2"/>
  <c r="AI496" i="2"/>
  <c r="AJ496" i="2"/>
  <c r="A497" i="2"/>
  <c r="C497" i="2"/>
  <c r="D497" i="2" s="1"/>
  <c r="E497" i="2"/>
  <c r="F497" i="2"/>
  <c r="G497" i="2"/>
  <c r="H497" i="2"/>
  <c r="I497" i="2"/>
  <c r="J497" i="2"/>
  <c r="K497" i="2"/>
  <c r="M497" i="2" s="1"/>
  <c r="N497" i="2"/>
  <c r="P497" i="2"/>
  <c r="Q497" i="2"/>
  <c r="R497" i="2"/>
  <c r="V497" i="2"/>
  <c r="X497" i="2"/>
  <c r="Z497" i="2"/>
  <c r="AA497" i="2"/>
  <c r="AB497" i="2"/>
  <c r="AG497" i="2"/>
  <c r="AH497" i="2"/>
  <c r="AI497" i="2"/>
  <c r="AJ497" i="2"/>
  <c r="A498" i="2"/>
  <c r="C498" i="2"/>
  <c r="D498" i="2" s="1"/>
  <c r="E498" i="2"/>
  <c r="F498" i="2"/>
  <c r="G498" i="2"/>
  <c r="H498" i="2"/>
  <c r="I498" i="2"/>
  <c r="J498" i="2"/>
  <c r="K498" i="2"/>
  <c r="N498" i="2"/>
  <c r="P498" i="2"/>
  <c r="Q498" i="2"/>
  <c r="R498" i="2"/>
  <c r="V498" i="2"/>
  <c r="X498" i="2"/>
  <c r="Y498" i="2" s="1"/>
  <c r="Z498" i="2"/>
  <c r="AA498" i="2"/>
  <c r="AB498" i="2"/>
  <c r="AG498" i="2"/>
  <c r="AH498" i="2"/>
  <c r="AI498" i="2"/>
  <c r="AJ498" i="2"/>
  <c r="A499" i="2"/>
  <c r="C499" i="2"/>
  <c r="D499" i="2" s="1"/>
  <c r="E499" i="2"/>
  <c r="F499" i="2"/>
  <c r="G499" i="2"/>
  <c r="H499" i="2"/>
  <c r="I499" i="2"/>
  <c r="J499" i="2"/>
  <c r="K499" i="2"/>
  <c r="N499" i="2"/>
  <c r="P499" i="2"/>
  <c r="Q499" i="2"/>
  <c r="R499" i="2"/>
  <c r="V499" i="2"/>
  <c r="W499" i="2" s="1"/>
  <c r="X499" i="2"/>
  <c r="Z499" i="2"/>
  <c r="AA499" i="2"/>
  <c r="AB499" i="2"/>
  <c r="AG499" i="2"/>
  <c r="AH499" i="2"/>
  <c r="AI499" i="2"/>
  <c r="AJ499" i="2"/>
  <c r="A500" i="2"/>
  <c r="C500" i="2"/>
  <c r="D500" i="2" s="1"/>
  <c r="E500" i="2"/>
  <c r="F500" i="2"/>
  <c r="G500" i="2"/>
  <c r="H500" i="2"/>
  <c r="I500" i="2"/>
  <c r="J500" i="2"/>
  <c r="K500" i="2"/>
  <c r="N500" i="2"/>
  <c r="P500" i="2"/>
  <c r="Q500" i="2"/>
  <c r="R500" i="2"/>
  <c r="V500" i="2"/>
  <c r="X500" i="2"/>
  <c r="Y500" i="2" s="1"/>
  <c r="Z500" i="2"/>
  <c r="AA500" i="2"/>
  <c r="AB500" i="2"/>
  <c r="AE500" i="2"/>
  <c r="AG500" i="2"/>
  <c r="AH500" i="2"/>
  <c r="AI500" i="2"/>
  <c r="AJ500" i="2"/>
  <c r="A501" i="2"/>
  <c r="C501" i="2"/>
  <c r="D501" i="2" s="1"/>
  <c r="E501" i="2"/>
  <c r="F501" i="2"/>
  <c r="G501" i="2"/>
  <c r="H501" i="2"/>
  <c r="I501" i="2"/>
  <c r="M501" i="2" s="1"/>
  <c r="J501" i="2"/>
  <c r="K501" i="2"/>
  <c r="N501" i="2"/>
  <c r="P501" i="2"/>
  <c r="Q501" i="2"/>
  <c r="R501" i="2"/>
  <c r="V501" i="2"/>
  <c r="X501" i="2"/>
  <c r="Z501" i="2"/>
  <c r="AA501" i="2"/>
  <c r="AB501" i="2"/>
  <c r="AG501" i="2"/>
  <c r="AH501" i="2"/>
  <c r="AI501" i="2"/>
  <c r="AJ501" i="2"/>
  <c r="A502" i="2"/>
  <c r="C502" i="2"/>
  <c r="D502" i="2" s="1"/>
  <c r="E502" i="2"/>
  <c r="F502" i="2"/>
  <c r="G502" i="2"/>
  <c r="H502" i="2"/>
  <c r="I502" i="2"/>
  <c r="J502" i="2"/>
  <c r="K502" i="2"/>
  <c r="M502" i="2" s="1"/>
  <c r="N502" i="2"/>
  <c r="P502" i="2"/>
  <c r="S502" i="2" s="1"/>
  <c r="Q502" i="2"/>
  <c r="T502" i="2" s="1"/>
  <c r="R502" i="2"/>
  <c r="U502" i="2" s="1"/>
  <c r="V502" i="2"/>
  <c r="X502" i="2"/>
  <c r="AE502" i="2" s="1"/>
  <c r="Z502" i="2"/>
  <c r="AA502" i="2"/>
  <c r="AB502" i="2"/>
  <c r="AG502" i="2"/>
  <c r="AH502" i="2"/>
  <c r="AI502" i="2"/>
  <c r="AJ502" i="2"/>
  <c r="A503" i="2"/>
  <c r="A504" i="2"/>
  <c r="W612" i="6" l="1"/>
  <c r="L613" i="6"/>
  <c r="M612" i="6"/>
  <c r="L611" i="6"/>
  <c r="L612" i="6"/>
  <c r="L610" i="6"/>
  <c r="W614" i="6"/>
  <c r="Y523" i="4"/>
  <c r="W440" i="2"/>
  <c r="T439" i="2"/>
  <c r="W434" i="2"/>
  <c r="O434" i="2"/>
  <c r="U431" i="2"/>
  <c r="Y428" i="2"/>
  <c r="T427" i="2"/>
  <c r="W425" i="2"/>
  <c r="T424" i="2"/>
  <c r="S423" i="2"/>
  <c r="L418" i="2"/>
  <c r="W417" i="2"/>
  <c r="O417" i="2"/>
  <c r="L413" i="2"/>
  <c r="L411" i="2"/>
  <c r="AE403" i="2"/>
  <c r="S403" i="2"/>
  <c r="Y502" i="2"/>
  <c r="L502" i="2"/>
  <c r="U497" i="2"/>
  <c r="L492" i="2"/>
  <c r="S489" i="2"/>
  <c r="S481" i="2"/>
  <c r="U480" i="2"/>
  <c r="U479" i="2"/>
  <c r="S477" i="2"/>
  <c r="T476" i="2"/>
  <c r="W471" i="2"/>
  <c r="O471" i="2"/>
  <c r="T468" i="2"/>
  <c r="L468" i="2"/>
  <c r="AE463" i="2"/>
  <c r="Y459" i="2"/>
  <c r="T452" i="2"/>
  <c r="U449" i="2"/>
  <c r="U445" i="2"/>
  <c r="W444" i="2"/>
  <c r="S443" i="2"/>
  <c r="T497" i="2"/>
  <c r="M493" i="2"/>
  <c r="M487" i="2"/>
  <c r="Y486" i="2"/>
  <c r="M483" i="2"/>
  <c r="AE479" i="2"/>
  <c r="M471" i="2"/>
  <c r="M469" i="2"/>
  <c r="M468" i="2"/>
  <c r="M453" i="2"/>
  <c r="W441" i="2"/>
  <c r="W438" i="2"/>
  <c r="O438" i="2"/>
  <c r="W435" i="2"/>
  <c r="T435" i="2"/>
  <c r="W433" i="2"/>
  <c r="T432" i="2"/>
  <c r="M432" i="2"/>
  <c r="S431" i="2"/>
  <c r="W426" i="2"/>
  <c r="O426" i="2"/>
  <c r="T425" i="2"/>
  <c r="U423" i="2"/>
  <c r="U421" i="2"/>
  <c r="S419" i="2"/>
  <c r="T417" i="2"/>
  <c r="L417" i="2"/>
  <c r="U415" i="2"/>
  <c r="L414" i="2"/>
  <c r="W413" i="2"/>
  <c r="O413" i="2"/>
  <c r="T412" i="2"/>
  <c r="S407" i="2"/>
  <c r="L407" i="2"/>
  <c r="M406" i="2"/>
  <c r="U403" i="2"/>
  <c r="U401" i="2"/>
  <c r="T393" i="2"/>
  <c r="M495" i="2"/>
  <c r="T494" i="2"/>
  <c r="T501" i="2"/>
  <c r="T500" i="2"/>
  <c r="AE497" i="2"/>
  <c r="S497" i="2"/>
  <c r="U496" i="2"/>
  <c r="M496" i="2"/>
  <c r="L495" i="2"/>
  <c r="AE494" i="2"/>
  <c r="S494" i="2"/>
  <c r="T488" i="2"/>
  <c r="M488" i="2"/>
  <c r="Y487" i="2"/>
  <c r="L487" i="2"/>
  <c r="M484" i="2"/>
  <c r="Y483" i="2"/>
  <c r="L483" i="2"/>
  <c r="U481" i="2"/>
  <c r="M481" i="2"/>
  <c r="L480" i="2"/>
  <c r="S479" i="2"/>
  <c r="U475" i="2"/>
  <c r="M474" i="2"/>
  <c r="L471" i="2"/>
  <c r="O463" i="2"/>
  <c r="T460" i="2"/>
  <c r="T456" i="2"/>
  <c r="M456" i="2"/>
  <c r="S455" i="2"/>
  <c r="M454" i="2"/>
  <c r="W452" i="2"/>
  <c r="W451" i="2"/>
  <c r="O451" i="2"/>
  <c r="U450" i="2"/>
  <c r="M450" i="2"/>
  <c r="M446" i="2"/>
  <c r="S445" i="2"/>
  <c r="U444" i="2"/>
  <c r="U443" i="2"/>
  <c r="U441" i="2"/>
  <c r="Y440" i="2"/>
  <c r="T440" i="2"/>
  <c r="M440" i="2"/>
  <c r="S439" i="2"/>
  <c r="AE437" i="2"/>
  <c r="S437" i="2"/>
  <c r="T431" i="2"/>
  <c r="W429" i="2"/>
  <c r="T428" i="2"/>
  <c r="M428" i="2"/>
  <c r="S427" i="2"/>
  <c r="AE419" i="2"/>
  <c r="M418" i="2"/>
  <c r="M413" i="2"/>
  <c r="Y411" i="2"/>
  <c r="M404" i="2"/>
  <c r="T403" i="2"/>
  <c r="T401" i="2"/>
  <c r="M390" i="2"/>
  <c r="T389" i="2"/>
  <c r="AE383" i="2"/>
  <c r="O383" i="2"/>
  <c r="Y355" i="2"/>
  <c r="AE334" i="2"/>
  <c r="AE322" i="2"/>
  <c r="Y321" i="2"/>
  <c r="AE318" i="2"/>
  <c r="Y310" i="2"/>
  <c r="Y307" i="2"/>
  <c r="T307" i="2"/>
  <c r="AE306" i="2"/>
  <c r="W302" i="2"/>
  <c r="O302" i="2"/>
  <c r="U301" i="2"/>
  <c r="U407" i="2"/>
  <c r="M407" i="2"/>
  <c r="T406" i="2"/>
  <c r="L406" i="2"/>
  <c r="W405" i="2"/>
  <c r="O405" i="2"/>
  <c r="U404" i="2"/>
  <c r="U402" i="2"/>
  <c r="AE401" i="2"/>
  <c r="S401" i="2"/>
  <c r="L399" i="2"/>
  <c r="U397" i="2"/>
  <c r="M397" i="2"/>
  <c r="O395" i="2"/>
  <c r="M394" i="2"/>
  <c r="AE393" i="2"/>
  <c r="S393" i="2"/>
  <c r="L391" i="2"/>
  <c r="U389" i="2"/>
  <c r="M389" i="2"/>
  <c r="W387" i="2"/>
  <c r="O387" i="2"/>
  <c r="L382" i="2"/>
  <c r="W381" i="2"/>
  <c r="O381" i="2"/>
  <c r="Y379" i="2"/>
  <c r="L379" i="2"/>
  <c r="T375" i="2"/>
  <c r="O375" i="2"/>
  <c r="AE373" i="2"/>
  <c r="S373" i="2"/>
  <c r="O372" i="2"/>
  <c r="U371" i="2"/>
  <c r="L368" i="2"/>
  <c r="Y365" i="2"/>
  <c r="W363" i="2"/>
  <c r="W362" i="2"/>
  <c r="O362" i="2"/>
  <c r="U361" i="2"/>
  <c r="U351" i="2"/>
  <c r="U344" i="2"/>
  <c r="AE343" i="2"/>
  <c r="Y338" i="2"/>
  <c r="L338" i="2"/>
  <c r="U336" i="2"/>
  <c r="U331" i="2"/>
  <c r="T330" i="2"/>
  <c r="U327" i="2"/>
  <c r="AE321" i="2"/>
  <c r="T319" i="2"/>
  <c r="U318" i="2"/>
  <c r="S317" i="2"/>
  <c r="M316" i="2"/>
  <c r="U314" i="2"/>
  <c r="M311" i="2"/>
  <c r="W310" i="2"/>
  <c r="O305" i="2"/>
  <c r="U295" i="2"/>
  <c r="S283" i="2"/>
  <c r="W281" i="2"/>
  <c r="L281" i="2"/>
  <c r="O280" i="2"/>
  <c r="L279" i="2"/>
  <c r="O277" i="2"/>
  <c r="Y277" i="2"/>
  <c r="M276" i="2"/>
  <c r="U274" i="2"/>
  <c r="M274" i="2"/>
  <c r="T270" i="2"/>
  <c r="AE269" i="2"/>
  <c r="W268" i="2"/>
  <c r="AE265" i="2"/>
  <c r="Y265" i="2"/>
  <c r="U263" i="2"/>
  <c r="U260" i="2"/>
  <c r="M260" i="2"/>
  <c r="M258" i="2"/>
  <c r="W256" i="2"/>
  <c r="M255" i="2"/>
  <c r="AE254" i="2"/>
  <c r="S254" i="2"/>
  <c r="M251" i="2"/>
  <c r="O250" i="2"/>
  <c r="O249" i="2"/>
  <c r="U248" i="2"/>
  <c r="M247" i="2"/>
  <c r="U246" i="2"/>
  <c r="M246" i="2"/>
  <c r="Y245" i="2"/>
  <c r="O241" i="2"/>
  <c r="L240" i="2"/>
  <c r="W239" i="2"/>
  <c r="O239" i="2"/>
  <c r="W228" i="2"/>
  <c r="T228" i="2"/>
  <c r="O226" i="2"/>
  <c r="S383" i="2"/>
  <c r="M381" i="2"/>
  <c r="M378" i="2"/>
  <c r="T377" i="2"/>
  <c r="M372" i="2"/>
  <c r="T366" i="2"/>
  <c r="T359" i="2"/>
  <c r="AE313" i="2"/>
  <c r="L313" i="2"/>
  <c r="T306" i="2"/>
  <c r="T291" i="2"/>
  <c r="M289" i="2"/>
  <c r="L284" i="2"/>
  <c r="T274" i="2"/>
  <c r="T263" i="2"/>
  <c r="L263" i="2"/>
  <c r="T261" i="2"/>
  <c r="AE260" i="2"/>
  <c r="L260" i="2"/>
  <c r="M256" i="2"/>
  <c r="T255" i="2"/>
  <c r="M253" i="2"/>
  <c r="Y249" i="2"/>
  <c r="M249" i="2"/>
  <c r="L248" i="2"/>
  <c r="O247" i="2"/>
  <c r="W245" i="2"/>
  <c r="W231" i="2"/>
  <c r="O231" i="2"/>
  <c r="L398" i="2"/>
  <c r="AE397" i="2"/>
  <c r="S397" i="2"/>
  <c r="L395" i="2"/>
  <c r="U393" i="2"/>
  <c r="U391" i="2"/>
  <c r="L390" i="2"/>
  <c r="AE389" i="2"/>
  <c r="S389" i="2"/>
  <c r="L387" i="2"/>
  <c r="T381" i="2"/>
  <c r="L381" i="2"/>
  <c r="U376" i="2"/>
  <c r="M376" i="2"/>
  <c r="U373" i="2"/>
  <c r="M373" i="2"/>
  <c r="L372" i="2"/>
  <c r="S371" i="2"/>
  <c r="O371" i="2"/>
  <c r="T367" i="2"/>
  <c r="L367" i="2"/>
  <c r="T363" i="2"/>
  <c r="L362" i="2"/>
  <c r="Y361" i="2"/>
  <c r="U360" i="2"/>
  <c r="M360" i="2"/>
  <c r="T352" i="2"/>
  <c r="S351" i="2"/>
  <c r="M350" i="2"/>
  <c r="U349" i="2"/>
  <c r="U343" i="2"/>
  <c r="T342" i="2"/>
  <c r="O338" i="2"/>
  <c r="T334" i="2"/>
  <c r="T322" i="2"/>
  <c r="L314" i="2"/>
  <c r="O297" i="2"/>
  <c r="M292" i="2"/>
  <c r="U290" i="2"/>
  <c r="L278" i="2"/>
  <c r="AE274" i="2"/>
  <c r="W273" i="2"/>
  <c r="L273" i="2"/>
  <c r="T265" i="2"/>
  <c r="W265" i="2"/>
  <c r="S260" i="2"/>
  <c r="L249" i="2"/>
  <c r="AE248" i="2"/>
  <c r="S248" i="2"/>
  <c r="Y241" i="2"/>
  <c r="L241" i="2"/>
  <c r="L239" i="2"/>
  <c r="W238" i="2"/>
  <c r="T233" i="2"/>
  <c r="L228" i="2"/>
  <c r="T238" i="2"/>
  <c r="W232" i="2"/>
  <c r="T232" i="2"/>
  <c r="L231" i="2"/>
  <c r="W230" i="2"/>
  <c r="O230" i="2"/>
  <c r="U226" i="2"/>
  <c r="M226" i="2"/>
  <c r="W224" i="2"/>
  <c r="T224" i="2"/>
  <c r="T223" i="2"/>
  <c r="O222" i="2"/>
  <c r="T221" i="2"/>
  <c r="W220" i="2"/>
  <c r="T220" i="2"/>
  <c r="U219" i="2"/>
  <c r="M219" i="2"/>
  <c r="L216" i="2"/>
  <c r="U214" i="2"/>
  <c r="T213" i="2"/>
  <c r="W212" i="2"/>
  <c r="T212" i="2"/>
  <c r="T211" i="2"/>
  <c r="M208" i="2"/>
  <c r="Y207" i="2"/>
  <c r="U205" i="2"/>
  <c r="S203" i="2"/>
  <c r="U201" i="2"/>
  <c r="M201" i="2"/>
  <c r="Y200" i="2"/>
  <c r="L200" i="2"/>
  <c r="S199" i="2"/>
  <c r="U197" i="2"/>
  <c r="T191" i="2"/>
  <c r="O188" i="2"/>
  <c r="U187" i="2"/>
  <c r="U185" i="2"/>
  <c r="T184" i="2"/>
  <c r="W179" i="2"/>
  <c r="O179" i="2"/>
  <c r="M178" i="2"/>
  <c r="AE177" i="2"/>
  <c r="AE173" i="2"/>
  <c r="S173" i="2"/>
  <c r="O172" i="2"/>
  <c r="U171" i="2"/>
  <c r="AE170" i="2"/>
  <c r="S170" i="2"/>
  <c r="M170" i="2"/>
  <c r="W168" i="2"/>
  <c r="O168" i="2"/>
  <c r="L162" i="2"/>
  <c r="T158" i="2"/>
  <c r="AE154" i="2"/>
  <c r="S154" i="2"/>
  <c r="W150" i="2"/>
  <c r="O150" i="2"/>
  <c r="U147" i="2"/>
  <c r="M146" i="2"/>
  <c r="S145" i="2"/>
  <c r="U144" i="2"/>
  <c r="L138" i="2"/>
  <c r="S135" i="2"/>
  <c r="M134" i="2"/>
  <c r="AE133" i="2"/>
  <c r="S133" i="2"/>
  <c r="M220" i="2"/>
  <c r="T219" i="2"/>
  <c r="M212" i="2"/>
  <c r="T205" i="2"/>
  <c r="Y203" i="2"/>
  <c r="T201" i="2"/>
  <c r="T197" i="2"/>
  <c r="M192" i="2"/>
  <c r="T185" i="2"/>
  <c r="M179" i="2"/>
  <c r="T178" i="2"/>
  <c r="M153" i="2"/>
  <c r="W221" i="2"/>
  <c r="O221" i="2"/>
  <c r="U218" i="2"/>
  <c r="W216" i="2"/>
  <c r="L212" i="2"/>
  <c r="U210" i="2"/>
  <c r="AE208" i="2"/>
  <c r="U207" i="2"/>
  <c r="AE201" i="2"/>
  <c r="S201" i="2"/>
  <c r="S197" i="2"/>
  <c r="Y192" i="2"/>
  <c r="L192" i="2"/>
  <c r="L179" i="2"/>
  <c r="T175" i="2"/>
  <c r="AE174" i="2"/>
  <c r="S174" i="2"/>
  <c r="S171" i="2"/>
  <c r="L159" i="2"/>
  <c r="Y153" i="2"/>
  <c r="O152" i="2"/>
  <c r="U151" i="2"/>
  <c r="T148" i="2"/>
  <c r="S147" i="2"/>
  <c r="W144" i="2"/>
  <c r="Y143" i="2"/>
  <c r="O138" i="2"/>
  <c r="U135" i="2"/>
  <c r="U133" i="2"/>
  <c r="M166" i="2"/>
  <c r="M162" i="2"/>
  <c r="U138" i="2"/>
  <c r="M138" i="2"/>
  <c r="W134" i="2"/>
  <c r="O134" i="2"/>
  <c r="T133" i="2"/>
  <c r="W131" i="2"/>
  <c r="O131" i="2"/>
  <c r="Y127" i="2"/>
  <c r="AE127" i="2"/>
  <c r="S127" i="2"/>
  <c r="U127" i="2"/>
  <c r="S125" i="2"/>
  <c r="M122" i="2"/>
  <c r="T120" i="2"/>
  <c r="M118" i="2"/>
  <c r="O116" i="2"/>
  <c r="U115" i="2"/>
  <c r="M115" i="2"/>
  <c r="T114" i="2"/>
  <c r="U111" i="2"/>
  <c r="U109" i="2"/>
  <c r="M98" i="2"/>
  <c r="M97" i="2"/>
  <c r="W95" i="2"/>
  <c r="O95" i="2"/>
  <c r="M94" i="2"/>
  <c r="O92" i="2"/>
  <c r="O90" i="2"/>
  <c r="T87" i="2"/>
  <c r="T85" i="2"/>
  <c r="M80" i="2"/>
  <c r="U78" i="2"/>
  <c r="U71" i="2"/>
  <c r="W68" i="2"/>
  <c r="O68" i="2"/>
  <c r="T67" i="2"/>
  <c r="M64" i="2"/>
  <c r="U62" i="2"/>
  <c r="T61" i="2"/>
  <c r="W58" i="2"/>
  <c r="O58" i="2"/>
  <c r="U57" i="2"/>
  <c r="T50" i="2"/>
  <c r="O49" i="2"/>
  <c r="W45" i="2"/>
  <c r="U42" i="2"/>
  <c r="L39" i="2"/>
  <c r="W38" i="2"/>
  <c r="O38" i="2"/>
  <c r="L35" i="2"/>
  <c r="W31" i="2"/>
  <c r="T29" i="2"/>
  <c r="U8" i="2"/>
  <c r="W4" i="2"/>
  <c r="AE4" i="2"/>
  <c r="L2" i="2"/>
  <c r="U504" i="2"/>
  <c r="O132" i="2"/>
  <c r="U131" i="2"/>
  <c r="AE130" i="2"/>
  <c r="S130" i="2"/>
  <c r="L123" i="2"/>
  <c r="W122" i="2"/>
  <c r="O122" i="2"/>
  <c r="M121" i="2"/>
  <c r="U116" i="2"/>
  <c r="M116" i="2"/>
  <c r="L115" i="2"/>
  <c r="U113" i="2"/>
  <c r="M113" i="2"/>
  <c r="L112" i="2"/>
  <c r="AE111" i="2"/>
  <c r="T109" i="2"/>
  <c r="L108" i="2"/>
  <c r="AE105" i="2"/>
  <c r="S105" i="2"/>
  <c r="O103" i="2"/>
  <c r="O100" i="2"/>
  <c r="O96" i="2"/>
  <c r="U95" i="2"/>
  <c r="M95" i="2"/>
  <c r="L94" i="2"/>
  <c r="M92" i="2"/>
  <c r="U90" i="2"/>
  <c r="M88" i="2"/>
  <c r="S85" i="2"/>
  <c r="W81" i="2"/>
  <c r="O81" i="2"/>
  <c r="L80" i="2"/>
  <c r="L78" i="2"/>
  <c r="W77" i="2"/>
  <c r="M76" i="2"/>
  <c r="U74" i="2"/>
  <c r="W72" i="2"/>
  <c r="O72" i="2"/>
  <c r="M68" i="2"/>
  <c r="O67" i="2"/>
  <c r="W65" i="2"/>
  <c r="AE61" i="2"/>
  <c r="S61" i="2"/>
  <c r="U58" i="2"/>
  <c r="L57" i="2"/>
  <c r="W56" i="2"/>
  <c r="O56" i="2"/>
  <c r="U55" i="2"/>
  <c r="M55" i="2"/>
  <c r="T53" i="2"/>
  <c r="U51" i="2"/>
  <c r="Y50" i="2"/>
  <c r="U49" i="2"/>
  <c r="M49" i="2"/>
  <c r="O47" i="2"/>
  <c r="U46" i="2"/>
  <c r="O43" i="2"/>
  <c r="O35" i="2"/>
  <c r="W30" i="2"/>
  <c r="O25" i="2"/>
  <c r="O21" i="2"/>
  <c r="L20" i="2"/>
  <c r="W19" i="2"/>
  <c r="L15" i="2"/>
  <c r="O9" i="2"/>
  <c r="U4" i="2"/>
  <c r="L88" i="2"/>
  <c r="S80" i="2"/>
  <c r="Y55" i="2"/>
  <c r="W53" i="2"/>
  <c r="W42" i="2"/>
  <c r="L38" i="2"/>
  <c r="L33" i="2"/>
  <c r="AE26" i="2"/>
  <c r="M19" i="2"/>
  <c r="M15" i="2"/>
  <c r="T6" i="2"/>
  <c r="L4" i="2"/>
  <c r="W3" i="2"/>
  <c r="O3" i="2"/>
  <c r="W118" i="2"/>
  <c r="O118" i="2"/>
  <c r="W115" i="2"/>
  <c r="O115" i="2"/>
  <c r="U114" i="2"/>
  <c r="O111" i="2"/>
  <c r="U107" i="2"/>
  <c r="W99" i="2"/>
  <c r="O99" i="2"/>
  <c r="Y16" i="2"/>
  <c r="L16" i="2"/>
  <c r="L7" i="2"/>
  <c r="S6" i="2"/>
  <c r="AE492" i="2"/>
  <c r="L486" i="2"/>
  <c r="S463" i="2"/>
  <c r="AE399" i="2"/>
  <c r="Y399" i="2"/>
  <c r="S399" i="2"/>
  <c r="M399" i="2"/>
  <c r="T398" i="2"/>
  <c r="AE391" i="2"/>
  <c r="Y391" i="2"/>
  <c r="S391" i="2"/>
  <c r="M391" i="2"/>
  <c r="T390" i="2"/>
  <c r="AE385" i="2"/>
  <c r="Y385" i="2"/>
  <c r="O480" i="2"/>
  <c r="W476" i="2"/>
  <c r="AE475" i="2"/>
  <c r="U471" i="2"/>
  <c r="U467" i="2"/>
  <c r="L464" i="2"/>
  <c r="W455" i="2"/>
  <c r="O455" i="2"/>
  <c r="Y452" i="2"/>
  <c r="M452" i="2"/>
  <c r="Y451" i="2"/>
  <c r="T451" i="2"/>
  <c r="U448" i="2"/>
  <c r="U447" i="2"/>
  <c r="Y446" i="2"/>
  <c r="AE445" i="2"/>
  <c r="T445" i="2"/>
  <c r="O444" i="2"/>
  <c r="M442" i="2"/>
  <c r="O441" i="2"/>
  <c r="L440" i="2"/>
  <c r="AE439" i="2"/>
  <c r="M438" i="2"/>
  <c r="O437" i="2"/>
  <c r="L436" i="2"/>
  <c r="AE435" i="2"/>
  <c r="M434" i="2"/>
  <c r="O433" i="2"/>
  <c r="L432" i="2"/>
  <c r="AE431" i="2"/>
  <c r="M430" i="2"/>
  <c r="O429" i="2"/>
  <c r="L428" i="2"/>
  <c r="AE427" i="2"/>
  <c r="M426" i="2"/>
  <c r="O425" i="2"/>
  <c r="L424" i="2"/>
  <c r="AE423" i="2"/>
  <c r="O421" i="2"/>
  <c r="U420" i="2"/>
  <c r="O420" i="2"/>
  <c r="Y419" i="2"/>
  <c r="L419" i="2"/>
  <c r="U417" i="2"/>
  <c r="M417" i="2"/>
  <c r="Y416" i="2"/>
  <c r="L416" i="2"/>
  <c r="W415" i="2"/>
  <c r="U414" i="2"/>
  <c r="M414" i="2"/>
  <c r="AE413" i="2"/>
  <c r="S413" i="2"/>
  <c r="W411" i="2"/>
  <c r="S411" i="2"/>
  <c r="M411" i="2"/>
  <c r="T410" i="2"/>
  <c r="L410" i="2"/>
  <c r="W409" i="2"/>
  <c r="O409" i="2"/>
  <c r="U408" i="2"/>
  <c r="O407" i="2"/>
  <c r="U405" i="2"/>
  <c r="M405" i="2"/>
  <c r="Y404" i="2"/>
  <c r="L401" i="2"/>
  <c r="W399" i="2"/>
  <c r="W397" i="2"/>
  <c r="O397" i="2"/>
  <c r="U396" i="2"/>
  <c r="T395" i="2"/>
  <c r="U394" i="2"/>
  <c r="Y393" i="2"/>
  <c r="L393" i="2"/>
  <c r="W391" i="2"/>
  <c r="W389" i="2"/>
  <c r="O389" i="2"/>
  <c r="U388" i="2"/>
  <c r="T387" i="2"/>
  <c r="M387" i="2"/>
  <c r="T386" i="2"/>
  <c r="L386" i="2"/>
  <c r="W385" i="2"/>
  <c r="O385" i="2"/>
  <c r="U384" i="2"/>
  <c r="M380" i="2"/>
  <c r="AE496" i="2"/>
  <c r="M498" i="2"/>
  <c r="W494" i="2"/>
  <c r="O494" i="2"/>
  <c r="U493" i="2"/>
  <c r="U492" i="2"/>
  <c r="W490" i="2"/>
  <c r="O490" i="2"/>
  <c r="W486" i="2"/>
  <c r="O486" i="2"/>
  <c r="W478" i="2"/>
  <c r="O478" i="2"/>
  <c r="S475" i="2"/>
  <c r="W474" i="2"/>
  <c r="O474" i="2"/>
  <c r="U473" i="2"/>
  <c r="M473" i="2"/>
  <c r="M472" i="2"/>
  <c r="T471" i="2"/>
  <c r="O464" i="2"/>
  <c r="M462" i="2"/>
  <c r="W460" i="2"/>
  <c r="U455" i="2"/>
  <c r="M455" i="2"/>
  <c r="M449" i="2"/>
  <c r="Y448" i="2"/>
  <c r="T448" i="2"/>
  <c r="M441" i="2"/>
  <c r="M437" i="2"/>
  <c r="M433" i="2"/>
  <c r="M429" i="2"/>
  <c r="M425" i="2"/>
  <c r="T420" i="2"/>
  <c r="M415" i="2"/>
  <c r="T414" i="2"/>
  <c r="M409" i="2"/>
  <c r="Y408" i="2"/>
  <c r="T405" i="2"/>
  <c r="M402" i="2"/>
  <c r="M385" i="2"/>
  <c r="Y384" i="2"/>
  <c r="M383" i="2"/>
  <c r="T382" i="2"/>
  <c r="L380" i="2"/>
  <c r="L378" i="2"/>
  <c r="AE377" i="2"/>
  <c r="S377" i="2"/>
  <c r="L500" i="2"/>
  <c r="O500" i="2"/>
  <c r="W502" i="2"/>
  <c r="O502" i="2"/>
  <c r="U501" i="2"/>
  <c r="U500" i="2"/>
  <c r="Y499" i="2"/>
  <c r="W498" i="2"/>
  <c r="O498" i="2"/>
  <c r="W495" i="2"/>
  <c r="O495" i="2"/>
  <c r="U494" i="2"/>
  <c r="M494" i="2"/>
  <c r="T492" i="2"/>
  <c r="M489" i="2"/>
  <c r="M486" i="2"/>
  <c r="T484" i="2"/>
  <c r="O483" i="2"/>
  <c r="T480" i="2"/>
  <c r="M477" i="2"/>
  <c r="T473" i="2"/>
  <c r="W472" i="2"/>
  <c r="L472" i="2"/>
  <c r="S471" i="2"/>
  <c r="W470" i="2"/>
  <c r="O470" i="2"/>
  <c r="S465" i="2"/>
  <c r="U464" i="2"/>
  <c r="W463" i="2"/>
  <c r="W462" i="2"/>
  <c r="O462" i="2"/>
  <c r="M458" i="2"/>
  <c r="T455" i="2"/>
  <c r="L455" i="2"/>
  <c r="W454" i="2"/>
  <c r="O454" i="2"/>
  <c r="U453" i="2"/>
  <c r="Y449" i="2"/>
  <c r="U446" i="2"/>
  <c r="L444" i="2"/>
  <c r="O439" i="2"/>
  <c r="O435" i="2"/>
  <c r="O431" i="2"/>
  <c r="O427" i="2"/>
  <c r="O423" i="2"/>
  <c r="U418" i="2"/>
  <c r="AE417" i="2"/>
  <c r="S417" i="2"/>
  <c r="U416" i="2"/>
  <c r="L415" i="2"/>
  <c r="U413" i="2"/>
  <c r="L409" i="2"/>
  <c r="Y407" i="2"/>
  <c r="U406" i="2"/>
  <c r="AE405" i="2"/>
  <c r="S405" i="2"/>
  <c r="L402" i="2"/>
  <c r="W401" i="2"/>
  <c r="O401" i="2"/>
  <c r="U400" i="2"/>
  <c r="T399" i="2"/>
  <c r="U398" i="2"/>
  <c r="W395" i="2"/>
  <c r="W393" i="2"/>
  <c r="O393" i="2"/>
  <c r="U392" i="2"/>
  <c r="T391" i="2"/>
  <c r="U390" i="2"/>
  <c r="W383" i="2"/>
  <c r="L383" i="2"/>
  <c r="M364" i="2"/>
  <c r="S362" i="2"/>
  <c r="M358" i="2"/>
  <c r="M356" i="2"/>
  <c r="M355" i="2"/>
  <c r="T351" i="2"/>
  <c r="S349" i="2"/>
  <c r="T347" i="2"/>
  <c r="M345" i="2"/>
  <c r="T338" i="2"/>
  <c r="T337" i="2"/>
  <c r="M327" i="2"/>
  <c r="Y326" i="2"/>
  <c r="M318" i="2"/>
  <c r="Y315" i="2"/>
  <c r="AE309" i="2"/>
  <c r="T269" i="2"/>
  <c r="L265" i="2"/>
  <c r="S258" i="2"/>
  <c r="T252" i="2"/>
  <c r="L251" i="2"/>
  <c r="S250" i="2"/>
  <c r="O246" i="2"/>
  <c r="L245" i="2"/>
  <c r="L244" i="2"/>
  <c r="W243" i="2"/>
  <c r="O243" i="2"/>
  <c r="T241" i="2"/>
  <c r="O240" i="2"/>
  <c r="T236" i="2"/>
  <c r="L235" i="2"/>
  <c r="S234" i="2"/>
  <c r="L229" i="2"/>
  <c r="AE228" i="2"/>
  <c r="S228" i="2"/>
  <c r="L225" i="2"/>
  <c r="AE224" i="2"/>
  <c r="S224" i="2"/>
  <c r="AE216" i="2"/>
  <c r="AE212" i="2"/>
  <c r="O204" i="2"/>
  <c r="AE204" i="2"/>
  <c r="W369" i="2"/>
  <c r="O369" i="2"/>
  <c r="AE366" i="2"/>
  <c r="Y366" i="2"/>
  <c r="T362" i="2"/>
  <c r="U359" i="2"/>
  <c r="Y358" i="2"/>
  <c r="L358" i="2"/>
  <c r="L356" i="2"/>
  <c r="L355" i="2"/>
  <c r="L354" i="2"/>
  <c r="W353" i="2"/>
  <c r="U350" i="2"/>
  <c r="S347" i="2"/>
  <c r="L347" i="2"/>
  <c r="L345" i="2"/>
  <c r="L342" i="2"/>
  <c r="AE341" i="2"/>
  <c r="L341" i="2"/>
  <c r="M339" i="2"/>
  <c r="AE338" i="2"/>
  <c r="U335" i="2"/>
  <c r="U332" i="2"/>
  <c r="L326" i="2"/>
  <c r="O318" i="2"/>
  <c r="Y317" i="2"/>
  <c r="L317" i="2"/>
  <c r="U313" i="2"/>
  <c r="M313" i="2"/>
  <c r="U308" i="2"/>
  <c r="M307" i="2"/>
  <c r="W301" i="2"/>
  <c r="O301" i="2"/>
  <c r="T298" i="2"/>
  <c r="O298" i="2"/>
  <c r="W298" i="2"/>
  <c r="AE297" i="2"/>
  <c r="L294" i="2"/>
  <c r="AE293" i="2"/>
  <c r="L293" i="2"/>
  <c r="S291" i="2"/>
  <c r="U284" i="2"/>
  <c r="O282" i="2"/>
  <c r="AE280" i="2"/>
  <c r="L217" i="2"/>
  <c r="L213" i="2"/>
  <c r="L209" i="2"/>
  <c r="U204" i="2"/>
  <c r="Y375" i="2"/>
  <c r="U374" i="2"/>
  <c r="M374" i="2"/>
  <c r="U370" i="2"/>
  <c r="Y306" i="2"/>
  <c r="M306" i="2"/>
  <c r="M301" i="2"/>
  <c r="M300" i="2"/>
  <c r="AE289" i="2"/>
  <c r="AE285" i="2"/>
  <c r="T284" i="2"/>
  <c r="S279" i="2"/>
  <c r="W278" i="2"/>
  <c r="T277" i="2"/>
  <c r="M277" i="2"/>
  <c r="W275" i="2"/>
  <c r="L274" i="2"/>
  <c r="Y273" i="2"/>
  <c r="O270" i="2"/>
  <c r="M267" i="2"/>
  <c r="L261" i="2"/>
  <c r="U258" i="2"/>
  <c r="U257" i="2"/>
  <c r="L255" i="2"/>
  <c r="L253" i="2"/>
  <c r="AE252" i="2"/>
  <c r="S252" i="2"/>
  <c r="L252" i="2"/>
  <c r="W251" i="2"/>
  <c r="M250" i="2"/>
  <c r="O248" i="2"/>
  <c r="AE246" i="2"/>
  <c r="T246" i="2"/>
  <c r="T244" i="2"/>
  <c r="L243" i="2"/>
  <c r="S242" i="2"/>
  <c r="M241" i="2"/>
  <c r="M239" i="2"/>
  <c r="O238" i="2"/>
  <c r="L237" i="2"/>
  <c r="AE236" i="2"/>
  <c r="S236" i="2"/>
  <c r="L236" i="2"/>
  <c r="W235" i="2"/>
  <c r="O235" i="2"/>
  <c r="M234" i="2"/>
  <c r="O232" i="2"/>
  <c r="AE230" i="2"/>
  <c r="T230" i="2"/>
  <c r="U228" i="2"/>
  <c r="Y227" i="2"/>
  <c r="L227" i="2"/>
  <c r="L226" i="2"/>
  <c r="O225" i="2"/>
  <c r="U224" i="2"/>
  <c r="M224" i="2"/>
  <c r="Y223" i="2"/>
  <c r="L223" i="2"/>
  <c r="L222" i="2"/>
  <c r="L221" i="2"/>
  <c r="AE220" i="2"/>
  <c r="Y220" i="2"/>
  <c r="L220" i="2"/>
  <c r="L219" i="2"/>
  <c r="L218" i="2"/>
  <c r="U216" i="2"/>
  <c r="L214" i="2"/>
  <c r="U212" i="2"/>
  <c r="L210" i="2"/>
  <c r="U208" i="2"/>
  <c r="T204" i="2"/>
  <c r="U386" i="2"/>
  <c r="M386" i="2"/>
  <c r="T385" i="2"/>
  <c r="L385" i="2"/>
  <c r="L384" i="2"/>
  <c r="Y383" i="2"/>
  <c r="U382" i="2"/>
  <c r="M382" i="2"/>
  <c r="AE381" i="2"/>
  <c r="S381" i="2"/>
  <c r="U380" i="2"/>
  <c r="U377" i="2"/>
  <c r="W375" i="2"/>
  <c r="S375" i="2"/>
  <c r="M375" i="2"/>
  <c r="T374" i="2"/>
  <c r="L374" i="2"/>
  <c r="W373" i="2"/>
  <c r="O373" i="2"/>
  <c r="U372" i="2"/>
  <c r="O368" i="2"/>
  <c r="U366" i="2"/>
  <c r="S363" i="2"/>
  <c r="M363" i="2"/>
  <c r="Y362" i="2"/>
  <c r="M362" i="2"/>
  <c r="O361" i="2"/>
  <c r="T360" i="2"/>
  <c r="S359" i="2"/>
  <c r="O356" i="2"/>
  <c r="U355" i="2"/>
  <c r="AE354" i="2"/>
  <c r="T353" i="2"/>
  <c r="M351" i="2"/>
  <c r="S350" i="2"/>
  <c r="T349" i="2"/>
  <c r="M349" i="2"/>
  <c r="AE348" i="2"/>
  <c r="U347" i="2"/>
  <c r="W345" i="2"/>
  <c r="O345" i="2"/>
  <c r="L343" i="2"/>
  <c r="Y342" i="2"/>
  <c r="U337" i="2"/>
  <c r="AE335" i="2"/>
  <c r="M333" i="2"/>
  <c r="O330" i="2"/>
  <c r="S323" i="2"/>
  <c r="W322" i="2"/>
  <c r="L322" i="2"/>
  <c r="S321" i="2"/>
  <c r="L321" i="2"/>
  <c r="M320" i="2"/>
  <c r="Y318" i="2"/>
  <c r="T318" i="2"/>
  <c r="O314" i="2"/>
  <c r="S313" i="2"/>
  <c r="U312" i="2"/>
  <c r="L310" i="2"/>
  <c r="U309" i="2"/>
  <c r="S307" i="2"/>
  <c r="W306" i="2"/>
  <c r="L306" i="2"/>
  <c r="S305" i="2"/>
  <c r="L305" i="2"/>
  <c r="M304" i="2"/>
  <c r="L302" i="2"/>
  <c r="AE301" i="2"/>
  <c r="L301" i="2"/>
  <c r="S299" i="2"/>
  <c r="M299" i="2"/>
  <c r="Y298" i="2"/>
  <c r="Y297" i="2"/>
  <c r="O296" i="2"/>
  <c r="S295" i="2"/>
  <c r="M295" i="2"/>
  <c r="O294" i="2"/>
  <c r="M291" i="2"/>
  <c r="M285" i="2"/>
  <c r="AE284" i="2"/>
  <c r="Y284" i="2"/>
  <c r="Y283" i="2"/>
  <c r="T281" i="2"/>
  <c r="W279" i="2"/>
  <c r="W277" i="2"/>
  <c r="S277" i="2"/>
  <c r="S276" i="2"/>
  <c r="Y274" i="2"/>
  <c r="M273" i="2"/>
  <c r="M265" i="2"/>
  <c r="M263" i="2"/>
  <c r="W261" i="2"/>
  <c r="T258" i="2"/>
  <c r="AE250" i="2"/>
  <c r="T250" i="2"/>
  <c r="M245" i="2"/>
  <c r="M243" i="2"/>
  <c r="AE240" i="2"/>
  <c r="S240" i="2"/>
  <c r="M238" i="2"/>
  <c r="AE234" i="2"/>
  <c r="T234" i="2"/>
  <c r="S230" i="2"/>
  <c r="M229" i="2"/>
  <c r="L224" i="2"/>
  <c r="S220" i="2"/>
  <c r="L203" i="2"/>
  <c r="L199" i="2"/>
  <c r="S198" i="2"/>
  <c r="L193" i="2"/>
  <c r="L191" i="2"/>
  <c r="W188" i="2"/>
  <c r="L188" i="2"/>
  <c r="W160" i="2"/>
  <c r="L160" i="2"/>
  <c r="T152" i="2"/>
  <c r="W140" i="2"/>
  <c r="U183" i="2"/>
  <c r="U179" i="2"/>
  <c r="W174" i="2"/>
  <c r="O174" i="2"/>
  <c r="O167" i="2"/>
  <c r="O163" i="2"/>
  <c r="L206" i="2"/>
  <c r="L205" i="2"/>
  <c r="T200" i="2"/>
  <c r="M198" i="2"/>
  <c r="M196" i="2"/>
  <c r="U194" i="2"/>
  <c r="W191" i="2"/>
  <c r="O191" i="2"/>
  <c r="T187" i="2"/>
  <c r="M185" i="2"/>
  <c r="L184" i="2"/>
  <c r="AE183" i="2"/>
  <c r="M180" i="2"/>
  <c r="T179" i="2"/>
  <c r="AE178" i="2"/>
  <c r="S178" i="2"/>
  <c r="U177" i="2"/>
  <c r="M176" i="2"/>
  <c r="M174" i="2"/>
  <c r="U168" i="2"/>
  <c r="U167" i="2"/>
  <c r="M167" i="2"/>
  <c r="T166" i="2"/>
  <c r="U163" i="2"/>
  <c r="M163" i="2"/>
  <c r="T162" i="2"/>
  <c r="Y151" i="2"/>
  <c r="AE151" i="2"/>
  <c r="T151" i="2"/>
  <c r="U146" i="2"/>
  <c r="O217" i="2"/>
  <c r="S216" i="2"/>
  <c r="O214" i="2"/>
  <c r="O213" i="2"/>
  <c r="S212" i="2"/>
  <c r="O210" i="2"/>
  <c r="O209" i="2"/>
  <c r="S208" i="2"/>
  <c r="O206" i="2"/>
  <c r="O205" i="2"/>
  <c r="L202" i="2"/>
  <c r="M200" i="2"/>
  <c r="L198" i="2"/>
  <c r="AE197" i="2"/>
  <c r="M197" i="2"/>
  <c r="Y196" i="2"/>
  <c r="L196" i="2"/>
  <c r="W195" i="2"/>
  <c r="O195" i="2"/>
  <c r="M193" i="2"/>
  <c r="T192" i="2"/>
  <c r="U191" i="2"/>
  <c r="M191" i="2"/>
  <c r="M190" i="2"/>
  <c r="L189" i="2"/>
  <c r="Y188" i="2"/>
  <c r="M188" i="2"/>
  <c r="Y187" i="2"/>
  <c r="S187" i="2"/>
  <c r="L187" i="2"/>
  <c r="O186" i="2"/>
  <c r="O184" i="2"/>
  <c r="W180" i="2"/>
  <c r="L180" i="2"/>
  <c r="S179" i="2"/>
  <c r="T177" i="2"/>
  <c r="W176" i="2"/>
  <c r="L176" i="2"/>
  <c r="AE175" i="2"/>
  <c r="T174" i="2"/>
  <c r="L174" i="2"/>
  <c r="W171" i="2"/>
  <c r="O171" i="2"/>
  <c r="T168" i="2"/>
  <c r="M168" i="2"/>
  <c r="Y167" i="2"/>
  <c r="T167" i="2"/>
  <c r="U165" i="2"/>
  <c r="M164" i="2"/>
  <c r="Y163" i="2"/>
  <c r="T163" i="2"/>
  <c r="L163" i="2"/>
  <c r="AE162" i="2"/>
  <c r="Y159" i="2"/>
  <c r="AE159" i="2"/>
  <c r="Y158" i="2"/>
  <c r="L158" i="2"/>
  <c r="U155" i="2"/>
  <c r="S151" i="2"/>
  <c r="AE134" i="2"/>
  <c r="Y134" i="2"/>
  <c r="Y140" i="2"/>
  <c r="U139" i="2"/>
  <c r="L136" i="2"/>
  <c r="W130" i="2"/>
  <c r="O130" i="2"/>
  <c r="O128" i="2"/>
  <c r="Y126" i="2"/>
  <c r="U122" i="2"/>
  <c r="U121" i="2"/>
  <c r="O112" i="2"/>
  <c r="Y110" i="2"/>
  <c r="W108" i="2"/>
  <c r="AE107" i="2"/>
  <c r="U99" i="2"/>
  <c r="AE95" i="2"/>
  <c r="T95" i="2"/>
  <c r="W93" i="2"/>
  <c r="O93" i="2"/>
  <c r="U92" i="2"/>
  <c r="U91" i="2"/>
  <c r="U89" i="2"/>
  <c r="Y85" i="2"/>
  <c r="AE85" i="2"/>
  <c r="W74" i="2"/>
  <c r="O74" i="2"/>
  <c r="S162" i="2"/>
  <c r="U161" i="2"/>
  <c r="M160" i="2"/>
  <c r="W158" i="2"/>
  <c r="O158" i="2"/>
  <c r="T157" i="2"/>
  <c r="Y152" i="2"/>
  <c r="M152" i="2"/>
  <c r="W147" i="2"/>
  <c r="O147" i="2"/>
  <c r="M145" i="2"/>
  <c r="AE141" i="2"/>
  <c r="T141" i="2"/>
  <c r="L139" i="2"/>
  <c r="S137" i="2"/>
  <c r="O136" i="2"/>
  <c r="U134" i="2"/>
  <c r="M130" i="2"/>
  <c r="U128" i="2"/>
  <c r="W126" i="2"/>
  <c r="O126" i="2"/>
  <c r="W123" i="2"/>
  <c r="O123" i="2"/>
  <c r="T121" i="2"/>
  <c r="AE119" i="2"/>
  <c r="L116" i="2"/>
  <c r="S115" i="2"/>
  <c r="S113" i="2"/>
  <c r="U112" i="2"/>
  <c r="W111" i="2"/>
  <c r="W110" i="2"/>
  <c r="O110" i="2"/>
  <c r="S107" i="2"/>
  <c r="L107" i="2"/>
  <c r="W106" i="2"/>
  <c r="O106" i="2"/>
  <c r="U105" i="2"/>
  <c r="M105" i="2"/>
  <c r="Y104" i="2"/>
  <c r="M104" i="2"/>
  <c r="W102" i="2"/>
  <c r="O102" i="2"/>
  <c r="M101" i="2"/>
  <c r="W100" i="2"/>
  <c r="AE99" i="2"/>
  <c r="L99" i="2"/>
  <c r="W98" i="2"/>
  <c r="O98" i="2"/>
  <c r="U97" i="2"/>
  <c r="S95" i="2"/>
  <c r="L95" i="2"/>
  <c r="AE94" i="2"/>
  <c r="S94" i="2"/>
  <c r="Y92" i="2"/>
  <c r="T91" i="2"/>
  <c r="AE90" i="2"/>
  <c r="W88" i="2"/>
  <c r="O88" i="2"/>
  <c r="W82" i="2"/>
  <c r="O82" i="2"/>
  <c r="O69" i="2"/>
  <c r="S69" i="2"/>
  <c r="M158" i="2"/>
  <c r="AE157" i="2"/>
  <c r="S157" i="2"/>
  <c r="L156" i="2"/>
  <c r="S155" i="2"/>
  <c r="U154" i="2"/>
  <c r="W152" i="2"/>
  <c r="L152" i="2"/>
  <c r="M149" i="2"/>
  <c r="Y146" i="2"/>
  <c r="AE145" i="2"/>
  <c r="T145" i="2"/>
  <c r="O144" i="2"/>
  <c r="Y142" i="2"/>
  <c r="S141" i="2"/>
  <c r="L140" i="2"/>
  <c r="S139" i="2"/>
  <c r="M135" i="2"/>
  <c r="T134" i="2"/>
  <c r="M133" i="2"/>
  <c r="L130" i="2"/>
  <c r="T128" i="2"/>
  <c r="W127" i="2"/>
  <c r="M125" i="2"/>
  <c r="Y124" i="2"/>
  <c r="U123" i="2"/>
  <c r="AE121" i="2"/>
  <c r="S121" i="2"/>
  <c r="Y118" i="2"/>
  <c r="T112" i="2"/>
  <c r="S111" i="2"/>
  <c r="M109" i="2"/>
  <c r="Y108" i="2"/>
  <c r="T105" i="2"/>
  <c r="W104" i="2"/>
  <c r="L104" i="2"/>
  <c r="AE103" i="2"/>
  <c r="M102" i="2"/>
  <c r="Y101" i="2"/>
  <c r="S99" i="2"/>
  <c r="T97" i="2"/>
  <c r="S92" i="2"/>
  <c r="L92" i="2"/>
  <c r="AE91" i="2"/>
  <c r="S91" i="2"/>
  <c r="S89" i="2"/>
  <c r="O77" i="2"/>
  <c r="S77" i="2"/>
  <c r="L74" i="2"/>
  <c r="W86" i="2"/>
  <c r="U83" i="2"/>
  <c r="T82" i="2"/>
  <c r="U81" i="2"/>
  <c r="AE79" i="2"/>
  <c r="T79" i="2"/>
  <c r="T77" i="2"/>
  <c r="Y76" i="2"/>
  <c r="U75" i="2"/>
  <c r="T74" i="2"/>
  <c r="U73" i="2"/>
  <c r="M73" i="2"/>
  <c r="AE71" i="2"/>
  <c r="T71" i="2"/>
  <c r="T69" i="2"/>
  <c r="U64" i="2"/>
  <c r="W61" i="2"/>
  <c r="M60" i="2"/>
  <c r="T59" i="2"/>
  <c r="S55" i="2"/>
  <c r="M52" i="2"/>
  <c r="U47" i="2"/>
  <c r="AE43" i="2"/>
  <c r="T43" i="2"/>
  <c r="M42" i="2"/>
  <c r="W41" i="2"/>
  <c r="W40" i="2"/>
  <c r="U38" i="2"/>
  <c r="W36" i="2"/>
  <c r="U35" i="2"/>
  <c r="M35" i="2"/>
  <c r="U31" i="2"/>
  <c r="AE27" i="2"/>
  <c r="T27" i="2"/>
  <c r="AE25" i="2"/>
  <c r="W503" i="2"/>
  <c r="O503" i="2"/>
  <c r="W90" i="2"/>
  <c r="L90" i="2"/>
  <c r="U88" i="2"/>
  <c r="M86" i="2"/>
  <c r="W85" i="2"/>
  <c r="M82" i="2"/>
  <c r="W76" i="2"/>
  <c r="O76" i="2"/>
  <c r="T75" i="2"/>
  <c r="M74" i="2"/>
  <c r="L73" i="2"/>
  <c r="W70" i="2"/>
  <c r="O65" i="2"/>
  <c r="L58" i="2"/>
  <c r="S57" i="2"/>
  <c r="U56" i="2"/>
  <c r="M53" i="2"/>
  <c r="T52" i="2"/>
  <c r="O51" i="2"/>
  <c r="Y45" i="2"/>
  <c r="M45" i="2"/>
  <c r="Y44" i="2"/>
  <c r="L44" i="2"/>
  <c r="L43" i="2"/>
  <c r="L42" i="2"/>
  <c r="M36" i="2"/>
  <c r="T34" i="2"/>
  <c r="O33" i="2"/>
  <c r="T31" i="2"/>
  <c r="O30" i="2"/>
  <c r="U29" i="2"/>
  <c r="Y28" i="2"/>
  <c r="W27" i="2"/>
  <c r="S27" i="2"/>
  <c r="L27" i="2"/>
  <c r="L25" i="2"/>
  <c r="S21" i="2"/>
  <c r="L21" i="2"/>
  <c r="W20" i="2"/>
  <c r="U19" i="2"/>
  <c r="U17" i="2"/>
  <c r="T14" i="2"/>
  <c r="T12" i="2"/>
  <c r="L11" i="2"/>
  <c r="S10" i="2"/>
  <c r="M9" i="2"/>
  <c r="M7" i="2"/>
  <c r="O6" i="2"/>
  <c r="S4" i="2"/>
  <c r="U3" i="2"/>
  <c r="M2" i="2"/>
  <c r="M503" i="2"/>
  <c r="L86" i="2"/>
  <c r="S83" i="2"/>
  <c r="AE75" i="2"/>
  <c r="S75" i="2"/>
  <c r="S64" i="2"/>
  <c r="L64" i="2"/>
  <c r="Y63" i="2"/>
  <c r="L62" i="2"/>
  <c r="Y60" i="2"/>
  <c r="T58" i="2"/>
  <c r="L48" i="2"/>
  <c r="S47" i="2"/>
  <c r="L45" i="2"/>
  <c r="T42" i="2"/>
  <c r="L40" i="2"/>
  <c r="S39" i="2"/>
  <c r="L36" i="2"/>
  <c r="AE35" i="2"/>
  <c r="M34" i="2"/>
  <c r="M33" i="2"/>
  <c r="AE31" i="2"/>
  <c r="S31" i="2"/>
  <c r="T24" i="2"/>
  <c r="L22" i="2"/>
  <c r="M20" i="2"/>
  <c r="T19" i="2"/>
  <c r="M16" i="2"/>
  <c r="AE14" i="2"/>
  <c r="S14" i="2"/>
  <c r="M13" i="2"/>
  <c r="M11" i="2"/>
  <c r="L9" i="2"/>
  <c r="AE8" i="2"/>
  <c r="S8" i="2"/>
  <c r="L8" i="2"/>
  <c r="W7" i="2"/>
  <c r="O7" i="2"/>
  <c r="M6" i="2"/>
  <c r="T4" i="2"/>
  <c r="T2" i="2"/>
  <c r="W504" i="2"/>
  <c r="O504" i="2"/>
  <c r="T503" i="2"/>
  <c r="L13" i="2"/>
  <c r="L12" i="2"/>
  <c r="T9" i="2"/>
  <c r="O8" i="2"/>
  <c r="Y473" i="2"/>
  <c r="L459" i="2"/>
  <c r="L458" i="2"/>
  <c r="Y457" i="2"/>
  <c r="S449" i="2"/>
  <c r="AE447" i="2"/>
  <c r="S447" i="2"/>
  <c r="T444" i="2"/>
  <c r="L443" i="2"/>
  <c r="AE442" i="2"/>
  <c r="S442" i="2"/>
  <c r="L442" i="2"/>
  <c r="L439" i="2"/>
  <c r="L438" i="2"/>
  <c r="L435" i="2"/>
  <c r="L434" i="2"/>
  <c r="L431" i="2"/>
  <c r="L430" i="2"/>
  <c r="L427" i="2"/>
  <c r="L426" i="2"/>
  <c r="L423" i="2"/>
  <c r="W421" i="2"/>
  <c r="S421" i="2"/>
  <c r="L421" i="2"/>
  <c r="T419" i="2"/>
  <c r="Y417" i="2"/>
  <c r="T415" i="2"/>
  <c r="O415" i="2"/>
  <c r="Y413" i="2"/>
  <c r="O412" i="2"/>
  <c r="Y409" i="2"/>
  <c r="O408" i="2"/>
  <c r="Y405" i="2"/>
  <c r="O404" i="2"/>
  <c r="Y401" i="2"/>
  <c r="O400" i="2"/>
  <c r="O396" i="2"/>
  <c r="O392" i="2"/>
  <c r="O388" i="2"/>
  <c r="AE501" i="2"/>
  <c r="W500" i="2"/>
  <c r="T483" i="2"/>
  <c r="W480" i="2"/>
  <c r="Y469" i="2"/>
  <c r="T467" i="2"/>
  <c r="W464" i="2"/>
  <c r="O449" i="2"/>
  <c r="Y400" i="2"/>
  <c r="M400" i="2"/>
  <c r="Y396" i="2"/>
  <c r="M396" i="2"/>
  <c r="Y392" i="2"/>
  <c r="M392" i="2"/>
  <c r="Y388" i="2"/>
  <c r="M388" i="2"/>
  <c r="Y371" i="2"/>
  <c r="O367" i="2"/>
  <c r="U483" i="2"/>
  <c r="O499" i="2"/>
  <c r="U498" i="2"/>
  <c r="M500" i="2"/>
  <c r="U499" i="2"/>
  <c r="M499" i="2"/>
  <c r="T498" i="2"/>
  <c r="M492" i="2"/>
  <c r="U491" i="2"/>
  <c r="M491" i="2"/>
  <c r="T490" i="2"/>
  <c r="AE485" i="2"/>
  <c r="T485" i="2"/>
  <c r="L482" i="2"/>
  <c r="M480" i="2"/>
  <c r="T479" i="2"/>
  <c r="M479" i="2"/>
  <c r="Y478" i="2"/>
  <c r="AF484" i="2"/>
  <c r="AE471" i="2"/>
  <c r="AE469" i="2"/>
  <c r="T469" i="2"/>
  <c r="L467" i="2"/>
  <c r="L466" i="2"/>
  <c r="M464" i="2"/>
  <c r="T463" i="2"/>
  <c r="M463" i="2"/>
  <c r="AE455" i="2"/>
  <c r="AE453" i="2"/>
  <c r="T453" i="2"/>
  <c r="L451" i="2"/>
  <c r="AE450" i="2"/>
  <c r="S450" i="2"/>
  <c r="L450" i="2"/>
  <c r="M448" i="2"/>
  <c r="T447" i="2"/>
  <c r="M447" i="2"/>
  <c r="T446" i="2"/>
  <c r="O445" i="2"/>
  <c r="U442" i="2"/>
  <c r="L441" i="2"/>
  <c r="Y439" i="2"/>
  <c r="U438" i="2"/>
  <c r="L437" i="2"/>
  <c r="Y435" i="2"/>
  <c r="U434" i="2"/>
  <c r="L433" i="2"/>
  <c r="Y431" i="2"/>
  <c r="U430" i="2"/>
  <c r="L429" i="2"/>
  <c r="Y427" i="2"/>
  <c r="U426" i="2"/>
  <c r="L425" i="2"/>
  <c r="Y423" i="2"/>
  <c r="U422" i="2"/>
  <c r="M422" i="2"/>
  <c r="Y421" i="2"/>
  <c r="O416" i="2"/>
  <c r="AE415" i="2"/>
  <c r="M371" i="2"/>
  <c r="U367" i="2"/>
  <c r="M367" i="2"/>
  <c r="AE493" i="2"/>
  <c r="W492" i="2"/>
  <c r="O491" i="2"/>
  <c r="U490" i="2"/>
  <c r="Y485" i="2"/>
  <c r="S501" i="2"/>
  <c r="L499" i="2"/>
  <c r="AE498" i="2"/>
  <c r="S498" i="2"/>
  <c r="L498" i="2"/>
  <c r="S493" i="2"/>
  <c r="L491" i="2"/>
  <c r="AE490" i="2"/>
  <c r="S490" i="2"/>
  <c r="L490" i="2"/>
  <c r="AE489" i="2"/>
  <c r="O487" i="2"/>
  <c r="S485" i="2"/>
  <c r="AE483" i="2"/>
  <c r="AE481" i="2"/>
  <c r="T481" i="2"/>
  <c r="L479" i="2"/>
  <c r="L478" i="2"/>
  <c r="Y477" i="2"/>
  <c r="M476" i="2"/>
  <c r="T475" i="2"/>
  <c r="M475" i="2"/>
  <c r="S469" i="2"/>
  <c r="AE467" i="2"/>
  <c r="S467" i="2"/>
  <c r="AE465" i="2"/>
  <c r="T465" i="2"/>
  <c r="L463" i="2"/>
  <c r="L462" i="2"/>
  <c r="Y461" i="2"/>
  <c r="M460" i="2"/>
  <c r="T459" i="2"/>
  <c r="M459" i="2"/>
  <c r="S453" i="2"/>
  <c r="AE451" i="2"/>
  <c r="S451" i="2"/>
  <c r="AE449" i="2"/>
  <c r="T449" i="2"/>
  <c r="L447" i="2"/>
  <c r="AE446" i="2"/>
  <c r="S446" i="2"/>
  <c r="L446" i="2"/>
  <c r="Y445" i="2"/>
  <c r="M444" i="2"/>
  <c r="T443" i="2"/>
  <c r="M443" i="2"/>
  <c r="Y442" i="2"/>
  <c r="T442" i="2"/>
  <c r="Y441" i="2"/>
  <c r="M439" i="2"/>
  <c r="T438" i="2"/>
  <c r="Y437" i="2"/>
  <c r="M435" i="2"/>
  <c r="T434" i="2"/>
  <c r="Y433" i="2"/>
  <c r="M431" i="2"/>
  <c r="T430" i="2"/>
  <c r="Y429" i="2"/>
  <c r="M427" i="2"/>
  <c r="T426" i="2"/>
  <c r="Y425" i="2"/>
  <c r="M423" i="2"/>
  <c r="T422" i="2"/>
  <c r="L422" i="2"/>
  <c r="AE421" i="2"/>
  <c r="T421" i="2"/>
  <c r="O419" i="2"/>
  <c r="W418" i="2"/>
  <c r="O418" i="2"/>
  <c r="S415" i="2"/>
  <c r="L412" i="2"/>
  <c r="L408" i="2"/>
  <c r="L404" i="2"/>
  <c r="L400" i="2"/>
  <c r="L396" i="2"/>
  <c r="L392" i="2"/>
  <c r="L388" i="2"/>
  <c r="Y381" i="2"/>
  <c r="Y373" i="2"/>
  <c r="AE369" i="2"/>
  <c r="Y369" i="2"/>
  <c r="M369" i="2"/>
  <c r="Y367" i="2"/>
  <c r="L364" i="2"/>
  <c r="S355" i="2"/>
  <c r="AE353" i="2"/>
  <c r="AE325" i="2"/>
  <c r="L325" i="2"/>
  <c r="S309" i="2"/>
  <c r="M286" i="2"/>
  <c r="Y286" i="2"/>
  <c r="T272" i="2"/>
  <c r="AE272" i="2"/>
  <c r="AE258" i="2"/>
  <c r="Y258" i="2"/>
  <c r="T256" i="2"/>
  <c r="O256" i="2"/>
  <c r="Y357" i="2"/>
  <c r="U346" i="2"/>
  <c r="U345" i="2"/>
  <c r="O340" i="2"/>
  <c r="U333" i="2"/>
  <c r="AE331" i="2"/>
  <c r="W330" i="2"/>
  <c r="W329" i="2"/>
  <c r="O329" i="2"/>
  <c r="O320" i="2"/>
  <c r="AE315" i="2"/>
  <c r="W314" i="2"/>
  <c r="O304" i="2"/>
  <c r="AE294" i="2"/>
  <c r="Y287" i="2"/>
  <c r="O286" i="2"/>
  <c r="T276" i="2"/>
  <c r="O276" i="2"/>
  <c r="Y268" i="2"/>
  <c r="L268" i="2"/>
  <c r="W267" i="2"/>
  <c r="L259" i="2"/>
  <c r="T257" i="2"/>
  <c r="U256" i="2"/>
  <c r="O384" i="2"/>
  <c r="O380" i="2"/>
  <c r="O376" i="2"/>
  <c r="T372" i="2"/>
  <c r="M370" i="2"/>
  <c r="U369" i="2"/>
  <c r="W366" i="2"/>
  <c r="M366" i="2"/>
  <c r="O365" i="2"/>
  <c r="U364" i="2"/>
  <c r="M361" i="2"/>
  <c r="L359" i="2"/>
  <c r="W357" i="2"/>
  <c r="AE355" i="2"/>
  <c r="Y354" i="2"/>
  <c r="O352" i="2"/>
  <c r="U348" i="2"/>
  <c r="AE347" i="2"/>
  <c r="Y347" i="2"/>
  <c r="M347" i="2"/>
  <c r="AE345" i="2"/>
  <c r="T345" i="2"/>
  <c r="W341" i="2"/>
  <c r="O341" i="2"/>
  <c r="AE333" i="2"/>
  <c r="L333" i="2"/>
  <c r="M330" i="2"/>
  <c r="U329" i="2"/>
  <c r="M329" i="2"/>
  <c r="AE327" i="2"/>
  <c r="W325" i="2"/>
  <c r="O325" i="2"/>
  <c r="O316" i="2"/>
  <c r="M314" i="2"/>
  <c r="M312" i="2"/>
  <c r="AE311" i="2"/>
  <c r="M309" i="2"/>
  <c r="U302" i="2"/>
  <c r="W287" i="2"/>
  <c r="U276" i="2"/>
  <c r="O261" i="2"/>
  <c r="AE261" i="2"/>
  <c r="W414" i="2"/>
  <c r="O414" i="2"/>
  <c r="W410" i="2"/>
  <c r="O410" i="2"/>
  <c r="W406" i="2"/>
  <c r="O406" i="2"/>
  <c r="W402" i="2"/>
  <c r="O402" i="2"/>
  <c r="W398" i="2"/>
  <c r="O398" i="2"/>
  <c r="W394" i="2"/>
  <c r="O394" i="2"/>
  <c r="W390" i="2"/>
  <c r="O390" i="2"/>
  <c r="W386" i="2"/>
  <c r="O386" i="2"/>
  <c r="W382" i="2"/>
  <c r="O382" i="2"/>
  <c r="W378" i="2"/>
  <c r="O378" i="2"/>
  <c r="W374" i="2"/>
  <c r="O374" i="2"/>
  <c r="W372" i="2"/>
  <c r="S372" i="2"/>
  <c r="T371" i="2"/>
  <c r="Y370" i="2"/>
  <c r="T369" i="2"/>
  <c r="AE365" i="2"/>
  <c r="M365" i="2"/>
  <c r="AE364" i="2"/>
  <c r="L361" i="2"/>
  <c r="L360" i="2"/>
  <c r="U358" i="2"/>
  <c r="W354" i="2"/>
  <c r="M354" i="2"/>
  <c r="O353" i="2"/>
  <c r="T348" i="2"/>
  <c r="M342" i="2"/>
  <c r="U341" i="2"/>
  <c r="M341" i="2"/>
  <c r="AE339" i="2"/>
  <c r="T339" i="2"/>
  <c r="W337" i="2"/>
  <c r="O337" i="2"/>
  <c r="AE329" i="2"/>
  <c r="L329" i="2"/>
  <c r="M326" i="2"/>
  <c r="U325" i="2"/>
  <c r="M325" i="2"/>
  <c r="AE323" i="2"/>
  <c r="M321" i="2"/>
  <c r="Y319" i="2"/>
  <c r="AE317" i="2"/>
  <c r="S315" i="2"/>
  <c r="O312" i="2"/>
  <c r="M310" i="2"/>
  <c r="W309" i="2"/>
  <c r="L309" i="2"/>
  <c r="M308" i="2"/>
  <c r="AE307" i="2"/>
  <c r="M305" i="2"/>
  <c r="Y303" i="2"/>
  <c r="AE302" i="2"/>
  <c r="Y302" i="2"/>
  <c r="T302" i="2"/>
  <c r="M302" i="2"/>
  <c r="AE299" i="2"/>
  <c r="M297" i="2"/>
  <c r="T294" i="2"/>
  <c r="O292" i="2"/>
  <c r="Y289" i="2"/>
  <c r="L286" i="2"/>
  <c r="Y285" i="2"/>
  <c r="U285" i="2"/>
  <c r="AE283" i="2"/>
  <c r="W280" i="2"/>
  <c r="L280" i="2"/>
  <c r="AE279" i="2"/>
  <c r="U278" i="2"/>
  <c r="S272" i="2"/>
  <c r="O272" i="2"/>
  <c r="U270" i="2"/>
  <c r="S270" i="2"/>
  <c r="Y269" i="2"/>
  <c r="L267" i="2"/>
  <c r="S266" i="2"/>
  <c r="L266" i="2"/>
  <c r="M266" i="2"/>
  <c r="AE262" i="2"/>
  <c r="Y262" i="2"/>
  <c r="U261" i="2"/>
  <c r="S257" i="2"/>
  <c r="O257" i="2"/>
  <c r="AE256" i="2"/>
  <c r="S256" i="2"/>
  <c r="AE295" i="2"/>
  <c r="W293" i="2"/>
  <c r="O293" i="2"/>
  <c r="T290" i="2"/>
  <c r="T289" i="2"/>
  <c r="U288" i="2"/>
  <c r="W284" i="2"/>
  <c r="M284" i="2"/>
  <c r="W283" i="2"/>
  <c r="T283" i="2"/>
  <c r="M283" i="2"/>
  <c r="AE282" i="2"/>
  <c r="Y280" i="2"/>
  <c r="T278" i="2"/>
  <c r="L277" i="2"/>
  <c r="Y272" i="2"/>
  <c r="M272" i="2"/>
  <c r="AE270" i="2"/>
  <c r="T268" i="2"/>
  <c r="U267" i="2"/>
  <c r="M261" i="2"/>
  <c r="L254" i="2"/>
  <c r="Y252" i="2"/>
  <c r="L250" i="2"/>
  <c r="Y248" i="2"/>
  <c r="U247" i="2"/>
  <c r="L246" i="2"/>
  <c r="Y244" i="2"/>
  <c r="U243" i="2"/>
  <c r="L242" i="2"/>
  <c r="Y240" i="2"/>
  <c r="U239" i="2"/>
  <c r="L238" i="2"/>
  <c r="Y236" i="2"/>
  <c r="U235" i="2"/>
  <c r="L234" i="2"/>
  <c r="Y232" i="2"/>
  <c r="U231" i="2"/>
  <c r="L230" i="2"/>
  <c r="S303" i="2"/>
  <c r="O300" i="2"/>
  <c r="M298" i="2"/>
  <c r="W297" i="2"/>
  <c r="L297" i="2"/>
  <c r="M296" i="2"/>
  <c r="M294" i="2"/>
  <c r="U293" i="2"/>
  <c r="M293" i="2"/>
  <c r="AE291" i="2"/>
  <c r="W290" i="2"/>
  <c r="S289" i="2"/>
  <c r="Y288" i="2"/>
  <c r="M288" i="2"/>
  <c r="S285" i="2"/>
  <c r="L283" i="2"/>
  <c r="M282" i="2"/>
  <c r="M280" i="2"/>
  <c r="M279" i="2"/>
  <c r="S278" i="2"/>
  <c r="S274" i="2"/>
  <c r="W272" i="2"/>
  <c r="L272" i="2"/>
  <c r="M271" i="2"/>
  <c r="M269" i="2"/>
  <c r="U268" i="2"/>
  <c r="M268" i="2"/>
  <c r="T267" i="2"/>
  <c r="T266" i="2"/>
  <c r="Y261" i="2"/>
  <c r="Y260" i="2"/>
  <c r="T260" i="2"/>
  <c r="L258" i="2"/>
  <c r="Y257" i="2"/>
  <c r="M257" i="2"/>
  <c r="O254" i="2"/>
  <c r="M252" i="2"/>
  <c r="Y250" i="2"/>
  <c r="M248" i="2"/>
  <c r="T247" i="2"/>
  <c r="Y246" i="2"/>
  <c r="M244" i="2"/>
  <c r="T243" i="2"/>
  <c r="Y242" i="2"/>
  <c r="M240" i="2"/>
  <c r="T239" i="2"/>
  <c r="Y238" i="2"/>
  <c r="M236" i="2"/>
  <c r="T235" i="2"/>
  <c r="Y234" i="2"/>
  <c r="M232" i="2"/>
  <c r="T231" i="2"/>
  <c r="Y230" i="2"/>
  <c r="M228" i="2"/>
  <c r="T227" i="2"/>
  <c r="Y222" i="2"/>
  <c r="M222" i="2"/>
  <c r="Y218" i="2"/>
  <c r="M218" i="2"/>
  <c r="Y214" i="2"/>
  <c r="M214" i="2"/>
  <c r="Y210" i="2"/>
  <c r="M210" i="2"/>
  <c r="Y206" i="2"/>
  <c r="M206" i="2"/>
  <c r="U202" i="2"/>
  <c r="M202" i="2"/>
  <c r="U195" i="2"/>
  <c r="AE189" i="2"/>
  <c r="AE185" i="2"/>
  <c r="W184" i="2"/>
  <c r="Y179" i="2"/>
  <c r="AE179" i="2"/>
  <c r="AE226" i="2"/>
  <c r="T226" i="2"/>
  <c r="M225" i="2"/>
  <c r="AE222" i="2"/>
  <c r="T222" i="2"/>
  <c r="M221" i="2"/>
  <c r="AE218" i="2"/>
  <c r="T218" i="2"/>
  <c r="M217" i="2"/>
  <c r="AE214" i="2"/>
  <c r="T214" i="2"/>
  <c r="M213" i="2"/>
  <c r="AE210" i="2"/>
  <c r="T210" i="2"/>
  <c r="M209" i="2"/>
  <c r="L207" i="2"/>
  <c r="AE206" i="2"/>
  <c r="T206" i="2"/>
  <c r="M205" i="2"/>
  <c r="T202" i="2"/>
  <c r="O197" i="2"/>
  <c r="AE195" i="2"/>
  <c r="M194" i="2"/>
  <c r="AE193" i="2"/>
  <c r="O190" i="2"/>
  <c r="AE187" i="2"/>
  <c r="U186" i="2"/>
  <c r="M184" i="2"/>
  <c r="L183" i="2"/>
  <c r="AE182" i="2"/>
  <c r="O228" i="2"/>
  <c r="W226" i="2"/>
  <c r="S226" i="2"/>
  <c r="Y225" i="2"/>
  <c r="T225" i="2"/>
  <c r="O224" i="2"/>
  <c r="W222" i="2"/>
  <c r="S222" i="2"/>
  <c r="Y221" i="2"/>
  <c r="O220" i="2"/>
  <c r="W218" i="2"/>
  <c r="S218" i="2"/>
  <c r="Y217" i="2"/>
  <c r="O216" i="2"/>
  <c r="W214" i="2"/>
  <c r="S214" i="2"/>
  <c r="Y213" i="2"/>
  <c r="O212" i="2"/>
  <c r="W210" i="2"/>
  <c r="S210" i="2"/>
  <c r="Y209" i="2"/>
  <c r="O208" i="2"/>
  <c r="W206" i="2"/>
  <c r="S206" i="2"/>
  <c r="Y205" i="2"/>
  <c r="W203" i="2"/>
  <c r="T203" i="2"/>
  <c r="M203" i="2"/>
  <c r="AE202" i="2"/>
  <c r="O200" i="2"/>
  <c r="M199" i="2"/>
  <c r="AE198" i="2"/>
  <c r="T198" i="2"/>
  <c r="U196" i="2"/>
  <c r="Y195" i="2"/>
  <c r="O194" i="2"/>
  <c r="AE191" i="2"/>
  <c r="S189" i="2"/>
  <c r="M187" i="2"/>
  <c r="S185" i="2"/>
  <c r="S183" i="2"/>
  <c r="S181" i="2"/>
  <c r="Y174" i="2"/>
  <c r="AE169" i="2"/>
  <c r="T169" i="2"/>
  <c r="AE167" i="2"/>
  <c r="S167" i="2"/>
  <c r="S165" i="2"/>
  <c r="O149" i="2"/>
  <c r="AE135" i="2"/>
  <c r="AE122" i="2"/>
  <c r="S122" i="2"/>
  <c r="L122" i="2"/>
  <c r="Y121" i="2"/>
  <c r="M120" i="2"/>
  <c r="M119" i="2"/>
  <c r="T118" i="2"/>
  <c r="O117" i="2"/>
  <c r="AE106" i="2"/>
  <c r="S106" i="2"/>
  <c r="L106" i="2"/>
  <c r="Y105" i="2"/>
  <c r="O101" i="2"/>
  <c r="Y96" i="2"/>
  <c r="M96" i="2"/>
  <c r="Y91" i="2"/>
  <c r="O86" i="2"/>
  <c r="T86" i="2"/>
  <c r="M85" i="2"/>
  <c r="Y81" i="2"/>
  <c r="AE81" i="2"/>
  <c r="S81" i="2"/>
  <c r="M78" i="2"/>
  <c r="AE59" i="2"/>
  <c r="Y59" i="2"/>
  <c r="AE171" i="2"/>
  <c r="S169" i="2"/>
  <c r="AE155" i="2"/>
  <c r="L151" i="2"/>
  <c r="AE150" i="2"/>
  <c r="S150" i="2"/>
  <c r="L150" i="2"/>
  <c r="M148" i="2"/>
  <c r="T147" i="2"/>
  <c r="M147" i="2"/>
  <c r="T146" i="2"/>
  <c r="O145" i="2"/>
  <c r="U142" i="2"/>
  <c r="M142" i="2"/>
  <c r="AE139" i="2"/>
  <c r="O137" i="2"/>
  <c r="AE136" i="2"/>
  <c r="Y136" i="2"/>
  <c r="W128" i="2"/>
  <c r="M126" i="2"/>
  <c r="AE123" i="2"/>
  <c r="L119" i="2"/>
  <c r="AE118" i="2"/>
  <c r="S118" i="2"/>
  <c r="L118" i="2"/>
  <c r="Y117" i="2"/>
  <c r="T115" i="2"/>
  <c r="O113" i="2"/>
  <c r="W112" i="2"/>
  <c r="U110" i="2"/>
  <c r="M110" i="2"/>
  <c r="AE102" i="2"/>
  <c r="S102" i="2"/>
  <c r="L102" i="2"/>
  <c r="T100" i="2"/>
  <c r="U98" i="2"/>
  <c r="W96" i="2"/>
  <c r="L96" i="2"/>
  <c r="W94" i="2"/>
  <c r="O94" i="2"/>
  <c r="U93" i="2"/>
  <c r="M90" i="2"/>
  <c r="AE89" i="2"/>
  <c r="U86" i="2"/>
  <c r="AE72" i="2"/>
  <c r="Y72" i="2"/>
  <c r="AE67" i="2"/>
  <c r="Y67" i="2"/>
  <c r="U65" i="2"/>
  <c r="AE64" i="2"/>
  <c r="Y64" i="2"/>
  <c r="Y61" i="2"/>
  <c r="AE47" i="2"/>
  <c r="Y47" i="2"/>
  <c r="AE161" i="2"/>
  <c r="T161" i="2"/>
  <c r="AE149" i="2"/>
  <c r="T149" i="2"/>
  <c r="AE146" i="2"/>
  <c r="S146" i="2"/>
  <c r="L146" i="2"/>
  <c r="Y145" i="2"/>
  <c r="M144" i="2"/>
  <c r="T143" i="2"/>
  <c r="M143" i="2"/>
  <c r="T142" i="2"/>
  <c r="O141" i="2"/>
  <c r="Y137" i="2"/>
  <c r="M137" i="2"/>
  <c r="W136" i="2"/>
  <c r="M136" i="2"/>
  <c r="Y133" i="2"/>
  <c r="AE131" i="2"/>
  <c r="M128" i="2"/>
  <c r="T127" i="2"/>
  <c r="M127" i="2"/>
  <c r="O125" i="2"/>
  <c r="AE114" i="2"/>
  <c r="S114" i="2"/>
  <c r="L114" i="2"/>
  <c r="M112" i="2"/>
  <c r="T111" i="2"/>
  <c r="M111" i="2"/>
  <c r="T110" i="2"/>
  <c r="O109" i="2"/>
  <c r="U106" i="2"/>
  <c r="AE101" i="2"/>
  <c r="T101" i="2"/>
  <c r="AE88" i="2"/>
  <c r="Y88" i="2"/>
  <c r="AE80" i="2"/>
  <c r="Y80" i="2"/>
  <c r="O70" i="2"/>
  <c r="T70" i="2"/>
  <c r="M69" i="2"/>
  <c r="S182" i="2"/>
  <c r="L182" i="2"/>
  <c r="AE181" i="2"/>
  <c r="T181" i="2"/>
  <c r="S177" i="2"/>
  <c r="M172" i="2"/>
  <c r="T171" i="2"/>
  <c r="M171" i="2"/>
  <c r="Y170" i="2"/>
  <c r="T170" i="2"/>
  <c r="L167" i="2"/>
  <c r="AE166" i="2"/>
  <c r="S166" i="2"/>
  <c r="L166" i="2"/>
  <c r="AE165" i="2"/>
  <c r="T165" i="2"/>
  <c r="AE163" i="2"/>
  <c r="S161" i="2"/>
  <c r="M156" i="2"/>
  <c r="T155" i="2"/>
  <c r="M155" i="2"/>
  <c r="Y154" i="2"/>
  <c r="T154" i="2"/>
  <c r="O153" i="2"/>
  <c r="U150" i="2"/>
  <c r="S149" i="2"/>
  <c r="AE147" i="2"/>
  <c r="T144" i="2"/>
  <c r="L143" i="2"/>
  <c r="AE142" i="2"/>
  <c r="S142" i="2"/>
  <c r="L142" i="2"/>
  <c r="Y141" i="2"/>
  <c r="M140" i="2"/>
  <c r="T139" i="2"/>
  <c r="M139" i="2"/>
  <c r="Y138" i="2"/>
  <c r="AE137" i="2"/>
  <c r="T137" i="2"/>
  <c r="O135" i="2"/>
  <c r="M131" i="2"/>
  <c r="Y130" i="2"/>
  <c r="L127" i="2"/>
  <c r="AE126" i="2"/>
  <c r="S126" i="2"/>
  <c r="L126" i="2"/>
  <c r="Y125" i="2"/>
  <c r="M124" i="2"/>
  <c r="T123" i="2"/>
  <c r="M123" i="2"/>
  <c r="Y122" i="2"/>
  <c r="T122" i="2"/>
  <c r="O121" i="2"/>
  <c r="U118" i="2"/>
  <c r="S117" i="2"/>
  <c r="AE115" i="2"/>
  <c r="AE113" i="2"/>
  <c r="T113" i="2"/>
  <c r="L111" i="2"/>
  <c r="AE110" i="2"/>
  <c r="S110" i="2"/>
  <c r="L110" i="2"/>
  <c r="Y109" i="2"/>
  <c r="M108" i="2"/>
  <c r="T107" i="2"/>
  <c r="M107" i="2"/>
  <c r="Y106" i="2"/>
  <c r="T106" i="2"/>
  <c r="O105" i="2"/>
  <c r="U102" i="2"/>
  <c r="S101" i="2"/>
  <c r="AE98" i="2"/>
  <c r="Y98" i="2"/>
  <c r="S98" i="2"/>
  <c r="L98" i="2"/>
  <c r="Y97" i="2"/>
  <c r="AE93" i="2"/>
  <c r="AE87" i="2"/>
  <c r="M84" i="2"/>
  <c r="W78" i="2"/>
  <c r="O78" i="2"/>
  <c r="T78" i="2"/>
  <c r="M77" i="2"/>
  <c r="Y73" i="2"/>
  <c r="AE73" i="2"/>
  <c r="S73" i="2"/>
  <c r="U70" i="2"/>
  <c r="M70" i="2"/>
  <c r="Y65" i="2"/>
  <c r="AE65" i="2"/>
  <c r="S65" i="2"/>
  <c r="W62" i="2"/>
  <c r="O62" i="2"/>
  <c r="T62" i="2"/>
  <c r="W60" i="2"/>
  <c r="O60" i="2"/>
  <c r="AE56" i="2"/>
  <c r="Y56" i="2"/>
  <c r="M51" i="2"/>
  <c r="Y23" i="2"/>
  <c r="M23" i="2"/>
  <c r="L18" i="2"/>
  <c r="M18" i="2"/>
  <c r="Y18" i="2"/>
  <c r="AE6" i="2"/>
  <c r="Y6" i="2"/>
  <c r="L85" i="2"/>
  <c r="AE84" i="2"/>
  <c r="S84" i="2"/>
  <c r="L84" i="2"/>
  <c r="AE83" i="2"/>
  <c r="T83" i="2"/>
  <c r="S79" i="2"/>
  <c r="T73" i="2"/>
  <c r="L69" i="2"/>
  <c r="AE68" i="2"/>
  <c r="S68" i="2"/>
  <c r="L68" i="2"/>
  <c r="M66" i="2"/>
  <c r="T65" i="2"/>
  <c r="M65" i="2"/>
  <c r="T64" i="2"/>
  <c r="O63" i="2"/>
  <c r="U60" i="2"/>
  <c r="S59" i="2"/>
  <c r="AE57" i="2"/>
  <c r="T54" i="2"/>
  <c r="L53" i="2"/>
  <c r="AE52" i="2"/>
  <c r="S52" i="2"/>
  <c r="L52" i="2"/>
  <c r="M50" i="2"/>
  <c r="L49" i="2"/>
  <c r="M48" i="2"/>
  <c r="M46" i="2"/>
  <c r="M40" i="2"/>
  <c r="AE39" i="2"/>
  <c r="T39" i="2"/>
  <c r="T38" i="2"/>
  <c r="M38" i="2"/>
  <c r="T37" i="2"/>
  <c r="O37" i="2"/>
  <c r="U33" i="2"/>
  <c r="T30" i="2"/>
  <c r="AE29" i="2"/>
  <c r="Y29" i="2"/>
  <c r="W23" i="2"/>
  <c r="S20" i="2"/>
  <c r="O18" i="2"/>
  <c r="O17" i="2"/>
  <c r="S16" i="2"/>
  <c r="AE10" i="2"/>
  <c r="Y10" i="2"/>
  <c r="M62" i="2"/>
  <c r="M61" i="2"/>
  <c r="T60" i="2"/>
  <c r="O59" i="2"/>
  <c r="AE51" i="2"/>
  <c r="T51" i="2"/>
  <c r="T45" i="2"/>
  <c r="O45" i="2"/>
  <c r="M41" i="2"/>
  <c r="T40" i="2"/>
  <c r="Y33" i="2"/>
  <c r="AE33" i="2"/>
  <c r="T33" i="2"/>
  <c r="T20" i="2"/>
  <c r="O20" i="2"/>
  <c r="AE20" i="2"/>
  <c r="T16" i="2"/>
  <c r="O16" i="2"/>
  <c r="AC504" i="2"/>
  <c r="AD504" i="2" s="1"/>
  <c r="AF504" i="2"/>
  <c r="M100" i="2"/>
  <c r="T99" i="2"/>
  <c r="M99" i="2"/>
  <c r="T98" i="2"/>
  <c r="O97" i="2"/>
  <c r="U94" i="2"/>
  <c r="Y93" i="2"/>
  <c r="O91" i="2"/>
  <c r="Y90" i="2"/>
  <c r="M89" i="2"/>
  <c r="T88" i="2"/>
  <c r="S87" i="2"/>
  <c r="T81" i="2"/>
  <c r="L77" i="2"/>
  <c r="AE76" i="2"/>
  <c r="S76" i="2"/>
  <c r="L76" i="2"/>
  <c r="S71" i="2"/>
  <c r="S67" i="2"/>
  <c r="L61" i="2"/>
  <c r="AE60" i="2"/>
  <c r="S60" i="2"/>
  <c r="L60" i="2"/>
  <c r="M58" i="2"/>
  <c r="T57" i="2"/>
  <c r="M57" i="2"/>
  <c r="T56" i="2"/>
  <c r="O55" i="2"/>
  <c r="U52" i="2"/>
  <c r="S51" i="2"/>
  <c r="Y49" i="2"/>
  <c r="L47" i="2"/>
  <c r="AE45" i="2"/>
  <c r="U45" i="2"/>
  <c r="Y43" i="2"/>
  <c r="L41" i="2"/>
  <c r="O39" i="2"/>
  <c r="S33" i="2"/>
  <c r="S29" i="2"/>
  <c r="O29" i="2"/>
  <c r="M28" i="2"/>
  <c r="U20" i="2"/>
  <c r="T17" i="2"/>
  <c r="U16" i="2"/>
  <c r="AE2" i="2"/>
  <c r="Y2" i="2"/>
  <c r="T523" i="4"/>
  <c r="L26" i="2"/>
  <c r="U23" i="2"/>
  <c r="O4" i="2"/>
  <c r="W2" i="2"/>
  <c r="S2" i="2"/>
  <c r="T504" i="2"/>
  <c r="AE503" i="2"/>
  <c r="S503" i="2"/>
  <c r="L503" i="2"/>
  <c r="M523" i="4"/>
  <c r="Y522" i="4"/>
  <c r="T522" i="4"/>
  <c r="M613" i="6"/>
  <c r="T35" i="2"/>
  <c r="L31" i="2"/>
  <c r="M29" i="2"/>
  <c r="T28" i="2"/>
  <c r="U26" i="2"/>
  <c r="M26" i="2"/>
  <c r="U24" i="2"/>
  <c r="M24" i="2"/>
  <c r="T23" i="2"/>
  <c r="AE22" i="2"/>
  <c r="T22" i="2"/>
  <c r="AE18" i="2"/>
  <c r="T18" i="2"/>
  <c r="M17" i="2"/>
  <c r="L14" i="2"/>
  <c r="Y12" i="2"/>
  <c r="U11" i="2"/>
  <c r="L10" i="2"/>
  <c r="Y8" i="2"/>
  <c r="U7" i="2"/>
  <c r="L6" i="2"/>
  <c r="W43" i="2"/>
  <c r="S43" i="2"/>
  <c r="Y41" i="2"/>
  <c r="T41" i="2"/>
  <c r="U40" i="2"/>
  <c r="W35" i="2"/>
  <c r="S35" i="2"/>
  <c r="O31" i="2"/>
  <c r="M30" i="2"/>
  <c r="L29" i="2"/>
  <c r="L28" i="2"/>
  <c r="T26" i="2"/>
  <c r="M25" i="2"/>
  <c r="Y24" i="2"/>
  <c r="L24" i="2"/>
  <c r="L23" i="2"/>
  <c r="W22" i="2"/>
  <c r="S22" i="2"/>
  <c r="S18" i="2"/>
  <c r="O14" i="2"/>
  <c r="M12" i="2"/>
  <c r="T11" i="2"/>
  <c r="M8" i="2"/>
  <c r="T7" i="2"/>
  <c r="M4" i="2"/>
  <c r="T3" i="2"/>
  <c r="U503" i="2"/>
  <c r="AE523" i="4"/>
  <c r="S523" i="4"/>
  <c r="AE504" i="2"/>
  <c r="S504" i="2"/>
  <c r="AC503" i="2"/>
  <c r="AD503" i="2" s="1"/>
  <c r="AF503" i="2"/>
  <c r="O501" i="2"/>
  <c r="W501" i="2"/>
  <c r="AF500" i="2"/>
  <c r="AC500" i="2"/>
  <c r="AD500" i="2" s="1"/>
  <c r="O497" i="2"/>
  <c r="W497" i="2"/>
  <c r="AF496" i="2"/>
  <c r="AC496" i="2"/>
  <c r="AD496" i="2" s="1"/>
  <c r="O493" i="2"/>
  <c r="W493" i="2"/>
  <c r="AF492" i="2"/>
  <c r="AC492" i="2"/>
  <c r="AD492" i="2" s="1"/>
  <c r="O489" i="2"/>
  <c r="W489" i="2"/>
  <c r="AF488" i="2"/>
  <c r="AC488" i="2"/>
  <c r="AD488" i="2" s="1"/>
  <c r="AC485" i="2"/>
  <c r="AD485" i="2" s="1"/>
  <c r="AC481" i="2"/>
  <c r="AD481" i="2" s="1"/>
  <c r="AC477" i="2"/>
  <c r="AD477" i="2" s="1"/>
  <c r="AC473" i="2"/>
  <c r="AD473" i="2" s="1"/>
  <c r="AC469" i="2"/>
  <c r="AD469" i="2" s="1"/>
  <c r="AC465" i="2"/>
  <c r="AD465" i="2" s="1"/>
  <c r="AC461" i="2"/>
  <c r="AD461" i="2" s="1"/>
  <c r="AC457" i="2"/>
  <c r="AD457" i="2" s="1"/>
  <c r="AC453" i="2"/>
  <c r="AD453" i="2" s="1"/>
  <c r="AC452" i="2"/>
  <c r="AD452" i="2" s="1"/>
  <c r="AF502" i="2"/>
  <c r="AF375" i="2"/>
  <c r="AC367" i="2"/>
  <c r="AD367" i="2" s="1"/>
  <c r="L501" i="2"/>
  <c r="S500" i="2"/>
  <c r="T499" i="2"/>
  <c r="L497" i="2"/>
  <c r="S496" i="2"/>
  <c r="T495" i="2"/>
  <c r="L493" i="2"/>
  <c r="S492" i="2"/>
  <c r="T491" i="2"/>
  <c r="L489" i="2"/>
  <c r="S488" i="2"/>
  <c r="T487" i="2"/>
  <c r="U486" i="2"/>
  <c r="AC484" i="2"/>
  <c r="AD484" i="2" s="1"/>
  <c r="S484" i="2"/>
  <c r="U482" i="2"/>
  <c r="AC480" i="2"/>
  <c r="AD480" i="2" s="1"/>
  <c r="S480" i="2"/>
  <c r="U478" i="2"/>
  <c r="AC476" i="2"/>
  <c r="AD476" i="2" s="1"/>
  <c r="S476" i="2"/>
  <c r="U474" i="2"/>
  <c r="AC472" i="2"/>
  <c r="AD472" i="2" s="1"/>
  <c r="S472" i="2"/>
  <c r="U470" i="2"/>
  <c r="AC468" i="2"/>
  <c r="AD468" i="2" s="1"/>
  <c r="S468" i="2"/>
  <c r="U466" i="2"/>
  <c r="AC464" i="2"/>
  <c r="AD464" i="2" s="1"/>
  <c r="S464" i="2"/>
  <c r="U462" i="2"/>
  <c r="AC460" i="2"/>
  <c r="AD460" i="2" s="1"/>
  <c r="S460" i="2"/>
  <c r="U458" i="2"/>
  <c r="AC456" i="2"/>
  <c r="AD456" i="2" s="1"/>
  <c r="S456" i="2"/>
  <c r="AC486" i="2"/>
  <c r="AD486" i="2" s="1"/>
  <c r="AF452" i="2"/>
  <c r="U454" i="2"/>
  <c r="AC448" i="2"/>
  <c r="AD448" i="2" s="1"/>
  <c r="AC495" i="2"/>
  <c r="AD495" i="2" s="1"/>
  <c r="AC491" i="2"/>
  <c r="AD491" i="2" s="1"/>
  <c r="AC487" i="2"/>
  <c r="AD487" i="2" s="1"/>
  <c r="AC483" i="2"/>
  <c r="AD483" i="2" s="1"/>
  <c r="AF482" i="2"/>
  <c r="AF478" i="2"/>
  <c r="AC420" i="2"/>
  <c r="AD420" i="2" s="1"/>
  <c r="AC419" i="2"/>
  <c r="AD419" i="2" s="1"/>
  <c r="AF449" i="2"/>
  <c r="AC412" i="2"/>
  <c r="AD412" i="2" s="1"/>
  <c r="AF470" i="2"/>
  <c r="AC408" i="2"/>
  <c r="AD408" i="2" s="1"/>
  <c r="AF462" i="2"/>
  <c r="AC404" i="2"/>
  <c r="AD404" i="2" s="1"/>
  <c r="AF419" i="2"/>
  <c r="AC400" i="2"/>
  <c r="AD400" i="2" s="1"/>
  <c r="AF415" i="2"/>
  <c r="AC396" i="2"/>
  <c r="AD396" i="2" s="1"/>
  <c r="AF407" i="2"/>
  <c r="AC392" i="2"/>
  <c r="AD392" i="2" s="1"/>
  <c r="AF403" i="2"/>
  <c r="AC388" i="2"/>
  <c r="AD388" i="2" s="1"/>
  <c r="AF399" i="2"/>
  <c r="AC384" i="2"/>
  <c r="AD384" i="2" s="1"/>
  <c r="AF391" i="2"/>
  <c r="AC380" i="2"/>
  <c r="AD380" i="2" s="1"/>
  <c r="AF387" i="2"/>
  <c r="AC376" i="2"/>
  <c r="AD376" i="2" s="1"/>
  <c r="AF383" i="2"/>
  <c r="AF379" i="2"/>
  <c r="AF372" i="2"/>
  <c r="AF501" i="2"/>
  <c r="AE499" i="2"/>
  <c r="AF497" i="2"/>
  <c r="AE495" i="2"/>
  <c r="AF493" i="2"/>
  <c r="AE491" i="2"/>
  <c r="AF489" i="2"/>
  <c r="AE487" i="2"/>
  <c r="T486" i="2"/>
  <c r="T482" i="2"/>
  <c r="T478" i="2"/>
  <c r="T474" i="2"/>
  <c r="T470" i="2"/>
  <c r="T466" i="2"/>
  <c r="T462" i="2"/>
  <c r="T458" i="2"/>
  <c r="T454" i="2"/>
  <c r="AC444" i="2"/>
  <c r="AD444" i="2" s="1"/>
  <c r="AC411" i="2"/>
  <c r="AD411" i="2" s="1"/>
  <c r="AC407" i="2"/>
  <c r="AD407" i="2" s="1"/>
  <c r="AC403" i="2"/>
  <c r="AD403" i="2" s="1"/>
  <c r="AC399" i="2"/>
  <c r="AD399" i="2" s="1"/>
  <c r="AC395" i="2"/>
  <c r="AD395" i="2" s="1"/>
  <c r="AC391" i="2"/>
  <c r="AD391" i="2" s="1"/>
  <c r="AC387" i="2"/>
  <c r="AD387" i="2" s="1"/>
  <c r="AC383" i="2"/>
  <c r="AD383" i="2" s="1"/>
  <c r="AC379" i="2"/>
  <c r="AD379" i="2" s="1"/>
  <c r="AC375" i="2"/>
  <c r="AD375" i="2" s="1"/>
  <c r="AF366" i="2"/>
  <c r="AF331" i="2"/>
  <c r="AC502" i="2"/>
  <c r="AD502" i="2" s="1"/>
  <c r="AC501" i="2"/>
  <c r="AD501" i="2" s="1"/>
  <c r="Y501" i="2"/>
  <c r="S499" i="2"/>
  <c r="AC498" i="2"/>
  <c r="AD498" i="2" s="1"/>
  <c r="AC497" i="2"/>
  <c r="AD497" i="2" s="1"/>
  <c r="Y497" i="2"/>
  <c r="S495" i="2"/>
  <c r="AC494" i="2"/>
  <c r="AD494" i="2" s="1"/>
  <c r="AC493" i="2"/>
  <c r="AD493" i="2" s="1"/>
  <c r="Y493" i="2"/>
  <c r="S491" i="2"/>
  <c r="AC490" i="2"/>
  <c r="AD490" i="2" s="1"/>
  <c r="AC489" i="2"/>
  <c r="AD489" i="2" s="1"/>
  <c r="Y489" i="2"/>
  <c r="S487" i="2"/>
  <c r="AE486" i="2"/>
  <c r="S486" i="2"/>
  <c r="O485" i="2"/>
  <c r="W485" i="2"/>
  <c r="L485" i="2"/>
  <c r="Y484" i="2"/>
  <c r="AE484" i="2"/>
  <c r="AE482" i="2"/>
  <c r="S482" i="2"/>
  <c r="O481" i="2"/>
  <c r="W481" i="2"/>
  <c r="L481" i="2"/>
  <c r="AF480" i="2"/>
  <c r="Y480" i="2"/>
  <c r="AE480" i="2"/>
  <c r="AE478" i="2"/>
  <c r="S478" i="2"/>
  <c r="O477" i="2"/>
  <c r="W477" i="2"/>
  <c r="L477" i="2"/>
  <c r="AF476" i="2"/>
  <c r="Y476" i="2"/>
  <c r="AE476" i="2"/>
  <c r="AE474" i="2"/>
  <c r="S474" i="2"/>
  <c r="O473" i="2"/>
  <c r="W473" i="2"/>
  <c r="L473" i="2"/>
  <c r="AF472" i="2"/>
  <c r="Y472" i="2"/>
  <c r="AE472" i="2"/>
  <c r="AE470" i="2"/>
  <c r="S470" i="2"/>
  <c r="O469" i="2"/>
  <c r="W469" i="2"/>
  <c r="L469" i="2"/>
  <c r="AF468" i="2"/>
  <c r="Y468" i="2"/>
  <c r="AE468" i="2"/>
  <c r="AE466" i="2"/>
  <c r="S466" i="2"/>
  <c r="O465" i="2"/>
  <c r="W465" i="2"/>
  <c r="L465" i="2"/>
  <c r="AF464" i="2"/>
  <c r="Y464" i="2"/>
  <c r="AE464" i="2"/>
  <c r="AE462" i="2"/>
  <c r="S462" i="2"/>
  <c r="O461" i="2"/>
  <c r="W461" i="2"/>
  <c r="L461" i="2"/>
  <c r="AF460" i="2"/>
  <c r="Y460" i="2"/>
  <c r="AE460" i="2"/>
  <c r="AE458" i="2"/>
  <c r="S458" i="2"/>
  <c r="O457" i="2"/>
  <c r="W457" i="2"/>
  <c r="L457" i="2"/>
  <c r="AF456" i="2"/>
  <c r="Y456" i="2"/>
  <c r="AE456" i="2"/>
  <c r="AE454" i="2"/>
  <c r="S454" i="2"/>
  <c r="O453" i="2"/>
  <c r="W453" i="2"/>
  <c r="L453" i="2"/>
  <c r="AC482" i="2"/>
  <c r="AD482" i="2" s="1"/>
  <c r="AC440" i="2"/>
  <c r="AD440" i="2" s="1"/>
  <c r="AC439" i="2"/>
  <c r="AD439" i="2" s="1"/>
  <c r="AC436" i="2"/>
  <c r="AD436" i="2" s="1"/>
  <c r="AC435" i="2"/>
  <c r="AD435" i="2" s="1"/>
  <c r="AC432" i="2"/>
  <c r="AD432" i="2" s="1"/>
  <c r="AC431" i="2"/>
  <c r="AD431" i="2" s="1"/>
  <c r="AC428" i="2"/>
  <c r="AD428" i="2" s="1"/>
  <c r="AC427" i="2"/>
  <c r="AD427" i="2" s="1"/>
  <c r="AC424" i="2"/>
  <c r="AD424" i="2" s="1"/>
  <c r="AC423" i="2"/>
  <c r="AD423" i="2" s="1"/>
  <c r="AF474" i="2"/>
  <c r="AC416" i="2"/>
  <c r="AD416" i="2" s="1"/>
  <c r="AC415" i="2"/>
  <c r="AD415" i="2" s="1"/>
  <c r="AF327" i="2"/>
  <c r="AC449" i="2"/>
  <c r="AD449" i="2" s="1"/>
  <c r="AF448" i="2"/>
  <c r="AC445" i="2"/>
  <c r="AD445" i="2" s="1"/>
  <c r="AF444" i="2"/>
  <c r="AC441" i="2"/>
  <c r="AD441" i="2" s="1"/>
  <c r="AF440" i="2"/>
  <c r="AC437" i="2"/>
  <c r="AD437" i="2" s="1"/>
  <c r="AF436" i="2"/>
  <c r="AC433" i="2"/>
  <c r="AD433" i="2" s="1"/>
  <c r="AF432" i="2"/>
  <c r="AC429" i="2"/>
  <c r="AD429" i="2" s="1"/>
  <c r="AF428" i="2"/>
  <c r="AC425" i="2"/>
  <c r="AD425" i="2" s="1"/>
  <c r="AF424" i="2"/>
  <c r="AC421" i="2"/>
  <c r="AD421" i="2" s="1"/>
  <c r="AF420" i="2"/>
  <c r="AC417" i="2"/>
  <c r="AD417" i="2" s="1"/>
  <c r="AF416" i="2"/>
  <c r="AC413" i="2"/>
  <c r="AD413" i="2" s="1"/>
  <c r="AF412" i="2"/>
  <c r="AC409" i="2"/>
  <c r="AD409" i="2" s="1"/>
  <c r="AF408" i="2"/>
  <c r="AC405" i="2"/>
  <c r="AD405" i="2" s="1"/>
  <c r="AF404" i="2"/>
  <c r="AC401" i="2"/>
  <c r="AD401" i="2" s="1"/>
  <c r="AF400" i="2"/>
  <c r="AC397" i="2"/>
  <c r="AD397" i="2" s="1"/>
  <c r="AF396" i="2"/>
  <c r="AC393" i="2"/>
  <c r="AD393" i="2" s="1"/>
  <c r="AF392" i="2"/>
  <c r="AC389" i="2"/>
  <c r="AD389" i="2" s="1"/>
  <c r="AF388" i="2"/>
  <c r="AC385" i="2"/>
  <c r="AD385" i="2" s="1"/>
  <c r="AF384" i="2"/>
  <c r="AC381" i="2"/>
  <c r="AD381" i="2" s="1"/>
  <c r="AF380" i="2"/>
  <c r="AC377" i="2"/>
  <c r="AD377" i="2" s="1"/>
  <c r="AF376" i="2"/>
  <c r="AC373" i="2"/>
  <c r="AD373" i="2" s="1"/>
  <c r="AC371" i="2"/>
  <c r="AD371" i="2" s="1"/>
  <c r="AF370" i="2"/>
  <c r="AC368" i="2"/>
  <c r="AD368" i="2" s="1"/>
  <c r="AC366" i="2"/>
  <c r="AD366" i="2" s="1"/>
  <c r="AC365" i="2"/>
  <c r="AD365" i="2" s="1"/>
  <c r="AF363" i="2"/>
  <c r="AC361" i="2"/>
  <c r="AD361" i="2" s="1"/>
  <c r="AF360" i="2"/>
  <c r="AF359" i="2"/>
  <c r="O357" i="2"/>
  <c r="S357" i="2"/>
  <c r="AC356" i="2"/>
  <c r="AD356" i="2" s="1"/>
  <c r="AC355" i="2"/>
  <c r="AD355" i="2" s="1"/>
  <c r="AF351" i="2"/>
  <c r="AC351" i="2"/>
  <c r="AD351" i="2" s="1"/>
  <c r="AC347" i="2"/>
  <c r="AD347" i="2" s="1"/>
  <c r="M336" i="2"/>
  <c r="Y336" i="2"/>
  <c r="AF335" i="2"/>
  <c r="S327" i="2"/>
  <c r="AC327" i="2"/>
  <c r="AD327" i="2" s="1"/>
  <c r="AF315" i="2"/>
  <c r="AC299" i="2"/>
  <c r="AD299" i="2" s="1"/>
  <c r="AF306" i="2"/>
  <c r="AF485" i="2"/>
  <c r="AF481" i="2"/>
  <c r="AC478" i="2"/>
  <c r="AD478" i="2" s="1"/>
  <c r="AF477" i="2"/>
  <c r="AC474" i="2"/>
  <c r="AD474" i="2" s="1"/>
  <c r="AF473" i="2"/>
  <c r="AC470" i="2"/>
  <c r="AD470" i="2" s="1"/>
  <c r="AF469" i="2"/>
  <c r="AC466" i="2"/>
  <c r="AD466" i="2" s="1"/>
  <c r="AF465" i="2"/>
  <c r="AC462" i="2"/>
  <c r="AD462" i="2" s="1"/>
  <c r="AF461" i="2"/>
  <c r="AC458" i="2"/>
  <c r="AD458" i="2" s="1"/>
  <c r="AF457" i="2"/>
  <c r="AC454" i="2"/>
  <c r="AD454" i="2" s="1"/>
  <c r="AF453" i="2"/>
  <c r="AE452" i="2"/>
  <c r="S452" i="2"/>
  <c r="AC450" i="2"/>
  <c r="AD450" i="2" s="1"/>
  <c r="L449" i="2"/>
  <c r="AE448" i="2"/>
  <c r="S448" i="2"/>
  <c r="AC446" i="2"/>
  <c r="AD446" i="2" s="1"/>
  <c r="AF445" i="2"/>
  <c r="L445" i="2"/>
  <c r="AE444" i="2"/>
  <c r="S444" i="2"/>
  <c r="AC442" i="2"/>
  <c r="AD442" i="2" s="1"/>
  <c r="AF441" i="2"/>
  <c r="AE440" i="2"/>
  <c r="S440" i="2"/>
  <c r="AC438" i="2"/>
  <c r="AD438" i="2" s="1"/>
  <c r="AF437" i="2"/>
  <c r="AE436" i="2"/>
  <c r="S436" i="2"/>
  <c r="AC434" i="2"/>
  <c r="AD434" i="2" s="1"/>
  <c r="AF433" i="2"/>
  <c r="AE432" i="2"/>
  <c r="S432" i="2"/>
  <c r="AC430" i="2"/>
  <c r="AD430" i="2" s="1"/>
  <c r="AF429" i="2"/>
  <c r="AE428" i="2"/>
  <c r="S428" i="2"/>
  <c r="AC426" i="2"/>
  <c r="AD426" i="2" s="1"/>
  <c r="AF425" i="2"/>
  <c r="AE424" i="2"/>
  <c r="S424" i="2"/>
  <c r="AC422" i="2"/>
  <c r="AD422" i="2" s="1"/>
  <c r="AF421" i="2"/>
  <c r="AE420" i="2"/>
  <c r="W420" i="2"/>
  <c r="S420" i="2"/>
  <c r="AC418" i="2"/>
  <c r="AD418" i="2" s="1"/>
  <c r="AF417" i="2"/>
  <c r="AE416" i="2"/>
  <c r="W416" i="2"/>
  <c r="S416" i="2"/>
  <c r="AC414" i="2"/>
  <c r="AD414" i="2" s="1"/>
  <c r="AF413" i="2"/>
  <c r="AE412" i="2"/>
  <c r="W412" i="2"/>
  <c r="S412" i="2"/>
  <c r="AC410" i="2"/>
  <c r="AD410" i="2" s="1"/>
  <c r="AF409" i="2"/>
  <c r="AE408" i="2"/>
  <c r="W408" i="2"/>
  <c r="S408" i="2"/>
  <c r="AC406" i="2"/>
  <c r="AD406" i="2" s="1"/>
  <c r="AF405" i="2"/>
  <c r="AE404" i="2"/>
  <c r="W404" i="2"/>
  <c r="S404" i="2"/>
  <c r="AC402" i="2"/>
  <c r="AD402" i="2" s="1"/>
  <c r="AF401" i="2"/>
  <c r="AE400" i="2"/>
  <c r="W400" i="2"/>
  <c r="S400" i="2"/>
  <c r="AC398" i="2"/>
  <c r="AD398" i="2" s="1"/>
  <c r="AF397" i="2"/>
  <c r="AE396" i="2"/>
  <c r="W396" i="2"/>
  <c r="S396" i="2"/>
  <c r="AC394" i="2"/>
  <c r="AD394" i="2" s="1"/>
  <c r="AF393" i="2"/>
  <c r="AE392" i="2"/>
  <c r="W392" i="2"/>
  <c r="S392" i="2"/>
  <c r="AC390" i="2"/>
  <c r="AD390" i="2" s="1"/>
  <c r="AF389" i="2"/>
  <c r="AE388" i="2"/>
  <c r="W388" i="2"/>
  <c r="S388" i="2"/>
  <c r="AC386" i="2"/>
  <c r="AD386" i="2" s="1"/>
  <c r="AF385" i="2"/>
  <c r="AE384" i="2"/>
  <c r="W384" i="2"/>
  <c r="S384" i="2"/>
  <c r="AC382" i="2"/>
  <c r="AD382" i="2" s="1"/>
  <c r="AF381" i="2"/>
  <c r="AE380" i="2"/>
  <c r="W380" i="2"/>
  <c r="S380" i="2"/>
  <c r="AC378" i="2"/>
  <c r="AD378" i="2" s="1"/>
  <c r="AF377" i="2"/>
  <c r="AE376" i="2"/>
  <c r="W376" i="2"/>
  <c r="S376" i="2"/>
  <c r="AC374" i="2"/>
  <c r="AD374" i="2" s="1"/>
  <c r="AF373" i="2"/>
  <c r="AC372" i="2"/>
  <c r="AD372" i="2" s="1"/>
  <c r="L371" i="2"/>
  <c r="AE370" i="2"/>
  <c r="T370" i="2"/>
  <c r="AC370" i="2"/>
  <c r="AD370" i="2" s="1"/>
  <c r="AC369" i="2"/>
  <c r="AD369" i="2" s="1"/>
  <c r="AE368" i="2"/>
  <c r="AF367" i="2"/>
  <c r="W367" i="2"/>
  <c r="S367" i="2"/>
  <c r="S366" i="2"/>
  <c r="S365" i="2"/>
  <c r="L365" i="2"/>
  <c r="AF364" i="2"/>
  <c r="W364" i="2"/>
  <c r="AC363" i="2"/>
  <c r="AD363" i="2" s="1"/>
  <c r="S361" i="2"/>
  <c r="AE360" i="2"/>
  <c r="Y360" i="2"/>
  <c r="M359" i="2"/>
  <c r="O358" i="2"/>
  <c r="S358" i="2"/>
  <c r="T358" i="2"/>
  <c r="AE357" i="2"/>
  <c r="U357" i="2"/>
  <c r="M357" i="2"/>
  <c r="O355" i="2"/>
  <c r="W355" i="2"/>
  <c r="AF354" i="2"/>
  <c r="AC352" i="2"/>
  <c r="AD352" i="2" s="1"/>
  <c r="U352" i="2"/>
  <c r="Y350" i="2"/>
  <c r="AE350" i="2"/>
  <c r="M344" i="2"/>
  <c r="Y344" i="2"/>
  <c r="AF343" i="2"/>
  <c r="M340" i="2"/>
  <c r="Y340" i="2"/>
  <c r="AF339" i="2"/>
  <c r="O336" i="2"/>
  <c r="S331" i="2"/>
  <c r="AC331" i="2"/>
  <c r="AD331" i="2" s="1"/>
  <c r="M324" i="2"/>
  <c r="Y324" i="2"/>
  <c r="AF342" i="2"/>
  <c r="AF334" i="2"/>
  <c r="AF302" i="2"/>
  <c r="AF290" i="2"/>
  <c r="AF281" i="2"/>
  <c r="AC499" i="2"/>
  <c r="AD499" i="2" s="1"/>
  <c r="AF498" i="2"/>
  <c r="AF494" i="2"/>
  <c r="AF490" i="2"/>
  <c r="AF486" i="2"/>
  <c r="AC479" i="2"/>
  <c r="AD479" i="2" s="1"/>
  <c r="AC475" i="2"/>
  <c r="AD475" i="2" s="1"/>
  <c r="AC471" i="2"/>
  <c r="AD471" i="2" s="1"/>
  <c r="AC467" i="2"/>
  <c r="AD467" i="2" s="1"/>
  <c r="AF466" i="2"/>
  <c r="AC463" i="2"/>
  <c r="AD463" i="2" s="1"/>
  <c r="AC459" i="2"/>
  <c r="AD459" i="2" s="1"/>
  <c r="AF458" i="2"/>
  <c r="AC455" i="2"/>
  <c r="AD455" i="2" s="1"/>
  <c r="AF454" i="2"/>
  <c r="AC451" i="2"/>
  <c r="AD451" i="2" s="1"/>
  <c r="AF450" i="2"/>
  <c r="W449" i="2"/>
  <c r="AC447" i="2"/>
  <c r="AD447" i="2" s="1"/>
  <c r="AF446" i="2"/>
  <c r="W445" i="2"/>
  <c r="AC443" i="2"/>
  <c r="AD443" i="2" s="1"/>
  <c r="AF442" i="2"/>
  <c r="AF438" i="2"/>
  <c r="AF434" i="2"/>
  <c r="AF430" i="2"/>
  <c r="AF426" i="2"/>
  <c r="AF422" i="2"/>
  <c r="AF418" i="2"/>
  <c r="AF414" i="2"/>
  <c r="AF410" i="2"/>
  <c r="AF406" i="2"/>
  <c r="AF402" i="2"/>
  <c r="AF398" i="2"/>
  <c r="AF394" i="2"/>
  <c r="AF390" i="2"/>
  <c r="AF386" i="2"/>
  <c r="AF382" i="2"/>
  <c r="AF378" i="2"/>
  <c r="AF374" i="2"/>
  <c r="AE372" i="2"/>
  <c r="AF371" i="2"/>
  <c r="W371" i="2"/>
  <c r="S370" i="2"/>
  <c r="S369" i="2"/>
  <c r="L369" i="2"/>
  <c r="AF368" i="2"/>
  <c r="W368" i="2"/>
  <c r="AE367" i="2"/>
  <c r="S364" i="2"/>
  <c r="W360" i="2"/>
  <c r="S360" i="2"/>
  <c r="AC360" i="2"/>
  <c r="AD360" i="2" s="1"/>
  <c r="AC359" i="2"/>
  <c r="AD359" i="2" s="1"/>
  <c r="Y359" i="2"/>
  <c r="T357" i="2"/>
  <c r="AE352" i="2"/>
  <c r="AF348" i="2"/>
  <c r="O346" i="2"/>
  <c r="S346" i="2"/>
  <c r="T346" i="2"/>
  <c r="O344" i="2"/>
  <c r="S343" i="2"/>
  <c r="AC343" i="2"/>
  <c r="AD343" i="2" s="1"/>
  <c r="S339" i="2"/>
  <c r="AC339" i="2"/>
  <c r="AD339" i="2" s="1"/>
  <c r="S335" i="2"/>
  <c r="AC335" i="2"/>
  <c r="AD335" i="2" s="1"/>
  <c r="M328" i="2"/>
  <c r="Y328" i="2"/>
  <c r="O324" i="2"/>
  <c r="AF347" i="2"/>
  <c r="AF330" i="2"/>
  <c r="AF322" i="2"/>
  <c r="AF294" i="2"/>
  <c r="AF499" i="2"/>
  <c r="AF495" i="2"/>
  <c r="AF491" i="2"/>
  <c r="AF487" i="2"/>
  <c r="AF483" i="2"/>
  <c r="AF479" i="2"/>
  <c r="AF475" i="2"/>
  <c r="AF471" i="2"/>
  <c r="AF467" i="2"/>
  <c r="AF463" i="2"/>
  <c r="AF459" i="2"/>
  <c r="AF455" i="2"/>
  <c r="AF451" i="2"/>
  <c r="AF447" i="2"/>
  <c r="AF443" i="2"/>
  <c r="AF439" i="2"/>
  <c r="AE438" i="2"/>
  <c r="S438" i="2"/>
  <c r="AF435" i="2"/>
  <c r="AE434" i="2"/>
  <c r="S434" i="2"/>
  <c r="AF431" i="2"/>
  <c r="AE430" i="2"/>
  <c r="S430" i="2"/>
  <c r="AF427" i="2"/>
  <c r="AE426" i="2"/>
  <c r="S426" i="2"/>
  <c r="AF423" i="2"/>
  <c r="AE422" i="2"/>
  <c r="S422" i="2"/>
  <c r="AE418" i="2"/>
  <c r="S418" i="2"/>
  <c r="AE414" i="2"/>
  <c r="S414" i="2"/>
  <c r="AF411" i="2"/>
  <c r="AE410" i="2"/>
  <c r="S410" i="2"/>
  <c r="AE406" i="2"/>
  <c r="S406" i="2"/>
  <c r="AE402" i="2"/>
  <c r="S402" i="2"/>
  <c r="AE398" i="2"/>
  <c r="S398" i="2"/>
  <c r="AF395" i="2"/>
  <c r="AE394" i="2"/>
  <c r="S394" i="2"/>
  <c r="AE390" i="2"/>
  <c r="S390" i="2"/>
  <c r="AE386" i="2"/>
  <c r="S386" i="2"/>
  <c r="AE382" i="2"/>
  <c r="S382" i="2"/>
  <c r="AE378" i="2"/>
  <c r="S378" i="2"/>
  <c r="AE374" i="2"/>
  <c r="S374" i="2"/>
  <c r="U368" i="2"/>
  <c r="S368" i="2"/>
  <c r="AC364" i="2"/>
  <c r="AD364" i="2" s="1"/>
  <c r="Y364" i="2"/>
  <c r="O364" i="2"/>
  <c r="AE362" i="2"/>
  <c r="AC362" i="2"/>
  <c r="AD362" i="2" s="1"/>
  <c r="O359" i="2"/>
  <c r="AF358" i="2"/>
  <c r="U356" i="2"/>
  <c r="S356" i="2"/>
  <c r="AC354" i="2"/>
  <c r="AD354" i="2" s="1"/>
  <c r="S354" i="2"/>
  <c r="AC353" i="2"/>
  <c r="AD353" i="2" s="1"/>
  <c r="L352" i="2"/>
  <c r="M332" i="2"/>
  <c r="Y332" i="2"/>
  <c r="AF362" i="2"/>
  <c r="AF323" i="2"/>
  <c r="AF319" i="2"/>
  <c r="AC348" i="2"/>
  <c r="AD348" i="2" s="1"/>
  <c r="AC316" i="2"/>
  <c r="AD316" i="2" s="1"/>
  <c r="AF310" i="2"/>
  <c r="AC271" i="2"/>
  <c r="AD271" i="2" s="1"/>
  <c r="AF311" i="2"/>
  <c r="AF307" i="2"/>
  <c r="AF303" i="2"/>
  <c r="AF299" i="2"/>
  <c r="AF295" i="2"/>
  <c r="AF291" i="2"/>
  <c r="AC289" i="2"/>
  <c r="AD289" i="2" s="1"/>
  <c r="O287" i="2"/>
  <c r="S287" i="2"/>
  <c r="AC286" i="2"/>
  <c r="AD286" i="2" s="1"/>
  <c r="AC285" i="2"/>
  <c r="AD285" i="2" s="1"/>
  <c r="AC280" i="2"/>
  <c r="AD280" i="2" s="1"/>
  <c r="O275" i="2"/>
  <c r="S275" i="2"/>
  <c r="AE275" i="2"/>
  <c r="S262" i="2"/>
  <c r="AC262" i="2"/>
  <c r="AD262" i="2" s="1"/>
  <c r="AC249" i="2"/>
  <c r="AD249" i="2" s="1"/>
  <c r="AC248" i="2"/>
  <c r="AD248" i="2" s="1"/>
  <c r="AC245" i="2"/>
  <c r="AD245" i="2" s="1"/>
  <c r="AC244" i="2"/>
  <c r="AD244" i="2" s="1"/>
  <c r="AC241" i="2"/>
  <c r="AD241" i="2" s="1"/>
  <c r="AC240" i="2"/>
  <c r="AD240" i="2" s="1"/>
  <c r="AC237" i="2"/>
  <c r="AD237" i="2" s="1"/>
  <c r="AC236" i="2"/>
  <c r="AD236" i="2" s="1"/>
  <c r="AC233" i="2"/>
  <c r="AD233" i="2" s="1"/>
  <c r="AC232" i="2"/>
  <c r="AD232" i="2" s="1"/>
  <c r="AC229" i="2"/>
  <c r="AD229" i="2" s="1"/>
  <c r="AC228" i="2"/>
  <c r="AD228" i="2" s="1"/>
  <c r="AC225" i="2"/>
  <c r="AD225" i="2" s="1"/>
  <c r="AC224" i="2"/>
  <c r="AD224" i="2" s="1"/>
  <c r="AC221" i="2"/>
  <c r="AD221" i="2" s="1"/>
  <c r="AC220" i="2"/>
  <c r="AD220" i="2" s="1"/>
  <c r="AC217" i="2"/>
  <c r="AD217" i="2" s="1"/>
  <c r="AC216" i="2"/>
  <c r="AD216" i="2" s="1"/>
  <c r="T361" i="2"/>
  <c r="O360" i="2"/>
  <c r="AE358" i="2"/>
  <c r="AC358" i="2"/>
  <c r="AD358" i="2" s="1"/>
  <c r="AC357" i="2"/>
  <c r="AD357" i="2" s="1"/>
  <c r="AE356" i="2"/>
  <c r="AF355" i="2"/>
  <c r="S353" i="2"/>
  <c r="L353" i="2"/>
  <c r="AF352" i="2"/>
  <c r="W352" i="2"/>
  <c r="AE351" i="2"/>
  <c r="S348" i="2"/>
  <c r="AF346" i="2"/>
  <c r="S345" i="2"/>
  <c r="AC344" i="2"/>
  <c r="AD344" i="2" s="1"/>
  <c r="Y343" i="2"/>
  <c r="S341" i="2"/>
  <c r="AC340" i="2"/>
  <c r="AD340" i="2" s="1"/>
  <c r="Y339" i="2"/>
  <c r="S337" i="2"/>
  <c r="AC336" i="2"/>
  <c r="AD336" i="2" s="1"/>
  <c r="Y335" i="2"/>
  <c r="S333" i="2"/>
  <c r="AC332" i="2"/>
  <c r="AD332" i="2" s="1"/>
  <c r="Y331" i="2"/>
  <c r="S329" i="2"/>
  <c r="AC328" i="2"/>
  <c r="AD328" i="2" s="1"/>
  <c r="Y327" i="2"/>
  <c r="S325" i="2"/>
  <c r="AC324" i="2"/>
  <c r="AD324" i="2" s="1"/>
  <c r="AC323" i="2"/>
  <c r="AD323" i="2" s="1"/>
  <c r="Y323" i="2"/>
  <c r="AC320" i="2"/>
  <c r="AD320" i="2" s="1"/>
  <c r="Y320" i="2"/>
  <c r="AC319" i="2"/>
  <c r="AD319" i="2" s="1"/>
  <c r="Y316" i="2"/>
  <c r="AC315" i="2"/>
  <c r="AD315" i="2" s="1"/>
  <c r="AC312" i="2"/>
  <c r="AD312" i="2" s="1"/>
  <c r="Y312" i="2"/>
  <c r="AC311" i="2"/>
  <c r="AD311" i="2" s="1"/>
  <c r="AC308" i="2"/>
  <c r="AD308" i="2" s="1"/>
  <c r="Y308" i="2"/>
  <c r="AC307" i="2"/>
  <c r="AD307" i="2" s="1"/>
  <c r="AC304" i="2"/>
  <c r="AD304" i="2" s="1"/>
  <c r="Y304" i="2"/>
  <c r="AC303" i="2"/>
  <c r="AD303" i="2" s="1"/>
  <c r="AC300" i="2"/>
  <c r="AD300" i="2" s="1"/>
  <c r="Y300" i="2"/>
  <c r="AC296" i="2"/>
  <c r="AD296" i="2" s="1"/>
  <c r="Y296" i="2"/>
  <c r="AC295" i="2"/>
  <c r="AD295" i="2" s="1"/>
  <c r="Y295" i="2"/>
  <c r="S293" i="2"/>
  <c r="AC292" i="2"/>
  <c r="AD292" i="2" s="1"/>
  <c r="Y292" i="2"/>
  <c r="AC291" i="2"/>
  <c r="AD291" i="2" s="1"/>
  <c r="Y291" i="2"/>
  <c r="S290" i="2"/>
  <c r="AC290" i="2"/>
  <c r="AD290" i="2" s="1"/>
  <c r="O288" i="2"/>
  <c r="T288" i="2"/>
  <c r="AE288" i="2"/>
  <c r="AE287" i="2"/>
  <c r="U287" i="2"/>
  <c r="M287" i="2"/>
  <c r="O285" i="2"/>
  <c r="W285" i="2"/>
  <c r="AF284" i="2"/>
  <c r="L282" i="2"/>
  <c r="S280" i="2"/>
  <c r="AC279" i="2"/>
  <c r="AD279" i="2" s="1"/>
  <c r="AF278" i="2"/>
  <c r="AE278" i="2"/>
  <c r="Y278" i="2"/>
  <c r="AC270" i="2"/>
  <c r="AD270" i="2" s="1"/>
  <c r="AF269" i="2"/>
  <c r="AF265" i="2"/>
  <c r="AC265" i="2"/>
  <c r="AD265" i="2" s="1"/>
  <c r="S265" i="2"/>
  <c r="T264" i="2"/>
  <c r="O264" i="2"/>
  <c r="S264" i="2"/>
  <c r="AE264" i="2"/>
  <c r="AC260" i="2"/>
  <c r="AD260" i="2" s="1"/>
  <c r="AF258" i="2"/>
  <c r="AC256" i="2"/>
  <c r="AD256" i="2" s="1"/>
  <c r="AF253" i="2"/>
  <c r="Y253" i="2"/>
  <c r="AE253" i="2"/>
  <c r="L357" i="2"/>
  <c r="AF356" i="2"/>
  <c r="W356" i="2"/>
  <c r="S352" i="2"/>
  <c r="AF350" i="2"/>
  <c r="Y348" i="2"/>
  <c r="O348" i="2"/>
  <c r="AE346" i="2"/>
  <c r="AC346" i="2"/>
  <c r="AD346" i="2" s="1"/>
  <c r="AE344" i="2"/>
  <c r="T344" i="2"/>
  <c r="O343" i="2"/>
  <c r="W343" i="2"/>
  <c r="AC342" i="2"/>
  <c r="AD342" i="2" s="1"/>
  <c r="AE340" i="2"/>
  <c r="T340" i="2"/>
  <c r="O339" i="2"/>
  <c r="W339" i="2"/>
  <c r="AF338" i="2"/>
  <c r="AC338" i="2"/>
  <c r="AD338" i="2" s="1"/>
  <c r="AE336" i="2"/>
  <c r="T336" i="2"/>
  <c r="O335" i="2"/>
  <c r="W335" i="2"/>
  <c r="AC334" i="2"/>
  <c r="AD334" i="2" s="1"/>
  <c r="AE332" i="2"/>
  <c r="T332" i="2"/>
  <c r="O331" i="2"/>
  <c r="W331" i="2"/>
  <c r="AC330" i="2"/>
  <c r="AD330" i="2" s="1"/>
  <c r="AE328" i="2"/>
  <c r="T328" i="2"/>
  <c r="O327" i="2"/>
  <c r="W327" i="2"/>
  <c r="AF326" i="2"/>
  <c r="AC326" i="2"/>
  <c r="AD326" i="2" s="1"/>
  <c r="AE324" i="2"/>
  <c r="T324" i="2"/>
  <c r="O323" i="2"/>
  <c r="W323" i="2"/>
  <c r="AC322" i="2"/>
  <c r="AD322" i="2" s="1"/>
  <c r="AE320" i="2"/>
  <c r="T320" i="2"/>
  <c r="O319" i="2"/>
  <c r="W319" i="2"/>
  <c r="AF318" i="2"/>
  <c r="AC318" i="2"/>
  <c r="AD318" i="2" s="1"/>
  <c r="AE316" i="2"/>
  <c r="T316" i="2"/>
  <c r="O315" i="2"/>
  <c r="W315" i="2"/>
  <c r="AF314" i="2"/>
  <c r="AC314" i="2"/>
  <c r="AD314" i="2" s="1"/>
  <c r="AE312" i="2"/>
  <c r="T312" i="2"/>
  <c r="O311" i="2"/>
  <c r="W311" i="2"/>
  <c r="AC310" i="2"/>
  <c r="AD310" i="2" s="1"/>
  <c r="AE308" i="2"/>
  <c r="T308" i="2"/>
  <c r="O307" i="2"/>
  <c r="W307" i="2"/>
  <c r="AC306" i="2"/>
  <c r="AD306" i="2" s="1"/>
  <c r="AE304" i="2"/>
  <c r="T304" i="2"/>
  <c r="O303" i="2"/>
  <c r="W303" i="2"/>
  <c r="AC302" i="2"/>
  <c r="AD302" i="2" s="1"/>
  <c r="AE300" i="2"/>
  <c r="T300" i="2"/>
  <c r="O299" i="2"/>
  <c r="W299" i="2"/>
  <c r="AF298" i="2"/>
  <c r="AC298" i="2"/>
  <c r="AD298" i="2" s="1"/>
  <c r="AE296" i="2"/>
  <c r="T296" i="2"/>
  <c r="O295" i="2"/>
  <c r="W295" i="2"/>
  <c r="AC294" i="2"/>
  <c r="AD294" i="2" s="1"/>
  <c r="AE292" i="2"/>
  <c r="T292" i="2"/>
  <c r="O291" i="2"/>
  <c r="W291" i="2"/>
  <c r="T287" i="2"/>
  <c r="Y281" i="2"/>
  <c r="AE281" i="2"/>
  <c r="AC281" i="2"/>
  <c r="AD281" i="2" s="1"/>
  <c r="AC276" i="2"/>
  <c r="AD276" i="2" s="1"/>
  <c r="AF274" i="2"/>
  <c r="AC272" i="2"/>
  <c r="AD272" i="2" s="1"/>
  <c r="O271" i="2"/>
  <c r="S271" i="2"/>
  <c r="AE271" i="2"/>
  <c r="M270" i="2"/>
  <c r="AC267" i="2"/>
  <c r="AD267" i="2" s="1"/>
  <c r="AE266" i="2"/>
  <c r="Y266" i="2"/>
  <c r="U264" i="2"/>
  <c r="AF262" i="2"/>
  <c r="AC261" i="2"/>
  <c r="AD261" i="2" s="1"/>
  <c r="M259" i="2"/>
  <c r="Y259" i="2"/>
  <c r="AC258" i="2"/>
  <c r="AD258" i="2" s="1"/>
  <c r="AC254" i="2"/>
  <c r="AD254" i="2" s="1"/>
  <c r="Y254" i="2"/>
  <c r="M254" i="2"/>
  <c r="AC350" i="2"/>
  <c r="AD350" i="2" s="1"/>
  <c r="AC349" i="2"/>
  <c r="AD349" i="2" s="1"/>
  <c r="W344" i="2"/>
  <c r="S344" i="2"/>
  <c r="L344" i="2"/>
  <c r="W340" i="2"/>
  <c r="S340" i="2"/>
  <c r="L340" i="2"/>
  <c r="L339" i="2"/>
  <c r="W336" i="2"/>
  <c r="S336" i="2"/>
  <c r="L336" i="2"/>
  <c r="L335" i="2"/>
  <c r="S334" i="2"/>
  <c r="T333" i="2"/>
  <c r="W332" i="2"/>
  <c r="S332" i="2"/>
  <c r="L332" i="2"/>
  <c r="L331" i="2"/>
  <c r="S330" i="2"/>
  <c r="T329" i="2"/>
  <c r="W328" i="2"/>
  <c r="S328" i="2"/>
  <c r="L328" i="2"/>
  <c r="L327" i="2"/>
  <c r="S326" i="2"/>
  <c r="T325" i="2"/>
  <c r="W324" i="2"/>
  <c r="S324" i="2"/>
  <c r="L324" i="2"/>
  <c r="L323" i="2"/>
  <c r="S322" i="2"/>
  <c r="T321" i="2"/>
  <c r="W320" i="2"/>
  <c r="S320" i="2"/>
  <c r="L320" i="2"/>
  <c r="L319" i="2"/>
  <c r="S318" i="2"/>
  <c r="T317" i="2"/>
  <c r="W316" i="2"/>
  <c r="S316" i="2"/>
  <c r="L316" i="2"/>
  <c r="L315" i="2"/>
  <c r="S314" i="2"/>
  <c r="T313" i="2"/>
  <c r="W312" i="2"/>
  <c r="S312" i="2"/>
  <c r="L312" i="2"/>
  <c r="L311" i="2"/>
  <c r="S310" i="2"/>
  <c r="T309" i="2"/>
  <c r="W308" i="2"/>
  <c r="S308" i="2"/>
  <c r="L308" i="2"/>
  <c r="L307" i="2"/>
  <c r="S306" i="2"/>
  <c r="T305" i="2"/>
  <c r="W304" i="2"/>
  <c r="S304" i="2"/>
  <c r="L304" i="2"/>
  <c r="L303" i="2"/>
  <c r="S302" i="2"/>
  <c r="T301" i="2"/>
  <c r="W300" i="2"/>
  <c r="S300" i="2"/>
  <c r="L300" i="2"/>
  <c r="L299" i="2"/>
  <c r="S298" i="2"/>
  <c r="T297" i="2"/>
  <c r="W296" i="2"/>
  <c r="S296" i="2"/>
  <c r="L296" i="2"/>
  <c r="L295" i="2"/>
  <c r="S294" i="2"/>
  <c r="T293" i="2"/>
  <c r="W292" i="2"/>
  <c r="S292" i="2"/>
  <c r="L292" i="2"/>
  <c r="L291" i="2"/>
  <c r="O289" i="2"/>
  <c r="W289" i="2"/>
  <c r="L289" i="2"/>
  <c r="AF288" i="2"/>
  <c r="U286" i="2"/>
  <c r="S286" i="2"/>
  <c r="AC284" i="2"/>
  <c r="AD284" i="2" s="1"/>
  <c r="S284" i="2"/>
  <c r="AC283" i="2"/>
  <c r="AD283" i="2" s="1"/>
  <c r="AC282" i="2"/>
  <c r="AD282" i="2" s="1"/>
  <c r="Y282" i="2"/>
  <c r="U282" i="2"/>
  <c r="S281" i="2"/>
  <c r="AF277" i="2"/>
  <c r="M275" i="2"/>
  <c r="Y275" i="2"/>
  <c r="AC274" i="2"/>
  <c r="AD274" i="2" s="1"/>
  <c r="Y271" i="2"/>
  <c r="AE268" i="2"/>
  <c r="S268" i="2"/>
  <c r="O268" i="2"/>
  <c r="W266" i="2"/>
  <c r="S261" i="2"/>
  <c r="O259" i="2"/>
  <c r="S259" i="2"/>
  <c r="AE259" i="2"/>
  <c r="AF270" i="2"/>
  <c r="AF280" i="2"/>
  <c r="AF286" i="2"/>
  <c r="AF289" i="2"/>
  <c r="AF293" i="2"/>
  <c r="AF297" i="2"/>
  <c r="AF301" i="2"/>
  <c r="AF305" i="2"/>
  <c r="AF309" i="2"/>
  <c r="AF313" i="2"/>
  <c r="AF317" i="2"/>
  <c r="AF321" i="2"/>
  <c r="AF325" i="2"/>
  <c r="AF329" i="2"/>
  <c r="AF333" i="2"/>
  <c r="AF337" i="2"/>
  <c r="AF341" i="2"/>
  <c r="AF345" i="2"/>
  <c r="AF349" i="2"/>
  <c r="AF353" i="2"/>
  <c r="AF357" i="2"/>
  <c r="AF361" i="2"/>
  <c r="AF365" i="2"/>
  <c r="AF369" i="2"/>
  <c r="AF257" i="2"/>
  <c r="AC259" i="2"/>
  <c r="AD259" i="2" s="1"/>
  <c r="AF266" i="2"/>
  <c r="AF273" i="2"/>
  <c r="AC275" i="2"/>
  <c r="AD275" i="2" s="1"/>
  <c r="AC277" i="2"/>
  <c r="AD277" i="2" s="1"/>
  <c r="AF282" i="2"/>
  <c r="AF285" i="2"/>
  <c r="AC287" i="2"/>
  <c r="AD287" i="2" s="1"/>
  <c r="AF292" i="2"/>
  <c r="AC293" i="2"/>
  <c r="AD293" i="2" s="1"/>
  <c r="AF296" i="2"/>
  <c r="AC297" i="2"/>
  <c r="AD297" i="2" s="1"/>
  <c r="AF300" i="2"/>
  <c r="AC301" i="2"/>
  <c r="AD301" i="2" s="1"/>
  <c r="AF304" i="2"/>
  <c r="AC305" i="2"/>
  <c r="AD305" i="2" s="1"/>
  <c r="AF308" i="2"/>
  <c r="AC309" i="2"/>
  <c r="AD309" i="2" s="1"/>
  <c r="AF312" i="2"/>
  <c r="AC313" i="2"/>
  <c r="AD313" i="2" s="1"/>
  <c r="AF316" i="2"/>
  <c r="AC317" i="2"/>
  <c r="AD317" i="2" s="1"/>
  <c r="AF320" i="2"/>
  <c r="AC321" i="2"/>
  <c r="AD321" i="2" s="1"/>
  <c r="AF324" i="2"/>
  <c r="AC325" i="2"/>
  <c r="AD325" i="2" s="1"/>
  <c r="AF328" i="2"/>
  <c r="AC329" i="2"/>
  <c r="AD329" i="2" s="1"/>
  <c r="AF332" i="2"/>
  <c r="AC333" i="2"/>
  <c r="AD333" i="2" s="1"/>
  <c r="AF336" i="2"/>
  <c r="AC337" i="2"/>
  <c r="AD337" i="2" s="1"/>
  <c r="AF340" i="2"/>
  <c r="AC341" i="2"/>
  <c r="AD341" i="2" s="1"/>
  <c r="AF344" i="2"/>
  <c r="AC345" i="2"/>
  <c r="AD345" i="2" s="1"/>
  <c r="AC213" i="2"/>
  <c r="AD213" i="2" s="1"/>
  <c r="AC212" i="2"/>
  <c r="AD212" i="2" s="1"/>
  <c r="AC209" i="2"/>
  <c r="AD209" i="2" s="1"/>
  <c r="AC208" i="2"/>
  <c r="AD208" i="2" s="1"/>
  <c r="AC205" i="2"/>
  <c r="AD205" i="2" s="1"/>
  <c r="AF212" i="2"/>
  <c r="AF185" i="2"/>
  <c r="AC169" i="2"/>
  <c r="AD169" i="2" s="1"/>
  <c r="O251" i="2"/>
  <c r="S251" i="2"/>
  <c r="AE251" i="2"/>
  <c r="AF216" i="2"/>
  <c r="AF208" i="2"/>
  <c r="AF194" i="2"/>
  <c r="AC173" i="2"/>
  <c r="AD173" i="2" s="1"/>
  <c r="AC157" i="2"/>
  <c r="AD157" i="2" s="1"/>
  <c r="AC288" i="2"/>
  <c r="AD288" i="2" s="1"/>
  <c r="AE286" i="2"/>
  <c r="W282" i="2"/>
  <c r="T271" i="2"/>
  <c r="W270" i="2"/>
  <c r="AC269" i="2"/>
  <c r="AD269" i="2" s="1"/>
  <c r="AC264" i="2"/>
  <c r="AD264" i="2" s="1"/>
  <c r="O263" i="2"/>
  <c r="S263" i="2"/>
  <c r="AE263" i="2"/>
  <c r="O255" i="2"/>
  <c r="S255" i="2"/>
  <c r="AE255" i="2"/>
  <c r="AF272" i="2"/>
  <c r="AF276" i="2"/>
  <c r="AF287" i="2"/>
  <c r="AC251" i="2"/>
  <c r="AD251" i="2" s="1"/>
  <c r="AF254" i="2"/>
  <c r="AC255" i="2"/>
  <c r="AD255" i="2" s="1"/>
  <c r="AF249" i="2"/>
  <c r="AC250" i="2"/>
  <c r="AD250" i="2" s="1"/>
  <c r="U251" i="2"/>
  <c r="AF268" i="2"/>
  <c r="AF264" i="2"/>
  <c r="AF260" i="2"/>
  <c r="AF256" i="2"/>
  <c r="AF248" i="2"/>
  <c r="AF240" i="2"/>
  <c r="AF251" i="2"/>
  <c r="AF247" i="2"/>
  <c r="AF236" i="2"/>
  <c r="AF232" i="2"/>
  <c r="AF224" i="2"/>
  <c r="AC201" i="2"/>
  <c r="AD201" i="2" s="1"/>
  <c r="AF223" i="2"/>
  <c r="AC161" i="2"/>
  <c r="AD161" i="2" s="1"/>
  <c r="AE290" i="2"/>
  <c r="S288" i="2"/>
  <c r="L287" i="2"/>
  <c r="W286" i="2"/>
  <c r="S282" i="2"/>
  <c r="T279" i="2"/>
  <c r="AC278" i="2"/>
  <c r="AD278" i="2" s="1"/>
  <c r="O278" i="2"/>
  <c r="T275" i="2"/>
  <c r="W274" i="2"/>
  <c r="AC273" i="2"/>
  <c r="AD273" i="2" s="1"/>
  <c r="W271" i="2"/>
  <c r="L271" i="2"/>
  <c r="S269" i="2"/>
  <c r="AC268" i="2"/>
  <c r="AD268" i="2" s="1"/>
  <c r="O267" i="2"/>
  <c r="S267" i="2"/>
  <c r="AE267" i="2"/>
  <c r="AC266" i="2"/>
  <c r="AD266" i="2" s="1"/>
  <c r="O266" i="2"/>
  <c r="AC263" i="2"/>
  <c r="AD263" i="2" s="1"/>
  <c r="Y263" i="2"/>
  <c r="AF261" i="2"/>
  <c r="T259" i="2"/>
  <c r="W258" i="2"/>
  <c r="AC257" i="2"/>
  <c r="AD257" i="2" s="1"/>
  <c r="U255" i="2"/>
  <c r="W254" i="2"/>
  <c r="AC253" i="2"/>
  <c r="AD253" i="2" s="1"/>
  <c r="S253" i="2"/>
  <c r="AC252" i="2"/>
  <c r="AD252" i="2" s="1"/>
  <c r="T251" i="2"/>
  <c r="AF215" i="2"/>
  <c r="AC165" i="2"/>
  <c r="AD165" i="2" s="1"/>
  <c r="AC246" i="2"/>
  <c r="AD246" i="2" s="1"/>
  <c r="AF245" i="2"/>
  <c r="AC242" i="2"/>
  <c r="AD242" i="2" s="1"/>
  <c r="AF241" i="2"/>
  <c r="AC238" i="2"/>
  <c r="AD238" i="2" s="1"/>
  <c r="AF237" i="2"/>
  <c r="AC234" i="2"/>
  <c r="AD234" i="2" s="1"/>
  <c r="AF233" i="2"/>
  <c r="AC230" i="2"/>
  <c r="AD230" i="2" s="1"/>
  <c r="AF229" i="2"/>
  <c r="AC226" i="2"/>
  <c r="AD226" i="2" s="1"/>
  <c r="AF225" i="2"/>
  <c r="AC222" i="2"/>
  <c r="AD222" i="2" s="1"/>
  <c r="AF221" i="2"/>
  <c r="AC218" i="2"/>
  <c r="AD218" i="2" s="1"/>
  <c r="AF217" i="2"/>
  <c r="AC214" i="2"/>
  <c r="AD214" i="2" s="1"/>
  <c r="AF213" i="2"/>
  <c r="AC210" i="2"/>
  <c r="AD210" i="2" s="1"/>
  <c r="AF209" i="2"/>
  <c r="AC206" i="2"/>
  <c r="AD206" i="2" s="1"/>
  <c r="AF205" i="2"/>
  <c r="AC204" i="2"/>
  <c r="AD204" i="2" s="1"/>
  <c r="AC203" i="2"/>
  <c r="AD203" i="2" s="1"/>
  <c r="AF201" i="2"/>
  <c r="AF198" i="2"/>
  <c r="AF193" i="2"/>
  <c r="AF189" i="2"/>
  <c r="AF199" i="2"/>
  <c r="AC140" i="2"/>
  <c r="AD140" i="2" s="1"/>
  <c r="AF250" i="2"/>
  <c r="AE249" i="2"/>
  <c r="S249" i="2"/>
  <c r="AC247" i="2"/>
  <c r="AD247" i="2" s="1"/>
  <c r="AF246" i="2"/>
  <c r="AE245" i="2"/>
  <c r="S245" i="2"/>
  <c r="AC243" i="2"/>
  <c r="AD243" i="2" s="1"/>
  <c r="AF242" i="2"/>
  <c r="AE241" i="2"/>
  <c r="S241" i="2"/>
  <c r="AC239" i="2"/>
  <c r="AD239" i="2" s="1"/>
  <c r="AF238" i="2"/>
  <c r="AE237" i="2"/>
  <c r="S237" i="2"/>
  <c r="AC235" i="2"/>
  <c r="AD235" i="2" s="1"/>
  <c r="AF234" i="2"/>
  <c r="AE233" i="2"/>
  <c r="S233" i="2"/>
  <c r="AC231" i="2"/>
  <c r="AD231" i="2" s="1"/>
  <c r="AF230" i="2"/>
  <c r="AE229" i="2"/>
  <c r="S229" i="2"/>
  <c r="AC227" i="2"/>
  <c r="AD227" i="2" s="1"/>
  <c r="AF226" i="2"/>
  <c r="AE225" i="2"/>
  <c r="S225" i="2"/>
  <c r="AC223" i="2"/>
  <c r="AD223" i="2" s="1"/>
  <c r="AF222" i="2"/>
  <c r="AE221" i="2"/>
  <c r="S221" i="2"/>
  <c r="AC219" i="2"/>
  <c r="AD219" i="2" s="1"/>
  <c r="AF218" i="2"/>
  <c r="AE217" i="2"/>
  <c r="S217" i="2"/>
  <c r="AC215" i="2"/>
  <c r="AD215" i="2" s="1"/>
  <c r="AF214" i="2"/>
  <c r="AE213" i="2"/>
  <c r="S213" i="2"/>
  <c r="AC211" i="2"/>
  <c r="AD211" i="2" s="1"/>
  <c r="AF210" i="2"/>
  <c r="AE209" i="2"/>
  <c r="S209" i="2"/>
  <c r="AC207" i="2"/>
  <c r="AD207" i="2" s="1"/>
  <c r="AF206" i="2"/>
  <c r="AE205" i="2"/>
  <c r="S205" i="2"/>
  <c r="S204" i="2"/>
  <c r="AF202" i="2"/>
  <c r="W202" i="2"/>
  <c r="AC197" i="2"/>
  <c r="AD197" i="2" s="1"/>
  <c r="AF196" i="2"/>
  <c r="T195" i="2"/>
  <c r="M195" i="2"/>
  <c r="AC194" i="2"/>
  <c r="AD194" i="2" s="1"/>
  <c r="Y194" i="2"/>
  <c r="AC193" i="2"/>
  <c r="AD193" i="2" s="1"/>
  <c r="AC190" i="2"/>
  <c r="AD190" i="2" s="1"/>
  <c r="Y190" i="2"/>
  <c r="AC189" i="2"/>
  <c r="AD189" i="2" s="1"/>
  <c r="AC186" i="2"/>
  <c r="AD186" i="2" s="1"/>
  <c r="AC185" i="2"/>
  <c r="AD185" i="2" s="1"/>
  <c r="O181" i="2"/>
  <c r="W181" i="2"/>
  <c r="L181" i="2"/>
  <c r="AF180" i="2"/>
  <c r="Y180" i="2"/>
  <c r="AE180" i="2"/>
  <c r="O177" i="2"/>
  <c r="W177" i="2"/>
  <c r="L177" i="2"/>
  <c r="AF176" i="2"/>
  <c r="Y176" i="2"/>
  <c r="AE176" i="2"/>
  <c r="O173" i="2"/>
  <c r="W173" i="2"/>
  <c r="L173" i="2"/>
  <c r="AF172" i="2"/>
  <c r="Y172" i="2"/>
  <c r="AE172" i="2"/>
  <c r="O169" i="2"/>
  <c r="W169" i="2"/>
  <c r="L169" i="2"/>
  <c r="AF168" i="2"/>
  <c r="Y168" i="2"/>
  <c r="AE168" i="2"/>
  <c r="O165" i="2"/>
  <c r="W165" i="2"/>
  <c r="L165" i="2"/>
  <c r="AF164" i="2"/>
  <c r="Y164" i="2"/>
  <c r="AE164" i="2"/>
  <c r="O161" i="2"/>
  <c r="W161" i="2"/>
  <c r="L161" i="2"/>
  <c r="AF160" i="2"/>
  <c r="Y160" i="2"/>
  <c r="AE160" i="2"/>
  <c r="O157" i="2"/>
  <c r="W157" i="2"/>
  <c r="L157" i="2"/>
  <c r="AF156" i="2"/>
  <c r="Y156" i="2"/>
  <c r="AE156" i="2"/>
  <c r="AC152" i="2"/>
  <c r="AD152" i="2" s="1"/>
  <c r="AF195" i="2"/>
  <c r="AF139" i="2"/>
  <c r="AF283" i="2"/>
  <c r="AF279" i="2"/>
  <c r="AF275" i="2"/>
  <c r="AF271" i="2"/>
  <c r="AF267" i="2"/>
  <c r="AF263" i="2"/>
  <c r="AF259" i="2"/>
  <c r="AF255" i="2"/>
  <c r="AF243" i="2"/>
  <c r="AF239" i="2"/>
  <c r="AF235" i="2"/>
  <c r="AF231" i="2"/>
  <c r="AF227" i="2"/>
  <c r="AF219" i="2"/>
  <c r="AF211" i="2"/>
  <c r="AF207" i="2"/>
  <c r="S202" i="2"/>
  <c r="AF200" i="2"/>
  <c r="T199" i="2"/>
  <c r="AC198" i="2"/>
  <c r="AD198" i="2" s="1"/>
  <c r="Y198" i="2"/>
  <c r="O198" i="2"/>
  <c r="L197" i="2"/>
  <c r="AE196" i="2"/>
  <c r="T196" i="2"/>
  <c r="AC196" i="2"/>
  <c r="AD196" i="2" s="1"/>
  <c r="AC195" i="2"/>
  <c r="AD195" i="2" s="1"/>
  <c r="AE194" i="2"/>
  <c r="T194" i="2"/>
  <c r="O193" i="2"/>
  <c r="W193" i="2"/>
  <c r="AF192" i="2"/>
  <c r="AC192" i="2"/>
  <c r="AD192" i="2" s="1"/>
  <c r="AE190" i="2"/>
  <c r="T190" i="2"/>
  <c r="O189" i="2"/>
  <c r="W189" i="2"/>
  <c r="AF188" i="2"/>
  <c r="AC188" i="2"/>
  <c r="AD188" i="2" s="1"/>
  <c r="AE186" i="2"/>
  <c r="T186" i="2"/>
  <c r="O185" i="2"/>
  <c r="W185" i="2"/>
  <c r="AF184" i="2"/>
  <c r="AC184" i="2"/>
  <c r="AD184" i="2" s="1"/>
  <c r="AC181" i="2"/>
  <c r="AD181" i="2" s="1"/>
  <c r="Y181" i="2"/>
  <c r="M181" i="2"/>
  <c r="AC177" i="2"/>
  <c r="AD177" i="2" s="1"/>
  <c r="Y177" i="2"/>
  <c r="M177" i="2"/>
  <c r="Y173" i="2"/>
  <c r="M173" i="2"/>
  <c r="Y169" i="2"/>
  <c r="M169" i="2"/>
  <c r="Y165" i="2"/>
  <c r="M165" i="2"/>
  <c r="Y161" i="2"/>
  <c r="M161" i="2"/>
  <c r="Y157" i="2"/>
  <c r="M157" i="2"/>
  <c r="AC148" i="2"/>
  <c r="AD148" i="2" s="1"/>
  <c r="AF191" i="2"/>
  <c r="AF252" i="2"/>
  <c r="AE247" i="2"/>
  <c r="S247" i="2"/>
  <c r="AF244" i="2"/>
  <c r="AE243" i="2"/>
  <c r="S243" i="2"/>
  <c r="AE239" i="2"/>
  <c r="S239" i="2"/>
  <c r="AE235" i="2"/>
  <c r="S235" i="2"/>
  <c r="AE231" i="2"/>
  <c r="S231" i="2"/>
  <c r="AF228" i="2"/>
  <c r="AE227" i="2"/>
  <c r="S227" i="2"/>
  <c r="AE223" i="2"/>
  <c r="S223" i="2"/>
  <c r="AF220" i="2"/>
  <c r="AE219" i="2"/>
  <c r="S219" i="2"/>
  <c r="AE215" i="2"/>
  <c r="S215" i="2"/>
  <c r="AE211" i="2"/>
  <c r="S211" i="2"/>
  <c r="AE207" i="2"/>
  <c r="S207" i="2"/>
  <c r="AF204" i="2"/>
  <c r="AC202" i="2"/>
  <c r="AD202" i="2" s="1"/>
  <c r="Y202" i="2"/>
  <c r="O202" i="2"/>
  <c r="AE200" i="2"/>
  <c r="AC200" i="2"/>
  <c r="AD200" i="2" s="1"/>
  <c r="AC199" i="2"/>
  <c r="AD199" i="2" s="1"/>
  <c r="AF197" i="2"/>
  <c r="W197" i="2"/>
  <c r="S196" i="2"/>
  <c r="S195" i="2"/>
  <c r="L195" i="2"/>
  <c r="W194" i="2"/>
  <c r="S194" i="2"/>
  <c r="L194" i="2"/>
  <c r="W190" i="2"/>
  <c r="S190" i="2"/>
  <c r="L190" i="2"/>
  <c r="W186" i="2"/>
  <c r="S186" i="2"/>
  <c r="L186" i="2"/>
  <c r="L185" i="2"/>
  <c r="S184" i="2"/>
  <c r="T183" i="2"/>
  <c r="U182" i="2"/>
  <c r="AC180" i="2"/>
  <c r="AD180" i="2" s="1"/>
  <c r="S180" i="2"/>
  <c r="U178" i="2"/>
  <c r="AC176" i="2"/>
  <c r="AD176" i="2" s="1"/>
  <c r="S176" i="2"/>
  <c r="U174" i="2"/>
  <c r="AC172" i="2"/>
  <c r="AD172" i="2" s="1"/>
  <c r="S172" i="2"/>
  <c r="U170" i="2"/>
  <c r="AC168" i="2"/>
  <c r="AD168" i="2" s="1"/>
  <c r="S168" i="2"/>
  <c r="U166" i="2"/>
  <c r="AC164" i="2"/>
  <c r="AD164" i="2" s="1"/>
  <c r="S164" i="2"/>
  <c r="U162" i="2"/>
  <c r="AC160" i="2"/>
  <c r="AD160" i="2" s="1"/>
  <c r="S160" i="2"/>
  <c r="U158" i="2"/>
  <c r="AC156" i="2"/>
  <c r="AD156" i="2" s="1"/>
  <c r="S156" i="2"/>
  <c r="AF203" i="2"/>
  <c r="AF181" i="2"/>
  <c r="AC182" i="2"/>
  <c r="AD182" i="2" s="1"/>
  <c r="AF152" i="2"/>
  <c r="AC153" i="2"/>
  <c r="AD153" i="2" s="1"/>
  <c r="AC144" i="2"/>
  <c r="AD144" i="2" s="1"/>
  <c r="AF155" i="2"/>
  <c r="AC149" i="2"/>
  <c r="AD149" i="2" s="1"/>
  <c r="AF148" i="2"/>
  <c r="AC145" i="2"/>
  <c r="AD145" i="2" s="1"/>
  <c r="AF144" i="2"/>
  <c r="AC141" i="2"/>
  <c r="AD141" i="2" s="1"/>
  <c r="AF140" i="2"/>
  <c r="AC137" i="2"/>
  <c r="AD137" i="2" s="1"/>
  <c r="AF136" i="2"/>
  <c r="AC134" i="2"/>
  <c r="AD134" i="2" s="1"/>
  <c r="AC133" i="2"/>
  <c r="AD133" i="2" s="1"/>
  <c r="O129" i="2"/>
  <c r="W129" i="2"/>
  <c r="L129" i="2"/>
  <c r="AF128" i="2"/>
  <c r="Y128" i="2"/>
  <c r="AE128" i="2"/>
  <c r="AC124" i="2"/>
  <c r="AD124" i="2" s="1"/>
  <c r="AF127" i="2"/>
  <c r="AC108" i="2"/>
  <c r="AD108" i="2" s="1"/>
  <c r="AF115" i="2"/>
  <c r="AC178" i="2"/>
  <c r="AD178" i="2" s="1"/>
  <c r="AF177" i="2"/>
  <c r="AC174" i="2"/>
  <c r="AD174" i="2" s="1"/>
  <c r="AF173" i="2"/>
  <c r="AC170" i="2"/>
  <c r="AD170" i="2" s="1"/>
  <c r="AF169" i="2"/>
  <c r="AC166" i="2"/>
  <c r="AD166" i="2" s="1"/>
  <c r="AF165" i="2"/>
  <c r="AC162" i="2"/>
  <c r="AD162" i="2" s="1"/>
  <c r="AF161" i="2"/>
  <c r="AC158" i="2"/>
  <c r="AD158" i="2" s="1"/>
  <c r="AF157" i="2"/>
  <c r="AC154" i="2"/>
  <c r="AD154" i="2" s="1"/>
  <c r="AF153" i="2"/>
  <c r="L153" i="2"/>
  <c r="AE152" i="2"/>
  <c r="S152" i="2"/>
  <c r="AC150" i="2"/>
  <c r="AD150" i="2" s="1"/>
  <c r="AF149" i="2"/>
  <c r="L149" i="2"/>
  <c r="AE148" i="2"/>
  <c r="S148" i="2"/>
  <c r="AC146" i="2"/>
  <c r="AD146" i="2" s="1"/>
  <c r="AF145" i="2"/>
  <c r="L145" i="2"/>
  <c r="AE144" i="2"/>
  <c r="S144" i="2"/>
  <c r="AC142" i="2"/>
  <c r="AD142" i="2" s="1"/>
  <c r="AF141" i="2"/>
  <c r="L141" i="2"/>
  <c r="AE140" i="2"/>
  <c r="S140" i="2"/>
  <c r="AC138" i="2"/>
  <c r="AD138" i="2" s="1"/>
  <c r="L137" i="2"/>
  <c r="AC136" i="2"/>
  <c r="AD136" i="2" s="1"/>
  <c r="O133" i="2"/>
  <c r="W133" i="2"/>
  <c r="AF132" i="2"/>
  <c r="AC132" i="2"/>
  <c r="AD132" i="2" s="1"/>
  <c r="AC129" i="2"/>
  <c r="AD129" i="2" s="1"/>
  <c r="Y129" i="2"/>
  <c r="M129" i="2"/>
  <c r="AC120" i="2"/>
  <c r="AD120" i="2" s="1"/>
  <c r="AF122" i="2"/>
  <c r="AC104" i="2"/>
  <c r="AD104" i="2" s="1"/>
  <c r="AF111" i="2"/>
  <c r="AF92" i="2"/>
  <c r="AC191" i="2"/>
  <c r="AD191" i="2" s="1"/>
  <c r="AF190" i="2"/>
  <c r="AC187" i="2"/>
  <c r="AD187" i="2" s="1"/>
  <c r="AF186" i="2"/>
  <c r="AC183" i="2"/>
  <c r="AD183" i="2" s="1"/>
  <c r="AF182" i="2"/>
  <c r="AC179" i="2"/>
  <c r="AD179" i="2" s="1"/>
  <c r="AF178" i="2"/>
  <c r="AC175" i="2"/>
  <c r="AD175" i="2" s="1"/>
  <c r="AF174" i="2"/>
  <c r="AC171" i="2"/>
  <c r="AD171" i="2" s="1"/>
  <c r="AF170" i="2"/>
  <c r="AC167" i="2"/>
  <c r="AD167" i="2" s="1"/>
  <c r="AF166" i="2"/>
  <c r="AC163" i="2"/>
  <c r="AD163" i="2" s="1"/>
  <c r="AF162" i="2"/>
  <c r="AC159" i="2"/>
  <c r="AD159" i="2" s="1"/>
  <c r="AF158" i="2"/>
  <c r="AC155" i="2"/>
  <c r="AD155" i="2" s="1"/>
  <c r="AF154" i="2"/>
  <c r="W153" i="2"/>
  <c r="AC151" i="2"/>
  <c r="AD151" i="2" s="1"/>
  <c r="AF150" i="2"/>
  <c r="W149" i="2"/>
  <c r="AC147" i="2"/>
  <c r="AD147" i="2" s="1"/>
  <c r="AF146" i="2"/>
  <c r="W145" i="2"/>
  <c r="AC143" i="2"/>
  <c r="AD143" i="2" s="1"/>
  <c r="AF142" i="2"/>
  <c r="W141" i="2"/>
  <c r="AC139" i="2"/>
  <c r="AD139" i="2" s="1"/>
  <c r="AF138" i="2"/>
  <c r="AF137" i="2"/>
  <c r="W137" i="2"/>
  <c r="S136" i="2"/>
  <c r="T135" i="2"/>
  <c r="L133" i="2"/>
  <c r="S132" i="2"/>
  <c r="T131" i="2"/>
  <c r="U130" i="2"/>
  <c r="AC128" i="2"/>
  <c r="AD128" i="2" s="1"/>
  <c r="S128" i="2"/>
  <c r="AF135" i="2"/>
  <c r="AF134" i="2"/>
  <c r="AC135" i="2"/>
  <c r="AD135" i="2" s="1"/>
  <c r="AF129" i="2"/>
  <c r="AC130" i="2"/>
  <c r="AD130" i="2" s="1"/>
  <c r="AF124" i="2"/>
  <c r="AC125" i="2"/>
  <c r="AD125" i="2" s="1"/>
  <c r="U126" i="2"/>
  <c r="AC116" i="2"/>
  <c r="AD116" i="2" s="1"/>
  <c r="AF123" i="2"/>
  <c r="AC100" i="2"/>
  <c r="AD100" i="2" s="1"/>
  <c r="AC102" i="2"/>
  <c r="AD102" i="2" s="1"/>
  <c r="AF187" i="2"/>
  <c r="AF183" i="2"/>
  <c r="AF179" i="2"/>
  <c r="AF175" i="2"/>
  <c r="AF171" i="2"/>
  <c r="AF167" i="2"/>
  <c r="AF163" i="2"/>
  <c r="AF159" i="2"/>
  <c r="AF151" i="2"/>
  <c r="AF147" i="2"/>
  <c r="AF143" i="2"/>
  <c r="W138" i="2"/>
  <c r="AF133" i="2"/>
  <c r="T130" i="2"/>
  <c r="T126" i="2"/>
  <c r="AF130" i="2"/>
  <c r="AC112" i="2"/>
  <c r="AD112" i="2" s="1"/>
  <c r="AF119" i="2"/>
  <c r="AC96" i="2"/>
  <c r="AD96" i="2" s="1"/>
  <c r="AF99" i="2"/>
  <c r="AC121" i="2"/>
  <c r="AD121" i="2" s="1"/>
  <c r="AF120" i="2"/>
  <c r="AC117" i="2"/>
  <c r="AD117" i="2" s="1"/>
  <c r="AF116" i="2"/>
  <c r="AC113" i="2"/>
  <c r="AD113" i="2" s="1"/>
  <c r="AF112" i="2"/>
  <c r="AC109" i="2"/>
  <c r="AD109" i="2" s="1"/>
  <c r="AF108" i="2"/>
  <c r="AC105" i="2"/>
  <c r="AD105" i="2" s="1"/>
  <c r="AF104" i="2"/>
  <c r="AC101" i="2"/>
  <c r="AD101" i="2" s="1"/>
  <c r="AF100" i="2"/>
  <c r="AC97" i="2"/>
  <c r="AD97" i="2" s="1"/>
  <c r="AF96" i="2"/>
  <c r="AC91" i="2"/>
  <c r="AD91" i="2" s="1"/>
  <c r="AF90" i="2"/>
  <c r="AC88" i="2"/>
  <c r="AD88" i="2" s="1"/>
  <c r="AC87" i="2"/>
  <c r="AD87" i="2" s="1"/>
  <c r="O87" i="2"/>
  <c r="W87" i="2"/>
  <c r="L87" i="2"/>
  <c r="AF86" i="2"/>
  <c r="Y86" i="2"/>
  <c r="AE86" i="2"/>
  <c r="O83" i="2"/>
  <c r="W83" i="2"/>
  <c r="L83" i="2"/>
  <c r="AF82" i="2"/>
  <c r="Y82" i="2"/>
  <c r="AE82" i="2"/>
  <c r="O79" i="2"/>
  <c r="W79" i="2"/>
  <c r="L79" i="2"/>
  <c r="AF78" i="2"/>
  <c r="Y78" i="2"/>
  <c r="AE78" i="2"/>
  <c r="O75" i="2"/>
  <c r="W75" i="2"/>
  <c r="L75" i="2"/>
  <c r="AF74" i="2"/>
  <c r="Y74" i="2"/>
  <c r="AE74" i="2"/>
  <c r="O71" i="2"/>
  <c r="W71" i="2"/>
  <c r="L71" i="2"/>
  <c r="AF70" i="2"/>
  <c r="Y70" i="2"/>
  <c r="AE70" i="2"/>
  <c r="AC66" i="2"/>
  <c r="AD66" i="2" s="1"/>
  <c r="AF85" i="2"/>
  <c r="AC50" i="2"/>
  <c r="AD50" i="2" s="1"/>
  <c r="AC126" i="2"/>
  <c r="AD126" i="2" s="1"/>
  <c r="AF125" i="2"/>
  <c r="L125" i="2"/>
  <c r="AE124" i="2"/>
  <c r="S124" i="2"/>
  <c r="AC122" i="2"/>
  <c r="AD122" i="2" s="1"/>
  <c r="AF121" i="2"/>
  <c r="L121" i="2"/>
  <c r="AE120" i="2"/>
  <c r="S120" i="2"/>
  <c r="AC118" i="2"/>
  <c r="AD118" i="2" s="1"/>
  <c r="AF117" i="2"/>
  <c r="L117" i="2"/>
  <c r="AE116" i="2"/>
  <c r="S116" i="2"/>
  <c r="AC114" i="2"/>
  <c r="AD114" i="2" s="1"/>
  <c r="AF113" i="2"/>
  <c r="L113" i="2"/>
  <c r="AE112" i="2"/>
  <c r="S112" i="2"/>
  <c r="AC110" i="2"/>
  <c r="AD110" i="2" s="1"/>
  <c r="AF109" i="2"/>
  <c r="L109" i="2"/>
  <c r="AE108" i="2"/>
  <c r="S108" i="2"/>
  <c r="AC106" i="2"/>
  <c r="AD106" i="2" s="1"/>
  <c r="AF105" i="2"/>
  <c r="L105" i="2"/>
  <c r="AE104" i="2"/>
  <c r="S104" i="2"/>
  <c r="AF101" i="2"/>
  <c r="L101" i="2"/>
  <c r="AE100" i="2"/>
  <c r="S100" i="2"/>
  <c r="AC98" i="2"/>
  <c r="AD98" i="2" s="1"/>
  <c r="AF97" i="2"/>
  <c r="L97" i="2"/>
  <c r="AE96" i="2"/>
  <c r="S96" i="2"/>
  <c r="AC94" i="2"/>
  <c r="AD94" i="2" s="1"/>
  <c r="T93" i="2"/>
  <c r="M93" i="2"/>
  <c r="AC92" i="2"/>
  <c r="AD92" i="2" s="1"/>
  <c r="L91" i="2"/>
  <c r="AC90" i="2"/>
  <c r="AD90" i="2" s="1"/>
  <c r="M87" i="2"/>
  <c r="AC83" i="2"/>
  <c r="AD83" i="2" s="1"/>
  <c r="Y83" i="2"/>
  <c r="M83" i="2"/>
  <c r="AC79" i="2"/>
  <c r="AD79" i="2" s="1"/>
  <c r="Y79" i="2"/>
  <c r="M79" i="2"/>
  <c r="AC75" i="2"/>
  <c r="AD75" i="2" s="1"/>
  <c r="Y75" i="2"/>
  <c r="M75" i="2"/>
  <c r="AC71" i="2"/>
  <c r="AD71" i="2" s="1"/>
  <c r="Y71" i="2"/>
  <c r="M71" i="2"/>
  <c r="AC62" i="2"/>
  <c r="AD62" i="2" s="1"/>
  <c r="AF81" i="2"/>
  <c r="AF73" i="2"/>
  <c r="AF69" i="2"/>
  <c r="AF49" i="2"/>
  <c r="AC131" i="2"/>
  <c r="AD131" i="2" s="1"/>
  <c r="AC127" i="2"/>
  <c r="AD127" i="2" s="1"/>
  <c r="AF126" i="2"/>
  <c r="W125" i="2"/>
  <c r="AC123" i="2"/>
  <c r="AD123" i="2" s="1"/>
  <c r="W121" i="2"/>
  <c r="AC119" i="2"/>
  <c r="AD119" i="2" s="1"/>
  <c r="AF118" i="2"/>
  <c r="W117" i="2"/>
  <c r="AC115" i="2"/>
  <c r="AD115" i="2" s="1"/>
  <c r="AF114" i="2"/>
  <c r="W113" i="2"/>
  <c r="AC111" i="2"/>
  <c r="AD111" i="2" s="1"/>
  <c r="AF110" i="2"/>
  <c r="W109" i="2"/>
  <c r="AC107" i="2"/>
  <c r="AD107" i="2" s="1"/>
  <c r="AF106" i="2"/>
  <c r="W105" i="2"/>
  <c r="AC103" i="2"/>
  <c r="AD103" i="2" s="1"/>
  <c r="AF102" i="2"/>
  <c r="W101" i="2"/>
  <c r="AC99" i="2"/>
  <c r="AD99" i="2" s="1"/>
  <c r="AF98" i="2"/>
  <c r="W97" i="2"/>
  <c r="AC95" i="2"/>
  <c r="AD95" i="2" s="1"/>
  <c r="AF94" i="2"/>
  <c r="T94" i="2"/>
  <c r="AC93" i="2"/>
  <c r="AD93" i="2" s="1"/>
  <c r="AE92" i="2"/>
  <c r="AF91" i="2"/>
  <c r="W91" i="2"/>
  <c r="S90" i="2"/>
  <c r="T89" i="2"/>
  <c r="AC86" i="2"/>
  <c r="AD86" i="2" s="1"/>
  <c r="S86" i="2"/>
  <c r="U84" i="2"/>
  <c r="AC82" i="2"/>
  <c r="AD82" i="2" s="1"/>
  <c r="S82" i="2"/>
  <c r="U80" i="2"/>
  <c r="AC78" i="2"/>
  <c r="AD78" i="2" s="1"/>
  <c r="S78" i="2"/>
  <c r="U76" i="2"/>
  <c r="AC74" i="2"/>
  <c r="AD74" i="2" s="1"/>
  <c r="S74" i="2"/>
  <c r="U72" i="2"/>
  <c r="AC70" i="2"/>
  <c r="AD70" i="2" s="1"/>
  <c r="S70" i="2"/>
  <c r="AF93" i="2"/>
  <c r="AF88" i="2"/>
  <c r="AC89" i="2"/>
  <c r="AD89" i="2" s="1"/>
  <c r="AC84" i="2"/>
  <c r="AD84" i="2" s="1"/>
  <c r="AF66" i="2"/>
  <c r="AC67" i="2"/>
  <c r="AD67" i="2" s="1"/>
  <c r="U68" i="2"/>
  <c r="AC58" i="2"/>
  <c r="AD58" i="2" s="1"/>
  <c r="AF77" i="2"/>
  <c r="AC31" i="2"/>
  <c r="AD31" i="2" s="1"/>
  <c r="AF131" i="2"/>
  <c r="AF107" i="2"/>
  <c r="AF103" i="2"/>
  <c r="AF95" i="2"/>
  <c r="S93" i="2"/>
  <c r="L93" i="2"/>
  <c r="W92" i="2"/>
  <c r="AF87" i="2"/>
  <c r="T84" i="2"/>
  <c r="T80" i="2"/>
  <c r="T76" i="2"/>
  <c r="T72" i="2"/>
  <c r="T68" i="2"/>
  <c r="AF89" i="2"/>
  <c r="AC54" i="2"/>
  <c r="AD54" i="2" s="1"/>
  <c r="AC63" i="2"/>
  <c r="AD63" i="2" s="1"/>
  <c r="AF62" i="2"/>
  <c r="AC59" i="2"/>
  <c r="AD59" i="2" s="1"/>
  <c r="AF58" i="2"/>
  <c r="AC55" i="2"/>
  <c r="AD55" i="2" s="1"/>
  <c r="AF54" i="2"/>
  <c r="AC51" i="2"/>
  <c r="AD51" i="2" s="1"/>
  <c r="AF50" i="2"/>
  <c r="AC49" i="2"/>
  <c r="AD49" i="2" s="1"/>
  <c r="AF47" i="2"/>
  <c r="AC43" i="2"/>
  <c r="AD43" i="2" s="1"/>
  <c r="AC35" i="2"/>
  <c r="AD35" i="2" s="1"/>
  <c r="O32" i="2"/>
  <c r="S32" i="2"/>
  <c r="AE32" i="2"/>
  <c r="AC30" i="2"/>
  <c r="AD30" i="2" s="1"/>
  <c r="S30" i="2"/>
  <c r="AC29" i="2"/>
  <c r="AD29" i="2" s="1"/>
  <c r="AF83" i="2"/>
  <c r="AC80" i="2"/>
  <c r="AD80" i="2" s="1"/>
  <c r="AF79" i="2"/>
  <c r="AC76" i="2"/>
  <c r="AD76" i="2" s="1"/>
  <c r="AF75" i="2"/>
  <c r="AC72" i="2"/>
  <c r="AD72" i="2" s="1"/>
  <c r="AF71" i="2"/>
  <c r="AC68" i="2"/>
  <c r="AD68" i="2" s="1"/>
  <c r="AF67" i="2"/>
  <c r="L67" i="2"/>
  <c r="AE66" i="2"/>
  <c r="S66" i="2"/>
  <c r="AC64" i="2"/>
  <c r="AD64" i="2" s="1"/>
  <c r="AF63" i="2"/>
  <c r="L63" i="2"/>
  <c r="AE62" i="2"/>
  <c r="S62" i="2"/>
  <c r="AC60" i="2"/>
  <c r="AD60" i="2" s="1"/>
  <c r="AF59" i="2"/>
  <c r="L59" i="2"/>
  <c r="AE58" i="2"/>
  <c r="S58" i="2"/>
  <c r="AC56" i="2"/>
  <c r="AD56" i="2" s="1"/>
  <c r="AF55" i="2"/>
  <c r="L55" i="2"/>
  <c r="AE54" i="2"/>
  <c r="S54" i="2"/>
  <c r="AC52" i="2"/>
  <c r="AD52" i="2" s="1"/>
  <c r="AF51" i="2"/>
  <c r="L51" i="2"/>
  <c r="AE50" i="2"/>
  <c r="S50" i="2"/>
  <c r="S49" i="2"/>
  <c r="O48" i="2"/>
  <c r="S48" i="2"/>
  <c r="AE48" i="2"/>
  <c r="AC47" i="2"/>
  <c r="AD47" i="2" s="1"/>
  <c r="O44" i="2"/>
  <c r="S44" i="2"/>
  <c r="AE44" i="2"/>
  <c r="AC42" i="2"/>
  <c r="AD42" i="2" s="1"/>
  <c r="S42" i="2"/>
  <c r="AF38" i="2"/>
  <c r="Y38" i="2"/>
  <c r="AE38" i="2"/>
  <c r="O36" i="2"/>
  <c r="S36" i="2"/>
  <c r="AE36" i="2"/>
  <c r="AC34" i="2"/>
  <c r="AD34" i="2" s="1"/>
  <c r="S34" i="2"/>
  <c r="U32" i="2"/>
  <c r="AC85" i="2"/>
  <c r="AD85" i="2" s="1"/>
  <c r="AF84" i="2"/>
  <c r="AC81" i="2"/>
  <c r="AD81" i="2" s="1"/>
  <c r="AF80" i="2"/>
  <c r="AC77" i="2"/>
  <c r="AD77" i="2" s="1"/>
  <c r="AF76" i="2"/>
  <c r="AC73" i="2"/>
  <c r="AD73" i="2" s="1"/>
  <c r="AF72" i="2"/>
  <c r="AC69" i="2"/>
  <c r="AD69" i="2" s="1"/>
  <c r="AF68" i="2"/>
  <c r="W67" i="2"/>
  <c r="AC65" i="2"/>
  <c r="AD65" i="2" s="1"/>
  <c r="AF64" i="2"/>
  <c r="W63" i="2"/>
  <c r="AC61" i="2"/>
  <c r="AD61" i="2" s="1"/>
  <c r="AF60" i="2"/>
  <c r="W59" i="2"/>
  <c r="AC57" i="2"/>
  <c r="AD57" i="2" s="1"/>
  <c r="AF56" i="2"/>
  <c r="W55" i="2"/>
  <c r="AC53" i="2"/>
  <c r="AD53" i="2" s="1"/>
  <c r="AF52" i="2"/>
  <c r="W51" i="2"/>
  <c r="AC48" i="2"/>
  <c r="AD48" i="2" s="1"/>
  <c r="Y48" i="2"/>
  <c r="AF46" i="2"/>
  <c r="AC46" i="2"/>
  <c r="AD46" i="2" s="1"/>
  <c r="U44" i="2"/>
  <c r="AC39" i="2"/>
  <c r="AD39" i="2" s="1"/>
  <c r="Y39" i="2"/>
  <c r="M39" i="2"/>
  <c r="U36" i="2"/>
  <c r="T32" i="2"/>
  <c r="AF30" i="2"/>
  <c r="Y30" i="2"/>
  <c r="AE30" i="2"/>
  <c r="O28" i="2"/>
  <c r="S28" i="2"/>
  <c r="AE28" i="2"/>
  <c r="AF37" i="2"/>
  <c r="AF65" i="2"/>
  <c r="AF61" i="2"/>
  <c r="AF57" i="2"/>
  <c r="AF53" i="2"/>
  <c r="T48" i="2"/>
  <c r="W47" i="2"/>
  <c r="S46" i="2"/>
  <c r="AC45" i="2"/>
  <c r="AD45" i="2" s="1"/>
  <c r="T44" i="2"/>
  <c r="AF42" i="2"/>
  <c r="Y42" i="2"/>
  <c r="AE42" i="2"/>
  <c r="O40" i="2"/>
  <c r="S40" i="2"/>
  <c r="AE40" i="2"/>
  <c r="AC38" i="2"/>
  <c r="AD38" i="2" s="1"/>
  <c r="S38" i="2"/>
  <c r="AC37" i="2"/>
  <c r="AD37" i="2" s="1"/>
  <c r="T36" i="2"/>
  <c r="AF34" i="2"/>
  <c r="Y34" i="2"/>
  <c r="AE34" i="2"/>
  <c r="Y31" i="2"/>
  <c r="M31" i="2"/>
  <c r="AF45" i="2"/>
  <c r="AF44" i="2"/>
  <c r="AF48" i="2"/>
  <c r="AF39" i="2"/>
  <c r="AC40" i="2"/>
  <c r="AD40" i="2" s="1"/>
  <c r="AF43" i="2"/>
  <c r="AC44" i="2"/>
  <c r="AD44" i="2" s="1"/>
  <c r="AF22" i="2"/>
  <c r="AF25" i="2"/>
  <c r="AC27" i="2"/>
  <c r="AD27" i="2" s="1"/>
  <c r="U28" i="2"/>
  <c r="AC25" i="2"/>
  <c r="AD25" i="2" s="1"/>
  <c r="AC18" i="2"/>
  <c r="AD18" i="2" s="1"/>
  <c r="O15" i="2"/>
  <c r="S15" i="2"/>
  <c r="AE15" i="2"/>
  <c r="AF9" i="2"/>
  <c r="AC10" i="2"/>
  <c r="AD10" i="2" s="1"/>
  <c r="AF24" i="2"/>
  <c r="AF4" i="2"/>
  <c r="AF3" i="2"/>
  <c r="AC36" i="2"/>
  <c r="AD36" i="2" s="1"/>
  <c r="AF35" i="2"/>
  <c r="AC32" i="2"/>
  <c r="AD32" i="2" s="1"/>
  <c r="AF31" i="2"/>
  <c r="AC28" i="2"/>
  <c r="AD28" i="2" s="1"/>
  <c r="AF27" i="2"/>
  <c r="AF26" i="2"/>
  <c r="W26" i="2"/>
  <c r="S25" i="2"/>
  <c r="AC24" i="2"/>
  <c r="AD24" i="2" s="1"/>
  <c r="O23" i="2"/>
  <c r="S23" i="2"/>
  <c r="AE23" i="2"/>
  <c r="AC22" i="2"/>
  <c r="AD22" i="2" s="1"/>
  <c r="Y22" i="2"/>
  <c r="O22" i="2"/>
  <c r="O19" i="2"/>
  <c r="S19" i="2"/>
  <c r="AE19" i="2"/>
  <c r="U15" i="2"/>
  <c r="W14" i="2"/>
  <c r="AC13" i="2"/>
  <c r="AD13" i="2" s="1"/>
  <c r="S13" i="2"/>
  <c r="AC12" i="2"/>
  <c r="AD12" i="2" s="1"/>
  <c r="AC41" i="2"/>
  <c r="AD41" i="2" s="1"/>
  <c r="AF40" i="2"/>
  <c r="AF36" i="2"/>
  <c r="AC33" i="2"/>
  <c r="AD33" i="2" s="1"/>
  <c r="AF32" i="2"/>
  <c r="AF28" i="2"/>
  <c r="S26" i="2"/>
  <c r="AE24" i="2"/>
  <c r="S24" i="2"/>
  <c r="O24" i="2"/>
  <c r="AC23" i="2"/>
  <c r="AD23" i="2" s="1"/>
  <c r="AF21" i="2"/>
  <c r="AC21" i="2"/>
  <c r="AD21" i="2" s="1"/>
  <c r="W18" i="2"/>
  <c r="AC17" i="2"/>
  <c r="AD17" i="2" s="1"/>
  <c r="S17" i="2"/>
  <c r="AC16" i="2"/>
  <c r="AD16" i="2" s="1"/>
  <c r="T15" i="2"/>
  <c r="AF13" i="2"/>
  <c r="Y13" i="2"/>
  <c r="AE13" i="2"/>
  <c r="AC9" i="2"/>
  <c r="AD9" i="2" s="1"/>
  <c r="AC8" i="2"/>
  <c r="AD8" i="2" s="1"/>
  <c r="AC5" i="2"/>
  <c r="AD5" i="2" s="1"/>
  <c r="AC4" i="2"/>
  <c r="AD4" i="2" s="1"/>
  <c r="AF41" i="2"/>
  <c r="AF33" i="2"/>
  <c r="AF29" i="2"/>
  <c r="AC26" i="2"/>
  <c r="AD26" i="2" s="1"/>
  <c r="Y26" i="2"/>
  <c r="O26" i="2"/>
  <c r="AC20" i="2"/>
  <c r="AD20" i="2" s="1"/>
  <c r="AF17" i="2"/>
  <c r="Y17" i="2"/>
  <c r="AE17" i="2"/>
  <c r="AC14" i="2"/>
  <c r="AD14" i="2" s="1"/>
  <c r="Y14" i="2"/>
  <c r="M14" i="2"/>
  <c r="O11" i="2"/>
  <c r="S11" i="2"/>
  <c r="AE11" i="2"/>
  <c r="AC6" i="2"/>
  <c r="AD6" i="2" s="1"/>
  <c r="AF5" i="2"/>
  <c r="AC2" i="2"/>
  <c r="AD2" i="2" s="1"/>
  <c r="AC19" i="2"/>
  <c r="AD19" i="2" s="1"/>
  <c r="AF18" i="2"/>
  <c r="AC15" i="2"/>
  <c r="AD15" i="2" s="1"/>
  <c r="AF14" i="2"/>
  <c r="AC11" i="2"/>
  <c r="AD11" i="2" s="1"/>
  <c r="AF10" i="2"/>
  <c r="AE9" i="2"/>
  <c r="S9" i="2"/>
  <c r="AC7" i="2"/>
  <c r="AD7" i="2" s="1"/>
  <c r="AF6" i="2"/>
  <c r="AE5" i="2"/>
  <c r="S5" i="2"/>
  <c r="AC3" i="2"/>
  <c r="AD3" i="2" s="1"/>
  <c r="AF2" i="2"/>
  <c r="AF23" i="2"/>
  <c r="AF19" i="2"/>
  <c r="AF15" i="2"/>
  <c r="AF11" i="2"/>
  <c r="AF7" i="2"/>
  <c r="AF20" i="2"/>
  <c r="AF16" i="2"/>
  <c r="AF12" i="2"/>
  <c r="AF8" i="2"/>
  <c r="AE7" i="2"/>
  <c r="S7" i="2"/>
  <c r="AE3" i="2"/>
  <c r="S3" i="2"/>
  <c r="C4" i="9"/>
  <c r="AL890" i="7" s="1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AL1614" i="7" s="1"/>
  <c r="C20" i="9"/>
  <c r="AL1622" i="7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2" i="6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2" i="4"/>
  <c r="C604" i="6"/>
  <c r="D604" i="6"/>
  <c r="E604" i="6"/>
  <c r="G604" i="6"/>
  <c r="H604" i="6"/>
  <c r="I604" i="6"/>
  <c r="J604" i="6"/>
  <c r="K604" i="6"/>
  <c r="V604" i="6"/>
  <c r="AG604" i="6"/>
  <c r="AH604" i="6"/>
  <c r="AI604" i="6"/>
  <c r="AJ604" i="6"/>
  <c r="C605" i="6"/>
  <c r="D605" i="6" s="1"/>
  <c r="E605" i="6"/>
  <c r="G605" i="6"/>
  <c r="H605" i="6"/>
  <c r="I605" i="6"/>
  <c r="J605" i="6"/>
  <c r="K605" i="6"/>
  <c r="V605" i="6"/>
  <c r="AG605" i="6"/>
  <c r="AH605" i="6"/>
  <c r="AI605" i="6"/>
  <c r="AJ605" i="6"/>
  <c r="C606" i="6"/>
  <c r="D606" i="6" s="1"/>
  <c r="E606" i="6"/>
  <c r="G606" i="6"/>
  <c r="H606" i="6"/>
  <c r="I606" i="6"/>
  <c r="M606" i="6" s="1"/>
  <c r="J606" i="6"/>
  <c r="K606" i="6"/>
  <c r="V606" i="6"/>
  <c r="AG606" i="6"/>
  <c r="AH606" i="6"/>
  <c r="AI606" i="6"/>
  <c r="AJ606" i="6"/>
  <c r="C607" i="6"/>
  <c r="D607" i="6" s="1"/>
  <c r="E607" i="6"/>
  <c r="G607" i="6"/>
  <c r="H607" i="6"/>
  <c r="I607" i="6"/>
  <c r="J607" i="6"/>
  <c r="K607" i="6"/>
  <c r="V607" i="6"/>
  <c r="AG607" i="6"/>
  <c r="AH607" i="6"/>
  <c r="AI607" i="6"/>
  <c r="AJ607" i="6"/>
  <c r="C608" i="6"/>
  <c r="D608" i="6" s="1"/>
  <c r="E608" i="6"/>
  <c r="G608" i="6"/>
  <c r="H608" i="6"/>
  <c r="I608" i="6"/>
  <c r="M608" i="6" s="1"/>
  <c r="J608" i="6"/>
  <c r="K608" i="6"/>
  <c r="V608" i="6"/>
  <c r="AG608" i="6"/>
  <c r="AH608" i="6"/>
  <c r="AI608" i="6"/>
  <c r="AJ608" i="6"/>
  <c r="C609" i="6"/>
  <c r="D609" i="6" s="1"/>
  <c r="E609" i="6"/>
  <c r="G609" i="6"/>
  <c r="H609" i="6"/>
  <c r="I609" i="6"/>
  <c r="M609" i="6" s="1"/>
  <c r="J609" i="6"/>
  <c r="K609" i="6"/>
  <c r="V609" i="6"/>
  <c r="W609" i="6" s="1"/>
  <c r="AG609" i="6"/>
  <c r="AH609" i="6"/>
  <c r="AI609" i="6"/>
  <c r="AJ609" i="6"/>
  <c r="A604" i="6"/>
  <c r="A605" i="6"/>
  <c r="A606" i="6"/>
  <c r="A607" i="6"/>
  <c r="A608" i="6"/>
  <c r="A609" i="6"/>
  <c r="C518" i="4"/>
  <c r="D518" i="4" s="1"/>
  <c r="E518" i="4"/>
  <c r="G518" i="4"/>
  <c r="H518" i="4"/>
  <c r="I518" i="4"/>
  <c r="Y518" i="4" s="1"/>
  <c r="J518" i="4"/>
  <c r="K518" i="4"/>
  <c r="N518" i="4"/>
  <c r="P518" i="4"/>
  <c r="Q518" i="4"/>
  <c r="R518" i="4"/>
  <c r="V518" i="4"/>
  <c r="X518" i="4"/>
  <c r="Z518" i="4"/>
  <c r="AA518" i="4"/>
  <c r="AB518" i="4"/>
  <c r="AG518" i="4"/>
  <c r="AH518" i="4"/>
  <c r="AI518" i="4"/>
  <c r="AJ518" i="4"/>
  <c r="C519" i="4"/>
  <c r="D519" i="4" s="1"/>
  <c r="E519" i="4"/>
  <c r="G519" i="4"/>
  <c r="H519" i="4"/>
  <c r="I519" i="4"/>
  <c r="J519" i="4"/>
  <c r="K519" i="4"/>
  <c r="N519" i="4"/>
  <c r="P519" i="4"/>
  <c r="Q519" i="4"/>
  <c r="R519" i="4"/>
  <c r="V519" i="4"/>
  <c r="X519" i="4"/>
  <c r="Y519" i="4" s="1"/>
  <c r="Z519" i="4"/>
  <c r="AA519" i="4"/>
  <c r="AB519" i="4"/>
  <c r="AG519" i="4"/>
  <c r="AH519" i="4"/>
  <c r="AI519" i="4"/>
  <c r="AJ519" i="4"/>
  <c r="C520" i="4"/>
  <c r="D520" i="4"/>
  <c r="E520" i="4"/>
  <c r="G520" i="4"/>
  <c r="H520" i="4"/>
  <c r="I520" i="4"/>
  <c r="J520" i="4"/>
  <c r="K520" i="4"/>
  <c r="N520" i="4"/>
  <c r="P520" i="4"/>
  <c r="S520" i="4" s="1"/>
  <c r="Q520" i="4"/>
  <c r="R520" i="4"/>
  <c r="V520" i="4"/>
  <c r="X520" i="4"/>
  <c r="AE520" i="4" s="1"/>
  <c r="Z520" i="4"/>
  <c r="AA520" i="4"/>
  <c r="AB520" i="4"/>
  <c r="AG520" i="4"/>
  <c r="AH520" i="4"/>
  <c r="AI520" i="4"/>
  <c r="AJ520" i="4"/>
  <c r="C521" i="4"/>
  <c r="D521" i="4" s="1"/>
  <c r="E521" i="4"/>
  <c r="G521" i="4"/>
  <c r="H521" i="4"/>
  <c r="I521" i="4"/>
  <c r="J521" i="4"/>
  <c r="L521" i="4" s="1"/>
  <c r="K521" i="4"/>
  <c r="M521" i="4" s="1"/>
  <c r="N521" i="4"/>
  <c r="O521" i="4"/>
  <c r="P521" i="4"/>
  <c r="Q521" i="4"/>
  <c r="R521" i="4"/>
  <c r="U521" i="4" s="1"/>
  <c r="V521" i="4"/>
  <c r="W521" i="4"/>
  <c r="X521" i="4"/>
  <c r="Z521" i="4"/>
  <c r="AA521" i="4"/>
  <c r="AB521" i="4"/>
  <c r="AG521" i="4"/>
  <c r="AH521" i="4"/>
  <c r="AI521" i="4"/>
  <c r="AJ521" i="4"/>
  <c r="A518" i="4"/>
  <c r="A519" i="4"/>
  <c r="A520" i="4"/>
  <c r="A521" i="4"/>
  <c r="W608" i="6" l="1"/>
  <c r="W606" i="6"/>
  <c r="W605" i="6"/>
  <c r="M605" i="6"/>
  <c r="M604" i="6"/>
  <c r="L606" i="6"/>
  <c r="L605" i="6"/>
  <c r="W518" i="4"/>
  <c r="O518" i="4"/>
  <c r="T519" i="4"/>
  <c r="Y521" i="4"/>
  <c r="T521" i="4"/>
  <c r="W519" i="4"/>
  <c r="AL1009" i="7"/>
  <c r="AL283" i="7"/>
  <c r="AL302" i="7"/>
  <c r="AL1004" i="7"/>
  <c r="AL929" i="7"/>
  <c r="AL135" i="7"/>
  <c r="W520" i="4"/>
  <c r="M518" i="4"/>
  <c r="AL242" i="7"/>
  <c r="AL1008" i="7"/>
  <c r="AL182" i="7"/>
  <c r="AL1002" i="7"/>
  <c r="AL269" i="7"/>
  <c r="AL928" i="7"/>
  <c r="U518" i="4"/>
  <c r="W607" i="6"/>
  <c r="M520" i="4"/>
  <c r="O519" i="4"/>
  <c r="AL247" i="7"/>
  <c r="AL1023" i="7"/>
  <c r="AL1006" i="7"/>
  <c r="AL433" i="7"/>
  <c r="AL945" i="7"/>
  <c r="AL15" i="7"/>
  <c r="AL112" i="7"/>
  <c r="AL907" i="7"/>
  <c r="O520" i="4"/>
  <c r="T518" i="4"/>
  <c r="M607" i="6"/>
  <c r="Y520" i="4"/>
  <c r="T520" i="4"/>
  <c r="L520" i="4"/>
  <c r="U519" i="4"/>
  <c r="AE518" i="4"/>
  <c r="S518" i="4"/>
  <c r="L518" i="4"/>
  <c r="L608" i="6"/>
  <c r="L607" i="6"/>
  <c r="W604" i="6"/>
  <c r="AL1010" i="7"/>
  <c r="AL317" i="7"/>
  <c r="AL1005" i="7"/>
  <c r="AL37" i="7"/>
  <c r="AL931" i="7"/>
  <c r="AL273" i="7"/>
  <c r="AL906" i="7"/>
  <c r="AL332" i="7"/>
  <c r="L609" i="6"/>
  <c r="L604" i="6"/>
  <c r="L519" i="4"/>
  <c r="M519" i="4"/>
  <c r="U520" i="4"/>
  <c r="S519" i="4"/>
  <c r="AE521" i="4"/>
  <c r="S521" i="4"/>
  <c r="AE519" i="4"/>
  <c r="C602" i="6" l="1"/>
  <c r="D602" i="6"/>
  <c r="E602" i="6"/>
  <c r="G602" i="6"/>
  <c r="H602" i="6"/>
  <c r="I602" i="6"/>
  <c r="J602" i="6"/>
  <c r="K602" i="6"/>
  <c r="V602" i="6"/>
  <c r="AG602" i="6"/>
  <c r="AH602" i="6"/>
  <c r="AI602" i="6"/>
  <c r="AJ602" i="6"/>
  <c r="C603" i="6"/>
  <c r="D603" i="6"/>
  <c r="E603" i="6"/>
  <c r="G603" i="6"/>
  <c r="H603" i="6"/>
  <c r="I603" i="6"/>
  <c r="J603" i="6"/>
  <c r="K603" i="6"/>
  <c r="V603" i="6"/>
  <c r="AG603" i="6"/>
  <c r="AH603" i="6"/>
  <c r="AI603" i="6"/>
  <c r="AJ603" i="6"/>
  <c r="A602" i="6"/>
  <c r="A603" i="6"/>
  <c r="X501" i="4"/>
  <c r="Z501" i="4"/>
  <c r="AA501" i="4"/>
  <c r="AB501" i="4"/>
  <c r="AG501" i="4"/>
  <c r="AH501" i="4"/>
  <c r="AI501" i="4"/>
  <c r="AJ501" i="4"/>
  <c r="X502" i="4"/>
  <c r="Z502" i="4"/>
  <c r="AA502" i="4"/>
  <c r="AB502" i="4"/>
  <c r="AG502" i="4"/>
  <c r="AH502" i="4"/>
  <c r="AI502" i="4"/>
  <c r="AJ502" i="4"/>
  <c r="X503" i="4"/>
  <c r="Z503" i="4"/>
  <c r="AA503" i="4"/>
  <c r="AB503" i="4"/>
  <c r="AG503" i="4"/>
  <c r="AH503" i="4"/>
  <c r="AI503" i="4"/>
  <c r="AJ503" i="4"/>
  <c r="X504" i="4"/>
  <c r="Z504" i="4"/>
  <c r="AA504" i="4"/>
  <c r="AB504" i="4"/>
  <c r="AG504" i="4"/>
  <c r="AH504" i="4"/>
  <c r="AI504" i="4"/>
  <c r="AJ504" i="4"/>
  <c r="X505" i="4"/>
  <c r="Z505" i="4"/>
  <c r="AA505" i="4"/>
  <c r="AB505" i="4"/>
  <c r="AG505" i="4"/>
  <c r="AH505" i="4"/>
  <c r="AI505" i="4"/>
  <c r="AJ505" i="4"/>
  <c r="X506" i="4"/>
  <c r="Z506" i="4"/>
  <c r="AA506" i="4"/>
  <c r="AB506" i="4"/>
  <c r="AG506" i="4"/>
  <c r="AH506" i="4"/>
  <c r="AI506" i="4"/>
  <c r="AJ506" i="4"/>
  <c r="X507" i="4"/>
  <c r="Z507" i="4"/>
  <c r="AA507" i="4"/>
  <c r="AB507" i="4"/>
  <c r="AG507" i="4"/>
  <c r="AH507" i="4"/>
  <c r="AI507" i="4"/>
  <c r="AJ507" i="4"/>
  <c r="X508" i="4"/>
  <c r="Z508" i="4"/>
  <c r="AA508" i="4"/>
  <c r="AB508" i="4"/>
  <c r="AG508" i="4"/>
  <c r="AH508" i="4"/>
  <c r="AI508" i="4"/>
  <c r="AJ508" i="4"/>
  <c r="X509" i="4"/>
  <c r="Z509" i="4"/>
  <c r="AA509" i="4"/>
  <c r="AB509" i="4"/>
  <c r="AG509" i="4"/>
  <c r="AH509" i="4"/>
  <c r="AI509" i="4"/>
  <c r="AJ509" i="4"/>
  <c r="X510" i="4"/>
  <c r="Z510" i="4"/>
  <c r="AA510" i="4"/>
  <c r="AB510" i="4"/>
  <c r="AG510" i="4"/>
  <c r="AH510" i="4"/>
  <c r="AI510" i="4"/>
  <c r="AJ510" i="4"/>
  <c r="X511" i="4"/>
  <c r="Z511" i="4"/>
  <c r="AA511" i="4"/>
  <c r="AB511" i="4"/>
  <c r="AG511" i="4"/>
  <c r="AH511" i="4"/>
  <c r="AI511" i="4"/>
  <c r="AJ511" i="4"/>
  <c r="X512" i="4"/>
  <c r="Z512" i="4"/>
  <c r="AA512" i="4"/>
  <c r="AB512" i="4"/>
  <c r="AG512" i="4"/>
  <c r="AH512" i="4"/>
  <c r="AI512" i="4"/>
  <c r="AJ512" i="4"/>
  <c r="X513" i="4"/>
  <c r="Z513" i="4"/>
  <c r="AA513" i="4"/>
  <c r="AB513" i="4"/>
  <c r="AG513" i="4"/>
  <c r="AH513" i="4"/>
  <c r="AI513" i="4"/>
  <c r="AJ513" i="4"/>
  <c r="X514" i="4"/>
  <c r="Z514" i="4"/>
  <c r="AA514" i="4"/>
  <c r="AB514" i="4"/>
  <c r="AG514" i="4"/>
  <c r="AH514" i="4"/>
  <c r="AI514" i="4"/>
  <c r="AJ514" i="4"/>
  <c r="X515" i="4"/>
  <c r="Z515" i="4"/>
  <c r="AA515" i="4"/>
  <c r="AB515" i="4"/>
  <c r="AG515" i="4"/>
  <c r="AH515" i="4"/>
  <c r="AI515" i="4"/>
  <c r="AJ515" i="4"/>
  <c r="X516" i="4"/>
  <c r="Z516" i="4"/>
  <c r="AA516" i="4"/>
  <c r="AB516" i="4"/>
  <c r="AG516" i="4"/>
  <c r="AH516" i="4"/>
  <c r="AI516" i="4"/>
  <c r="AJ516" i="4"/>
  <c r="X517" i="4"/>
  <c r="Z517" i="4"/>
  <c r="AA517" i="4"/>
  <c r="AB517" i="4"/>
  <c r="AG517" i="4"/>
  <c r="AH517" i="4"/>
  <c r="AI517" i="4"/>
  <c r="AJ517" i="4"/>
  <c r="C496" i="4"/>
  <c r="D496" i="4" s="1"/>
  <c r="E496" i="4"/>
  <c r="G496" i="4"/>
  <c r="H496" i="4"/>
  <c r="I496" i="4"/>
  <c r="J496" i="4"/>
  <c r="L496" i="4" s="1"/>
  <c r="K496" i="4"/>
  <c r="N496" i="4"/>
  <c r="P496" i="4"/>
  <c r="Q496" i="4"/>
  <c r="R496" i="4"/>
  <c r="V496" i="4"/>
  <c r="C497" i="4"/>
  <c r="D497" i="4" s="1"/>
  <c r="E497" i="4"/>
  <c r="G497" i="4"/>
  <c r="H497" i="4"/>
  <c r="I497" i="4"/>
  <c r="J497" i="4"/>
  <c r="K497" i="4"/>
  <c r="N497" i="4"/>
  <c r="P497" i="4"/>
  <c r="Q497" i="4"/>
  <c r="R497" i="4"/>
  <c r="U497" i="4"/>
  <c r="V497" i="4"/>
  <c r="W497" i="4" s="1"/>
  <c r="C498" i="4"/>
  <c r="D498" i="4" s="1"/>
  <c r="E498" i="4"/>
  <c r="G498" i="4"/>
  <c r="H498" i="4"/>
  <c r="I498" i="4"/>
  <c r="J498" i="4"/>
  <c r="K498" i="4"/>
  <c r="N498" i="4"/>
  <c r="P498" i="4"/>
  <c r="S498" i="4" s="1"/>
  <c r="Q498" i="4"/>
  <c r="R498" i="4"/>
  <c r="V498" i="4"/>
  <c r="C499" i="4"/>
  <c r="D499" i="4" s="1"/>
  <c r="E499" i="4"/>
  <c r="G499" i="4"/>
  <c r="H499" i="4"/>
  <c r="I499" i="4"/>
  <c r="J499" i="4"/>
  <c r="K499" i="4"/>
  <c r="N499" i="4"/>
  <c r="P499" i="4"/>
  <c r="Q499" i="4"/>
  <c r="R499" i="4"/>
  <c r="V499" i="4"/>
  <c r="C500" i="4"/>
  <c r="D500" i="4" s="1"/>
  <c r="E500" i="4"/>
  <c r="G500" i="4"/>
  <c r="H500" i="4"/>
  <c r="I500" i="4"/>
  <c r="J500" i="4"/>
  <c r="L500" i="4" s="1"/>
  <c r="K500" i="4"/>
  <c r="N500" i="4"/>
  <c r="P500" i="4"/>
  <c r="Q500" i="4"/>
  <c r="R500" i="4"/>
  <c r="V500" i="4"/>
  <c r="C501" i="4"/>
  <c r="D501" i="4" s="1"/>
  <c r="E501" i="4"/>
  <c r="G501" i="4"/>
  <c r="H501" i="4"/>
  <c r="I501" i="4"/>
  <c r="Y501" i="4" s="1"/>
  <c r="J501" i="4"/>
  <c r="L501" i="4" s="1"/>
  <c r="K501" i="4"/>
  <c r="M501" i="4" s="1"/>
  <c r="N501" i="4"/>
  <c r="P501" i="4"/>
  <c r="Q501" i="4"/>
  <c r="T501" i="4" s="1"/>
  <c r="R501" i="4"/>
  <c r="U501" i="4" s="1"/>
  <c r="V501" i="4"/>
  <c r="C502" i="4"/>
  <c r="D502" i="4" s="1"/>
  <c r="E502" i="4"/>
  <c r="G502" i="4"/>
  <c r="H502" i="4"/>
  <c r="I502" i="4"/>
  <c r="J502" i="4"/>
  <c r="L502" i="4" s="1"/>
  <c r="K502" i="4"/>
  <c r="N502" i="4"/>
  <c r="O502" i="4"/>
  <c r="P502" i="4"/>
  <c r="S502" i="4" s="1"/>
  <c r="Q502" i="4"/>
  <c r="R502" i="4"/>
  <c r="U502" i="4" s="1"/>
  <c r="V502" i="4"/>
  <c r="W502" i="4" s="1"/>
  <c r="C503" i="4"/>
  <c r="D503" i="4" s="1"/>
  <c r="E503" i="4"/>
  <c r="G503" i="4"/>
  <c r="H503" i="4"/>
  <c r="I503" i="4"/>
  <c r="J503" i="4"/>
  <c r="K503" i="4"/>
  <c r="N503" i="4"/>
  <c r="P503" i="4"/>
  <c r="Q503" i="4"/>
  <c r="R503" i="4"/>
  <c r="V503" i="4"/>
  <c r="C504" i="4"/>
  <c r="D504" i="4" s="1"/>
  <c r="E504" i="4"/>
  <c r="G504" i="4"/>
  <c r="H504" i="4"/>
  <c r="I504" i="4"/>
  <c r="J504" i="4"/>
  <c r="L504" i="4" s="1"/>
  <c r="K504" i="4"/>
  <c r="N504" i="4"/>
  <c r="P504" i="4"/>
  <c r="Q504" i="4"/>
  <c r="R504" i="4"/>
  <c r="U504" i="4"/>
  <c r="V504" i="4"/>
  <c r="W504" i="4" s="1"/>
  <c r="C505" i="4"/>
  <c r="D505" i="4" s="1"/>
  <c r="E505" i="4"/>
  <c r="G505" i="4"/>
  <c r="H505" i="4"/>
  <c r="I505" i="4"/>
  <c r="Y505" i="4" s="1"/>
  <c r="J505" i="4"/>
  <c r="K505" i="4"/>
  <c r="N505" i="4"/>
  <c r="P505" i="4"/>
  <c r="Q505" i="4"/>
  <c r="R505" i="4"/>
  <c r="V505" i="4"/>
  <c r="C506" i="4"/>
  <c r="D506" i="4" s="1"/>
  <c r="E506" i="4"/>
  <c r="G506" i="4"/>
  <c r="H506" i="4"/>
  <c r="I506" i="4"/>
  <c r="J506" i="4"/>
  <c r="K506" i="4"/>
  <c r="N506" i="4"/>
  <c r="P506" i="4"/>
  <c r="S506" i="4" s="1"/>
  <c r="Q506" i="4"/>
  <c r="R506" i="4"/>
  <c r="V506" i="4"/>
  <c r="C507" i="4"/>
  <c r="D507" i="4" s="1"/>
  <c r="E507" i="4"/>
  <c r="G507" i="4"/>
  <c r="H507" i="4"/>
  <c r="I507" i="4"/>
  <c r="J507" i="4"/>
  <c r="K507" i="4"/>
  <c r="N507" i="4"/>
  <c r="P507" i="4"/>
  <c r="Q507" i="4"/>
  <c r="R507" i="4"/>
  <c r="V507" i="4"/>
  <c r="C508" i="4"/>
  <c r="D508" i="4" s="1"/>
  <c r="E508" i="4"/>
  <c r="G508" i="4"/>
  <c r="H508" i="4"/>
  <c r="I508" i="4"/>
  <c r="Y508" i="4" s="1"/>
  <c r="J508" i="4"/>
  <c r="K508" i="4"/>
  <c r="N508" i="4"/>
  <c r="P508" i="4"/>
  <c r="Q508" i="4"/>
  <c r="R508" i="4"/>
  <c r="V508" i="4"/>
  <c r="C509" i="4"/>
  <c r="D509" i="4" s="1"/>
  <c r="E509" i="4"/>
  <c r="G509" i="4"/>
  <c r="H509" i="4"/>
  <c r="I509" i="4"/>
  <c r="J509" i="4"/>
  <c r="L509" i="4" s="1"/>
  <c r="K509" i="4"/>
  <c r="M509" i="4" s="1"/>
  <c r="N509" i="4"/>
  <c r="O509" i="4" s="1"/>
  <c r="P509" i="4"/>
  <c r="Q509" i="4"/>
  <c r="R509" i="4"/>
  <c r="V509" i="4"/>
  <c r="W509" i="4" s="1"/>
  <c r="C510" i="4"/>
  <c r="D510" i="4" s="1"/>
  <c r="E510" i="4"/>
  <c r="G510" i="4"/>
  <c r="H510" i="4"/>
  <c r="I510" i="4"/>
  <c r="J510" i="4"/>
  <c r="L510" i="4" s="1"/>
  <c r="K510" i="4"/>
  <c r="N510" i="4"/>
  <c r="O510" i="4" s="1"/>
  <c r="P510" i="4"/>
  <c r="Q510" i="4"/>
  <c r="R510" i="4"/>
  <c r="V510" i="4"/>
  <c r="W510" i="4" s="1"/>
  <c r="C511" i="4"/>
  <c r="D511" i="4" s="1"/>
  <c r="E511" i="4"/>
  <c r="G511" i="4"/>
  <c r="H511" i="4"/>
  <c r="I511" i="4"/>
  <c r="J511" i="4"/>
  <c r="K511" i="4"/>
  <c r="N511" i="4"/>
  <c r="P511" i="4"/>
  <c r="Q511" i="4"/>
  <c r="R511" i="4"/>
  <c r="V511" i="4"/>
  <c r="C512" i="4"/>
  <c r="D512" i="4" s="1"/>
  <c r="E512" i="4"/>
  <c r="G512" i="4"/>
  <c r="H512" i="4"/>
  <c r="I512" i="4"/>
  <c r="J512" i="4"/>
  <c r="L512" i="4" s="1"/>
  <c r="K512" i="4"/>
  <c r="N512" i="4"/>
  <c r="P512" i="4"/>
  <c r="Q512" i="4"/>
  <c r="R512" i="4"/>
  <c r="V512" i="4"/>
  <c r="C513" i="4"/>
  <c r="D513" i="4" s="1"/>
  <c r="E513" i="4"/>
  <c r="G513" i="4"/>
  <c r="H513" i="4"/>
  <c r="I513" i="4"/>
  <c r="J513" i="4"/>
  <c r="L513" i="4" s="1"/>
  <c r="K513" i="4"/>
  <c r="N513" i="4"/>
  <c r="P513" i="4"/>
  <c r="Q513" i="4"/>
  <c r="R513" i="4"/>
  <c r="U513" i="4"/>
  <c r="V513" i="4"/>
  <c r="C514" i="4"/>
  <c r="D514" i="4" s="1"/>
  <c r="E514" i="4"/>
  <c r="G514" i="4"/>
  <c r="H514" i="4"/>
  <c r="I514" i="4"/>
  <c r="J514" i="4"/>
  <c r="K514" i="4"/>
  <c r="N514" i="4"/>
  <c r="P514" i="4"/>
  <c r="S514" i="4" s="1"/>
  <c r="Q514" i="4"/>
  <c r="R514" i="4"/>
  <c r="V514" i="4"/>
  <c r="W514" i="4"/>
  <c r="C515" i="4"/>
  <c r="D515" i="4" s="1"/>
  <c r="E515" i="4"/>
  <c r="G515" i="4"/>
  <c r="H515" i="4"/>
  <c r="I515" i="4"/>
  <c r="J515" i="4"/>
  <c r="K515" i="4"/>
  <c r="N515" i="4"/>
  <c r="P515" i="4"/>
  <c r="Q515" i="4"/>
  <c r="R515" i="4"/>
  <c r="V515" i="4"/>
  <c r="C516" i="4"/>
  <c r="D516" i="4" s="1"/>
  <c r="E516" i="4"/>
  <c r="G516" i="4"/>
  <c r="H516" i="4"/>
  <c r="I516" i="4"/>
  <c r="J516" i="4"/>
  <c r="L516" i="4" s="1"/>
  <c r="K516" i="4"/>
  <c r="N516" i="4"/>
  <c r="P516" i="4"/>
  <c r="Q516" i="4"/>
  <c r="R516" i="4"/>
  <c r="U516" i="4"/>
  <c r="V516" i="4"/>
  <c r="W516" i="4" s="1"/>
  <c r="C517" i="4"/>
  <c r="D517" i="4" s="1"/>
  <c r="E517" i="4"/>
  <c r="G517" i="4"/>
  <c r="H517" i="4"/>
  <c r="I517" i="4"/>
  <c r="J517" i="4"/>
  <c r="L517" i="4" s="1"/>
  <c r="K517" i="4"/>
  <c r="N517" i="4"/>
  <c r="P517" i="4"/>
  <c r="Q517" i="4"/>
  <c r="R517" i="4"/>
  <c r="V517" i="4"/>
  <c r="A517" i="4"/>
  <c r="A508" i="4"/>
  <c r="A509" i="4"/>
  <c r="A510" i="4"/>
  <c r="A511" i="4"/>
  <c r="A512" i="4"/>
  <c r="A513" i="4"/>
  <c r="A514" i="4"/>
  <c r="A515" i="4"/>
  <c r="A516" i="4"/>
  <c r="A503" i="4"/>
  <c r="A504" i="4"/>
  <c r="A505" i="4"/>
  <c r="A506" i="4"/>
  <c r="A507" i="4"/>
  <c r="A501" i="4"/>
  <c r="A502" i="4"/>
  <c r="A496" i="4"/>
  <c r="A497" i="4"/>
  <c r="A498" i="4"/>
  <c r="A499" i="4"/>
  <c r="A500" i="4"/>
  <c r="AG3" i="6"/>
  <c r="AH3" i="6"/>
  <c r="AI3" i="6"/>
  <c r="AJ3" i="6"/>
  <c r="AG4" i="6"/>
  <c r="AH4" i="6"/>
  <c r="AI4" i="6"/>
  <c r="AJ4" i="6"/>
  <c r="AG5" i="6"/>
  <c r="AH5" i="6"/>
  <c r="AI5" i="6"/>
  <c r="AJ5" i="6"/>
  <c r="AG6" i="6"/>
  <c r="AH6" i="6"/>
  <c r="AI6" i="6"/>
  <c r="AJ6" i="6"/>
  <c r="AG7" i="6"/>
  <c r="AH7" i="6"/>
  <c r="AI7" i="6"/>
  <c r="AJ7" i="6"/>
  <c r="AG8" i="6"/>
  <c r="AH8" i="6"/>
  <c r="AI8" i="6"/>
  <c r="AJ8" i="6"/>
  <c r="AG9" i="6"/>
  <c r="AH9" i="6"/>
  <c r="AI9" i="6"/>
  <c r="AJ9" i="6"/>
  <c r="AG10" i="6"/>
  <c r="AH10" i="6"/>
  <c r="AI10" i="6"/>
  <c r="AJ10" i="6"/>
  <c r="AG11" i="6"/>
  <c r="AH11" i="6"/>
  <c r="AI11" i="6"/>
  <c r="AJ11" i="6"/>
  <c r="AG12" i="6"/>
  <c r="AH12" i="6"/>
  <c r="AI12" i="6"/>
  <c r="AJ12" i="6"/>
  <c r="AG13" i="6"/>
  <c r="AH13" i="6"/>
  <c r="AI13" i="6"/>
  <c r="AJ13" i="6"/>
  <c r="AG14" i="6"/>
  <c r="AH14" i="6"/>
  <c r="AI14" i="6"/>
  <c r="AJ14" i="6"/>
  <c r="AG15" i="6"/>
  <c r="AH15" i="6"/>
  <c r="AI15" i="6"/>
  <c r="AJ15" i="6"/>
  <c r="AG16" i="6"/>
  <c r="AH16" i="6"/>
  <c r="AI16" i="6"/>
  <c r="AJ16" i="6"/>
  <c r="AG17" i="6"/>
  <c r="AH17" i="6"/>
  <c r="AI17" i="6"/>
  <c r="AJ17" i="6"/>
  <c r="AG18" i="6"/>
  <c r="AH18" i="6"/>
  <c r="AI18" i="6"/>
  <c r="AJ18" i="6"/>
  <c r="AG19" i="6"/>
  <c r="AH19" i="6"/>
  <c r="AI19" i="6"/>
  <c r="AJ19" i="6"/>
  <c r="AG20" i="6"/>
  <c r="AH20" i="6"/>
  <c r="AI20" i="6"/>
  <c r="AJ20" i="6"/>
  <c r="AG21" i="6"/>
  <c r="AH21" i="6"/>
  <c r="AI21" i="6"/>
  <c r="AJ21" i="6"/>
  <c r="AG22" i="6"/>
  <c r="AH22" i="6"/>
  <c r="AI22" i="6"/>
  <c r="AJ22" i="6"/>
  <c r="AG23" i="6"/>
  <c r="AH23" i="6"/>
  <c r="AI23" i="6"/>
  <c r="AJ23" i="6"/>
  <c r="AG24" i="6"/>
  <c r="AH24" i="6"/>
  <c r="AI24" i="6"/>
  <c r="AJ24" i="6"/>
  <c r="AG25" i="6"/>
  <c r="AH25" i="6"/>
  <c r="AI25" i="6"/>
  <c r="AJ25" i="6"/>
  <c r="AG26" i="6"/>
  <c r="AH26" i="6"/>
  <c r="AI26" i="6"/>
  <c r="AJ26" i="6"/>
  <c r="AG27" i="6"/>
  <c r="AH27" i="6"/>
  <c r="AI27" i="6"/>
  <c r="AJ27" i="6"/>
  <c r="AG28" i="6"/>
  <c r="AH28" i="6"/>
  <c r="AI28" i="6"/>
  <c r="AJ28" i="6"/>
  <c r="AG29" i="6"/>
  <c r="AH29" i="6"/>
  <c r="AI29" i="6"/>
  <c r="AJ29" i="6"/>
  <c r="AG30" i="6"/>
  <c r="AH30" i="6"/>
  <c r="AI30" i="6"/>
  <c r="AJ30" i="6"/>
  <c r="AG31" i="6"/>
  <c r="AH31" i="6"/>
  <c r="AI31" i="6"/>
  <c r="AJ31" i="6"/>
  <c r="AG32" i="6"/>
  <c r="AH32" i="6"/>
  <c r="AI32" i="6"/>
  <c r="AJ32" i="6"/>
  <c r="AG33" i="6"/>
  <c r="AH33" i="6"/>
  <c r="AI33" i="6"/>
  <c r="AJ33" i="6"/>
  <c r="AG34" i="6"/>
  <c r="AH34" i="6"/>
  <c r="AI34" i="6"/>
  <c r="AJ34" i="6"/>
  <c r="AG35" i="6"/>
  <c r="AH35" i="6"/>
  <c r="AI35" i="6"/>
  <c r="AJ35" i="6"/>
  <c r="AG36" i="6"/>
  <c r="AH36" i="6"/>
  <c r="AI36" i="6"/>
  <c r="AJ36" i="6"/>
  <c r="AG37" i="6"/>
  <c r="AH37" i="6"/>
  <c r="AI37" i="6"/>
  <c r="AJ37" i="6"/>
  <c r="AG38" i="6"/>
  <c r="AH38" i="6"/>
  <c r="AI38" i="6"/>
  <c r="AJ38" i="6"/>
  <c r="AG39" i="6"/>
  <c r="AH39" i="6"/>
  <c r="AI39" i="6"/>
  <c r="AJ39" i="6"/>
  <c r="AG40" i="6"/>
  <c r="AH40" i="6"/>
  <c r="AI40" i="6"/>
  <c r="AJ40" i="6"/>
  <c r="AG41" i="6"/>
  <c r="AH41" i="6"/>
  <c r="AI41" i="6"/>
  <c r="AJ41" i="6"/>
  <c r="AG42" i="6"/>
  <c r="AH42" i="6"/>
  <c r="AI42" i="6"/>
  <c r="AJ42" i="6"/>
  <c r="AG43" i="6"/>
  <c r="AH43" i="6"/>
  <c r="AI43" i="6"/>
  <c r="AJ43" i="6"/>
  <c r="AG44" i="6"/>
  <c r="AH44" i="6"/>
  <c r="AI44" i="6"/>
  <c r="AJ44" i="6"/>
  <c r="AG45" i="6"/>
  <c r="AH45" i="6"/>
  <c r="AI45" i="6"/>
  <c r="AJ45" i="6"/>
  <c r="AG46" i="6"/>
  <c r="AH46" i="6"/>
  <c r="AI46" i="6"/>
  <c r="AJ46" i="6"/>
  <c r="AG47" i="6"/>
  <c r="AH47" i="6"/>
  <c r="AI47" i="6"/>
  <c r="AJ47" i="6"/>
  <c r="AG48" i="6"/>
  <c r="AH48" i="6"/>
  <c r="AI48" i="6"/>
  <c r="AJ48" i="6"/>
  <c r="AG49" i="6"/>
  <c r="AH49" i="6"/>
  <c r="AI49" i="6"/>
  <c r="AJ49" i="6"/>
  <c r="AG50" i="6"/>
  <c r="AH50" i="6"/>
  <c r="AI50" i="6"/>
  <c r="AJ50" i="6"/>
  <c r="AG51" i="6"/>
  <c r="AH51" i="6"/>
  <c r="AI51" i="6"/>
  <c r="AJ51" i="6"/>
  <c r="AG52" i="6"/>
  <c r="AH52" i="6"/>
  <c r="AI52" i="6"/>
  <c r="AJ52" i="6"/>
  <c r="AG53" i="6"/>
  <c r="AH53" i="6"/>
  <c r="AI53" i="6"/>
  <c r="AJ53" i="6"/>
  <c r="AG54" i="6"/>
  <c r="AH54" i="6"/>
  <c r="AI54" i="6"/>
  <c r="AJ54" i="6"/>
  <c r="AG55" i="6"/>
  <c r="AH55" i="6"/>
  <c r="AI55" i="6"/>
  <c r="AJ55" i="6"/>
  <c r="AG56" i="6"/>
  <c r="AH56" i="6"/>
  <c r="AI56" i="6"/>
  <c r="AJ56" i="6"/>
  <c r="AG57" i="6"/>
  <c r="AH57" i="6"/>
  <c r="AI57" i="6"/>
  <c r="AJ57" i="6"/>
  <c r="AG58" i="6"/>
  <c r="AH58" i="6"/>
  <c r="AI58" i="6"/>
  <c r="AJ58" i="6"/>
  <c r="AG59" i="6"/>
  <c r="AH59" i="6"/>
  <c r="AI59" i="6"/>
  <c r="AJ59" i="6"/>
  <c r="AG60" i="6"/>
  <c r="AH60" i="6"/>
  <c r="AI60" i="6"/>
  <c r="AJ60" i="6"/>
  <c r="AG61" i="6"/>
  <c r="AH61" i="6"/>
  <c r="AI61" i="6"/>
  <c r="AJ61" i="6"/>
  <c r="AG62" i="6"/>
  <c r="AH62" i="6"/>
  <c r="AI62" i="6"/>
  <c r="AJ62" i="6"/>
  <c r="AG63" i="6"/>
  <c r="AH63" i="6"/>
  <c r="AI63" i="6"/>
  <c r="AJ63" i="6"/>
  <c r="AG64" i="6"/>
  <c r="AH64" i="6"/>
  <c r="AI64" i="6"/>
  <c r="AJ64" i="6"/>
  <c r="AG65" i="6"/>
  <c r="AH65" i="6"/>
  <c r="AI65" i="6"/>
  <c r="AJ65" i="6"/>
  <c r="AG66" i="6"/>
  <c r="AH66" i="6"/>
  <c r="AI66" i="6"/>
  <c r="AJ66" i="6"/>
  <c r="AG67" i="6"/>
  <c r="AH67" i="6"/>
  <c r="AI67" i="6"/>
  <c r="AJ67" i="6"/>
  <c r="AG68" i="6"/>
  <c r="AH68" i="6"/>
  <c r="AI68" i="6"/>
  <c r="AJ68" i="6"/>
  <c r="AG69" i="6"/>
  <c r="AH69" i="6"/>
  <c r="AI69" i="6"/>
  <c r="AJ69" i="6"/>
  <c r="AG70" i="6"/>
  <c r="AH70" i="6"/>
  <c r="AI70" i="6"/>
  <c r="AJ70" i="6"/>
  <c r="AG71" i="6"/>
  <c r="AH71" i="6"/>
  <c r="AI71" i="6"/>
  <c r="AJ71" i="6"/>
  <c r="AG72" i="6"/>
  <c r="AH72" i="6"/>
  <c r="AI72" i="6"/>
  <c r="AJ72" i="6"/>
  <c r="AG73" i="6"/>
  <c r="AH73" i="6"/>
  <c r="AI73" i="6"/>
  <c r="AJ73" i="6"/>
  <c r="AG74" i="6"/>
  <c r="AH74" i="6"/>
  <c r="AI74" i="6"/>
  <c r="AJ74" i="6"/>
  <c r="AG75" i="6"/>
  <c r="AH75" i="6"/>
  <c r="AI75" i="6"/>
  <c r="AJ75" i="6"/>
  <c r="AG76" i="6"/>
  <c r="AH76" i="6"/>
  <c r="AI76" i="6"/>
  <c r="AJ76" i="6"/>
  <c r="AG77" i="6"/>
  <c r="AH77" i="6"/>
  <c r="AI77" i="6"/>
  <c r="AJ77" i="6"/>
  <c r="AG78" i="6"/>
  <c r="AH78" i="6"/>
  <c r="AI78" i="6"/>
  <c r="AJ78" i="6"/>
  <c r="AG79" i="6"/>
  <c r="AH79" i="6"/>
  <c r="AI79" i="6"/>
  <c r="AJ79" i="6"/>
  <c r="AG80" i="6"/>
  <c r="AH80" i="6"/>
  <c r="AI80" i="6"/>
  <c r="AJ80" i="6"/>
  <c r="AG81" i="6"/>
  <c r="AH81" i="6"/>
  <c r="AI81" i="6"/>
  <c r="AJ81" i="6"/>
  <c r="AG82" i="6"/>
  <c r="AH82" i="6"/>
  <c r="AI82" i="6"/>
  <c r="AJ82" i="6"/>
  <c r="AG83" i="6"/>
  <c r="AH83" i="6"/>
  <c r="AI83" i="6"/>
  <c r="AJ83" i="6"/>
  <c r="AG84" i="6"/>
  <c r="AH84" i="6"/>
  <c r="AI84" i="6"/>
  <c r="AJ84" i="6"/>
  <c r="AG85" i="6"/>
  <c r="AH85" i="6"/>
  <c r="AI85" i="6"/>
  <c r="AJ85" i="6"/>
  <c r="AG86" i="6"/>
  <c r="AH86" i="6"/>
  <c r="AI86" i="6"/>
  <c r="AJ86" i="6"/>
  <c r="AG87" i="6"/>
  <c r="AH87" i="6"/>
  <c r="AI87" i="6"/>
  <c r="AJ87" i="6"/>
  <c r="AG88" i="6"/>
  <c r="AH88" i="6"/>
  <c r="AI88" i="6"/>
  <c r="AJ88" i="6"/>
  <c r="AG89" i="6"/>
  <c r="AH89" i="6"/>
  <c r="AI89" i="6"/>
  <c r="AJ89" i="6"/>
  <c r="AG90" i="6"/>
  <c r="AH90" i="6"/>
  <c r="AI90" i="6"/>
  <c r="AJ90" i="6"/>
  <c r="AG91" i="6"/>
  <c r="AH91" i="6"/>
  <c r="AI91" i="6"/>
  <c r="AJ91" i="6"/>
  <c r="AG92" i="6"/>
  <c r="AH92" i="6"/>
  <c r="AI92" i="6"/>
  <c r="AJ92" i="6"/>
  <c r="AG93" i="6"/>
  <c r="AH93" i="6"/>
  <c r="AI93" i="6"/>
  <c r="AJ93" i="6"/>
  <c r="AG94" i="6"/>
  <c r="AH94" i="6"/>
  <c r="AI94" i="6"/>
  <c r="AJ94" i="6"/>
  <c r="AG95" i="6"/>
  <c r="AH95" i="6"/>
  <c r="AI95" i="6"/>
  <c r="AJ95" i="6"/>
  <c r="AG96" i="6"/>
  <c r="AH96" i="6"/>
  <c r="AI96" i="6"/>
  <c r="AJ96" i="6"/>
  <c r="AG97" i="6"/>
  <c r="AH97" i="6"/>
  <c r="AI97" i="6"/>
  <c r="AJ97" i="6"/>
  <c r="AG98" i="6"/>
  <c r="AH98" i="6"/>
  <c r="AI98" i="6"/>
  <c r="AJ98" i="6"/>
  <c r="AG99" i="6"/>
  <c r="AH99" i="6"/>
  <c r="AI99" i="6"/>
  <c r="AJ99" i="6"/>
  <c r="AG100" i="6"/>
  <c r="AH100" i="6"/>
  <c r="AI100" i="6"/>
  <c r="AJ100" i="6"/>
  <c r="AG101" i="6"/>
  <c r="AH101" i="6"/>
  <c r="AI101" i="6"/>
  <c r="AJ101" i="6"/>
  <c r="AG102" i="6"/>
  <c r="AH102" i="6"/>
  <c r="AI102" i="6"/>
  <c r="AJ102" i="6"/>
  <c r="AG103" i="6"/>
  <c r="AH103" i="6"/>
  <c r="AI103" i="6"/>
  <c r="AJ103" i="6"/>
  <c r="AG104" i="6"/>
  <c r="AH104" i="6"/>
  <c r="AI104" i="6"/>
  <c r="AJ104" i="6"/>
  <c r="AG105" i="6"/>
  <c r="AH105" i="6"/>
  <c r="AI105" i="6"/>
  <c r="AJ105" i="6"/>
  <c r="AG106" i="6"/>
  <c r="AH106" i="6"/>
  <c r="AI106" i="6"/>
  <c r="AJ106" i="6"/>
  <c r="AG107" i="6"/>
  <c r="AH107" i="6"/>
  <c r="AI107" i="6"/>
  <c r="AJ107" i="6"/>
  <c r="AG108" i="6"/>
  <c r="AH108" i="6"/>
  <c r="AI108" i="6"/>
  <c r="AJ108" i="6"/>
  <c r="AG109" i="6"/>
  <c r="AH109" i="6"/>
  <c r="AI109" i="6"/>
  <c r="AJ109" i="6"/>
  <c r="AG110" i="6"/>
  <c r="AH110" i="6"/>
  <c r="AI110" i="6"/>
  <c r="AJ110" i="6"/>
  <c r="AG111" i="6"/>
  <c r="AH111" i="6"/>
  <c r="AI111" i="6"/>
  <c r="AJ111" i="6"/>
  <c r="AG112" i="6"/>
  <c r="AH112" i="6"/>
  <c r="AI112" i="6"/>
  <c r="AJ112" i="6"/>
  <c r="AG113" i="6"/>
  <c r="AH113" i="6"/>
  <c r="AI113" i="6"/>
  <c r="AJ113" i="6"/>
  <c r="AG114" i="6"/>
  <c r="AH114" i="6"/>
  <c r="AI114" i="6"/>
  <c r="AJ114" i="6"/>
  <c r="AG115" i="6"/>
  <c r="AH115" i="6"/>
  <c r="AI115" i="6"/>
  <c r="AJ115" i="6"/>
  <c r="AG116" i="6"/>
  <c r="AH116" i="6"/>
  <c r="AI116" i="6"/>
  <c r="AJ116" i="6"/>
  <c r="AG117" i="6"/>
  <c r="AH117" i="6"/>
  <c r="AI117" i="6"/>
  <c r="AJ117" i="6"/>
  <c r="AG118" i="6"/>
  <c r="AH118" i="6"/>
  <c r="AI118" i="6"/>
  <c r="AJ118" i="6"/>
  <c r="AG119" i="6"/>
  <c r="AH119" i="6"/>
  <c r="AI119" i="6"/>
  <c r="AJ119" i="6"/>
  <c r="AG120" i="6"/>
  <c r="AH120" i="6"/>
  <c r="AI120" i="6"/>
  <c r="AJ120" i="6"/>
  <c r="AG121" i="6"/>
  <c r="AH121" i="6"/>
  <c r="AI121" i="6"/>
  <c r="AJ121" i="6"/>
  <c r="AG122" i="6"/>
  <c r="AH122" i="6"/>
  <c r="AI122" i="6"/>
  <c r="AJ122" i="6"/>
  <c r="AG123" i="6"/>
  <c r="AH123" i="6"/>
  <c r="AI123" i="6"/>
  <c r="AJ123" i="6"/>
  <c r="AG124" i="6"/>
  <c r="AH124" i="6"/>
  <c r="AI124" i="6"/>
  <c r="AJ124" i="6"/>
  <c r="AG125" i="6"/>
  <c r="AH125" i="6"/>
  <c r="AI125" i="6"/>
  <c r="AJ125" i="6"/>
  <c r="AG126" i="6"/>
  <c r="AH126" i="6"/>
  <c r="AI126" i="6"/>
  <c r="AJ126" i="6"/>
  <c r="AG127" i="6"/>
  <c r="AH127" i="6"/>
  <c r="AI127" i="6"/>
  <c r="AJ127" i="6"/>
  <c r="AG128" i="6"/>
  <c r="AH128" i="6"/>
  <c r="AI128" i="6"/>
  <c r="AJ128" i="6"/>
  <c r="AG129" i="6"/>
  <c r="AH129" i="6"/>
  <c r="AI129" i="6"/>
  <c r="AJ129" i="6"/>
  <c r="AG130" i="6"/>
  <c r="AH130" i="6"/>
  <c r="AI130" i="6"/>
  <c r="AJ130" i="6"/>
  <c r="AG131" i="6"/>
  <c r="AH131" i="6"/>
  <c r="AI131" i="6"/>
  <c r="AJ131" i="6"/>
  <c r="AG132" i="6"/>
  <c r="AH132" i="6"/>
  <c r="AI132" i="6"/>
  <c r="AJ132" i="6"/>
  <c r="AG133" i="6"/>
  <c r="AH133" i="6"/>
  <c r="AI133" i="6"/>
  <c r="AJ133" i="6"/>
  <c r="AG134" i="6"/>
  <c r="AH134" i="6"/>
  <c r="AI134" i="6"/>
  <c r="AJ134" i="6"/>
  <c r="AG135" i="6"/>
  <c r="AH135" i="6"/>
  <c r="AI135" i="6"/>
  <c r="AJ135" i="6"/>
  <c r="AG136" i="6"/>
  <c r="AH136" i="6"/>
  <c r="AI136" i="6"/>
  <c r="AJ136" i="6"/>
  <c r="AG137" i="6"/>
  <c r="AH137" i="6"/>
  <c r="AI137" i="6"/>
  <c r="AJ137" i="6"/>
  <c r="AG138" i="6"/>
  <c r="AH138" i="6"/>
  <c r="AI138" i="6"/>
  <c r="AJ138" i="6"/>
  <c r="AG139" i="6"/>
  <c r="AH139" i="6"/>
  <c r="AI139" i="6"/>
  <c r="AJ139" i="6"/>
  <c r="AG140" i="6"/>
  <c r="AH140" i="6"/>
  <c r="AI140" i="6"/>
  <c r="AJ140" i="6"/>
  <c r="AG141" i="6"/>
  <c r="AH141" i="6"/>
  <c r="AI141" i="6"/>
  <c r="AJ141" i="6"/>
  <c r="AG142" i="6"/>
  <c r="AH142" i="6"/>
  <c r="AI142" i="6"/>
  <c r="AJ142" i="6"/>
  <c r="AG143" i="6"/>
  <c r="AH143" i="6"/>
  <c r="AI143" i="6"/>
  <c r="AJ143" i="6"/>
  <c r="AG144" i="6"/>
  <c r="AH144" i="6"/>
  <c r="AI144" i="6"/>
  <c r="AJ144" i="6"/>
  <c r="AG145" i="6"/>
  <c r="AH145" i="6"/>
  <c r="AI145" i="6"/>
  <c r="AJ145" i="6"/>
  <c r="AG146" i="6"/>
  <c r="AH146" i="6"/>
  <c r="AI146" i="6"/>
  <c r="AJ146" i="6"/>
  <c r="AG147" i="6"/>
  <c r="AH147" i="6"/>
  <c r="AI147" i="6"/>
  <c r="AJ147" i="6"/>
  <c r="AG148" i="6"/>
  <c r="AH148" i="6"/>
  <c r="AI148" i="6"/>
  <c r="AJ148" i="6"/>
  <c r="AG149" i="6"/>
  <c r="AH149" i="6"/>
  <c r="AI149" i="6"/>
  <c r="AJ149" i="6"/>
  <c r="AG150" i="6"/>
  <c r="AH150" i="6"/>
  <c r="AI150" i="6"/>
  <c r="AJ150" i="6"/>
  <c r="AG151" i="6"/>
  <c r="AH151" i="6"/>
  <c r="AI151" i="6"/>
  <c r="AJ151" i="6"/>
  <c r="AG152" i="6"/>
  <c r="AH152" i="6"/>
  <c r="AI152" i="6"/>
  <c r="AJ152" i="6"/>
  <c r="AG153" i="6"/>
  <c r="AH153" i="6"/>
  <c r="AI153" i="6"/>
  <c r="AJ153" i="6"/>
  <c r="AG154" i="6"/>
  <c r="AH154" i="6"/>
  <c r="AI154" i="6"/>
  <c r="AJ154" i="6"/>
  <c r="AG155" i="6"/>
  <c r="AH155" i="6"/>
  <c r="AI155" i="6"/>
  <c r="AJ155" i="6"/>
  <c r="AG156" i="6"/>
  <c r="AH156" i="6"/>
  <c r="AI156" i="6"/>
  <c r="AJ156" i="6"/>
  <c r="AG157" i="6"/>
  <c r="AH157" i="6"/>
  <c r="AI157" i="6"/>
  <c r="AJ157" i="6"/>
  <c r="AG158" i="6"/>
  <c r="AH158" i="6"/>
  <c r="AI158" i="6"/>
  <c r="AJ158" i="6"/>
  <c r="AG159" i="6"/>
  <c r="AH159" i="6"/>
  <c r="AI159" i="6"/>
  <c r="AJ159" i="6"/>
  <c r="AG160" i="6"/>
  <c r="AH160" i="6"/>
  <c r="AI160" i="6"/>
  <c r="AJ160" i="6"/>
  <c r="AG161" i="6"/>
  <c r="AH161" i="6"/>
  <c r="AI161" i="6"/>
  <c r="AJ161" i="6"/>
  <c r="AG162" i="6"/>
  <c r="AH162" i="6"/>
  <c r="AI162" i="6"/>
  <c r="AJ162" i="6"/>
  <c r="AG163" i="6"/>
  <c r="AH163" i="6"/>
  <c r="AI163" i="6"/>
  <c r="AJ163" i="6"/>
  <c r="AG164" i="6"/>
  <c r="AH164" i="6"/>
  <c r="AI164" i="6"/>
  <c r="AJ164" i="6"/>
  <c r="AG165" i="6"/>
  <c r="AH165" i="6"/>
  <c r="AI165" i="6"/>
  <c r="AJ165" i="6"/>
  <c r="AG166" i="6"/>
  <c r="AH166" i="6"/>
  <c r="AI166" i="6"/>
  <c r="AJ166" i="6"/>
  <c r="AG167" i="6"/>
  <c r="AH167" i="6"/>
  <c r="AI167" i="6"/>
  <c r="AJ167" i="6"/>
  <c r="AG168" i="6"/>
  <c r="AH168" i="6"/>
  <c r="AI168" i="6"/>
  <c r="AJ168" i="6"/>
  <c r="AG169" i="6"/>
  <c r="AH169" i="6"/>
  <c r="AI169" i="6"/>
  <c r="AJ169" i="6"/>
  <c r="AG170" i="6"/>
  <c r="AH170" i="6"/>
  <c r="AI170" i="6"/>
  <c r="AJ170" i="6"/>
  <c r="AG171" i="6"/>
  <c r="AH171" i="6"/>
  <c r="AI171" i="6"/>
  <c r="AJ171" i="6"/>
  <c r="AG172" i="6"/>
  <c r="AH172" i="6"/>
  <c r="AI172" i="6"/>
  <c r="AJ172" i="6"/>
  <c r="AG173" i="6"/>
  <c r="AH173" i="6"/>
  <c r="AI173" i="6"/>
  <c r="AJ173" i="6"/>
  <c r="AG174" i="6"/>
  <c r="AH174" i="6"/>
  <c r="AI174" i="6"/>
  <c r="AJ174" i="6"/>
  <c r="AG175" i="6"/>
  <c r="AH175" i="6"/>
  <c r="AI175" i="6"/>
  <c r="AJ175" i="6"/>
  <c r="AG176" i="6"/>
  <c r="AH176" i="6"/>
  <c r="AI176" i="6"/>
  <c r="AJ176" i="6"/>
  <c r="AG177" i="6"/>
  <c r="AH177" i="6"/>
  <c r="AI177" i="6"/>
  <c r="AJ177" i="6"/>
  <c r="AG178" i="6"/>
  <c r="AH178" i="6"/>
  <c r="AI178" i="6"/>
  <c r="AJ178" i="6"/>
  <c r="AG179" i="6"/>
  <c r="AH179" i="6"/>
  <c r="AI179" i="6"/>
  <c r="AJ179" i="6"/>
  <c r="AG180" i="6"/>
  <c r="AH180" i="6"/>
  <c r="AI180" i="6"/>
  <c r="AJ180" i="6"/>
  <c r="AG181" i="6"/>
  <c r="AH181" i="6"/>
  <c r="AI181" i="6"/>
  <c r="AJ181" i="6"/>
  <c r="AG182" i="6"/>
  <c r="AH182" i="6"/>
  <c r="AI182" i="6"/>
  <c r="AJ182" i="6"/>
  <c r="AG183" i="6"/>
  <c r="AH183" i="6"/>
  <c r="AI183" i="6"/>
  <c r="AJ183" i="6"/>
  <c r="AG184" i="6"/>
  <c r="AH184" i="6"/>
  <c r="AI184" i="6"/>
  <c r="AJ184" i="6"/>
  <c r="AG185" i="6"/>
  <c r="AH185" i="6"/>
  <c r="AI185" i="6"/>
  <c r="AJ185" i="6"/>
  <c r="AG186" i="6"/>
  <c r="AH186" i="6"/>
  <c r="AI186" i="6"/>
  <c r="AJ186" i="6"/>
  <c r="AG187" i="6"/>
  <c r="AH187" i="6"/>
  <c r="AI187" i="6"/>
  <c r="AJ187" i="6"/>
  <c r="AG188" i="6"/>
  <c r="AH188" i="6"/>
  <c r="AI188" i="6"/>
  <c r="AJ188" i="6"/>
  <c r="AG189" i="6"/>
  <c r="AH189" i="6"/>
  <c r="AI189" i="6"/>
  <c r="AJ189" i="6"/>
  <c r="AG190" i="6"/>
  <c r="AH190" i="6"/>
  <c r="AI190" i="6"/>
  <c r="AJ190" i="6"/>
  <c r="AG191" i="6"/>
  <c r="AH191" i="6"/>
  <c r="AI191" i="6"/>
  <c r="AJ191" i="6"/>
  <c r="AG192" i="6"/>
  <c r="AH192" i="6"/>
  <c r="AI192" i="6"/>
  <c r="AJ192" i="6"/>
  <c r="AG193" i="6"/>
  <c r="AH193" i="6"/>
  <c r="AI193" i="6"/>
  <c r="AJ193" i="6"/>
  <c r="AG194" i="6"/>
  <c r="AH194" i="6"/>
  <c r="AI194" i="6"/>
  <c r="AJ194" i="6"/>
  <c r="AG195" i="6"/>
  <c r="AH195" i="6"/>
  <c r="AI195" i="6"/>
  <c r="AJ195" i="6"/>
  <c r="AG196" i="6"/>
  <c r="AH196" i="6"/>
  <c r="AI196" i="6"/>
  <c r="AJ196" i="6"/>
  <c r="AG197" i="6"/>
  <c r="AH197" i="6"/>
  <c r="AI197" i="6"/>
  <c r="AJ197" i="6"/>
  <c r="AG198" i="6"/>
  <c r="AH198" i="6"/>
  <c r="AI198" i="6"/>
  <c r="AJ198" i="6"/>
  <c r="AG199" i="6"/>
  <c r="AH199" i="6"/>
  <c r="AI199" i="6"/>
  <c r="AJ199" i="6"/>
  <c r="AG200" i="6"/>
  <c r="AH200" i="6"/>
  <c r="AI200" i="6"/>
  <c r="AJ200" i="6"/>
  <c r="AG201" i="6"/>
  <c r="AH201" i="6"/>
  <c r="AI201" i="6"/>
  <c r="AJ201" i="6"/>
  <c r="AG202" i="6"/>
  <c r="AH202" i="6"/>
  <c r="AI202" i="6"/>
  <c r="AJ202" i="6"/>
  <c r="AG203" i="6"/>
  <c r="AH203" i="6"/>
  <c r="AI203" i="6"/>
  <c r="AJ203" i="6"/>
  <c r="AG204" i="6"/>
  <c r="AH204" i="6"/>
  <c r="AI204" i="6"/>
  <c r="AJ204" i="6"/>
  <c r="AG205" i="6"/>
  <c r="AH205" i="6"/>
  <c r="AI205" i="6"/>
  <c r="AJ205" i="6"/>
  <c r="AG206" i="6"/>
  <c r="AH206" i="6"/>
  <c r="AI206" i="6"/>
  <c r="AJ206" i="6"/>
  <c r="AG207" i="6"/>
  <c r="AH207" i="6"/>
  <c r="AI207" i="6"/>
  <c r="AJ207" i="6"/>
  <c r="AG208" i="6"/>
  <c r="AH208" i="6"/>
  <c r="AI208" i="6"/>
  <c r="AJ208" i="6"/>
  <c r="AG209" i="6"/>
  <c r="AH209" i="6"/>
  <c r="AI209" i="6"/>
  <c r="AJ209" i="6"/>
  <c r="AG210" i="6"/>
  <c r="AH210" i="6"/>
  <c r="AI210" i="6"/>
  <c r="AJ210" i="6"/>
  <c r="AG211" i="6"/>
  <c r="AH211" i="6"/>
  <c r="AI211" i="6"/>
  <c r="AJ211" i="6"/>
  <c r="AG212" i="6"/>
  <c r="AH212" i="6"/>
  <c r="AI212" i="6"/>
  <c r="AJ212" i="6"/>
  <c r="AG213" i="6"/>
  <c r="AH213" i="6"/>
  <c r="AI213" i="6"/>
  <c r="AJ213" i="6"/>
  <c r="AG214" i="6"/>
  <c r="AH214" i="6"/>
  <c r="AI214" i="6"/>
  <c r="AJ214" i="6"/>
  <c r="AG215" i="6"/>
  <c r="AH215" i="6"/>
  <c r="AI215" i="6"/>
  <c r="AJ215" i="6"/>
  <c r="AG216" i="6"/>
  <c r="AH216" i="6"/>
  <c r="AI216" i="6"/>
  <c r="AJ216" i="6"/>
  <c r="AG217" i="6"/>
  <c r="AH217" i="6"/>
  <c r="AI217" i="6"/>
  <c r="AJ217" i="6"/>
  <c r="AG218" i="6"/>
  <c r="AH218" i="6"/>
  <c r="AI218" i="6"/>
  <c r="AJ218" i="6"/>
  <c r="AG219" i="6"/>
  <c r="AH219" i="6"/>
  <c r="AI219" i="6"/>
  <c r="AJ219" i="6"/>
  <c r="AG220" i="6"/>
  <c r="AH220" i="6"/>
  <c r="AI220" i="6"/>
  <c r="AJ220" i="6"/>
  <c r="AG221" i="6"/>
  <c r="AH221" i="6"/>
  <c r="AI221" i="6"/>
  <c r="AJ221" i="6"/>
  <c r="AG222" i="6"/>
  <c r="AH222" i="6"/>
  <c r="AI222" i="6"/>
  <c r="AJ222" i="6"/>
  <c r="AG223" i="6"/>
  <c r="AH223" i="6"/>
  <c r="AI223" i="6"/>
  <c r="AJ223" i="6"/>
  <c r="AG224" i="6"/>
  <c r="AH224" i="6"/>
  <c r="AI224" i="6"/>
  <c r="AJ224" i="6"/>
  <c r="AG225" i="6"/>
  <c r="AH225" i="6"/>
  <c r="AI225" i="6"/>
  <c r="AJ225" i="6"/>
  <c r="AG226" i="6"/>
  <c r="AH226" i="6"/>
  <c r="AI226" i="6"/>
  <c r="AJ226" i="6"/>
  <c r="AG227" i="6"/>
  <c r="AH227" i="6"/>
  <c r="AI227" i="6"/>
  <c r="AJ227" i="6"/>
  <c r="AG228" i="6"/>
  <c r="AH228" i="6"/>
  <c r="AI228" i="6"/>
  <c r="AJ228" i="6"/>
  <c r="AG229" i="6"/>
  <c r="AH229" i="6"/>
  <c r="AI229" i="6"/>
  <c r="AJ229" i="6"/>
  <c r="AG230" i="6"/>
  <c r="AH230" i="6"/>
  <c r="AI230" i="6"/>
  <c r="AJ230" i="6"/>
  <c r="AG231" i="6"/>
  <c r="AH231" i="6"/>
  <c r="AI231" i="6"/>
  <c r="AJ231" i="6"/>
  <c r="AG232" i="6"/>
  <c r="AH232" i="6"/>
  <c r="AI232" i="6"/>
  <c r="AJ232" i="6"/>
  <c r="AG233" i="6"/>
  <c r="AH233" i="6"/>
  <c r="AI233" i="6"/>
  <c r="AJ233" i="6"/>
  <c r="AG234" i="6"/>
  <c r="AH234" i="6"/>
  <c r="AI234" i="6"/>
  <c r="AJ234" i="6"/>
  <c r="AG235" i="6"/>
  <c r="AH235" i="6"/>
  <c r="AI235" i="6"/>
  <c r="AJ235" i="6"/>
  <c r="AG236" i="6"/>
  <c r="AH236" i="6"/>
  <c r="AI236" i="6"/>
  <c r="AJ236" i="6"/>
  <c r="AG237" i="6"/>
  <c r="AH237" i="6"/>
  <c r="AI237" i="6"/>
  <c r="AJ237" i="6"/>
  <c r="AG238" i="6"/>
  <c r="AH238" i="6"/>
  <c r="AI238" i="6"/>
  <c r="AJ238" i="6"/>
  <c r="AG239" i="6"/>
  <c r="AH239" i="6"/>
  <c r="AI239" i="6"/>
  <c r="AJ239" i="6"/>
  <c r="AG240" i="6"/>
  <c r="AH240" i="6"/>
  <c r="AI240" i="6"/>
  <c r="AJ240" i="6"/>
  <c r="AG241" i="6"/>
  <c r="AH241" i="6"/>
  <c r="AI241" i="6"/>
  <c r="AJ241" i="6"/>
  <c r="AG242" i="6"/>
  <c r="AH242" i="6"/>
  <c r="AI242" i="6"/>
  <c r="AJ242" i="6"/>
  <c r="AG243" i="6"/>
  <c r="AH243" i="6"/>
  <c r="AI243" i="6"/>
  <c r="AJ243" i="6"/>
  <c r="AG244" i="6"/>
  <c r="AH244" i="6"/>
  <c r="AI244" i="6"/>
  <c r="AJ244" i="6"/>
  <c r="AG245" i="6"/>
  <c r="AH245" i="6"/>
  <c r="AI245" i="6"/>
  <c r="AJ245" i="6"/>
  <c r="AG246" i="6"/>
  <c r="AH246" i="6"/>
  <c r="AI246" i="6"/>
  <c r="AJ246" i="6"/>
  <c r="AG247" i="6"/>
  <c r="AH247" i="6"/>
  <c r="AI247" i="6"/>
  <c r="AJ247" i="6"/>
  <c r="AG248" i="6"/>
  <c r="AH248" i="6"/>
  <c r="AI248" i="6"/>
  <c r="AJ248" i="6"/>
  <c r="AG249" i="6"/>
  <c r="AH249" i="6"/>
  <c r="AI249" i="6"/>
  <c r="AJ249" i="6"/>
  <c r="AG250" i="6"/>
  <c r="AH250" i="6"/>
  <c r="AI250" i="6"/>
  <c r="AJ250" i="6"/>
  <c r="AG251" i="6"/>
  <c r="AH251" i="6"/>
  <c r="AI251" i="6"/>
  <c r="AJ251" i="6"/>
  <c r="AG252" i="6"/>
  <c r="AH252" i="6"/>
  <c r="AI252" i="6"/>
  <c r="AJ252" i="6"/>
  <c r="AG253" i="6"/>
  <c r="AH253" i="6"/>
  <c r="AI253" i="6"/>
  <c r="AJ253" i="6"/>
  <c r="AG254" i="6"/>
  <c r="AH254" i="6"/>
  <c r="AI254" i="6"/>
  <c r="AJ254" i="6"/>
  <c r="AG255" i="6"/>
  <c r="AH255" i="6"/>
  <c r="AI255" i="6"/>
  <c r="AJ255" i="6"/>
  <c r="AG256" i="6"/>
  <c r="AH256" i="6"/>
  <c r="AI256" i="6"/>
  <c r="AJ256" i="6"/>
  <c r="AG257" i="6"/>
  <c r="AH257" i="6"/>
  <c r="AI257" i="6"/>
  <c r="AJ257" i="6"/>
  <c r="AG258" i="6"/>
  <c r="AH258" i="6"/>
  <c r="AI258" i="6"/>
  <c r="AJ258" i="6"/>
  <c r="AG259" i="6"/>
  <c r="AH259" i="6"/>
  <c r="AI259" i="6"/>
  <c r="AJ259" i="6"/>
  <c r="AG260" i="6"/>
  <c r="AH260" i="6"/>
  <c r="AI260" i="6"/>
  <c r="AJ260" i="6"/>
  <c r="AG261" i="6"/>
  <c r="AH261" i="6"/>
  <c r="AI261" i="6"/>
  <c r="AJ261" i="6"/>
  <c r="AG262" i="6"/>
  <c r="AH262" i="6"/>
  <c r="AI262" i="6"/>
  <c r="AJ262" i="6"/>
  <c r="AG263" i="6"/>
  <c r="AH263" i="6"/>
  <c r="AI263" i="6"/>
  <c r="AJ263" i="6"/>
  <c r="AG264" i="6"/>
  <c r="AH264" i="6"/>
  <c r="AI264" i="6"/>
  <c r="AJ264" i="6"/>
  <c r="AG265" i="6"/>
  <c r="AH265" i="6"/>
  <c r="AI265" i="6"/>
  <c r="AJ265" i="6"/>
  <c r="AG266" i="6"/>
  <c r="AH266" i="6"/>
  <c r="AI266" i="6"/>
  <c r="AJ266" i="6"/>
  <c r="AG267" i="6"/>
  <c r="AH267" i="6"/>
  <c r="AI267" i="6"/>
  <c r="AJ267" i="6"/>
  <c r="AG268" i="6"/>
  <c r="AH268" i="6"/>
  <c r="AI268" i="6"/>
  <c r="AJ268" i="6"/>
  <c r="AG269" i="6"/>
  <c r="AH269" i="6"/>
  <c r="AI269" i="6"/>
  <c r="AJ269" i="6"/>
  <c r="AG270" i="6"/>
  <c r="AH270" i="6"/>
  <c r="AI270" i="6"/>
  <c r="AJ270" i="6"/>
  <c r="AG271" i="6"/>
  <c r="AH271" i="6"/>
  <c r="AI271" i="6"/>
  <c r="AJ271" i="6"/>
  <c r="AG272" i="6"/>
  <c r="AH272" i="6"/>
  <c r="AI272" i="6"/>
  <c r="AJ272" i="6"/>
  <c r="AG273" i="6"/>
  <c r="AH273" i="6"/>
  <c r="AI273" i="6"/>
  <c r="AJ273" i="6"/>
  <c r="AG274" i="6"/>
  <c r="AH274" i="6"/>
  <c r="AI274" i="6"/>
  <c r="AJ274" i="6"/>
  <c r="AG275" i="6"/>
  <c r="AH275" i="6"/>
  <c r="AI275" i="6"/>
  <c r="AJ275" i="6"/>
  <c r="AG276" i="6"/>
  <c r="AH276" i="6"/>
  <c r="AI276" i="6"/>
  <c r="AJ276" i="6"/>
  <c r="AG277" i="6"/>
  <c r="AH277" i="6"/>
  <c r="AI277" i="6"/>
  <c r="AJ277" i="6"/>
  <c r="AG278" i="6"/>
  <c r="AH278" i="6"/>
  <c r="AI278" i="6"/>
  <c r="AJ278" i="6"/>
  <c r="AG279" i="6"/>
  <c r="AH279" i="6"/>
  <c r="AI279" i="6"/>
  <c r="AJ279" i="6"/>
  <c r="AG280" i="6"/>
  <c r="AH280" i="6"/>
  <c r="AI280" i="6"/>
  <c r="AJ280" i="6"/>
  <c r="AG281" i="6"/>
  <c r="AH281" i="6"/>
  <c r="AI281" i="6"/>
  <c r="AJ281" i="6"/>
  <c r="AG282" i="6"/>
  <c r="AH282" i="6"/>
  <c r="AI282" i="6"/>
  <c r="AJ282" i="6"/>
  <c r="AG283" i="6"/>
  <c r="AH283" i="6"/>
  <c r="AI283" i="6"/>
  <c r="AJ283" i="6"/>
  <c r="AG284" i="6"/>
  <c r="AH284" i="6"/>
  <c r="AI284" i="6"/>
  <c r="AJ284" i="6"/>
  <c r="AG285" i="6"/>
  <c r="AH285" i="6"/>
  <c r="AI285" i="6"/>
  <c r="AJ285" i="6"/>
  <c r="AG286" i="6"/>
  <c r="AH286" i="6"/>
  <c r="AI286" i="6"/>
  <c r="AJ286" i="6"/>
  <c r="AG287" i="6"/>
  <c r="AH287" i="6"/>
  <c r="AI287" i="6"/>
  <c r="AJ287" i="6"/>
  <c r="AG288" i="6"/>
  <c r="AH288" i="6"/>
  <c r="AI288" i="6"/>
  <c r="AJ288" i="6"/>
  <c r="AG289" i="6"/>
  <c r="AH289" i="6"/>
  <c r="AI289" i="6"/>
  <c r="AJ289" i="6"/>
  <c r="AG290" i="6"/>
  <c r="AH290" i="6"/>
  <c r="AI290" i="6"/>
  <c r="AJ290" i="6"/>
  <c r="AG291" i="6"/>
  <c r="AH291" i="6"/>
  <c r="AI291" i="6"/>
  <c r="AJ291" i="6"/>
  <c r="AG292" i="6"/>
  <c r="AH292" i="6"/>
  <c r="AI292" i="6"/>
  <c r="AJ292" i="6"/>
  <c r="AG293" i="6"/>
  <c r="AH293" i="6"/>
  <c r="AI293" i="6"/>
  <c r="AJ293" i="6"/>
  <c r="AG294" i="6"/>
  <c r="AH294" i="6"/>
  <c r="AI294" i="6"/>
  <c r="AJ294" i="6"/>
  <c r="AG295" i="6"/>
  <c r="AH295" i="6"/>
  <c r="AI295" i="6"/>
  <c r="AJ295" i="6"/>
  <c r="AG296" i="6"/>
  <c r="AH296" i="6"/>
  <c r="AI296" i="6"/>
  <c r="AJ296" i="6"/>
  <c r="AG297" i="6"/>
  <c r="AH297" i="6"/>
  <c r="AI297" i="6"/>
  <c r="AJ297" i="6"/>
  <c r="AG298" i="6"/>
  <c r="AH298" i="6"/>
  <c r="AI298" i="6"/>
  <c r="AJ298" i="6"/>
  <c r="AG299" i="6"/>
  <c r="AH299" i="6"/>
  <c r="AI299" i="6"/>
  <c r="AJ299" i="6"/>
  <c r="AG300" i="6"/>
  <c r="AH300" i="6"/>
  <c r="AI300" i="6"/>
  <c r="AJ300" i="6"/>
  <c r="AG301" i="6"/>
  <c r="AH301" i="6"/>
  <c r="AI301" i="6"/>
  <c r="AJ301" i="6"/>
  <c r="AG302" i="6"/>
  <c r="AH302" i="6"/>
  <c r="AI302" i="6"/>
  <c r="AJ302" i="6"/>
  <c r="AG303" i="6"/>
  <c r="AH303" i="6"/>
  <c r="AI303" i="6"/>
  <c r="AJ303" i="6"/>
  <c r="AG304" i="6"/>
  <c r="AH304" i="6"/>
  <c r="AI304" i="6"/>
  <c r="AJ304" i="6"/>
  <c r="AG305" i="6"/>
  <c r="AH305" i="6"/>
  <c r="AI305" i="6"/>
  <c r="AJ305" i="6"/>
  <c r="AG306" i="6"/>
  <c r="AH306" i="6"/>
  <c r="AI306" i="6"/>
  <c r="AJ306" i="6"/>
  <c r="AG307" i="6"/>
  <c r="AH307" i="6"/>
  <c r="AI307" i="6"/>
  <c r="AJ307" i="6"/>
  <c r="AG308" i="6"/>
  <c r="AH308" i="6"/>
  <c r="AI308" i="6"/>
  <c r="AJ308" i="6"/>
  <c r="AG309" i="6"/>
  <c r="AH309" i="6"/>
  <c r="AI309" i="6"/>
  <c r="AJ309" i="6"/>
  <c r="AG310" i="6"/>
  <c r="AH310" i="6"/>
  <c r="AI310" i="6"/>
  <c r="AJ310" i="6"/>
  <c r="AG311" i="6"/>
  <c r="AH311" i="6"/>
  <c r="AI311" i="6"/>
  <c r="AJ311" i="6"/>
  <c r="AG312" i="6"/>
  <c r="AH312" i="6"/>
  <c r="AI312" i="6"/>
  <c r="AJ312" i="6"/>
  <c r="AG313" i="6"/>
  <c r="AH313" i="6"/>
  <c r="AI313" i="6"/>
  <c r="AJ313" i="6"/>
  <c r="AG314" i="6"/>
  <c r="AH314" i="6"/>
  <c r="AI314" i="6"/>
  <c r="AJ314" i="6"/>
  <c r="AG315" i="6"/>
  <c r="AH315" i="6"/>
  <c r="AI315" i="6"/>
  <c r="AJ315" i="6"/>
  <c r="AG316" i="6"/>
  <c r="AH316" i="6"/>
  <c r="AI316" i="6"/>
  <c r="AJ316" i="6"/>
  <c r="AG317" i="6"/>
  <c r="AH317" i="6"/>
  <c r="AI317" i="6"/>
  <c r="AJ317" i="6"/>
  <c r="AG318" i="6"/>
  <c r="AH318" i="6"/>
  <c r="AI318" i="6"/>
  <c r="AJ318" i="6"/>
  <c r="AG319" i="6"/>
  <c r="AH319" i="6"/>
  <c r="AI319" i="6"/>
  <c r="AJ319" i="6"/>
  <c r="AG320" i="6"/>
  <c r="AH320" i="6"/>
  <c r="AI320" i="6"/>
  <c r="AJ320" i="6"/>
  <c r="AG321" i="6"/>
  <c r="AH321" i="6"/>
  <c r="AI321" i="6"/>
  <c r="AJ321" i="6"/>
  <c r="AG322" i="6"/>
  <c r="AH322" i="6"/>
  <c r="AI322" i="6"/>
  <c r="AJ322" i="6"/>
  <c r="AG323" i="6"/>
  <c r="AH323" i="6"/>
  <c r="AI323" i="6"/>
  <c r="AJ323" i="6"/>
  <c r="AG324" i="6"/>
  <c r="AH324" i="6"/>
  <c r="AI324" i="6"/>
  <c r="AJ324" i="6"/>
  <c r="AG325" i="6"/>
  <c r="AH325" i="6"/>
  <c r="AI325" i="6"/>
  <c r="AJ325" i="6"/>
  <c r="AG326" i="6"/>
  <c r="AH326" i="6"/>
  <c r="AI326" i="6"/>
  <c r="AJ326" i="6"/>
  <c r="AG327" i="6"/>
  <c r="AH327" i="6"/>
  <c r="AI327" i="6"/>
  <c r="AJ327" i="6"/>
  <c r="AG328" i="6"/>
  <c r="AH328" i="6"/>
  <c r="AI328" i="6"/>
  <c r="AJ328" i="6"/>
  <c r="AG329" i="6"/>
  <c r="AH329" i="6"/>
  <c r="AI329" i="6"/>
  <c r="AJ329" i="6"/>
  <c r="AG330" i="6"/>
  <c r="AH330" i="6"/>
  <c r="AI330" i="6"/>
  <c r="AJ330" i="6"/>
  <c r="AG331" i="6"/>
  <c r="AH331" i="6"/>
  <c r="AI331" i="6"/>
  <c r="AJ331" i="6"/>
  <c r="AG332" i="6"/>
  <c r="AH332" i="6"/>
  <c r="AI332" i="6"/>
  <c r="AJ332" i="6"/>
  <c r="AG333" i="6"/>
  <c r="AH333" i="6"/>
  <c r="AI333" i="6"/>
  <c r="AJ333" i="6"/>
  <c r="AG334" i="6"/>
  <c r="AH334" i="6"/>
  <c r="AI334" i="6"/>
  <c r="AJ334" i="6"/>
  <c r="AG335" i="6"/>
  <c r="AH335" i="6"/>
  <c r="AI335" i="6"/>
  <c r="AJ335" i="6"/>
  <c r="AG336" i="6"/>
  <c r="AH336" i="6"/>
  <c r="AI336" i="6"/>
  <c r="AJ336" i="6"/>
  <c r="AG337" i="6"/>
  <c r="AH337" i="6"/>
  <c r="AI337" i="6"/>
  <c r="AJ337" i="6"/>
  <c r="AG338" i="6"/>
  <c r="AH338" i="6"/>
  <c r="AI338" i="6"/>
  <c r="AJ338" i="6"/>
  <c r="AG339" i="6"/>
  <c r="AH339" i="6"/>
  <c r="AI339" i="6"/>
  <c r="AJ339" i="6"/>
  <c r="AG340" i="6"/>
  <c r="AH340" i="6"/>
  <c r="AI340" i="6"/>
  <c r="AJ340" i="6"/>
  <c r="AG341" i="6"/>
  <c r="AH341" i="6"/>
  <c r="AI341" i="6"/>
  <c r="AJ341" i="6"/>
  <c r="AG342" i="6"/>
  <c r="AH342" i="6"/>
  <c r="AI342" i="6"/>
  <c r="AJ342" i="6"/>
  <c r="AG343" i="6"/>
  <c r="AH343" i="6"/>
  <c r="AI343" i="6"/>
  <c r="AJ343" i="6"/>
  <c r="AG344" i="6"/>
  <c r="AH344" i="6"/>
  <c r="AI344" i="6"/>
  <c r="AJ344" i="6"/>
  <c r="AG345" i="6"/>
  <c r="AH345" i="6"/>
  <c r="AI345" i="6"/>
  <c r="AJ345" i="6"/>
  <c r="AG346" i="6"/>
  <c r="AH346" i="6"/>
  <c r="AI346" i="6"/>
  <c r="AJ346" i="6"/>
  <c r="AG347" i="6"/>
  <c r="AH347" i="6"/>
  <c r="AI347" i="6"/>
  <c r="AJ347" i="6"/>
  <c r="AG348" i="6"/>
  <c r="AH348" i="6"/>
  <c r="AI348" i="6"/>
  <c r="AJ348" i="6"/>
  <c r="AG349" i="6"/>
  <c r="AH349" i="6"/>
  <c r="AI349" i="6"/>
  <c r="AJ349" i="6"/>
  <c r="AG350" i="6"/>
  <c r="AH350" i="6"/>
  <c r="AI350" i="6"/>
  <c r="AJ350" i="6"/>
  <c r="AG351" i="6"/>
  <c r="AH351" i="6"/>
  <c r="AI351" i="6"/>
  <c r="AJ351" i="6"/>
  <c r="AG352" i="6"/>
  <c r="AH352" i="6"/>
  <c r="AI352" i="6"/>
  <c r="AJ352" i="6"/>
  <c r="AG353" i="6"/>
  <c r="AH353" i="6"/>
  <c r="AI353" i="6"/>
  <c r="AJ353" i="6"/>
  <c r="AG354" i="6"/>
  <c r="AH354" i="6"/>
  <c r="AI354" i="6"/>
  <c r="AJ354" i="6"/>
  <c r="AG355" i="6"/>
  <c r="AH355" i="6"/>
  <c r="AI355" i="6"/>
  <c r="AJ355" i="6"/>
  <c r="AG356" i="6"/>
  <c r="AH356" i="6"/>
  <c r="AI356" i="6"/>
  <c r="AJ356" i="6"/>
  <c r="AG357" i="6"/>
  <c r="AH357" i="6"/>
  <c r="AI357" i="6"/>
  <c r="AJ357" i="6"/>
  <c r="AG358" i="6"/>
  <c r="AH358" i="6"/>
  <c r="AI358" i="6"/>
  <c r="AJ358" i="6"/>
  <c r="AG359" i="6"/>
  <c r="AH359" i="6"/>
  <c r="AI359" i="6"/>
  <c r="AJ359" i="6"/>
  <c r="AG360" i="6"/>
  <c r="AH360" i="6"/>
  <c r="AI360" i="6"/>
  <c r="AJ360" i="6"/>
  <c r="AG361" i="6"/>
  <c r="AH361" i="6"/>
  <c r="AI361" i="6"/>
  <c r="AJ361" i="6"/>
  <c r="AG362" i="6"/>
  <c r="AH362" i="6"/>
  <c r="AI362" i="6"/>
  <c r="AJ362" i="6"/>
  <c r="AG363" i="6"/>
  <c r="AH363" i="6"/>
  <c r="AI363" i="6"/>
  <c r="AJ363" i="6"/>
  <c r="AG364" i="6"/>
  <c r="AH364" i="6"/>
  <c r="AI364" i="6"/>
  <c r="AJ364" i="6"/>
  <c r="AG365" i="6"/>
  <c r="AH365" i="6"/>
  <c r="AI365" i="6"/>
  <c r="AJ365" i="6"/>
  <c r="AG366" i="6"/>
  <c r="AH366" i="6"/>
  <c r="AI366" i="6"/>
  <c r="AJ366" i="6"/>
  <c r="AG367" i="6"/>
  <c r="AH367" i="6"/>
  <c r="AI367" i="6"/>
  <c r="AJ367" i="6"/>
  <c r="AG368" i="6"/>
  <c r="AH368" i="6"/>
  <c r="AI368" i="6"/>
  <c r="AJ368" i="6"/>
  <c r="AG369" i="6"/>
  <c r="AH369" i="6"/>
  <c r="AI369" i="6"/>
  <c r="AJ369" i="6"/>
  <c r="AG370" i="6"/>
  <c r="AH370" i="6"/>
  <c r="AI370" i="6"/>
  <c r="AJ370" i="6"/>
  <c r="AG371" i="6"/>
  <c r="AH371" i="6"/>
  <c r="AI371" i="6"/>
  <c r="AJ371" i="6"/>
  <c r="AG372" i="6"/>
  <c r="AH372" i="6"/>
  <c r="AI372" i="6"/>
  <c r="AJ372" i="6"/>
  <c r="AG373" i="6"/>
  <c r="AH373" i="6"/>
  <c r="AI373" i="6"/>
  <c r="AJ373" i="6"/>
  <c r="AG374" i="6"/>
  <c r="AH374" i="6"/>
  <c r="AI374" i="6"/>
  <c r="AJ374" i="6"/>
  <c r="AG375" i="6"/>
  <c r="AH375" i="6"/>
  <c r="AI375" i="6"/>
  <c r="AJ375" i="6"/>
  <c r="AG376" i="6"/>
  <c r="AH376" i="6"/>
  <c r="AI376" i="6"/>
  <c r="AJ376" i="6"/>
  <c r="AG377" i="6"/>
  <c r="AH377" i="6"/>
  <c r="AI377" i="6"/>
  <c r="AJ377" i="6"/>
  <c r="AG378" i="6"/>
  <c r="AH378" i="6"/>
  <c r="AI378" i="6"/>
  <c r="AJ378" i="6"/>
  <c r="AG379" i="6"/>
  <c r="AH379" i="6"/>
  <c r="AI379" i="6"/>
  <c r="AJ379" i="6"/>
  <c r="AG380" i="6"/>
  <c r="AH380" i="6"/>
  <c r="AI380" i="6"/>
  <c r="AJ380" i="6"/>
  <c r="AG381" i="6"/>
  <c r="AH381" i="6"/>
  <c r="AI381" i="6"/>
  <c r="AJ381" i="6"/>
  <c r="AG382" i="6"/>
  <c r="AH382" i="6"/>
  <c r="AI382" i="6"/>
  <c r="AJ382" i="6"/>
  <c r="AG383" i="6"/>
  <c r="AH383" i="6"/>
  <c r="AI383" i="6"/>
  <c r="AJ383" i="6"/>
  <c r="AG384" i="6"/>
  <c r="AH384" i="6"/>
  <c r="AI384" i="6"/>
  <c r="AJ384" i="6"/>
  <c r="AG385" i="6"/>
  <c r="AH385" i="6"/>
  <c r="AI385" i="6"/>
  <c r="AJ385" i="6"/>
  <c r="AG386" i="6"/>
  <c r="AH386" i="6"/>
  <c r="AI386" i="6"/>
  <c r="AJ386" i="6"/>
  <c r="AG387" i="6"/>
  <c r="AH387" i="6"/>
  <c r="AI387" i="6"/>
  <c r="AJ387" i="6"/>
  <c r="AG388" i="6"/>
  <c r="AH388" i="6"/>
  <c r="AI388" i="6"/>
  <c r="AJ388" i="6"/>
  <c r="AG389" i="6"/>
  <c r="AH389" i="6"/>
  <c r="AI389" i="6"/>
  <c r="AJ389" i="6"/>
  <c r="AG390" i="6"/>
  <c r="AH390" i="6"/>
  <c r="AI390" i="6"/>
  <c r="AJ390" i="6"/>
  <c r="AG391" i="6"/>
  <c r="AH391" i="6"/>
  <c r="AI391" i="6"/>
  <c r="AJ391" i="6"/>
  <c r="AG392" i="6"/>
  <c r="AH392" i="6"/>
  <c r="AI392" i="6"/>
  <c r="AJ392" i="6"/>
  <c r="AG393" i="6"/>
  <c r="AH393" i="6"/>
  <c r="AI393" i="6"/>
  <c r="AJ393" i="6"/>
  <c r="AG394" i="6"/>
  <c r="AH394" i="6"/>
  <c r="AI394" i="6"/>
  <c r="AJ394" i="6"/>
  <c r="AG395" i="6"/>
  <c r="AH395" i="6"/>
  <c r="AI395" i="6"/>
  <c r="AJ395" i="6"/>
  <c r="AG396" i="6"/>
  <c r="AH396" i="6"/>
  <c r="AI396" i="6"/>
  <c r="AJ396" i="6"/>
  <c r="AG397" i="6"/>
  <c r="AH397" i="6"/>
  <c r="AI397" i="6"/>
  <c r="AJ397" i="6"/>
  <c r="AG398" i="6"/>
  <c r="AH398" i="6"/>
  <c r="AI398" i="6"/>
  <c r="AJ398" i="6"/>
  <c r="AG399" i="6"/>
  <c r="AH399" i="6"/>
  <c r="AI399" i="6"/>
  <c r="AJ399" i="6"/>
  <c r="AG400" i="6"/>
  <c r="AH400" i="6"/>
  <c r="AI400" i="6"/>
  <c r="AJ400" i="6"/>
  <c r="AG401" i="6"/>
  <c r="AH401" i="6"/>
  <c r="AI401" i="6"/>
  <c r="AJ401" i="6"/>
  <c r="AG402" i="6"/>
  <c r="AH402" i="6"/>
  <c r="AI402" i="6"/>
  <c r="AJ402" i="6"/>
  <c r="AG403" i="6"/>
  <c r="AH403" i="6"/>
  <c r="AI403" i="6"/>
  <c r="AJ403" i="6"/>
  <c r="AG404" i="6"/>
  <c r="AH404" i="6"/>
  <c r="AI404" i="6"/>
  <c r="AJ404" i="6"/>
  <c r="AG405" i="6"/>
  <c r="AH405" i="6"/>
  <c r="AI405" i="6"/>
  <c r="AJ405" i="6"/>
  <c r="AG406" i="6"/>
  <c r="AH406" i="6"/>
  <c r="AI406" i="6"/>
  <c r="AJ406" i="6"/>
  <c r="AG407" i="6"/>
  <c r="AH407" i="6"/>
  <c r="AI407" i="6"/>
  <c r="AJ407" i="6"/>
  <c r="AG408" i="6"/>
  <c r="AH408" i="6"/>
  <c r="AI408" i="6"/>
  <c r="AJ408" i="6"/>
  <c r="AG409" i="6"/>
  <c r="AH409" i="6"/>
  <c r="AI409" i="6"/>
  <c r="AJ409" i="6"/>
  <c r="AG410" i="6"/>
  <c r="AH410" i="6"/>
  <c r="AI410" i="6"/>
  <c r="AJ410" i="6"/>
  <c r="AG411" i="6"/>
  <c r="AH411" i="6"/>
  <c r="AI411" i="6"/>
  <c r="AJ411" i="6"/>
  <c r="AG412" i="6"/>
  <c r="AH412" i="6"/>
  <c r="AI412" i="6"/>
  <c r="AJ412" i="6"/>
  <c r="AG413" i="6"/>
  <c r="AH413" i="6"/>
  <c r="AI413" i="6"/>
  <c r="AJ413" i="6"/>
  <c r="AG414" i="6"/>
  <c r="AH414" i="6"/>
  <c r="AI414" i="6"/>
  <c r="AJ414" i="6"/>
  <c r="AG415" i="6"/>
  <c r="AH415" i="6"/>
  <c r="AI415" i="6"/>
  <c r="AJ415" i="6"/>
  <c r="AG416" i="6"/>
  <c r="AH416" i="6"/>
  <c r="AI416" i="6"/>
  <c r="AJ416" i="6"/>
  <c r="AG417" i="6"/>
  <c r="AH417" i="6"/>
  <c r="AI417" i="6"/>
  <c r="AJ417" i="6"/>
  <c r="AG418" i="6"/>
  <c r="AH418" i="6"/>
  <c r="AI418" i="6"/>
  <c r="AJ418" i="6"/>
  <c r="AG419" i="6"/>
  <c r="AH419" i="6"/>
  <c r="AI419" i="6"/>
  <c r="AJ419" i="6"/>
  <c r="AG420" i="6"/>
  <c r="AH420" i="6"/>
  <c r="AI420" i="6"/>
  <c r="AJ420" i="6"/>
  <c r="AG421" i="6"/>
  <c r="AH421" i="6"/>
  <c r="AI421" i="6"/>
  <c r="AJ421" i="6"/>
  <c r="AG422" i="6"/>
  <c r="AH422" i="6"/>
  <c r="AI422" i="6"/>
  <c r="AJ422" i="6"/>
  <c r="AG423" i="6"/>
  <c r="AH423" i="6"/>
  <c r="AI423" i="6"/>
  <c r="AJ423" i="6"/>
  <c r="AG424" i="6"/>
  <c r="AH424" i="6"/>
  <c r="AI424" i="6"/>
  <c r="AJ424" i="6"/>
  <c r="AG425" i="6"/>
  <c r="AH425" i="6"/>
  <c r="AI425" i="6"/>
  <c r="AJ425" i="6"/>
  <c r="AG426" i="6"/>
  <c r="AH426" i="6"/>
  <c r="AI426" i="6"/>
  <c r="AJ426" i="6"/>
  <c r="AG427" i="6"/>
  <c r="AH427" i="6"/>
  <c r="AI427" i="6"/>
  <c r="AJ427" i="6"/>
  <c r="AG428" i="6"/>
  <c r="AH428" i="6"/>
  <c r="AI428" i="6"/>
  <c r="AJ428" i="6"/>
  <c r="AG429" i="6"/>
  <c r="AH429" i="6"/>
  <c r="AI429" i="6"/>
  <c r="AJ429" i="6"/>
  <c r="AG430" i="6"/>
  <c r="AH430" i="6"/>
  <c r="AI430" i="6"/>
  <c r="AJ430" i="6"/>
  <c r="AG431" i="6"/>
  <c r="AH431" i="6"/>
  <c r="AI431" i="6"/>
  <c r="AJ431" i="6"/>
  <c r="AG432" i="6"/>
  <c r="AH432" i="6"/>
  <c r="AI432" i="6"/>
  <c r="AJ432" i="6"/>
  <c r="AG433" i="6"/>
  <c r="AH433" i="6"/>
  <c r="AI433" i="6"/>
  <c r="AJ433" i="6"/>
  <c r="AG434" i="6"/>
  <c r="AH434" i="6"/>
  <c r="AI434" i="6"/>
  <c r="AJ434" i="6"/>
  <c r="AG435" i="6"/>
  <c r="AH435" i="6"/>
  <c r="AI435" i="6"/>
  <c r="AJ435" i="6"/>
  <c r="AG436" i="6"/>
  <c r="AH436" i="6"/>
  <c r="AI436" i="6"/>
  <c r="AJ436" i="6"/>
  <c r="AG437" i="6"/>
  <c r="AH437" i="6"/>
  <c r="AI437" i="6"/>
  <c r="AJ437" i="6"/>
  <c r="AG438" i="6"/>
  <c r="AH438" i="6"/>
  <c r="AI438" i="6"/>
  <c r="AJ438" i="6"/>
  <c r="AG439" i="6"/>
  <c r="AH439" i="6"/>
  <c r="AI439" i="6"/>
  <c r="AJ439" i="6"/>
  <c r="AG440" i="6"/>
  <c r="AH440" i="6"/>
  <c r="AI440" i="6"/>
  <c r="AJ440" i="6"/>
  <c r="AG441" i="6"/>
  <c r="AH441" i="6"/>
  <c r="AI441" i="6"/>
  <c r="AJ441" i="6"/>
  <c r="AG442" i="6"/>
  <c r="AH442" i="6"/>
  <c r="AI442" i="6"/>
  <c r="AJ442" i="6"/>
  <c r="AG443" i="6"/>
  <c r="AH443" i="6"/>
  <c r="AI443" i="6"/>
  <c r="AJ443" i="6"/>
  <c r="AG444" i="6"/>
  <c r="AH444" i="6"/>
  <c r="AI444" i="6"/>
  <c r="AJ444" i="6"/>
  <c r="AG445" i="6"/>
  <c r="AH445" i="6"/>
  <c r="AI445" i="6"/>
  <c r="AJ445" i="6"/>
  <c r="AG446" i="6"/>
  <c r="AH446" i="6"/>
  <c r="AI446" i="6"/>
  <c r="AJ446" i="6"/>
  <c r="AG447" i="6"/>
  <c r="AH447" i="6"/>
  <c r="AI447" i="6"/>
  <c r="AJ447" i="6"/>
  <c r="AG448" i="6"/>
  <c r="AH448" i="6"/>
  <c r="AI448" i="6"/>
  <c r="AJ448" i="6"/>
  <c r="AG449" i="6"/>
  <c r="AH449" i="6"/>
  <c r="AI449" i="6"/>
  <c r="AJ449" i="6"/>
  <c r="AG450" i="6"/>
  <c r="AH450" i="6"/>
  <c r="AI450" i="6"/>
  <c r="AJ450" i="6"/>
  <c r="AG451" i="6"/>
  <c r="AH451" i="6"/>
  <c r="AI451" i="6"/>
  <c r="AJ451" i="6"/>
  <c r="AG452" i="6"/>
  <c r="AH452" i="6"/>
  <c r="AI452" i="6"/>
  <c r="AJ452" i="6"/>
  <c r="AG453" i="6"/>
  <c r="AH453" i="6"/>
  <c r="AI453" i="6"/>
  <c r="AJ453" i="6"/>
  <c r="AG454" i="6"/>
  <c r="AH454" i="6"/>
  <c r="AI454" i="6"/>
  <c r="AJ454" i="6"/>
  <c r="AG455" i="6"/>
  <c r="AH455" i="6"/>
  <c r="AI455" i="6"/>
  <c r="AJ455" i="6"/>
  <c r="AG456" i="6"/>
  <c r="AH456" i="6"/>
  <c r="AI456" i="6"/>
  <c r="AJ456" i="6"/>
  <c r="AG457" i="6"/>
  <c r="AH457" i="6"/>
  <c r="AI457" i="6"/>
  <c r="AJ457" i="6"/>
  <c r="AG458" i="6"/>
  <c r="AH458" i="6"/>
  <c r="AI458" i="6"/>
  <c r="AJ458" i="6"/>
  <c r="AG459" i="6"/>
  <c r="AH459" i="6"/>
  <c r="AI459" i="6"/>
  <c r="AJ459" i="6"/>
  <c r="AG460" i="6"/>
  <c r="AH460" i="6"/>
  <c r="AI460" i="6"/>
  <c r="AJ460" i="6"/>
  <c r="AG461" i="6"/>
  <c r="AH461" i="6"/>
  <c r="AI461" i="6"/>
  <c r="AJ461" i="6"/>
  <c r="AG462" i="6"/>
  <c r="AH462" i="6"/>
  <c r="AI462" i="6"/>
  <c r="AJ462" i="6"/>
  <c r="AG463" i="6"/>
  <c r="AH463" i="6"/>
  <c r="AI463" i="6"/>
  <c r="AJ463" i="6"/>
  <c r="AG464" i="6"/>
  <c r="AH464" i="6"/>
  <c r="AI464" i="6"/>
  <c r="AJ464" i="6"/>
  <c r="AG465" i="6"/>
  <c r="AH465" i="6"/>
  <c r="AI465" i="6"/>
  <c r="AJ465" i="6"/>
  <c r="AG466" i="6"/>
  <c r="AH466" i="6"/>
  <c r="AI466" i="6"/>
  <c r="AJ466" i="6"/>
  <c r="AG467" i="6"/>
  <c r="AH467" i="6"/>
  <c r="AI467" i="6"/>
  <c r="AJ467" i="6"/>
  <c r="AG468" i="6"/>
  <c r="AH468" i="6"/>
  <c r="AI468" i="6"/>
  <c r="AJ468" i="6"/>
  <c r="AG469" i="6"/>
  <c r="AH469" i="6"/>
  <c r="AI469" i="6"/>
  <c r="AJ469" i="6"/>
  <c r="AG470" i="6"/>
  <c r="AH470" i="6"/>
  <c r="AI470" i="6"/>
  <c r="AJ470" i="6"/>
  <c r="AG471" i="6"/>
  <c r="AH471" i="6"/>
  <c r="AI471" i="6"/>
  <c r="AJ471" i="6"/>
  <c r="AG472" i="6"/>
  <c r="AH472" i="6"/>
  <c r="AI472" i="6"/>
  <c r="AJ472" i="6"/>
  <c r="AG473" i="6"/>
  <c r="AH473" i="6"/>
  <c r="AI473" i="6"/>
  <c r="AJ473" i="6"/>
  <c r="AG474" i="6"/>
  <c r="AH474" i="6"/>
  <c r="AI474" i="6"/>
  <c r="AJ474" i="6"/>
  <c r="AG475" i="6"/>
  <c r="AH475" i="6"/>
  <c r="AI475" i="6"/>
  <c r="AJ475" i="6"/>
  <c r="AG476" i="6"/>
  <c r="AH476" i="6"/>
  <c r="AI476" i="6"/>
  <c r="AJ476" i="6"/>
  <c r="AG477" i="6"/>
  <c r="AH477" i="6"/>
  <c r="AI477" i="6"/>
  <c r="AJ477" i="6"/>
  <c r="AG478" i="6"/>
  <c r="AH478" i="6"/>
  <c r="AI478" i="6"/>
  <c r="AJ478" i="6"/>
  <c r="AG479" i="6"/>
  <c r="AH479" i="6"/>
  <c r="AI479" i="6"/>
  <c r="AJ479" i="6"/>
  <c r="AG480" i="6"/>
  <c r="AH480" i="6"/>
  <c r="AI480" i="6"/>
  <c r="AJ480" i="6"/>
  <c r="AG481" i="6"/>
  <c r="AH481" i="6"/>
  <c r="AI481" i="6"/>
  <c r="AJ481" i="6"/>
  <c r="AG482" i="6"/>
  <c r="AH482" i="6"/>
  <c r="AI482" i="6"/>
  <c r="AJ482" i="6"/>
  <c r="AG483" i="6"/>
  <c r="AH483" i="6"/>
  <c r="AI483" i="6"/>
  <c r="AJ483" i="6"/>
  <c r="AG484" i="6"/>
  <c r="AH484" i="6"/>
  <c r="AI484" i="6"/>
  <c r="AJ484" i="6"/>
  <c r="AG485" i="6"/>
  <c r="AH485" i="6"/>
  <c r="AI485" i="6"/>
  <c r="AJ485" i="6"/>
  <c r="AG486" i="6"/>
  <c r="AH486" i="6"/>
  <c r="AI486" i="6"/>
  <c r="AJ486" i="6"/>
  <c r="AG487" i="6"/>
  <c r="AH487" i="6"/>
  <c r="AI487" i="6"/>
  <c r="AJ487" i="6"/>
  <c r="AG488" i="6"/>
  <c r="AH488" i="6"/>
  <c r="AI488" i="6"/>
  <c r="AJ488" i="6"/>
  <c r="AG489" i="6"/>
  <c r="AH489" i="6"/>
  <c r="AI489" i="6"/>
  <c r="AJ489" i="6"/>
  <c r="AG490" i="6"/>
  <c r="AH490" i="6"/>
  <c r="AI490" i="6"/>
  <c r="AJ490" i="6"/>
  <c r="AG491" i="6"/>
  <c r="AH491" i="6"/>
  <c r="AI491" i="6"/>
  <c r="AJ491" i="6"/>
  <c r="AG492" i="6"/>
  <c r="AH492" i="6"/>
  <c r="AI492" i="6"/>
  <c r="AJ492" i="6"/>
  <c r="AG493" i="6"/>
  <c r="AH493" i="6"/>
  <c r="AI493" i="6"/>
  <c r="AJ493" i="6"/>
  <c r="AG494" i="6"/>
  <c r="AH494" i="6"/>
  <c r="AI494" i="6"/>
  <c r="AJ494" i="6"/>
  <c r="AG495" i="6"/>
  <c r="AH495" i="6"/>
  <c r="AI495" i="6"/>
  <c r="AJ495" i="6"/>
  <c r="AG496" i="6"/>
  <c r="AH496" i="6"/>
  <c r="AI496" i="6"/>
  <c r="AJ496" i="6"/>
  <c r="AG497" i="6"/>
  <c r="AH497" i="6"/>
  <c r="AI497" i="6"/>
  <c r="AJ497" i="6"/>
  <c r="AG498" i="6"/>
  <c r="AH498" i="6"/>
  <c r="AI498" i="6"/>
  <c r="AJ498" i="6"/>
  <c r="AG499" i="6"/>
  <c r="AH499" i="6"/>
  <c r="AI499" i="6"/>
  <c r="AJ499" i="6"/>
  <c r="AG500" i="6"/>
  <c r="AH500" i="6"/>
  <c r="AI500" i="6"/>
  <c r="AJ500" i="6"/>
  <c r="AG501" i="6"/>
  <c r="AH501" i="6"/>
  <c r="AI501" i="6"/>
  <c r="AJ501" i="6"/>
  <c r="AG502" i="6"/>
  <c r="AH502" i="6"/>
  <c r="AI502" i="6"/>
  <c r="AJ502" i="6"/>
  <c r="AG503" i="6"/>
  <c r="AH503" i="6"/>
  <c r="AI503" i="6"/>
  <c r="AJ503" i="6"/>
  <c r="AG504" i="6"/>
  <c r="AH504" i="6"/>
  <c r="AI504" i="6"/>
  <c r="AJ504" i="6"/>
  <c r="AG505" i="6"/>
  <c r="AH505" i="6"/>
  <c r="AI505" i="6"/>
  <c r="AJ505" i="6"/>
  <c r="AG506" i="6"/>
  <c r="AH506" i="6"/>
  <c r="AI506" i="6"/>
  <c r="AJ506" i="6"/>
  <c r="AG507" i="6"/>
  <c r="AH507" i="6"/>
  <c r="AI507" i="6"/>
  <c r="AJ507" i="6"/>
  <c r="AG508" i="6"/>
  <c r="AH508" i="6"/>
  <c r="AI508" i="6"/>
  <c r="AJ508" i="6"/>
  <c r="AG509" i="6"/>
  <c r="AH509" i="6"/>
  <c r="AI509" i="6"/>
  <c r="AJ509" i="6"/>
  <c r="AG510" i="6"/>
  <c r="AH510" i="6"/>
  <c r="AI510" i="6"/>
  <c r="AJ510" i="6"/>
  <c r="AG511" i="6"/>
  <c r="AH511" i="6"/>
  <c r="AI511" i="6"/>
  <c r="AJ511" i="6"/>
  <c r="AG512" i="6"/>
  <c r="AH512" i="6"/>
  <c r="AI512" i="6"/>
  <c r="AJ512" i="6"/>
  <c r="AG513" i="6"/>
  <c r="AH513" i="6"/>
  <c r="AI513" i="6"/>
  <c r="AJ513" i="6"/>
  <c r="AG514" i="6"/>
  <c r="AH514" i="6"/>
  <c r="AI514" i="6"/>
  <c r="AJ514" i="6"/>
  <c r="AG515" i="6"/>
  <c r="AH515" i="6"/>
  <c r="AI515" i="6"/>
  <c r="AJ515" i="6"/>
  <c r="AG516" i="6"/>
  <c r="AH516" i="6"/>
  <c r="AI516" i="6"/>
  <c r="AJ516" i="6"/>
  <c r="AG517" i="6"/>
  <c r="AH517" i="6"/>
  <c r="AI517" i="6"/>
  <c r="AJ517" i="6"/>
  <c r="AG518" i="6"/>
  <c r="AH518" i="6"/>
  <c r="AI518" i="6"/>
  <c r="AJ518" i="6"/>
  <c r="AG519" i="6"/>
  <c r="AH519" i="6"/>
  <c r="AI519" i="6"/>
  <c r="AJ519" i="6"/>
  <c r="AG520" i="6"/>
  <c r="AH520" i="6"/>
  <c r="AI520" i="6"/>
  <c r="AJ520" i="6"/>
  <c r="AG521" i="6"/>
  <c r="AH521" i="6"/>
  <c r="AI521" i="6"/>
  <c r="AJ521" i="6"/>
  <c r="AG522" i="6"/>
  <c r="AH522" i="6"/>
  <c r="AI522" i="6"/>
  <c r="AJ522" i="6"/>
  <c r="AG523" i="6"/>
  <c r="AH523" i="6"/>
  <c r="AI523" i="6"/>
  <c r="AJ523" i="6"/>
  <c r="AG524" i="6"/>
  <c r="AH524" i="6"/>
  <c r="AI524" i="6"/>
  <c r="AJ524" i="6"/>
  <c r="AG525" i="6"/>
  <c r="AH525" i="6"/>
  <c r="AI525" i="6"/>
  <c r="AJ525" i="6"/>
  <c r="AG526" i="6"/>
  <c r="AH526" i="6"/>
  <c r="AI526" i="6"/>
  <c r="AJ526" i="6"/>
  <c r="AG527" i="6"/>
  <c r="AH527" i="6"/>
  <c r="AI527" i="6"/>
  <c r="AJ527" i="6"/>
  <c r="AG528" i="6"/>
  <c r="AH528" i="6"/>
  <c r="AI528" i="6"/>
  <c r="AJ528" i="6"/>
  <c r="AG529" i="6"/>
  <c r="AH529" i="6"/>
  <c r="AI529" i="6"/>
  <c r="AJ529" i="6"/>
  <c r="AG530" i="6"/>
  <c r="AH530" i="6"/>
  <c r="AI530" i="6"/>
  <c r="AJ530" i="6"/>
  <c r="AG531" i="6"/>
  <c r="AH531" i="6"/>
  <c r="AI531" i="6"/>
  <c r="AJ531" i="6"/>
  <c r="AG532" i="6"/>
  <c r="AH532" i="6"/>
  <c r="AI532" i="6"/>
  <c r="AJ532" i="6"/>
  <c r="AG533" i="6"/>
  <c r="AH533" i="6"/>
  <c r="AI533" i="6"/>
  <c r="AJ533" i="6"/>
  <c r="AG534" i="6"/>
  <c r="AH534" i="6"/>
  <c r="AI534" i="6"/>
  <c r="AJ534" i="6"/>
  <c r="AG535" i="6"/>
  <c r="AH535" i="6"/>
  <c r="AI535" i="6"/>
  <c r="AJ535" i="6"/>
  <c r="AG536" i="6"/>
  <c r="AH536" i="6"/>
  <c r="AI536" i="6"/>
  <c r="AJ536" i="6"/>
  <c r="AG537" i="6"/>
  <c r="AH537" i="6"/>
  <c r="AI537" i="6"/>
  <c r="AJ537" i="6"/>
  <c r="AG538" i="6"/>
  <c r="AH538" i="6"/>
  <c r="AI538" i="6"/>
  <c r="AJ538" i="6"/>
  <c r="AG539" i="6"/>
  <c r="AH539" i="6"/>
  <c r="AI539" i="6"/>
  <c r="AJ539" i="6"/>
  <c r="AG540" i="6"/>
  <c r="AH540" i="6"/>
  <c r="AI540" i="6"/>
  <c r="AJ540" i="6"/>
  <c r="AG541" i="6"/>
  <c r="AH541" i="6"/>
  <c r="AI541" i="6"/>
  <c r="AJ541" i="6"/>
  <c r="AG542" i="6"/>
  <c r="AH542" i="6"/>
  <c r="AI542" i="6"/>
  <c r="AJ542" i="6"/>
  <c r="AG543" i="6"/>
  <c r="AH543" i="6"/>
  <c r="AI543" i="6"/>
  <c r="AJ543" i="6"/>
  <c r="AG544" i="6"/>
  <c r="AH544" i="6"/>
  <c r="AI544" i="6"/>
  <c r="AJ544" i="6"/>
  <c r="AG545" i="6"/>
  <c r="AH545" i="6"/>
  <c r="AI545" i="6"/>
  <c r="AJ545" i="6"/>
  <c r="AG546" i="6"/>
  <c r="AH546" i="6"/>
  <c r="AI546" i="6"/>
  <c r="AJ546" i="6"/>
  <c r="AG547" i="6"/>
  <c r="AH547" i="6"/>
  <c r="AI547" i="6"/>
  <c r="AJ547" i="6"/>
  <c r="AG548" i="6"/>
  <c r="AH548" i="6"/>
  <c r="AI548" i="6"/>
  <c r="AJ548" i="6"/>
  <c r="AG549" i="6"/>
  <c r="AH549" i="6"/>
  <c r="AI549" i="6"/>
  <c r="AJ549" i="6"/>
  <c r="AG550" i="6"/>
  <c r="AH550" i="6"/>
  <c r="AI550" i="6"/>
  <c r="AJ550" i="6"/>
  <c r="AG551" i="6"/>
  <c r="AH551" i="6"/>
  <c r="AI551" i="6"/>
  <c r="AJ551" i="6"/>
  <c r="AG552" i="6"/>
  <c r="AH552" i="6"/>
  <c r="AI552" i="6"/>
  <c r="AJ552" i="6"/>
  <c r="AG553" i="6"/>
  <c r="AH553" i="6"/>
  <c r="AI553" i="6"/>
  <c r="AJ553" i="6"/>
  <c r="AG554" i="6"/>
  <c r="AH554" i="6"/>
  <c r="AI554" i="6"/>
  <c r="AJ554" i="6"/>
  <c r="AG555" i="6"/>
  <c r="AH555" i="6"/>
  <c r="AI555" i="6"/>
  <c r="AJ555" i="6"/>
  <c r="AG556" i="6"/>
  <c r="AH556" i="6"/>
  <c r="AI556" i="6"/>
  <c r="AJ556" i="6"/>
  <c r="AG557" i="6"/>
  <c r="AH557" i="6"/>
  <c r="AI557" i="6"/>
  <c r="AJ557" i="6"/>
  <c r="AG558" i="6"/>
  <c r="AH558" i="6"/>
  <c r="AI558" i="6"/>
  <c r="AJ558" i="6"/>
  <c r="AG559" i="6"/>
  <c r="AH559" i="6"/>
  <c r="AI559" i="6"/>
  <c r="AJ559" i="6"/>
  <c r="AG560" i="6"/>
  <c r="AH560" i="6"/>
  <c r="AI560" i="6"/>
  <c r="AJ560" i="6"/>
  <c r="AG561" i="6"/>
  <c r="AH561" i="6"/>
  <c r="AI561" i="6"/>
  <c r="AJ561" i="6"/>
  <c r="AG562" i="6"/>
  <c r="AH562" i="6"/>
  <c r="AI562" i="6"/>
  <c r="AJ562" i="6"/>
  <c r="AG563" i="6"/>
  <c r="AH563" i="6"/>
  <c r="AI563" i="6"/>
  <c r="AJ563" i="6"/>
  <c r="AG564" i="6"/>
  <c r="AH564" i="6"/>
  <c r="AI564" i="6"/>
  <c r="AJ564" i="6"/>
  <c r="AG565" i="6"/>
  <c r="AH565" i="6"/>
  <c r="AI565" i="6"/>
  <c r="AJ565" i="6"/>
  <c r="AG566" i="6"/>
  <c r="AH566" i="6"/>
  <c r="AI566" i="6"/>
  <c r="AJ566" i="6"/>
  <c r="AG567" i="6"/>
  <c r="AH567" i="6"/>
  <c r="AI567" i="6"/>
  <c r="AJ567" i="6"/>
  <c r="AG568" i="6"/>
  <c r="AH568" i="6"/>
  <c r="AI568" i="6"/>
  <c r="AJ568" i="6"/>
  <c r="AG569" i="6"/>
  <c r="AH569" i="6"/>
  <c r="AI569" i="6"/>
  <c r="AJ569" i="6"/>
  <c r="AG570" i="6"/>
  <c r="AH570" i="6"/>
  <c r="AI570" i="6"/>
  <c r="AJ570" i="6"/>
  <c r="AG571" i="6"/>
  <c r="AH571" i="6"/>
  <c r="AI571" i="6"/>
  <c r="AJ571" i="6"/>
  <c r="AG572" i="6"/>
  <c r="AH572" i="6"/>
  <c r="AI572" i="6"/>
  <c r="AJ572" i="6"/>
  <c r="AG573" i="6"/>
  <c r="AH573" i="6"/>
  <c r="AI573" i="6"/>
  <c r="AJ573" i="6"/>
  <c r="AG574" i="6"/>
  <c r="AH574" i="6"/>
  <c r="AI574" i="6"/>
  <c r="AJ574" i="6"/>
  <c r="AG575" i="6"/>
  <c r="AH575" i="6"/>
  <c r="AI575" i="6"/>
  <c r="AJ575" i="6"/>
  <c r="AG576" i="6"/>
  <c r="AH576" i="6"/>
  <c r="AI576" i="6"/>
  <c r="AJ576" i="6"/>
  <c r="AG577" i="6"/>
  <c r="AH577" i="6"/>
  <c r="AI577" i="6"/>
  <c r="AJ577" i="6"/>
  <c r="AG578" i="6"/>
  <c r="AH578" i="6"/>
  <c r="AI578" i="6"/>
  <c r="AJ578" i="6"/>
  <c r="AG579" i="6"/>
  <c r="AH579" i="6"/>
  <c r="AI579" i="6"/>
  <c r="AJ579" i="6"/>
  <c r="AG580" i="6"/>
  <c r="AH580" i="6"/>
  <c r="AI580" i="6"/>
  <c r="AJ580" i="6"/>
  <c r="AG581" i="6"/>
  <c r="AH581" i="6"/>
  <c r="AI581" i="6"/>
  <c r="AJ581" i="6"/>
  <c r="AG582" i="6"/>
  <c r="AH582" i="6"/>
  <c r="AI582" i="6"/>
  <c r="AJ582" i="6"/>
  <c r="AG583" i="6"/>
  <c r="AH583" i="6"/>
  <c r="AI583" i="6"/>
  <c r="AJ583" i="6"/>
  <c r="AG584" i="6"/>
  <c r="AH584" i="6"/>
  <c r="AI584" i="6"/>
  <c r="AJ584" i="6"/>
  <c r="AG585" i="6"/>
  <c r="AH585" i="6"/>
  <c r="AI585" i="6"/>
  <c r="AJ585" i="6"/>
  <c r="AG586" i="6"/>
  <c r="AH586" i="6"/>
  <c r="AI586" i="6"/>
  <c r="AJ586" i="6"/>
  <c r="AG587" i="6"/>
  <c r="AH587" i="6"/>
  <c r="AI587" i="6"/>
  <c r="AJ587" i="6"/>
  <c r="AG588" i="6"/>
  <c r="AH588" i="6"/>
  <c r="AI588" i="6"/>
  <c r="AJ588" i="6"/>
  <c r="AG589" i="6"/>
  <c r="AH589" i="6"/>
  <c r="AI589" i="6"/>
  <c r="AJ589" i="6"/>
  <c r="AG590" i="6"/>
  <c r="AH590" i="6"/>
  <c r="AI590" i="6"/>
  <c r="AJ590" i="6"/>
  <c r="AG591" i="6"/>
  <c r="AH591" i="6"/>
  <c r="AI591" i="6"/>
  <c r="AJ591" i="6"/>
  <c r="AG592" i="6"/>
  <c r="AH592" i="6"/>
  <c r="AI592" i="6"/>
  <c r="AJ592" i="6"/>
  <c r="AG593" i="6"/>
  <c r="AH593" i="6"/>
  <c r="AI593" i="6"/>
  <c r="AJ593" i="6"/>
  <c r="AG594" i="6"/>
  <c r="AH594" i="6"/>
  <c r="AI594" i="6"/>
  <c r="AJ594" i="6"/>
  <c r="AG595" i="6"/>
  <c r="AH595" i="6"/>
  <c r="AI595" i="6"/>
  <c r="AJ595" i="6"/>
  <c r="AG596" i="6"/>
  <c r="AH596" i="6"/>
  <c r="AI596" i="6"/>
  <c r="AJ596" i="6"/>
  <c r="AG597" i="6"/>
  <c r="AH597" i="6"/>
  <c r="AI597" i="6"/>
  <c r="AJ597" i="6"/>
  <c r="AG598" i="6"/>
  <c r="AH598" i="6"/>
  <c r="AI598" i="6"/>
  <c r="AJ598" i="6"/>
  <c r="AG599" i="6"/>
  <c r="AH599" i="6"/>
  <c r="AI599" i="6"/>
  <c r="AJ599" i="6"/>
  <c r="AG600" i="6"/>
  <c r="AH600" i="6"/>
  <c r="AI600" i="6"/>
  <c r="AJ600" i="6"/>
  <c r="AG601" i="6"/>
  <c r="AH601" i="6"/>
  <c r="AI601" i="6"/>
  <c r="AJ601" i="6"/>
  <c r="AH2" i="6"/>
  <c r="AI2" i="6"/>
  <c r="AJ2" i="6"/>
  <c r="AG2" i="6"/>
  <c r="AG3" i="4"/>
  <c r="AH3" i="4"/>
  <c r="AI3" i="4"/>
  <c r="AJ3" i="4"/>
  <c r="AG4" i="4"/>
  <c r="AH4" i="4"/>
  <c r="AI4" i="4"/>
  <c r="AJ4" i="4"/>
  <c r="AG5" i="4"/>
  <c r="AH5" i="4"/>
  <c r="AI5" i="4"/>
  <c r="AJ5" i="4"/>
  <c r="AG6" i="4"/>
  <c r="AH6" i="4"/>
  <c r="AI6" i="4"/>
  <c r="AJ6" i="4"/>
  <c r="AG7" i="4"/>
  <c r="AH7" i="4"/>
  <c r="AI7" i="4"/>
  <c r="AJ7" i="4"/>
  <c r="AG8" i="4"/>
  <c r="AH8" i="4"/>
  <c r="AI8" i="4"/>
  <c r="AJ8" i="4"/>
  <c r="AG9" i="4"/>
  <c r="AH9" i="4"/>
  <c r="AI9" i="4"/>
  <c r="AJ9" i="4"/>
  <c r="AG10" i="4"/>
  <c r="AH10" i="4"/>
  <c r="AI10" i="4"/>
  <c r="AJ10" i="4"/>
  <c r="AG11" i="4"/>
  <c r="AH11" i="4"/>
  <c r="AI11" i="4"/>
  <c r="AJ11" i="4"/>
  <c r="AG12" i="4"/>
  <c r="AH12" i="4"/>
  <c r="AI12" i="4"/>
  <c r="AJ12" i="4"/>
  <c r="AG13" i="4"/>
  <c r="AH13" i="4"/>
  <c r="AI13" i="4"/>
  <c r="AJ13" i="4"/>
  <c r="AG14" i="4"/>
  <c r="AH14" i="4"/>
  <c r="AI14" i="4"/>
  <c r="AJ14" i="4"/>
  <c r="AG15" i="4"/>
  <c r="AH15" i="4"/>
  <c r="AI15" i="4"/>
  <c r="AJ15" i="4"/>
  <c r="AG16" i="4"/>
  <c r="AH16" i="4"/>
  <c r="AI16" i="4"/>
  <c r="AJ16" i="4"/>
  <c r="AG17" i="4"/>
  <c r="AH17" i="4"/>
  <c r="AI17" i="4"/>
  <c r="AJ17" i="4"/>
  <c r="AG18" i="4"/>
  <c r="AH18" i="4"/>
  <c r="AI18" i="4"/>
  <c r="AJ18" i="4"/>
  <c r="AG19" i="4"/>
  <c r="AH19" i="4"/>
  <c r="AI19" i="4"/>
  <c r="AJ19" i="4"/>
  <c r="AG20" i="4"/>
  <c r="AH20" i="4"/>
  <c r="AI20" i="4"/>
  <c r="AJ20" i="4"/>
  <c r="AG21" i="4"/>
  <c r="AH21" i="4"/>
  <c r="AI21" i="4"/>
  <c r="AJ21" i="4"/>
  <c r="AG22" i="4"/>
  <c r="AH22" i="4"/>
  <c r="AI22" i="4"/>
  <c r="AJ22" i="4"/>
  <c r="AG23" i="4"/>
  <c r="AH23" i="4"/>
  <c r="AI23" i="4"/>
  <c r="AJ23" i="4"/>
  <c r="AG24" i="4"/>
  <c r="AH24" i="4"/>
  <c r="AI24" i="4"/>
  <c r="AJ24" i="4"/>
  <c r="AG25" i="4"/>
  <c r="AH25" i="4"/>
  <c r="AI25" i="4"/>
  <c r="AJ25" i="4"/>
  <c r="AG26" i="4"/>
  <c r="AH26" i="4"/>
  <c r="AI26" i="4"/>
  <c r="AJ26" i="4"/>
  <c r="AG27" i="4"/>
  <c r="AH27" i="4"/>
  <c r="AI27" i="4"/>
  <c r="AJ27" i="4"/>
  <c r="AG28" i="4"/>
  <c r="AH28" i="4"/>
  <c r="AI28" i="4"/>
  <c r="AJ28" i="4"/>
  <c r="AG29" i="4"/>
  <c r="AH29" i="4"/>
  <c r="AI29" i="4"/>
  <c r="AJ29" i="4"/>
  <c r="AG30" i="4"/>
  <c r="AH30" i="4"/>
  <c r="AI30" i="4"/>
  <c r="AJ30" i="4"/>
  <c r="AG31" i="4"/>
  <c r="AH31" i="4"/>
  <c r="AI31" i="4"/>
  <c r="AJ31" i="4"/>
  <c r="AG32" i="4"/>
  <c r="AH32" i="4"/>
  <c r="AI32" i="4"/>
  <c r="AJ32" i="4"/>
  <c r="AG33" i="4"/>
  <c r="AH33" i="4"/>
  <c r="AI33" i="4"/>
  <c r="AJ33" i="4"/>
  <c r="AG34" i="4"/>
  <c r="AH34" i="4"/>
  <c r="AI34" i="4"/>
  <c r="AJ34" i="4"/>
  <c r="AG35" i="4"/>
  <c r="AH35" i="4"/>
  <c r="AI35" i="4"/>
  <c r="AJ35" i="4"/>
  <c r="AG36" i="4"/>
  <c r="AH36" i="4"/>
  <c r="AI36" i="4"/>
  <c r="AJ36" i="4"/>
  <c r="AG37" i="4"/>
  <c r="AH37" i="4"/>
  <c r="AI37" i="4"/>
  <c r="AJ37" i="4"/>
  <c r="AG38" i="4"/>
  <c r="AH38" i="4"/>
  <c r="AI38" i="4"/>
  <c r="AJ38" i="4"/>
  <c r="AG39" i="4"/>
  <c r="AH39" i="4"/>
  <c r="AI39" i="4"/>
  <c r="AJ39" i="4"/>
  <c r="AG40" i="4"/>
  <c r="AH40" i="4"/>
  <c r="AI40" i="4"/>
  <c r="AJ40" i="4"/>
  <c r="AG41" i="4"/>
  <c r="AH41" i="4"/>
  <c r="AI41" i="4"/>
  <c r="AJ41" i="4"/>
  <c r="AG42" i="4"/>
  <c r="AH42" i="4"/>
  <c r="AI42" i="4"/>
  <c r="AJ42" i="4"/>
  <c r="AG43" i="4"/>
  <c r="AH43" i="4"/>
  <c r="AI43" i="4"/>
  <c r="AJ43" i="4"/>
  <c r="AG44" i="4"/>
  <c r="AH44" i="4"/>
  <c r="AI44" i="4"/>
  <c r="AJ44" i="4"/>
  <c r="AG45" i="4"/>
  <c r="AH45" i="4"/>
  <c r="AI45" i="4"/>
  <c r="AJ45" i="4"/>
  <c r="AG46" i="4"/>
  <c r="AH46" i="4"/>
  <c r="AI46" i="4"/>
  <c r="AJ46" i="4"/>
  <c r="AG47" i="4"/>
  <c r="AH47" i="4"/>
  <c r="AI47" i="4"/>
  <c r="AJ47" i="4"/>
  <c r="AG48" i="4"/>
  <c r="AH48" i="4"/>
  <c r="AI48" i="4"/>
  <c r="AJ48" i="4"/>
  <c r="AG49" i="4"/>
  <c r="AH49" i="4"/>
  <c r="AI49" i="4"/>
  <c r="AJ49" i="4"/>
  <c r="AG50" i="4"/>
  <c r="AH50" i="4"/>
  <c r="AI50" i="4"/>
  <c r="AJ50" i="4"/>
  <c r="AG51" i="4"/>
  <c r="AH51" i="4"/>
  <c r="AI51" i="4"/>
  <c r="AJ51" i="4"/>
  <c r="AG52" i="4"/>
  <c r="AH52" i="4"/>
  <c r="AI52" i="4"/>
  <c r="AJ52" i="4"/>
  <c r="AG53" i="4"/>
  <c r="AH53" i="4"/>
  <c r="AI53" i="4"/>
  <c r="AJ53" i="4"/>
  <c r="AG54" i="4"/>
  <c r="AH54" i="4"/>
  <c r="AI54" i="4"/>
  <c r="AJ54" i="4"/>
  <c r="AG55" i="4"/>
  <c r="AH55" i="4"/>
  <c r="AI55" i="4"/>
  <c r="AJ55" i="4"/>
  <c r="AG56" i="4"/>
  <c r="AH56" i="4"/>
  <c r="AI56" i="4"/>
  <c r="AJ56" i="4"/>
  <c r="AG57" i="4"/>
  <c r="AH57" i="4"/>
  <c r="AI57" i="4"/>
  <c r="AJ57" i="4"/>
  <c r="AG58" i="4"/>
  <c r="AH58" i="4"/>
  <c r="AI58" i="4"/>
  <c r="AJ58" i="4"/>
  <c r="AG59" i="4"/>
  <c r="AH59" i="4"/>
  <c r="AI59" i="4"/>
  <c r="AJ59" i="4"/>
  <c r="AG60" i="4"/>
  <c r="AH60" i="4"/>
  <c r="AI60" i="4"/>
  <c r="AJ60" i="4"/>
  <c r="AG61" i="4"/>
  <c r="AH61" i="4"/>
  <c r="AI61" i="4"/>
  <c r="AJ61" i="4"/>
  <c r="AG62" i="4"/>
  <c r="AH62" i="4"/>
  <c r="AI62" i="4"/>
  <c r="AJ62" i="4"/>
  <c r="AG63" i="4"/>
  <c r="AH63" i="4"/>
  <c r="AI63" i="4"/>
  <c r="AJ63" i="4"/>
  <c r="AG64" i="4"/>
  <c r="AH64" i="4"/>
  <c r="AI64" i="4"/>
  <c r="AJ64" i="4"/>
  <c r="AG65" i="4"/>
  <c r="AH65" i="4"/>
  <c r="AI65" i="4"/>
  <c r="AJ65" i="4"/>
  <c r="AG66" i="4"/>
  <c r="AH66" i="4"/>
  <c r="AI66" i="4"/>
  <c r="AJ66" i="4"/>
  <c r="AG67" i="4"/>
  <c r="AH67" i="4"/>
  <c r="AI67" i="4"/>
  <c r="AJ67" i="4"/>
  <c r="AG68" i="4"/>
  <c r="AH68" i="4"/>
  <c r="AI68" i="4"/>
  <c r="AJ68" i="4"/>
  <c r="AG69" i="4"/>
  <c r="AH69" i="4"/>
  <c r="AI69" i="4"/>
  <c r="AJ69" i="4"/>
  <c r="AG70" i="4"/>
  <c r="AH70" i="4"/>
  <c r="AI70" i="4"/>
  <c r="AJ70" i="4"/>
  <c r="AG71" i="4"/>
  <c r="AH71" i="4"/>
  <c r="AI71" i="4"/>
  <c r="AJ71" i="4"/>
  <c r="AG72" i="4"/>
  <c r="AH72" i="4"/>
  <c r="AI72" i="4"/>
  <c r="AJ72" i="4"/>
  <c r="AG73" i="4"/>
  <c r="AH73" i="4"/>
  <c r="AI73" i="4"/>
  <c r="AJ73" i="4"/>
  <c r="AG74" i="4"/>
  <c r="AH74" i="4"/>
  <c r="AI74" i="4"/>
  <c r="AJ74" i="4"/>
  <c r="AG75" i="4"/>
  <c r="AH75" i="4"/>
  <c r="AI75" i="4"/>
  <c r="AJ75" i="4"/>
  <c r="AG76" i="4"/>
  <c r="AH76" i="4"/>
  <c r="AI76" i="4"/>
  <c r="AJ76" i="4"/>
  <c r="AG77" i="4"/>
  <c r="AH77" i="4"/>
  <c r="AI77" i="4"/>
  <c r="AJ77" i="4"/>
  <c r="AG78" i="4"/>
  <c r="AH78" i="4"/>
  <c r="AI78" i="4"/>
  <c r="AJ78" i="4"/>
  <c r="AG79" i="4"/>
  <c r="AH79" i="4"/>
  <c r="AI79" i="4"/>
  <c r="AJ79" i="4"/>
  <c r="AG80" i="4"/>
  <c r="AH80" i="4"/>
  <c r="AI80" i="4"/>
  <c r="AJ80" i="4"/>
  <c r="AG81" i="4"/>
  <c r="AH81" i="4"/>
  <c r="AI81" i="4"/>
  <c r="AJ81" i="4"/>
  <c r="AG82" i="4"/>
  <c r="AH82" i="4"/>
  <c r="AI82" i="4"/>
  <c r="AJ82" i="4"/>
  <c r="AG83" i="4"/>
  <c r="AH83" i="4"/>
  <c r="AI83" i="4"/>
  <c r="AJ83" i="4"/>
  <c r="AG84" i="4"/>
  <c r="AH84" i="4"/>
  <c r="AI84" i="4"/>
  <c r="AJ84" i="4"/>
  <c r="AG85" i="4"/>
  <c r="AH85" i="4"/>
  <c r="AI85" i="4"/>
  <c r="AJ85" i="4"/>
  <c r="AG86" i="4"/>
  <c r="AH86" i="4"/>
  <c r="AI86" i="4"/>
  <c r="AJ86" i="4"/>
  <c r="AG87" i="4"/>
  <c r="AH87" i="4"/>
  <c r="AI87" i="4"/>
  <c r="AJ87" i="4"/>
  <c r="AG88" i="4"/>
  <c r="AH88" i="4"/>
  <c r="AI88" i="4"/>
  <c r="AJ88" i="4"/>
  <c r="AG89" i="4"/>
  <c r="AH89" i="4"/>
  <c r="AI89" i="4"/>
  <c r="AJ89" i="4"/>
  <c r="AG90" i="4"/>
  <c r="AH90" i="4"/>
  <c r="AI90" i="4"/>
  <c r="AJ90" i="4"/>
  <c r="AG91" i="4"/>
  <c r="AH91" i="4"/>
  <c r="AI91" i="4"/>
  <c r="AJ91" i="4"/>
  <c r="AG92" i="4"/>
  <c r="AH92" i="4"/>
  <c r="AI92" i="4"/>
  <c r="AJ92" i="4"/>
  <c r="AG93" i="4"/>
  <c r="AH93" i="4"/>
  <c r="AI93" i="4"/>
  <c r="AJ93" i="4"/>
  <c r="AG94" i="4"/>
  <c r="AH94" i="4"/>
  <c r="AI94" i="4"/>
  <c r="AJ94" i="4"/>
  <c r="AG95" i="4"/>
  <c r="AH95" i="4"/>
  <c r="AI95" i="4"/>
  <c r="AJ95" i="4"/>
  <c r="AG96" i="4"/>
  <c r="AH96" i="4"/>
  <c r="AI96" i="4"/>
  <c r="AJ96" i="4"/>
  <c r="AG97" i="4"/>
  <c r="AH97" i="4"/>
  <c r="AI97" i="4"/>
  <c r="AJ97" i="4"/>
  <c r="AG98" i="4"/>
  <c r="AH98" i="4"/>
  <c r="AI98" i="4"/>
  <c r="AJ98" i="4"/>
  <c r="AG99" i="4"/>
  <c r="AH99" i="4"/>
  <c r="AI99" i="4"/>
  <c r="AJ99" i="4"/>
  <c r="AG100" i="4"/>
  <c r="AH100" i="4"/>
  <c r="AI100" i="4"/>
  <c r="AJ100" i="4"/>
  <c r="AG101" i="4"/>
  <c r="AH101" i="4"/>
  <c r="AI101" i="4"/>
  <c r="AJ101" i="4"/>
  <c r="AG102" i="4"/>
  <c r="AH102" i="4"/>
  <c r="AI102" i="4"/>
  <c r="AJ102" i="4"/>
  <c r="AG103" i="4"/>
  <c r="AH103" i="4"/>
  <c r="AI103" i="4"/>
  <c r="AJ103" i="4"/>
  <c r="AG104" i="4"/>
  <c r="AH104" i="4"/>
  <c r="AI104" i="4"/>
  <c r="AJ104" i="4"/>
  <c r="AG105" i="4"/>
  <c r="AH105" i="4"/>
  <c r="AI105" i="4"/>
  <c r="AJ105" i="4"/>
  <c r="AG106" i="4"/>
  <c r="AH106" i="4"/>
  <c r="AI106" i="4"/>
  <c r="AJ106" i="4"/>
  <c r="AG107" i="4"/>
  <c r="AH107" i="4"/>
  <c r="AI107" i="4"/>
  <c r="AJ107" i="4"/>
  <c r="AG108" i="4"/>
  <c r="AH108" i="4"/>
  <c r="AI108" i="4"/>
  <c r="AJ108" i="4"/>
  <c r="AG109" i="4"/>
  <c r="AH109" i="4"/>
  <c r="AI109" i="4"/>
  <c r="AJ109" i="4"/>
  <c r="AG110" i="4"/>
  <c r="AH110" i="4"/>
  <c r="AI110" i="4"/>
  <c r="AJ110" i="4"/>
  <c r="AG111" i="4"/>
  <c r="AH111" i="4"/>
  <c r="AI111" i="4"/>
  <c r="AJ111" i="4"/>
  <c r="AG112" i="4"/>
  <c r="AH112" i="4"/>
  <c r="AI112" i="4"/>
  <c r="AJ112" i="4"/>
  <c r="AG113" i="4"/>
  <c r="AH113" i="4"/>
  <c r="AI113" i="4"/>
  <c r="AJ113" i="4"/>
  <c r="AG114" i="4"/>
  <c r="AH114" i="4"/>
  <c r="AI114" i="4"/>
  <c r="AJ114" i="4"/>
  <c r="AG115" i="4"/>
  <c r="AH115" i="4"/>
  <c r="AI115" i="4"/>
  <c r="AJ115" i="4"/>
  <c r="AG116" i="4"/>
  <c r="AH116" i="4"/>
  <c r="AI116" i="4"/>
  <c r="AJ116" i="4"/>
  <c r="AG117" i="4"/>
  <c r="AH117" i="4"/>
  <c r="AI117" i="4"/>
  <c r="AJ117" i="4"/>
  <c r="AG118" i="4"/>
  <c r="AH118" i="4"/>
  <c r="AI118" i="4"/>
  <c r="AJ118" i="4"/>
  <c r="AG119" i="4"/>
  <c r="AH119" i="4"/>
  <c r="AI119" i="4"/>
  <c r="AJ119" i="4"/>
  <c r="AG120" i="4"/>
  <c r="AH120" i="4"/>
  <c r="AI120" i="4"/>
  <c r="AJ120" i="4"/>
  <c r="AG121" i="4"/>
  <c r="AH121" i="4"/>
  <c r="AI121" i="4"/>
  <c r="AJ121" i="4"/>
  <c r="AG122" i="4"/>
  <c r="AH122" i="4"/>
  <c r="AI122" i="4"/>
  <c r="AJ122" i="4"/>
  <c r="AG123" i="4"/>
  <c r="AH123" i="4"/>
  <c r="AI123" i="4"/>
  <c r="AJ123" i="4"/>
  <c r="AG124" i="4"/>
  <c r="AH124" i="4"/>
  <c r="AI124" i="4"/>
  <c r="AJ124" i="4"/>
  <c r="AG125" i="4"/>
  <c r="AH125" i="4"/>
  <c r="AI125" i="4"/>
  <c r="AJ125" i="4"/>
  <c r="AG126" i="4"/>
  <c r="AH126" i="4"/>
  <c r="AI126" i="4"/>
  <c r="AJ126" i="4"/>
  <c r="AG127" i="4"/>
  <c r="AH127" i="4"/>
  <c r="AI127" i="4"/>
  <c r="AJ127" i="4"/>
  <c r="AG128" i="4"/>
  <c r="AH128" i="4"/>
  <c r="AI128" i="4"/>
  <c r="AJ128" i="4"/>
  <c r="AG129" i="4"/>
  <c r="AH129" i="4"/>
  <c r="AI129" i="4"/>
  <c r="AJ129" i="4"/>
  <c r="AG130" i="4"/>
  <c r="AH130" i="4"/>
  <c r="AI130" i="4"/>
  <c r="AJ130" i="4"/>
  <c r="AG131" i="4"/>
  <c r="AH131" i="4"/>
  <c r="AI131" i="4"/>
  <c r="AJ131" i="4"/>
  <c r="AG132" i="4"/>
  <c r="AH132" i="4"/>
  <c r="AI132" i="4"/>
  <c r="AJ132" i="4"/>
  <c r="AG133" i="4"/>
  <c r="AH133" i="4"/>
  <c r="AI133" i="4"/>
  <c r="AJ133" i="4"/>
  <c r="AG134" i="4"/>
  <c r="AH134" i="4"/>
  <c r="AI134" i="4"/>
  <c r="AJ134" i="4"/>
  <c r="AG135" i="4"/>
  <c r="AH135" i="4"/>
  <c r="AI135" i="4"/>
  <c r="AJ135" i="4"/>
  <c r="AG136" i="4"/>
  <c r="AH136" i="4"/>
  <c r="AI136" i="4"/>
  <c r="AJ136" i="4"/>
  <c r="AG137" i="4"/>
  <c r="AH137" i="4"/>
  <c r="AI137" i="4"/>
  <c r="AJ137" i="4"/>
  <c r="AG138" i="4"/>
  <c r="AH138" i="4"/>
  <c r="AI138" i="4"/>
  <c r="AJ138" i="4"/>
  <c r="AG139" i="4"/>
  <c r="AH139" i="4"/>
  <c r="AI139" i="4"/>
  <c r="AJ139" i="4"/>
  <c r="AG140" i="4"/>
  <c r="AH140" i="4"/>
  <c r="AI140" i="4"/>
  <c r="AJ140" i="4"/>
  <c r="AG141" i="4"/>
  <c r="AH141" i="4"/>
  <c r="AI141" i="4"/>
  <c r="AJ141" i="4"/>
  <c r="AG142" i="4"/>
  <c r="AH142" i="4"/>
  <c r="AI142" i="4"/>
  <c r="AJ142" i="4"/>
  <c r="AG143" i="4"/>
  <c r="AH143" i="4"/>
  <c r="AI143" i="4"/>
  <c r="AJ143" i="4"/>
  <c r="AG144" i="4"/>
  <c r="AH144" i="4"/>
  <c r="AI144" i="4"/>
  <c r="AJ144" i="4"/>
  <c r="AG145" i="4"/>
  <c r="AH145" i="4"/>
  <c r="AI145" i="4"/>
  <c r="AJ145" i="4"/>
  <c r="AG146" i="4"/>
  <c r="AH146" i="4"/>
  <c r="AI146" i="4"/>
  <c r="AJ146" i="4"/>
  <c r="AG147" i="4"/>
  <c r="AH147" i="4"/>
  <c r="AI147" i="4"/>
  <c r="AJ147" i="4"/>
  <c r="AG148" i="4"/>
  <c r="AH148" i="4"/>
  <c r="AI148" i="4"/>
  <c r="AJ148" i="4"/>
  <c r="AG149" i="4"/>
  <c r="AH149" i="4"/>
  <c r="AI149" i="4"/>
  <c r="AJ149" i="4"/>
  <c r="AG150" i="4"/>
  <c r="AH150" i="4"/>
  <c r="AI150" i="4"/>
  <c r="AJ150" i="4"/>
  <c r="AG151" i="4"/>
  <c r="AH151" i="4"/>
  <c r="AI151" i="4"/>
  <c r="AJ151" i="4"/>
  <c r="AG152" i="4"/>
  <c r="AH152" i="4"/>
  <c r="AI152" i="4"/>
  <c r="AJ152" i="4"/>
  <c r="AG153" i="4"/>
  <c r="AH153" i="4"/>
  <c r="AI153" i="4"/>
  <c r="AJ153" i="4"/>
  <c r="AG154" i="4"/>
  <c r="AH154" i="4"/>
  <c r="AI154" i="4"/>
  <c r="AJ154" i="4"/>
  <c r="AG155" i="4"/>
  <c r="AH155" i="4"/>
  <c r="AI155" i="4"/>
  <c r="AJ155" i="4"/>
  <c r="AG156" i="4"/>
  <c r="AH156" i="4"/>
  <c r="AI156" i="4"/>
  <c r="AJ156" i="4"/>
  <c r="AG157" i="4"/>
  <c r="AH157" i="4"/>
  <c r="AI157" i="4"/>
  <c r="AJ157" i="4"/>
  <c r="AG158" i="4"/>
  <c r="AH158" i="4"/>
  <c r="AI158" i="4"/>
  <c r="AJ158" i="4"/>
  <c r="AG159" i="4"/>
  <c r="AH159" i="4"/>
  <c r="AI159" i="4"/>
  <c r="AJ159" i="4"/>
  <c r="AG160" i="4"/>
  <c r="AH160" i="4"/>
  <c r="AI160" i="4"/>
  <c r="AJ160" i="4"/>
  <c r="AG161" i="4"/>
  <c r="AH161" i="4"/>
  <c r="AI161" i="4"/>
  <c r="AJ161" i="4"/>
  <c r="AG162" i="4"/>
  <c r="AH162" i="4"/>
  <c r="AI162" i="4"/>
  <c r="AJ162" i="4"/>
  <c r="AG163" i="4"/>
  <c r="AH163" i="4"/>
  <c r="AI163" i="4"/>
  <c r="AJ163" i="4"/>
  <c r="AG164" i="4"/>
  <c r="AH164" i="4"/>
  <c r="AI164" i="4"/>
  <c r="AJ164" i="4"/>
  <c r="AG165" i="4"/>
  <c r="AH165" i="4"/>
  <c r="AI165" i="4"/>
  <c r="AJ165" i="4"/>
  <c r="AG166" i="4"/>
  <c r="AH166" i="4"/>
  <c r="AI166" i="4"/>
  <c r="AJ166" i="4"/>
  <c r="AG167" i="4"/>
  <c r="AH167" i="4"/>
  <c r="AI167" i="4"/>
  <c r="AJ167" i="4"/>
  <c r="AG168" i="4"/>
  <c r="AH168" i="4"/>
  <c r="AI168" i="4"/>
  <c r="AJ168" i="4"/>
  <c r="AG169" i="4"/>
  <c r="AH169" i="4"/>
  <c r="AI169" i="4"/>
  <c r="AJ169" i="4"/>
  <c r="AG170" i="4"/>
  <c r="AH170" i="4"/>
  <c r="AI170" i="4"/>
  <c r="AJ170" i="4"/>
  <c r="AG171" i="4"/>
  <c r="AH171" i="4"/>
  <c r="AI171" i="4"/>
  <c r="AJ171" i="4"/>
  <c r="AG172" i="4"/>
  <c r="AH172" i="4"/>
  <c r="AI172" i="4"/>
  <c r="AJ172" i="4"/>
  <c r="AG173" i="4"/>
  <c r="AH173" i="4"/>
  <c r="AI173" i="4"/>
  <c r="AJ173" i="4"/>
  <c r="AG174" i="4"/>
  <c r="AH174" i="4"/>
  <c r="AI174" i="4"/>
  <c r="AJ174" i="4"/>
  <c r="AG175" i="4"/>
  <c r="AH175" i="4"/>
  <c r="AI175" i="4"/>
  <c r="AJ175" i="4"/>
  <c r="AG176" i="4"/>
  <c r="AH176" i="4"/>
  <c r="AI176" i="4"/>
  <c r="AJ176" i="4"/>
  <c r="AG177" i="4"/>
  <c r="AH177" i="4"/>
  <c r="AI177" i="4"/>
  <c r="AJ177" i="4"/>
  <c r="AG178" i="4"/>
  <c r="AH178" i="4"/>
  <c r="AI178" i="4"/>
  <c r="AJ178" i="4"/>
  <c r="AG179" i="4"/>
  <c r="AH179" i="4"/>
  <c r="AI179" i="4"/>
  <c r="AJ179" i="4"/>
  <c r="AG180" i="4"/>
  <c r="AH180" i="4"/>
  <c r="AI180" i="4"/>
  <c r="AJ180" i="4"/>
  <c r="AG181" i="4"/>
  <c r="AH181" i="4"/>
  <c r="AI181" i="4"/>
  <c r="AJ181" i="4"/>
  <c r="AG182" i="4"/>
  <c r="AH182" i="4"/>
  <c r="AI182" i="4"/>
  <c r="AJ182" i="4"/>
  <c r="AG183" i="4"/>
  <c r="AH183" i="4"/>
  <c r="AI183" i="4"/>
  <c r="AJ183" i="4"/>
  <c r="AG184" i="4"/>
  <c r="AH184" i="4"/>
  <c r="AI184" i="4"/>
  <c r="AJ184" i="4"/>
  <c r="AG185" i="4"/>
  <c r="AH185" i="4"/>
  <c r="AI185" i="4"/>
  <c r="AJ185" i="4"/>
  <c r="AG186" i="4"/>
  <c r="AH186" i="4"/>
  <c r="AI186" i="4"/>
  <c r="AJ186" i="4"/>
  <c r="AG187" i="4"/>
  <c r="AH187" i="4"/>
  <c r="AI187" i="4"/>
  <c r="AJ187" i="4"/>
  <c r="AG188" i="4"/>
  <c r="AH188" i="4"/>
  <c r="AI188" i="4"/>
  <c r="AJ188" i="4"/>
  <c r="AG189" i="4"/>
  <c r="AH189" i="4"/>
  <c r="AI189" i="4"/>
  <c r="AJ189" i="4"/>
  <c r="AG190" i="4"/>
  <c r="AH190" i="4"/>
  <c r="AI190" i="4"/>
  <c r="AJ190" i="4"/>
  <c r="AG191" i="4"/>
  <c r="AH191" i="4"/>
  <c r="AI191" i="4"/>
  <c r="AJ191" i="4"/>
  <c r="AG192" i="4"/>
  <c r="AH192" i="4"/>
  <c r="AI192" i="4"/>
  <c r="AJ192" i="4"/>
  <c r="AG193" i="4"/>
  <c r="AH193" i="4"/>
  <c r="AI193" i="4"/>
  <c r="AJ193" i="4"/>
  <c r="AG194" i="4"/>
  <c r="AH194" i="4"/>
  <c r="AI194" i="4"/>
  <c r="AJ194" i="4"/>
  <c r="AG195" i="4"/>
  <c r="AH195" i="4"/>
  <c r="AI195" i="4"/>
  <c r="AJ195" i="4"/>
  <c r="AG196" i="4"/>
  <c r="AH196" i="4"/>
  <c r="AI196" i="4"/>
  <c r="AJ196" i="4"/>
  <c r="AG197" i="4"/>
  <c r="AH197" i="4"/>
  <c r="AI197" i="4"/>
  <c r="AJ197" i="4"/>
  <c r="AG198" i="4"/>
  <c r="AH198" i="4"/>
  <c r="AI198" i="4"/>
  <c r="AJ198" i="4"/>
  <c r="AG199" i="4"/>
  <c r="AH199" i="4"/>
  <c r="AI199" i="4"/>
  <c r="AJ199" i="4"/>
  <c r="AG200" i="4"/>
  <c r="AH200" i="4"/>
  <c r="AI200" i="4"/>
  <c r="AJ200" i="4"/>
  <c r="AG201" i="4"/>
  <c r="AH201" i="4"/>
  <c r="AI201" i="4"/>
  <c r="AJ201" i="4"/>
  <c r="AG202" i="4"/>
  <c r="AH202" i="4"/>
  <c r="AI202" i="4"/>
  <c r="AJ202" i="4"/>
  <c r="AG203" i="4"/>
  <c r="AH203" i="4"/>
  <c r="AI203" i="4"/>
  <c r="AJ203" i="4"/>
  <c r="AG204" i="4"/>
  <c r="AH204" i="4"/>
  <c r="AI204" i="4"/>
  <c r="AJ204" i="4"/>
  <c r="AG205" i="4"/>
  <c r="AH205" i="4"/>
  <c r="AI205" i="4"/>
  <c r="AJ205" i="4"/>
  <c r="AG206" i="4"/>
  <c r="AH206" i="4"/>
  <c r="AI206" i="4"/>
  <c r="AJ206" i="4"/>
  <c r="AG207" i="4"/>
  <c r="AH207" i="4"/>
  <c r="AI207" i="4"/>
  <c r="AJ207" i="4"/>
  <c r="AG208" i="4"/>
  <c r="AH208" i="4"/>
  <c r="AI208" i="4"/>
  <c r="AJ208" i="4"/>
  <c r="AG209" i="4"/>
  <c r="AH209" i="4"/>
  <c r="AI209" i="4"/>
  <c r="AJ209" i="4"/>
  <c r="AG210" i="4"/>
  <c r="AH210" i="4"/>
  <c r="AI210" i="4"/>
  <c r="AJ210" i="4"/>
  <c r="AG211" i="4"/>
  <c r="AH211" i="4"/>
  <c r="AI211" i="4"/>
  <c r="AJ211" i="4"/>
  <c r="AG212" i="4"/>
  <c r="AH212" i="4"/>
  <c r="AI212" i="4"/>
  <c r="AJ212" i="4"/>
  <c r="AG213" i="4"/>
  <c r="AH213" i="4"/>
  <c r="AI213" i="4"/>
  <c r="AJ213" i="4"/>
  <c r="AG214" i="4"/>
  <c r="AH214" i="4"/>
  <c r="AI214" i="4"/>
  <c r="AJ214" i="4"/>
  <c r="AG215" i="4"/>
  <c r="AH215" i="4"/>
  <c r="AI215" i="4"/>
  <c r="AJ215" i="4"/>
  <c r="AG216" i="4"/>
  <c r="AH216" i="4"/>
  <c r="AI216" i="4"/>
  <c r="AJ216" i="4"/>
  <c r="AG217" i="4"/>
  <c r="AH217" i="4"/>
  <c r="AI217" i="4"/>
  <c r="AJ217" i="4"/>
  <c r="AG218" i="4"/>
  <c r="AH218" i="4"/>
  <c r="AI218" i="4"/>
  <c r="AJ218" i="4"/>
  <c r="AG219" i="4"/>
  <c r="AH219" i="4"/>
  <c r="AI219" i="4"/>
  <c r="AJ219" i="4"/>
  <c r="AG220" i="4"/>
  <c r="AH220" i="4"/>
  <c r="AI220" i="4"/>
  <c r="AJ220" i="4"/>
  <c r="AG221" i="4"/>
  <c r="AH221" i="4"/>
  <c r="AI221" i="4"/>
  <c r="AJ221" i="4"/>
  <c r="AG222" i="4"/>
  <c r="AH222" i="4"/>
  <c r="AI222" i="4"/>
  <c r="AJ222" i="4"/>
  <c r="AG223" i="4"/>
  <c r="AH223" i="4"/>
  <c r="AI223" i="4"/>
  <c r="AJ223" i="4"/>
  <c r="AG224" i="4"/>
  <c r="AH224" i="4"/>
  <c r="AI224" i="4"/>
  <c r="AJ224" i="4"/>
  <c r="AG225" i="4"/>
  <c r="AH225" i="4"/>
  <c r="AI225" i="4"/>
  <c r="AJ225" i="4"/>
  <c r="AG226" i="4"/>
  <c r="AH226" i="4"/>
  <c r="AI226" i="4"/>
  <c r="AJ226" i="4"/>
  <c r="AG227" i="4"/>
  <c r="AH227" i="4"/>
  <c r="AI227" i="4"/>
  <c r="AJ227" i="4"/>
  <c r="AG228" i="4"/>
  <c r="AH228" i="4"/>
  <c r="AI228" i="4"/>
  <c r="AJ228" i="4"/>
  <c r="AG229" i="4"/>
  <c r="AH229" i="4"/>
  <c r="AI229" i="4"/>
  <c r="AJ229" i="4"/>
  <c r="AG230" i="4"/>
  <c r="AH230" i="4"/>
  <c r="AI230" i="4"/>
  <c r="AJ230" i="4"/>
  <c r="AG231" i="4"/>
  <c r="AH231" i="4"/>
  <c r="AI231" i="4"/>
  <c r="AJ231" i="4"/>
  <c r="AG232" i="4"/>
  <c r="AH232" i="4"/>
  <c r="AI232" i="4"/>
  <c r="AJ232" i="4"/>
  <c r="AG233" i="4"/>
  <c r="AH233" i="4"/>
  <c r="AI233" i="4"/>
  <c r="AJ233" i="4"/>
  <c r="AG234" i="4"/>
  <c r="AH234" i="4"/>
  <c r="AI234" i="4"/>
  <c r="AJ234" i="4"/>
  <c r="AG235" i="4"/>
  <c r="AH235" i="4"/>
  <c r="AI235" i="4"/>
  <c r="AJ235" i="4"/>
  <c r="AG236" i="4"/>
  <c r="AH236" i="4"/>
  <c r="AI236" i="4"/>
  <c r="AJ236" i="4"/>
  <c r="AG237" i="4"/>
  <c r="AH237" i="4"/>
  <c r="AI237" i="4"/>
  <c r="AJ237" i="4"/>
  <c r="AG238" i="4"/>
  <c r="AH238" i="4"/>
  <c r="AI238" i="4"/>
  <c r="AJ238" i="4"/>
  <c r="AG239" i="4"/>
  <c r="AH239" i="4"/>
  <c r="AI239" i="4"/>
  <c r="AJ239" i="4"/>
  <c r="AG240" i="4"/>
  <c r="AH240" i="4"/>
  <c r="AI240" i="4"/>
  <c r="AJ240" i="4"/>
  <c r="AG241" i="4"/>
  <c r="AH241" i="4"/>
  <c r="AI241" i="4"/>
  <c r="AJ241" i="4"/>
  <c r="AG242" i="4"/>
  <c r="AH242" i="4"/>
  <c r="AI242" i="4"/>
  <c r="AJ242" i="4"/>
  <c r="AG243" i="4"/>
  <c r="AH243" i="4"/>
  <c r="AI243" i="4"/>
  <c r="AJ243" i="4"/>
  <c r="AG244" i="4"/>
  <c r="AH244" i="4"/>
  <c r="AI244" i="4"/>
  <c r="AJ244" i="4"/>
  <c r="AG245" i="4"/>
  <c r="AH245" i="4"/>
  <c r="AI245" i="4"/>
  <c r="AJ245" i="4"/>
  <c r="AG246" i="4"/>
  <c r="AH246" i="4"/>
  <c r="AI246" i="4"/>
  <c r="AJ246" i="4"/>
  <c r="AG247" i="4"/>
  <c r="AH247" i="4"/>
  <c r="AI247" i="4"/>
  <c r="AJ247" i="4"/>
  <c r="AG248" i="4"/>
  <c r="AH248" i="4"/>
  <c r="AI248" i="4"/>
  <c r="AJ248" i="4"/>
  <c r="AG249" i="4"/>
  <c r="AH249" i="4"/>
  <c r="AI249" i="4"/>
  <c r="AJ249" i="4"/>
  <c r="AG250" i="4"/>
  <c r="AH250" i="4"/>
  <c r="AI250" i="4"/>
  <c r="AJ250" i="4"/>
  <c r="AG251" i="4"/>
  <c r="AH251" i="4"/>
  <c r="AI251" i="4"/>
  <c r="AJ251" i="4"/>
  <c r="AG252" i="4"/>
  <c r="AH252" i="4"/>
  <c r="AI252" i="4"/>
  <c r="AJ252" i="4"/>
  <c r="AG253" i="4"/>
  <c r="AH253" i="4"/>
  <c r="AI253" i="4"/>
  <c r="AJ253" i="4"/>
  <c r="AG254" i="4"/>
  <c r="AH254" i="4"/>
  <c r="AI254" i="4"/>
  <c r="AJ254" i="4"/>
  <c r="AG255" i="4"/>
  <c r="AH255" i="4"/>
  <c r="AI255" i="4"/>
  <c r="AJ255" i="4"/>
  <c r="AG256" i="4"/>
  <c r="AH256" i="4"/>
  <c r="AI256" i="4"/>
  <c r="AJ256" i="4"/>
  <c r="AG257" i="4"/>
  <c r="AH257" i="4"/>
  <c r="AI257" i="4"/>
  <c r="AJ257" i="4"/>
  <c r="AG258" i="4"/>
  <c r="AH258" i="4"/>
  <c r="AI258" i="4"/>
  <c r="AJ258" i="4"/>
  <c r="AG259" i="4"/>
  <c r="AH259" i="4"/>
  <c r="AI259" i="4"/>
  <c r="AJ259" i="4"/>
  <c r="AG260" i="4"/>
  <c r="AH260" i="4"/>
  <c r="AI260" i="4"/>
  <c r="AJ260" i="4"/>
  <c r="AG261" i="4"/>
  <c r="AH261" i="4"/>
  <c r="AI261" i="4"/>
  <c r="AJ261" i="4"/>
  <c r="AG262" i="4"/>
  <c r="AH262" i="4"/>
  <c r="AI262" i="4"/>
  <c r="AJ262" i="4"/>
  <c r="AG263" i="4"/>
  <c r="AH263" i="4"/>
  <c r="AI263" i="4"/>
  <c r="AJ263" i="4"/>
  <c r="AG264" i="4"/>
  <c r="AH264" i="4"/>
  <c r="AI264" i="4"/>
  <c r="AJ264" i="4"/>
  <c r="AG265" i="4"/>
  <c r="AH265" i="4"/>
  <c r="AI265" i="4"/>
  <c r="AJ265" i="4"/>
  <c r="AG266" i="4"/>
  <c r="AH266" i="4"/>
  <c r="AI266" i="4"/>
  <c r="AJ266" i="4"/>
  <c r="AG267" i="4"/>
  <c r="AH267" i="4"/>
  <c r="AI267" i="4"/>
  <c r="AJ267" i="4"/>
  <c r="AG268" i="4"/>
  <c r="AH268" i="4"/>
  <c r="AI268" i="4"/>
  <c r="AJ268" i="4"/>
  <c r="AG269" i="4"/>
  <c r="AH269" i="4"/>
  <c r="AI269" i="4"/>
  <c r="AJ269" i="4"/>
  <c r="AG270" i="4"/>
  <c r="AH270" i="4"/>
  <c r="AI270" i="4"/>
  <c r="AJ270" i="4"/>
  <c r="AG271" i="4"/>
  <c r="AH271" i="4"/>
  <c r="AI271" i="4"/>
  <c r="AJ271" i="4"/>
  <c r="AG272" i="4"/>
  <c r="AH272" i="4"/>
  <c r="AI272" i="4"/>
  <c r="AJ272" i="4"/>
  <c r="AG273" i="4"/>
  <c r="AH273" i="4"/>
  <c r="AI273" i="4"/>
  <c r="AJ273" i="4"/>
  <c r="AG274" i="4"/>
  <c r="AH274" i="4"/>
  <c r="AI274" i="4"/>
  <c r="AJ274" i="4"/>
  <c r="AG275" i="4"/>
  <c r="AH275" i="4"/>
  <c r="AI275" i="4"/>
  <c r="AJ275" i="4"/>
  <c r="AG276" i="4"/>
  <c r="AH276" i="4"/>
  <c r="AI276" i="4"/>
  <c r="AJ276" i="4"/>
  <c r="AG277" i="4"/>
  <c r="AH277" i="4"/>
  <c r="AI277" i="4"/>
  <c r="AJ277" i="4"/>
  <c r="AG278" i="4"/>
  <c r="AH278" i="4"/>
  <c r="AI278" i="4"/>
  <c r="AJ278" i="4"/>
  <c r="AG279" i="4"/>
  <c r="AH279" i="4"/>
  <c r="AI279" i="4"/>
  <c r="AJ279" i="4"/>
  <c r="AG280" i="4"/>
  <c r="AH280" i="4"/>
  <c r="AI280" i="4"/>
  <c r="AJ280" i="4"/>
  <c r="AG281" i="4"/>
  <c r="AH281" i="4"/>
  <c r="AI281" i="4"/>
  <c r="AJ281" i="4"/>
  <c r="AG282" i="4"/>
  <c r="AH282" i="4"/>
  <c r="AI282" i="4"/>
  <c r="AJ282" i="4"/>
  <c r="AG283" i="4"/>
  <c r="AH283" i="4"/>
  <c r="AI283" i="4"/>
  <c r="AJ283" i="4"/>
  <c r="AG284" i="4"/>
  <c r="AH284" i="4"/>
  <c r="AI284" i="4"/>
  <c r="AJ284" i="4"/>
  <c r="AG285" i="4"/>
  <c r="AH285" i="4"/>
  <c r="AI285" i="4"/>
  <c r="AJ285" i="4"/>
  <c r="AG286" i="4"/>
  <c r="AH286" i="4"/>
  <c r="AI286" i="4"/>
  <c r="AJ286" i="4"/>
  <c r="AG287" i="4"/>
  <c r="AH287" i="4"/>
  <c r="AI287" i="4"/>
  <c r="AJ287" i="4"/>
  <c r="AG288" i="4"/>
  <c r="AH288" i="4"/>
  <c r="AI288" i="4"/>
  <c r="AJ288" i="4"/>
  <c r="AG289" i="4"/>
  <c r="AH289" i="4"/>
  <c r="AI289" i="4"/>
  <c r="AJ289" i="4"/>
  <c r="AG290" i="4"/>
  <c r="AH290" i="4"/>
  <c r="AI290" i="4"/>
  <c r="AJ290" i="4"/>
  <c r="AG291" i="4"/>
  <c r="AH291" i="4"/>
  <c r="AI291" i="4"/>
  <c r="AJ291" i="4"/>
  <c r="AG292" i="4"/>
  <c r="AH292" i="4"/>
  <c r="AI292" i="4"/>
  <c r="AJ292" i="4"/>
  <c r="AG293" i="4"/>
  <c r="AH293" i="4"/>
  <c r="AI293" i="4"/>
  <c r="AJ293" i="4"/>
  <c r="AG294" i="4"/>
  <c r="AH294" i="4"/>
  <c r="AI294" i="4"/>
  <c r="AJ294" i="4"/>
  <c r="AG295" i="4"/>
  <c r="AH295" i="4"/>
  <c r="AI295" i="4"/>
  <c r="AJ295" i="4"/>
  <c r="AG296" i="4"/>
  <c r="AH296" i="4"/>
  <c r="AI296" i="4"/>
  <c r="AJ296" i="4"/>
  <c r="AG297" i="4"/>
  <c r="AH297" i="4"/>
  <c r="AI297" i="4"/>
  <c r="AJ297" i="4"/>
  <c r="AG298" i="4"/>
  <c r="AH298" i="4"/>
  <c r="AI298" i="4"/>
  <c r="AJ298" i="4"/>
  <c r="AG299" i="4"/>
  <c r="AH299" i="4"/>
  <c r="AI299" i="4"/>
  <c r="AJ299" i="4"/>
  <c r="AG300" i="4"/>
  <c r="AH300" i="4"/>
  <c r="AI300" i="4"/>
  <c r="AJ300" i="4"/>
  <c r="AG301" i="4"/>
  <c r="AH301" i="4"/>
  <c r="AI301" i="4"/>
  <c r="AJ301" i="4"/>
  <c r="AG302" i="4"/>
  <c r="AH302" i="4"/>
  <c r="AI302" i="4"/>
  <c r="AJ302" i="4"/>
  <c r="AG303" i="4"/>
  <c r="AH303" i="4"/>
  <c r="AI303" i="4"/>
  <c r="AJ303" i="4"/>
  <c r="AG304" i="4"/>
  <c r="AH304" i="4"/>
  <c r="AI304" i="4"/>
  <c r="AJ304" i="4"/>
  <c r="AG305" i="4"/>
  <c r="AH305" i="4"/>
  <c r="AI305" i="4"/>
  <c r="AJ305" i="4"/>
  <c r="AG306" i="4"/>
  <c r="AH306" i="4"/>
  <c r="AI306" i="4"/>
  <c r="AJ306" i="4"/>
  <c r="AG307" i="4"/>
  <c r="AH307" i="4"/>
  <c r="AI307" i="4"/>
  <c r="AJ307" i="4"/>
  <c r="AG308" i="4"/>
  <c r="AH308" i="4"/>
  <c r="AI308" i="4"/>
  <c r="AJ308" i="4"/>
  <c r="AG309" i="4"/>
  <c r="AH309" i="4"/>
  <c r="AI309" i="4"/>
  <c r="AJ309" i="4"/>
  <c r="AG310" i="4"/>
  <c r="AH310" i="4"/>
  <c r="AI310" i="4"/>
  <c r="AJ310" i="4"/>
  <c r="AG311" i="4"/>
  <c r="AH311" i="4"/>
  <c r="AI311" i="4"/>
  <c r="AJ311" i="4"/>
  <c r="AG312" i="4"/>
  <c r="AH312" i="4"/>
  <c r="AI312" i="4"/>
  <c r="AJ312" i="4"/>
  <c r="AG313" i="4"/>
  <c r="AH313" i="4"/>
  <c r="AI313" i="4"/>
  <c r="AJ313" i="4"/>
  <c r="AG314" i="4"/>
  <c r="AH314" i="4"/>
  <c r="AI314" i="4"/>
  <c r="AJ314" i="4"/>
  <c r="AG315" i="4"/>
  <c r="AH315" i="4"/>
  <c r="AI315" i="4"/>
  <c r="AJ315" i="4"/>
  <c r="AG316" i="4"/>
  <c r="AH316" i="4"/>
  <c r="AI316" i="4"/>
  <c r="AJ316" i="4"/>
  <c r="AG317" i="4"/>
  <c r="AH317" i="4"/>
  <c r="AI317" i="4"/>
  <c r="AJ317" i="4"/>
  <c r="AG318" i="4"/>
  <c r="AH318" i="4"/>
  <c r="AI318" i="4"/>
  <c r="AJ318" i="4"/>
  <c r="AG319" i="4"/>
  <c r="AH319" i="4"/>
  <c r="AI319" i="4"/>
  <c r="AJ319" i="4"/>
  <c r="AG320" i="4"/>
  <c r="AH320" i="4"/>
  <c r="AI320" i="4"/>
  <c r="AJ320" i="4"/>
  <c r="AG321" i="4"/>
  <c r="AH321" i="4"/>
  <c r="AI321" i="4"/>
  <c r="AJ321" i="4"/>
  <c r="AG322" i="4"/>
  <c r="AH322" i="4"/>
  <c r="AI322" i="4"/>
  <c r="AJ322" i="4"/>
  <c r="AG323" i="4"/>
  <c r="AH323" i="4"/>
  <c r="AI323" i="4"/>
  <c r="AJ323" i="4"/>
  <c r="AG324" i="4"/>
  <c r="AH324" i="4"/>
  <c r="AI324" i="4"/>
  <c r="AJ324" i="4"/>
  <c r="AG325" i="4"/>
  <c r="AH325" i="4"/>
  <c r="AI325" i="4"/>
  <c r="AJ325" i="4"/>
  <c r="AG326" i="4"/>
  <c r="AH326" i="4"/>
  <c r="AI326" i="4"/>
  <c r="AJ326" i="4"/>
  <c r="AG327" i="4"/>
  <c r="AH327" i="4"/>
  <c r="AI327" i="4"/>
  <c r="AJ327" i="4"/>
  <c r="AG328" i="4"/>
  <c r="AH328" i="4"/>
  <c r="AI328" i="4"/>
  <c r="AJ328" i="4"/>
  <c r="AG329" i="4"/>
  <c r="AH329" i="4"/>
  <c r="AI329" i="4"/>
  <c r="AJ329" i="4"/>
  <c r="AG330" i="4"/>
  <c r="AH330" i="4"/>
  <c r="AI330" i="4"/>
  <c r="AJ330" i="4"/>
  <c r="AG331" i="4"/>
  <c r="AH331" i="4"/>
  <c r="AI331" i="4"/>
  <c r="AJ331" i="4"/>
  <c r="AG332" i="4"/>
  <c r="AH332" i="4"/>
  <c r="AI332" i="4"/>
  <c r="AJ332" i="4"/>
  <c r="AG333" i="4"/>
  <c r="AH333" i="4"/>
  <c r="AI333" i="4"/>
  <c r="AJ333" i="4"/>
  <c r="AG334" i="4"/>
  <c r="AH334" i="4"/>
  <c r="AI334" i="4"/>
  <c r="AJ334" i="4"/>
  <c r="AG335" i="4"/>
  <c r="AH335" i="4"/>
  <c r="AI335" i="4"/>
  <c r="AJ335" i="4"/>
  <c r="AG336" i="4"/>
  <c r="AH336" i="4"/>
  <c r="AI336" i="4"/>
  <c r="AJ336" i="4"/>
  <c r="AG337" i="4"/>
  <c r="AH337" i="4"/>
  <c r="AI337" i="4"/>
  <c r="AJ337" i="4"/>
  <c r="AG338" i="4"/>
  <c r="AH338" i="4"/>
  <c r="AI338" i="4"/>
  <c r="AJ338" i="4"/>
  <c r="AG339" i="4"/>
  <c r="AH339" i="4"/>
  <c r="AI339" i="4"/>
  <c r="AJ339" i="4"/>
  <c r="AG340" i="4"/>
  <c r="AH340" i="4"/>
  <c r="AI340" i="4"/>
  <c r="AJ340" i="4"/>
  <c r="AG341" i="4"/>
  <c r="AH341" i="4"/>
  <c r="AI341" i="4"/>
  <c r="AJ341" i="4"/>
  <c r="AG342" i="4"/>
  <c r="AH342" i="4"/>
  <c r="AI342" i="4"/>
  <c r="AJ342" i="4"/>
  <c r="AG343" i="4"/>
  <c r="AH343" i="4"/>
  <c r="AI343" i="4"/>
  <c r="AJ343" i="4"/>
  <c r="AG344" i="4"/>
  <c r="AH344" i="4"/>
  <c r="AI344" i="4"/>
  <c r="AJ344" i="4"/>
  <c r="AG345" i="4"/>
  <c r="AH345" i="4"/>
  <c r="AI345" i="4"/>
  <c r="AJ345" i="4"/>
  <c r="AG346" i="4"/>
  <c r="AH346" i="4"/>
  <c r="AI346" i="4"/>
  <c r="AJ346" i="4"/>
  <c r="AG347" i="4"/>
  <c r="AH347" i="4"/>
  <c r="AI347" i="4"/>
  <c r="AJ347" i="4"/>
  <c r="AG348" i="4"/>
  <c r="AH348" i="4"/>
  <c r="AI348" i="4"/>
  <c r="AJ348" i="4"/>
  <c r="AG349" i="4"/>
  <c r="AH349" i="4"/>
  <c r="AI349" i="4"/>
  <c r="AJ349" i="4"/>
  <c r="AG350" i="4"/>
  <c r="AH350" i="4"/>
  <c r="AI350" i="4"/>
  <c r="AJ350" i="4"/>
  <c r="AG351" i="4"/>
  <c r="AH351" i="4"/>
  <c r="AI351" i="4"/>
  <c r="AJ351" i="4"/>
  <c r="AG352" i="4"/>
  <c r="AH352" i="4"/>
  <c r="AI352" i="4"/>
  <c r="AJ352" i="4"/>
  <c r="AG353" i="4"/>
  <c r="AH353" i="4"/>
  <c r="AI353" i="4"/>
  <c r="AJ353" i="4"/>
  <c r="AG354" i="4"/>
  <c r="AH354" i="4"/>
  <c r="AI354" i="4"/>
  <c r="AJ354" i="4"/>
  <c r="AG355" i="4"/>
  <c r="AH355" i="4"/>
  <c r="AI355" i="4"/>
  <c r="AJ355" i="4"/>
  <c r="AG356" i="4"/>
  <c r="AH356" i="4"/>
  <c r="AI356" i="4"/>
  <c r="AJ356" i="4"/>
  <c r="AG357" i="4"/>
  <c r="AH357" i="4"/>
  <c r="AI357" i="4"/>
  <c r="AJ357" i="4"/>
  <c r="AG358" i="4"/>
  <c r="AH358" i="4"/>
  <c r="AI358" i="4"/>
  <c r="AJ358" i="4"/>
  <c r="AG359" i="4"/>
  <c r="AH359" i="4"/>
  <c r="AI359" i="4"/>
  <c r="AJ359" i="4"/>
  <c r="AG360" i="4"/>
  <c r="AH360" i="4"/>
  <c r="AI360" i="4"/>
  <c r="AJ360" i="4"/>
  <c r="AG361" i="4"/>
  <c r="AH361" i="4"/>
  <c r="AI361" i="4"/>
  <c r="AJ361" i="4"/>
  <c r="AG362" i="4"/>
  <c r="AH362" i="4"/>
  <c r="AI362" i="4"/>
  <c r="AJ362" i="4"/>
  <c r="AG363" i="4"/>
  <c r="AH363" i="4"/>
  <c r="AI363" i="4"/>
  <c r="AJ363" i="4"/>
  <c r="AG364" i="4"/>
  <c r="AH364" i="4"/>
  <c r="AI364" i="4"/>
  <c r="AJ364" i="4"/>
  <c r="AG365" i="4"/>
  <c r="AH365" i="4"/>
  <c r="AI365" i="4"/>
  <c r="AJ365" i="4"/>
  <c r="AG366" i="4"/>
  <c r="AH366" i="4"/>
  <c r="AI366" i="4"/>
  <c r="AJ366" i="4"/>
  <c r="AG367" i="4"/>
  <c r="AH367" i="4"/>
  <c r="AI367" i="4"/>
  <c r="AJ367" i="4"/>
  <c r="AG368" i="4"/>
  <c r="AH368" i="4"/>
  <c r="AI368" i="4"/>
  <c r="AJ368" i="4"/>
  <c r="AG369" i="4"/>
  <c r="AH369" i="4"/>
  <c r="AI369" i="4"/>
  <c r="AJ369" i="4"/>
  <c r="AG370" i="4"/>
  <c r="AH370" i="4"/>
  <c r="AI370" i="4"/>
  <c r="AJ370" i="4"/>
  <c r="AG371" i="4"/>
  <c r="AH371" i="4"/>
  <c r="AI371" i="4"/>
  <c r="AJ371" i="4"/>
  <c r="AG372" i="4"/>
  <c r="AH372" i="4"/>
  <c r="AI372" i="4"/>
  <c r="AJ372" i="4"/>
  <c r="AG373" i="4"/>
  <c r="AH373" i="4"/>
  <c r="AI373" i="4"/>
  <c r="AJ373" i="4"/>
  <c r="AG374" i="4"/>
  <c r="AH374" i="4"/>
  <c r="AI374" i="4"/>
  <c r="AJ374" i="4"/>
  <c r="AG375" i="4"/>
  <c r="AH375" i="4"/>
  <c r="AI375" i="4"/>
  <c r="AJ375" i="4"/>
  <c r="AG376" i="4"/>
  <c r="AH376" i="4"/>
  <c r="AI376" i="4"/>
  <c r="AJ376" i="4"/>
  <c r="AG377" i="4"/>
  <c r="AH377" i="4"/>
  <c r="AI377" i="4"/>
  <c r="AJ377" i="4"/>
  <c r="AG378" i="4"/>
  <c r="AH378" i="4"/>
  <c r="AI378" i="4"/>
  <c r="AJ378" i="4"/>
  <c r="AG379" i="4"/>
  <c r="AH379" i="4"/>
  <c r="AI379" i="4"/>
  <c r="AJ379" i="4"/>
  <c r="AG380" i="4"/>
  <c r="AH380" i="4"/>
  <c r="AI380" i="4"/>
  <c r="AJ380" i="4"/>
  <c r="AG381" i="4"/>
  <c r="AH381" i="4"/>
  <c r="AI381" i="4"/>
  <c r="AJ381" i="4"/>
  <c r="AG382" i="4"/>
  <c r="AH382" i="4"/>
  <c r="AI382" i="4"/>
  <c r="AJ382" i="4"/>
  <c r="AG383" i="4"/>
  <c r="AH383" i="4"/>
  <c r="AI383" i="4"/>
  <c r="AJ383" i="4"/>
  <c r="AG384" i="4"/>
  <c r="AH384" i="4"/>
  <c r="AI384" i="4"/>
  <c r="AJ384" i="4"/>
  <c r="AG385" i="4"/>
  <c r="AH385" i="4"/>
  <c r="AI385" i="4"/>
  <c r="AJ385" i="4"/>
  <c r="AG386" i="4"/>
  <c r="AH386" i="4"/>
  <c r="AI386" i="4"/>
  <c r="AJ386" i="4"/>
  <c r="AG387" i="4"/>
  <c r="AH387" i="4"/>
  <c r="AI387" i="4"/>
  <c r="AJ387" i="4"/>
  <c r="AG388" i="4"/>
  <c r="AH388" i="4"/>
  <c r="AI388" i="4"/>
  <c r="AJ388" i="4"/>
  <c r="AG389" i="4"/>
  <c r="AH389" i="4"/>
  <c r="AI389" i="4"/>
  <c r="AJ389" i="4"/>
  <c r="AG390" i="4"/>
  <c r="AH390" i="4"/>
  <c r="AI390" i="4"/>
  <c r="AJ390" i="4"/>
  <c r="AG391" i="4"/>
  <c r="AH391" i="4"/>
  <c r="AI391" i="4"/>
  <c r="AJ391" i="4"/>
  <c r="AG392" i="4"/>
  <c r="AH392" i="4"/>
  <c r="AI392" i="4"/>
  <c r="AJ392" i="4"/>
  <c r="AG393" i="4"/>
  <c r="AH393" i="4"/>
  <c r="AI393" i="4"/>
  <c r="AJ393" i="4"/>
  <c r="AG394" i="4"/>
  <c r="AH394" i="4"/>
  <c r="AI394" i="4"/>
  <c r="AJ394" i="4"/>
  <c r="AG395" i="4"/>
  <c r="AH395" i="4"/>
  <c r="AI395" i="4"/>
  <c r="AJ395" i="4"/>
  <c r="AG396" i="4"/>
  <c r="AH396" i="4"/>
  <c r="AI396" i="4"/>
  <c r="AJ396" i="4"/>
  <c r="AG397" i="4"/>
  <c r="AH397" i="4"/>
  <c r="AI397" i="4"/>
  <c r="AJ397" i="4"/>
  <c r="AG398" i="4"/>
  <c r="AH398" i="4"/>
  <c r="AI398" i="4"/>
  <c r="AJ398" i="4"/>
  <c r="AG399" i="4"/>
  <c r="AH399" i="4"/>
  <c r="AI399" i="4"/>
  <c r="AJ399" i="4"/>
  <c r="AG400" i="4"/>
  <c r="AH400" i="4"/>
  <c r="AI400" i="4"/>
  <c r="AJ400" i="4"/>
  <c r="AG401" i="4"/>
  <c r="AH401" i="4"/>
  <c r="AI401" i="4"/>
  <c r="AJ401" i="4"/>
  <c r="AG402" i="4"/>
  <c r="AH402" i="4"/>
  <c r="AI402" i="4"/>
  <c r="AJ402" i="4"/>
  <c r="AG403" i="4"/>
  <c r="AH403" i="4"/>
  <c r="AI403" i="4"/>
  <c r="AJ403" i="4"/>
  <c r="AG404" i="4"/>
  <c r="AH404" i="4"/>
  <c r="AI404" i="4"/>
  <c r="AJ404" i="4"/>
  <c r="AG405" i="4"/>
  <c r="AH405" i="4"/>
  <c r="AI405" i="4"/>
  <c r="AJ405" i="4"/>
  <c r="AG406" i="4"/>
  <c r="AH406" i="4"/>
  <c r="AI406" i="4"/>
  <c r="AJ406" i="4"/>
  <c r="AG407" i="4"/>
  <c r="AH407" i="4"/>
  <c r="AI407" i="4"/>
  <c r="AJ407" i="4"/>
  <c r="AG408" i="4"/>
  <c r="AH408" i="4"/>
  <c r="AI408" i="4"/>
  <c r="AJ408" i="4"/>
  <c r="AG409" i="4"/>
  <c r="AH409" i="4"/>
  <c r="AI409" i="4"/>
  <c r="AJ409" i="4"/>
  <c r="AG410" i="4"/>
  <c r="AH410" i="4"/>
  <c r="AI410" i="4"/>
  <c r="AJ410" i="4"/>
  <c r="AG411" i="4"/>
  <c r="AH411" i="4"/>
  <c r="AI411" i="4"/>
  <c r="AJ411" i="4"/>
  <c r="AG412" i="4"/>
  <c r="AH412" i="4"/>
  <c r="AI412" i="4"/>
  <c r="AJ412" i="4"/>
  <c r="AG413" i="4"/>
  <c r="AH413" i="4"/>
  <c r="AI413" i="4"/>
  <c r="AJ413" i="4"/>
  <c r="AG414" i="4"/>
  <c r="AH414" i="4"/>
  <c r="AI414" i="4"/>
  <c r="AJ414" i="4"/>
  <c r="AG415" i="4"/>
  <c r="AH415" i="4"/>
  <c r="AI415" i="4"/>
  <c r="AJ415" i="4"/>
  <c r="AG416" i="4"/>
  <c r="AH416" i="4"/>
  <c r="AI416" i="4"/>
  <c r="AJ416" i="4"/>
  <c r="AG417" i="4"/>
  <c r="AH417" i="4"/>
  <c r="AI417" i="4"/>
  <c r="AJ417" i="4"/>
  <c r="AG418" i="4"/>
  <c r="AH418" i="4"/>
  <c r="AI418" i="4"/>
  <c r="AJ418" i="4"/>
  <c r="AG419" i="4"/>
  <c r="AH419" i="4"/>
  <c r="AI419" i="4"/>
  <c r="AJ419" i="4"/>
  <c r="AG420" i="4"/>
  <c r="AH420" i="4"/>
  <c r="AI420" i="4"/>
  <c r="AJ420" i="4"/>
  <c r="AG421" i="4"/>
  <c r="AH421" i="4"/>
  <c r="AI421" i="4"/>
  <c r="AJ421" i="4"/>
  <c r="AG422" i="4"/>
  <c r="AH422" i="4"/>
  <c r="AI422" i="4"/>
  <c r="AJ422" i="4"/>
  <c r="AG423" i="4"/>
  <c r="AH423" i="4"/>
  <c r="AI423" i="4"/>
  <c r="AJ423" i="4"/>
  <c r="AG424" i="4"/>
  <c r="AH424" i="4"/>
  <c r="AI424" i="4"/>
  <c r="AJ424" i="4"/>
  <c r="AG425" i="4"/>
  <c r="AH425" i="4"/>
  <c r="AI425" i="4"/>
  <c r="AJ425" i="4"/>
  <c r="AG426" i="4"/>
  <c r="AH426" i="4"/>
  <c r="AI426" i="4"/>
  <c r="AJ426" i="4"/>
  <c r="AG427" i="4"/>
  <c r="AH427" i="4"/>
  <c r="AI427" i="4"/>
  <c r="AJ427" i="4"/>
  <c r="AG428" i="4"/>
  <c r="AH428" i="4"/>
  <c r="AI428" i="4"/>
  <c r="AJ428" i="4"/>
  <c r="AG429" i="4"/>
  <c r="AH429" i="4"/>
  <c r="AI429" i="4"/>
  <c r="AJ429" i="4"/>
  <c r="AG430" i="4"/>
  <c r="AH430" i="4"/>
  <c r="AI430" i="4"/>
  <c r="AJ430" i="4"/>
  <c r="AG431" i="4"/>
  <c r="AH431" i="4"/>
  <c r="AI431" i="4"/>
  <c r="AJ431" i="4"/>
  <c r="AG432" i="4"/>
  <c r="AH432" i="4"/>
  <c r="AI432" i="4"/>
  <c r="AJ432" i="4"/>
  <c r="AG433" i="4"/>
  <c r="AH433" i="4"/>
  <c r="AI433" i="4"/>
  <c r="AJ433" i="4"/>
  <c r="AG434" i="4"/>
  <c r="AH434" i="4"/>
  <c r="AI434" i="4"/>
  <c r="AJ434" i="4"/>
  <c r="AG435" i="4"/>
  <c r="AH435" i="4"/>
  <c r="AI435" i="4"/>
  <c r="AJ435" i="4"/>
  <c r="AG436" i="4"/>
  <c r="AH436" i="4"/>
  <c r="AI436" i="4"/>
  <c r="AJ436" i="4"/>
  <c r="AG437" i="4"/>
  <c r="AH437" i="4"/>
  <c r="AI437" i="4"/>
  <c r="AJ437" i="4"/>
  <c r="AG438" i="4"/>
  <c r="AH438" i="4"/>
  <c r="AI438" i="4"/>
  <c r="AJ438" i="4"/>
  <c r="AG439" i="4"/>
  <c r="AH439" i="4"/>
  <c r="AI439" i="4"/>
  <c r="AJ439" i="4"/>
  <c r="AG440" i="4"/>
  <c r="AH440" i="4"/>
  <c r="AI440" i="4"/>
  <c r="AJ440" i="4"/>
  <c r="AG441" i="4"/>
  <c r="AH441" i="4"/>
  <c r="AI441" i="4"/>
  <c r="AJ441" i="4"/>
  <c r="AG442" i="4"/>
  <c r="AH442" i="4"/>
  <c r="AI442" i="4"/>
  <c r="AJ442" i="4"/>
  <c r="AG443" i="4"/>
  <c r="AH443" i="4"/>
  <c r="AI443" i="4"/>
  <c r="AJ443" i="4"/>
  <c r="AG444" i="4"/>
  <c r="AH444" i="4"/>
  <c r="AI444" i="4"/>
  <c r="AJ444" i="4"/>
  <c r="AG445" i="4"/>
  <c r="AH445" i="4"/>
  <c r="AI445" i="4"/>
  <c r="AJ445" i="4"/>
  <c r="AG446" i="4"/>
  <c r="AH446" i="4"/>
  <c r="AI446" i="4"/>
  <c r="AJ446" i="4"/>
  <c r="AG447" i="4"/>
  <c r="AH447" i="4"/>
  <c r="AI447" i="4"/>
  <c r="AJ447" i="4"/>
  <c r="AG448" i="4"/>
  <c r="AH448" i="4"/>
  <c r="AI448" i="4"/>
  <c r="AJ448" i="4"/>
  <c r="AG449" i="4"/>
  <c r="AH449" i="4"/>
  <c r="AI449" i="4"/>
  <c r="AJ449" i="4"/>
  <c r="AG450" i="4"/>
  <c r="AH450" i="4"/>
  <c r="AI450" i="4"/>
  <c r="AJ450" i="4"/>
  <c r="AG451" i="4"/>
  <c r="AH451" i="4"/>
  <c r="AI451" i="4"/>
  <c r="AJ451" i="4"/>
  <c r="AG452" i="4"/>
  <c r="AH452" i="4"/>
  <c r="AI452" i="4"/>
  <c r="AJ452" i="4"/>
  <c r="AG453" i="4"/>
  <c r="AH453" i="4"/>
  <c r="AI453" i="4"/>
  <c r="AJ453" i="4"/>
  <c r="AG454" i="4"/>
  <c r="AH454" i="4"/>
  <c r="AI454" i="4"/>
  <c r="AJ454" i="4"/>
  <c r="AG455" i="4"/>
  <c r="AH455" i="4"/>
  <c r="AI455" i="4"/>
  <c r="AJ455" i="4"/>
  <c r="AG456" i="4"/>
  <c r="AH456" i="4"/>
  <c r="AI456" i="4"/>
  <c r="AJ456" i="4"/>
  <c r="AG457" i="4"/>
  <c r="AH457" i="4"/>
  <c r="AI457" i="4"/>
  <c r="AJ457" i="4"/>
  <c r="AG458" i="4"/>
  <c r="AH458" i="4"/>
  <c r="AI458" i="4"/>
  <c r="AJ458" i="4"/>
  <c r="AG459" i="4"/>
  <c r="AH459" i="4"/>
  <c r="AI459" i="4"/>
  <c r="AJ459" i="4"/>
  <c r="AG460" i="4"/>
  <c r="AH460" i="4"/>
  <c r="AI460" i="4"/>
  <c r="AJ460" i="4"/>
  <c r="AG461" i="4"/>
  <c r="AH461" i="4"/>
  <c r="AI461" i="4"/>
  <c r="AJ461" i="4"/>
  <c r="AG462" i="4"/>
  <c r="AH462" i="4"/>
  <c r="AI462" i="4"/>
  <c r="AJ462" i="4"/>
  <c r="AG463" i="4"/>
  <c r="AH463" i="4"/>
  <c r="AI463" i="4"/>
  <c r="AJ463" i="4"/>
  <c r="AG464" i="4"/>
  <c r="AH464" i="4"/>
  <c r="AI464" i="4"/>
  <c r="AJ464" i="4"/>
  <c r="AG465" i="4"/>
  <c r="AH465" i="4"/>
  <c r="AI465" i="4"/>
  <c r="AJ465" i="4"/>
  <c r="AG466" i="4"/>
  <c r="AH466" i="4"/>
  <c r="AI466" i="4"/>
  <c r="AJ466" i="4"/>
  <c r="AG467" i="4"/>
  <c r="AH467" i="4"/>
  <c r="AI467" i="4"/>
  <c r="AJ467" i="4"/>
  <c r="AG468" i="4"/>
  <c r="AH468" i="4"/>
  <c r="AI468" i="4"/>
  <c r="AJ468" i="4"/>
  <c r="AG469" i="4"/>
  <c r="AH469" i="4"/>
  <c r="AI469" i="4"/>
  <c r="AJ469" i="4"/>
  <c r="AG470" i="4"/>
  <c r="AH470" i="4"/>
  <c r="AI470" i="4"/>
  <c r="AJ470" i="4"/>
  <c r="AG471" i="4"/>
  <c r="AH471" i="4"/>
  <c r="AI471" i="4"/>
  <c r="AJ471" i="4"/>
  <c r="AG472" i="4"/>
  <c r="AH472" i="4"/>
  <c r="AI472" i="4"/>
  <c r="AJ472" i="4"/>
  <c r="AG473" i="4"/>
  <c r="AH473" i="4"/>
  <c r="AI473" i="4"/>
  <c r="AJ473" i="4"/>
  <c r="AG474" i="4"/>
  <c r="AH474" i="4"/>
  <c r="AI474" i="4"/>
  <c r="AJ474" i="4"/>
  <c r="AG475" i="4"/>
  <c r="AH475" i="4"/>
  <c r="AI475" i="4"/>
  <c r="AJ475" i="4"/>
  <c r="AG476" i="4"/>
  <c r="AH476" i="4"/>
  <c r="AI476" i="4"/>
  <c r="AJ476" i="4"/>
  <c r="AG477" i="4"/>
  <c r="AH477" i="4"/>
  <c r="AI477" i="4"/>
  <c r="AJ477" i="4"/>
  <c r="AG478" i="4"/>
  <c r="AH478" i="4"/>
  <c r="AI478" i="4"/>
  <c r="AJ478" i="4"/>
  <c r="AG479" i="4"/>
  <c r="AH479" i="4"/>
  <c r="AI479" i="4"/>
  <c r="AJ479" i="4"/>
  <c r="AG480" i="4"/>
  <c r="AH480" i="4"/>
  <c r="AI480" i="4"/>
  <c r="AJ480" i="4"/>
  <c r="AG481" i="4"/>
  <c r="AH481" i="4"/>
  <c r="AI481" i="4"/>
  <c r="AJ481" i="4"/>
  <c r="AG482" i="4"/>
  <c r="AH482" i="4"/>
  <c r="AI482" i="4"/>
  <c r="AJ482" i="4"/>
  <c r="AG483" i="4"/>
  <c r="AH483" i="4"/>
  <c r="AI483" i="4"/>
  <c r="AJ483" i="4"/>
  <c r="AG484" i="4"/>
  <c r="AH484" i="4"/>
  <c r="AI484" i="4"/>
  <c r="AJ484" i="4"/>
  <c r="AG485" i="4"/>
  <c r="AH485" i="4"/>
  <c r="AI485" i="4"/>
  <c r="AJ485" i="4"/>
  <c r="AG486" i="4"/>
  <c r="AH486" i="4"/>
  <c r="AI486" i="4"/>
  <c r="AJ486" i="4"/>
  <c r="AG487" i="4"/>
  <c r="AH487" i="4"/>
  <c r="AI487" i="4"/>
  <c r="AJ487" i="4"/>
  <c r="AG488" i="4"/>
  <c r="AH488" i="4"/>
  <c r="AI488" i="4"/>
  <c r="AJ488" i="4"/>
  <c r="AG489" i="4"/>
  <c r="AH489" i="4"/>
  <c r="AI489" i="4"/>
  <c r="AJ489" i="4"/>
  <c r="AG490" i="4"/>
  <c r="AH490" i="4"/>
  <c r="AI490" i="4"/>
  <c r="AJ490" i="4"/>
  <c r="AG491" i="4"/>
  <c r="AH491" i="4"/>
  <c r="AI491" i="4"/>
  <c r="AJ491" i="4"/>
  <c r="AG492" i="4"/>
  <c r="AH492" i="4"/>
  <c r="AI492" i="4"/>
  <c r="AJ492" i="4"/>
  <c r="AG493" i="4"/>
  <c r="AH493" i="4"/>
  <c r="AI493" i="4"/>
  <c r="AJ493" i="4"/>
  <c r="AG494" i="4"/>
  <c r="AH494" i="4"/>
  <c r="AI494" i="4"/>
  <c r="AJ494" i="4"/>
  <c r="AG495" i="4"/>
  <c r="AH495" i="4"/>
  <c r="AI495" i="4"/>
  <c r="AJ495" i="4"/>
  <c r="AG496" i="4"/>
  <c r="AH496" i="4"/>
  <c r="AI496" i="4"/>
  <c r="AJ496" i="4"/>
  <c r="AG497" i="4"/>
  <c r="AH497" i="4"/>
  <c r="AI497" i="4"/>
  <c r="AJ497" i="4"/>
  <c r="AG498" i="4"/>
  <c r="AH498" i="4"/>
  <c r="AI498" i="4"/>
  <c r="AJ498" i="4"/>
  <c r="AG499" i="4"/>
  <c r="AH499" i="4"/>
  <c r="AI499" i="4"/>
  <c r="AJ499" i="4"/>
  <c r="AG500" i="4"/>
  <c r="AH500" i="4"/>
  <c r="AI500" i="4"/>
  <c r="AJ500" i="4"/>
  <c r="AH2" i="4"/>
  <c r="AI2" i="4"/>
  <c r="AJ2" i="4"/>
  <c r="AG2" i="4"/>
  <c r="J3" i="6"/>
  <c r="K3" i="6"/>
  <c r="J4" i="6"/>
  <c r="K4" i="6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J351" i="6"/>
  <c r="K351" i="6"/>
  <c r="J352" i="6"/>
  <c r="K352" i="6"/>
  <c r="J353" i="6"/>
  <c r="K353" i="6"/>
  <c r="J354" i="6"/>
  <c r="K354" i="6"/>
  <c r="J355" i="6"/>
  <c r="K355" i="6"/>
  <c r="J356" i="6"/>
  <c r="K356" i="6"/>
  <c r="J357" i="6"/>
  <c r="K357" i="6"/>
  <c r="J358" i="6"/>
  <c r="K358" i="6"/>
  <c r="J359" i="6"/>
  <c r="K359" i="6"/>
  <c r="J360" i="6"/>
  <c r="K360" i="6"/>
  <c r="J361" i="6"/>
  <c r="K361" i="6"/>
  <c r="J362" i="6"/>
  <c r="K362" i="6"/>
  <c r="J363" i="6"/>
  <c r="K363" i="6"/>
  <c r="J364" i="6"/>
  <c r="K364" i="6"/>
  <c r="J365" i="6"/>
  <c r="K365" i="6"/>
  <c r="J366" i="6"/>
  <c r="K366" i="6"/>
  <c r="J367" i="6"/>
  <c r="K367" i="6"/>
  <c r="J368" i="6"/>
  <c r="K368" i="6"/>
  <c r="J369" i="6"/>
  <c r="K369" i="6"/>
  <c r="J370" i="6"/>
  <c r="K370" i="6"/>
  <c r="J371" i="6"/>
  <c r="K371" i="6"/>
  <c r="J372" i="6"/>
  <c r="K372" i="6"/>
  <c r="J373" i="6"/>
  <c r="K373" i="6"/>
  <c r="J374" i="6"/>
  <c r="K374" i="6"/>
  <c r="J375" i="6"/>
  <c r="K375" i="6"/>
  <c r="J376" i="6"/>
  <c r="K376" i="6"/>
  <c r="J377" i="6"/>
  <c r="K377" i="6"/>
  <c r="J378" i="6"/>
  <c r="K378" i="6"/>
  <c r="J379" i="6"/>
  <c r="K379" i="6"/>
  <c r="J380" i="6"/>
  <c r="K380" i="6"/>
  <c r="J381" i="6"/>
  <c r="K381" i="6"/>
  <c r="J382" i="6"/>
  <c r="K382" i="6"/>
  <c r="J383" i="6"/>
  <c r="K383" i="6"/>
  <c r="J384" i="6"/>
  <c r="K384" i="6"/>
  <c r="J385" i="6"/>
  <c r="K385" i="6"/>
  <c r="J386" i="6"/>
  <c r="K386" i="6"/>
  <c r="J387" i="6"/>
  <c r="K387" i="6"/>
  <c r="J388" i="6"/>
  <c r="K388" i="6"/>
  <c r="J389" i="6"/>
  <c r="K389" i="6"/>
  <c r="J390" i="6"/>
  <c r="K390" i="6"/>
  <c r="J391" i="6"/>
  <c r="K391" i="6"/>
  <c r="J392" i="6"/>
  <c r="K392" i="6"/>
  <c r="J393" i="6"/>
  <c r="K393" i="6"/>
  <c r="J394" i="6"/>
  <c r="K394" i="6"/>
  <c r="J395" i="6"/>
  <c r="K395" i="6"/>
  <c r="J396" i="6"/>
  <c r="K396" i="6"/>
  <c r="J397" i="6"/>
  <c r="K397" i="6"/>
  <c r="J398" i="6"/>
  <c r="K398" i="6"/>
  <c r="J399" i="6"/>
  <c r="K399" i="6"/>
  <c r="J400" i="6"/>
  <c r="K400" i="6"/>
  <c r="J401" i="6"/>
  <c r="K401" i="6"/>
  <c r="J402" i="6"/>
  <c r="K402" i="6"/>
  <c r="J403" i="6"/>
  <c r="K403" i="6"/>
  <c r="J404" i="6"/>
  <c r="K404" i="6"/>
  <c r="J405" i="6"/>
  <c r="K405" i="6"/>
  <c r="J406" i="6"/>
  <c r="K406" i="6"/>
  <c r="J407" i="6"/>
  <c r="K407" i="6"/>
  <c r="J408" i="6"/>
  <c r="K408" i="6"/>
  <c r="J409" i="6"/>
  <c r="K409" i="6"/>
  <c r="J410" i="6"/>
  <c r="K410" i="6"/>
  <c r="J411" i="6"/>
  <c r="K411" i="6"/>
  <c r="J412" i="6"/>
  <c r="K412" i="6"/>
  <c r="J413" i="6"/>
  <c r="K413" i="6"/>
  <c r="J414" i="6"/>
  <c r="K414" i="6"/>
  <c r="J415" i="6"/>
  <c r="K415" i="6"/>
  <c r="J416" i="6"/>
  <c r="K416" i="6"/>
  <c r="J417" i="6"/>
  <c r="K417" i="6"/>
  <c r="J418" i="6"/>
  <c r="K418" i="6"/>
  <c r="J419" i="6"/>
  <c r="K419" i="6"/>
  <c r="J420" i="6"/>
  <c r="K420" i="6"/>
  <c r="J421" i="6"/>
  <c r="K421" i="6"/>
  <c r="J422" i="6"/>
  <c r="K422" i="6"/>
  <c r="J423" i="6"/>
  <c r="K423" i="6"/>
  <c r="J424" i="6"/>
  <c r="K424" i="6"/>
  <c r="J425" i="6"/>
  <c r="K425" i="6"/>
  <c r="J426" i="6"/>
  <c r="K426" i="6"/>
  <c r="J427" i="6"/>
  <c r="K427" i="6"/>
  <c r="J428" i="6"/>
  <c r="K428" i="6"/>
  <c r="J429" i="6"/>
  <c r="K429" i="6"/>
  <c r="J430" i="6"/>
  <c r="K430" i="6"/>
  <c r="J431" i="6"/>
  <c r="K431" i="6"/>
  <c r="J432" i="6"/>
  <c r="K432" i="6"/>
  <c r="J433" i="6"/>
  <c r="K433" i="6"/>
  <c r="J434" i="6"/>
  <c r="K434" i="6"/>
  <c r="J435" i="6"/>
  <c r="K435" i="6"/>
  <c r="J436" i="6"/>
  <c r="K436" i="6"/>
  <c r="J437" i="6"/>
  <c r="K437" i="6"/>
  <c r="J438" i="6"/>
  <c r="K438" i="6"/>
  <c r="J439" i="6"/>
  <c r="K439" i="6"/>
  <c r="J440" i="6"/>
  <c r="K440" i="6"/>
  <c r="J441" i="6"/>
  <c r="K441" i="6"/>
  <c r="J442" i="6"/>
  <c r="K442" i="6"/>
  <c r="J443" i="6"/>
  <c r="K443" i="6"/>
  <c r="J444" i="6"/>
  <c r="K444" i="6"/>
  <c r="J445" i="6"/>
  <c r="K445" i="6"/>
  <c r="J446" i="6"/>
  <c r="K446" i="6"/>
  <c r="J447" i="6"/>
  <c r="K447" i="6"/>
  <c r="J448" i="6"/>
  <c r="K448" i="6"/>
  <c r="J449" i="6"/>
  <c r="K449" i="6"/>
  <c r="J450" i="6"/>
  <c r="K450" i="6"/>
  <c r="J451" i="6"/>
  <c r="K451" i="6"/>
  <c r="J452" i="6"/>
  <c r="K452" i="6"/>
  <c r="J453" i="6"/>
  <c r="K453" i="6"/>
  <c r="J454" i="6"/>
  <c r="K454" i="6"/>
  <c r="J455" i="6"/>
  <c r="K455" i="6"/>
  <c r="J456" i="6"/>
  <c r="K456" i="6"/>
  <c r="J457" i="6"/>
  <c r="K457" i="6"/>
  <c r="J458" i="6"/>
  <c r="K458" i="6"/>
  <c r="J459" i="6"/>
  <c r="K459" i="6"/>
  <c r="J460" i="6"/>
  <c r="K460" i="6"/>
  <c r="J461" i="6"/>
  <c r="K461" i="6"/>
  <c r="J462" i="6"/>
  <c r="K462" i="6"/>
  <c r="J463" i="6"/>
  <c r="K463" i="6"/>
  <c r="J464" i="6"/>
  <c r="K464" i="6"/>
  <c r="J465" i="6"/>
  <c r="K465" i="6"/>
  <c r="J466" i="6"/>
  <c r="K466" i="6"/>
  <c r="J467" i="6"/>
  <c r="K467" i="6"/>
  <c r="J468" i="6"/>
  <c r="K468" i="6"/>
  <c r="J469" i="6"/>
  <c r="K469" i="6"/>
  <c r="J470" i="6"/>
  <c r="K470" i="6"/>
  <c r="J471" i="6"/>
  <c r="K471" i="6"/>
  <c r="J472" i="6"/>
  <c r="K472" i="6"/>
  <c r="J473" i="6"/>
  <c r="K473" i="6"/>
  <c r="J474" i="6"/>
  <c r="K474" i="6"/>
  <c r="J475" i="6"/>
  <c r="K475" i="6"/>
  <c r="J476" i="6"/>
  <c r="K476" i="6"/>
  <c r="J477" i="6"/>
  <c r="K477" i="6"/>
  <c r="J478" i="6"/>
  <c r="K478" i="6"/>
  <c r="J479" i="6"/>
  <c r="K479" i="6"/>
  <c r="J480" i="6"/>
  <c r="K480" i="6"/>
  <c r="J481" i="6"/>
  <c r="K481" i="6"/>
  <c r="J482" i="6"/>
  <c r="K482" i="6"/>
  <c r="J483" i="6"/>
  <c r="K483" i="6"/>
  <c r="J484" i="6"/>
  <c r="K484" i="6"/>
  <c r="J485" i="6"/>
  <c r="K485" i="6"/>
  <c r="J486" i="6"/>
  <c r="K486" i="6"/>
  <c r="J487" i="6"/>
  <c r="K487" i="6"/>
  <c r="J488" i="6"/>
  <c r="K488" i="6"/>
  <c r="J489" i="6"/>
  <c r="K489" i="6"/>
  <c r="J490" i="6"/>
  <c r="K490" i="6"/>
  <c r="J491" i="6"/>
  <c r="K491" i="6"/>
  <c r="J492" i="6"/>
  <c r="K492" i="6"/>
  <c r="J493" i="6"/>
  <c r="K493" i="6"/>
  <c r="J494" i="6"/>
  <c r="K494" i="6"/>
  <c r="J495" i="6"/>
  <c r="K495" i="6"/>
  <c r="J496" i="6"/>
  <c r="K496" i="6"/>
  <c r="J497" i="6"/>
  <c r="K497" i="6"/>
  <c r="J498" i="6"/>
  <c r="K498" i="6"/>
  <c r="J499" i="6"/>
  <c r="K499" i="6"/>
  <c r="J500" i="6"/>
  <c r="K500" i="6"/>
  <c r="J501" i="6"/>
  <c r="K501" i="6"/>
  <c r="J502" i="6"/>
  <c r="K502" i="6"/>
  <c r="J503" i="6"/>
  <c r="K503" i="6"/>
  <c r="J504" i="6"/>
  <c r="K504" i="6"/>
  <c r="J505" i="6"/>
  <c r="K505" i="6"/>
  <c r="J506" i="6"/>
  <c r="K506" i="6"/>
  <c r="J507" i="6"/>
  <c r="K507" i="6"/>
  <c r="J508" i="6"/>
  <c r="K508" i="6"/>
  <c r="J509" i="6"/>
  <c r="K509" i="6"/>
  <c r="J510" i="6"/>
  <c r="K510" i="6"/>
  <c r="J511" i="6"/>
  <c r="K511" i="6"/>
  <c r="J512" i="6"/>
  <c r="K512" i="6"/>
  <c r="J513" i="6"/>
  <c r="K513" i="6"/>
  <c r="J514" i="6"/>
  <c r="K514" i="6"/>
  <c r="J515" i="6"/>
  <c r="K515" i="6"/>
  <c r="J516" i="6"/>
  <c r="K516" i="6"/>
  <c r="J517" i="6"/>
  <c r="K517" i="6"/>
  <c r="J518" i="6"/>
  <c r="K518" i="6"/>
  <c r="J519" i="6"/>
  <c r="K519" i="6"/>
  <c r="J520" i="6"/>
  <c r="K520" i="6"/>
  <c r="J521" i="6"/>
  <c r="K521" i="6"/>
  <c r="J522" i="6"/>
  <c r="K522" i="6"/>
  <c r="J523" i="6"/>
  <c r="K523" i="6"/>
  <c r="J524" i="6"/>
  <c r="K524" i="6"/>
  <c r="J525" i="6"/>
  <c r="K525" i="6"/>
  <c r="J526" i="6"/>
  <c r="K526" i="6"/>
  <c r="J527" i="6"/>
  <c r="K527" i="6"/>
  <c r="J528" i="6"/>
  <c r="K528" i="6"/>
  <c r="J529" i="6"/>
  <c r="K529" i="6"/>
  <c r="J530" i="6"/>
  <c r="K530" i="6"/>
  <c r="J531" i="6"/>
  <c r="K531" i="6"/>
  <c r="J532" i="6"/>
  <c r="K532" i="6"/>
  <c r="J533" i="6"/>
  <c r="K533" i="6"/>
  <c r="J534" i="6"/>
  <c r="K534" i="6"/>
  <c r="J535" i="6"/>
  <c r="K535" i="6"/>
  <c r="J536" i="6"/>
  <c r="K536" i="6"/>
  <c r="J537" i="6"/>
  <c r="K537" i="6"/>
  <c r="J538" i="6"/>
  <c r="K538" i="6"/>
  <c r="J539" i="6"/>
  <c r="K539" i="6"/>
  <c r="J540" i="6"/>
  <c r="K540" i="6"/>
  <c r="J541" i="6"/>
  <c r="K541" i="6"/>
  <c r="J542" i="6"/>
  <c r="K542" i="6"/>
  <c r="J543" i="6"/>
  <c r="K543" i="6"/>
  <c r="J544" i="6"/>
  <c r="K544" i="6"/>
  <c r="J545" i="6"/>
  <c r="K545" i="6"/>
  <c r="J546" i="6"/>
  <c r="K546" i="6"/>
  <c r="J547" i="6"/>
  <c r="K547" i="6"/>
  <c r="J548" i="6"/>
  <c r="K548" i="6"/>
  <c r="J549" i="6"/>
  <c r="K549" i="6"/>
  <c r="J550" i="6"/>
  <c r="K550" i="6"/>
  <c r="J551" i="6"/>
  <c r="K551" i="6"/>
  <c r="J552" i="6"/>
  <c r="K552" i="6"/>
  <c r="J553" i="6"/>
  <c r="K553" i="6"/>
  <c r="J554" i="6"/>
  <c r="K554" i="6"/>
  <c r="J555" i="6"/>
  <c r="K555" i="6"/>
  <c r="J556" i="6"/>
  <c r="K556" i="6"/>
  <c r="J557" i="6"/>
  <c r="K557" i="6"/>
  <c r="J558" i="6"/>
  <c r="K558" i="6"/>
  <c r="J559" i="6"/>
  <c r="K559" i="6"/>
  <c r="J560" i="6"/>
  <c r="K560" i="6"/>
  <c r="J561" i="6"/>
  <c r="K561" i="6"/>
  <c r="J562" i="6"/>
  <c r="K562" i="6"/>
  <c r="J563" i="6"/>
  <c r="K563" i="6"/>
  <c r="J564" i="6"/>
  <c r="K564" i="6"/>
  <c r="J565" i="6"/>
  <c r="K565" i="6"/>
  <c r="J566" i="6"/>
  <c r="K566" i="6"/>
  <c r="J567" i="6"/>
  <c r="K567" i="6"/>
  <c r="J568" i="6"/>
  <c r="K568" i="6"/>
  <c r="J569" i="6"/>
  <c r="K569" i="6"/>
  <c r="J570" i="6"/>
  <c r="K570" i="6"/>
  <c r="J571" i="6"/>
  <c r="K571" i="6"/>
  <c r="J572" i="6"/>
  <c r="K572" i="6"/>
  <c r="J573" i="6"/>
  <c r="K573" i="6"/>
  <c r="J574" i="6"/>
  <c r="K574" i="6"/>
  <c r="J575" i="6"/>
  <c r="K575" i="6"/>
  <c r="J576" i="6"/>
  <c r="K576" i="6"/>
  <c r="J577" i="6"/>
  <c r="K577" i="6"/>
  <c r="J578" i="6"/>
  <c r="K578" i="6"/>
  <c r="J579" i="6"/>
  <c r="K579" i="6"/>
  <c r="J580" i="6"/>
  <c r="K580" i="6"/>
  <c r="J581" i="6"/>
  <c r="K581" i="6"/>
  <c r="J582" i="6"/>
  <c r="K582" i="6"/>
  <c r="J583" i="6"/>
  <c r="K583" i="6"/>
  <c r="J584" i="6"/>
  <c r="K584" i="6"/>
  <c r="J585" i="6"/>
  <c r="K585" i="6"/>
  <c r="J586" i="6"/>
  <c r="K586" i="6"/>
  <c r="J587" i="6"/>
  <c r="K587" i="6"/>
  <c r="J588" i="6"/>
  <c r="K588" i="6"/>
  <c r="J589" i="6"/>
  <c r="K589" i="6"/>
  <c r="J590" i="6"/>
  <c r="K590" i="6"/>
  <c r="J591" i="6"/>
  <c r="K591" i="6"/>
  <c r="J592" i="6"/>
  <c r="K592" i="6"/>
  <c r="J593" i="6"/>
  <c r="K593" i="6"/>
  <c r="J594" i="6"/>
  <c r="K594" i="6"/>
  <c r="J595" i="6"/>
  <c r="K595" i="6"/>
  <c r="J596" i="6"/>
  <c r="K596" i="6"/>
  <c r="J597" i="6"/>
  <c r="K597" i="6"/>
  <c r="J598" i="6"/>
  <c r="K598" i="6"/>
  <c r="J599" i="6"/>
  <c r="K599" i="6"/>
  <c r="J600" i="6"/>
  <c r="K600" i="6"/>
  <c r="J601" i="6"/>
  <c r="K601" i="6"/>
  <c r="K2" i="6"/>
  <c r="J2" i="6"/>
  <c r="Z3" i="4"/>
  <c r="AA3" i="4"/>
  <c r="AB3" i="4"/>
  <c r="Z4" i="4"/>
  <c r="AA4" i="4"/>
  <c r="AB4" i="4"/>
  <c r="Z5" i="4"/>
  <c r="AA5" i="4"/>
  <c r="AB5" i="4"/>
  <c r="Z6" i="4"/>
  <c r="AA6" i="4"/>
  <c r="AB6" i="4"/>
  <c r="Z7" i="4"/>
  <c r="AA7" i="4"/>
  <c r="AB7" i="4"/>
  <c r="Z8" i="4"/>
  <c r="AA8" i="4"/>
  <c r="AB8" i="4"/>
  <c r="Z9" i="4"/>
  <c r="AA9" i="4"/>
  <c r="AB9" i="4"/>
  <c r="Z10" i="4"/>
  <c r="AA10" i="4"/>
  <c r="AB10" i="4"/>
  <c r="Z11" i="4"/>
  <c r="AA11" i="4"/>
  <c r="AB11" i="4"/>
  <c r="Z12" i="4"/>
  <c r="AA12" i="4"/>
  <c r="AB12" i="4"/>
  <c r="Z13" i="4"/>
  <c r="AA13" i="4"/>
  <c r="AB13" i="4"/>
  <c r="Z14" i="4"/>
  <c r="AA14" i="4"/>
  <c r="AB14" i="4"/>
  <c r="Z15" i="4"/>
  <c r="AA15" i="4"/>
  <c r="AB15" i="4"/>
  <c r="Z16" i="4"/>
  <c r="AA16" i="4"/>
  <c r="AB16" i="4"/>
  <c r="Z17" i="4"/>
  <c r="AA17" i="4"/>
  <c r="AB17" i="4"/>
  <c r="Z18" i="4"/>
  <c r="AA18" i="4"/>
  <c r="AB18" i="4"/>
  <c r="Z19" i="4"/>
  <c r="AA19" i="4"/>
  <c r="AB19" i="4"/>
  <c r="Z20" i="4"/>
  <c r="AA20" i="4"/>
  <c r="AB20" i="4"/>
  <c r="Z21" i="4"/>
  <c r="AA21" i="4"/>
  <c r="AB21" i="4"/>
  <c r="Z22" i="4"/>
  <c r="AA22" i="4"/>
  <c r="AB22" i="4"/>
  <c r="Z23" i="4"/>
  <c r="AA23" i="4"/>
  <c r="AB23" i="4"/>
  <c r="Z24" i="4"/>
  <c r="AA24" i="4"/>
  <c r="AB24" i="4"/>
  <c r="Z25" i="4"/>
  <c r="AA25" i="4"/>
  <c r="AB25" i="4"/>
  <c r="Z26" i="4"/>
  <c r="AA26" i="4"/>
  <c r="AB26" i="4"/>
  <c r="Z27" i="4"/>
  <c r="AA27" i="4"/>
  <c r="AB27" i="4"/>
  <c r="Z28" i="4"/>
  <c r="AA28" i="4"/>
  <c r="AB28" i="4"/>
  <c r="Z29" i="4"/>
  <c r="AA29" i="4"/>
  <c r="AB29" i="4"/>
  <c r="Z30" i="4"/>
  <c r="AA30" i="4"/>
  <c r="AB30" i="4"/>
  <c r="Z31" i="4"/>
  <c r="AA31" i="4"/>
  <c r="AB31" i="4"/>
  <c r="Z32" i="4"/>
  <c r="AA32" i="4"/>
  <c r="AB32" i="4"/>
  <c r="Z33" i="4"/>
  <c r="AA33" i="4"/>
  <c r="AB33" i="4"/>
  <c r="Z34" i="4"/>
  <c r="AA34" i="4"/>
  <c r="AB34" i="4"/>
  <c r="Z35" i="4"/>
  <c r="AA35" i="4"/>
  <c r="AB35" i="4"/>
  <c r="Z36" i="4"/>
  <c r="AA36" i="4"/>
  <c r="AB36" i="4"/>
  <c r="Z37" i="4"/>
  <c r="AA37" i="4"/>
  <c r="AB37" i="4"/>
  <c r="Z38" i="4"/>
  <c r="AA38" i="4"/>
  <c r="AB38" i="4"/>
  <c r="Z39" i="4"/>
  <c r="AA39" i="4"/>
  <c r="AB39" i="4"/>
  <c r="Z40" i="4"/>
  <c r="AA40" i="4"/>
  <c r="AB40" i="4"/>
  <c r="Z41" i="4"/>
  <c r="AA41" i="4"/>
  <c r="AB41" i="4"/>
  <c r="Z42" i="4"/>
  <c r="AA42" i="4"/>
  <c r="AB42" i="4"/>
  <c r="Z43" i="4"/>
  <c r="AA43" i="4"/>
  <c r="AB43" i="4"/>
  <c r="Z44" i="4"/>
  <c r="AA44" i="4"/>
  <c r="AB44" i="4"/>
  <c r="Z45" i="4"/>
  <c r="AA45" i="4"/>
  <c r="AB45" i="4"/>
  <c r="Z46" i="4"/>
  <c r="AA46" i="4"/>
  <c r="AB46" i="4"/>
  <c r="Z47" i="4"/>
  <c r="AA47" i="4"/>
  <c r="AB47" i="4"/>
  <c r="Z48" i="4"/>
  <c r="AA48" i="4"/>
  <c r="AB48" i="4"/>
  <c r="Z49" i="4"/>
  <c r="AA49" i="4"/>
  <c r="AB49" i="4"/>
  <c r="Z50" i="4"/>
  <c r="AA50" i="4"/>
  <c r="AB50" i="4"/>
  <c r="Z51" i="4"/>
  <c r="AA51" i="4"/>
  <c r="AB51" i="4"/>
  <c r="Z52" i="4"/>
  <c r="AA52" i="4"/>
  <c r="AB52" i="4"/>
  <c r="Z53" i="4"/>
  <c r="AA53" i="4"/>
  <c r="AB53" i="4"/>
  <c r="Z54" i="4"/>
  <c r="AA54" i="4"/>
  <c r="AB54" i="4"/>
  <c r="Z55" i="4"/>
  <c r="AA55" i="4"/>
  <c r="AB55" i="4"/>
  <c r="Z56" i="4"/>
  <c r="AA56" i="4"/>
  <c r="AB56" i="4"/>
  <c r="Z57" i="4"/>
  <c r="AA57" i="4"/>
  <c r="AB57" i="4"/>
  <c r="Z58" i="4"/>
  <c r="AA58" i="4"/>
  <c r="AB58" i="4"/>
  <c r="Z59" i="4"/>
  <c r="AA59" i="4"/>
  <c r="AB59" i="4"/>
  <c r="Z60" i="4"/>
  <c r="AA60" i="4"/>
  <c r="AB60" i="4"/>
  <c r="Z61" i="4"/>
  <c r="AA61" i="4"/>
  <c r="AB61" i="4"/>
  <c r="Z62" i="4"/>
  <c r="AA62" i="4"/>
  <c r="AB62" i="4"/>
  <c r="Z63" i="4"/>
  <c r="AA63" i="4"/>
  <c r="AB63" i="4"/>
  <c r="Z64" i="4"/>
  <c r="AA64" i="4"/>
  <c r="AB64" i="4"/>
  <c r="Z65" i="4"/>
  <c r="AA65" i="4"/>
  <c r="AB65" i="4"/>
  <c r="Z66" i="4"/>
  <c r="AA66" i="4"/>
  <c r="AB66" i="4"/>
  <c r="Z67" i="4"/>
  <c r="AA67" i="4"/>
  <c r="AB67" i="4"/>
  <c r="Z68" i="4"/>
  <c r="AA68" i="4"/>
  <c r="AB68" i="4"/>
  <c r="Z69" i="4"/>
  <c r="AA69" i="4"/>
  <c r="AB69" i="4"/>
  <c r="Z70" i="4"/>
  <c r="AA70" i="4"/>
  <c r="AB70" i="4"/>
  <c r="Z71" i="4"/>
  <c r="AA71" i="4"/>
  <c r="AB71" i="4"/>
  <c r="Z72" i="4"/>
  <c r="AA72" i="4"/>
  <c r="AB72" i="4"/>
  <c r="Z73" i="4"/>
  <c r="AA73" i="4"/>
  <c r="AB73" i="4"/>
  <c r="Z74" i="4"/>
  <c r="AA74" i="4"/>
  <c r="AB74" i="4"/>
  <c r="Z75" i="4"/>
  <c r="AA75" i="4"/>
  <c r="AB75" i="4"/>
  <c r="Z76" i="4"/>
  <c r="AA76" i="4"/>
  <c r="AB76" i="4"/>
  <c r="Z77" i="4"/>
  <c r="AA77" i="4"/>
  <c r="AB77" i="4"/>
  <c r="Z78" i="4"/>
  <c r="AA78" i="4"/>
  <c r="AB78" i="4"/>
  <c r="Z79" i="4"/>
  <c r="AA79" i="4"/>
  <c r="AB79" i="4"/>
  <c r="Z80" i="4"/>
  <c r="AA80" i="4"/>
  <c r="AB80" i="4"/>
  <c r="Z81" i="4"/>
  <c r="AA81" i="4"/>
  <c r="AB81" i="4"/>
  <c r="Z82" i="4"/>
  <c r="AA82" i="4"/>
  <c r="AB82" i="4"/>
  <c r="Z83" i="4"/>
  <c r="AA83" i="4"/>
  <c r="AB83" i="4"/>
  <c r="Z84" i="4"/>
  <c r="AA84" i="4"/>
  <c r="AB84" i="4"/>
  <c r="Z85" i="4"/>
  <c r="AA85" i="4"/>
  <c r="AB85" i="4"/>
  <c r="Z86" i="4"/>
  <c r="AA86" i="4"/>
  <c r="AB86" i="4"/>
  <c r="Z87" i="4"/>
  <c r="AA87" i="4"/>
  <c r="AB87" i="4"/>
  <c r="Z88" i="4"/>
  <c r="AA88" i="4"/>
  <c r="AB88" i="4"/>
  <c r="Z89" i="4"/>
  <c r="AA89" i="4"/>
  <c r="AB89" i="4"/>
  <c r="Z90" i="4"/>
  <c r="AA90" i="4"/>
  <c r="AB90" i="4"/>
  <c r="Z91" i="4"/>
  <c r="AA91" i="4"/>
  <c r="AB91" i="4"/>
  <c r="Z92" i="4"/>
  <c r="AA92" i="4"/>
  <c r="AB92" i="4"/>
  <c r="Z93" i="4"/>
  <c r="AA93" i="4"/>
  <c r="AB93" i="4"/>
  <c r="Z94" i="4"/>
  <c r="AA94" i="4"/>
  <c r="AB94" i="4"/>
  <c r="Z95" i="4"/>
  <c r="AA95" i="4"/>
  <c r="AB95" i="4"/>
  <c r="Z96" i="4"/>
  <c r="AA96" i="4"/>
  <c r="AB96" i="4"/>
  <c r="Z97" i="4"/>
  <c r="AA97" i="4"/>
  <c r="AB97" i="4"/>
  <c r="Z98" i="4"/>
  <c r="AA98" i="4"/>
  <c r="AB98" i="4"/>
  <c r="Z99" i="4"/>
  <c r="AA99" i="4"/>
  <c r="AB99" i="4"/>
  <c r="Z100" i="4"/>
  <c r="AA100" i="4"/>
  <c r="AB100" i="4"/>
  <c r="Z101" i="4"/>
  <c r="AA101" i="4"/>
  <c r="AB101" i="4"/>
  <c r="Z102" i="4"/>
  <c r="AA102" i="4"/>
  <c r="AB102" i="4"/>
  <c r="Z103" i="4"/>
  <c r="AA103" i="4"/>
  <c r="AB103" i="4"/>
  <c r="Z104" i="4"/>
  <c r="AA104" i="4"/>
  <c r="AB104" i="4"/>
  <c r="Z105" i="4"/>
  <c r="AA105" i="4"/>
  <c r="AB105" i="4"/>
  <c r="Z106" i="4"/>
  <c r="AA106" i="4"/>
  <c r="AB106" i="4"/>
  <c r="Z107" i="4"/>
  <c r="AA107" i="4"/>
  <c r="AB107" i="4"/>
  <c r="Z108" i="4"/>
  <c r="AA108" i="4"/>
  <c r="AB108" i="4"/>
  <c r="Z109" i="4"/>
  <c r="AA109" i="4"/>
  <c r="AB109" i="4"/>
  <c r="Z110" i="4"/>
  <c r="AA110" i="4"/>
  <c r="AB110" i="4"/>
  <c r="Z111" i="4"/>
  <c r="AA111" i="4"/>
  <c r="AB111" i="4"/>
  <c r="Z112" i="4"/>
  <c r="AA112" i="4"/>
  <c r="AB112" i="4"/>
  <c r="Z113" i="4"/>
  <c r="AA113" i="4"/>
  <c r="AB113" i="4"/>
  <c r="Z114" i="4"/>
  <c r="AA114" i="4"/>
  <c r="AB114" i="4"/>
  <c r="Z115" i="4"/>
  <c r="AA115" i="4"/>
  <c r="AB115" i="4"/>
  <c r="Z116" i="4"/>
  <c r="AA116" i="4"/>
  <c r="AB116" i="4"/>
  <c r="Z117" i="4"/>
  <c r="AA117" i="4"/>
  <c r="AB117" i="4"/>
  <c r="Z118" i="4"/>
  <c r="AA118" i="4"/>
  <c r="AB118" i="4"/>
  <c r="Z119" i="4"/>
  <c r="AA119" i="4"/>
  <c r="AB119" i="4"/>
  <c r="Z120" i="4"/>
  <c r="AA120" i="4"/>
  <c r="AB120" i="4"/>
  <c r="Z121" i="4"/>
  <c r="AA121" i="4"/>
  <c r="AB121" i="4"/>
  <c r="Z122" i="4"/>
  <c r="AA122" i="4"/>
  <c r="AB122" i="4"/>
  <c r="Z123" i="4"/>
  <c r="AA123" i="4"/>
  <c r="AB123" i="4"/>
  <c r="Z124" i="4"/>
  <c r="AA124" i="4"/>
  <c r="AB124" i="4"/>
  <c r="Z125" i="4"/>
  <c r="AA125" i="4"/>
  <c r="AB125" i="4"/>
  <c r="Z126" i="4"/>
  <c r="AA126" i="4"/>
  <c r="AB126" i="4"/>
  <c r="Z127" i="4"/>
  <c r="AA127" i="4"/>
  <c r="AB127" i="4"/>
  <c r="Z128" i="4"/>
  <c r="AA128" i="4"/>
  <c r="AB128" i="4"/>
  <c r="Z129" i="4"/>
  <c r="AA129" i="4"/>
  <c r="AB129" i="4"/>
  <c r="Z130" i="4"/>
  <c r="AA130" i="4"/>
  <c r="AB130" i="4"/>
  <c r="Z131" i="4"/>
  <c r="AA131" i="4"/>
  <c r="AB131" i="4"/>
  <c r="Z132" i="4"/>
  <c r="AA132" i="4"/>
  <c r="AB132" i="4"/>
  <c r="Z133" i="4"/>
  <c r="AA133" i="4"/>
  <c r="AB133" i="4"/>
  <c r="Z134" i="4"/>
  <c r="AA134" i="4"/>
  <c r="AB134" i="4"/>
  <c r="Z135" i="4"/>
  <c r="AA135" i="4"/>
  <c r="AB135" i="4"/>
  <c r="Z136" i="4"/>
  <c r="AA136" i="4"/>
  <c r="AB136" i="4"/>
  <c r="Z137" i="4"/>
  <c r="AA137" i="4"/>
  <c r="AB137" i="4"/>
  <c r="Z138" i="4"/>
  <c r="AA138" i="4"/>
  <c r="AB138" i="4"/>
  <c r="Z139" i="4"/>
  <c r="AA139" i="4"/>
  <c r="AB139" i="4"/>
  <c r="Z140" i="4"/>
  <c r="AA140" i="4"/>
  <c r="AB140" i="4"/>
  <c r="Z141" i="4"/>
  <c r="AA141" i="4"/>
  <c r="AB141" i="4"/>
  <c r="Z142" i="4"/>
  <c r="AA142" i="4"/>
  <c r="AB142" i="4"/>
  <c r="Z143" i="4"/>
  <c r="AA143" i="4"/>
  <c r="AB143" i="4"/>
  <c r="Z144" i="4"/>
  <c r="AA144" i="4"/>
  <c r="AB144" i="4"/>
  <c r="Z145" i="4"/>
  <c r="AA145" i="4"/>
  <c r="AB145" i="4"/>
  <c r="Z146" i="4"/>
  <c r="AA146" i="4"/>
  <c r="AB146" i="4"/>
  <c r="Z147" i="4"/>
  <c r="AA147" i="4"/>
  <c r="AB147" i="4"/>
  <c r="Z148" i="4"/>
  <c r="AA148" i="4"/>
  <c r="AB148" i="4"/>
  <c r="Z149" i="4"/>
  <c r="AA149" i="4"/>
  <c r="AB149" i="4"/>
  <c r="Z150" i="4"/>
  <c r="AA150" i="4"/>
  <c r="AB150" i="4"/>
  <c r="Z151" i="4"/>
  <c r="AA151" i="4"/>
  <c r="AB151" i="4"/>
  <c r="Z152" i="4"/>
  <c r="AA152" i="4"/>
  <c r="AB152" i="4"/>
  <c r="Z153" i="4"/>
  <c r="AA153" i="4"/>
  <c r="AB153" i="4"/>
  <c r="Z154" i="4"/>
  <c r="AA154" i="4"/>
  <c r="AB154" i="4"/>
  <c r="Z155" i="4"/>
  <c r="AA155" i="4"/>
  <c r="AB155" i="4"/>
  <c r="Z156" i="4"/>
  <c r="AA156" i="4"/>
  <c r="AB156" i="4"/>
  <c r="Z157" i="4"/>
  <c r="AA157" i="4"/>
  <c r="AB157" i="4"/>
  <c r="Z158" i="4"/>
  <c r="AA158" i="4"/>
  <c r="AB158" i="4"/>
  <c r="Z159" i="4"/>
  <c r="AA159" i="4"/>
  <c r="AB159" i="4"/>
  <c r="Z160" i="4"/>
  <c r="AA160" i="4"/>
  <c r="AB160" i="4"/>
  <c r="Z161" i="4"/>
  <c r="AA161" i="4"/>
  <c r="AB161" i="4"/>
  <c r="Z162" i="4"/>
  <c r="AA162" i="4"/>
  <c r="AB162" i="4"/>
  <c r="Z163" i="4"/>
  <c r="AA163" i="4"/>
  <c r="AB163" i="4"/>
  <c r="Z164" i="4"/>
  <c r="AA164" i="4"/>
  <c r="AB164" i="4"/>
  <c r="Z165" i="4"/>
  <c r="AA165" i="4"/>
  <c r="AB165" i="4"/>
  <c r="Z166" i="4"/>
  <c r="AA166" i="4"/>
  <c r="AB166" i="4"/>
  <c r="Z167" i="4"/>
  <c r="AA167" i="4"/>
  <c r="AB167" i="4"/>
  <c r="Z168" i="4"/>
  <c r="AA168" i="4"/>
  <c r="AB168" i="4"/>
  <c r="Z169" i="4"/>
  <c r="AA169" i="4"/>
  <c r="AB169" i="4"/>
  <c r="Z170" i="4"/>
  <c r="AA170" i="4"/>
  <c r="AB170" i="4"/>
  <c r="Z171" i="4"/>
  <c r="AA171" i="4"/>
  <c r="AB171" i="4"/>
  <c r="Z172" i="4"/>
  <c r="AA172" i="4"/>
  <c r="AB172" i="4"/>
  <c r="Z173" i="4"/>
  <c r="AA173" i="4"/>
  <c r="AB173" i="4"/>
  <c r="Z174" i="4"/>
  <c r="AA174" i="4"/>
  <c r="AB174" i="4"/>
  <c r="Z175" i="4"/>
  <c r="AA175" i="4"/>
  <c r="AB175" i="4"/>
  <c r="Z176" i="4"/>
  <c r="AA176" i="4"/>
  <c r="AB176" i="4"/>
  <c r="Z177" i="4"/>
  <c r="AA177" i="4"/>
  <c r="AB177" i="4"/>
  <c r="Z178" i="4"/>
  <c r="AA178" i="4"/>
  <c r="AB178" i="4"/>
  <c r="Z179" i="4"/>
  <c r="AA179" i="4"/>
  <c r="AB179" i="4"/>
  <c r="Z180" i="4"/>
  <c r="AA180" i="4"/>
  <c r="AB180" i="4"/>
  <c r="Z181" i="4"/>
  <c r="AA181" i="4"/>
  <c r="AB181" i="4"/>
  <c r="Z182" i="4"/>
  <c r="AA182" i="4"/>
  <c r="AB182" i="4"/>
  <c r="Z183" i="4"/>
  <c r="AA183" i="4"/>
  <c r="AB183" i="4"/>
  <c r="Z184" i="4"/>
  <c r="AA184" i="4"/>
  <c r="AB184" i="4"/>
  <c r="Z185" i="4"/>
  <c r="AA185" i="4"/>
  <c r="AB185" i="4"/>
  <c r="Z186" i="4"/>
  <c r="AA186" i="4"/>
  <c r="AB186" i="4"/>
  <c r="Z187" i="4"/>
  <c r="AA187" i="4"/>
  <c r="AB187" i="4"/>
  <c r="Z188" i="4"/>
  <c r="AA188" i="4"/>
  <c r="AB188" i="4"/>
  <c r="Z189" i="4"/>
  <c r="AA189" i="4"/>
  <c r="AB189" i="4"/>
  <c r="Z190" i="4"/>
  <c r="AA190" i="4"/>
  <c r="AB190" i="4"/>
  <c r="Z191" i="4"/>
  <c r="AA191" i="4"/>
  <c r="AB191" i="4"/>
  <c r="Z192" i="4"/>
  <c r="AA192" i="4"/>
  <c r="AB192" i="4"/>
  <c r="Z193" i="4"/>
  <c r="AA193" i="4"/>
  <c r="AB193" i="4"/>
  <c r="Z194" i="4"/>
  <c r="AA194" i="4"/>
  <c r="AB194" i="4"/>
  <c r="Z195" i="4"/>
  <c r="AA195" i="4"/>
  <c r="AB195" i="4"/>
  <c r="Z196" i="4"/>
  <c r="AA196" i="4"/>
  <c r="AB196" i="4"/>
  <c r="Z197" i="4"/>
  <c r="AA197" i="4"/>
  <c r="AB197" i="4"/>
  <c r="Z198" i="4"/>
  <c r="AA198" i="4"/>
  <c r="AB198" i="4"/>
  <c r="Z199" i="4"/>
  <c r="AA199" i="4"/>
  <c r="AB199" i="4"/>
  <c r="Z200" i="4"/>
  <c r="AA200" i="4"/>
  <c r="AB200" i="4"/>
  <c r="Z201" i="4"/>
  <c r="AA201" i="4"/>
  <c r="AB201" i="4"/>
  <c r="Z202" i="4"/>
  <c r="AA202" i="4"/>
  <c r="AB202" i="4"/>
  <c r="Z203" i="4"/>
  <c r="AA203" i="4"/>
  <c r="AB203" i="4"/>
  <c r="Z204" i="4"/>
  <c r="AA204" i="4"/>
  <c r="AB204" i="4"/>
  <c r="Z205" i="4"/>
  <c r="AA205" i="4"/>
  <c r="AB205" i="4"/>
  <c r="Z206" i="4"/>
  <c r="AA206" i="4"/>
  <c r="AB206" i="4"/>
  <c r="Z207" i="4"/>
  <c r="AA207" i="4"/>
  <c r="AB207" i="4"/>
  <c r="Z208" i="4"/>
  <c r="AA208" i="4"/>
  <c r="AB208" i="4"/>
  <c r="Z209" i="4"/>
  <c r="AA209" i="4"/>
  <c r="AB209" i="4"/>
  <c r="Z210" i="4"/>
  <c r="AA210" i="4"/>
  <c r="AB210" i="4"/>
  <c r="Z211" i="4"/>
  <c r="AA211" i="4"/>
  <c r="AB211" i="4"/>
  <c r="Z212" i="4"/>
  <c r="AA212" i="4"/>
  <c r="AB212" i="4"/>
  <c r="Z213" i="4"/>
  <c r="AA213" i="4"/>
  <c r="AB213" i="4"/>
  <c r="Z214" i="4"/>
  <c r="AA214" i="4"/>
  <c r="AB214" i="4"/>
  <c r="Z215" i="4"/>
  <c r="AA215" i="4"/>
  <c r="AB215" i="4"/>
  <c r="Z216" i="4"/>
  <c r="AA216" i="4"/>
  <c r="AB216" i="4"/>
  <c r="Z217" i="4"/>
  <c r="AA217" i="4"/>
  <c r="AB217" i="4"/>
  <c r="Z218" i="4"/>
  <c r="AA218" i="4"/>
  <c r="AB218" i="4"/>
  <c r="Z219" i="4"/>
  <c r="AA219" i="4"/>
  <c r="AB219" i="4"/>
  <c r="Z220" i="4"/>
  <c r="AA220" i="4"/>
  <c r="AB220" i="4"/>
  <c r="Z221" i="4"/>
  <c r="AA221" i="4"/>
  <c r="AB221" i="4"/>
  <c r="Z222" i="4"/>
  <c r="AA222" i="4"/>
  <c r="AB222" i="4"/>
  <c r="Z223" i="4"/>
  <c r="AA223" i="4"/>
  <c r="AB223" i="4"/>
  <c r="Z224" i="4"/>
  <c r="AA224" i="4"/>
  <c r="AB224" i="4"/>
  <c r="Z225" i="4"/>
  <c r="AA225" i="4"/>
  <c r="AB225" i="4"/>
  <c r="Z226" i="4"/>
  <c r="AA226" i="4"/>
  <c r="AB226" i="4"/>
  <c r="Z227" i="4"/>
  <c r="AA227" i="4"/>
  <c r="AB227" i="4"/>
  <c r="Z228" i="4"/>
  <c r="AA228" i="4"/>
  <c r="AB228" i="4"/>
  <c r="Z229" i="4"/>
  <c r="AA229" i="4"/>
  <c r="AB229" i="4"/>
  <c r="Z230" i="4"/>
  <c r="AA230" i="4"/>
  <c r="AB230" i="4"/>
  <c r="Z231" i="4"/>
  <c r="AA231" i="4"/>
  <c r="AB231" i="4"/>
  <c r="Z232" i="4"/>
  <c r="AA232" i="4"/>
  <c r="AB232" i="4"/>
  <c r="Z233" i="4"/>
  <c r="AA233" i="4"/>
  <c r="AB233" i="4"/>
  <c r="Z234" i="4"/>
  <c r="AA234" i="4"/>
  <c r="AB234" i="4"/>
  <c r="Z235" i="4"/>
  <c r="AA235" i="4"/>
  <c r="AB235" i="4"/>
  <c r="Z236" i="4"/>
  <c r="AA236" i="4"/>
  <c r="AB236" i="4"/>
  <c r="Z237" i="4"/>
  <c r="AA237" i="4"/>
  <c r="AB237" i="4"/>
  <c r="Z238" i="4"/>
  <c r="AA238" i="4"/>
  <c r="AB238" i="4"/>
  <c r="Z239" i="4"/>
  <c r="AA239" i="4"/>
  <c r="AB239" i="4"/>
  <c r="Z240" i="4"/>
  <c r="AA240" i="4"/>
  <c r="AB240" i="4"/>
  <c r="Z241" i="4"/>
  <c r="AA241" i="4"/>
  <c r="AB241" i="4"/>
  <c r="Z242" i="4"/>
  <c r="AA242" i="4"/>
  <c r="AB242" i="4"/>
  <c r="Z243" i="4"/>
  <c r="AA243" i="4"/>
  <c r="AB243" i="4"/>
  <c r="Z244" i="4"/>
  <c r="AA244" i="4"/>
  <c r="AB244" i="4"/>
  <c r="Z245" i="4"/>
  <c r="AA245" i="4"/>
  <c r="AB245" i="4"/>
  <c r="Z246" i="4"/>
  <c r="AA246" i="4"/>
  <c r="AB246" i="4"/>
  <c r="Z247" i="4"/>
  <c r="AA247" i="4"/>
  <c r="AB247" i="4"/>
  <c r="Z248" i="4"/>
  <c r="AA248" i="4"/>
  <c r="AB248" i="4"/>
  <c r="Z249" i="4"/>
  <c r="AA249" i="4"/>
  <c r="AB249" i="4"/>
  <c r="Z250" i="4"/>
  <c r="AA250" i="4"/>
  <c r="AB250" i="4"/>
  <c r="Z251" i="4"/>
  <c r="AA251" i="4"/>
  <c r="AB251" i="4"/>
  <c r="Z252" i="4"/>
  <c r="AA252" i="4"/>
  <c r="AB252" i="4"/>
  <c r="Z253" i="4"/>
  <c r="AA253" i="4"/>
  <c r="AB253" i="4"/>
  <c r="Z254" i="4"/>
  <c r="AA254" i="4"/>
  <c r="AB254" i="4"/>
  <c r="Z255" i="4"/>
  <c r="AA255" i="4"/>
  <c r="AB255" i="4"/>
  <c r="Z256" i="4"/>
  <c r="AA256" i="4"/>
  <c r="AB256" i="4"/>
  <c r="Z257" i="4"/>
  <c r="AA257" i="4"/>
  <c r="AB257" i="4"/>
  <c r="Z258" i="4"/>
  <c r="AA258" i="4"/>
  <c r="AB258" i="4"/>
  <c r="Z259" i="4"/>
  <c r="AA259" i="4"/>
  <c r="AB259" i="4"/>
  <c r="Z260" i="4"/>
  <c r="AA260" i="4"/>
  <c r="AB260" i="4"/>
  <c r="Z261" i="4"/>
  <c r="AA261" i="4"/>
  <c r="AB261" i="4"/>
  <c r="Z262" i="4"/>
  <c r="AA262" i="4"/>
  <c r="AB262" i="4"/>
  <c r="Z263" i="4"/>
  <c r="AA263" i="4"/>
  <c r="AB263" i="4"/>
  <c r="Z264" i="4"/>
  <c r="AA264" i="4"/>
  <c r="AB264" i="4"/>
  <c r="Z265" i="4"/>
  <c r="AA265" i="4"/>
  <c r="AB265" i="4"/>
  <c r="Z266" i="4"/>
  <c r="AA266" i="4"/>
  <c r="AB266" i="4"/>
  <c r="Z267" i="4"/>
  <c r="AA267" i="4"/>
  <c r="AB267" i="4"/>
  <c r="Z268" i="4"/>
  <c r="AA268" i="4"/>
  <c r="AB268" i="4"/>
  <c r="Z269" i="4"/>
  <c r="AA269" i="4"/>
  <c r="AB269" i="4"/>
  <c r="Z270" i="4"/>
  <c r="AA270" i="4"/>
  <c r="AB270" i="4"/>
  <c r="Z271" i="4"/>
  <c r="AA271" i="4"/>
  <c r="AB271" i="4"/>
  <c r="Z272" i="4"/>
  <c r="AA272" i="4"/>
  <c r="AB272" i="4"/>
  <c r="Z273" i="4"/>
  <c r="AA273" i="4"/>
  <c r="AB273" i="4"/>
  <c r="Z274" i="4"/>
  <c r="AA274" i="4"/>
  <c r="AB274" i="4"/>
  <c r="Z275" i="4"/>
  <c r="AA275" i="4"/>
  <c r="AB275" i="4"/>
  <c r="Z276" i="4"/>
  <c r="AA276" i="4"/>
  <c r="AB276" i="4"/>
  <c r="Z277" i="4"/>
  <c r="AA277" i="4"/>
  <c r="AB277" i="4"/>
  <c r="Z278" i="4"/>
  <c r="AA278" i="4"/>
  <c r="AB278" i="4"/>
  <c r="Z279" i="4"/>
  <c r="AA279" i="4"/>
  <c r="AB279" i="4"/>
  <c r="Z280" i="4"/>
  <c r="AA280" i="4"/>
  <c r="AB280" i="4"/>
  <c r="Z281" i="4"/>
  <c r="AA281" i="4"/>
  <c r="AB281" i="4"/>
  <c r="Z282" i="4"/>
  <c r="AA282" i="4"/>
  <c r="AB282" i="4"/>
  <c r="Z283" i="4"/>
  <c r="AA283" i="4"/>
  <c r="AB283" i="4"/>
  <c r="Z284" i="4"/>
  <c r="AA284" i="4"/>
  <c r="AB284" i="4"/>
  <c r="Z285" i="4"/>
  <c r="AA285" i="4"/>
  <c r="AB285" i="4"/>
  <c r="Z286" i="4"/>
  <c r="AA286" i="4"/>
  <c r="AB286" i="4"/>
  <c r="Z287" i="4"/>
  <c r="AA287" i="4"/>
  <c r="AB287" i="4"/>
  <c r="Z288" i="4"/>
  <c r="AA288" i="4"/>
  <c r="AB288" i="4"/>
  <c r="Z289" i="4"/>
  <c r="AA289" i="4"/>
  <c r="AB289" i="4"/>
  <c r="Z290" i="4"/>
  <c r="AA290" i="4"/>
  <c r="AB290" i="4"/>
  <c r="Z291" i="4"/>
  <c r="AA291" i="4"/>
  <c r="AB291" i="4"/>
  <c r="Z292" i="4"/>
  <c r="AA292" i="4"/>
  <c r="AB292" i="4"/>
  <c r="Z293" i="4"/>
  <c r="AA293" i="4"/>
  <c r="AB293" i="4"/>
  <c r="Z294" i="4"/>
  <c r="AA294" i="4"/>
  <c r="AB294" i="4"/>
  <c r="Z295" i="4"/>
  <c r="AA295" i="4"/>
  <c r="AB295" i="4"/>
  <c r="Z296" i="4"/>
  <c r="AA296" i="4"/>
  <c r="AB296" i="4"/>
  <c r="Z297" i="4"/>
  <c r="AA297" i="4"/>
  <c r="AB297" i="4"/>
  <c r="Z298" i="4"/>
  <c r="AA298" i="4"/>
  <c r="AB298" i="4"/>
  <c r="Z299" i="4"/>
  <c r="AA299" i="4"/>
  <c r="AB299" i="4"/>
  <c r="Z300" i="4"/>
  <c r="AA300" i="4"/>
  <c r="AB300" i="4"/>
  <c r="Z301" i="4"/>
  <c r="AA301" i="4"/>
  <c r="AB301" i="4"/>
  <c r="Z302" i="4"/>
  <c r="AA302" i="4"/>
  <c r="AB302" i="4"/>
  <c r="Z303" i="4"/>
  <c r="AA303" i="4"/>
  <c r="AB303" i="4"/>
  <c r="Z304" i="4"/>
  <c r="AA304" i="4"/>
  <c r="AB304" i="4"/>
  <c r="Z305" i="4"/>
  <c r="AA305" i="4"/>
  <c r="AB305" i="4"/>
  <c r="Z306" i="4"/>
  <c r="AA306" i="4"/>
  <c r="AB306" i="4"/>
  <c r="Z307" i="4"/>
  <c r="AA307" i="4"/>
  <c r="AB307" i="4"/>
  <c r="Z308" i="4"/>
  <c r="AA308" i="4"/>
  <c r="AB308" i="4"/>
  <c r="Z309" i="4"/>
  <c r="AA309" i="4"/>
  <c r="AB309" i="4"/>
  <c r="Z310" i="4"/>
  <c r="AA310" i="4"/>
  <c r="AB310" i="4"/>
  <c r="Z311" i="4"/>
  <c r="AA311" i="4"/>
  <c r="AB311" i="4"/>
  <c r="Z312" i="4"/>
  <c r="AA312" i="4"/>
  <c r="AB312" i="4"/>
  <c r="Z313" i="4"/>
  <c r="AA313" i="4"/>
  <c r="AB313" i="4"/>
  <c r="Z314" i="4"/>
  <c r="AA314" i="4"/>
  <c r="AB314" i="4"/>
  <c r="Z315" i="4"/>
  <c r="AA315" i="4"/>
  <c r="AB315" i="4"/>
  <c r="Z316" i="4"/>
  <c r="AA316" i="4"/>
  <c r="AB316" i="4"/>
  <c r="Z317" i="4"/>
  <c r="AA317" i="4"/>
  <c r="AB317" i="4"/>
  <c r="Z318" i="4"/>
  <c r="AA318" i="4"/>
  <c r="AB318" i="4"/>
  <c r="Z319" i="4"/>
  <c r="AA319" i="4"/>
  <c r="AB319" i="4"/>
  <c r="Z320" i="4"/>
  <c r="AA320" i="4"/>
  <c r="AB320" i="4"/>
  <c r="Z321" i="4"/>
  <c r="AA321" i="4"/>
  <c r="AB321" i="4"/>
  <c r="Z322" i="4"/>
  <c r="AA322" i="4"/>
  <c r="AB322" i="4"/>
  <c r="Z323" i="4"/>
  <c r="AA323" i="4"/>
  <c r="AB323" i="4"/>
  <c r="Z324" i="4"/>
  <c r="AA324" i="4"/>
  <c r="AB324" i="4"/>
  <c r="Z325" i="4"/>
  <c r="AA325" i="4"/>
  <c r="AB325" i="4"/>
  <c r="Z326" i="4"/>
  <c r="AA326" i="4"/>
  <c r="AB326" i="4"/>
  <c r="Z327" i="4"/>
  <c r="AA327" i="4"/>
  <c r="AB327" i="4"/>
  <c r="Z328" i="4"/>
  <c r="AA328" i="4"/>
  <c r="AB328" i="4"/>
  <c r="Z329" i="4"/>
  <c r="AA329" i="4"/>
  <c r="AB329" i="4"/>
  <c r="Z330" i="4"/>
  <c r="AA330" i="4"/>
  <c r="AB330" i="4"/>
  <c r="Z331" i="4"/>
  <c r="AA331" i="4"/>
  <c r="AB331" i="4"/>
  <c r="Z332" i="4"/>
  <c r="AA332" i="4"/>
  <c r="AB332" i="4"/>
  <c r="Z333" i="4"/>
  <c r="AA333" i="4"/>
  <c r="AB333" i="4"/>
  <c r="Z334" i="4"/>
  <c r="AA334" i="4"/>
  <c r="AB334" i="4"/>
  <c r="Z335" i="4"/>
  <c r="AA335" i="4"/>
  <c r="AB335" i="4"/>
  <c r="Z336" i="4"/>
  <c r="AA336" i="4"/>
  <c r="AB336" i="4"/>
  <c r="Z337" i="4"/>
  <c r="AA337" i="4"/>
  <c r="AB337" i="4"/>
  <c r="Z338" i="4"/>
  <c r="AA338" i="4"/>
  <c r="AB338" i="4"/>
  <c r="Z339" i="4"/>
  <c r="AA339" i="4"/>
  <c r="AB339" i="4"/>
  <c r="Z340" i="4"/>
  <c r="AA340" i="4"/>
  <c r="AB340" i="4"/>
  <c r="Z341" i="4"/>
  <c r="AA341" i="4"/>
  <c r="AB341" i="4"/>
  <c r="Z342" i="4"/>
  <c r="AA342" i="4"/>
  <c r="AB342" i="4"/>
  <c r="Z343" i="4"/>
  <c r="AA343" i="4"/>
  <c r="AB343" i="4"/>
  <c r="Z344" i="4"/>
  <c r="AA344" i="4"/>
  <c r="AB344" i="4"/>
  <c r="Z345" i="4"/>
  <c r="AA345" i="4"/>
  <c r="AB345" i="4"/>
  <c r="Z346" i="4"/>
  <c r="AA346" i="4"/>
  <c r="AB346" i="4"/>
  <c r="Z347" i="4"/>
  <c r="AA347" i="4"/>
  <c r="AB347" i="4"/>
  <c r="Z348" i="4"/>
  <c r="AA348" i="4"/>
  <c r="AB348" i="4"/>
  <c r="Z349" i="4"/>
  <c r="AA349" i="4"/>
  <c r="AB349" i="4"/>
  <c r="Z350" i="4"/>
  <c r="AA350" i="4"/>
  <c r="AB350" i="4"/>
  <c r="Z351" i="4"/>
  <c r="AA351" i="4"/>
  <c r="AB351" i="4"/>
  <c r="Z352" i="4"/>
  <c r="AA352" i="4"/>
  <c r="AB352" i="4"/>
  <c r="Z353" i="4"/>
  <c r="AA353" i="4"/>
  <c r="AB353" i="4"/>
  <c r="Z354" i="4"/>
  <c r="AA354" i="4"/>
  <c r="AB354" i="4"/>
  <c r="Z355" i="4"/>
  <c r="AA355" i="4"/>
  <c r="AB355" i="4"/>
  <c r="Z356" i="4"/>
  <c r="AA356" i="4"/>
  <c r="AB356" i="4"/>
  <c r="Z357" i="4"/>
  <c r="AA357" i="4"/>
  <c r="AB357" i="4"/>
  <c r="Z358" i="4"/>
  <c r="AA358" i="4"/>
  <c r="AB358" i="4"/>
  <c r="Z359" i="4"/>
  <c r="AA359" i="4"/>
  <c r="AB359" i="4"/>
  <c r="Z360" i="4"/>
  <c r="AA360" i="4"/>
  <c r="AB360" i="4"/>
  <c r="Z361" i="4"/>
  <c r="AA361" i="4"/>
  <c r="AB361" i="4"/>
  <c r="Z362" i="4"/>
  <c r="AA362" i="4"/>
  <c r="AB362" i="4"/>
  <c r="Z363" i="4"/>
  <c r="AA363" i="4"/>
  <c r="AB363" i="4"/>
  <c r="Z364" i="4"/>
  <c r="AA364" i="4"/>
  <c r="AB364" i="4"/>
  <c r="Z365" i="4"/>
  <c r="AA365" i="4"/>
  <c r="AB365" i="4"/>
  <c r="Z366" i="4"/>
  <c r="AA366" i="4"/>
  <c r="AB366" i="4"/>
  <c r="Z367" i="4"/>
  <c r="AA367" i="4"/>
  <c r="AB367" i="4"/>
  <c r="Z368" i="4"/>
  <c r="AA368" i="4"/>
  <c r="AB368" i="4"/>
  <c r="Z369" i="4"/>
  <c r="AA369" i="4"/>
  <c r="AB369" i="4"/>
  <c r="Z370" i="4"/>
  <c r="AA370" i="4"/>
  <c r="AB370" i="4"/>
  <c r="Z371" i="4"/>
  <c r="AA371" i="4"/>
  <c r="AB371" i="4"/>
  <c r="Z372" i="4"/>
  <c r="AA372" i="4"/>
  <c r="AB372" i="4"/>
  <c r="Z373" i="4"/>
  <c r="AA373" i="4"/>
  <c r="AB373" i="4"/>
  <c r="Z374" i="4"/>
  <c r="AA374" i="4"/>
  <c r="AB374" i="4"/>
  <c r="Z375" i="4"/>
  <c r="AA375" i="4"/>
  <c r="AB375" i="4"/>
  <c r="Z376" i="4"/>
  <c r="AA376" i="4"/>
  <c r="AB376" i="4"/>
  <c r="Z377" i="4"/>
  <c r="AA377" i="4"/>
  <c r="AB377" i="4"/>
  <c r="Z378" i="4"/>
  <c r="AA378" i="4"/>
  <c r="AB378" i="4"/>
  <c r="Z379" i="4"/>
  <c r="AA379" i="4"/>
  <c r="AB379" i="4"/>
  <c r="Z380" i="4"/>
  <c r="AA380" i="4"/>
  <c r="AB380" i="4"/>
  <c r="Z381" i="4"/>
  <c r="AA381" i="4"/>
  <c r="AB381" i="4"/>
  <c r="Z382" i="4"/>
  <c r="AA382" i="4"/>
  <c r="AB382" i="4"/>
  <c r="Z383" i="4"/>
  <c r="AA383" i="4"/>
  <c r="AB383" i="4"/>
  <c r="Z384" i="4"/>
  <c r="AA384" i="4"/>
  <c r="AB384" i="4"/>
  <c r="Z385" i="4"/>
  <c r="AA385" i="4"/>
  <c r="AB385" i="4"/>
  <c r="Z386" i="4"/>
  <c r="AA386" i="4"/>
  <c r="AB386" i="4"/>
  <c r="Z387" i="4"/>
  <c r="AA387" i="4"/>
  <c r="AB387" i="4"/>
  <c r="Z388" i="4"/>
  <c r="AA388" i="4"/>
  <c r="AB388" i="4"/>
  <c r="Z389" i="4"/>
  <c r="AA389" i="4"/>
  <c r="AB389" i="4"/>
  <c r="Z390" i="4"/>
  <c r="AA390" i="4"/>
  <c r="AB390" i="4"/>
  <c r="Z391" i="4"/>
  <c r="AA391" i="4"/>
  <c r="AB391" i="4"/>
  <c r="Z392" i="4"/>
  <c r="AA392" i="4"/>
  <c r="AB392" i="4"/>
  <c r="Z393" i="4"/>
  <c r="AA393" i="4"/>
  <c r="AB393" i="4"/>
  <c r="Z394" i="4"/>
  <c r="AA394" i="4"/>
  <c r="AB394" i="4"/>
  <c r="Z395" i="4"/>
  <c r="AA395" i="4"/>
  <c r="AB395" i="4"/>
  <c r="Z396" i="4"/>
  <c r="AA396" i="4"/>
  <c r="AB396" i="4"/>
  <c r="Z397" i="4"/>
  <c r="AA397" i="4"/>
  <c r="AB397" i="4"/>
  <c r="Z398" i="4"/>
  <c r="AA398" i="4"/>
  <c r="AB398" i="4"/>
  <c r="Z399" i="4"/>
  <c r="AA399" i="4"/>
  <c r="AB399" i="4"/>
  <c r="Z400" i="4"/>
  <c r="AA400" i="4"/>
  <c r="AB400" i="4"/>
  <c r="Z401" i="4"/>
  <c r="AA401" i="4"/>
  <c r="AB401" i="4"/>
  <c r="Z402" i="4"/>
  <c r="AA402" i="4"/>
  <c r="AB402" i="4"/>
  <c r="Z403" i="4"/>
  <c r="AA403" i="4"/>
  <c r="AB403" i="4"/>
  <c r="Z404" i="4"/>
  <c r="AA404" i="4"/>
  <c r="AB404" i="4"/>
  <c r="Z405" i="4"/>
  <c r="AA405" i="4"/>
  <c r="AB405" i="4"/>
  <c r="Z406" i="4"/>
  <c r="AA406" i="4"/>
  <c r="AB406" i="4"/>
  <c r="Z407" i="4"/>
  <c r="AA407" i="4"/>
  <c r="AB407" i="4"/>
  <c r="Z408" i="4"/>
  <c r="AA408" i="4"/>
  <c r="AB408" i="4"/>
  <c r="Z409" i="4"/>
  <c r="AA409" i="4"/>
  <c r="AB409" i="4"/>
  <c r="Z410" i="4"/>
  <c r="AA410" i="4"/>
  <c r="AB410" i="4"/>
  <c r="Z411" i="4"/>
  <c r="AA411" i="4"/>
  <c r="AB411" i="4"/>
  <c r="Z412" i="4"/>
  <c r="AA412" i="4"/>
  <c r="AB412" i="4"/>
  <c r="Z413" i="4"/>
  <c r="AA413" i="4"/>
  <c r="AB413" i="4"/>
  <c r="Z414" i="4"/>
  <c r="AA414" i="4"/>
  <c r="AB414" i="4"/>
  <c r="Z415" i="4"/>
  <c r="AA415" i="4"/>
  <c r="AB415" i="4"/>
  <c r="Z416" i="4"/>
  <c r="AA416" i="4"/>
  <c r="AB416" i="4"/>
  <c r="Z417" i="4"/>
  <c r="AA417" i="4"/>
  <c r="AB417" i="4"/>
  <c r="Z418" i="4"/>
  <c r="AA418" i="4"/>
  <c r="AB418" i="4"/>
  <c r="Z419" i="4"/>
  <c r="AA419" i="4"/>
  <c r="AB419" i="4"/>
  <c r="Z420" i="4"/>
  <c r="AA420" i="4"/>
  <c r="AB420" i="4"/>
  <c r="Z421" i="4"/>
  <c r="AA421" i="4"/>
  <c r="AB421" i="4"/>
  <c r="Z422" i="4"/>
  <c r="AA422" i="4"/>
  <c r="AB422" i="4"/>
  <c r="Z423" i="4"/>
  <c r="AA423" i="4"/>
  <c r="AB423" i="4"/>
  <c r="Z424" i="4"/>
  <c r="AA424" i="4"/>
  <c r="AB424" i="4"/>
  <c r="Z425" i="4"/>
  <c r="AA425" i="4"/>
  <c r="AB425" i="4"/>
  <c r="Z426" i="4"/>
  <c r="AA426" i="4"/>
  <c r="AB426" i="4"/>
  <c r="Z427" i="4"/>
  <c r="AA427" i="4"/>
  <c r="AB427" i="4"/>
  <c r="Z428" i="4"/>
  <c r="AA428" i="4"/>
  <c r="AB428" i="4"/>
  <c r="Z429" i="4"/>
  <c r="AA429" i="4"/>
  <c r="AB429" i="4"/>
  <c r="Z430" i="4"/>
  <c r="AA430" i="4"/>
  <c r="AB430" i="4"/>
  <c r="Z431" i="4"/>
  <c r="AA431" i="4"/>
  <c r="AB431" i="4"/>
  <c r="Z432" i="4"/>
  <c r="AA432" i="4"/>
  <c r="AB432" i="4"/>
  <c r="Z433" i="4"/>
  <c r="AA433" i="4"/>
  <c r="AB433" i="4"/>
  <c r="Z434" i="4"/>
  <c r="AA434" i="4"/>
  <c r="AB434" i="4"/>
  <c r="Z435" i="4"/>
  <c r="AA435" i="4"/>
  <c r="AB435" i="4"/>
  <c r="Z436" i="4"/>
  <c r="AA436" i="4"/>
  <c r="AB436" i="4"/>
  <c r="Z437" i="4"/>
  <c r="AA437" i="4"/>
  <c r="AB437" i="4"/>
  <c r="Z438" i="4"/>
  <c r="AA438" i="4"/>
  <c r="AB438" i="4"/>
  <c r="Z439" i="4"/>
  <c r="AA439" i="4"/>
  <c r="AB439" i="4"/>
  <c r="Z440" i="4"/>
  <c r="AA440" i="4"/>
  <c r="AB440" i="4"/>
  <c r="Z441" i="4"/>
  <c r="AA441" i="4"/>
  <c r="AB441" i="4"/>
  <c r="Z442" i="4"/>
  <c r="AA442" i="4"/>
  <c r="AB442" i="4"/>
  <c r="Z443" i="4"/>
  <c r="AA443" i="4"/>
  <c r="AB443" i="4"/>
  <c r="Z444" i="4"/>
  <c r="AA444" i="4"/>
  <c r="AB444" i="4"/>
  <c r="Z445" i="4"/>
  <c r="AA445" i="4"/>
  <c r="AB445" i="4"/>
  <c r="Z446" i="4"/>
  <c r="AA446" i="4"/>
  <c r="AB446" i="4"/>
  <c r="Z447" i="4"/>
  <c r="AA447" i="4"/>
  <c r="AB447" i="4"/>
  <c r="Z448" i="4"/>
  <c r="AA448" i="4"/>
  <c r="AB448" i="4"/>
  <c r="Z449" i="4"/>
  <c r="AA449" i="4"/>
  <c r="AB449" i="4"/>
  <c r="Z450" i="4"/>
  <c r="AA450" i="4"/>
  <c r="AB450" i="4"/>
  <c r="Z451" i="4"/>
  <c r="AA451" i="4"/>
  <c r="AB451" i="4"/>
  <c r="Z452" i="4"/>
  <c r="AA452" i="4"/>
  <c r="AB452" i="4"/>
  <c r="Z453" i="4"/>
  <c r="AA453" i="4"/>
  <c r="AB453" i="4"/>
  <c r="Z454" i="4"/>
  <c r="AA454" i="4"/>
  <c r="AB454" i="4"/>
  <c r="Z455" i="4"/>
  <c r="AA455" i="4"/>
  <c r="AB455" i="4"/>
  <c r="Z456" i="4"/>
  <c r="AA456" i="4"/>
  <c r="AB456" i="4"/>
  <c r="Z457" i="4"/>
  <c r="AA457" i="4"/>
  <c r="AB457" i="4"/>
  <c r="Z458" i="4"/>
  <c r="AA458" i="4"/>
  <c r="AB458" i="4"/>
  <c r="Z459" i="4"/>
  <c r="AA459" i="4"/>
  <c r="AB459" i="4"/>
  <c r="Z460" i="4"/>
  <c r="AA460" i="4"/>
  <c r="AB460" i="4"/>
  <c r="Z461" i="4"/>
  <c r="AA461" i="4"/>
  <c r="AB461" i="4"/>
  <c r="Z462" i="4"/>
  <c r="AA462" i="4"/>
  <c r="AB462" i="4"/>
  <c r="Z463" i="4"/>
  <c r="AA463" i="4"/>
  <c r="AB463" i="4"/>
  <c r="Z464" i="4"/>
  <c r="AA464" i="4"/>
  <c r="AB464" i="4"/>
  <c r="Z465" i="4"/>
  <c r="AA465" i="4"/>
  <c r="AB465" i="4"/>
  <c r="Z466" i="4"/>
  <c r="AA466" i="4"/>
  <c r="AB466" i="4"/>
  <c r="Z467" i="4"/>
  <c r="AA467" i="4"/>
  <c r="AB467" i="4"/>
  <c r="Z468" i="4"/>
  <c r="AA468" i="4"/>
  <c r="AB468" i="4"/>
  <c r="Z469" i="4"/>
  <c r="AA469" i="4"/>
  <c r="AB469" i="4"/>
  <c r="Z470" i="4"/>
  <c r="AA470" i="4"/>
  <c r="AB470" i="4"/>
  <c r="Z471" i="4"/>
  <c r="AA471" i="4"/>
  <c r="AB471" i="4"/>
  <c r="Z472" i="4"/>
  <c r="AA472" i="4"/>
  <c r="AB472" i="4"/>
  <c r="Z473" i="4"/>
  <c r="AA473" i="4"/>
  <c r="AB473" i="4"/>
  <c r="Z474" i="4"/>
  <c r="AA474" i="4"/>
  <c r="AB474" i="4"/>
  <c r="Z475" i="4"/>
  <c r="AA475" i="4"/>
  <c r="AB475" i="4"/>
  <c r="Z476" i="4"/>
  <c r="AA476" i="4"/>
  <c r="AB476" i="4"/>
  <c r="Z477" i="4"/>
  <c r="AA477" i="4"/>
  <c r="AB477" i="4"/>
  <c r="Z478" i="4"/>
  <c r="AA478" i="4"/>
  <c r="AB478" i="4"/>
  <c r="Z479" i="4"/>
  <c r="AA479" i="4"/>
  <c r="AB479" i="4"/>
  <c r="Z480" i="4"/>
  <c r="AA480" i="4"/>
  <c r="AB480" i="4"/>
  <c r="Z481" i="4"/>
  <c r="AA481" i="4"/>
  <c r="AB481" i="4"/>
  <c r="Z482" i="4"/>
  <c r="AA482" i="4"/>
  <c r="AB482" i="4"/>
  <c r="Z483" i="4"/>
  <c r="AA483" i="4"/>
  <c r="AB483" i="4"/>
  <c r="Z484" i="4"/>
  <c r="AA484" i="4"/>
  <c r="AB484" i="4"/>
  <c r="Z485" i="4"/>
  <c r="AA485" i="4"/>
  <c r="AB485" i="4"/>
  <c r="Z486" i="4"/>
  <c r="AA486" i="4"/>
  <c r="AB486" i="4"/>
  <c r="Z487" i="4"/>
  <c r="AA487" i="4"/>
  <c r="AB487" i="4"/>
  <c r="Z488" i="4"/>
  <c r="AA488" i="4"/>
  <c r="AB488" i="4"/>
  <c r="Z489" i="4"/>
  <c r="AA489" i="4"/>
  <c r="AB489" i="4"/>
  <c r="Z490" i="4"/>
  <c r="AA490" i="4"/>
  <c r="AB490" i="4"/>
  <c r="Z491" i="4"/>
  <c r="AA491" i="4"/>
  <c r="AB491" i="4"/>
  <c r="Z492" i="4"/>
  <c r="AA492" i="4"/>
  <c r="AB492" i="4"/>
  <c r="Z493" i="4"/>
  <c r="AA493" i="4"/>
  <c r="AB493" i="4"/>
  <c r="Z494" i="4"/>
  <c r="AA494" i="4"/>
  <c r="AB494" i="4"/>
  <c r="Z495" i="4"/>
  <c r="AA495" i="4"/>
  <c r="AB495" i="4"/>
  <c r="Z496" i="4"/>
  <c r="AA496" i="4"/>
  <c r="AB496" i="4"/>
  <c r="Z497" i="4"/>
  <c r="AA497" i="4"/>
  <c r="AB497" i="4"/>
  <c r="Z498" i="4"/>
  <c r="AA498" i="4"/>
  <c r="AB498" i="4"/>
  <c r="Z499" i="4"/>
  <c r="AA499" i="4"/>
  <c r="AB499" i="4"/>
  <c r="Z500" i="4"/>
  <c r="AA500" i="4"/>
  <c r="AB500" i="4"/>
  <c r="AB2" i="4"/>
  <c r="AA2" i="4"/>
  <c r="Z2" i="4"/>
  <c r="P3" i="4"/>
  <c r="Q3" i="4"/>
  <c r="R3" i="4"/>
  <c r="P4" i="4"/>
  <c r="Q4" i="4"/>
  <c r="R4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P394" i="4"/>
  <c r="Q394" i="4"/>
  <c r="R394" i="4"/>
  <c r="P395" i="4"/>
  <c r="Q395" i="4"/>
  <c r="R395" i="4"/>
  <c r="P396" i="4"/>
  <c r="Q396" i="4"/>
  <c r="R396" i="4"/>
  <c r="P397" i="4"/>
  <c r="Q397" i="4"/>
  <c r="R397" i="4"/>
  <c r="P398" i="4"/>
  <c r="Q398" i="4"/>
  <c r="R398" i="4"/>
  <c r="P399" i="4"/>
  <c r="Q399" i="4"/>
  <c r="R399" i="4"/>
  <c r="P400" i="4"/>
  <c r="Q400" i="4"/>
  <c r="R400" i="4"/>
  <c r="P401" i="4"/>
  <c r="Q401" i="4"/>
  <c r="R401" i="4"/>
  <c r="P402" i="4"/>
  <c r="Q402" i="4"/>
  <c r="R402" i="4"/>
  <c r="P403" i="4"/>
  <c r="Q403" i="4"/>
  <c r="R403" i="4"/>
  <c r="P404" i="4"/>
  <c r="Q404" i="4"/>
  <c r="R404" i="4"/>
  <c r="P405" i="4"/>
  <c r="Q405" i="4"/>
  <c r="R405" i="4"/>
  <c r="P406" i="4"/>
  <c r="Q406" i="4"/>
  <c r="R406" i="4"/>
  <c r="P407" i="4"/>
  <c r="Q407" i="4"/>
  <c r="R407" i="4"/>
  <c r="P408" i="4"/>
  <c r="Q408" i="4"/>
  <c r="R408" i="4"/>
  <c r="P409" i="4"/>
  <c r="Q409" i="4"/>
  <c r="R409" i="4"/>
  <c r="P410" i="4"/>
  <c r="Q410" i="4"/>
  <c r="R410" i="4"/>
  <c r="P411" i="4"/>
  <c r="Q411" i="4"/>
  <c r="R411" i="4"/>
  <c r="P412" i="4"/>
  <c r="Q412" i="4"/>
  <c r="R412" i="4"/>
  <c r="P413" i="4"/>
  <c r="Q413" i="4"/>
  <c r="R413" i="4"/>
  <c r="P414" i="4"/>
  <c r="Q414" i="4"/>
  <c r="R414" i="4"/>
  <c r="P415" i="4"/>
  <c r="Q415" i="4"/>
  <c r="R415" i="4"/>
  <c r="P416" i="4"/>
  <c r="Q416" i="4"/>
  <c r="R416" i="4"/>
  <c r="P417" i="4"/>
  <c r="Q417" i="4"/>
  <c r="R417" i="4"/>
  <c r="P418" i="4"/>
  <c r="Q418" i="4"/>
  <c r="R418" i="4"/>
  <c r="P419" i="4"/>
  <c r="Q419" i="4"/>
  <c r="R419" i="4"/>
  <c r="P420" i="4"/>
  <c r="Q420" i="4"/>
  <c r="R420" i="4"/>
  <c r="P421" i="4"/>
  <c r="Q421" i="4"/>
  <c r="R421" i="4"/>
  <c r="P422" i="4"/>
  <c r="Q422" i="4"/>
  <c r="R422" i="4"/>
  <c r="P423" i="4"/>
  <c r="Q423" i="4"/>
  <c r="R423" i="4"/>
  <c r="P424" i="4"/>
  <c r="Q424" i="4"/>
  <c r="R424" i="4"/>
  <c r="P425" i="4"/>
  <c r="Q425" i="4"/>
  <c r="R425" i="4"/>
  <c r="P426" i="4"/>
  <c r="Q426" i="4"/>
  <c r="R426" i="4"/>
  <c r="P427" i="4"/>
  <c r="Q427" i="4"/>
  <c r="R427" i="4"/>
  <c r="P428" i="4"/>
  <c r="Q428" i="4"/>
  <c r="R428" i="4"/>
  <c r="P429" i="4"/>
  <c r="Q429" i="4"/>
  <c r="R429" i="4"/>
  <c r="P430" i="4"/>
  <c r="Q430" i="4"/>
  <c r="R430" i="4"/>
  <c r="P431" i="4"/>
  <c r="Q431" i="4"/>
  <c r="R431" i="4"/>
  <c r="P432" i="4"/>
  <c r="Q432" i="4"/>
  <c r="R432" i="4"/>
  <c r="P433" i="4"/>
  <c r="Q433" i="4"/>
  <c r="R433" i="4"/>
  <c r="P434" i="4"/>
  <c r="Q434" i="4"/>
  <c r="R434" i="4"/>
  <c r="P435" i="4"/>
  <c r="Q435" i="4"/>
  <c r="R435" i="4"/>
  <c r="P436" i="4"/>
  <c r="Q436" i="4"/>
  <c r="R436" i="4"/>
  <c r="P437" i="4"/>
  <c r="Q437" i="4"/>
  <c r="R437" i="4"/>
  <c r="P438" i="4"/>
  <c r="Q438" i="4"/>
  <c r="R438" i="4"/>
  <c r="P439" i="4"/>
  <c r="Q439" i="4"/>
  <c r="R439" i="4"/>
  <c r="P440" i="4"/>
  <c r="Q440" i="4"/>
  <c r="R440" i="4"/>
  <c r="P441" i="4"/>
  <c r="Q441" i="4"/>
  <c r="R441" i="4"/>
  <c r="P442" i="4"/>
  <c r="Q442" i="4"/>
  <c r="R442" i="4"/>
  <c r="P443" i="4"/>
  <c r="Q443" i="4"/>
  <c r="R443" i="4"/>
  <c r="P444" i="4"/>
  <c r="Q444" i="4"/>
  <c r="R444" i="4"/>
  <c r="P445" i="4"/>
  <c r="Q445" i="4"/>
  <c r="R445" i="4"/>
  <c r="P446" i="4"/>
  <c r="Q446" i="4"/>
  <c r="R446" i="4"/>
  <c r="P447" i="4"/>
  <c r="Q447" i="4"/>
  <c r="R447" i="4"/>
  <c r="P448" i="4"/>
  <c r="Q448" i="4"/>
  <c r="R448" i="4"/>
  <c r="P449" i="4"/>
  <c r="Q449" i="4"/>
  <c r="R449" i="4"/>
  <c r="P450" i="4"/>
  <c r="Q450" i="4"/>
  <c r="R450" i="4"/>
  <c r="P451" i="4"/>
  <c r="Q451" i="4"/>
  <c r="R451" i="4"/>
  <c r="P452" i="4"/>
  <c r="Q452" i="4"/>
  <c r="R452" i="4"/>
  <c r="P453" i="4"/>
  <c r="Q453" i="4"/>
  <c r="R453" i="4"/>
  <c r="P454" i="4"/>
  <c r="Q454" i="4"/>
  <c r="R454" i="4"/>
  <c r="P455" i="4"/>
  <c r="Q455" i="4"/>
  <c r="R455" i="4"/>
  <c r="P456" i="4"/>
  <c r="Q456" i="4"/>
  <c r="R456" i="4"/>
  <c r="P457" i="4"/>
  <c r="Q457" i="4"/>
  <c r="R457" i="4"/>
  <c r="P458" i="4"/>
  <c r="Q458" i="4"/>
  <c r="R458" i="4"/>
  <c r="P459" i="4"/>
  <c r="Q459" i="4"/>
  <c r="R459" i="4"/>
  <c r="P460" i="4"/>
  <c r="Q460" i="4"/>
  <c r="R460" i="4"/>
  <c r="P461" i="4"/>
  <c r="Q461" i="4"/>
  <c r="R461" i="4"/>
  <c r="P462" i="4"/>
  <c r="Q462" i="4"/>
  <c r="R462" i="4"/>
  <c r="P463" i="4"/>
  <c r="Q463" i="4"/>
  <c r="R463" i="4"/>
  <c r="P464" i="4"/>
  <c r="Q464" i="4"/>
  <c r="R464" i="4"/>
  <c r="P465" i="4"/>
  <c r="Q465" i="4"/>
  <c r="R465" i="4"/>
  <c r="P466" i="4"/>
  <c r="Q466" i="4"/>
  <c r="R466" i="4"/>
  <c r="P467" i="4"/>
  <c r="Q467" i="4"/>
  <c r="R467" i="4"/>
  <c r="P468" i="4"/>
  <c r="Q468" i="4"/>
  <c r="R468" i="4"/>
  <c r="P469" i="4"/>
  <c r="Q469" i="4"/>
  <c r="R469" i="4"/>
  <c r="P470" i="4"/>
  <c r="Q470" i="4"/>
  <c r="R470" i="4"/>
  <c r="P471" i="4"/>
  <c r="Q471" i="4"/>
  <c r="R471" i="4"/>
  <c r="P472" i="4"/>
  <c r="Q472" i="4"/>
  <c r="R472" i="4"/>
  <c r="P473" i="4"/>
  <c r="Q473" i="4"/>
  <c r="R473" i="4"/>
  <c r="P474" i="4"/>
  <c r="Q474" i="4"/>
  <c r="R474" i="4"/>
  <c r="P475" i="4"/>
  <c r="Q475" i="4"/>
  <c r="R475" i="4"/>
  <c r="P476" i="4"/>
  <c r="Q476" i="4"/>
  <c r="R476" i="4"/>
  <c r="P477" i="4"/>
  <c r="Q477" i="4"/>
  <c r="R477" i="4"/>
  <c r="P478" i="4"/>
  <c r="Q478" i="4"/>
  <c r="R478" i="4"/>
  <c r="P479" i="4"/>
  <c r="Q479" i="4"/>
  <c r="R479" i="4"/>
  <c r="P480" i="4"/>
  <c r="Q480" i="4"/>
  <c r="R480" i="4"/>
  <c r="P481" i="4"/>
  <c r="Q481" i="4"/>
  <c r="R481" i="4"/>
  <c r="P482" i="4"/>
  <c r="Q482" i="4"/>
  <c r="R482" i="4"/>
  <c r="P483" i="4"/>
  <c r="Q483" i="4"/>
  <c r="R483" i="4"/>
  <c r="P484" i="4"/>
  <c r="Q484" i="4"/>
  <c r="R484" i="4"/>
  <c r="P485" i="4"/>
  <c r="Q485" i="4"/>
  <c r="R485" i="4"/>
  <c r="P486" i="4"/>
  <c r="Q486" i="4"/>
  <c r="R486" i="4"/>
  <c r="P487" i="4"/>
  <c r="Q487" i="4"/>
  <c r="R487" i="4"/>
  <c r="P488" i="4"/>
  <c r="Q488" i="4"/>
  <c r="R488" i="4"/>
  <c r="P489" i="4"/>
  <c r="Q489" i="4"/>
  <c r="R489" i="4"/>
  <c r="P490" i="4"/>
  <c r="Q490" i="4"/>
  <c r="R490" i="4"/>
  <c r="P491" i="4"/>
  <c r="Q491" i="4"/>
  <c r="R491" i="4"/>
  <c r="P492" i="4"/>
  <c r="Q492" i="4"/>
  <c r="R492" i="4"/>
  <c r="P493" i="4"/>
  <c r="Q493" i="4"/>
  <c r="R493" i="4"/>
  <c r="P494" i="4"/>
  <c r="Q494" i="4"/>
  <c r="R494" i="4"/>
  <c r="P495" i="4"/>
  <c r="Q495" i="4"/>
  <c r="R495" i="4"/>
  <c r="R2" i="4"/>
  <c r="Q2" i="4"/>
  <c r="P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2" i="4"/>
  <c r="J3" i="4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K2" i="4"/>
  <c r="J2" i="4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2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2" i="4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2" i="6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Y497" i="4" s="1"/>
  <c r="X498" i="4"/>
  <c r="X499" i="4"/>
  <c r="X500" i="4"/>
  <c r="AE500" i="4" s="1"/>
  <c r="X2" i="4"/>
  <c r="U510" i="4" l="1"/>
  <c r="O505" i="4"/>
  <c r="T517" i="4"/>
  <c r="O516" i="4"/>
  <c r="T513" i="4"/>
  <c r="T512" i="4"/>
  <c r="T510" i="4"/>
  <c r="M505" i="4"/>
  <c r="M517" i="4"/>
  <c r="S513" i="4"/>
  <c r="S512" i="4"/>
  <c r="T507" i="4"/>
  <c r="L507" i="4"/>
  <c r="T506" i="4"/>
  <c r="T505" i="4"/>
  <c r="L505" i="4"/>
  <c r="Y2" i="4"/>
  <c r="M2" i="4"/>
  <c r="T2" i="4"/>
  <c r="O514" i="4"/>
  <c r="W508" i="4"/>
  <c r="O508" i="4"/>
  <c r="AC523" i="4"/>
  <c r="AD523" i="4" s="1"/>
  <c r="AF522" i="4"/>
  <c r="AF523" i="4"/>
  <c r="AC522" i="4"/>
  <c r="AD522" i="4" s="1"/>
  <c r="O517" i="4"/>
  <c r="U514" i="4"/>
  <c r="W512" i="4"/>
  <c r="S510" i="4"/>
  <c r="T509" i="4"/>
  <c r="M503" i="4"/>
  <c r="Y498" i="4"/>
  <c r="T497" i="4"/>
  <c r="L514" i="4"/>
  <c r="U512" i="4"/>
  <c r="M512" i="4"/>
  <c r="U505" i="4"/>
  <c r="S504" i="4"/>
  <c r="M504" i="4"/>
  <c r="L503" i="4"/>
  <c r="O501" i="4"/>
  <c r="W500" i="4"/>
  <c r="O500" i="4"/>
  <c r="S497" i="4"/>
  <c r="S496" i="4"/>
  <c r="Y514" i="4"/>
  <c r="L565" i="6"/>
  <c r="W603" i="6"/>
  <c r="M602" i="6"/>
  <c r="W602" i="6"/>
  <c r="O515" i="4"/>
  <c r="T514" i="4"/>
  <c r="U508" i="4"/>
  <c r="M508" i="4"/>
  <c r="L506" i="4"/>
  <c r="W499" i="4"/>
  <c r="O499" i="4"/>
  <c r="W498" i="4"/>
  <c r="O498" i="4"/>
  <c r="AE498" i="4"/>
  <c r="U517" i="4"/>
  <c r="M515" i="4"/>
  <c r="O513" i="4"/>
  <c r="Y512" i="4"/>
  <c r="T508" i="4"/>
  <c r="W506" i="4"/>
  <c r="O506" i="4"/>
  <c r="O504" i="4"/>
  <c r="M499" i="4"/>
  <c r="M498" i="4"/>
  <c r="O497" i="4"/>
  <c r="W496" i="4"/>
  <c r="O496" i="4"/>
  <c r="AE508" i="4"/>
  <c r="AE497" i="4"/>
  <c r="AF519" i="4"/>
  <c r="AC521" i="4"/>
  <c r="AD521" i="4" s="1"/>
  <c r="AF521" i="4"/>
  <c r="AF520" i="4"/>
  <c r="AC520" i="4"/>
  <c r="AD520" i="4" s="1"/>
  <c r="AC519" i="4"/>
  <c r="AD519" i="4" s="1"/>
  <c r="AC518" i="4"/>
  <c r="AD518" i="4" s="1"/>
  <c r="AF518" i="4"/>
  <c r="W515" i="4"/>
  <c r="Y510" i="4"/>
  <c r="W2" i="4"/>
  <c r="L2" i="4"/>
  <c r="U2" i="4"/>
  <c r="S2" i="4"/>
  <c r="S516" i="4"/>
  <c r="M516" i="4"/>
  <c r="L515" i="4"/>
  <c r="M513" i="4"/>
  <c r="O512" i="4"/>
  <c r="M510" i="4"/>
  <c r="S508" i="4"/>
  <c r="L508" i="4"/>
  <c r="U506" i="4"/>
  <c r="W503" i="4"/>
  <c r="O503" i="4"/>
  <c r="T502" i="4"/>
  <c r="S501" i="4"/>
  <c r="S500" i="4"/>
  <c r="M500" i="4"/>
  <c r="L499" i="4"/>
  <c r="T498" i="4"/>
  <c r="L498" i="4"/>
  <c r="M497" i="4"/>
  <c r="M496" i="4"/>
  <c r="Y506" i="4"/>
  <c r="Y502" i="4"/>
  <c r="L603" i="6"/>
  <c r="M603" i="6"/>
  <c r="L602" i="6"/>
  <c r="AE2" i="4"/>
  <c r="AE516" i="4"/>
  <c r="Y516" i="4"/>
  <c r="AE512" i="4"/>
  <c r="AF509" i="4"/>
  <c r="AF506" i="4"/>
  <c r="AE505" i="4"/>
  <c r="AF501" i="4"/>
  <c r="Y500" i="4"/>
  <c r="AF2" i="4"/>
  <c r="U515" i="4"/>
  <c r="W511" i="4"/>
  <c r="O511" i="4"/>
  <c r="U509" i="4"/>
  <c r="S509" i="4"/>
  <c r="U503" i="4"/>
  <c r="U499" i="4"/>
  <c r="AE515" i="4"/>
  <c r="AE511" i="4"/>
  <c r="AE507" i="4"/>
  <c r="AC504" i="4"/>
  <c r="AD504" i="4" s="1"/>
  <c r="AE501" i="4"/>
  <c r="W517" i="4"/>
  <c r="T515" i="4"/>
  <c r="U511" i="4"/>
  <c r="M511" i="4"/>
  <c r="W507" i="4"/>
  <c r="O507" i="4"/>
  <c r="M506" i="4"/>
  <c r="W505" i="4"/>
  <c r="T503" i="4"/>
  <c r="U500" i="4"/>
  <c r="T499" i="4"/>
  <c r="L497" i="4"/>
  <c r="U496" i="4"/>
  <c r="AC514" i="4"/>
  <c r="AD514" i="4" s="1"/>
  <c r="AE514" i="4"/>
  <c r="AC512" i="4"/>
  <c r="AD512" i="4" s="1"/>
  <c r="AE510" i="4"/>
  <c r="AC508" i="4"/>
  <c r="AD508" i="4" s="1"/>
  <c r="AE506" i="4"/>
  <c r="AE504" i="4"/>
  <c r="Y504" i="4"/>
  <c r="AE503" i="4"/>
  <c r="S517" i="4"/>
  <c r="T516" i="4"/>
  <c r="M514" i="4"/>
  <c r="W513" i="4"/>
  <c r="T511" i="4"/>
  <c r="L511" i="4"/>
  <c r="U507" i="4"/>
  <c r="M507" i="4"/>
  <c r="S505" i="4"/>
  <c r="T504" i="4"/>
  <c r="M502" i="4"/>
  <c r="W501" i="4"/>
  <c r="T500" i="4"/>
  <c r="U498" i="4"/>
  <c r="T496" i="4"/>
  <c r="Y517" i="4"/>
  <c r="Y513" i="4"/>
  <c r="Y509" i="4"/>
  <c r="AF505" i="4"/>
  <c r="AE502" i="4"/>
  <c r="AE517" i="4"/>
  <c r="AF516" i="4"/>
  <c r="AC515" i="4"/>
  <c r="AD515" i="4" s="1"/>
  <c r="Y515" i="4"/>
  <c r="AE513" i="4"/>
  <c r="AF512" i="4"/>
  <c r="AC511" i="4"/>
  <c r="AD511" i="4" s="1"/>
  <c r="Y511" i="4"/>
  <c r="AE509" i="4"/>
  <c r="AF508" i="4"/>
  <c r="AC507" i="4"/>
  <c r="AD507" i="4" s="1"/>
  <c r="Y507" i="4"/>
  <c r="AF504" i="4"/>
  <c r="AC503" i="4"/>
  <c r="AD503" i="4" s="1"/>
  <c r="Y503" i="4"/>
  <c r="AF515" i="4"/>
  <c r="AF511" i="4"/>
  <c r="AC510" i="4"/>
  <c r="AD510" i="4" s="1"/>
  <c r="AF507" i="4"/>
  <c r="AC506" i="4"/>
  <c r="AD506" i="4" s="1"/>
  <c r="AF503" i="4"/>
  <c r="AC502" i="4"/>
  <c r="AD502" i="4" s="1"/>
  <c r="AC517" i="4"/>
  <c r="AD517" i="4" s="1"/>
  <c r="AF514" i="4"/>
  <c r="AC513" i="4"/>
  <c r="AD513" i="4" s="1"/>
  <c r="AF510" i="4"/>
  <c r="AC509" i="4"/>
  <c r="AD509" i="4" s="1"/>
  <c r="AC505" i="4"/>
  <c r="AD505" i="4" s="1"/>
  <c r="AF502" i="4"/>
  <c r="AC501" i="4"/>
  <c r="AD501" i="4" s="1"/>
  <c r="AF517" i="4"/>
  <c r="AC516" i="4"/>
  <c r="AD516" i="4" s="1"/>
  <c r="AF513" i="4"/>
  <c r="S515" i="4"/>
  <c r="S511" i="4"/>
  <c r="S507" i="4"/>
  <c r="S503" i="4"/>
  <c r="S499" i="4"/>
  <c r="Y496" i="4"/>
  <c r="AE496" i="4"/>
  <c r="Y499" i="4"/>
  <c r="AE499" i="4"/>
  <c r="C599" i="6"/>
  <c r="D599" i="6" s="1"/>
  <c r="E599" i="6"/>
  <c r="G599" i="6"/>
  <c r="M599" i="6"/>
  <c r="L599" i="6"/>
  <c r="V599" i="6"/>
  <c r="C600" i="6"/>
  <c r="D600" i="6" s="1"/>
  <c r="E600" i="6"/>
  <c r="G600" i="6"/>
  <c r="L600" i="6" s="1"/>
  <c r="V600" i="6"/>
  <c r="C601" i="6"/>
  <c r="D601" i="6" s="1"/>
  <c r="E601" i="6"/>
  <c r="G601" i="6"/>
  <c r="V601" i="6"/>
  <c r="A599" i="6"/>
  <c r="A600" i="6"/>
  <c r="A601" i="6"/>
  <c r="A494" i="4"/>
  <c r="C494" i="4"/>
  <c r="D494" i="4" s="1"/>
  <c r="E494" i="4"/>
  <c r="G494" i="4"/>
  <c r="L494" i="4"/>
  <c r="T494" i="4"/>
  <c r="U494" i="4"/>
  <c r="A495" i="4"/>
  <c r="C495" i="4"/>
  <c r="D495" i="4" s="1"/>
  <c r="E495" i="4"/>
  <c r="G495" i="4"/>
  <c r="U495" i="4"/>
  <c r="B522" i="8"/>
  <c r="B125" i="8"/>
  <c r="B803" i="8"/>
  <c r="B1120" i="8"/>
  <c r="B543" i="8"/>
  <c r="B1516" i="8"/>
  <c r="B1324" i="8"/>
  <c r="B1131" i="8"/>
  <c r="B921" i="8"/>
  <c r="B1751" i="8"/>
  <c r="B1768" i="8"/>
  <c r="B1327" i="8"/>
  <c r="B557" i="8"/>
  <c r="B822" i="8"/>
  <c r="B444" i="8"/>
  <c r="B591" i="8"/>
  <c r="B697" i="8"/>
  <c r="B673" i="8"/>
  <c r="B916" i="8"/>
  <c r="B116" i="8"/>
  <c r="B1277" i="8"/>
  <c r="B189" i="8"/>
  <c r="B1350" i="8"/>
  <c r="B430" i="8"/>
  <c r="B352" i="8"/>
  <c r="B479" i="8"/>
  <c r="B1276" i="8"/>
  <c r="B1872" i="8"/>
  <c r="B475" i="8"/>
  <c r="B1152" i="8"/>
  <c r="B1652" i="8"/>
  <c r="B574" i="8"/>
  <c r="B554" i="8"/>
  <c r="B342" i="8"/>
  <c r="B17" i="8"/>
  <c r="B476" i="8"/>
  <c r="B1645" i="8"/>
  <c r="B1061" i="8"/>
  <c r="B1236" i="8"/>
  <c r="B919" i="8"/>
  <c r="B1172" i="8"/>
  <c r="B1552" i="8"/>
  <c r="B1915" i="8"/>
  <c r="B1556" i="8"/>
  <c r="B1288" i="8"/>
  <c r="B1490" i="8"/>
  <c r="B839" i="8"/>
  <c r="B57" i="8"/>
  <c r="B261" i="8"/>
  <c r="B238" i="8"/>
  <c r="B1261" i="8"/>
  <c r="B1054" i="8"/>
  <c r="B1611" i="8"/>
  <c r="B1837" i="8"/>
  <c r="B141" i="8"/>
  <c r="B381" i="8"/>
  <c r="B623" i="8"/>
  <c r="B898" i="8"/>
  <c r="B1932" i="8"/>
  <c r="B794" i="8"/>
  <c r="B551" i="8"/>
  <c r="B983" i="8"/>
  <c r="B1541" i="8"/>
  <c r="B513" i="8"/>
  <c r="B1711" i="8"/>
  <c r="B1704" i="8"/>
  <c r="B1472" i="8"/>
  <c r="B1581" i="8"/>
  <c r="B878" i="8"/>
  <c r="B348" i="8"/>
  <c r="B1011" i="8"/>
  <c r="B627" i="8"/>
  <c r="B1615" i="8"/>
  <c r="B985" i="8"/>
  <c r="B791" i="8"/>
  <c r="B1371" i="8"/>
  <c r="B799" i="8"/>
  <c r="B1764" i="8"/>
  <c r="B547" i="8"/>
  <c r="B1918" i="8"/>
  <c r="B1273" i="8"/>
  <c r="B13" i="8"/>
  <c r="B1566" i="8"/>
  <c r="B1373" i="8"/>
  <c r="B391" i="8"/>
  <c r="B1251" i="8"/>
  <c r="B1585" i="8"/>
  <c r="B1743" i="8"/>
  <c r="B1823" i="8"/>
  <c r="B528" i="8"/>
  <c r="B435" i="8"/>
  <c r="B1308" i="8"/>
  <c r="B745" i="8"/>
  <c r="B1699" i="8"/>
  <c r="B1203" i="8"/>
  <c r="B642" i="8"/>
  <c r="B1040" i="8"/>
  <c r="B1034" i="8"/>
  <c r="B424" i="8"/>
  <c r="B710" i="8"/>
  <c r="B398" i="8"/>
  <c r="B165" i="8"/>
  <c r="B1690" i="8"/>
  <c r="B664" i="8"/>
  <c r="B763" i="8"/>
  <c r="B981" i="8"/>
  <c r="B15" i="8"/>
  <c r="B1812" i="8"/>
  <c r="B466" i="8"/>
  <c r="B941" i="8"/>
  <c r="B137" i="8"/>
  <c r="B1012" i="8"/>
  <c r="B298" i="8"/>
  <c r="B244" i="8"/>
  <c r="B360" i="8"/>
  <c r="B1153" i="8"/>
  <c r="B743" i="8"/>
  <c r="B19" i="8"/>
  <c r="B431" i="8"/>
  <c r="B1148" i="8"/>
  <c r="B1803" i="8"/>
  <c r="B1848" i="8"/>
  <c r="B1685" i="8"/>
  <c r="B1305" i="8"/>
  <c r="B429" i="8"/>
  <c r="B564" i="8"/>
  <c r="B1163" i="8"/>
  <c r="B1416" i="8"/>
  <c r="B334" i="8"/>
  <c r="B1029" i="8"/>
  <c r="B1038" i="8"/>
  <c r="B155" i="8"/>
  <c r="B889" i="8"/>
  <c r="B1569" i="8"/>
  <c r="B1179" i="8"/>
  <c r="B1912" i="8"/>
  <c r="B1380" i="8"/>
  <c r="B1521" i="8"/>
  <c r="B1697" i="8"/>
  <c r="B558" i="8"/>
  <c r="B1096" i="8"/>
  <c r="B1225" i="8"/>
  <c r="B1859" i="8"/>
  <c r="B493" i="8"/>
  <c r="B1115" i="8"/>
  <c r="B1798" i="8"/>
  <c r="B687" i="8"/>
  <c r="B279" i="8"/>
  <c r="B120" i="8"/>
  <c r="B873" i="8"/>
  <c r="B258" i="8"/>
  <c r="B1502" i="8"/>
  <c r="B247" i="8"/>
  <c r="B977" i="8"/>
  <c r="B1920" i="8"/>
  <c r="B1917" i="8"/>
  <c r="B264" i="8"/>
  <c r="B1919" i="8"/>
  <c r="B1270" i="8"/>
  <c r="B1359" i="8"/>
  <c r="B956" i="8"/>
  <c r="B194" i="8"/>
  <c r="B126" i="8"/>
  <c r="B632" i="8"/>
  <c r="B1891" i="8"/>
  <c r="B1411" i="8"/>
  <c r="B1004" i="8"/>
  <c r="B1084" i="8"/>
  <c r="B109" i="8"/>
  <c r="B1817" i="8"/>
  <c r="B434" i="8"/>
  <c r="B1023" i="8"/>
  <c r="B220" i="8"/>
  <c r="B824" i="8"/>
  <c r="B1258" i="8"/>
  <c r="B1421" i="8"/>
  <c r="B1262" i="8"/>
  <c r="B1796" i="8"/>
  <c r="B149" i="8"/>
  <c r="B1388" i="8"/>
  <c r="B1104" i="8"/>
  <c r="B1401" i="8"/>
  <c r="B1147" i="8"/>
  <c r="B460" i="8"/>
  <c r="B1815" i="8"/>
  <c r="B1805" i="8"/>
  <c r="B971" i="8"/>
  <c r="B172" i="8"/>
  <c r="B1852" i="8"/>
  <c r="B295" i="8"/>
  <c r="B1601" i="8"/>
  <c r="B620" i="8"/>
  <c r="B775" i="8"/>
  <c r="B423" i="8"/>
  <c r="B959" i="8"/>
  <c r="B529" i="8"/>
  <c r="B781" i="8"/>
  <c r="B761" i="8"/>
  <c r="B718" i="8"/>
  <c r="B1734" i="8"/>
  <c r="B323" i="8"/>
  <c r="B1059" i="8"/>
  <c r="B1329" i="8"/>
  <c r="B135" i="8"/>
  <c r="B278" i="8"/>
  <c r="B1076" i="8"/>
  <c r="B1352" i="8"/>
  <c r="B1580" i="8"/>
  <c r="B1737" i="8"/>
  <c r="B432" i="8"/>
  <c r="B1087" i="8"/>
  <c r="B559" i="8"/>
  <c r="B696" i="8"/>
  <c r="B1368" i="8"/>
  <c r="B1444" i="8"/>
  <c r="B1060" i="8"/>
  <c r="B1724" i="8"/>
  <c r="B1027" i="8"/>
  <c r="B1576" i="8"/>
  <c r="B1439" i="8"/>
  <c r="B259" i="8"/>
  <c r="B36" i="8"/>
  <c r="B1673" i="8"/>
  <c r="B532" i="8"/>
  <c r="B1832" i="8"/>
  <c r="B494" i="8"/>
  <c r="B1123" i="8"/>
  <c r="B1007" i="8"/>
  <c r="B41" i="8"/>
  <c r="B1141" i="8"/>
  <c r="B1745" i="8"/>
  <c r="B1199" i="8"/>
  <c r="B1698" i="8"/>
  <c r="B1321" i="8"/>
  <c r="B964" i="8"/>
  <c r="B583" i="8"/>
  <c r="B269" i="8"/>
  <c r="B87" i="8"/>
  <c r="B649" i="8"/>
  <c r="B1223" i="8"/>
  <c r="B1761" i="8"/>
  <c r="B501" i="8"/>
  <c r="B284" i="8"/>
  <c r="B23" i="8"/>
  <c r="B152" i="8"/>
  <c r="B177" i="8"/>
  <c r="B1075" i="8"/>
  <c r="B1102" i="8"/>
  <c r="B291" i="8"/>
  <c r="B578" i="8"/>
  <c r="B1482" i="8"/>
  <c r="B701" i="8"/>
  <c r="B1534" i="8"/>
  <c r="B903" i="8"/>
  <c r="B470" i="8"/>
  <c r="B552" i="8"/>
  <c r="B324" i="8"/>
  <c r="B314" i="8"/>
  <c r="B63" i="8"/>
  <c r="B1861" i="8"/>
  <c r="B629" i="8"/>
  <c r="B171" i="8"/>
  <c r="B1314" i="8"/>
  <c r="B1457" i="8"/>
  <c r="B1363" i="8"/>
  <c r="B1855" i="8"/>
  <c r="B495" i="8"/>
  <c r="B1847" i="8"/>
  <c r="B94" i="8"/>
  <c r="B1021" i="8"/>
  <c r="B911" i="8"/>
  <c r="B369" i="8"/>
  <c r="B71" i="8"/>
  <c r="B1600" i="8"/>
  <c r="B986" i="8"/>
  <c r="B809" i="8"/>
  <c r="B857" i="8"/>
  <c r="B1774" i="8"/>
  <c r="B1876" i="8"/>
  <c r="B1374" i="8"/>
  <c r="B325" i="8"/>
  <c r="B1582" i="8"/>
  <c r="B310" i="8"/>
  <c r="B989" i="8"/>
  <c r="B1347" i="8"/>
  <c r="B1691" i="8"/>
  <c r="B725" i="8"/>
  <c r="B1567" i="8"/>
  <c r="B1558" i="8"/>
  <c r="B332" i="8"/>
  <c r="B526" i="8"/>
  <c r="B290" i="8"/>
  <c r="B788" i="8"/>
  <c r="B1442" i="8"/>
  <c r="B746" i="8"/>
  <c r="B1300" i="8"/>
  <c r="B1610" i="8"/>
  <c r="B835" i="8"/>
  <c r="B1686" i="8"/>
  <c r="B1369" i="8"/>
  <c r="B1386" i="8"/>
  <c r="B1149" i="8"/>
  <c r="B272" i="8"/>
  <c r="B969" i="8"/>
  <c r="B1453" i="8"/>
  <c r="B1117" i="8"/>
  <c r="B61" i="8"/>
  <c r="B1692" i="8"/>
  <c r="B343" i="8"/>
  <c r="B1221" i="8"/>
  <c r="B208" i="8"/>
  <c r="B276" i="8"/>
  <c r="B341" i="8"/>
  <c r="B1227" i="8"/>
  <c r="B884" i="8"/>
  <c r="B1408" i="8"/>
  <c r="B838" i="8"/>
  <c r="B1160" i="8"/>
  <c r="B1827" i="8"/>
  <c r="B293" i="8"/>
  <c r="B433" i="8"/>
  <c r="B895" i="8"/>
  <c r="B1646" i="8"/>
  <c r="B953" i="8"/>
  <c r="B303" i="8"/>
  <c r="B625" i="8"/>
  <c r="B300" i="8"/>
  <c r="B56" i="8"/>
  <c r="B1312" i="8"/>
  <c r="B1476" i="8"/>
  <c r="B1588" i="8"/>
  <c r="B968" i="8"/>
  <c r="B1505" i="8"/>
  <c r="B1757" i="8"/>
  <c r="B1158" i="8"/>
  <c r="B1323" i="8"/>
  <c r="B330" i="8"/>
  <c r="B1161" i="8"/>
  <c r="B443" i="8"/>
  <c r="B280" i="8"/>
  <c r="B107" i="8"/>
  <c r="B1786" i="8"/>
  <c r="B370" i="8"/>
  <c r="B14" i="8"/>
  <c r="B396" i="8"/>
  <c r="B890" i="8"/>
  <c r="B1077" i="8"/>
  <c r="B200" i="8"/>
  <c r="B1286" i="8"/>
  <c r="B463" i="8"/>
  <c r="B1916" i="8"/>
  <c r="B727" i="8"/>
  <c r="B665" i="8"/>
  <c r="B1899" i="8"/>
  <c r="B1025" i="8"/>
  <c r="B541" i="8"/>
  <c r="B1674" i="8"/>
  <c r="B1318" i="8"/>
  <c r="B840" i="8"/>
  <c r="B846" i="8"/>
  <c r="B1394" i="8"/>
  <c r="B75" i="8"/>
  <c r="B417" i="8"/>
  <c r="B404" i="8"/>
  <c r="B1808" i="8"/>
  <c r="B248" i="8"/>
  <c r="B1306" i="8"/>
  <c r="B604" i="8"/>
  <c r="B464" i="8"/>
  <c r="B842" i="8"/>
  <c r="B436" i="8"/>
  <c r="B1154" i="8"/>
  <c r="B1696" i="8"/>
  <c r="B657" i="8"/>
  <c r="B601" i="8"/>
  <c r="B202" i="8"/>
  <c r="B1461" i="8"/>
  <c r="B308" i="8"/>
  <c r="B249" i="8"/>
  <c r="B1498" i="8"/>
  <c r="B659" i="8"/>
  <c r="B1846" i="8"/>
  <c r="B1237" i="8"/>
  <c r="B1092" i="8"/>
  <c r="B322" i="8"/>
  <c r="B1293" i="8"/>
  <c r="B26" i="8"/>
  <c r="B12" i="8"/>
  <c r="B1857" i="8"/>
  <c r="B681" i="8"/>
  <c r="B1170" i="8"/>
  <c r="B1888" i="8"/>
  <c r="B1596" i="8"/>
  <c r="B1066" i="8"/>
  <c r="B942" i="8"/>
  <c r="B1705" i="8"/>
  <c r="B1294" i="8"/>
  <c r="B519" i="8"/>
  <c r="B905" i="8"/>
  <c r="B52" i="8"/>
  <c r="B401" i="8"/>
  <c r="B1572" i="8"/>
  <c r="B1105" i="8"/>
  <c r="B1080" i="8"/>
  <c r="B134" i="8"/>
  <c r="B974" i="8"/>
  <c r="B406" i="8"/>
  <c r="B1788" i="8"/>
  <c r="B1392" i="8"/>
  <c r="B123" i="8"/>
  <c r="B1684" i="8"/>
  <c r="B70" i="8"/>
  <c r="B1493" i="8"/>
  <c r="B1488" i="8"/>
  <c r="B1114" i="8"/>
  <c r="B357" i="8"/>
  <c r="B6" i="8"/>
  <c r="B1845" i="8"/>
  <c r="B677" i="8"/>
  <c r="B405" i="8"/>
  <c r="B302" i="8"/>
  <c r="B1628" i="8"/>
  <c r="B206" i="8"/>
  <c r="B1289" i="8"/>
  <c r="B1728" i="8"/>
  <c r="B1006" i="8"/>
  <c r="B282" i="8"/>
  <c r="B1487" i="8"/>
  <c r="B1271" i="8"/>
  <c r="B1718" i="8"/>
  <c r="B572" i="8"/>
  <c r="B935" i="8"/>
  <c r="B187" i="8"/>
  <c r="B1778" i="8"/>
  <c r="B415" i="8"/>
  <c r="B970" i="8"/>
  <c r="B1609" i="8"/>
  <c r="B124" i="8"/>
  <c r="B1560" i="8"/>
  <c r="B685" i="8"/>
  <c r="B1412" i="8"/>
  <c r="B640" i="8"/>
  <c r="B531" i="8"/>
  <c r="B972" i="8"/>
  <c r="B1749" i="8"/>
  <c r="B1499" i="8"/>
  <c r="B239" i="8"/>
  <c r="B1278" i="8"/>
  <c r="B695" i="8"/>
  <c r="B1592" i="8"/>
  <c r="B1073" i="8"/>
  <c r="B481" i="8"/>
  <c r="B225" i="8"/>
  <c r="B587" i="8"/>
  <c r="B938" i="8"/>
  <c r="B9" i="8"/>
  <c r="B711" i="8"/>
  <c r="B1559" i="8"/>
  <c r="B966" i="8"/>
  <c r="B55" i="8"/>
  <c r="B231" i="8"/>
  <c r="B1538" i="8"/>
  <c r="B390" i="8"/>
  <c r="B1348" i="8"/>
  <c r="B1785" i="8"/>
  <c r="B1860" i="8"/>
  <c r="B1051" i="8"/>
  <c r="B1655" i="8"/>
  <c r="B1235" i="8"/>
  <c r="B372" i="8"/>
  <c r="B173" i="8"/>
  <c r="B678" i="8"/>
  <c r="B1802" i="8"/>
  <c r="B899" i="8"/>
  <c r="B54" i="8"/>
  <c r="B1128" i="8"/>
  <c r="B756" i="8"/>
  <c r="B1835" i="8"/>
  <c r="B555" i="8"/>
  <c r="B1089" i="8"/>
  <c r="B948" i="8"/>
  <c r="B1445" i="8"/>
  <c r="B329" i="8"/>
  <c r="B1033" i="8"/>
  <c r="B1222" i="8"/>
  <c r="B720" i="8"/>
  <c r="B1532" i="8"/>
  <c r="B30" i="8"/>
  <c r="B1495" i="8"/>
  <c r="B307" i="8"/>
  <c r="B676" i="8"/>
  <c r="B1420" i="8"/>
  <c r="B1695" i="8"/>
  <c r="B1666" i="8"/>
  <c r="B89" i="8"/>
  <c r="B144" i="8"/>
  <c r="B356" i="8"/>
  <c r="B798" i="8"/>
  <c r="B1171" i="8"/>
  <c r="B990" i="8"/>
  <c r="B1921" i="8"/>
  <c r="B1138" i="8"/>
  <c r="B1577" i="8"/>
  <c r="B1914" i="8"/>
  <c r="B859" i="8"/>
  <c r="B1303" i="8"/>
  <c r="B602" i="8"/>
  <c r="B1113" i="8"/>
  <c r="B1214" i="8"/>
  <c r="B1662" i="8"/>
  <c r="B917" i="8"/>
  <c r="B1174" i="8"/>
  <c r="B1462" i="8"/>
  <c r="B422" i="8"/>
  <c r="B813" i="8"/>
  <c r="B1470" i="8"/>
  <c r="B1091" i="8"/>
  <c r="B106" i="8"/>
  <c r="B1551" i="8"/>
  <c r="B661" i="8"/>
  <c r="B51" i="8"/>
  <c r="B624" i="8"/>
  <c r="B1801" i="8"/>
  <c r="B1135" i="8"/>
  <c r="B1384" i="8"/>
  <c r="B877" i="8"/>
  <c r="B795" i="8"/>
  <c r="B836" i="8"/>
  <c r="B420" i="8"/>
  <c r="B262" i="8"/>
  <c r="B1376" i="8"/>
  <c r="B1357" i="8"/>
  <c r="B1151" i="8"/>
  <c r="B1536" i="8"/>
  <c r="B392" i="8"/>
  <c r="B263" i="8"/>
  <c r="B1043" i="8"/>
  <c r="B1031" i="8"/>
  <c r="B236" i="8"/>
  <c r="B949" i="8"/>
  <c r="B254" i="8"/>
  <c r="B1437" i="8"/>
  <c r="B735" i="8"/>
  <c r="B1248" i="8"/>
  <c r="B1026" i="8"/>
  <c r="B1016" i="8"/>
  <c r="B32" i="8"/>
  <c r="B667" i="8"/>
  <c r="B530" i="8"/>
  <c r="B663" i="8"/>
  <c r="B410" i="8"/>
  <c r="B816" i="8"/>
  <c r="B1630" i="8"/>
  <c r="B550" i="8"/>
  <c r="B1195" i="8"/>
  <c r="B706" i="8"/>
  <c r="B127" i="8"/>
  <c r="B105" i="8"/>
  <c r="B1568" i="8"/>
  <c r="B1644" i="8"/>
  <c r="B1867" i="8"/>
  <c r="B1753" i="8"/>
  <c r="B382" i="8"/>
  <c r="B936" i="8"/>
  <c r="B1055" i="8"/>
  <c r="B755" i="8"/>
  <c r="B1485" i="8"/>
  <c r="B1378" i="8"/>
  <c r="B1535" i="8"/>
  <c r="B861" i="8"/>
  <c r="B684" i="8"/>
  <c r="B1738" i="8"/>
  <c r="B1053" i="8"/>
  <c r="B774" i="8"/>
  <c r="B498" i="8"/>
  <c r="B946" i="8"/>
  <c r="B1824" i="8"/>
  <c r="B1667" i="8"/>
  <c r="B910" i="8"/>
  <c r="B160" i="8"/>
  <c r="B870" i="8"/>
  <c r="B1741" i="8"/>
  <c r="B605" i="8"/>
  <c r="B876" i="8"/>
  <c r="B1831" i="8"/>
  <c r="B1725" i="8"/>
  <c r="B923" i="8"/>
  <c r="B1863" i="8"/>
  <c r="B1839" i="8"/>
  <c r="B744" i="8"/>
  <c r="B793" i="8"/>
  <c r="B638" i="8"/>
  <c r="B371" i="8"/>
  <c r="B1019" i="8"/>
  <c r="B477" i="8"/>
  <c r="B939" i="8"/>
  <c r="B1048" i="8"/>
  <c r="B731" i="8"/>
  <c r="B44" i="8"/>
  <c r="B461" i="8"/>
  <c r="B509" i="8"/>
  <c r="B185" i="8"/>
  <c r="B1545" i="8"/>
  <c r="B586" i="8"/>
  <c r="B1046" i="8"/>
  <c r="B1020" i="8"/>
  <c r="B535" i="8"/>
  <c r="B1343" i="8"/>
  <c r="B1441" i="8"/>
  <c r="B251" i="8"/>
  <c r="B1181" i="8"/>
  <c r="B1834" i="8"/>
  <c r="B413" i="8"/>
  <c r="B212" i="8"/>
  <c r="B414" i="8"/>
  <c r="B1763" i="8"/>
  <c r="B1579" i="8"/>
  <c r="B340" i="8"/>
  <c r="B274" i="8"/>
  <c r="B773" i="8"/>
  <c r="B1717" i="8"/>
  <c r="B170" i="8"/>
  <c r="B389" i="8"/>
  <c r="B345" i="8"/>
  <c r="B1166" i="8"/>
  <c r="B1797" i="8"/>
  <c r="B585" i="8"/>
  <c r="B1833" i="8"/>
  <c r="B740" i="8"/>
  <c r="B367" i="8"/>
  <c r="B1758" i="8"/>
  <c r="B1710" i="8"/>
  <c r="B925" i="8"/>
  <c r="B584" i="8"/>
  <c r="B1486" i="8"/>
  <c r="B931" i="8"/>
  <c r="B294" i="8"/>
  <c r="B29" i="8"/>
  <c r="B1790" i="8"/>
  <c r="B1706" i="8"/>
  <c r="B1351" i="8"/>
  <c r="B1099" i="8"/>
  <c r="B611" i="8"/>
  <c r="B915" i="8"/>
  <c r="B327" i="8"/>
  <c r="B319" i="8"/>
  <c r="B221" i="8"/>
  <c r="B1533" i="8"/>
  <c r="B784" i="8"/>
  <c r="B1693" i="8"/>
  <c r="B523" i="8"/>
  <c r="B765" i="8"/>
  <c r="B962" i="8"/>
  <c r="B954" i="8"/>
  <c r="B1365" i="8"/>
  <c r="B909" i="8"/>
  <c r="B933" i="8"/>
  <c r="B1459" i="8"/>
  <c r="B1773" i="8"/>
  <c r="B488" i="8"/>
  <c r="B1792" i="8"/>
  <c r="B1081" i="8"/>
  <c r="B618" i="8"/>
  <c r="B929" i="8"/>
  <c r="B699" i="8"/>
  <c r="B130" i="8"/>
  <c r="B1708" i="8"/>
  <c r="B267" i="8"/>
  <c r="B546" i="8"/>
  <c r="B630" i="8"/>
  <c r="B853" i="8"/>
  <c r="B1165" i="8"/>
  <c r="B582" i="8"/>
  <c r="B1503" i="8"/>
  <c r="B1173" i="8"/>
  <c r="B486" i="8"/>
  <c r="B1284" i="8"/>
  <c r="B1789" i="8"/>
  <c r="B849" i="8"/>
  <c r="B1390" i="8"/>
  <c r="B1584" i="8"/>
  <c r="B1210" i="8"/>
  <c r="B782" i="8"/>
  <c r="B237" i="8"/>
  <c r="B1342" i="8"/>
  <c r="B609" i="8"/>
  <c r="B626" i="8"/>
  <c r="B506" i="8"/>
  <c r="B608" i="8"/>
  <c r="B829" i="8"/>
  <c r="B1661" i="8"/>
  <c r="B1608" i="8"/>
  <c r="B1137" i="8"/>
  <c r="B365" i="8"/>
  <c r="B680" i="8"/>
  <c r="B1193" i="8"/>
  <c r="B111" i="8"/>
  <c r="B253" i="8"/>
  <c r="B1656" i="8"/>
  <c r="B82" i="8"/>
  <c r="B1094" i="8"/>
  <c r="B1593" i="8"/>
  <c r="B1208" i="8"/>
  <c r="B72" i="8"/>
  <c r="B1466" i="8"/>
  <c r="B1471" i="8"/>
  <c r="B133" i="8"/>
  <c r="B635" i="8"/>
  <c r="B1892" i="8"/>
  <c r="B1614" i="8"/>
  <c r="B1694" i="8"/>
  <c r="B1564" i="8"/>
  <c r="B651" i="8"/>
  <c r="B129" i="8"/>
  <c r="B603" i="8"/>
  <c r="B88" i="8"/>
  <c r="B1339" i="8"/>
  <c r="B450" i="8"/>
  <c r="B1167" i="8"/>
  <c r="B1811" i="8"/>
  <c r="B613" i="8"/>
  <c r="B1707" i="8"/>
  <c r="B1913" i="8"/>
  <c r="B195" i="8"/>
  <c r="B1124" i="8"/>
  <c r="B525" i="8"/>
  <c r="B826" i="8"/>
  <c r="B83" i="8"/>
  <c r="B1528" i="8"/>
  <c r="B331" i="8"/>
  <c r="B421" i="8"/>
  <c r="B748" i="8"/>
  <c r="B1731" i="8"/>
  <c r="B874" i="8"/>
  <c r="B1002" i="8"/>
  <c r="B1635" i="8"/>
  <c r="B827" i="8"/>
  <c r="B714" i="8"/>
  <c r="B866" i="8"/>
  <c r="B465" i="8"/>
  <c r="B622" i="8"/>
  <c r="B655" i="8"/>
  <c r="B411" i="8"/>
  <c r="B1014" i="8"/>
  <c r="B590" i="8"/>
  <c r="B1353" i="8"/>
  <c r="B897" i="8"/>
  <c r="B1807" i="8"/>
  <c r="B113" i="8"/>
  <c r="B1267" i="8"/>
  <c r="B321" i="8"/>
  <c r="B1783" i="8"/>
  <c r="B1930" i="8"/>
  <c r="B1107" i="8"/>
  <c r="B1361" i="8"/>
  <c r="B1402" i="8"/>
  <c r="B1419" i="8"/>
  <c r="B1836" i="8"/>
  <c r="B1010" i="8"/>
  <c r="B1057" i="8"/>
  <c r="B984" i="8"/>
  <c r="B1643" i="8"/>
  <c r="B712" i="8"/>
  <c r="B943" i="8"/>
  <c r="B1229" i="8"/>
  <c r="B287" i="8"/>
  <c r="B2" i="8"/>
  <c r="B1715" i="8"/>
  <c r="B425" i="8"/>
  <c r="B1922" i="8"/>
  <c r="B1366" i="8"/>
  <c r="B299" i="8"/>
  <c r="B1062" i="8"/>
  <c r="B780" i="8"/>
  <c r="B1397" i="8"/>
  <c r="B462" i="8"/>
  <c r="B1591" i="8"/>
  <c r="B658" i="8"/>
  <c r="B197" i="8"/>
  <c r="B760" i="8"/>
  <c r="B198" i="8"/>
  <c r="B1187" i="8"/>
  <c r="B397" i="8"/>
  <c r="B671" i="8"/>
  <c r="B834" i="8"/>
  <c r="B1112" i="8"/>
  <c r="B668" i="8"/>
  <c r="B504" i="8"/>
  <c r="B1561" i="8"/>
  <c r="B511" i="8"/>
  <c r="B1266" i="8"/>
  <c r="B103" i="8"/>
  <c r="B416" i="8"/>
  <c r="B1070" i="8"/>
  <c r="B1712" i="8"/>
  <c r="B1175" i="8"/>
  <c r="B568" i="8"/>
  <c r="B757" i="8"/>
  <c r="B427" i="8"/>
  <c r="B1909" i="8"/>
  <c r="B35" i="8"/>
  <c r="B1069" i="8"/>
  <c r="B1864" i="8"/>
  <c r="B553" i="8"/>
  <c r="B377" i="8"/>
  <c r="B193" i="8"/>
  <c r="B1217" i="8"/>
  <c r="B1450" i="8"/>
  <c r="B428" i="8"/>
  <c r="B932" i="8"/>
  <c r="B175" i="8"/>
  <c r="B1438" i="8"/>
  <c r="B1905" i="8"/>
  <c r="B1742" i="8"/>
  <c r="B347" i="8"/>
  <c r="B1573" i="8"/>
  <c r="B1140" i="8"/>
  <c r="B1022" i="8"/>
  <c r="B1272" i="8"/>
  <c r="B1578" i="8"/>
  <c r="B1740" i="8"/>
  <c r="B1015" i="8"/>
  <c r="B283" i="8"/>
  <c r="B1814" i="8"/>
  <c r="B219" i="8"/>
  <c r="B59" i="8"/>
  <c r="B20" i="8"/>
  <c r="B1058" i="8"/>
  <c r="B508" i="8"/>
  <c r="B1328" i="8"/>
  <c r="B950" i="8"/>
  <c r="B1583" i="8"/>
  <c r="B1307" i="8"/>
  <c r="B1548" i="8"/>
  <c r="B1304" i="8"/>
  <c r="B1178" i="8"/>
  <c r="B753" i="8"/>
  <c r="B973" i="8"/>
  <c r="B1340" i="8"/>
  <c r="B1735" i="8"/>
  <c r="B1865" i="8"/>
  <c r="B907" i="8"/>
  <c r="B1463" i="8"/>
  <c r="B1218" i="8"/>
  <c r="B902" i="8"/>
  <c r="B800" i="8"/>
  <c r="B851" i="8"/>
  <c r="B1180" i="8"/>
  <c r="B364" i="8"/>
  <c r="B952" i="8"/>
  <c r="B1842" i="8"/>
  <c r="B336" i="8"/>
  <c r="B169" i="8"/>
  <c r="B819" i="8"/>
  <c r="B337" i="8"/>
  <c r="B1634" i="8"/>
  <c r="B1856" i="8"/>
  <c r="B955" i="8"/>
  <c r="B928" i="8"/>
  <c r="B901" i="8"/>
  <c r="B1452" i="8"/>
  <c r="B344" i="8"/>
  <c r="B1422" i="8"/>
  <c r="B1093" i="8"/>
  <c r="B1779" i="8"/>
  <c r="B875" i="8"/>
  <c r="B1404" i="8"/>
  <c r="B445" i="8"/>
  <c r="B122" i="8"/>
  <c r="B828" i="8"/>
  <c r="B906" i="8"/>
  <c r="B271" i="8"/>
  <c r="B1518" i="8"/>
  <c r="B375" i="8"/>
  <c r="B1868" i="8"/>
  <c r="B633" i="8"/>
  <c r="B1176" i="8"/>
  <c r="B1074" i="8"/>
  <c r="B1337" i="8"/>
  <c r="B724" i="8"/>
  <c r="B112" i="8"/>
  <c r="B888" i="8"/>
  <c r="B1430" i="8"/>
  <c r="B1249" i="8"/>
  <c r="B1367" i="8"/>
  <c r="B182" i="8"/>
  <c r="B1767" i="8"/>
  <c r="B1253" i="8"/>
  <c r="B570" i="8"/>
  <c r="B1219" i="8"/>
  <c r="B110" i="8"/>
  <c r="B1109" i="8"/>
  <c r="B643" i="8"/>
  <c r="B499" i="8"/>
  <c r="B830" i="8"/>
  <c r="B108" i="8"/>
  <c r="B785" i="8"/>
  <c r="B944" i="8"/>
  <c r="B636" i="8"/>
  <c r="B196" i="8"/>
  <c r="B776" i="8"/>
  <c r="B275" i="8"/>
  <c r="B561" i="8"/>
  <c r="B520" i="8"/>
  <c r="B1549" i="8"/>
  <c r="B354" i="8"/>
  <c r="B16" i="8"/>
  <c r="B1587" i="8"/>
  <c r="B1676" i="8"/>
  <c r="B1316" i="8"/>
  <c r="B1162" i="8"/>
  <c r="B91" i="8"/>
  <c r="B1269" i="8"/>
  <c r="B246" i="8"/>
  <c r="B351" i="8"/>
  <c r="B167" i="8"/>
  <c r="B1454" i="8"/>
  <c r="B961" i="8"/>
  <c r="B184" i="8"/>
  <c r="B1201" i="8"/>
  <c r="B378" i="8"/>
  <c r="B358" i="8"/>
  <c r="B1134" i="8"/>
  <c r="B1605" i="8"/>
  <c r="B1260" i="8"/>
  <c r="B1241" i="8"/>
  <c r="B233" i="8"/>
  <c r="B872" i="8"/>
  <c r="B510" i="8"/>
  <c r="B892" i="8"/>
  <c r="B1599" i="8"/>
  <c r="B1370" i="8"/>
  <c r="B1838" i="8"/>
  <c r="B1887" i="8"/>
  <c r="B1381" i="8"/>
  <c r="B1433" i="8"/>
  <c r="B317" i="8"/>
  <c r="B1522" i="8"/>
  <c r="B1897" i="8"/>
  <c r="B1372" i="8"/>
  <c r="B53" i="8"/>
  <c r="B492" i="8"/>
  <c r="B1464" i="8"/>
  <c r="B304" i="8"/>
  <c r="B1810" i="8"/>
  <c r="B1639" i="8"/>
  <c r="B837" i="8"/>
  <c r="B1929" i="8"/>
  <c r="B256" i="8"/>
  <c r="B1531" i="8"/>
  <c r="B150" i="8"/>
  <c r="B1116" i="8"/>
  <c r="B99" i="8"/>
  <c r="B1821" i="8"/>
  <c r="B1494" i="8"/>
  <c r="B1349" i="8"/>
  <c r="B1334" i="8"/>
  <c r="B1224" i="8"/>
  <c r="B1063" i="8"/>
  <c r="B537" i="8"/>
  <c r="B1719" i="8"/>
  <c r="B1190" i="8"/>
  <c r="B1047" i="8"/>
  <c r="B1279" i="8"/>
  <c r="B1687" i="8"/>
  <c r="B1256" i="8"/>
  <c r="B619" i="8"/>
  <c r="B161" i="8"/>
  <c r="B1257" i="8"/>
  <c r="B806" i="8"/>
  <c r="B1434" i="8"/>
  <c r="B1036" i="8"/>
  <c r="B823" i="8"/>
  <c r="B1729" i="8"/>
  <c r="B1748" i="8"/>
  <c r="B399" i="8"/>
  <c r="B4" i="8"/>
  <c r="B886" i="8"/>
  <c r="B675" i="8"/>
  <c r="B1504" i="8"/>
  <c r="B1651" i="8"/>
  <c r="B368" i="8"/>
  <c r="B474" i="8"/>
  <c r="B503" i="8"/>
  <c r="B1570" i="8"/>
  <c r="B1320" i="8"/>
  <c r="B698" i="8"/>
  <c r="B754" i="8"/>
  <c r="B1507" i="8"/>
  <c r="B143" i="8"/>
  <c r="B403" i="8"/>
  <c r="B1071" i="8"/>
  <c r="B1331" i="8"/>
  <c r="B967" i="8"/>
  <c r="B1492" i="8"/>
  <c r="B1302" i="8"/>
  <c r="B978" i="8"/>
  <c r="B1624" i="8"/>
  <c r="B1440" i="8"/>
  <c r="B1291" i="8"/>
  <c r="B469" i="8"/>
  <c r="B1032" i="8"/>
  <c r="B1826" i="8"/>
  <c r="B1650" i="8"/>
  <c r="B1794" i="8"/>
  <c r="B864" i="8"/>
  <c r="B817" i="8"/>
  <c r="B610" i="8"/>
  <c r="B383" i="8"/>
  <c r="B76" i="8"/>
  <c r="B1100" i="8"/>
  <c r="B1346" i="8"/>
  <c r="B1231" i="8"/>
  <c r="B183" i="8"/>
  <c r="B366" i="8"/>
  <c r="B1232" i="8"/>
  <c r="B1637" i="8"/>
  <c r="B880" i="8"/>
  <c r="B598" i="8"/>
  <c r="B1447" i="8"/>
  <c r="B1449" i="8"/>
  <c r="B1467" i="8"/>
  <c r="B742" i="8"/>
  <c r="B447" i="8"/>
  <c r="B1382" i="8"/>
  <c r="B1820" i="8"/>
  <c r="B1636" i="8"/>
  <c r="B192" i="8"/>
  <c r="B1429" i="8"/>
  <c r="B480" i="8"/>
  <c r="B216" i="8"/>
  <c r="B1660" i="8"/>
  <c r="B729" i="8"/>
  <c r="B672" i="8"/>
  <c r="B363" i="8"/>
  <c r="B1765" i="8"/>
  <c r="B918" i="8"/>
  <c r="B1828" i="8"/>
  <c r="B214" i="8"/>
  <c r="B1264" i="8"/>
  <c r="B801" i="8"/>
  <c r="B1713" i="8"/>
  <c r="B1766" i="8"/>
  <c r="B285" i="8"/>
  <c r="B1586" i="8"/>
  <c r="B607" i="8"/>
  <c r="B1383" i="8"/>
  <c r="B376" i="8"/>
  <c r="B1079" i="8"/>
  <c r="B374" i="8"/>
  <c r="B682" i="8"/>
  <c r="B1451" i="8"/>
  <c r="B855" i="8"/>
  <c r="B1775" i="8"/>
  <c r="B119" i="8"/>
  <c r="B576" i="8"/>
  <c r="B894" i="8"/>
  <c r="B362" i="8"/>
  <c r="B599" i="8"/>
  <c r="B614" i="8"/>
  <c r="B1514" i="8"/>
  <c r="B900" i="8"/>
  <c r="B1911" i="8"/>
  <c r="B1399" i="8"/>
  <c r="B312" i="8"/>
  <c r="B1612" i="8"/>
  <c r="B1393" i="8"/>
  <c r="B934" i="8"/>
  <c r="B575" i="8"/>
  <c r="B1333" i="8"/>
  <c r="B790" i="8"/>
  <c r="B484" i="8"/>
  <c r="B818" i="8"/>
  <c r="B1563" i="8"/>
  <c r="B7" i="8"/>
  <c r="B1840" i="8"/>
  <c r="B118" i="8"/>
  <c r="B1755" i="8"/>
  <c r="B1475" i="8"/>
  <c r="B1530" i="8"/>
  <c r="B1001" i="8"/>
  <c r="B994" i="8"/>
  <c r="B388" i="8"/>
  <c r="B1345" i="8"/>
  <c r="B102" i="8"/>
  <c r="B1097" i="8"/>
  <c r="B1469" i="8"/>
  <c r="B721" i="8"/>
  <c r="B922" i="8"/>
  <c r="B1480" i="8"/>
  <c r="B580" i="8"/>
  <c r="B500" i="8"/>
  <c r="B1784" i="8"/>
  <c r="B1746" i="8"/>
  <c r="B138" i="8"/>
  <c r="B1245" i="8"/>
  <c r="B762" i="8"/>
  <c r="B841" i="8"/>
  <c r="B1517" i="8"/>
  <c r="B569" i="8"/>
  <c r="B865" i="8"/>
  <c r="B1220" i="8"/>
  <c r="B316" i="8"/>
  <c r="B1191" i="8"/>
  <c r="B240" i="8"/>
  <c r="B1003" i="8"/>
  <c r="B86" i="8"/>
  <c r="B666" i="8"/>
  <c r="B700" i="8"/>
  <c r="B1362" i="8"/>
  <c r="B136" i="8"/>
  <c r="B78" i="8"/>
  <c r="B268" i="8"/>
  <c r="B688" i="8"/>
  <c r="B1448" i="8"/>
  <c r="B166" i="8"/>
  <c r="B22" i="8"/>
  <c r="B3" i="8"/>
  <c r="B1700" i="8"/>
  <c r="B1925" i="8"/>
  <c r="B1659" i="8"/>
  <c r="B1477" i="8"/>
  <c r="B1780" i="8"/>
  <c r="B207" i="8"/>
  <c r="B1283" i="8"/>
  <c r="B270" i="8"/>
  <c r="B1287" i="8"/>
  <c r="B1616" i="8"/>
  <c r="B393" i="8"/>
  <c r="B1192" i="8"/>
  <c r="B265" i="8"/>
  <c r="B1017" i="8"/>
  <c r="B517" i="8"/>
  <c r="B1211" i="8"/>
  <c r="B1682" i="8"/>
  <c r="B1816" i="8"/>
  <c r="B1188" i="8"/>
  <c r="B1733" i="8"/>
  <c r="B1800" i="8"/>
  <c r="B1414" i="8"/>
  <c r="B145" i="8"/>
  <c r="B1529" i="8"/>
  <c r="B1680" i="8"/>
  <c r="B871" i="8"/>
  <c r="B644" i="8"/>
  <c r="B1407" i="8"/>
  <c r="B540" i="8"/>
  <c r="B252" i="8"/>
  <c r="B1275" i="8"/>
  <c r="B139" i="8"/>
  <c r="B1769" i="8"/>
  <c r="B459" i="8"/>
  <c r="B85" i="8"/>
  <c r="B1759" i="8"/>
  <c r="B1098" i="8"/>
  <c r="B1332" i="8"/>
  <c r="B1213" i="8"/>
  <c r="B1168" i="8"/>
  <c r="B1677" i="8"/>
  <c r="B1238" i="8"/>
  <c r="B1456" i="8"/>
  <c r="B1926" i="8"/>
  <c r="B515" i="8"/>
  <c r="B235" i="8"/>
  <c r="B1822" i="8"/>
  <c r="B292" i="8"/>
  <c r="B766" i="8"/>
  <c r="B951" i="8"/>
  <c r="B1703" i="8"/>
  <c r="B1319" i="8"/>
  <c r="B350" i="8"/>
  <c r="B241" i="8"/>
  <c r="B1292" i="8"/>
  <c r="B1247" i="8"/>
  <c r="B146" i="8"/>
  <c r="B178" i="8"/>
  <c r="B128" i="8"/>
  <c r="B50" i="8"/>
  <c r="B1403" i="8"/>
  <c r="B1169" i="8"/>
  <c r="B1553" i="8"/>
  <c r="B255" i="8"/>
  <c r="B1068" i="8"/>
  <c r="B641" i="8"/>
  <c r="B1177" i="8"/>
  <c r="B653" i="8"/>
  <c r="B1126" i="8"/>
  <c r="B147" i="8"/>
  <c r="B446" i="8"/>
  <c r="B243" i="8"/>
  <c r="B215" i="8"/>
  <c r="B1212" i="8"/>
  <c r="AK5" i="7" l="1"/>
  <c r="AK9" i="7"/>
  <c r="AK13" i="7"/>
  <c r="AK17" i="7"/>
  <c r="AK21" i="7"/>
  <c r="AK25" i="7"/>
  <c r="AK29" i="7"/>
  <c r="AK33" i="7"/>
  <c r="AK37" i="7"/>
  <c r="AK41" i="7"/>
  <c r="AK45" i="7"/>
  <c r="AK49" i="7"/>
  <c r="AK53" i="7"/>
  <c r="AK57" i="7"/>
  <c r="AK61" i="7"/>
  <c r="AK65" i="7"/>
  <c r="AK69" i="7"/>
  <c r="AK73" i="7"/>
  <c r="AK77" i="7"/>
  <c r="AK81" i="7"/>
  <c r="AK85" i="7"/>
  <c r="AK89" i="7"/>
  <c r="AK93" i="7"/>
  <c r="AK97" i="7"/>
  <c r="AK101" i="7"/>
  <c r="AK105" i="7"/>
  <c r="AK109" i="7"/>
  <c r="AK113" i="7"/>
  <c r="AK117" i="7"/>
  <c r="AK121" i="7"/>
  <c r="AK125" i="7"/>
  <c r="AK129" i="7"/>
  <c r="AK133" i="7"/>
  <c r="AK137" i="7"/>
  <c r="AK141" i="7"/>
  <c r="AK145" i="7"/>
  <c r="AK149" i="7"/>
  <c r="AK153" i="7"/>
  <c r="AK157" i="7"/>
  <c r="AK161" i="7"/>
  <c r="AK165" i="7"/>
  <c r="AK169" i="7"/>
  <c r="AK173" i="7"/>
  <c r="AK177" i="7"/>
  <c r="AK181" i="7"/>
  <c r="AK185" i="7"/>
  <c r="AK189" i="7"/>
  <c r="AK193" i="7"/>
  <c r="AK197" i="7"/>
  <c r="AK201" i="7"/>
  <c r="AK205" i="7"/>
  <c r="AK209" i="7"/>
  <c r="AK213" i="7"/>
  <c r="AK217" i="7"/>
  <c r="AK221" i="7"/>
  <c r="AK225" i="7"/>
  <c r="AK229" i="7"/>
  <c r="AK233" i="7"/>
  <c r="AK237" i="7"/>
  <c r="AK241" i="7"/>
  <c r="AK245" i="7"/>
  <c r="AK249" i="7"/>
  <c r="AK253" i="7"/>
  <c r="AK257" i="7"/>
  <c r="AK261" i="7"/>
  <c r="AK265" i="7"/>
  <c r="AK269" i="7"/>
  <c r="AK273" i="7"/>
  <c r="AK277" i="7"/>
  <c r="AK281" i="7"/>
  <c r="AK285" i="7"/>
  <c r="AK289" i="7"/>
  <c r="AK293" i="7"/>
  <c r="AK297" i="7"/>
  <c r="AK301" i="7"/>
  <c r="AK305" i="7"/>
  <c r="AK309" i="7"/>
  <c r="AK313" i="7"/>
  <c r="AK317" i="7"/>
  <c r="AK321" i="7"/>
  <c r="AK325" i="7"/>
  <c r="AK329" i="7"/>
  <c r="AK333" i="7"/>
  <c r="AK337" i="7"/>
  <c r="AK341" i="7"/>
  <c r="AK6" i="7"/>
  <c r="AK10" i="7"/>
  <c r="AK14" i="7"/>
  <c r="AK18" i="7"/>
  <c r="AK22" i="7"/>
  <c r="AK26" i="7"/>
  <c r="AK30" i="7"/>
  <c r="AK34" i="7"/>
  <c r="AK38" i="7"/>
  <c r="AK42" i="7"/>
  <c r="AK46" i="7"/>
  <c r="AK50" i="7"/>
  <c r="AK54" i="7"/>
  <c r="AK58" i="7"/>
  <c r="AK62" i="7"/>
  <c r="AK66" i="7"/>
  <c r="AK70" i="7"/>
  <c r="AK74" i="7"/>
  <c r="AK78" i="7"/>
  <c r="AK82" i="7"/>
  <c r="AK86" i="7"/>
  <c r="AK90" i="7"/>
  <c r="AK94" i="7"/>
  <c r="AK98" i="7"/>
  <c r="AK102" i="7"/>
  <c r="AK106" i="7"/>
  <c r="AK110" i="7"/>
  <c r="AK114" i="7"/>
  <c r="AK118" i="7"/>
  <c r="AK122" i="7"/>
  <c r="AK126" i="7"/>
  <c r="AK130" i="7"/>
  <c r="AK134" i="7"/>
  <c r="AK138" i="7"/>
  <c r="AK142" i="7"/>
  <c r="AK146" i="7"/>
  <c r="AK150" i="7"/>
  <c r="AK154" i="7"/>
  <c r="AK158" i="7"/>
  <c r="AK162" i="7"/>
  <c r="AK166" i="7"/>
  <c r="AK170" i="7"/>
  <c r="AK174" i="7"/>
  <c r="AK178" i="7"/>
  <c r="AK182" i="7"/>
  <c r="AK186" i="7"/>
  <c r="AK190" i="7"/>
  <c r="AK194" i="7"/>
  <c r="AK198" i="7"/>
  <c r="AK202" i="7"/>
  <c r="AK206" i="7"/>
  <c r="AK210" i="7"/>
  <c r="AK214" i="7"/>
  <c r="AK218" i="7"/>
  <c r="AK222" i="7"/>
  <c r="AK226" i="7"/>
  <c r="AK230" i="7"/>
  <c r="AK234" i="7"/>
  <c r="AK238" i="7"/>
  <c r="AK242" i="7"/>
  <c r="AK246" i="7"/>
  <c r="AK250" i="7"/>
  <c r="AK254" i="7"/>
  <c r="AK258" i="7"/>
  <c r="AK262" i="7"/>
  <c r="AK266" i="7"/>
  <c r="AK270" i="7"/>
  <c r="AK274" i="7"/>
  <c r="AK278" i="7"/>
  <c r="AK282" i="7"/>
  <c r="AK286" i="7"/>
  <c r="AK290" i="7"/>
  <c r="AK294" i="7"/>
  <c r="AK298" i="7"/>
  <c r="AK302" i="7"/>
  <c r="AK306" i="7"/>
  <c r="AK310" i="7"/>
  <c r="AK314" i="7"/>
  <c r="AK318" i="7"/>
  <c r="AK3" i="7"/>
  <c r="AK7" i="7"/>
  <c r="AK11" i="7"/>
  <c r="AK15" i="7"/>
  <c r="AK19" i="7"/>
  <c r="AK23" i="7"/>
  <c r="AK27" i="7"/>
  <c r="AK31" i="7"/>
  <c r="AK35" i="7"/>
  <c r="AK39" i="7"/>
  <c r="AK43" i="7"/>
  <c r="AK47" i="7"/>
  <c r="AK51" i="7"/>
  <c r="AK55" i="7"/>
  <c r="AK59" i="7"/>
  <c r="AK63" i="7"/>
  <c r="AK67" i="7"/>
  <c r="AK71" i="7"/>
  <c r="AK75" i="7"/>
  <c r="AK79" i="7"/>
  <c r="AK83" i="7"/>
  <c r="AK87" i="7"/>
  <c r="AK91" i="7"/>
  <c r="AK95" i="7"/>
  <c r="AK99" i="7"/>
  <c r="AK103" i="7"/>
  <c r="AK107" i="7"/>
  <c r="AK111" i="7"/>
  <c r="AK115" i="7"/>
  <c r="AK119" i="7"/>
  <c r="AK123" i="7"/>
  <c r="AK127" i="7"/>
  <c r="AK131" i="7"/>
  <c r="AK135" i="7"/>
  <c r="AK139" i="7"/>
  <c r="AK143" i="7"/>
  <c r="AK147" i="7"/>
  <c r="AK151" i="7"/>
  <c r="AK155" i="7"/>
  <c r="AK159" i="7"/>
  <c r="AK163" i="7"/>
  <c r="AK167" i="7"/>
  <c r="AK171" i="7"/>
  <c r="AK175" i="7"/>
  <c r="AK179" i="7"/>
  <c r="AK183" i="7"/>
  <c r="AK187" i="7"/>
  <c r="AK191" i="7"/>
  <c r="AK195" i="7"/>
  <c r="AK199" i="7"/>
  <c r="AK203" i="7"/>
  <c r="AK207" i="7"/>
  <c r="AK211" i="7"/>
  <c r="AK215" i="7"/>
  <c r="AK12" i="7"/>
  <c r="AK28" i="7"/>
  <c r="AK44" i="7"/>
  <c r="AK60" i="7"/>
  <c r="AK76" i="7"/>
  <c r="AK92" i="7"/>
  <c r="AK108" i="7"/>
  <c r="AK124" i="7"/>
  <c r="AK140" i="7"/>
  <c r="AK156" i="7"/>
  <c r="AK172" i="7"/>
  <c r="AK188" i="7"/>
  <c r="AK204" i="7"/>
  <c r="AK219" i="7"/>
  <c r="AK227" i="7"/>
  <c r="AK235" i="7"/>
  <c r="AK243" i="7"/>
  <c r="AK251" i="7"/>
  <c r="AK259" i="7"/>
  <c r="AK267" i="7"/>
  <c r="AK275" i="7"/>
  <c r="AK283" i="7"/>
  <c r="AK291" i="7"/>
  <c r="AK299" i="7"/>
  <c r="AK307" i="7"/>
  <c r="AK315" i="7"/>
  <c r="AK322" i="7"/>
  <c r="AK327" i="7"/>
  <c r="AK332" i="7"/>
  <c r="AK338" i="7"/>
  <c r="AK343" i="7"/>
  <c r="AK347" i="7"/>
  <c r="AK351" i="7"/>
  <c r="AK355" i="7"/>
  <c r="AK359" i="7"/>
  <c r="AK363" i="7"/>
  <c r="AK367" i="7"/>
  <c r="AK371" i="7"/>
  <c r="AK375" i="7"/>
  <c r="AK379" i="7"/>
  <c r="AK383" i="7"/>
  <c r="AK387" i="7"/>
  <c r="AK391" i="7"/>
  <c r="AK395" i="7"/>
  <c r="AK399" i="7"/>
  <c r="AK403" i="7"/>
  <c r="AK407" i="7"/>
  <c r="AK411" i="7"/>
  <c r="AK415" i="7"/>
  <c r="AK419" i="7"/>
  <c r="AK423" i="7"/>
  <c r="AK427" i="7"/>
  <c r="AK431" i="7"/>
  <c r="AK435" i="7"/>
  <c r="AK439" i="7"/>
  <c r="AK443" i="7"/>
  <c r="AK447" i="7"/>
  <c r="AK451" i="7"/>
  <c r="AK455" i="7"/>
  <c r="AK459" i="7"/>
  <c r="AK463" i="7"/>
  <c r="AK467" i="7"/>
  <c r="AK471" i="7"/>
  <c r="AK475" i="7"/>
  <c r="AK479" i="7"/>
  <c r="AK483" i="7"/>
  <c r="AK487" i="7"/>
  <c r="AK491" i="7"/>
  <c r="AK495" i="7"/>
  <c r="AK499" i="7"/>
  <c r="AK503" i="7"/>
  <c r="AK506" i="7"/>
  <c r="AK510" i="7"/>
  <c r="AK514" i="7"/>
  <c r="AK518" i="7"/>
  <c r="AK522" i="7"/>
  <c r="AK526" i="7"/>
  <c r="AK530" i="7"/>
  <c r="AK534" i="7"/>
  <c r="AK538" i="7"/>
  <c r="AK542" i="7"/>
  <c r="AK546" i="7"/>
  <c r="AK550" i="7"/>
  <c r="AK554" i="7"/>
  <c r="AK558" i="7"/>
  <c r="AK562" i="7"/>
  <c r="AK566" i="7"/>
  <c r="AK570" i="7"/>
  <c r="AK16" i="7"/>
  <c r="AK32" i="7"/>
  <c r="AK48" i="7"/>
  <c r="AK64" i="7"/>
  <c r="AK80" i="7"/>
  <c r="AK96" i="7"/>
  <c r="AK112" i="7"/>
  <c r="AK128" i="7"/>
  <c r="AK144" i="7"/>
  <c r="AK160" i="7"/>
  <c r="AK176" i="7"/>
  <c r="AK192" i="7"/>
  <c r="AK208" i="7"/>
  <c r="AK220" i="7"/>
  <c r="AK228" i="7"/>
  <c r="AK236" i="7"/>
  <c r="AK244" i="7"/>
  <c r="AK252" i="7"/>
  <c r="AK260" i="7"/>
  <c r="AK268" i="7"/>
  <c r="AK276" i="7"/>
  <c r="AK284" i="7"/>
  <c r="AK292" i="7"/>
  <c r="AK300" i="7"/>
  <c r="AK308" i="7"/>
  <c r="AK316" i="7"/>
  <c r="AK323" i="7"/>
  <c r="AK328" i="7"/>
  <c r="AK334" i="7"/>
  <c r="AK339" i="7"/>
  <c r="AK344" i="7"/>
  <c r="AK348" i="7"/>
  <c r="AK352" i="7"/>
  <c r="AK356" i="7"/>
  <c r="AK360" i="7"/>
  <c r="AK364" i="7"/>
  <c r="AK368" i="7"/>
  <c r="AK372" i="7"/>
  <c r="AK376" i="7"/>
  <c r="AK380" i="7"/>
  <c r="AK384" i="7"/>
  <c r="AK388" i="7"/>
  <c r="AK392" i="7"/>
  <c r="AK396" i="7"/>
  <c r="AK400" i="7"/>
  <c r="AK404" i="7"/>
  <c r="AK408" i="7"/>
  <c r="AK412" i="7"/>
  <c r="AK416" i="7"/>
  <c r="AK420" i="7"/>
  <c r="AK424" i="7"/>
  <c r="AK428" i="7"/>
  <c r="AK432" i="7"/>
  <c r="AK436" i="7"/>
  <c r="AK440" i="7"/>
  <c r="AK444" i="7"/>
  <c r="AK448" i="7"/>
  <c r="AK452" i="7"/>
  <c r="AK456" i="7"/>
  <c r="AK460" i="7"/>
  <c r="AK464" i="7"/>
  <c r="AK468" i="7"/>
  <c r="AK472" i="7"/>
  <c r="AK476" i="7"/>
  <c r="AK480" i="7"/>
  <c r="AK484" i="7"/>
  <c r="AK488" i="7"/>
  <c r="AK492" i="7"/>
  <c r="AK496" i="7"/>
  <c r="AK500" i="7"/>
  <c r="AK504" i="7"/>
  <c r="AK507" i="7"/>
  <c r="AK511" i="7"/>
  <c r="AK515" i="7"/>
  <c r="AK519" i="7"/>
  <c r="AK523" i="7"/>
  <c r="AK527" i="7"/>
  <c r="AK531" i="7"/>
  <c r="AK535" i="7"/>
  <c r="AK539" i="7"/>
  <c r="AK543" i="7"/>
  <c r="AK547" i="7"/>
  <c r="AK551" i="7"/>
  <c r="AK555" i="7"/>
  <c r="AK559" i="7"/>
  <c r="AK20" i="7"/>
  <c r="AK52" i="7"/>
  <c r="AK84" i="7"/>
  <c r="AK116" i="7"/>
  <c r="AK148" i="7"/>
  <c r="AK180" i="7"/>
  <c r="AK212" i="7"/>
  <c r="AK231" i="7"/>
  <c r="AK247" i="7"/>
  <c r="AK263" i="7"/>
  <c r="AK279" i="7"/>
  <c r="AK295" i="7"/>
  <c r="AK311" i="7"/>
  <c r="AK324" i="7"/>
  <c r="AK335" i="7"/>
  <c r="AK345" i="7"/>
  <c r="AK353" i="7"/>
  <c r="AK361" i="7"/>
  <c r="AK369" i="7"/>
  <c r="AK377" i="7"/>
  <c r="AK385" i="7"/>
  <c r="AK393" i="7"/>
  <c r="AK401" i="7"/>
  <c r="AK409" i="7"/>
  <c r="AK417" i="7"/>
  <c r="AK425" i="7"/>
  <c r="AK433" i="7"/>
  <c r="AK441" i="7"/>
  <c r="AK449" i="7"/>
  <c r="AK457" i="7"/>
  <c r="AK465" i="7"/>
  <c r="AK473" i="7"/>
  <c r="AK481" i="7"/>
  <c r="AK489" i="7"/>
  <c r="AK497" i="7"/>
  <c r="AK512" i="7"/>
  <c r="AK520" i="7"/>
  <c r="AK528" i="7"/>
  <c r="AK536" i="7"/>
  <c r="AK544" i="7"/>
  <c r="AK552" i="7"/>
  <c r="AK560" i="7"/>
  <c r="AK565" i="7"/>
  <c r="AK571" i="7"/>
  <c r="AK575" i="7"/>
  <c r="AK579" i="7"/>
  <c r="AK583" i="7"/>
  <c r="AK587" i="7"/>
  <c r="AK591" i="7"/>
  <c r="AK595" i="7"/>
  <c r="AK599" i="7"/>
  <c r="AK603" i="7"/>
  <c r="AK607" i="7"/>
  <c r="AK611" i="7"/>
  <c r="AK615" i="7"/>
  <c r="AK619" i="7"/>
  <c r="AK623" i="7"/>
  <c r="AK627" i="7"/>
  <c r="AK631" i="7"/>
  <c r="AK635" i="7"/>
  <c r="AK639" i="7"/>
  <c r="AK643" i="7"/>
  <c r="AK647" i="7"/>
  <c r="AK651" i="7"/>
  <c r="AK655" i="7"/>
  <c r="AK659" i="7"/>
  <c r="AK663" i="7"/>
  <c r="AK667" i="7"/>
  <c r="AK671" i="7"/>
  <c r="AK675" i="7"/>
  <c r="AK679" i="7"/>
  <c r="AK683" i="7"/>
  <c r="AK687" i="7"/>
  <c r="AK691" i="7"/>
  <c r="AK695" i="7"/>
  <c r="AK699" i="7"/>
  <c r="AK703" i="7"/>
  <c r="AK707" i="7"/>
  <c r="AK711" i="7"/>
  <c r="AK715" i="7"/>
  <c r="AK719" i="7"/>
  <c r="AK723" i="7"/>
  <c r="AK727" i="7"/>
  <c r="AK731" i="7"/>
  <c r="AK735" i="7"/>
  <c r="AK739" i="7"/>
  <c r="AK743" i="7"/>
  <c r="AK747" i="7"/>
  <c r="AK751" i="7"/>
  <c r="AK755" i="7"/>
  <c r="AK759" i="7"/>
  <c r="AK763" i="7"/>
  <c r="AK767" i="7"/>
  <c r="AK771" i="7"/>
  <c r="AK775" i="7"/>
  <c r="AK779" i="7"/>
  <c r="AK783" i="7"/>
  <c r="AK787" i="7"/>
  <c r="AK791" i="7"/>
  <c r="AK795" i="7"/>
  <c r="AK799" i="7"/>
  <c r="AK803" i="7"/>
  <c r="AK807" i="7"/>
  <c r="AK811" i="7"/>
  <c r="AK815" i="7"/>
  <c r="AK819" i="7"/>
  <c r="AK823" i="7"/>
  <c r="AK827" i="7"/>
  <c r="AK831" i="7"/>
  <c r="AK835" i="7"/>
  <c r="AK839" i="7"/>
  <c r="AK843" i="7"/>
  <c r="AK24" i="7"/>
  <c r="AK56" i="7"/>
  <c r="AK88" i="7"/>
  <c r="AK120" i="7"/>
  <c r="AK152" i="7"/>
  <c r="AK184" i="7"/>
  <c r="AK216" i="7"/>
  <c r="AK232" i="7"/>
  <c r="AK248" i="7"/>
  <c r="AK264" i="7"/>
  <c r="AK280" i="7"/>
  <c r="AK296" i="7"/>
  <c r="AK312" i="7"/>
  <c r="AK326" i="7"/>
  <c r="AK336" i="7"/>
  <c r="AK346" i="7"/>
  <c r="AK354" i="7"/>
  <c r="AK362" i="7"/>
  <c r="AK370" i="7"/>
  <c r="AK378" i="7"/>
  <c r="AK386" i="7"/>
  <c r="AK394" i="7"/>
  <c r="AK402" i="7"/>
  <c r="AK410" i="7"/>
  <c r="AK418" i="7"/>
  <c r="AK426" i="7"/>
  <c r="AK434" i="7"/>
  <c r="AK442" i="7"/>
  <c r="AK450" i="7"/>
  <c r="AK458" i="7"/>
  <c r="AK466" i="7"/>
  <c r="AK474" i="7"/>
  <c r="AK482" i="7"/>
  <c r="AK490" i="7"/>
  <c r="AK498" i="7"/>
  <c r="AK505" i="7"/>
  <c r="AK513" i="7"/>
  <c r="AK521" i="7"/>
  <c r="AK529" i="7"/>
  <c r="AK537" i="7"/>
  <c r="AK545" i="7"/>
  <c r="AK553" i="7"/>
  <c r="AK561" i="7"/>
  <c r="AK567" i="7"/>
  <c r="AK572" i="7"/>
  <c r="AK576" i="7"/>
  <c r="AK580" i="7"/>
  <c r="AK584" i="7"/>
  <c r="AK588" i="7"/>
  <c r="AK592" i="7"/>
  <c r="AK596" i="7"/>
  <c r="AK600" i="7"/>
  <c r="AK604" i="7"/>
  <c r="AK608" i="7"/>
  <c r="AK612" i="7"/>
  <c r="AK616" i="7"/>
  <c r="AK620" i="7"/>
  <c r="AK624" i="7"/>
  <c r="AK628" i="7"/>
  <c r="AK632" i="7"/>
  <c r="AK636" i="7"/>
  <c r="AK640" i="7"/>
  <c r="AK644" i="7"/>
  <c r="AK648" i="7"/>
  <c r="AK652" i="7"/>
  <c r="AK656" i="7"/>
  <c r="AK660" i="7"/>
  <c r="AK664" i="7"/>
  <c r="AK668" i="7"/>
  <c r="AK672" i="7"/>
  <c r="AK676" i="7"/>
  <c r="AK680" i="7"/>
  <c r="AK684" i="7"/>
  <c r="AK688" i="7"/>
  <c r="AK692" i="7"/>
  <c r="AK696" i="7"/>
  <c r="AK700" i="7"/>
  <c r="AK704" i="7"/>
  <c r="AK708" i="7"/>
  <c r="AK712" i="7"/>
  <c r="AK716" i="7"/>
  <c r="AK720" i="7"/>
  <c r="AK724" i="7"/>
  <c r="AK728" i="7"/>
  <c r="AK732" i="7"/>
  <c r="AK736" i="7"/>
  <c r="AK740" i="7"/>
  <c r="AK744" i="7"/>
  <c r="AK748" i="7"/>
  <c r="AK752" i="7"/>
  <c r="AK756" i="7"/>
  <c r="AK760" i="7"/>
  <c r="AK764" i="7"/>
  <c r="AK768" i="7"/>
  <c r="AK772" i="7"/>
  <c r="AK776" i="7"/>
  <c r="AK4" i="7"/>
  <c r="AK36" i="7"/>
  <c r="AK68" i="7"/>
  <c r="AK100" i="7"/>
  <c r="AK132" i="7"/>
  <c r="AK164" i="7"/>
  <c r="AK196" i="7"/>
  <c r="AK223" i="7"/>
  <c r="AK239" i="7"/>
  <c r="AK255" i="7"/>
  <c r="AK271" i="7"/>
  <c r="AK287" i="7"/>
  <c r="AK303" i="7"/>
  <c r="AK319" i="7"/>
  <c r="AK330" i="7"/>
  <c r="AK340" i="7"/>
  <c r="AK349" i="7"/>
  <c r="AK357" i="7"/>
  <c r="AK365" i="7"/>
  <c r="AK373" i="7"/>
  <c r="AK381" i="7"/>
  <c r="AK389" i="7"/>
  <c r="AK397" i="7"/>
  <c r="AK405" i="7"/>
  <c r="AK413" i="7"/>
  <c r="AK421" i="7"/>
  <c r="AK429" i="7"/>
  <c r="AK437" i="7"/>
  <c r="AK445" i="7"/>
  <c r="AK453" i="7"/>
  <c r="AK461" i="7"/>
  <c r="AK469" i="7"/>
  <c r="AK477" i="7"/>
  <c r="AK485" i="7"/>
  <c r="AK493" i="7"/>
  <c r="AK501" i="7"/>
  <c r="AK508" i="7"/>
  <c r="AK516" i="7"/>
  <c r="AK524" i="7"/>
  <c r="AK532" i="7"/>
  <c r="AK540" i="7"/>
  <c r="AK548" i="7"/>
  <c r="AK556" i="7"/>
  <c r="AK563" i="7"/>
  <c r="AK568" i="7"/>
  <c r="AK573" i="7"/>
  <c r="AK577" i="7"/>
  <c r="AK581" i="7"/>
  <c r="AK585" i="7"/>
  <c r="AK589" i="7"/>
  <c r="AK593" i="7"/>
  <c r="AK597" i="7"/>
  <c r="AK601" i="7"/>
  <c r="AK605" i="7"/>
  <c r="AK609" i="7"/>
  <c r="AK613" i="7"/>
  <c r="AK617" i="7"/>
  <c r="AK621" i="7"/>
  <c r="AK625" i="7"/>
  <c r="AK629" i="7"/>
  <c r="AK633" i="7"/>
  <c r="AK637" i="7"/>
  <c r="AK641" i="7"/>
  <c r="AK645" i="7"/>
  <c r="AK649" i="7"/>
  <c r="AK653" i="7"/>
  <c r="AK657" i="7"/>
  <c r="AK661" i="7"/>
  <c r="AK665" i="7"/>
  <c r="AK669" i="7"/>
  <c r="AK673" i="7"/>
  <c r="AK677" i="7"/>
  <c r="AK681" i="7"/>
  <c r="AK685" i="7"/>
  <c r="AK689" i="7"/>
  <c r="AK693" i="7"/>
  <c r="AK697" i="7"/>
  <c r="AK701" i="7"/>
  <c r="AK705" i="7"/>
  <c r="AK709" i="7"/>
  <c r="AK713" i="7"/>
  <c r="AK717" i="7"/>
  <c r="AK721" i="7"/>
  <c r="AK725" i="7"/>
  <c r="AK729" i="7"/>
  <c r="AK72" i="7"/>
  <c r="AK200" i="7"/>
  <c r="AK272" i="7"/>
  <c r="AK331" i="7"/>
  <c r="AK366" i="7"/>
  <c r="AK398" i="7"/>
  <c r="AK430" i="7"/>
  <c r="AK462" i="7"/>
  <c r="AK494" i="7"/>
  <c r="AK525" i="7"/>
  <c r="AK557" i="7"/>
  <c r="AK578" i="7"/>
  <c r="AK594" i="7"/>
  <c r="AK610" i="7"/>
  <c r="AK626" i="7"/>
  <c r="AK642" i="7"/>
  <c r="AK658" i="7"/>
  <c r="AK674" i="7"/>
  <c r="AK690" i="7"/>
  <c r="AK706" i="7"/>
  <c r="AK722" i="7"/>
  <c r="AK734" i="7"/>
  <c r="AK742" i="7"/>
  <c r="AK750" i="7"/>
  <c r="AK758" i="7"/>
  <c r="AK766" i="7"/>
  <c r="AK774" i="7"/>
  <c r="AK781" i="7"/>
  <c r="AK786" i="7"/>
  <c r="AK792" i="7"/>
  <c r="AK797" i="7"/>
  <c r="AK802" i="7"/>
  <c r="AK808" i="7"/>
  <c r="AK813" i="7"/>
  <c r="AK818" i="7"/>
  <c r="AK824" i="7"/>
  <c r="AK829" i="7"/>
  <c r="AK834" i="7"/>
  <c r="AK840" i="7"/>
  <c r="AK845" i="7"/>
  <c r="AK849" i="7"/>
  <c r="AK853" i="7"/>
  <c r="AK857" i="7"/>
  <c r="AK861" i="7"/>
  <c r="AK865" i="7"/>
  <c r="AK869" i="7"/>
  <c r="AK873" i="7"/>
  <c r="AK877" i="7"/>
  <c r="AK881" i="7"/>
  <c r="AK885" i="7"/>
  <c r="AK889" i="7"/>
  <c r="AK893" i="7"/>
  <c r="AK897" i="7"/>
  <c r="AK901" i="7"/>
  <c r="AK905" i="7"/>
  <c r="AK909" i="7"/>
  <c r="AK913" i="7"/>
  <c r="AK917" i="7"/>
  <c r="AK921" i="7"/>
  <c r="AK925" i="7"/>
  <c r="AK929" i="7"/>
  <c r="AK933" i="7"/>
  <c r="AK937" i="7"/>
  <c r="AK941" i="7"/>
  <c r="AK945" i="7"/>
  <c r="AK949" i="7"/>
  <c r="AK953" i="7"/>
  <c r="AK957" i="7"/>
  <c r="AK961" i="7"/>
  <c r="AK965" i="7"/>
  <c r="AK969" i="7"/>
  <c r="AK973" i="7"/>
  <c r="AK977" i="7"/>
  <c r="AK981" i="7"/>
  <c r="AK985" i="7"/>
  <c r="AK989" i="7"/>
  <c r="AK993" i="7"/>
  <c r="AK997" i="7"/>
  <c r="AK1001" i="7"/>
  <c r="AK1005" i="7"/>
  <c r="AK1009" i="7"/>
  <c r="AK1013" i="7"/>
  <c r="AK1017" i="7"/>
  <c r="AK1021" i="7"/>
  <c r="AK1025" i="7"/>
  <c r="AK1028" i="7"/>
  <c r="AK1032" i="7"/>
  <c r="AK1036" i="7"/>
  <c r="AK1040" i="7"/>
  <c r="AK1044" i="7"/>
  <c r="AK1048" i="7"/>
  <c r="AK1052" i="7"/>
  <c r="AK1056" i="7"/>
  <c r="AK1060" i="7"/>
  <c r="AK1064" i="7"/>
  <c r="AK1068" i="7"/>
  <c r="AK1072" i="7"/>
  <c r="AK1076" i="7"/>
  <c r="AK1080" i="7"/>
  <c r="AK1084" i="7"/>
  <c r="AK1088" i="7"/>
  <c r="AK1092" i="7"/>
  <c r="AK1096" i="7"/>
  <c r="AK1100" i="7"/>
  <c r="AK1104" i="7"/>
  <c r="AK1108" i="7"/>
  <c r="AK1112" i="7"/>
  <c r="AK1116" i="7"/>
  <c r="AK1120" i="7"/>
  <c r="AK1124" i="7"/>
  <c r="AK1128" i="7"/>
  <c r="AK1132" i="7"/>
  <c r="AK1136" i="7"/>
  <c r="AK1140" i="7"/>
  <c r="AK1144" i="7"/>
  <c r="AK1148" i="7"/>
  <c r="AK1152" i="7"/>
  <c r="AK1156" i="7"/>
  <c r="AK1160" i="7"/>
  <c r="AK1164" i="7"/>
  <c r="AK1168" i="7"/>
  <c r="AK1172" i="7"/>
  <c r="AK1176" i="7"/>
  <c r="AK1180" i="7"/>
  <c r="AK1184" i="7"/>
  <c r="AK1188" i="7"/>
  <c r="AK1192" i="7"/>
  <c r="AK1196" i="7"/>
  <c r="AK1200" i="7"/>
  <c r="AK1204" i="7"/>
  <c r="AK1208" i="7"/>
  <c r="AK1212" i="7"/>
  <c r="AK1216" i="7"/>
  <c r="AK1220" i="7"/>
  <c r="AK1224" i="7"/>
  <c r="AK1228" i="7"/>
  <c r="AK1232" i="7"/>
  <c r="AK1236" i="7"/>
  <c r="AK1240" i="7"/>
  <c r="AK1244" i="7"/>
  <c r="AK1248" i="7"/>
  <c r="AK1252" i="7"/>
  <c r="AK1256" i="7"/>
  <c r="AK1260" i="7"/>
  <c r="AK1264" i="7"/>
  <c r="AK1268" i="7"/>
  <c r="AK1272" i="7"/>
  <c r="AK1276" i="7"/>
  <c r="AK1280" i="7"/>
  <c r="AK1284" i="7"/>
  <c r="AK1288" i="7"/>
  <c r="AK1292" i="7"/>
  <c r="AK1296" i="7"/>
  <c r="AK1300" i="7"/>
  <c r="AK1304" i="7"/>
  <c r="AK1308" i="7"/>
  <c r="AK1312" i="7"/>
  <c r="AK1316" i="7"/>
  <c r="AK1320" i="7"/>
  <c r="AK1324" i="7"/>
  <c r="AK1328" i="7"/>
  <c r="AK1332" i="7"/>
  <c r="AK1336" i="7"/>
  <c r="AK1340" i="7"/>
  <c r="AK1344" i="7"/>
  <c r="AK1348" i="7"/>
  <c r="AK1352" i="7"/>
  <c r="AK1356" i="7"/>
  <c r="AK1360" i="7"/>
  <c r="AK1364" i="7"/>
  <c r="AK104" i="7"/>
  <c r="AK224" i="7"/>
  <c r="AK288" i="7"/>
  <c r="AK342" i="7"/>
  <c r="AK374" i="7"/>
  <c r="AK406" i="7"/>
  <c r="AK438" i="7"/>
  <c r="AK470" i="7"/>
  <c r="AK502" i="7"/>
  <c r="AK533" i="7"/>
  <c r="AK564" i="7"/>
  <c r="AK582" i="7"/>
  <c r="AK598" i="7"/>
  <c r="AK614" i="7"/>
  <c r="AK630" i="7"/>
  <c r="AK646" i="7"/>
  <c r="AK662" i="7"/>
  <c r="AK678" i="7"/>
  <c r="AK694" i="7"/>
  <c r="AK710" i="7"/>
  <c r="AK726" i="7"/>
  <c r="AK737" i="7"/>
  <c r="AK745" i="7"/>
  <c r="AK753" i="7"/>
  <c r="AK761" i="7"/>
  <c r="AK769" i="7"/>
  <c r="AK777" i="7"/>
  <c r="AK782" i="7"/>
  <c r="AK788" i="7"/>
  <c r="AK793" i="7"/>
  <c r="AK798" i="7"/>
  <c r="AK804" i="7"/>
  <c r="AK809" i="7"/>
  <c r="AK814" i="7"/>
  <c r="AK820" i="7"/>
  <c r="AK825" i="7"/>
  <c r="AK830" i="7"/>
  <c r="AK836" i="7"/>
  <c r="AK841" i="7"/>
  <c r="AK846" i="7"/>
  <c r="AK850" i="7"/>
  <c r="AK854" i="7"/>
  <c r="AK858" i="7"/>
  <c r="AK862" i="7"/>
  <c r="AK866" i="7"/>
  <c r="AK870" i="7"/>
  <c r="AK874" i="7"/>
  <c r="AK878" i="7"/>
  <c r="AK882" i="7"/>
  <c r="AK886" i="7"/>
  <c r="AK890" i="7"/>
  <c r="AK894" i="7"/>
  <c r="AK898" i="7"/>
  <c r="AK902" i="7"/>
  <c r="AK906" i="7"/>
  <c r="AK910" i="7"/>
  <c r="AK914" i="7"/>
  <c r="AK918" i="7"/>
  <c r="AK922" i="7"/>
  <c r="AK926" i="7"/>
  <c r="AK930" i="7"/>
  <c r="AK934" i="7"/>
  <c r="AK938" i="7"/>
  <c r="AK942" i="7"/>
  <c r="AK946" i="7"/>
  <c r="AK950" i="7"/>
  <c r="AK954" i="7"/>
  <c r="AK958" i="7"/>
  <c r="AK962" i="7"/>
  <c r="AK966" i="7"/>
  <c r="AK970" i="7"/>
  <c r="AK974" i="7"/>
  <c r="AK978" i="7"/>
  <c r="AK982" i="7"/>
  <c r="AK986" i="7"/>
  <c r="AK990" i="7"/>
  <c r="AK994" i="7"/>
  <c r="AK998" i="7"/>
  <c r="AK1002" i="7"/>
  <c r="AK1006" i="7"/>
  <c r="AK1010" i="7"/>
  <c r="AK1014" i="7"/>
  <c r="AK1018" i="7"/>
  <c r="AK1022" i="7"/>
  <c r="AK1026" i="7"/>
  <c r="AK1029" i="7"/>
  <c r="AK1033" i="7"/>
  <c r="AK1037" i="7"/>
  <c r="AK1041" i="7"/>
  <c r="AK1045" i="7"/>
  <c r="AK1049" i="7"/>
  <c r="AK1053" i="7"/>
  <c r="AK1057" i="7"/>
  <c r="AK1061" i="7"/>
  <c r="AK1065" i="7"/>
  <c r="AK1069" i="7"/>
  <c r="AK1073" i="7"/>
  <c r="AK1077" i="7"/>
  <c r="AK1081" i="7"/>
  <c r="AK1085" i="7"/>
  <c r="AK1089" i="7"/>
  <c r="AK1093" i="7"/>
  <c r="AK1097" i="7"/>
  <c r="AK1101" i="7"/>
  <c r="AK1105" i="7"/>
  <c r="AK1109" i="7"/>
  <c r="AK1113" i="7"/>
  <c r="AK1117" i="7"/>
  <c r="AK1121" i="7"/>
  <c r="AK1125" i="7"/>
  <c r="AK1129" i="7"/>
  <c r="AK1133" i="7"/>
  <c r="AK1137" i="7"/>
  <c r="AK1141" i="7"/>
  <c r="AK1145" i="7"/>
  <c r="AK1149" i="7"/>
  <c r="AK1153" i="7"/>
  <c r="AK1157" i="7"/>
  <c r="AK1161" i="7"/>
  <c r="AK1165" i="7"/>
  <c r="AK1169" i="7"/>
  <c r="AK1173" i="7"/>
  <c r="AK1177" i="7"/>
  <c r="AK1181" i="7"/>
  <c r="AK1185" i="7"/>
  <c r="AK1189" i="7"/>
  <c r="AK1193" i="7"/>
  <c r="AK1197" i="7"/>
  <c r="AK1201" i="7"/>
  <c r="AK1205" i="7"/>
  <c r="AK1209" i="7"/>
  <c r="AK1213" i="7"/>
  <c r="AK1217" i="7"/>
  <c r="AK1221" i="7"/>
  <c r="AK1225" i="7"/>
  <c r="AK1229" i="7"/>
  <c r="AK1233" i="7"/>
  <c r="AK1237" i="7"/>
  <c r="AK1241" i="7"/>
  <c r="AK1245" i="7"/>
  <c r="AK1249" i="7"/>
  <c r="AK1253" i="7"/>
  <c r="AK1257" i="7"/>
  <c r="AK1261" i="7"/>
  <c r="AK1265" i="7"/>
  <c r="AK1269" i="7"/>
  <c r="AK1273" i="7"/>
  <c r="AK1277" i="7"/>
  <c r="AK1281" i="7"/>
  <c r="AK1285" i="7"/>
  <c r="AK1289" i="7"/>
  <c r="AK1293" i="7"/>
  <c r="AK1297" i="7"/>
  <c r="AK1301" i="7"/>
  <c r="AK1305" i="7"/>
  <c r="AK1309" i="7"/>
  <c r="AK1313" i="7"/>
  <c r="AK1317" i="7"/>
  <c r="AK1321" i="7"/>
  <c r="AK1325" i="7"/>
  <c r="AK1329" i="7"/>
  <c r="AK1333" i="7"/>
  <c r="AK1337" i="7"/>
  <c r="AK1341" i="7"/>
  <c r="AK1345" i="7"/>
  <c r="AK8" i="7"/>
  <c r="AK136" i="7"/>
  <c r="AK240" i="7"/>
  <c r="AK304" i="7"/>
  <c r="AK350" i="7"/>
  <c r="AK382" i="7"/>
  <c r="AK414" i="7"/>
  <c r="AK446" i="7"/>
  <c r="AK478" i="7"/>
  <c r="AK509" i="7"/>
  <c r="AK541" i="7"/>
  <c r="AK569" i="7"/>
  <c r="AK586" i="7"/>
  <c r="AK602" i="7"/>
  <c r="AK618" i="7"/>
  <c r="AK634" i="7"/>
  <c r="AK650" i="7"/>
  <c r="AK666" i="7"/>
  <c r="AK682" i="7"/>
  <c r="AK698" i="7"/>
  <c r="AK714" i="7"/>
  <c r="AK730" i="7"/>
  <c r="AK738" i="7"/>
  <c r="AK746" i="7"/>
  <c r="AK754" i="7"/>
  <c r="AK762" i="7"/>
  <c r="AK770" i="7"/>
  <c r="AK778" i="7"/>
  <c r="AK784" i="7"/>
  <c r="AK789" i="7"/>
  <c r="AK794" i="7"/>
  <c r="AK800" i="7"/>
  <c r="AK805" i="7"/>
  <c r="AK810" i="7"/>
  <c r="AK816" i="7"/>
  <c r="AK821" i="7"/>
  <c r="AK826" i="7"/>
  <c r="AK832" i="7"/>
  <c r="AK837" i="7"/>
  <c r="AK842" i="7"/>
  <c r="AK847" i="7"/>
  <c r="AK851" i="7"/>
  <c r="AK855" i="7"/>
  <c r="AK859" i="7"/>
  <c r="AK863" i="7"/>
  <c r="AK867" i="7"/>
  <c r="AK871" i="7"/>
  <c r="AK875" i="7"/>
  <c r="AK879" i="7"/>
  <c r="AK883" i="7"/>
  <c r="AK887" i="7"/>
  <c r="AK891" i="7"/>
  <c r="AK895" i="7"/>
  <c r="AK899" i="7"/>
  <c r="AK903" i="7"/>
  <c r="AK907" i="7"/>
  <c r="AK911" i="7"/>
  <c r="AK915" i="7"/>
  <c r="AK919" i="7"/>
  <c r="AK923" i="7"/>
  <c r="AK927" i="7"/>
  <c r="AK931" i="7"/>
  <c r="AK935" i="7"/>
  <c r="AK939" i="7"/>
  <c r="AK943" i="7"/>
  <c r="AK947" i="7"/>
  <c r="AK951" i="7"/>
  <c r="AK955" i="7"/>
  <c r="AK959" i="7"/>
  <c r="AK963" i="7"/>
  <c r="AK967" i="7"/>
  <c r="AK971" i="7"/>
  <c r="AK975" i="7"/>
  <c r="AK979" i="7"/>
  <c r="AK983" i="7"/>
  <c r="AK987" i="7"/>
  <c r="AK991" i="7"/>
  <c r="AK995" i="7"/>
  <c r="AK999" i="7"/>
  <c r="AK1003" i="7"/>
  <c r="AK1007" i="7"/>
  <c r="AK1011" i="7"/>
  <c r="AK1015" i="7"/>
  <c r="AK1019" i="7"/>
  <c r="AK1023" i="7"/>
  <c r="AK1027" i="7"/>
  <c r="AK1030" i="7"/>
  <c r="AK1034" i="7"/>
  <c r="AK1038" i="7"/>
  <c r="AK1042" i="7"/>
  <c r="AK1046" i="7"/>
  <c r="AK1050" i="7"/>
  <c r="AK1054" i="7"/>
  <c r="AK1058" i="7"/>
  <c r="AK1062" i="7"/>
  <c r="AK1066" i="7"/>
  <c r="AK1070" i="7"/>
  <c r="AK1074" i="7"/>
  <c r="AK1078" i="7"/>
  <c r="AK1082" i="7"/>
  <c r="AK1086" i="7"/>
  <c r="AK1090" i="7"/>
  <c r="AK1094" i="7"/>
  <c r="AK1098" i="7"/>
  <c r="AK1102" i="7"/>
  <c r="AK1106" i="7"/>
  <c r="AK1110" i="7"/>
  <c r="AK1114" i="7"/>
  <c r="AK1118" i="7"/>
  <c r="AK1122" i="7"/>
  <c r="AK1126" i="7"/>
  <c r="AK1130" i="7"/>
  <c r="AK1134" i="7"/>
  <c r="AK1138" i="7"/>
  <c r="AK1142" i="7"/>
  <c r="AK1146" i="7"/>
  <c r="AK1150" i="7"/>
  <c r="AK1154" i="7"/>
  <c r="AK1158" i="7"/>
  <c r="AK1162" i="7"/>
  <c r="AK1166" i="7"/>
  <c r="AK1170" i="7"/>
  <c r="AK1174" i="7"/>
  <c r="AK1178" i="7"/>
  <c r="AK1182" i="7"/>
  <c r="AK1186" i="7"/>
  <c r="AK1190" i="7"/>
  <c r="AK1194" i="7"/>
  <c r="AK1198" i="7"/>
  <c r="AK1202" i="7"/>
  <c r="AK1206" i="7"/>
  <c r="AK1210" i="7"/>
  <c r="AK1214" i="7"/>
  <c r="AK1218" i="7"/>
  <c r="AK1222" i="7"/>
  <c r="AK256" i="7"/>
  <c r="AK422" i="7"/>
  <c r="AK549" i="7"/>
  <c r="AK622" i="7"/>
  <c r="AK686" i="7"/>
  <c r="AK741" i="7"/>
  <c r="AK773" i="7"/>
  <c r="AK796" i="7"/>
  <c r="AK817" i="7"/>
  <c r="AK838" i="7"/>
  <c r="AK856" i="7"/>
  <c r="AK872" i="7"/>
  <c r="AK888" i="7"/>
  <c r="AK904" i="7"/>
  <c r="AK920" i="7"/>
  <c r="AK936" i="7"/>
  <c r="AK952" i="7"/>
  <c r="AK968" i="7"/>
  <c r="AK984" i="7"/>
  <c r="AK1000" i="7"/>
  <c r="AK1016" i="7"/>
  <c r="AK1031" i="7"/>
  <c r="AK1047" i="7"/>
  <c r="AK1063" i="7"/>
  <c r="AK1079" i="7"/>
  <c r="AK1095" i="7"/>
  <c r="AK1111" i="7"/>
  <c r="AK1127" i="7"/>
  <c r="AK1143" i="7"/>
  <c r="AK1159" i="7"/>
  <c r="AK1175" i="7"/>
  <c r="AK1191" i="7"/>
  <c r="AK1207" i="7"/>
  <c r="AK1223" i="7"/>
  <c r="AK1231" i="7"/>
  <c r="AK1239" i="7"/>
  <c r="AK1247" i="7"/>
  <c r="AK1255" i="7"/>
  <c r="AK1263" i="7"/>
  <c r="AK1271" i="7"/>
  <c r="AK1279" i="7"/>
  <c r="AK1287" i="7"/>
  <c r="AK1295" i="7"/>
  <c r="AK1303" i="7"/>
  <c r="AK1311" i="7"/>
  <c r="AK1319" i="7"/>
  <c r="AK1327" i="7"/>
  <c r="AK1335" i="7"/>
  <c r="AK1343" i="7"/>
  <c r="AK1350" i="7"/>
  <c r="AK1355" i="7"/>
  <c r="AK1361" i="7"/>
  <c r="AK1366" i="7"/>
  <c r="AK1370" i="7"/>
  <c r="AK1374" i="7"/>
  <c r="AK1378" i="7"/>
  <c r="AK1382" i="7"/>
  <c r="AK1386" i="7"/>
  <c r="AK1390" i="7"/>
  <c r="AK1394" i="7"/>
  <c r="AK1398" i="7"/>
  <c r="AK1402" i="7"/>
  <c r="AK1406" i="7"/>
  <c r="AK1410" i="7"/>
  <c r="AK1414" i="7"/>
  <c r="AK1418" i="7"/>
  <c r="AK1422" i="7"/>
  <c r="AK1426" i="7"/>
  <c r="AK1430" i="7"/>
  <c r="AK1434" i="7"/>
  <c r="AK1438" i="7"/>
  <c r="AK1442" i="7"/>
  <c r="AK1446" i="7"/>
  <c r="AK1450" i="7"/>
  <c r="AK1454" i="7"/>
  <c r="AK1458" i="7"/>
  <c r="AK1462" i="7"/>
  <c r="AK1466" i="7"/>
  <c r="AK1470" i="7"/>
  <c r="AK1474" i="7"/>
  <c r="AK1478" i="7"/>
  <c r="AK1482" i="7"/>
  <c r="AK1486" i="7"/>
  <c r="AK1490" i="7"/>
  <c r="AK1494" i="7"/>
  <c r="AK1498" i="7"/>
  <c r="AK1502" i="7"/>
  <c r="AK1506" i="7"/>
  <c r="AK1510" i="7"/>
  <c r="AK1514" i="7"/>
  <c r="AK1518" i="7"/>
  <c r="AK1522" i="7"/>
  <c r="AK1526" i="7"/>
  <c r="AK1530" i="7"/>
  <c r="AK1534" i="7"/>
  <c r="AK1538" i="7"/>
  <c r="AK1542" i="7"/>
  <c r="AK1546" i="7"/>
  <c r="AK1550" i="7"/>
  <c r="AK1554" i="7"/>
  <c r="AK1558" i="7"/>
  <c r="AK1562" i="7"/>
  <c r="AK1566" i="7"/>
  <c r="AK1570" i="7"/>
  <c r="AK1574" i="7"/>
  <c r="AK1578" i="7"/>
  <c r="AK1582" i="7"/>
  <c r="AK1586" i="7"/>
  <c r="AK1590" i="7"/>
  <c r="AK1594" i="7"/>
  <c r="AK1598" i="7"/>
  <c r="AK1602" i="7"/>
  <c r="AK1606" i="7"/>
  <c r="AK1610" i="7"/>
  <c r="AK1614" i="7"/>
  <c r="AK1618" i="7"/>
  <c r="AK1622" i="7"/>
  <c r="AK1626" i="7"/>
  <c r="AK1630" i="7"/>
  <c r="AK1634" i="7"/>
  <c r="AK2" i="7"/>
  <c r="AK320" i="7"/>
  <c r="AK454" i="7"/>
  <c r="AK574" i="7"/>
  <c r="AK638" i="7"/>
  <c r="AK702" i="7"/>
  <c r="AK749" i="7"/>
  <c r="AK780" i="7"/>
  <c r="AK801" i="7"/>
  <c r="AK822" i="7"/>
  <c r="AK844" i="7"/>
  <c r="AK860" i="7"/>
  <c r="AK876" i="7"/>
  <c r="AK892" i="7"/>
  <c r="AK908" i="7"/>
  <c r="AK924" i="7"/>
  <c r="AK940" i="7"/>
  <c r="AK956" i="7"/>
  <c r="AK972" i="7"/>
  <c r="AK988" i="7"/>
  <c r="AK1004" i="7"/>
  <c r="AK1020" i="7"/>
  <c r="AK1035" i="7"/>
  <c r="AK1051" i="7"/>
  <c r="AK1067" i="7"/>
  <c r="AK1083" i="7"/>
  <c r="AK1099" i="7"/>
  <c r="AK1115" i="7"/>
  <c r="AK1131" i="7"/>
  <c r="AK1147" i="7"/>
  <c r="AK1163" i="7"/>
  <c r="AK1179" i="7"/>
  <c r="AK1195" i="7"/>
  <c r="AK1211" i="7"/>
  <c r="AK1226" i="7"/>
  <c r="AK1234" i="7"/>
  <c r="AK1242" i="7"/>
  <c r="AK1250" i="7"/>
  <c r="AK1258" i="7"/>
  <c r="AK1266" i="7"/>
  <c r="AK1274" i="7"/>
  <c r="AK1282" i="7"/>
  <c r="AK1290" i="7"/>
  <c r="AK1298" i="7"/>
  <c r="AK1306" i="7"/>
  <c r="AK1314" i="7"/>
  <c r="AK1322" i="7"/>
  <c r="AK1330" i="7"/>
  <c r="AK1338" i="7"/>
  <c r="AK1346" i="7"/>
  <c r="AK1351" i="7"/>
  <c r="AK1357" i="7"/>
  <c r="AK1362" i="7"/>
  <c r="AK1367" i="7"/>
  <c r="AK1371" i="7"/>
  <c r="AK1375" i="7"/>
  <c r="AK1379" i="7"/>
  <c r="AK1383" i="7"/>
  <c r="AK1387" i="7"/>
  <c r="AK1391" i="7"/>
  <c r="AK1395" i="7"/>
  <c r="AK1399" i="7"/>
  <c r="AK1403" i="7"/>
  <c r="AK1407" i="7"/>
  <c r="AK1411" i="7"/>
  <c r="AK1415" i="7"/>
  <c r="AK1419" i="7"/>
  <c r="AK1423" i="7"/>
  <c r="AK1427" i="7"/>
  <c r="AK1431" i="7"/>
  <c r="AK1435" i="7"/>
  <c r="AK1439" i="7"/>
  <c r="AK1443" i="7"/>
  <c r="AK1447" i="7"/>
  <c r="AK1451" i="7"/>
  <c r="AK1455" i="7"/>
  <c r="AK1459" i="7"/>
  <c r="AK1463" i="7"/>
  <c r="AK1467" i="7"/>
  <c r="AK1471" i="7"/>
  <c r="AK1475" i="7"/>
  <c r="AK1479" i="7"/>
  <c r="AK1483" i="7"/>
  <c r="AK1487" i="7"/>
  <c r="AK1491" i="7"/>
  <c r="AK1495" i="7"/>
  <c r="AK1499" i="7"/>
  <c r="AK1503" i="7"/>
  <c r="AK1507" i="7"/>
  <c r="AK1511" i="7"/>
  <c r="AK1515" i="7"/>
  <c r="AK1519" i="7"/>
  <c r="AK1523" i="7"/>
  <c r="AK1527" i="7"/>
  <c r="AK1531" i="7"/>
  <c r="AK1535" i="7"/>
  <c r="AK1539" i="7"/>
  <c r="AK1543" i="7"/>
  <c r="AK1547" i="7"/>
  <c r="AK1551" i="7"/>
  <c r="AK1555" i="7"/>
  <c r="AK1559" i="7"/>
  <c r="AK1563" i="7"/>
  <c r="AK1567" i="7"/>
  <c r="AK1571" i="7"/>
  <c r="AK1575" i="7"/>
  <c r="AK1579" i="7"/>
  <c r="AK1583" i="7"/>
  <c r="AK1587" i="7"/>
  <c r="AK1591" i="7"/>
  <c r="AK1595" i="7"/>
  <c r="AK1599" i="7"/>
  <c r="AK1603" i="7"/>
  <c r="AK1607" i="7"/>
  <c r="AK1611" i="7"/>
  <c r="AK1615" i="7"/>
  <c r="AK1619" i="7"/>
  <c r="AK1623" i="7"/>
  <c r="AK1627" i="7"/>
  <c r="AK1631" i="7"/>
  <c r="AK1635" i="7"/>
  <c r="AK40" i="7"/>
  <c r="AK358" i="7"/>
  <c r="AK486" i="7"/>
  <c r="AK590" i="7"/>
  <c r="AK654" i="7"/>
  <c r="AK718" i="7"/>
  <c r="AK757" i="7"/>
  <c r="AK785" i="7"/>
  <c r="AK806" i="7"/>
  <c r="AK828" i="7"/>
  <c r="AK848" i="7"/>
  <c r="AK864" i="7"/>
  <c r="AK880" i="7"/>
  <c r="AK896" i="7"/>
  <c r="AK912" i="7"/>
  <c r="AK928" i="7"/>
  <c r="AK944" i="7"/>
  <c r="AK960" i="7"/>
  <c r="AK976" i="7"/>
  <c r="AK992" i="7"/>
  <c r="AK1008" i="7"/>
  <c r="AK1024" i="7"/>
  <c r="AK1039" i="7"/>
  <c r="AK1055" i="7"/>
  <c r="AK1071" i="7"/>
  <c r="AK1087" i="7"/>
  <c r="AK1103" i="7"/>
  <c r="AK1119" i="7"/>
  <c r="AK1135" i="7"/>
  <c r="AK1151" i="7"/>
  <c r="AK1167" i="7"/>
  <c r="AK1183" i="7"/>
  <c r="AK1199" i="7"/>
  <c r="AK1215" i="7"/>
  <c r="AK1227" i="7"/>
  <c r="AK1235" i="7"/>
  <c r="AK1243" i="7"/>
  <c r="AK1251" i="7"/>
  <c r="AK1259" i="7"/>
  <c r="AK1267" i="7"/>
  <c r="AK1275" i="7"/>
  <c r="AK1283" i="7"/>
  <c r="AK1291" i="7"/>
  <c r="AK1299" i="7"/>
  <c r="AK1307" i="7"/>
  <c r="AK1315" i="7"/>
  <c r="AK1323" i="7"/>
  <c r="AK1331" i="7"/>
  <c r="AK1339" i="7"/>
  <c r="AK1347" i="7"/>
  <c r="AK1353" i="7"/>
  <c r="AK1358" i="7"/>
  <c r="AK1363" i="7"/>
  <c r="AK1368" i="7"/>
  <c r="AK1372" i="7"/>
  <c r="AK1376" i="7"/>
  <c r="AK1380" i="7"/>
  <c r="AK1384" i="7"/>
  <c r="AK1388" i="7"/>
  <c r="AK1392" i="7"/>
  <c r="AK1396" i="7"/>
  <c r="AK1400" i="7"/>
  <c r="AK1404" i="7"/>
  <c r="AK1408" i="7"/>
  <c r="AK1412" i="7"/>
  <c r="AK1416" i="7"/>
  <c r="AK1420" i="7"/>
  <c r="AK1424" i="7"/>
  <c r="AK1428" i="7"/>
  <c r="AK1432" i="7"/>
  <c r="AK1436" i="7"/>
  <c r="AK1440" i="7"/>
  <c r="AK1444" i="7"/>
  <c r="AK1448" i="7"/>
  <c r="AK1452" i="7"/>
  <c r="AK1456" i="7"/>
  <c r="AK1460" i="7"/>
  <c r="AK1464" i="7"/>
  <c r="AK1468" i="7"/>
  <c r="AK1472" i="7"/>
  <c r="AK1476" i="7"/>
  <c r="AK1480" i="7"/>
  <c r="AK1484" i="7"/>
  <c r="AK1488" i="7"/>
  <c r="AK1492" i="7"/>
  <c r="AK1496" i="7"/>
  <c r="AK1500" i="7"/>
  <c r="AK1504" i="7"/>
  <c r="AK1508" i="7"/>
  <c r="AK1512" i="7"/>
  <c r="AK1516" i="7"/>
  <c r="AK1520" i="7"/>
  <c r="AK1524" i="7"/>
  <c r="AK1528" i="7"/>
  <c r="AK1532" i="7"/>
  <c r="AK1536" i="7"/>
  <c r="AK1540" i="7"/>
  <c r="AK1544" i="7"/>
  <c r="AK1548" i="7"/>
  <c r="AK1552" i="7"/>
  <c r="AK1556" i="7"/>
  <c r="AK1560" i="7"/>
  <c r="AK1564" i="7"/>
  <c r="AK1568" i="7"/>
  <c r="AK1572" i="7"/>
  <c r="AK1576" i="7"/>
  <c r="AK1580" i="7"/>
  <c r="AK1584" i="7"/>
  <c r="AK1588" i="7"/>
  <c r="AK1592" i="7"/>
  <c r="AK1596" i="7"/>
  <c r="AK1600" i="7"/>
  <c r="AK1604" i="7"/>
  <c r="AK1608" i="7"/>
  <c r="AK1612" i="7"/>
  <c r="AK1616" i="7"/>
  <c r="AK1620" i="7"/>
  <c r="AK1624" i="7"/>
  <c r="AK1628" i="7"/>
  <c r="AK1632" i="7"/>
  <c r="AK1636" i="7"/>
  <c r="AK168" i="7"/>
  <c r="AK390" i="7"/>
  <c r="AK517" i="7"/>
  <c r="AK606" i="7"/>
  <c r="AK670" i="7"/>
  <c r="AK733" i="7"/>
  <c r="AK765" i="7"/>
  <c r="AK790" i="7"/>
  <c r="AK812" i="7"/>
  <c r="AK833" i="7"/>
  <c r="AK852" i="7"/>
  <c r="AK868" i="7"/>
  <c r="AK884" i="7"/>
  <c r="AK900" i="7"/>
  <c r="AK916" i="7"/>
  <c r="AK932" i="7"/>
  <c r="AK948" i="7"/>
  <c r="AK964" i="7"/>
  <c r="AK980" i="7"/>
  <c r="AK996" i="7"/>
  <c r="AK1012" i="7"/>
  <c r="AK1043" i="7"/>
  <c r="AK1059" i="7"/>
  <c r="AK1075" i="7"/>
  <c r="AK1091" i="7"/>
  <c r="AK1107" i="7"/>
  <c r="AK1123" i="7"/>
  <c r="AK1139" i="7"/>
  <c r="AK1155" i="7"/>
  <c r="AK1171" i="7"/>
  <c r="AK1187" i="7"/>
  <c r="AK1203" i="7"/>
  <c r="AK1219" i="7"/>
  <c r="AK1230" i="7"/>
  <c r="AK1238" i="7"/>
  <c r="AK1246" i="7"/>
  <c r="AK1254" i="7"/>
  <c r="AK1262" i="7"/>
  <c r="AK1270" i="7"/>
  <c r="AK1278" i="7"/>
  <c r="AK1286" i="7"/>
  <c r="AK1294" i="7"/>
  <c r="AK1302" i="7"/>
  <c r="AK1310" i="7"/>
  <c r="AK1318" i="7"/>
  <c r="AK1326" i="7"/>
  <c r="AK1334" i="7"/>
  <c r="AK1342" i="7"/>
  <c r="AK1349" i="7"/>
  <c r="AK1354" i="7"/>
  <c r="AK1359" i="7"/>
  <c r="AK1365" i="7"/>
  <c r="AK1369" i="7"/>
  <c r="AK1373" i="7"/>
  <c r="AK1377" i="7"/>
  <c r="AK1381" i="7"/>
  <c r="AK1385" i="7"/>
  <c r="AK1389" i="7"/>
  <c r="AK1393" i="7"/>
  <c r="AK1397" i="7"/>
  <c r="AK1401" i="7"/>
  <c r="AK1405" i="7"/>
  <c r="AK1409" i="7"/>
  <c r="AK1413" i="7"/>
  <c r="AK1417" i="7"/>
  <c r="AK1421" i="7"/>
  <c r="AK1425" i="7"/>
  <c r="AK1429" i="7"/>
  <c r="AK1433" i="7"/>
  <c r="AK1437" i="7"/>
  <c r="AK1441" i="7"/>
  <c r="AK1445" i="7"/>
  <c r="AK1449" i="7"/>
  <c r="AK1453" i="7"/>
  <c r="AK1457" i="7"/>
  <c r="AK1461" i="7"/>
  <c r="AK1465" i="7"/>
  <c r="AK1469" i="7"/>
  <c r="AK1473" i="7"/>
  <c r="AK1477" i="7"/>
  <c r="AK1481" i="7"/>
  <c r="AK1485" i="7"/>
  <c r="AK1489" i="7"/>
  <c r="AK1493" i="7"/>
  <c r="AK1505" i="7"/>
  <c r="AK1521" i="7"/>
  <c r="AK1537" i="7"/>
  <c r="AK1553" i="7"/>
  <c r="AK1569" i="7"/>
  <c r="AK1585" i="7"/>
  <c r="AK1601" i="7"/>
  <c r="AK1617" i="7"/>
  <c r="AK1633" i="7"/>
  <c r="AK1509" i="7"/>
  <c r="AK1525" i="7"/>
  <c r="AK1541" i="7"/>
  <c r="AK1557" i="7"/>
  <c r="AK1573" i="7"/>
  <c r="AK1589" i="7"/>
  <c r="AK1605" i="7"/>
  <c r="AK1621" i="7"/>
  <c r="AK1637" i="7"/>
  <c r="AK1497" i="7"/>
  <c r="AK1513" i="7"/>
  <c r="AK1529" i="7"/>
  <c r="AK1545" i="7"/>
  <c r="AK1561" i="7"/>
  <c r="AK1577" i="7"/>
  <c r="AK1593" i="7"/>
  <c r="AK1609" i="7"/>
  <c r="AK1625" i="7"/>
  <c r="AK1501" i="7"/>
  <c r="AK1517" i="7"/>
  <c r="AK1533" i="7"/>
  <c r="AK1549" i="7"/>
  <c r="AK1565" i="7"/>
  <c r="AK1581" i="7"/>
  <c r="AK1597" i="7"/>
  <c r="AK1613" i="7"/>
  <c r="AK1629" i="7"/>
  <c r="W599" i="6"/>
  <c r="W494" i="4"/>
  <c r="M494" i="4"/>
  <c r="M600" i="6"/>
  <c r="W600" i="6"/>
  <c r="Y494" i="4"/>
  <c r="Y495" i="4"/>
  <c r="AE495" i="4"/>
  <c r="S494" i="4"/>
  <c r="T495" i="4"/>
  <c r="O494" i="4"/>
  <c r="AE494" i="4"/>
  <c r="M601" i="6"/>
  <c r="L601" i="6"/>
  <c r="W601" i="6"/>
  <c r="S495" i="4"/>
  <c r="A597" i="6"/>
  <c r="C597" i="6"/>
  <c r="D597" i="6" s="1"/>
  <c r="E597" i="6"/>
  <c r="G597" i="6"/>
  <c r="V597" i="6"/>
  <c r="A598" i="6"/>
  <c r="C598" i="6"/>
  <c r="D598" i="6" s="1"/>
  <c r="E598" i="6"/>
  <c r="G598" i="6"/>
  <c r="V598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W557" i="6" s="1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2" i="6"/>
  <c r="AE3" i="4"/>
  <c r="T3" i="4"/>
  <c r="U3" i="4"/>
  <c r="AE4" i="4"/>
  <c r="T4" i="4"/>
  <c r="AE5" i="4"/>
  <c r="AE6" i="4"/>
  <c r="U6" i="4"/>
  <c r="AE7" i="4"/>
  <c r="T7" i="4"/>
  <c r="U7" i="4"/>
  <c r="AE8" i="4"/>
  <c r="T8" i="4"/>
  <c r="AE9" i="4"/>
  <c r="AE10" i="4"/>
  <c r="AE11" i="4"/>
  <c r="T11" i="4"/>
  <c r="U11" i="4"/>
  <c r="AE12" i="4"/>
  <c r="T12" i="4"/>
  <c r="AE13" i="4"/>
  <c r="AE14" i="4"/>
  <c r="AE15" i="4"/>
  <c r="T15" i="4"/>
  <c r="U15" i="4"/>
  <c r="AE16" i="4"/>
  <c r="T16" i="4"/>
  <c r="AE17" i="4"/>
  <c r="AE18" i="4"/>
  <c r="AE19" i="4"/>
  <c r="T19" i="4"/>
  <c r="U19" i="4"/>
  <c r="AE20" i="4"/>
  <c r="T20" i="4"/>
  <c r="AE21" i="4"/>
  <c r="AE22" i="4"/>
  <c r="AE23" i="4"/>
  <c r="T23" i="4"/>
  <c r="U23" i="4"/>
  <c r="AE24" i="4"/>
  <c r="T24" i="4"/>
  <c r="AE25" i="4"/>
  <c r="AE26" i="4"/>
  <c r="AE27" i="4"/>
  <c r="T27" i="4"/>
  <c r="U27" i="4"/>
  <c r="AE28" i="4"/>
  <c r="T28" i="4"/>
  <c r="AE29" i="4"/>
  <c r="AE30" i="4"/>
  <c r="AE31" i="4"/>
  <c r="T31" i="4"/>
  <c r="U31" i="4"/>
  <c r="AE32" i="4"/>
  <c r="T32" i="4"/>
  <c r="U32" i="4"/>
  <c r="AE33" i="4"/>
  <c r="AE34" i="4"/>
  <c r="AE35" i="4"/>
  <c r="T35" i="4"/>
  <c r="U35" i="4"/>
  <c r="AE36" i="4"/>
  <c r="T36" i="4"/>
  <c r="U36" i="4"/>
  <c r="AE37" i="4"/>
  <c r="AE38" i="4"/>
  <c r="AE39" i="4"/>
  <c r="T39" i="4"/>
  <c r="U39" i="4"/>
  <c r="AE40" i="4"/>
  <c r="T40" i="4"/>
  <c r="U40" i="4"/>
  <c r="AE41" i="4"/>
  <c r="AE42" i="4"/>
  <c r="AE43" i="4"/>
  <c r="T43" i="4"/>
  <c r="U43" i="4"/>
  <c r="AE44" i="4"/>
  <c r="T44" i="4"/>
  <c r="U44" i="4"/>
  <c r="AE45" i="4"/>
  <c r="AE46" i="4"/>
  <c r="AE47" i="4"/>
  <c r="T47" i="4"/>
  <c r="U47" i="4"/>
  <c r="AE48" i="4"/>
  <c r="T48" i="4"/>
  <c r="AE49" i="4"/>
  <c r="AE50" i="4"/>
  <c r="AE51" i="4"/>
  <c r="T51" i="4"/>
  <c r="U51" i="4"/>
  <c r="AE52" i="4"/>
  <c r="T52" i="4"/>
  <c r="AE53" i="4"/>
  <c r="AE54" i="4"/>
  <c r="AE55" i="4"/>
  <c r="T55" i="4"/>
  <c r="U55" i="4"/>
  <c r="AE56" i="4"/>
  <c r="T56" i="4"/>
  <c r="AE57" i="4"/>
  <c r="AE58" i="4"/>
  <c r="AE59" i="4"/>
  <c r="T59" i="4"/>
  <c r="U59" i="4"/>
  <c r="AE60" i="4"/>
  <c r="T60" i="4"/>
  <c r="U60" i="4"/>
  <c r="AE61" i="4"/>
  <c r="AE62" i="4"/>
  <c r="AE63" i="4"/>
  <c r="T63" i="4"/>
  <c r="U63" i="4"/>
  <c r="AE64" i="4"/>
  <c r="T64" i="4"/>
  <c r="U64" i="4"/>
  <c r="AE65" i="4"/>
  <c r="AE66" i="4"/>
  <c r="AE67" i="4"/>
  <c r="T67" i="4"/>
  <c r="U67" i="4"/>
  <c r="AE68" i="4"/>
  <c r="T68" i="4"/>
  <c r="AE69" i="4"/>
  <c r="AE70" i="4"/>
  <c r="AE71" i="4"/>
  <c r="T71" i="4"/>
  <c r="U71" i="4"/>
  <c r="AE72" i="4"/>
  <c r="T72" i="4"/>
  <c r="AE73" i="4"/>
  <c r="AE74" i="4"/>
  <c r="AE75" i="4"/>
  <c r="T75" i="4"/>
  <c r="U75" i="4"/>
  <c r="AE76" i="4"/>
  <c r="T76" i="4"/>
  <c r="U76" i="4"/>
  <c r="AE77" i="4"/>
  <c r="AE78" i="4"/>
  <c r="AE79" i="4"/>
  <c r="T79" i="4"/>
  <c r="U79" i="4"/>
  <c r="AE80" i="4"/>
  <c r="T80" i="4"/>
  <c r="AE81" i="4"/>
  <c r="AE82" i="4"/>
  <c r="AE83" i="4"/>
  <c r="T83" i="4"/>
  <c r="U83" i="4"/>
  <c r="AE84" i="4"/>
  <c r="T84" i="4"/>
  <c r="U84" i="4"/>
  <c r="AE85" i="4"/>
  <c r="AE86" i="4"/>
  <c r="AE87" i="4"/>
  <c r="T87" i="4"/>
  <c r="U87" i="4"/>
  <c r="AE88" i="4"/>
  <c r="T88" i="4"/>
  <c r="AE89" i="4"/>
  <c r="AE90" i="4"/>
  <c r="AE91" i="4"/>
  <c r="T91" i="4"/>
  <c r="U91" i="4"/>
  <c r="AE92" i="4"/>
  <c r="T92" i="4"/>
  <c r="U92" i="4"/>
  <c r="AE93" i="4"/>
  <c r="AE94" i="4"/>
  <c r="AE95" i="4"/>
  <c r="T95" i="4"/>
  <c r="U95" i="4"/>
  <c r="AE96" i="4"/>
  <c r="T96" i="4"/>
  <c r="U96" i="4"/>
  <c r="AE97" i="4"/>
  <c r="AE98" i="4"/>
  <c r="AE99" i="4"/>
  <c r="T99" i="4"/>
  <c r="U99" i="4"/>
  <c r="AE100" i="4"/>
  <c r="T100" i="4"/>
  <c r="AE101" i="4"/>
  <c r="AE102" i="4"/>
  <c r="AE103" i="4"/>
  <c r="T103" i="4"/>
  <c r="U103" i="4"/>
  <c r="AE104" i="4"/>
  <c r="T104" i="4"/>
  <c r="U104" i="4"/>
  <c r="AE105" i="4"/>
  <c r="AE106" i="4"/>
  <c r="AE107" i="4"/>
  <c r="T107" i="4"/>
  <c r="U107" i="4"/>
  <c r="AE108" i="4"/>
  <c r="T108" i="4"/>
  <c r="U108" i="4"/>
  <c r="AE109" i="4"/>
  <c r="AE110" i="4"/>
  <c r="AE111" i="4"/>
  <c r="T111" i="4"/>
  <c r="U111" i="4"/>
  <c r="AE112" i="4"/>
  <c r="T112" i="4"/>
  <c r="U112" i="4"/>
  <c r="AE113" i="4"/>
  <c r="AE114" i="4"/>
  <c r="AE115" i="4"/>
  <c r="T115" i="4"/>
  <c r="U115" i="4"/>
  <c r="AE116" i="4"/>
  <c r="T116" i="4"/>
  <c r="U116" i="4"/>
  <c r="AE117" i="4"/>
  <c r="AE118" i="4"/>
  <c r="AE119" i="4"/>
  <c r="T119" i="4"/>
  <c r="U119" i="4"/>
  <c r="AE120" i="4"/>
  <c r="T120" i="4"/>
  <c r="U120" i="4"/>
  <c r="AE121" i="4"/>
  <c r="AE122" i="4"/>
  <c r="AE123" i="4"/>
  <c r="T123" i="4"/>
  <c r="U123" i="4"/>
  <c r="AE124" i="4"/>
  <c r="T124" i="4"/>
  <c r="U124" i="4"/>
  <c r="AE125" i="4"/>
  <c r="AE126" i="4"/>
  <c r="AE127" i="4"/>
  <c r="T127" i="4"/>
  <c r="U127" i="4"/>
  <c r="AE128" i="4"/>
  <c r="T128" i="4"/>
  <c r="U128" i="4"/>
  <c r="AE129" i="4"/>
  <c r="AE130" i="4"/>
  <c r="AE131" i="4"/>
  <c r="T131" i="4"/>
  <c r="U131" i="4"/>
  <c r="AE132" i="4"/>
  <c r="T132" i="4"/>
  <c r="U132" i="4"/>
  <c r="AE133" i="4"/>
  <c r="AE134" i="4"/>
  <c r="AE135" i="4"/>
  <c r="T135" i="4"/>
  <c r="U135" i="4"/>
  <c r="AE136" i="4"/>
  <c r="T136" i="4"/>
  <c r="U136" i="4"/>
  <c r="AE137" i="4"/>
  <c r="AE138" i="4"/>
  <c r="AE139" i="4"/>
  <c r="T139" i="4"/>
  <c r="U139" i="4"/>
  <c r="AE140" i="4"/>
  <c r="T140" i="4"/>
  <c r="U140" i="4"/>
  <c r="AE141" i="4"/>
  <c r="AE142" i="4"/>
  <c r="AE143" i="4"/>
  <c r="T143" i="4"/>
  <c r="U143" i="4"/>
  <c r="AE144" i="4"/>
  <c r="T144" i="4"/>
  <c r="AE145" i="4"/>
  <c r="AE146" i="4"/>
  <c r="AE147" i="4"/>
  <c r="T147" i="4"/>
  <c r="U147" i="4"/>
  <c r="AE148" i="4"/>
  <c r="T148" i="4"/>
  <c r="U148" i="4"/>
  <c r="AE149" i="4"/>
  <c r="AE150" i="4"/>
  <c r="AE151" i="4"/>
  <c r="T151" i="4"/>
  <c r="U151" i="4"/>
  <c r="AE152" i="4"/>
  <c r="T152" i="4"/>
  <c r="U152" i="4"/>
  <c r="AE153" i="4"/>
  <c r="AE154" i="4"/>
  <c r="AE155" i="4"/>
  <c r="T155" i="4"/>
  <c r="U155" i="4"/>
  <c r="AE156" i="4"/>
  <c r="T156" i="4"/>
  <c r="U156" i="4"/>
  <c r="AE157" i="4"/>
  <c r="AE158" i="4"/>
  <c r="AE159" i="4"/>
  <c r="T159" i="4"/>
  <c r="U159" i="4"/>
  <c r="AE160" i="4"/>
  <c r="T160" i="4"/>
  <c r="U160" i="4"/>
  <c r="AE161" i="4"/>
  <c r="AE162" i="4"/>
  <c r="AE163" i="4"/>
  <c r="T163" i="4"/>
  <c r="U163" i="4"/>
  <c r="AE164" i="4"/>
  <c r="T164" i="4"/>
  <c r="U164" i="4"/>
  <c r="AE165" i="4"/>
  <c r="AE166" i="4"/>
  <c r="AE167" i="4"/>
  <c r="T167" i="4"/>
  <c r="U167" i="4"/>
  <c r="AE168" i="4"/>
  <c r="T168" i="4"/>
  <c r="U168" i="4"/>
  <c r="AE169" i="4"/>
  <c r="AE170" i="4"/>
  <c r="AE171" i="4"/>
  <c r="T171" i="4"/>
  <c r="U171" i="4"/>
  <c r="AE172" i="4"/>
  <c r="T172" i="4"/>
  <c r="U172" i="4"/>
  <c r="AE173" i="4"/>
  <c r="AE174" i="4"/>
  <c r="AE175" i="4"/>
  <c r="T175" i="4"/>
  <c r="U175" i="4"/>
  <c r="AE176" i="4"/>
  <c r="T176" i="4"/>
  <c r="U176" i="4"/>
  <c r="AE177" i="4"/>
  <c r="AE178" i="4"/>
  <c r="AE179" i="4"/>
  <c r="T179" i="4"/>
  <c r="U179" i="4"/>
  <c r="AE180" i="4"/>
  <c r="T180" i="4"/>
  <c r="U180" i="4"/>
  <c r="AE181" i="4"/>
  <c r="AE182" i="4"/>
  <c r="AE183" i="4"/>
  <c r="T183" i="4"/>
  <c r="U183" i="4"/>
  <c r="AE184" i="4"/>
  <c r="T184" i="4"/>
  <c r="U184" i="4"/>
  <c r="AE185" i="4"/>
  <c r="AE186" i="4"/>
  <c r="AE187" i="4"/>
  <c r="T187" i="4"/>
  <c r="U187" i="4"/>
  <c r="AE188" i="4"/>
  <c r="T188" i="4"/>
  <c r="U188" i="4"/>
  <c r="AE189" i="4"/>
  <c r="AE190" i="4"/>
  <c r="AE191" i="4"/>
  <c r="T191" i="4"/>
  <c r="U191" i="4"/>
  <c r="AE192" i="4"/>
  <c r="T192" i="4"/>
  <c r="AE193" i="4"/>
  <c r="AE194" i="4"/>
  <c r="AE195" i="4"/>
  <c r="T195" i="4"/>
  <c r="U195" i="4"/>
  <c r="AE196" i="4"/>
  <c r="T196" i="4"/>
  <c r="U196" i="4"/>
  <c r="AE197" i="4"/>
  <c r="AE198" i="4"/>
  <c r="AE199" i="4"/>
  <c r="T199" i="4"/>
  <c r="U199" i="4"/>
  <c r="AE200" i="4"/>
  <c r="T200" i="4"/>
  <c r="U200" i="4"/>
  <c r="AE201" i="4"/>
  <c r="AE202" i="4"/>
  <c r="AE203" i="4"/>
  <c r="T203" i="4"/>
  <c r="U203" i="4"/>
  <c r="AE204" i="4"/>
  <c r="T204" i="4"/>
  <c r="U204" i="4"/>
  <c r="AE205" i="4"/>
  <c r="AE206" i="4"/>
  <c r="AE207" i="4"/>
  <c r="T207" i="4"/>
  <c r="U207" i="4"/>
  <c r="AE208" i="4"/>
  <c r="T208" i="4"/>
  <c r="U208" i="4"/>
  <c r="AE209" i="4"/>
  <c r="AE210" i="4"/>
  <c r="AE211" i="4"/>
  <c r="T211" i="4"/>
  <c r="U211" i="4"/>
  <c r="AE212" i="4"/>
  <c r="T212" i="4"/>
  <c r="U212" i="4"/>
  <c r="AE213" i="4"/>
  <c r="AE214" i="4"/>
  <c r="AE215" i="4"/>
  <c r="T215" i="4"/>
  <c r="U215" i="4"/>
  <c r="AE216" i="4"/>
  <c r="T216" i="4"/>
  <c r="U216" i="4"/>
  <c r="AE217" i="4"/>
  <c r="AE218" i="4"/>
  <c r="AE219" i="4"/>
  <c r="T219" i="4"/>
  <c r="U219" i="4"/>
  <c r="AE220" i="4"/>
  <c r="T220" i="4"/>
  <c r="U220" i="4"/>
  <c r="AE221" i="4"/>
  <c r="AE222" i="4"/>
  <c r="AE223" i="4"/>
  <c r="T223" i="4"/>
  <c r="U223" i="4"/>
  <c r="AE224" i="4"/>
  <c r="T224" i="4"/>
  <c r="U224" i="4"/>
  <c r="AE225" i="4"/>
  <c r="AE226" i="4"/>
  <c r="AE227" i="4"/>
  <c r="T227" i="4"/>
  <c r="U227" i="4"/>
  <c r="AE228" i="4"/>
  <c r="T228" i="4"/>
  <c r="U228" i="4"/>
  <c r="AE229" i="4"/>
  <c r="AE230" i="4"/>
  <c r="AE231" i="4"/>
  <c r="T231" i="4"/>
  <c r="U231" i="4"/>
  <c r="AE232" i="4"/>
  <c r="T232" i="4"/>
  <c r="U232" i="4"/>
  <c r="AE233" i="4"/>
  <c r="AE234" i="4"/>
  <c r="AE235" i="4"/>
  <c r="T235" i="4"/>
  <c r="U235" i="4"/>
  <c r="AE236" i="4"/>
  <c r="T236" i="4"/>
  <c r="U236" i="4"/>
  <c r="AE237" i="4"/>
  <c r="AE238" i="4"/>
  <c r="AE239" i="4"/>
  <c r="T239" i="4"/>
  <c r="U239" i="4"/>
  <c r="AE240" i="4"/>
  <c r="T240" i="4"/>
  <c r="U240" i="4"/>
  <c r="AE241" i="4"/>
  <c r="AE242" i="4"/>
  <c r="AE243" i="4"/>
  <c r="T243" i="4"/>
  <c r="U243" i="4"/>
  <c r="AE244" i="4"/>
  <c r="T244" i="4"/>
  <c r="U244" i="4"/>
  <c r="AE245" i="4"/>
  <c r="AE246" i="4"/>
  <c r="AE247" i="4"/>
  <c r="T247" i="4"/>
  <c r="U247" i="4"/>
  <c r="AE248" i="4"/>
  <c r="T248" i="4"/>
  <c r="U248" i="4"/>
  <c r="AE249" i="4"/>
  <c r="AE250" i="4"/>
  <c r="AE251" i="4"/>
  <c r="T251" i="4"/>
  <c r="U251" i="4"/>
  <c r="AE252" i="4"/>
  <c r="T252" i="4"/>
  <c r="U252" i="4"/>
  <c r="AE253" i="4"/>
  <c r="AE254" i="4"/>
  <c r="AE255" i="4"/>
  <c r="T255" i="4"/>
  <c r="U255" i="4"/>
  <c r="AE256" i="4"/>
  <c r="T256" i="4"/>
  <c r="U256" i="4"/>
  <c r="AE257" i="4"/>
  <c r="AE258" i="4"/>
  <c r="AE259" i="4"/>
  <c r="T259" i="4"/>
  <c r="U259" i="4"/>
  <c r="AE260" i="4"/>
  <c r="T260" i="4"/>
  <c r="U260" i="4"/>
  <c r="AE261" i="4"/>
  <c r="AE262" i="4"/>
  <c r="AE263" i="4"/>
  <c r="T263" i="4"/>
  <c r="U263" i="4"/>
  <c r="AE264" i="4"/>
  <c r="T264" i="4"/>
  <c r="U264" i="4"/>
  <c r="AE265" i="4"/>
  <c r="AE266" i="4"/>
  <c r="AE267" i="4"/>
  <c r="T267" i="4"/>
  <c r="U267" i="4"/>
  <c r="AE268" i="4"/>
  <c r="T268" i="4"/>
  <c r="U268" i="4"/>
  <c r="AE269" i="4"/>
  <c r="AE270" i="4"/>
  <c r="AE271" i="4"/>
  <c r="T271" i="4"/>
  <c r="U271" i="4"/>
  <c r="AE272" i="4"/>
  <c r="T272" i="4"/>
  <c r="U272" i="4"/>
  <c r="AE273" i="4"/>
  <c r="AE274" i="4"/>
  <c r="AE275" i="4"/>
  <c r="T275" i="4"/>
  <c r="U275" i="4"/>
  <c r="AE276" i="4"/>
  <c r="T276" i="4"/>
  <c r="U276" i="4"/>
  <c r="AE277" i="4"/>
  <c r="AE278" i="4"/>
  <c r="AE279" i="4"/>
  <c r="T279" i="4"/>
  <c r="U279" i="4"/>
  <c r="AE280" i="4"/>
  <c r="T280" i="4"/>
  <c r="U280" i="4"/>
  <c r="AE281" i="4"/>
  <c r="AE282" i="4"/>
  <c r="AE283" i="4"/>
  <c r="T283" i="4"/>
  <c r="U283" i="4"/>
  <c r="AE284" i="4"/>
  <c r="T284" i="4"/>
  <c r="U284" i="4"/>
  <c r="AE285" i="4"/>
  <c r="AE286" i="4"/>
  <c r="AE287" i="4"/>
  <c r="T287" i="4"/>
  <c r="AE288" i="4"/>
  <c r="T288" i="4"/>
  <c r="U288" i="4"/>
  <c r="AE289" i="4"/>
  <c r="AE290" i="4"/>
  <c r="AE291" i="4"/>
  <c r="AE292" i="4"/>
  <c r="U292" i="4"/>
  <c r="AE293" i="4"/>
  <c r="AE294" i="4"/>
  <c r="AE295" i="4"/>
  <c r="U295" i="4"/>
  <c r="AE296" i="4"/>
  <c r="T296" i="4"/>
  <c r="U296" i="4"/>
  <c r="AE297" i="4"/>
  <c r="AE298" i="4"/>
  <c r="AE299" i="4"/>
  <c r="U299" i="4"/>
  <c r="AE300" i="4"/>
  <c r="T300" i="4"/>
  <c r="U300" i="4"/>
  <c r="AE301" i="4"/>
  <c r="AE302" i="4"/>
  <c r="AE303" i="4"/>
  <c r="U303" i="4"/>
  <c r="AE304" i="4"/>
  <c r="T304" i="4"/>
  <c r="U304" i="4"/>
  <c r="AE305" i="4"/>
  <c r="AE306" i="4"/>
  <c r="U306" i="4"/>
  <c r="AE307" i="4"/>
  <c r="T307" i="4"/>
  <c r="AE308" i="4"/>
  <c r="T308" i="4"/>
  <c r="AE309" i="4"/>
  <c r="S309" i="4"/>
  <c r="AE310" i="4"/>
  <c r="T310" i="4"/>
  <c r="U310" i="4"/>
  <c r="AE311" i="4"/>
  <c r="T311" i="4"/>
  <c r="AE312" i="4"/>
  <c r="AE313" i="4"/>
  <c r="U313" i="4"/>
  <c r="AE314" i="4"/>
  <c r="T314" i="4"/>
  <c r="U314" i="4"/>
  <c r="AE315" i="4"/>
  <c r="T315" i="4"/>
  <c r="AE316" i="4"/>
  <c r="AE317" i="4"/>
  <c r="U317" i="4"/>
  <c r="AE318" i="4"/>
  <c r="T318" i="4"/>
  <c r="U318" i="4"/>
  <c r="AE319" i="4"/>
  <c r="T319" i="4"/>
  <c r="AE320" i="4"/>
  <c r="AE321" i="4"/>
  <c r="U321" i="4"/>
  <c r="AE322" i="4"/>
  <c r="T322" i="4"/>
  <c r="AE323" i="4"/>
  <c r="AE324" i="4"/>
  <c r="AE325" i="4"/>
  <c r="U325" i="4"/>
  <c r="AE326" i="4"/>
  <c r="AE327" i="4"/>
  <c r="S327" i="4"/>
  <c r="U327" i="4"/>
  <c r="AE328" i="4"/>
  <c r="AE329" i="4"/>
  <c r="S329" i="4"/>
  <c r="AE330" i="4"/>
  <c r="AE331" i="4"/>
  <c r="AE332" i="4"/>
  <c r="U332" i="4"/>
  <c r="AE333" i="4"/>
  <c r="T333" i="4"/>
  <c r="U333" i="4"/>
  <c r="AE334" i="4"/>
  <c r="AE335" i="4"/>
  <c r="U335" i="4"/>
  <c r="S335" i="4"/>
  <c r="AE336" i="4"/>
  <c r="T336" i="4"/>
  <c r="AE337" i="4"/>
  <c r="S337" i="4"/>
  <c r="AE338" i="4"/>
  <c r="T338" i="4"/>
  <c r="U338" i="4"/>
  <c r="AE339" i="4"/>
  <c r="T339" i="4"/>
  <c r="AE340" i="4"/>
  <c r="AE341" i="4"/>
  <c r="AE342" i="4"/>
  <c r="AE343" i="4"/>
  <c r="S343" i="4"/>
  <c r="U343" i="4"/>
  <c r="AE344" i="4"/>
  <c r="AE345" i="4"/>
  <c r="S345" i="4"/>
  <c r="AE346" i="4"/>
  <c r="AE347" i="4"/>
  <c r="AE348" i="4"/>
  <c r="U348" i="4"/>
  <c r="AE349" i="4"/>
  <c r="T349" i="4"/>
  <c r="U349" i="4"/>
  <c r="AE350" i="4"/>
  <c r="AE351" i="4"/>
  <c r="U351" i="4"/>
  <c r="S351" i="4"/>
  <c r="AE352" i="4"/>
  <c r="T352" i="4"/>
  <c r="AE354" i="4"/>
  <c r="AE355" i="4"/>
  <c r="U355" i="4"/>
  <c r="AE356" i="4"/>
  <c r="AE357" i="4"/>
  <c r="S357" i="4"/>
  <c r="AE358" i="4"/>
  <c r="T358" i="4"/>
  <c r="AE359" i="4"/>
  <c r="S359" i="4"/>
  <c r="AE360" i="4"/>
  <c r="U360" i="4"/>
  <c r="AE361" i="4"/>
  <c r="T361" i="4"/>
  <c r="AE362" i="4"/>
  <c r="U362" i="4"/>
  <c r="AE363" i="4"/>
  <c r="AE364" i="4"/>
  <c r="AE365" i="4"/>
  <c r="U365" i="4"/>
  <c r="S365" i="4"/>
  <c r="AE366" i="4"/>
  <c r="AE367" i="4"/>
  <c r="S367" i="4"/>
  <c r="AE368" i="4"/>
  <c r="T368" i="4"/>
  <c r="U368" i="4"/>
  <c r="AE369" i="4"/>
  <c r="AE370" i="4"/>
  <c r="U370" i="4"/>
  <c r="AE371" i="4"/>
  <c r="T371" i="4"/>
  <c r="S371" i="4"/>
  <c r="AE372" i="4"/>
  <c r="AE373" i="4"/>
  <c r="U373" i="4"/>
  <c r="AE374" i="4"/>
  <c r="T374" i="4"/>
  <c r="U374" i="4"/>
  <c r="AE375" i="4"/>
  <c r="S375" i="4"/>
  <c r="AE376" i="4"/>
  <c r="AE377" i="4"/>
  <c r="T377" i="4"/>
  <c r="U377" i="4"/>
  <c r="AE378" i="4"/>
  <c r="AE379" i="4"/>
  <c r="S379" i="4"/>
  <c r="AE380" i="4"/>
  <c r="AE381" i="4"/>
  <c r="AE382" i="4"/>
  <c r="U382" i="4"/>
  <c r="AE383" i="4"/>
  <c r="AE384" i="4"/>
  <c r="T384" i="4"/>
  <c r="AE385" i="4"/>
  <c r="AE386" i="4"/>
  <c r="U386" i="4"/>
  <c r="AE387" i="4"/>
  <c r="S387" i="4"/>
  <c r="T387" i="4"/>
  <c r="U387" i="4"/>
  <c r="AE388" i="4"/>
  <c r="AE389" i="4"/>
  <c r="U389" i="4"/>
  <c r="S389" i="4"/>
  <c r="AE390" i="4"/>
  <c r="T390" i="4"/>
  <c r="AE391" i="4"/>
  <c r="S391" i="4"/>
  <c r="AE392" i="4"/>
  <c r="T392" i="4"/>
  <c r="U392" i="4"/>
  <c r="AE393" i="4"/>
  <c r="T393" i="4"/>
  <c r="AE394" i="4"/>
  <c r="AE395" i="4"/>
  <c r="S395" i="4"/>
  <c r="AE396" i="4"/>
  <c r="AE397" i="4"/>
  <c r="AE398" i="4"/>
  <c r="T398" i="4"/>
  <c r="U398" i="4"/>
  <c r="AE399" i="4"/>
  <c r="AE400" i="4"/>
  <c r="AE401" i="4"/>
  <c r="T401" i="4"/>
  <c r="U401" i="4"/>
  <c r="AE402" i="4"/>
  <c r="AE403" i="4"/>
  <c r="AE404" i="4"/>
  <c r="AE405" i="4"/>
  <c r="AE406" i="4"/>
  <c r="AE407" i="4"/>
  <c r="S407" i="4"/>
  <c r="AE408" i="4"/>
  <c r="AE409" i="4"/>
  <c r="AE410" i="4"/>
  <c r="U410" i="4"/>
  <c r="AE411" i="4"/>
  <c r="T411" i="4"/>
  <c r="AE412" i="4"/>
  <c r="AE413" i="4"/>
  <c r="S413" i="4"/>
  <c r="AE414" i="4"/>
  <c r="AE415" i="4"/>
  <c r="AE416" i="4"/>
  <c r="T416" i="4"/>
  <c r="U416" i="4"/>
  <c r="AE417" i="4"/>
  <c r="T417" i="4"/>
  <c r="AE418" i="4"/>
  <c r="AE419" i="4"/>
  <c r="S419" i="4"/>
  <c r="AE420" i="4"/>
  <c r="AE421" i="4"/>
  <c r="AE422" i="4"/>
  <c r="T422" i="4"/>
  <c r="U422" i="4"/>
  <c r="AE423" i="4"/>
  <c r="AE424" i="4"/>
  <c r="AE425" i="4"/>
  <c r="AE426" i="4"/>
  <c r="AE427" i="4"/>
  <c r="T427" i="4"/>
  <c r="S427" i="4"/>
  <c r="AE428" i="4"/>
  <c r="AE429" i="4"/>
  <c r="S429" i="4"/>
  <c r="AE430" i="4"/>
  <c r="U430" i="4"/>
  <c r="AE431" i="4"/>
  <c r="AE432" i="4"/>
  <c r="T432" i="4"/>
  <c r="U432" i="4"/>
  <c r="AE433" i="4"/>
  <c r="T433" i="4"/>
  <c r="AE434" i="4"/>
  <c r="AE435" i="4"/>
  <c r="S435" i="4"/>
  <c r="AE436" i="4"/>
  <c r="AE437" i="4"/>
  <c r="AE438" i="4"/>
  <c r="T438" i="4"/>
  <c r="U438" i="4"/>
  <c r="AE439" i="4"/>
  <c r="AE440" i="4"/>
  <c r="AE441" i="4"/>
  <c r="T441" i="4"/>
  <c r="U441" i="4"/>
  <c r="AE442" i="4"/>
  <c r="AE443" i="4"/>
  <c r="AE444" i="4"/>
  <c r="AE445" i="4"/>
  <c r="AE446" i="4"/>
  <c r="U446" i="4"/>
  <c r="AE447" i="4"/>
  <c r="S447" i="4"/>
  <c r="AE448" i="4"/>
  <c r="AE449" i="4"/>
  <c r="AE450" i="4"/>
  <c r="AE451" i="4"/>
  <c r="T451" i="4"/>
  <c r="AE452" i="4"/>
  <c r="AE453" i="4"/>
  <c r="S453" i="4"/>
  <c r="AE454" i="4"/>
  <c r="AE455" i="4"/>
  <c r="AE456" i="4"/>
  <c r="T456" i="4"/>
  <c r="U456" i="4"/>
  <c r="AE457" i="4"/>
  <c r="T457" i="4"/>
  <c r="AE458" i="4"/>
  <c r="AE459" i="4"/>
  <c r="S459" i="4"/>
  <c r="AE460" i="4"/>
  <c r="AE461" i="4"/>
  <c r="AE462" i="4"/>
  <c r="T462" i="4"/>
  <c r="U462" i="4"/>
  <c r="AE463" i="4"/>
  <c r="AE464" i="4"/>
  <c r="AE465" i="4"/>
  <c r="T465" i="4"/>
  <c r="U465" i="4"/>
  <c r="AE466" i="4"/>
  <c r="AE467" i="4"/>
  <c r="S467" i="4"/>
  <c r="AE468" i="4"/>
  <c r="AE469" i="4"/>
  <c r="AE470" i="4"/>
  <c r="U470" i="4"/>
  <c r="AE471" i="4"/>
  <c r="S471" i="4"/>
  <c r="AE472" i="4"/>
  <c r="AE473" i="4"/>
  <c r="AE474" i="4"/>
  <c r="U474" i="4"/>
  <c r="AE475" i="4"/>
  <c r="T475" i="4"/>
  <c r="AE476" i="4"/>
  <c r="AE477" i="4"/>
  <c r="U477" i="4"/>
  <c r="S477" i="4"/>
  <c r="AE478" i="4"/>
  <c r="T478" i="4"/>
  <c r="AE479" i="4"/>
  <c r="S479" i="4"/>
  <c r="AE480" i="4"/>
  <c r="T480" i="4"/>
  <c r="U480" i="4"/>
  <c r="AE481" i="4"/>
  <c r="T481" i="4"/>
  <c r="AE482" i="4"/>
  <c r="AE483" i="4"/>
  <c r="S483" i="4"/>
  <c r="AE484" i="4"/>
  <c r="AE485" i="4"/>
  <c r="AE486" i="4"/>
  <c r="T486" i="4"/>
  <c r="U486" i="4"/>
  <c r="AE487" i="4"/>
  <c r="AE488" i="4"/>
  <c r="AE489" i="4"/>
  <c r="AE490" i="4"/>
  <c r="AE491" i="4"/>
  <c r="T491" i="4"/>
  <c r="AE492" i="4"/>
  <c r="AE493" i="4"/>
  <c r="S493" i="4"/>
  <c r="W495" i="4" l="1"/>
  <c r="M495" i="4"/>
  <c r="O495" i="4"/>
  <c r="L495" i="4"/>
  <c r="S492" i="4"/>
  <c r="AC492" i="4"/>
  <c r="U491" i="4"/>
  <c r="S489" i="4"/>
  <c r="AC489" i="4"/>
  <c r="T488" i="4"/>
  <c r="AC483" i="4"/>
  <c r="U481" i="4"/>
  <c r="U478" i="4"/>
  <c r="AC477" i="4"/>
  <c r="U475" i="4"/>
  <c r="S473" i="4"/>
  <c r="AC473" i="4"/>
  <c r="T472" i="4"/>
  <c r="S470" i="4"/>
  <c r="AC470" i="4"/>
  <c r="U469" i="4"/>
  <c r="T467" i="4"/>
  <c r="U466" i="4"/>
  <c r="S464" i="4"/>
  <c r="AC464" i="4"/>
  <c r="AC459" i="4"/>
  <c r="U457" i="4"/>
  <c r="S455" i="4"/>
  <c r="AC455" i="4"/>
  <c r="T454" i="4"/>
  <c r="S452" i="4"/>
  <c r="AC452" i="4"/>
  <c r="U451" i="4"/>
  <c r="S449" i="4"/>
  <c r="AC449" i="4"/>
  <c r="T448" i="4"/>
  <c r="S446" i="4"/>
  <c r="AC446" i="4"/>
  <c r="U445" i="4"/>
  <c r="T443" i="4"/>
  <c r="U442" i="4"/>
  <c r="AC440" i="4"/>
  <c r="AC435" i="4"/>
  <c r="U433" i="4"/>
  <c r="S431" i="4"/>
  <c r="AC431" i="4"/>
  <c r="T430" i="4"/>
  <c r="S428" i="4"/>
  <c r="AC428" i="4"/>
  <c r="U427" i="4"/>
  <c r="S425" i="4"/>
  <c r="AC425" i="4"/>
  <c r="T424" i="4"/>
  <c r="AC419" i="4"/>
  <c r="U417" i="4"/>
  <c r="S415" i="4"/>
  <c r="AC415" i="4"/>
  <c r="T414" i="4"/>
  <c r="S412" i="4"/>
  <c r="AC412" i="4"/>
  <c r="U411" i="4"/>
  <c r="S409" i="4"/>
  <c r="AC409" i="4"/>
  <c r="T408" i="4"/>
  <c r="S406" i="4"/>
  <c r="AC406" i="4"/>
  <c r="U405" i="4"/>
  <c r="T403" i="4"/>
  <c r="U402" i="4"/>
  <c r="S400" i="4"/>
  <c r="AC400" i="4"/>
  <c r="AC395" i="4"/>
  <c r="U393" i="4"/>
  <c r="U390" i="4"/>
  <c r="AC389" i="4"/>
  <c r="AC386" i="4"/>
  <c r="T385" i="4"/>
  <c r="U384" i="4"/>
  <c r="S382" i="4"/>
  <c r="AC382" i="4"/>
  <c r="U381" i="4"/>
  <c r="T379" i="4"/>
  <c r="U378" i="4"/>
  <c r="S376" i="4"/>
  <c r="AC376" i="4"/>
  <c r="AC371" i="4"/>
  <c r="U369" i="4"/>
  <c r="U366" i="4"/>
  <c r="AC365" i="4"/>
  <c r="U363" i="4"/>
  <c r="S361" i="4"/>
  <c r="AC361" i="4"/>
  <c r="T360" i="4"/>
  <c r="S358" i="4"/>
  <c r="AC358" i="4"/>
  <c r="U357" i="4"/>
  <c r="S355" i="4"/>
  <c r="AC355" i="4"/>
  <c r="AC348" i="4"/>
  <c r="T347" i="4"/>
  <c r="U346" i="4"/>
  <c r="AC345" i="4"/>
  <c r="T344" i="4"/>
  <c r="S342" i="4"/>
  <c r="AC342" i="4"/>
  <c r="T341" i="4"/>
  <c r="U340" i="4"/>
  <c r="S338" i="4"/>
  <c r="AC338" i="4"/>
  <c r="AC332" i="4"/>
  <c r="T331" i="4"/>
  <c r="U330" i="4"/>
  <c r="AC329" i="4"/>
  <c r="T328" i="4"/>
  <c r="S326" i="4"/>
  <c r="AC326" i="4"/>
  <c r="T325" i="4"/>
  <c r="U324" i="4"/>
  <c r="S322" i="4"/>
  <c r="AC322" i="4"/>
  <c r="AC318" i="4"/>
  <c r="S314" i="4"/>
  <c r="AC314" i="4"/>
  <c r="S310" i="4"/>
  <c r="AC310" i="4"/>
  <c r="S307" i="4"/>
  <c r="AC307" i="4"/>
  <c r="AC303" i="4"/>
  <c r="AC299" i="4"/>
  <c r="AC295" i="4"/>
  <c r="U293" i="4"/>
  <c r="AC291" i="4"/>
  <c r="AC287" i="4"/>
  <c r="AC283" i="4"/>
  <c r="AC279" i="4"/>
  <c r="AC275" i="4"/>
  <c r="AC271" i="4"/>
  <c r="AC267" i="4"/>
  <c r="AC263" i="4"/>
  <c r="AC259" i="4"/>
  <c r="AC255" i="4"/>
  <c r="AC251" i="4"/>
  <c r="AC247" i="4"/>
  <c r="AC243" i="4"/>
  <c r="AC239" i="4"/>
  <c r="AC235" i="4"/>
  <c r="AC231" i="4"/>
  <c r="AC227" i="4"/>
  <c r="AC223" i="4"/>
  <c r="AC219" i="4"/>
  <c r="AC215" i="4"/>
  <c r="AC211" i="4"/>
  <c r="AC207" i="4"/>
  <c r="AC203" i="4"/>
  <c r="AC199" i="4"/>
  <c r="AC195" i="4"/>
  <c r="S191" i="4"/>
  <c r="AC191" i="4"/>
  <c r="S187" i="4"/>
  <c r="AC187" i="4"/>
  <c r="S183" i="4"/>
  <c r="AC183" i="4"/>
  <c r="AC179" i="4"/>
  <c r="AC175" i="4"/>
  <c r="AC171" i="4"/>
  <c r="AC167" i="4"/>
  <c r="AC163" i="4"/>
  <c r="AC159" i="4"/>
  <c r="AC155" i="4"/>
  <c r="AC151" i="4"/>
  <c r="AC147" i="4"/>
  <c r="S143" i="4"/>
  <c r="AC143" i="4"/>
  <c r="AC139" i="4"/>
  <c r="AC135" i="4"/>
  <c r="AC131" i="4"/>
  <c r="AC127" i="4"/>
  <c r="AC123" i="4"/>
  <c r="AC119" i="4"/>
  <c r="AC115" i="4"/>
  <c r="AC111" i="4"/>
  <c r="AC107" i="4"/>
  <c r="AC103" i="4"/>
  <c r="S99" i="4"/>
  <c r="AC99" i="4"/>
  <c r="S95" i="4"/>
  <c r="AC95" i="4"/>
  <c r="S91" i="4"/>
  <c r="AC91" i="4"/>
  <c r="S87" i="4"/>
  <c r="AC87" i="4"/>
  <c r="AC83" i="4"/>
  <c r="S79" i="4"/>
  <c r="AC79" i="4"/>
  <c r="AC75" i="4"/>
  <c r="S71" i="4"/>
  <c r="AC71" i="4"/>
  <c r="S67" i="4"/>
  <c r="AC67" i="4"/>
  <c r="AC63" i="4"/>
  <c r="S59" i="4"/>
  <c r="AC59" i="4"/>
  <c r="S55" i="4"/>
  <c r="AC55" i="4"/>
  <c r="S51" i="4"/>
  <c r="AC51" i="4"/>
  <c r="S47" i="4"/>
  <c r="AC47" i="4"/>
  <c r="AC43" i="4"/>
  <c r="AC39" i="4"/>
  <c r="AC35" i="4"/>
  <c r="S31" i="4"/>
  <c r="AC31" i="4"/>
  <c r="S27" i="4"/>
  <c r="AC27" i="4"/>
  <c r="S23" i="4"/>
  <c r="AC23" i="4"/>
  <c r="S19" i="4"/>
  <c r="AC19" i="4"/>
  <c r="S15" i="4"/>
  <c r="AC15" i="4"/>
  <c r="S11" i="4"/>
  <c r="AC11" i="4"/>
  <c r="S7" i="4"/>
  <c r="AC7" i="4"/>
  <c r="S3" i="4"/>
  <c r="AC3" i="4"/>
  <c r="AC488" i="4"/>
  <c r="AC485" i="4"/>
  <c r="AC482" i="4"/>
  <c r="AC479" i="4"/>
  <c r="S476" i="4"/>
  <c r="AC476" i="4"/>
  <c r="S472" i="4"/>
  <c r="AC472" i="4"/>
  <c r="AC467" i="4"/>
  <c r="AC461" i="4"/>
  <c r="AC458" i="4"/>
  <c r="S454" i="4"/>
  <c r="AC454" i="4"/>
  <c r="AC448" i="4"/>
  <c r="AC443" i="4"/>
  <c r="AC437" i="4"/>
  <c r="AC434" i="4"/>
  <c r="S430" i="4"/>
  <c r="AC430" i="4"/>
  <c r="S424" i="4"/>
  <c r="AC424" i="4"/>
  <c r="AC421" i="4"/>
  <c r="AC418" i="4"/>
  <c r="S414" i="4"/>
  <c r="AC414" i="4"/>
  <c r="S408" i="4"/>
  <c r="AC408" i="4"/>
  <c r="AC403" i="4"/>
  <c r="AC397" i="4"/>
  <c r="AC394" i="4"/>
  <c r="AC391" i="4"/>
  <c r="S388" i="4"/>
  <c r="AC388" i="4"/>
  <c r="S385" i="4"/>
  <c r="AC385" i="4"/>
  <c r="AC379" i="4"/>
  <c r="AC373" i="4"/>
  <c r="AC370" i="4"/>
  <c r="T369" i="4"/>
  <c r="AC367" i="4"/>
  <c r="T366" i="4"/>
  <c r="S364" i="4"/>
  <c r="AC364" i="4"/>
  <c r="T363" i="4"/>
  <c r="S360" i="4"/>
  <c r="AC360" i="4"/>
  <c r="AC354" i="4"/>
  <c r="AC351" i="4"/>
  <c r="S347" i="4"/>
  <c r="AC347" i="4"/>
  <c r="T346" i="4"/>
  <c r="S344" i="4"/>
  <c r="AC344" i="4"/>
  <c r="S341" i="4"/>
  <c r="AC341" i="4"/>
  <c r="AC335" i="4"/>
  <c r="S331" i="4"/>
  <c r="AC331" i="4"/>
  <c r="T330" i="4"/>
  <c r="S328" i="4"/>
  <c r="AC328" i="4"/>
  <c r="S325" i="4"/>
  <c r="AC325" i="4"/>
  <c r="AC321" i="4"/>
  <c r="AC317" i="4"/>
  <c r="AC313" i="4"/>
  <c r="AC306" i="4"/>
  <c r="T305" i="4"/>
  <c r="AC302" i="4"/>
  <c r="T301" i="4"/>
  <c r="AC298" i="4"/>
  <c r="T297" i="4"/>
  <c r="AC294" i="4"/>
  <c r="T293" i="4"/>
  <c r="S290" i="4"/>
  <c r="AC290" i="4"/>
  <c r="T289" i="4"/>
  <c r="S286" i="4"/>
  <c r="AC286" i="4"/>
  <c r="S282" i="4"/>
  <c r="AC282" i="4"/>
  <c r="AC278" i="4"/>
  <c r="AC274" i="4"/>
  <c r="AC270" i="4"/>
  <c r="AC266" i="4"/>
  <c r="AC262" i="4"/>
  <c r="AC258" i="4"/>
  <c r="AC254" i="4"/>
  <c r="AC250" i="4"/>
  <c r="AC246" i="4"/>
  <c r="AC242" i="4"/>
  <c r="AC238" i="4"/>
  <c r="AC234" i="4"/>
  <c r="AC230" i="4"/>
  <c r="AC226" i="4"/>
  <c r="AC222" i="4"/>
  <c r="AC218" i="4"/>
  <c r="AC214" i="4"/>
  <c r="AC210" i="4"/>
  <c r="AC206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C491" i="4"/>
  <c r="U489" i="4"/>
  <c r="S487" i="4"/>
  <c r="AC487" i="4"/>
  <c r="S485" i="4"/>
  <c r="S484" i="4"/>
  <c r="AC484" i="4"/>
  <c r="U483" i="4"/>
  <c r="S481" i="4"/>
  <c r="AC481" i="4"/>
  <c r="S478" i="4"/>
  <c r="AC478" i="4"/>
  <c r="S475" i="4"/>
  <c r="AC475" i="4"/>
  <c r="AC469" i="4"/>
  <c r="AC466" i="4"/>
  <c r="U464" i="4"/>
  <c r="AC463" i="4"/>
  <c r="S461" i="4"/>
  <c r="S460" i="4"/>
  <c r="AC460" i="4"/>
  <c r="U459" i="4"/>
  <c r="S457" i="4"/>
  <c r="AC457" i="4"/>
  <c r="AC451" i="4"/>
  <c r="U449" i="4"/>
  <c r="AC445" i="4"/>
  <c r="S443" i="4"/>
  <c r="AC442" i="4"/>
  <c r="U440" i="4"/>
  <c r="AC439" i="4"/>
  <c r="S437" i="4"/>
  <c r="S436" i="4"/>
  <c r="AC436" i="4"/>
  <c r="U435" i="4"/>
  <c r="S433" i="4"/>
  <c r="AC433" i="4"/>
  <c r="AC427" i="4"/>
  <c r="U425" i="4"/>
  <c r="S423" i="4"/>
  <c r="AC423" i="4"/>
  <c r="S421" i="4"/>
  <c r="S420" i="4"/>
  <c r="AC420" i="4"/>
  <c r="U419" i="4"/>
  <c r="S417" i="4"/>
  <c r="AC417" i="4"/>
  <c r="AC411" i="4"/>
  <c r="U409" i="4"/>
  <c r="U406" i="4"/>
  <c r="AC405" i="4"/>
  <c r="S403" i="4"/>
  <c r="AC402" i="4"/>
  <c r="U400" i="4"/>
  <c r="AC399" i="4"/>
  <c r="S397" i="4"/>
  <c r="S396" i="4"/>
  <c r="AC396" i="4"/>
  <c r="U395" i="4"/>
  <c r="S393" i="4"/>
  <c r="AC393" i="4"/>
  <c r="S390" i="4"/>
  <c r="AC390" i="4"/>
  <c r="S384" i="4"/>
  <c r="AC384" i="4"/>
  <c r="AC381" i="4"/>
  <c r="AC378" i="4"/>
  <c r="U376" i="4"/>
  <c r="AC375" i="4"/>
  <c r="S373" i="4"/>
  <c r="S372" i="4"/>
  <c r="AC372" i="4"/>
  <c r="U371" i="4"/>
  <c r="S369" i="4"/>
  <c r="AC369" i="4"/>
  <c r="S366" i="4"/>
  <c r="AC366" i="4"/>
  <c r="S363" i="4"/>
  <c r="AC363" i="4"/>
  <c r="AC357" i="4"/>
  <c r="AC353" i="4"/>
  <c r="S350" i="4"/>
  <c r="AC350" i="4"/>
  <c r="S346" i="4"/>
  <c r="AC346" i="4"/>
  <c r="AC340" i="4"/>
  <c r="AC337" i="4"/>
  <c r="S334" i="4"/>
  <c r="AC334" i="4"/>
  <c r="S330" i="4"/>
  <c r="AC330" i="4"/>
  <c r="AC324" i="4"/>
  <c r="U322" i="4"/>
  <c r="S320" i="4"/>
  <c r="AC320" i="4"/>
  <c r="AC316" i="4"/>
  <c r="AC312" i="4"/>
  <c r="AC309" i="4"/>
  <c r="U307" i="4"/>
  <c r="S305" i="4"/>
  <c r="AC305" i="4"/>
  <c r="S301" i="4"/>
  <c r="AC301" i="4"/>
  <c r="S297" i="4"/>
  <c r="AC297" i="4"/>
  <c r="S293" i="4"/>
  <c r="AC293" i="4"/>
  <c r="AC289" i="4"/>
  <c r="AC285" i="4"/>
  <c r="AC281" i="4"/>
  <c r="AC277" i="4"/>
  <c r="AC273" i="4"/>
  <c r="AC269" i="4"/>
  <c r="AC265" i="4"/>
  <c r="AC261" i="4"/>
  <c r="AC257" i="4"/>
  <c r="AC253" i="4"/>
  <c r="AC249" i="4"/>
  <c r="AC245" i="4"/>
  <c r="AC241" i="4"/>
  <c r="AC237" i="4"/>
  <c r="AC233" i="4"/>
  <c r="AC229" i="4"/>
  <c r="AC225" i="4"/>
  <c r="AC221" i="4"/>
  <c r="AC217" i="4"/>
  <c r="AC213" i="4"/>
  <c r="AC209" i="4"/>
  <c r="AC205" i="4"/>
  <c r="AC201" i="4"/>
  <c r="AC197" i="4"/>
  <c r="AC193" i="4"/>
  <c r="AC189" i="4"/>
  <c r="AC185" i="4"/>
  <c r="AC181" i="4"/>
  <c r="AC177" i="4"/>
  <c r="AC173" i="4"/>
  <c r="AC169" i="4"/>
  <c r="AC165" i="4"/>
  <c r="AC161" i="4"/>
  <c r="AC157" i="4"/>
  <c r="AC153" i="4"/>
  <c r="AC149" i="4"/>
  <c r="AC145" i="4"/>
  <c r="AC141" i="4"/>
  <c r="AC137" i="4"/>
  <c r="AC133" i="4"/>
  <c r="AC129" i="4"/>
  <c r="AC125" i="4"/>
  <c r="AC121" i="4"/>
  <c r="AC117" i="4"/>
  <c r="AC113" i="4"/>
  <c r="AC109" i="4"/>
  <c r="AC105" i="4"/>
  <c r="AC101" i="4"/>
  <c r="AC97" i="4"/>
  <c r="AC93" i="4"/>
  <c r="AC89" i="4"/>
  <c r="AC85" i="4"/>
  <c r="AC81" i="4"/>
  <c r="AC77" i="4"/>
  <c r="AC73" i="4"/>
  <c r="AC69" i="4"/>
  <c r="AC65" i="4"/>
  <c r="AC61" i="4"/>
  <c r="AC57" i="4"/>
  <c r="AC53" i="4"/>
  <c r="AC49" i="4"/>
  <c r="AC45" i="4"/>
  <c r="AC41" i="4"/>
  <c r="AC37" i="4"/>
  <c r="AC33" i="4"/>
  <c r="AC29" i="4"/>
  <c r="AC25" i="4"/>
  <c r="AC21" i="4"/>
  <c r="AC17" i="4"/>
  <c r="AC13" i="4"/>
  <c r="AC9" i="4"/>
  <c r="AC5" i="4"/>
  <c r="AF3" i="4"/>
  <c r="AF223" i="4"/>
  <c r="AF34" i="4"/>
  <c r="AF58" i="4"/>
  <c r="AF106" i="4"/>
  <c r="AF154" i="4"/>
  <c r="AF289" i="4"/>
  <c r="AF12" i="4"/>
  <c r="AF30" i="4"/>
  <c r="AF47" i="4"/>
  <c r="AF79" i="4"/>
  <c r="AF150" i="4"/>
  <c r="AF207" i="4"/>
  <c r="AF48" i="4"/>
  <c r="AF74" i="4"/>
  <c r="AF185" i="4"/>
  <c r="AC2" i="4"/>
  <c r="AD2" i="4" s="1"/>
  <c r="AF10" i="4"/>
  <c r="AF27" i="4"/>
  <c r="AF66" i="4"/>
  <c r="AF98" i="4"/>
  <c r="AF162" i="4"/>
  <c r="AF19" i="4"/>
  <c r="AF170" i="4"/>
  <c r="AF496" i="4"/>
  <c r="AF488" i="4"/>
  <c r="AF480" i="4"/>
  <c r="AF472" i="4"/>
  <c r="AF464" i="4"/>
  <c r="AF456" i="4"/>
  <c r="AF448" i="4"/>
  <c r="AF440" i="4"/>
  <c r="AF499" i="4"/>
  <c r="AF491" i="4"/>
  <c r="AF483" i="4"/>
  <c r="AF475" i="4"/>
  <c r="AF467" i="4"/>
  <c r="AF459" i="4"/>
  <c r="AF451" i="4"/>
  <c r="AF443" i="4"/>
  <c r="AF435" i="4"/>
  <c r="AC496" i="4"/>
  <c r="AD496" i="4" s="1"/>
  <c r="AF430" i="4"/>
  <c r="AF422" i="4"/>
  <c r="AF416" i="4"/>
  <c r="AF403" i="4"/>
  <c r="AF384" i="4"/>
  <c r="AF404" i="4"/>
  <c r="AF391" i="4"/>
  <c r="AF371" i="4"/>
  <c r="AF363" i="4"/>
  <c r="AF355" i="4"/>
  <c r="AF347" i="4"/>
  <c r="AF339" i="4"/>
  <c r="AF331" i="4"/>
  <c r="AF323" i="4"/>
  <c r="AF315" i="4"/>
  <c r="AF307" i="4"/>
  <c r="AF299" i="4"/>
  <c r="AF291" i="4"/>
  <c r="AF283" i="4"/>
  <c r="AF411" i="4"/>
  <c r="AF392" i="4"/>
  <c r="AF379" i="4"/>
  <c r="AF412" i="4"/>
  <c r="AF380" i="4"/>
  <c r="AF349" i="4"/>
  <c r="AF325" i="4"/>
  <c r="AF313" i="4"/>
  <c r="AF83" i="4"/>
  <c r="AF122" i="4"/>
  <c r="AF433" i="4"/>
  <c r="AF14" i="4"/>
  <c r="AF31" i="4"/>
  <c r="AF54" i="4"/>
  <c r="AF134" i="4"/>
  <c r="AF195" i="4"/>
  <c r="AF11" i="4"/>
  <c r="AF40" i="4"/>
  <c r="AF59" i="4"/>
  <c r="AF82" i="4"/>
  <c r="AF146" i="4"/>
  <c r="AF50" i="4"/>
  <c r="AC498" i="4"/>
  <c r="AD498" i="4" s="1"/>
  <c r="AF498" i="4"/>
  <c r="AF490" i="4"/>
  <c r="AF482" i="4"/>
  <c r="AF474" i="4"/>
  <c r="AF466" i="4"/>
  <c r="AF458" i="4"/>
  <c r="AF493" i="4"/>
  <c r="AF485" i="4"/>
  <c r="AF477" i="4"/>
  <c r="AF469" i="4"/>
  <c r="AF461" i="4"/>
  <c r="AF442" i="4"/>
  <c r="AF429" i="4"/>
  <c r="AF421" i="4"/>
  <c r="AF413" i="4"/>
  <c r="AF405" i="4"/>
  <c r="AF397" i="4"/>
  <c r="AF389" i="4"/>
  <c r="AF381" i="4"/>
  <c r="AF441" i="4"/>
  <c r="AF402" i="4"/>
  <c r="AF372" i="4"/>
  <c r="AF364" i="4"/>
  <c r="AF356" i="4"/>
  <c r="AF348" i="4"/>
  <c r="AF340" i="4"/>
  <c r="AF332" i="4"/>
  <c r="AF324" i="4"/>
  <c r="AF316" i="4"/>
  <c r="AF308" i="4"/>
  <c r="AF300" i="4"/>
  <c r="AF292" i="4"/>
  <c r="AF284" i="4"/>
  <c r="AF428" i="4"/>
  <c r="AF390" i="4"/>
  <c r="AF410" i="4"/>
  <c r="AF378" i="4"/>
  <c r="AF370" i="4"/>
  <c r="AF362" i="4"/>
  <c r="AF354" i="4"/>
  <c r="AF346" i="4"/>
  <c r="AF338" i="4"/>
  <c r="AF369" i="4"/>
  <c r="AF302" i="4"/>
  <c r="AF290" i="4"/>
  <c r="AF373" i="4"/>
  <c r="AF317" i="4"/>
  <c r="AF51" i="4"/>
  <c r="AF457" i="4"/>
  <c r="AF15" i="4"/>
  <c r="AF44" i="4"/>
  <c r="AF70" i="4"/>
  <c r="AF118" i="4"/>
  <c r="AF182" i="4"/>
  <c r="AF18" i="4"/>
  <c r="AF67" i="4"/>
  <c r="AF24" i="4"/>
  <c r="AF42" i="4"/>
  <c r="AF75" i="4"/>
  <c r="AF130" i="4"/>
  <c r="AF255" i="4"/>
  <c r="AF32" i="4"/>
  <c r="AF500" i="4"/>
  <c r="AF492" i="4"/>
  <c r="AF484" i="4"/>
  <c r="AF476" i="4"/>
  <c r="AF468" i="4"/>
  <c r="AF460" i="4"/>
  <c r="AF452" i="4"/>
  <c r="AF444" i="4"/>
  <c r="AF436" i="4"/>
  <c r="AF495" i="4"/>
  <c r="AF487" i="4"/>
  <c r="AF479" i="4"/>
  <c r="AF471" i="4"/>
  <c r="AF463" i="4"/>
  <c r="AF455" i="4"/>
  <c r="AF447" i="4"/>
  <c r="AF439" i="4"/>
  <c r="AC497" i="4"/>
  <c r="AD497" i="4" s="1"/>
  <c r="AC500" i="4"/>
  <c r="AD500" i="4" s="1"/>
  <c r="AF449" i="4"/>
  <c r="AF426" i="4"/>
  <c r="AF446" i="4"/>
  <c r="AF434" i="4"/>
  <c r="AF424" i="4"/>
  <c r="AF400" i="4"/>
  <c r="AF387" i="4"/>
  <c r="AF438" i="4"/>
  <c r="AF419" i="4"/>
  <c r="AF407" i="4"/>
  <c r="AF388" i="4"/>
  <c r="AF375" i="4"/>
  <c r="AF367" i="4"/>
  <c r="AF359" i="4"/>
  <c r="AF351" i="4"/>
  <c r="AF343" i="4"/>
  <c r="AF335" i="4"/>
  <c r="AF327" i="4"/>
  <c r="AF319" i="4"/>
  <c r="AF311" i="4"/>
  <c r="AF303" i="4"/>
  <c r="AF295" i="4"/>
  <c r="AF287" i="4"/>
  <c r="AF432" i="4"/>
  <c r="AF408" i="4"/>
  <c r="AF395" i="4"/>
  <c r="AF376" i="4"/>
  <c r="AF361" i="4"/>
  <c r="AF278" i="4"/>
  <c r="AF270" i="4"/>
  <c r="AF262" i="4"/>
  <c r="AF254" i="4"/>
  <c r="AF90" i="4"/>
  <c r="AF138" i="4"/>
  <c r="AF28" i="4"/>
  <c r="AF46" i="4"/>
  <c r="AF63" i="4"/>
  <c r="AF86" i="4"/>
  <c r="AF102" i="4"/>
  <c r="AF166" i="4"/>
  <c r="AF271" i="4"/>
  <c r="AF35" i="4"/>
  <c r="AF8" i="4"/>
  <c r="AF26" i="4"/>
  <c r="AF43" i="4"/>
  <c r="AF114" i="4"/>
  <c r="AF178" i="4"/>
  <c r="AF16" i="4"/>
  <c r="AC499" i="4"/>
  <c r="AD499" i="4" s="1"/>
  <c r="AF494" i="4"/>
  <c r="AF486" i="4"/>
  <c r="AF478" i="4"/>
  <c r="AF470" i="4"/>
  <c r="AF462" i="4"/>
  <c r="AF497" i="4"/>
  <c r="AF489" i="4"/>
  <c r="AF481" i="4"/>
  <c r="AF473" i="4"/>
  <c r="AF465" i="4"/>
  <c r="AF453" i="4"/>
  <c r="AF437" i="4"/>
  <c r="AF425" i="4"/>
  <c r="AF417" i="4"/>
  <c r="AF409" i="4"/>
  <c r="AF401" i="4"/>
  <c r="AF393" i="4"/>
  <c r="AF385" i="4"/>
  <c r="AF377" i="4"/>
  <c r="AF454" i="4"/>
  <c r="AF431" i="4"/>
  <c r="AF418" i="4"/>
  <c r="AF386" i="4"/>
  <c r="AF368" i="4"/>
  <c r="AF360" i="4"/>
  <c r="AF352" i="4"/>
  <c r="AF344" i="4"/>
  <c r="AF336" i="4"/>
  <c r="AF328" i="4"/>
  <c r="AF320" i="4"/>
  <c r="AF312" i="4"/>
  <c r="AF304" i="4"/>
  <c r="AF296" i="4"/>
  <c r="AF288" i="4"/>
  <c r="AF445" i="4"/>
  <c r="AF406" i="4"/>
  <c r="AF423" i="4"/>
  <c r="AF394" i="4"/>
  <c r="AF374" i="4"/>
  <c r="AF366" i="4"/>
  <c r="AF358" i="4"/>
  <c r="AF350" i="4"/>
  <c r="AF342" i="4"/>
  <c r="AF334" i="4"/>
  <c r="AF415" i="4"/>
  <c r="AF383" i="4"/>
  <c r="AF330" i="4"/>
  <c r="AF318" i="4"/>
  <c r="AF286" i="4"/>
  <c r="AF274" i="4"/>
  <c r="AF258" i="4"/>
  <c r="AF234" i="4"/>
  <c r="AF222" i="4"/>
  <c r="AF202" i="4"/>
  <c r="AF190" i="4"/>
  <c r="AF420" i="4"/>
  <c r="AF310" i="4"/>
  <c r="AF277" i="4"/>
  <c r="AF265" i="4"/>
  <c r="AF245" i="4"/>
  <c r="AF233" i="4"/>
  <c r="AF213" i="4"/>
  <c r="AF399" i="4"/>
  <c r="AF353" i="4"/>
  <c r="AF326" i="4"/>
  <c r="AF427" i="4"/>
  <c r="AF301" i="4"/>
  <c r="AF193" i="4"/>
  <c r="AF199" i="4"/>
  <c r="AF189" i="4"/>
  <c r="AF179" i="4"/>
  <c r="AF171" i="4"/>
  <c r="AF163" i="4"/>
  <c r="AF155" i="4"/>
  <c r="AF147" i="4"/>
  <c r="AF139" i="4"/>
  <c r="AF131" i="4"/>
  <c r="AF123" i="4"/>
  <c r="AF115" i="4"/>
  <c r="AF107" i="4"/>
  <c r="AF99" i="4"/>
  <c r="AF91" i="4"/>
  <c r="AF22" i="4"/>
  <c r="AF71" i="4"/>
  <c r="AF110" i="4"/>
  <c r="AF174" i="4"/>
  <c r="AF279" i="4"/>
  <c r="AF168" i="4"/>
  <c r="AF152" i="4"/>
  <c r="AF136" i="4"/>
  <c r="AF120" i="4"/>
  <c r="AF104" i="4"/>
  <c r="AF88" i="4"/>
  <c r="AF72" i="4"/>
  <c r="AF56" i="4"/>
  <c r="AF267" i="4"/>
  <c r="AF184" i="4"/>
  <c r="AF23" i="4"/>
  <c r="AF87" i="4"/>
  <c r="AF158" i="4"/>
  <c r="AF293" i="4"/>
  <c r="AF242" i="4"/>
  <c r="AF230" i="4"/>
  <c r="AF210" i="4"/>
  <c r="AF198" i="4"/>
  <c r="AF414" i="4"/>
  <c r="AF337" i="4"/>
  <c r="AF305" i="4"/>
  <c r="AF273" i="4"/>
  <c r="AF253" i="4"/>
  <c r="AF241" i="4"/>
  <c r="AF221" i="4"/>
  <c r="AF209" i="4"/>
  <c r="AF396" i="4"/>
  <c r="AF341" i="4"/>
  <c r="AF294" i="4"/>
  <c r="AF280" i="4"/>
  <c r="AF272" i="4"/>
  <c r="AF264" i="4"/>
  <c r="AF256" i="4"/>
  <c r="AF248" i="4"/>
  <c r="AF240" i="4"/>
  <c r="AF232" i="4"/>
  <c r="AF224" i="4"/>
  <c r="AF216" i="4"/>
  <c r="AF208" i="4"/>
  <c r="AF200" i="4"/>
  <c r="AF192" i="4"/>
  <c r="AF398" i="4"/>
  <c r="AF298" i="4"/>
  <c r="AF275" i="4"/>
  <c r="AF243" i="4"/>
  <c r="AF211" i="4"/>
  <c r="AF177" i="4"/>
  <c r="AF169" i="4"/>
  <c r="AF161" i="4"/>
  <c r="AF153" i="4"/>
  <c r="AF145" i="4"/>
  <c r="AF137" i="4"/>
  <c r="AF129" i="4"/>
  <c r="AF121" i="4"/>
  <c r="AF113" i="4"/>
  <c r="AF105" i="4"/>
  <c r="AF97" i="4"/>
  <c r="AF89" i="4"/>
  <c r="AF81" i="4"/>
  <c r="AF73" i="4"/>
  <c r="AF65" i="4"/>
  <c r="AF57" i="4"/>
  <c r="AF49" i="4"/>
  <c r="AF41" i="4"/>
  <c r="AF33" i="4"/>
  <c r="AF25" i="4"/>
  <c r="AF17" i="4"/>
  <c r="AF9" i="4"/>
  <c r="AF321" i="4"/>
  <c r="AF247" i="4"/>
  <c r="AF215" i="4"/>
  <c r="AF176" i="4"/>
  <c r="AF160" i="4"/>
  <c r="AF144" i="4"/>
  <c r="AF128" i="4"/>
  <c r="AF112" i="4"/>
  <c r="AF96" i="4"/>
  <c r="AF80" i="4"/>
  <c r="AF64" i="4"/>
  <c r="AF357" i="4"/>
  <c r="AF235" i="4"/>
  <c r="AF4" i="4"/>
  <c r="AF36" i="4"/>
  <c r="AF94" i="4"/>
  <c r="AF203" i="4"/>
  <c r="AF282" i="4"/>
  <c r="AF266" i="4"/>
  <c r="AF250" i="4"/>
  <c r="AF238" i="4"/>
  <c r="AF218" i="4"/>
  <c r="AF206" i="4"/>
  <c r="AF186" i="4"/>
  <c r="AF382" i="4"/>
  <c r="AF281" i="4"/>
  <c r="AF261" i="4"/>
  <c r="AF249" i="4"/>
  <c r="AF229" i="4"/>
  <c r="AF217" i="4"/>
  <c r="AF329" i="4"/>
  <c r="AF314" i="4"/>
  <c r="AF285" i="4"/>
  <c r="AF201" i="4"/>
  <c r="AF309" i="4"/>
  <c r="AF191" i="4"/>
  <c r="AF197" i="4"/>
  <c r="AF183" i="4"/>
  <c r="AF175" i="4"/>
  <c r="AF167" i="4"/>
  <c r="AF159" i="4"/>
  <c r="AF151" i="4"/>
  <c r="AF143" i="4"/>
  <c r="AF135" i="4"/>
  <c r="AF127" i="4"/>
  <c r="AF119" i="4"/>
  <c r="AF111" i="4"/>
  <c r="AF103" i="4"/>
  <c r="AF95" i="4"/>
  <c r="AF6" i="4"/>
  <c r="AF38" i="4"/>
  <c r="AF62" i="4"/>
  <c r="AF142" i="4"/>
  <c r="AF187" i="4"/>
  <c r="AF156" i="4"/>
  <c r="AF140" i="4"/>
  <c r="AF124" i="4"/>
  <c r="AF108" i="4"/>
  <c r="AF92" i="4"/>
  <c r="AF76" i="4"/>
  <c r="AF60" i="4"/>
  <c r="AF333" i="4"/>
  <c r="AF219" i="4"/>
  <c r="AF20" i="4"/>
  <c r="AF55" i="4"/>
  <c r="AF78" i="4"/>
  <c r="AF239" i="4"/>
  <c r="AF246" i="4"/>
  <c r="AF226" i="4"/>
  <c r="AF214" i="4"/>
  <c r="AF194" i="4"/>
  <c r="AF450" i="4"/>
  <c r="AF322" i="4"/>
  <c r="AF297" i="4"/>
  <c r="AF269" i="4"/>
  <c r="AF257" i="4"/>
  <c r="AF237" i="4"/>
  <c r="AF225" i="4"/>
  <c r="AF205" i="4"/>
  <c r="AF365" i="4"/>
  <c r="AF276" i="4"/>
  <c r="AF268" i="4"/>
  <c r="AF260" i="4"/>
  <c r="AF252" i="4"/>
  <c r="AF244" i="4"/>
  <c r="AF236" i="4"/>
  <c r="AF228" i="4"/>
  <c r="AF220" i="4"/>
  <c r="AF212" i="4"/>
  <c r="AF204" i="4"/>
  <c r="AF196" i="4"/>
  <c r="AF188" i="4"/>
  <c r="AF345" i="4"/>
  <c r="AF259" i="4"/>
  <c r="AF227" i="4"/>
  <c r="AF181" i="4"/>
  <c r="AF173" i="4"/>
  <c r="AF165" i="4"/>
  <c r="AF157" i="4"/>
  <c r="AF149" i="4"/>
  <c r="AF141" i="4"/>
  <c r="AF133" i="4"/>
  <c r="AF125" i="4"/>
  <c r="AF117" i="4"/>
  <c r="AF109" i="4"/>
  <c r="AF101" i="4"/>
  <c r="AF93" i="4"/>
  <c r="AF85" i="4"/>
  <c r="AF77" i="4"/>
  <c r="AF69" i="4"/>
  <c r="AF61" i="4"/>
  <c r="AF53" i="4"/>
  <c r="AF45" i="4"/>
  <c r="AF37" i="4"/>
  <c r="AF29" i="4"/>
  <c r="AF21" i="4"/>
  <c r="AF13" i="4"/>
  <c r="AF5" i="4"/>
  <c r="AF306" i="4"/>
  <c r="AF263" i="4"/>
  <c r="AF231" i="4"/>
  <c r="AF180" i="4"/>
  <c r="AF172" i="4"/>
  <c r="AF164" i="4"/>
  <c r="AF148" i="4"/>
  <c r="AF132" i="4"/>
  <c r="AF116" i="4"/>
  <c r="AF100" i="4"/>
  <c r="AF84" i="4"/>
  <c r="AF68" i="4"/>
  <c r="AF52" i="4"/>
  <c r="AF251" i="4"/>
  <c r="AF7" i="4"/>
  <c r="AF39" i="4"/>
  <c r="AF126" i="4"/>
  <c r="AC493" i="4"/>
  <c r="S491" i="4"/>
  <c r="AC490" i="4"/>
  <c r="T489" i="4"/>
  <c r="U488" i="4"/>
  <c r="S486" i="4"/>
  <c r="AC486" i="4"/>
  <c r="T483" i="4"/>
  <c r="S480" i="4"/>
  <c r="AC480" i="4"/>
  <c r="AC474" i="4"/>
  <c r="T473" i="4"/>
  <c r="U472" i="4"/>
  <c r="AC471" i="4"/>
  <c r="T470" i="4"/>
  <c r="S469" i="4"/>
  <c r="S468" i="4"/>
  <c r="AC468" i="4"/>
  <c r="U467" i="4"/>
  <c r="S465" i="4"/>
  <c r="AC465" i="4"/>
  <c r="T464" i="4"/>
  <c r="S463" i="4"/>
  <c r="S462" i="4"/>
  <c r="AC462" i="4"/>
  <c r="U461" i="4"/>
  <c r="T459" i="4"/>
  <c r="U458" i="4"/>
  <c r="AC456" i="4"/>
  <c r="U454" i="4"/>
  <c r="AC453" i="4"/>
  <c r="S451" i="4"/>
  <c r="AC450" i="4"/>
  <c r="T449" i="4"/>
  <c r="U448" i="4"/>
  <c r="AC447" i="4"/>
  <c r="T446" i="4"/>
  <c r="S445" i="4"/>
  <c r="S444" i="4"/>
  <c r="AC444" i="4"/>
  <c r="U443" i="4"/>
  <c r="S441" i="4"/>
  <c r="AC441" i="4"/>
  <c r="T440" i="4"/>
  <c r="S439" i="4"/>
  <c r="S438" i="4"/>
  <c r="AC438" i="4"/>
  <c r="T435" i="4"/>
  <c r="S432" i="4"/>
  <c r="AC432" i="4"/>
  <c r="AC429" i="4"/>
  <c r="AC426" i="4"/>
  <c r="T425" i="4"/>
  <c r="U424" i="4"/>
  <c r="S422" i="4"/>
  <c r="AC422" i="4"/>
  <c r="T419" i="4"/>
  <c r="S416" i="4"/>
  <c r="AC416" i="4"/>
  <c r="U414" i="4"/>
  <c r="AC413" i="4"/>
  <c r="S411" i="4"/>
  <c r="AC410" i="4"/>
  <c r="T409" i="4"/>
  <c r="U408" i="4"/>
  <c r="AC407" i="4"/>
  <c r="T406" i="4"/>
  <c r="S405" i="4"/>
  <c r="AC404" i="4"/>
  <c r="U403" i="4"/>
  <c r="S401" i="4"/>
  <c r="AC401" i="4"/>
  <c r="T400" i="4"/>
  <c r="S399" i="4"/>
  <c r="S398" i="4"/>
  <c r="AC398" i="4"/>
  <c r="U397" i="4"/>
  <c r="T395" i="4"/>
  <c r="U394" i="4"/>
  <c r="S392" i="4"/>
  <c r="AC392" i="4"/>
  <c r="AC387" i="4"/>
  <c r="U385" i="4"/>
  <c r="S383" i="4"/>
  <c r="AC383" i="4"/>
  <c r="T382" i="4"/>
  <c r="S381" i="4"/>
  <c r="S380" i="4"/>
  <c r="AC380" i="4"/>
  <c r="U379" i="4"/>
  <c r="S377" i="4"/>
  <c r="AC377" i="4"/>
  <c r="T376" i="4"/>
  <c r="S374" i="4"/>
  <c r="AC374" i="4"/>
  <c r="S368" i="4"/>
  <c r="AC368" i="4"/>
  <c r="AC362" i="4"/>
  <c r="AC359" i="4"/>
  <c r="AC356" i="4"/>
  <c r="T355" i="4"/>
  <c r="U354" i="4"/>
  <c r="S353" i="4"/>
  <c r="AE353" i="4"/>
  <c r="S352" i="4"/>
  <c r="AC352" i="4"/>
  <c r="S349" i="4"/>
  <c r="AC349" i="4"/>
  <c r="AC343" i="4"/>
  <c r="U341" i="4"/>
  <c r="S339" i="4"/>
  <c r="AC339" i="4"/>
  <c r="S336" i="4"/>
  <c r="AC336" i="4"/>
  <c r="S333" i="4"/>
  <c r="AC333" i="4"/>
  <c r="AC327" i="4"/>
  <c r="S323" i="4"/>
  <c r="AC323" i="4"/>
  <c r="S319" i="4"/>
  <c r="AC319" i="4"/>
  <c r="AC315" i="4"/>
  <c r="AC311" i="4"/>
  <c r="AC308" i="4"/>
  <c r="S304" i="4"/>
  <c r="AC304" i="4"/>
  <c r="S300" i="4"/>
  <c r="AC300" i="4"/>
  <c r="AC296" i="4"/>
  <c r="AC292" i="4"/>
  <c r="AC288" i="4"/>
  <c r="U286" i="4"/>
  <c r="AC284" i="4"/>
  <c r="U282" i="4"/>
  <c r="AC280" i="4"/>
  <c r="U278" i="4"/>
  <c r="AC276" i="4"/>
  <c r="U274" i="4"/>
  <c r="AC272" i="4"/>
  <c r="U270" i="4"/>
  <c r="AC268" i="4"/>
  <c r="U266" i="4"/>
  <c r="AC264" i="4"/>
  <c r="U262" i="4"/>
  <c r="AC260" i="4"/>
  <c r="U258" i="4"/>
  <c r="AC256" i="4"/>
  <c r="U254" i="4"/>
  <c r="AC252" i="4"/>
  <c r="U250" i="4"/>
  <c r="AC248" i="4"/>
  <c r="U246" i="4"/>
  <c r="AC244" i="4"/>
  <c r="U242" i="4"/>
  <c r="AC240" i="4"/>
  <c r="U238" i="4"/>
  <c r="AC236" i="4"/>
  <c r="U234" i="4"/>
  <c r="AC232" i="4"/>
  <c r="U230" i="4"/>
  <c r="AC228" i="4"/>
  <c r="U226" i="4"/>
  <c r="AC224" i="4"/>
  <c r="U222" i="4"/>
  <c r="AC220" i="4"/>
  <c r="U218" i="4"/>
  <c r="AC216" i="4"/>
  <c r="U214" i="4"/>
  <c r="AC212" i="4"/>
  <c r="U210" i="4"/>
  <c r="AC208" i="4"/>
  <c r="U206" i="4"/>
  <c r="AC204" i="4"/>
  <c r="U202" i="4"/>
  <c r="AC200" i="4"/>
  <c r="U198" i="4"/>
  <c r="AC196" i="4"/>
  <c r="U194" i="4"/>
  <c r="AC192" i="4"/>
  <c r="U190" i="4"/>
  <c r="AC188" i="4"/>
  <c r="U186" i="4"/>
  <c r="AC184" i="4"/>
  <c r="U182" i="4"/>
  <c r="AC180" i="4"/>
  <c r="U178" i="4"/>
  <c r="AC176" i="4"/>
  <c r="U174" i="4"/>
  <c r="AC172" i="4"/>
  <c r="U170" i="4"/>
  <c r="AC168" i="4"/>
  <c r="U166" i="4"/>
  <c r="AC164" i="4"/>
  <c r="U162" i="4"/>
  <c r="AC160" i="4"/>
  <c r="U158" i="4"/>
  <c r="AC156" i="4"/>
  <c r="U154" i="4"/>
  <c r="AC152" i="4"/>
  <c r="U150" i="4"/>
  <c r="AC148" i="4"/>
  <c r="U146" i="4"/>
  <c r="AC144" i="4"/>
  <c r="U142" i="4"/>
  <c r="AC140" i="4"/>
  <c r="U138" i="4"/>
  <c r="AC136" i="4"/>
  <c r="U134" i="4"/>
  <c r="AC132" i="4"/>
  <c r="U130" i="4"/>
  <c r="AC128" i="4"/>
  <c r="U126" i="4"/>
  <c r="AC124" i="4"/>
  <c r="U122" i="4"/>
  <c r="AC120" i="4"/>
  <c r="U118" i="4"/>
  <c r="AC116" i="4"/>
  <c r="U114" i="4"/>
  <c r="AC112" i="4"/>
  <c r="U110" i="4"/>
  <c r="AC108" i="4"/>
  <c r="U106" i="4"/>
  <c r="AC104" i="4"/>
  <c r="U102" i="4"/>
  <c r="AC100" i="4"/>
  <c r="U98" i="4"/>
  <c r="AC96" i="4"/>
  <c r="U94" i="4"/>
  <c r="AC92" i="4"/>
  <c r="U90" i="4"/>
  <c r="AC88" i="4"/>
  <c r="U86" i="4"/>
  <c r="AC84" i="4"/>
  <c r="U82" i="4"/>
  <c r="AC80" i="4"/>
  <c r="U78" i="4"/>
  <c r="AC76" i="4"/>
  <c r="U74" i="4"/>
  <c r="AC72" i="4"/>
  <c r="U70" i="4"/>
  <c r="AC68" i="4"/>
  <c r="U66" i="4"/>
  <c r="AC64" i="4"/>
  <c r="U62" i="4"/>
  <c r="AC60" i="4"/>
  <c r="U58" i="4"/>
  <c r="AC56" i="4"/>
  <c r="U54" i="4"/>
  <c r="AC52" i="4"/>
  <c r="U50" i="4"/>
  <c r="AC48" i="4"/>
  <c r="U46" i="4"/>
  <c r="AC44" i="4"/>
  <c r="U42" i="4"/>
  <c r="AC40" i="4"/>
  <c r="U38" i="4"/>
  <c r="AC36" i="4"/>
  <c r="U34" i="4"/>
  <c r="AC32" i="4"/>
  <c r="U30" i="4"/>
  <c r="AC28" i="4"/>
  <c r="U26" i="4"/>
  <c r="AC24" i="4"/>
  <c r="U22" i="4"/>
  <c r="AC20" i="4"/>
  <c r="U18" i="4"/>
  <c r="AC16" i="4"/>
  <c r="U14" i="4"/>
  <c r="AC12" i="4"/>
  <c r="U10" i="4"/>
  <c r="AC8" i="4"/>
  <c r="AC4" i="4"/>
  <c r="AC494" i="4"/>
  <c r="AD494" i="4" s="1"/>
  <c r="AC495" i="4"/>
  <c r="AD495" i="4" s="1"/>
  <c r="S404" i="4"/>
  <c r="S356" i="4"/>
  <c r="S316" i="4"/>
  <c r="U493" i="4"/>
  <c r="U490" i="4"/>
  <c r="U485" i="4"/>
  <c r="U482" i="4"/>
  <c r="U453" i="4"/>
  <c r="U450" i="4"/>
  <c r="U437" i="4"/>
  <c r="U434" i="4"/>
  <c r="U429" i="4"/>
  <c r="U426" i="4"/>
  <c r="U421" i="4"/>
  <c r="U418" i="4"/>
  <c r="U413" i="4"/>
  <c r="T493" i="4"/>
  <c r="U492" i="4"/>
  <c r="T490" i="4"/>
  <c r="S488" i="4"/>
  <c r="U487" i="4"/>
  <c r="T485" i="4"/>
  <c r="U484" i="4"/>
  <c r="T482" i="4"/>
  <c r="U479" i="4"/>
  <c r="T477" i="4"/>
  <c r="U476" i="4"/>
  <c r="T474" i="4"/>
  <c r="U471" i="4"/>
  <c r="T469" i="4"/>
  <c r="U468" i="4"/>
  <c r="T466" i="4"/>
  <c r="U463" i="4"/>
  <c r="T461" i="4"/>
  <c r="U460" i="4"/>
  <c r="T458" i="4"/>
  <c r="S456" i="4"/>
  <c r="U455" i="4"/>
  <c r="T453" i="4"/>
  <c r="U452" i="4"/>
  <c r="T450" i="4"/>
  <c r="S448" i="4"/>
  <c r="U447" i="4"/>
  <c r="T445" i="4"/>
  <c r="U444" i="4"/>
  <c r="T442" i="4"/>
  <c r="S440" i="4"/>
  <c r="U439" i="4"/>
  <c r="T437" i="4"/>
  <c r="U436" i="4"/>
  <c r="T434" i="4"/>
  <c r="U431" i="4"/>
  <c r="T429" i="4"/>
  <c r="U428" i="4"/>
  <c r="T426" i="4"/>
  <c r="U423" i="4"/>
  <c r="T421" i="4"/>
  <c r="U420" i="4"/>
  <c r="T418" i="4"/>
  <c r="U415" i="4"/>
  <c r="T413" i="4"/>
  <c r="U412" i="4"/>
  <c r="T410" i="4"/>
  <c r="U407" i="4"/>
  <c r="T405" i="4"/>
  <c r="U404" i="4"/>
  <c r="T402" i="4"/>
  <c r="U399" i="4"/>
  <c r="T397" i="4"/>
  <c r="U396" i="4"/>
  <c r="T394" i="4"/>
  <c r="U391" i="4"/>
  <c r="T389" i="4"/>
  <c r="U388" i="4"/>
  <c r="T386" i="4"/>
  <c r="U383" i="4"/>
  <c r="T381" i="4"/>
  <c r="U380" i="4"/>
  <c r="T378" i="4"/>
  <c r="U375" i="4"/>
  <c r="T373" i="4"/>
  <c r="U372" i="4"/>
  <c r="T370" i="4"/>
  <c r="U367" i="4"/>
  <c r="T365" i="4"/>
  <c r="U364" i="4"/>
  <c r="T362" i="4"/>
  <c r="U359" i="4"/>
  <c r="T357" i="4"/>
  <c r="U356" i="4"/>
  <c r="T354" i="4"/>
  <c r="U353" i="4"/>
  <c r="T351" i="4"/>
  <c r="U350" i="4"/>
  <c r="T348" i="4"/>
  <c r="U345" i="4"/>
  <c r="T343" i="4"/>
  <c r="U342" i="4"/>
  <c r="T340" i="4"/>
  <c r="U337" i="4"/>
  <c r="T335" i="4"/>
  <c r="U334" i="4"/>
  <c r="T332" i="4"/>
  <c r="U329" i="4"/>
  <c r="T327" i="4"/>
  <c r="U326" i="4"/>
  <c r="T324" i="4"/>
  <c r="U323" i="4"/>
  <c r="T321" i="4"/>
  <c r="U320" i="4"/>
  <c r="T317" i="4"/>
  <c r="U316" i="4"/>
  <c r="T313" i="4"/>
  <c r="U312" i="4"/>
  <c r="U309" i="4"/>
  <c r="T306" i="4"/>
  <c r="T303" i="4"/>
  <c r="U302" i="4"/>
  <c r="T299" i="4"/>
  <c r="U298" i="4"/>
  <c r="T295" i="4"/>
  <c r="U294" i="4"/>
  <c r="T292" i="4"/>
  <c r="U291" i="4"/>
  <c r="T492" i="4"/>
  <c r="S490" i="4"/>
  <c r="T487" i="4"/>
  <c r="T484" i="4"/>
  <c r="S482" i="4"/>
  <c r="T479" i="4"/>
  <c r="T476" i="4"/>
  <c r="S474" i="4"/>
  <c r="U473" i="4"/>
  <c r="T471" i="4"/>
  <c r="T468" i="4"/>
  <c r="S466" i="4"/>
  <c r="T463" i="4"/>
  <c r="T460" i="4"/>
  <c r="S458" i="4"/>
  <c r="T455" i="4"/>
  <c r="T452" i="4"/>
  <c r="S450" i="4"/>
  <c r="T447" i="4"/>
  <c r="T444" i="4"/>
  <c r="S442" i="4"/>
  <c r="T439" i="4"/>
  <c r="T436" i="4"/>
  <c r="S434" i="4"/>
  <c r="T431" i="4"/>
  <c r="T428" i="4"/>
  <c r="S426" i="4"/>
  <c r="T423" i="4"/>
  <c r="T420" i="4"/>
  <c r="S418" i="4"/>
  <c r="T415" i="4"/>
  <c r="T412" i="4"/>
  <c r="S410" i="4"/>
  <c r="T407" i="4"/>
  <c r="T404" i="4"/>
  <c r="S402" i="4"/>
  <c r="T399" i="4"/>
  <c r="T396" i="4"/>
  <c r="S394" i="4"/>
  <c r="T391" i="4"/>
  <c r="T388" i="4"/>
  <c r="S386" i="4"/>
  <c r="T383" i="4"/>
  <c r="T380" i="4"/>
  <c r="S378" i="4"/>
  <c r="T375" i="4"/>
  <c r="T372" i="4"/>
  <c r="S370" i="4"/>
  <c r="T367" i="4"/>
  <c r="T364" i="4"/>
  <c r="S362" i="4"/>
  <c r="U361" i="4"/>
  <c r="T359" i="4"/>
  <c r="U358" i="4"/>
  <c r="T356" i="4"/>
  <c r="S354" i="4"/>
  <c r="T353" i="4"/>
  <c r="U352" i="4"/>
  <c r="T350" i="4"/>
  <c r="S348" i="4"/>
  <c r="U347" i="4"/>
  <c r="T345" i="4"/>
  <c r="U344" i="4"/>
  <c r="T342" i="4"/>
  <c r="S340" i="4"/>
  <c r="U339" i="4"/>
  <c r="T337" i="4"/>
  <c r="U336" i="4"/>
  <c r="T334" i="4"/>
  <c r="S332" i="4"/>
  <c r="U331" i="4"/>
  <c r="T329" i="4"/>
  <c r="U328" i="4"/>
  <c r="T326" i="4"/>
  <c r="T323" i="4"/>
  <c r="T320" i="4"/>
  <c r="U319" i="4"/>
  <c r="S317" i="4"/>
  <c r="T316" i="4"/>
  <c r="U315" i="4"/>
  <c r="S313" i="4"/>
  <c r="T312" i="4"/>
  <c r="U311" i="4"/>
  <c r="T309" i="4"/>
  <c r="U308" i="4"/>
  <c r="S306" i="4"/>
  <c r="U305" i="4"/>
  <c r="S303" i="4"/>
  <c r="T302" i="4"/>
  <c r="U301" i="4"/>
  <c r="T298" i="4"/>
  <c r="U297" i="4"/>
  <c r="T294" i="4"/>
  <c r="T291" i="4"/>
  <c r="U290" i="4"/>
  <c r="U287" i="4"/>
  <c r="S101" i="4"/>
  <c r="S97" i="4"/>
  <c r="S93" i="4"/>
  <c r="S89" i="4"/>
  <c r="S81" i="4"/>
  <c r="S73" i="4"/>
  <c r="S65" i="4"/>
  <c r="T290" i="4"/>
  <c r="U289" i="4"/>
  <c r="T286" i="4"/>
  <c r="U285" i="4"/>
  <c r="T282" i="4"/>
  <c r="U281" i="4"/>
  <c r="T278" i="4"/>
  <c r="U277" i="4"/>
  <c r="T274" i="4"/>
  <c r="U273" i="4"/>
  <c r="T270" i="4"/>
  <c r="U269" i="4"/>
  <c r="T266" i="4"/>
  <c r="U265" i="4"/>
  <c r="T262" i="4"/>
  <c r="U261" i="4"/>
  <c r="T258" i="4"/>
  <c r="U257" i="4"/>
  <c r="T254" i="4"/>
  <c r="U253" i="4"/>
  <c r="T250" i="4"/>
  <c r="U249" i="4"/>
  <c r="T246" i="4"/>
  <c r="U245" i="4"/>
  <c r="T242" i="4"/>
  <c r="U241" i="4"/>
  <c r="T238" i="4"/>
  <c r="U237" i="4"/>
  <c r="T234" i="4"/>
  <c r="U233" i="4"/>
  <c r="T230" i="4"/>
  <c r="U229" i="4"/>
  <c r="T226" i="4"/>
  <c r="U225" i="4"/>
  <c r="T222" i="4"/>
  <c r="U221" i="4"/>
  <c r="T218" i="4"/>
  <c r="U217" i="4"/>
  <c r="T214" i="4"/>
  <c r="U213" i="4"/>
  <c r="T210" i="4"/>
  <c r="U209" i="4"/>
  <c r="T206" i="4"/>
  <c r="U205" i="4"/>
  <c r="T202" i="4"/>
  <c r="U201" i="4"/>
  <c r="T198" i="4"/>
  <c r="U197" i="4"/>
  <c r="T194" i="4"/>
  <c r="U193" i="4"/>
  <c r="T190" i="4"/>
  <c r="U189" i="4"/>
  <c r="T186" i="4"/>
  <c r="U185" i="4"/>
  <c r="T182" i="4"/>
  <c r="U181" i="4"/>
  <c r="T178" i="4"/>
  <c r="U177" i="4"/>
  <c r="T174" i="4"/>
  <c r="U173" i="4"/>
  <c r="T170" i="4"/>
  <c r="U169" i="4"/>
  <c r="T166" i="4"/>
  <c r="U165" i="4"/>
  <c r="T162" i="4"/>
  <c r="U161" i="4"/>
  <c r="T158" i="4"/>
  <c r="U157" i="4"/>
  <c r="T154" i="4"/>
  <c r="U153" i="4"/>
  <c r="T150" i="4"/>
  <c r="U149" i="4"/>
  <c r="T146" i="4"/>
  <c r="U145" i="4"/>
  <c r="T142" i="4"/>
  <c r="U141" i="4"/>
  <c r="T138" i="4"/>
  <c r="U137" i="4"/>
  <c r="T134" i="4"/>
  <c r="U133" i="4"/>
  <c r="T130" i="4"/>
  <c r="U129" i="4"/>
  <c r="T126" i="4"/>
  <c r="U125" i="4"/>
  <c r="T122" i="4"/>
  <c r="U121" i="4"/>
  <c r="T118" i="4"/>
  <c r="U117" i="4"/>
  <c r="T114" i="4"/>
  <c r="U113" i="4"/>
  <c r="T110" i="4"/>
  <c r="U109" i="4"/>
  <c r="T106" i="4"/>
  <c r="U105" i="4"/>
  <c r="T102" i="4"/>
  <c r="U101" i="4"/>
  <c r="T98" i="4"/>
  <c r="U97" i="4"/>
  <c r="T94" i="4"/>
  <c r="U93" i="4"/>
  <c r="T90" i="4"/>
  <c r="U89" i="4"/>
  <c r="T86" i="4"/>
  <c r="U85" i="4"/>
  <c r="T82" i="4"/>
  <c r="U81" i="4"/>
  <c r="T78" i="4"/>
  <c r="U77" i="4"/>
  <c r="T74" i="4"/>
  <c r="U73" i="4"/>
  <c r="T70" i="4"/>
  <c r="U69" i="4"/>
  <c r="T66" i="4"/>
  <c r="U65" i="4"/>
  <c r="T62" i="4"/>
  <c r="U61" i="4"/>
  <c r="T58" i="4"/>
  <c r="U57" i="4"/>
  <c r="T54" i="4"/>
  <c r="U53" i="4"/>
  <c r="T50" i="4"/>
  <c r="U49" i="4"/>
  <c r="T46" i="4"/>
  <c r="U45" i="4"/>
  <c r="S43" i="4"/>
  <c r="T42" i="4"/>
  <c r="U41" i="4"/>
  <c r="S39" i="4"/>
  <c r="T38" i="4"/>
  <c r="U37" i="4"/>
  <c r="S35" i="4"/>
  <c r="T34" i="4"/>
  <c r="U33" i="4"/>
  <c r="T30" i="4"/>
  <c r="U29" i="4"/>
  <c r="T26" i="4"/>
  <c r="U25" i="4"/>
  <c r="T22" i="4"/>
  <c r="U21" i="4"/>
  <c r="T18" i="4"/>
  <c r="U17" i="4"/>
  <c r="T14" i="4"/>
  <c r="U13" i="4"/>
  <c r="T10" i="4"/>
  <c r="U9" i="4"/>
  <c r="T6" i="4"/>
  <c r="U5" i="4"/>
  <c r="T285" i="4"/>
  <c r="T281" i="4"/>
  <c r="S278" i="4"/>
  <c r="T277" i="4"/>
  <c r="S274" i="4"/>
  <c r="T273" i="4"/>
  <c r="S270" i="4"/>
  <c r="T269" i="4"/>
  <c r="S266" i="4"/>
  <c r="T265" i="4"/>
  <c r="S262" i="4"/>
  <c r="T261" i="4"/>
  <c r="S258" i="4"/>
  <c r="T257" i="4"/>
  <c r="S254" i="4"/>
  <c r="T253" i="4"/>
  <c r="S250" i="4"/>
  <c r="T249" i="4"/>
  <c r="S246" i="4"/>
  <c r="T245" i="4"/>
  <c r="S242" i="4"/>
  <c r="T241" i="4"/>
  <c r="S238" i="4"/>
  <c r="T237" i="4"/>
  <c r="S234" i="4"/>
  <c r="T233" i="4"/>
  <c r="S230" i="4"/>
  <c r="T229" i="4"/>
  <c r="S226" i="4"/>
  <c r="T225" i="4"/>
  <c r="S222" i="4"/>
  <c r="T221" i="4"/>
  <c r="S218" i="4"/>
  <c r="T217" i="4"/>
  <c r="S214" i="4"/>
  <c r="T213" i="4"/>
  <c r="S210" i="4"/>
  <c r="T209" i="4"/>
  <c r="T205" i="4"/>
  <c r="T201" i="4"/>
  <c r="T197" i="4"/>
  <c r="T193" i="4"/>
  <c r="U192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U144" i="4"/>
  <c r="T141" i="4"/>
  <c r="T137" i="4"/>
  <c r="T133" i="4"/>
  <c r="T129" i="4"/>
  <c r="T125" i="4"/>
  <c r="T121" i="4"/>
  <c r="T117" i="4"/>
  <c r="T113" i="4"/>
  <c r="T109" i="4"/>
  <c r="T105" i="4"/>
  <c r="T101" i="4"/>
  <c r="U100" i="4"/>
  <c r="T97" i="4"/>
  <c r="T93" i="4"/>
  <c r="T89" i="4"/>
  <c r="U88" i="4"/>
  <c r="T85" i="4"/>
  <c r="T81" i="4"/>
  <c r="U80" i="4"/>
  <c r="T77" i="4"/>
  <c r="T73" i="4"/>
  <c r="U72" i="4"/>
  <c r="T69" i="4"/>
  <c r="U68" i="4"/>
  <c r="T65" i="4"/>
  <c r="T61" i="4"/>
  <c r="T57" i="4"/>
  <c r="U56" i="4"/>
  <c r="T53" i="4"/>
  <c r="U52" i="4"/>
  <c r="T49" i="4"/>
  <c r="U48" i="4"/>
  <c r="T45" i="4"/>
  <c r="T41" i="4"/>
  <c r="T37" i="4"/>
  <c r="T33" i="4"/>
  <c r="T29" i="4"/>
  <c r="U28" i="4"/>
  <c r="T25" i="4"/>
  <c r="U24" i="4"/>
  <c r="T21" i="4"/>
  <c r="U20" i="4"/>
  <c r="T17" i="4"/>
  <c r="U16" i="4"/>
  <c r="T13" i="4"/>
  <c r="U12" i="4"/>
  <c r="T9" i="4"/>
  <c r="U8" i="4"/>
  <c r="T5" i="4"/>
  <c r="U4" i="4"/>
  <c r="W597" i="6"/>
  <c r="W598" i="6"/>
  <c r="S295" i="4"/>
  <c r="S292" i="4"/>
  <c r="S288" i="4"/>
  <c r="S284" i="4"/>
  <c r="S280" i="4"/>
  <c r="S276" i="4"/>
  <c r="S272" i="4"/>
  <c r="S268" i="4"/>
  <c r="S264" i="4"/>
  <c r="S260" i="4"/>
  <c r="S256" i="4"/>
  <c r="S252" i="4"/>
  <c r="S248" i="4"/>
  <c r="S244" i="4"/>
  <c r="S240" i="4"/>
  <c r="S236" i="4"/>
  <c r="S232" i="4"/>
  <c r="S228" i="4"/>
  <c r="S224" i="4"/>
  <c r="S220" i="4"/>
  <c r="S216" i="4"/>
  <c r="S212" i="4"/>
  <c r="S208" i="4"/>
  <c r="S311" i="4"/>
  <c r="S308" i="4"/>
  <c r="S298" i="4"/>
  <c r="S294" i="4"/>
  <c r="S291" i="4"/>
  <c r="S287" i="4"/>
  <c r="S283" i="4"/>
  <c r="S279" i="4"/>
  <c r="S275" i="4"/>
  <c r="S271" i="4"/>
  <c r="S267" i="4"/>
  <c r="S263" i="4"/>
  <c r="S259" i="4"/>
  <c r="S255" i="4"/>
  <c r="S251" i="4"/>
  <c r="S247" i="4"/>
  <c r="S243" i="4"/>
  <c r="S239" i="4"/>
  <c r="S235" i="4"/>
  <c r="S231" i="4"/>
  <c r="S227" i="4"/>
  <c r="S223" i="4"/>
  <c r="S219" i="4"/>
  <c r="S215" i="4"/>
  <c r="S211" i="4"/>
  <c r="S207" i="4"/>
  <c r="S203" i="4"/>
  <c r="S199" i="4"/>
  <c r="S195" i="4"/>
  <c r="S104" i="4"/>
  <c r="S84" i="4"/>
  <c r="S76" i="4"/>
  <c r="S68" i="4"/>
  <c r="S56" i="4"/>
  <c r="S52" i="4"/>
  <c r="S48" i="4"/>
  <c r="S44" i="4"/>
  <c r="S40" i="4"/>
  <c r="S36" i="4"/>
  <c r="S32" i="4"/>
  <c r="S28" i="4"/>
  <c r="S24" i="4"/>
  <c r="S20" i="4"/>
  <c r="S16" i="4"/>
  <c r="S12" i="4"/>
  <c r="S8" i="4"/>
  <c r="S4" i="4"/>
  <c r="S318" i="4"/>
  <c r="S315" i="4"/>
  <c r="S312" i="4"/>
  <c r="S302" i="4"/>
  <c r="S299" i="4"/>
  <c r="S296" i="4"/>
  <c r="S289" i="4"/>
  <c r="S285" i="4"/>
  <c r="S281" i="4"/>
  <c r="S277" i="4"/>
  <c r="S273" i="4"/>
  <c r="S269" i="4"/>
  <c r="S265" i="4"/>
  <c r="S261" i="4"/>
  <c r="S257" i="4"/>
  <c r="S253" i="4"/>
  <c r="S249" i="4"/>
  <c r="S245" i="4"/>
  <c r="S241" i="4"/>
  <c r="S237" i="4"/>
  <c r="S233" i="4"/>
  <c r="S229" i="4"/>
  <c r="S225" i="4"/>
  <c r="S221" i="4"/>
  <c r="S217" i="4"/>
  <c r="S213" i="4"/>
  <c r="S209" i="4"/>
  <c r="S205" i="4"/>
  <c r="S201" i="4"/>
  <c r="S197" i="4"/>
  <c r="S193" i="4"/>
  <c r="S189" i="4"/>
  <c r="S185" i="4"/>
  <c r="S102" i="4"/>
  <c r="S86" i="4"/>
  <c r="S78" i="4"/>
  <c r="S70" i="4"/>
  <c r="S62" i="4"/>
  <c r="S58" i="4"/>
  <c r="S321" i="4"/>
  <c r="S324" i="4"/>
  <c r="S206" i="4"/>
  <c r="S204" i="4"/>
  <c r="S202" i="4"/>
  <c r="S200" i="4"/>
  <c r="S198" i="4"/>
  <c r="S196" i="4"/>
  <c r="S194" i="4"/>
  <c r="S192" i="4"/>
  <c r="S190" i="4"/>
  <c r="S188" i="4"/>
  <c r="S186" i="4"/>
  <c r="S184" i="4"/>
  <c r="S103" i="4"/>
  <c r="S100" i="4"/>
  <c r="S98" i="4"/>
  <c r="S96" i="4"/>
  <c r="S94" i="4"/>
  <c r="S92" i="4"/>
  <c r="S90" i="4"/>
  <c r="S88" i="4"/>
  <c r="S85" i="4"/>
  <c r="S82" i="4"/>
  <c r="S80" i="4"/>
  <c r="S77" i="4"/>
  <c r="S74" i="4"/>
  <c r="S72" i="4"/>
  <c r="S69" i="4"/>
  <c r="S66" i="4"/>
  <c r="S63" i="4"/>
  <c r="S60" i="4"/>
  <c r="S57" i="4"/>
  <c r="S53" i="4"/>
  <c r="S49" i="4"/>
  <c r="S45" i="4"/>
  <c r="S41" i="4"/>
  <c r="S37" i="4"/>
  <c r="S33" i="4"/>
  <c r="S29" i="4"/>
  <c r="S25" i="4"/>
  <c r="S21" i="4"/>
  <c r="S17" i="4"/>
  <c r="S13" i="4"/>
  <c r="S9" i="4"/>
  <c r="S5" i="4"/>
  <c r="S83" i="4"/>
  <c r="S75" i="4"/>
  <c r="S64" i="4"/>
  <c r="S61" i="4"/>
  <c r="S54" i="4"/>
  <c r="S50" i="4"/>
  <c r="S46" i="4"/>
  <c r="S42" i="4"/>
  <c r="S38" i="4"/>
  <c r="S34" i="4"/>
  <c r="S30" i="4"/>
  <c r="S26" i="4"/>
  <c r="S22" i="4"/>
  <c r="S18" i="4"/>
  <c r="S14" i="4"/>
  <c r="S10" i="4"/>
  <c r="S6" i="4"/>
  <c r="S181" i="4"/>
  <c r="S179" i="4"/>
  <c r="S177" i="4"/>
  <c r="S175" i="4"/>
  <c r="S173" i="4"/>
  <c r="S171" i="4"/>
  <c r="S169" i="4"/>
  <c r="S167" i="4"/>
  <c r="S165" i="4"/>
  <c r="S163" i="4"/>
  <c r="S161" i="4"/>
  <c r="S159" i="4"/>
  <c r="S157" i="4"/>
  <c r="S155" i="4"/>
  <c r="S182" i="4"/>
  <c r="S180" i="4"/>
  <c r="S178" i="4"/>
  <c r="S176" i="4"/>
  <c r="S174" i="4"/>
  <c r="S172" i="4"/>
  <c r="S170" i="4"/>
  <c r="S168" i="4"/>
  <c r="S166" i="4"/>
  <c r="S164" i="4"/>
  <c r="S162" i="4"/>
  <c r="S160" i="4"/>
  <c r="S158" i="4"/>
  <c r="S156" i="4"/>
  <c r="S154" i="4"/>
  <c r="S153" i="4"/>
  <c r="S152" i="4"/>
  <c r="S151" i="4"/>
  <c r="S150" i="4"/>
  <c r="S149" i="4"/>
  <c r="S148" i="4"/>
  <c r="S147" i="4"/>
  <c r="S146" i="4"/>
  <c r="S145" i="4"/>
  <c r="S144" i="4"/>
  <c r="S141" i="4"/>
  <c r="S139" i="4"/>
  <c r="S137" i="4"/>
  <c r="S135" i="4"/>
  <c r="S133" i="4"/>
  <c r="S131" i="4"/>
  <c r="S129" i="4"/>
  <c r="S127" i="4"/>
  <c r="S125" i="4"/>
  <c r="S123" i="4"/>
  <c r="S121" i="4"/>
  <c r="S119" i="4"/>
  <c r="S117" i="4"/>
  <c r="S115" i="4"/>
  <c r="S113" i="4"/>
  <c r="S111" i="4"/>
  <c r="S109" i="4"/>
  <c r="S107" i="4"/>
  <c r="S105" i="4"/>
  <c r="S142" i="4"/>
  <c r="S140" i="4"/>
  <c r="S138" i="4"/>
  <c r="S136" i="4"/>
  <c r="S134" i="4"/>
  <c r="S132" i="4"/>
  <c r="S130" i="4"/>
  <c r="S128" i="4"/>
  <c r="S126" i="4"/>
  <c r="S124" i="4"/>
  <c r="S122" i="4"/>
  <c r="S120" i="4"/>
  <c r="S118" i="4"/>
  <c r="S116" i="4"/>
  <c r="S114" i="4"/>
  <c r="S112" i="4"/>
  <c r="S110" i="4"/>
  <c r="S108" i="4"/>
  <c r="S106" i="4"/>
  <c r="L597" i="6" l="1"/>
  <c r="M597" i="6"/>
  <c r="L598" i="6"/>
  <c r="M598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2" i="6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2" i="4"/>
  <c r="A575" i="6" l="1"/>
  <c r="C575" i="6"/>
  <c r="D575" i="6"/>
  <c r="G575" i="6"/>
  <c r="W575" i="6" s="1"/>
  <c r="A576" i="6"/>
  <c r="C576" i="6"/>
  <c r="D576" i="6"/>
  <c r="G576" i="6"/>
  <c r="A577" i="6"/>
  <c r="C577" i="6"/>
  <c r="D577" i="6" s="1"/>
  <c r="G577" i="6"/>
  <c r="A578" i="6"/>
  <c r="C578" i="6"/>
  <c r="D578" i="6" s="1"/>
  <c r="G578" i="6"/>
  <c r="A579" i="6"/>
  <c r="C579" i="6"/>
  <c r="D579" i="6" s="1"/>
  <c r="G579" i="6"/>
  <c r="A580" i="6"/>
  <c r="C580" i="6"/>
  <c r="D580" i="6" s="1"/>
  <c r="G580" i="6"/>
  <c r="A581" i="6"/>
  <c r="C581" i="6"/>
  <c r="D581" i="6" s="1"/>
  <c r="G581" i="6"/>
  <c r="A582" i="6"/>
  <c r="C582" i="6"/>
  <c r="D582" i="6" s="1"/>
  <c r="G582" i="6"/>
  <c r="W582" i="6" s="1"/>
  <c r="A583" i="6"/>
  <c r="C583" i="6"/>
  <c r="D583" i="6" s="1"/>
  <c r="G583" i="6"/>
  <c r="A584" i="6"/>
  <c r="C584" i="6"/>
  <c r="D584" i="6" s="1"/>
  <c r="G584" i="6"/>
  <c r="A585" i="6"/>
  <c r="C585" i="6"/>
  <c r="D585" i="6" s="1"/>
  <c r="G585" i="6"/>
  <c r="A586" i="6"/>
  <c r="C586" i="6"/>
  <c r="D586" i="6" s="1"/>
  <c r="G586" i="6"/>
  <c r="A587" i="6"/>
  <c r="C587" i="6"/>
  <c r="D587" i="6" s="1"/>
  <c r="G587" i="6"/>
  <c r="A588" i="6"/>
  <c r="C588" i="6"/>
  <c r="D588" i="6" s="1"/>
  <c r="G588" i="6"/>
  <c r="A589" i="6"/>
  <c r="C589" i="6"/>
  <c r="D589" i="6" s="1"/>
  <c r="G589" i="6"/>
  <c r="A590" i="6"/>
  <c r="C590" i="6"/>
  <c r="D590" i="6" s="1"/>
  <c r="G590" i="6"/>
  <c r="A591" i="6"/>
  <c r="C591" i="6"/>
  <c r="D591" i="6" s="1"/>
  <c r="G591" i="6"/>
  <c r="A592" i="6"/>
  <c r="C592" i="6"/>
  <c r="D592" i="6" s="1"/>
  <c r="G592" i="6"/>
  <c r="A593" i="6"/>
  <c r="C593" i="6"/>
  <c r="D593" i="6" s="1"/>
  <c r="G593" i="6"/>
  <c r="A594" i="6"/>
  <c r="C594" i="6"/>
  <c r="D594" i="6" s="1"/>
  <c r="G594" i="6"/>
  <c r="A595" i="6"/>
  <c r="C595" i="6"/>
  <c r="D595" i="6" s="1"/>
  <c r="G595" i="6"/>
  <c r="A596" i="6"/>
  <c r="C596" i="6"/>
  <c r="D596" i="6" s="1"/>
  <c r="G596" i="6"/>
  <c r="A563" i="6"/>
  <c r="C563" i="6"/>
  <c r="D563" i="6" s="1"/>
  <c r="G563" i="6"/>
  <c r="A564" i="6"/>
  <c r="C564" i="6"/>
  <c r="D564" i="6" s="1"/>
  <c r="G564" i="6"/>
  <c r="A565" i="6"/>
  <c r="C565" i="6"/>
  <c r="D565" i="6" s="1"/>
  <c r="G565" i="6"/>
  <c r="A566" i="6"/>
  <c r="C566" i="6"/>
  <c r="D566" i="6"/>
  <c r="G566" i="6"/>
  <c r="A567" i="6"/>
  <c r="C567" i="6"/>
  <c r="D567" i="6" s="1"/>
  <c r="G567" i="6"/>
  <c r="A568" i="6"/>
  <c r="C568" i="6"/>
  <c r="D568" i="6" s="1"/>
  <c r="G568" i="6"/>
  <c r="A569" i="6"/>
  <c r="C569" i="6"/>
  <c r="D569" i="6" s="1"/>
  <c r="G569" i="6"/>
  <c r="A570" i="6"/>
  <c r="C570" i="6"/>
  <c r="D570" i="6" s="1"/>
  <c r="G570" i="6"/>
  <c r="A571" i="6"/>
  <c r="C571" i="6"/>
  <c r="D571" i="6" s="1"/>
  <c r="G571" i="6"/>
  <c r="A572" i="6"/>
  <c r="C572" i="6"/>
  <c r="D572" i="6" s="1"/>
  <c r="G572" i="6"/>
  <c r="A573" i="6"/>
  <c r="C573" i="6"/>
  <c r="D573" i="6" s="1"/>
  <c r="G573" i="6"/>
  <c r="A574" i="6"/>
  <c r="C574" i="6"/>
  <c r="D574" i="6" s="1"/>
  <c r="G574" i="6"/>
  <c r="A546" i="6"/>
  <c r="C546" i="6"/>
  <c r="D546" i="6" s="1"/>
  <c r="G546" i="6"/>
  <c r="A547" i="6"/>
  <c r="C547" i="6"/>
  <c r="D547" i="6" s="1"/>
  <c r="G547" i="6"/>
  <c r="A548" i="6"/>
  <c r="C548" i="6"/>
  <c r="D548" i="6" s="1"/>
  <c r="G548" i="6"/>
  <c r="A549" i="6"/>
  <c r="C549" i="6"/>
  <c r="D549" i="6" s="1"/>
  <c r="G549" i="6"/>
  <c r="A550" i="6"/>
  <c r="C550" i="6"/>
  <c r="D550" i="6" s="1"/>
  <c r="G550" i="6"/>
  <c r="A551" i="6"/>
  <c r="C551" i="6"/>
  <c r="D551" i="6" s="1"/>
  <c r="G551" i="6"/>
  <c r="A552" i="6"/>
  <c r="C552" i="6"/>
  <c r="D552" i="6" s="1"/>
  <c r="G552" i="6"/>
  <c r="A553" i="6"/>
  <c r="C553" i="6"/>
  <c r="D553" i="6" s="1"/>
  <c r="G553" i="6"/>
  <c r="A554" i="6"/>
  <c r="C554" i="6"/>
  <c r="D554" i="6" s="1"/>
  <c r="G554" i="6"/>
  <c r="A555" i="6"/>
  <c r="C555" i="6"/>
  <c r="D555" i="6" s="1"/>
  <c r="G555" i="6"/>
  <c r="A556" i="6"/>
  <c r="C556" i="6"/>
  <c r="D556" i="6" s="1"/>
  <c r="G556" i="6"/>
  <c r="A557" i="6"/>
  <c r="C557" i="6"/>
  <c r="D557" i="6" s="1"/>
  <c r="G557" i="6"/>
  <c r="A558" i="6"/>
  <c r="C558" i="6"/>
  <c r="D558" i="6" s="1"/>
  <c r="G558" i="6"/>
  <c r="A559" i="6"/>
  <c r="C559" i="6"/>
  <c r="D559" i="6" s="1"/>
  <c r="G559" i="6"/>
  <c r="A560" i="6"/>
  <c r="C560" i="6"/>
  <c r="D560" i="6" s="1"/>
  <c r="G560" i="6"/>
  <c r="A561" i="6"/>
  <c r="C561" i="6"/>
  <c r="D561" i="6" s="1"/>
  <c r="G561" i="6"/>
  <c r="A562" i="6"/>
  <c r="C562" i="6"/>
  <c r="D562" i="6" s="1"/>
  <c r="G562" i="6"/>
  <c r="A538" i="6"/>
  <c r="C538" i="6"/>
  <c r="D538" i="6" s="1"/>
  <c r="G538" i="6"/>
  <c r="A539" i="6"/>
  <c r="C539" i="6"/>
  <c r="D539" i="6" s="1"/>
  <c r="G539" i="6"/>
  <c r="A540" i="6"/>
  <c r="C540" i="6"/>
  <c r="D540" i="6" s="1"/>
  <c r="G540" i="6"/>
  <c r="A541" i="6"/>
  <c r="C541" i="6"/>
  <c r="D541" i="6" s="1"/>
  <c r="G541" i="6"/>
  <c r="A542" i="6"/>
  <c r="C542" i="6"/>
  <c r="D542" i="6" s="1"/>
  <c r="G542" i="6"/>
  <c r="A543" i="6"/>
  <c r="C543" i="6"/>
  <c r="D543" i="6" s="1"/>
  <c r="G543" i="6"/>
  <c r="A544" i="6"/>
  <c r="C544" i="6"/>
  <c r="D544" i="6" s="1"/>
  <c r="G544" i="6"/>
  <c r="A545" i="6"/>
  <c r="C545" i="6"/>
  <c r="D545" i="6" s="1"/>
  <c r="G545" i="6"/>
  <c r="A523" i="6"/>
  <c r="C523" i="6"/>
  <c r="D523" i="6" s="1"/>
  <c r="G523" i="6"/>
  <c r="A524" i="6"/>
  <c r="C524" i="6"/>
  <c r="D524" i="6" s="1"/>
  <c r="G524" i="6"/>
  <c r="A525" i="6"/>
  <c r="C525" i="6"/>
  <c r="D525" i="6" s="1"/>
  <c r="G525" i="6"/>
  <c r="A526" i="6"/>
  <c r="C526" i="6"/>
  <c r="D526" i="6" s="1"/>
  <c r="G526" i="6"/>
  <c r="A527" i="6"/>
  <c r="C527" i="6"/>
  <c r="D527" i="6" s="1"/>
  <c r="G527" i="6"/>
  <c r="A528" i="6"/>
  <c r="C528" i="6"/>
  <c r="D528" i="6" s="1"/>
  <c r="G528" i="6"/>
  <c r="A529" i="6"/>
  <c r="C529" i="6"/>
  <c r="D529" i="6" s="1"/>
  <c r="G529" i="6"/>
  <c r="A530" i="6"/>
  <c r="C530" i="6"/>
  <c r="D530" i="6" s="1"/>
  <c r="G530" i="6"/>
  <c r="A531" i="6"/>
  <c r="C531" i="6"/>
  <c r="D531" i="6"/>
  <c r="G531" i="6"/>
  <c r="A532" i="6"/>
  <c r="C532" i="6"/>
  <c r="D532" i="6" s="1"/>
  <c r="G532" i="6"/>
  <c r="A533" i="6"/>
  <c r="C533" i="6"/>
  <c r="D533" i="6" s="1"/>
  <c r="G533" i="6"/>
  <c r="A534" i="6"/>
  <c r="C534" i="6"/>
  <c r="D534" i="6" s="1"/>
  <c r="G534" i="6"/>
  <c r="A535" i="6"/>
  <c r="C535" i="6"/>
  <c r="D535" i="6" s="1"/>
  <c r="G535" i="6"/>
  <c r="A536" i="6"/>
  <c r="C536" i="6"/>
  <c r="D536" i="6" s="1"/>
  <c r="G536" i="6"/>
  <c r="A537" i="6"/>
  <c r="C537" i="6"/>
  <c r="D537" i="6" s="1"/>
  <c r="G537" i="6"/>
  <c r="A514" i="6"/>
  <c r="C514" i="6"/>
  <c r="D514" i="6" s="1"/>
  <c r="G514" i="6"/>
  <c r="A515" i="6"/>
  <c r="C515" i="6"/>
  <c r="D515" i="6" s="1"/>
  <c r="G515" i="6"/>
  <c r="A516" i="6"/>
  <c r="C516" i="6"/>
  <c r="D516" i="6" s="1"/>
  <c r="G516" i="6"/>
  <c r="A517" i="6"/>
  <c r="C517" i="6"/>
  <c r="D517" i="6" s="1"/>
  <c r="G517" i="6"/>
  <c r="A518" i="6"/>
  <c r="C518" i="6"/>
  <c r="D518" i="6" s="1"/>
  <c r="G518" i="6"/>
  <c r="A519" i="6"/>
  <c r="C519" i="6"/>
  <c r="D519" i="6" s="1"/>
  <c r="G519" i="6"/>
  <c r="A520" i="6"/>
  <c r="C520" i="6"/>
  <c r="D520" i="6" s="1"/>
  <c r="G520" i="6"/>
  <c r="A521" i="6"/>
  <c r="C521" i="6"/>
  <c r="D521" i="6" s="1"/>
  <c r="G521" i="6"/>
  <c r="A522" i="6"/>
  <c r="C522" i="6"/>
  <c r="D522" i="6" s="1"/>
  <c r="G522" i="6"/>
  <c r="A508" i="6"/>
  <c r="C508" i="6"/>
  <c r="D508" i="6" s="1"/>
  <c r="G508" i="6"/>
  <c r="A509" i="6"/>
  <c r="C509" i="6"/>
  <c r="D509" i="6" s="1"/>
  <c r="G509" i="6"/>
  <c r="A510" i="6"/>
  <c r="C510" i="6"/>
  <c r="D510" i="6" s="1"/>
  <c r="G510" i="6"/>
  <c r="A511" i="6"/>
  <c r="C511" i="6"/>
  <c r="D511" i="6" s="1"/>
  <c r="G511" i="6"/>
  <c r="A512" i="6"/>
  <c r="C512" i="6"/>
  <c r="D512" i="6" s="1"/>
  <c r="G512" i="6"/>
  <c r="A513" i="6"/>
  <c r="C513" i="6"/>
  <c r="D513" i="6" s="1"/>
  <c r="G513" i="6"/>
  <c r="A500" i="6"/>
  <c r="C500" i="6"/>
  <c r="D500" i="6" s="1"/>
  <c r="G500" i="6"/>
  <c r="A501" i="6"/>
  <c r="C501" i="6"/>
  <c r="D501" i="6" s="1"/>
  <c r="G501" i="6"/>
  <c r="A502" i="6"/>
  <c r="C502" i="6"/>
  <c r="D502" i="6" s="1"/>
  <c r="G502" i="6"/>
  <c r="A503" i="6"/>
  <c r="C503" i="6"/>
  <c r="D503" i="6" s="1"/>
  <c r="G503" i="6"/>
  <c r="A504" i="6"/>
  <c r="C504" i="6"/>
  <c r="D504" i="6" s="1"/>
  <c r="G504" i="6"/>
  <c r="A505" i="6"/>
  <c r="C505" i="6"/>
  <c r="D505" i="6" s="1"/>
  <c r="G505" i="6"/>
  <c r="A506" i="6"/>
  <c r="C506" i="6"/>
  <c r="D506" i="6" s="1"/>
  <c r="G506" i="6"/>
  <c r="A507" i="6"/>
  <c r="C507" i="6"/>
  <c r="D507" i="6" s="1"/>
  <c r="G507" i="6"/>
  <c r="A492" i="6"/>
  <c r="C492" i="6"/>
  <c r="D492" i="6" s="1"/>
  <c r="G492" i="6"/>
  <c r="A493" i="6"/>
  <c r="C493" i="6"/>
  <c r="D493" i="6" s="1"/>
  <c r="G493" i="6"/>
  <c r="A494" i="6"/>
  <c r="C494" i="6"/>
  <c r="D494" i="6" s="1"/>
  <c r="G494" i="6"/>
  <c r="A495" i="6"/>
  <c r="C495" i="6"/>
  <c r="D495" i="6" s="1"/>
  <c r="G495" i="6"/>
  <c r="A496" i="6"/>
  <c r="C496" i="6"/>
  <c r="D496" i="6" s="1"/>
  <c r="G496" i="6"/>
  <c r="A497" i="6"/>
  <c r="C497" i="6"/>
  <c r="D497" i="6" s="1"/>
  <c r="G497" i="6"/>
  <c r="A498" i="6"/>
  <c r="C498" i="6"/>
  <c r="D498" i="6" s="1"/>
  <c r="G498" i="6"/>
  <c r="A499" i="6"/>
  <c r="C499" i="6"/>
  <c r="D499" i="6" s="1"/>
  <c r="G499" i="6"/>
  <c r="A481" i="6"/>
  <c r="C481" i="6"/>
  <c r="D481" i="6" s="1"/>
  <c r="G481" i="6"/>
  <c r="A482" i="6"/>
  <c r="C482" i="6"/>
  <c r="D482" i="6" s="1"/>
  <c r="G482" i="6"/>
  <c r="A483" i="6"/>
  <c r="C483" i="6"/>
  <c r="D483" i="6" s="1"/>
  <c r="G483" i="6"/>
  <c r="A484" i="6"/>
  <c r="C484" i="6"/>
  <c r="D484" i="6"/>
  <c r="G484" i="6"/>
  <c r="A485" i="6"/>
  <c r="C485" i="6"/>
  <c r="D485" i="6" s="1"/>
  <c r="G485" i="6"/>
  <c r="A486" i="6"/>
  <c r="C486" i="6"/>
  <c r="D486" i="6" s="1"/>
  <c r="G486" i="6"/>
  <c r="A487" i="6"/>
  <c r="C487" i="6"/>
  <c r="D487" i="6" s="1"/>
  <c r="G487" i="6"/>
  <c r="A488" i="6"/>
  <c r="C488" i="6"/>
  <c r="D488" i="6" s="1"/>
  <c r="G488" i="6"/>
  <c r="A489" i="6"/>
  <c r="C489" i="6"/>
  <c r="D489" i="6" s="1"/>
  <c r="G489" i="6"/>
  <c r="A490" i="6"/>
  <c r="C490" i="6"/>
  <c r="D490" i="6" s="1"/>
  <c r="G490" i="6"/>
  <c r="A491" i="6"/>
  <c r="C491" i="6"/>
  <c r="D491" i="6" s="1"/>
  <c r="G491" i="6"/>
  <c r="A470" i="6"/>
  <c r="C470" i="6"/>
  <c r="D470" i="6" s="1"/>
  <c r="G470" i="6"/>
  <c r="A471" i="6"/>
  <c r="C471" i="6"/>
  <c r="D471" i="6" s="1"/>
  <c r="G471" i="6"/>
  <c r="A472" i="6"/>
  <c r="C472" i="6"/>
  <c r="D472" i="6" s="1"/>
  <c r="G472" i="6"/>
  <c r="A473" i="6"/>
  <c r="C473" i="6"/>
  <c r="D473" i="6" s="1"/>
  <c r="G473" i="6"/>
  <c r="A474" i="6"/>
  <c r="C474" i="6"/>
  <c r="D474" i="6" s="1"/>
  <c r="G474" i="6"/>
  <c r="A475" i="6"/>
  <c r="C475" i="6"/>
  <c r="D475" i="6" s="1"/>
  <c r="G475" i="6"/>
  <c r="A476" i="6"/>
  <c r="C476" i="6"/>
  <c r="D476" i="6" s="1"/>
  <c r="G476" i="6"/>
  <c r="A477" i="6"/>
  <c r="C477" i="6"/>
  <c r="D477" i="6" s="1"/>
  <c r="G477" i="6"/>
  <c r="A478" i="6"/>
  <c r="C478" i="6"/>
  <c r="D478" i="6" s="1"/>
  <c r="G478" i="6"/>
  <c r="A479" i="6"/>
  <c r="C479" i="6"/>
  <c r="D479" i="6" s="1"/>
  <c r="G479" i="6"/>
  <c r="A480" i="6"/>
  <c r="C480" i="6"/>
  <c r="D480" i="6" s="1"/>
  <c r="G480" i="6"/>
  <c r="A490" i="4"/>
  <c r="C490" i="4"/>
  <c r="D490" i="4" s="1"/>
  <c r="G490" i="4"/>
  <c r="A491" i="4"/>
  <c r="C491" i="4"/>
  <c r="D491" i="4" s="1"/>
  <c r="G491" i="4"/>
  <c r="A492" i="4"/>
  <c r="C492" i="4"/>
  <c r="D492" i="4" s="1"/>
  <c r="G492" i="4"/>
  <c r="A493" i="4"/>
  <c r="C493" i="4"/>
  <c r="D493" i="4" s="1"/>
  <c r="G493" i="4"/>
  <c r="A486" i="4"/>
  <c r="C486" i="4"/>
  <c r="D486" i="4" s="1"/>
  <c r="G486" i="4"/>
  <c r="A487" i="4"/>
  <c r="C487" i="4"/>
  <c r="D487" i="4" s="1"/>
  <c r="G487" i="4"/>
  <c r="A488" i="4"/>
  <c r="C488" i="4"/>
  <c r="D488" i="4" s="1"/>
  <c r="G488" i="4"/>
  <c r="A489" i="4"/>
  <c r="C489" i="4"/>
  <c r="D489" i="4" s="1"/>
  <c r="G489" i="4"/>
  <c r="A470" i="4"/>
  <c r="C470" i="4"/>
  <c r="D470" i="4" s="1"/>
  <c r="G470" i="4"/>
  <c r="A471" i="4"/>
  <c r="C471" i="4"/>
  <c r="D471" i="4" s="1"/>
  <c r="G471" i="4"/>
  <c r="A472" i="4"/>
  <c r="C472" i="4"/>
  <c r="D472" i="4" s="1"/>
  <c r="G472" i="4"/>
  <c r="A473" i="4"/>
  <c r="C473" i="4"/>
  <c r="D473" i="4" s="1"/>
  <c r="G473" i="4"/>
  <c r="A474" i="4"/>
  <c r="C474" i="4"/>
  <c r="D474" i="4" s="1"/>
  <c r="G474" i="4"/>
  <c r="A475" i="4"/>
  <c r="C475" i="4"/>
  <c r="D475" i="4" s="1"/>
  <c r="G475" i="4"/>
  <c r="A476" i="4"/>
  <c r="C476" i="4"/>
  <c r="D476" i="4" s="1"/>
  <c r="G476" i="4"/>
  <c r="A477" i="4"/>
  <c r="C477" i="4"/>
  <c r="D477" i="4"/>
  <c r="G477" i="4"/>
  <c r="A478" i="4"/>
  <c r="C478" i="4"/>
  <c r="D478" i="4" s="1"/>
  <c r="G478" i="4"/>
  <c r="A479" i="4"/>
  <c r="C479" i="4"/>
  <c r="D479" i="4" s="1"/>
  <c r="G479" i="4"/>
  <c r="A480" i="4"/>
  <c r="C480" i="4"/>
  <c r="D480" i="4" s="1"/>
  <c r="G480" i="4"/>
  <c r="A481" i="4"/>
  <c r="C481" i="4"/>
  <c r="D481" i="4" s="1"/>
  <c r="G481" i="4"/>
  <c r="A482" i="4"/>
  <c r="C482" i="4"/>
  <c r="D482" i="4" s="1"/>
  <c r="G482" i="4"/>
  <c r="A483" i="4"/>
  <c r="C483" i="4"/>
  <c r="D483" i="4" s="1"/>
  <c r="G483" i="4"/>
  <c r="A484" i="4"/>
  <c r="C484" i="4"/>
  <c r="D484" i="4" s="1"/>
  <c r="G484" i="4"/>
  <c r="A485" i="4"/>
  <c r="C485" i="4"/>
  <c r="D485" i="4" s="1"/>
  <c r="G485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2" i="6"/>
  <c r="C3" i="6"/>
  <c r="D3" i="6" s="1"/>
  <c r="C4" i="6"/>
  <c r="C5" i="6"/>
  <c r="D5" i="6" s="1"/>
  <c r="C6" i="6"/>
  <c r="C7" i="6"/>
  <c r="D7" i="6" s="1"/>
  <c r="C8" i="6"/>
  <c r="C9" i="6"/>
  <c r="D9" i="6" s="1"/>
  <c r="C10" i="6"/>
  <c r="D10" i="6" s="1"/>
  <c r="C11" i="6"/>
  <c r="C12" i="6"/>
  <c r="C13" i="6"/>
  <c r="C14" i="6"/>
  <c r="D14" i="6" s="1"/>
  <c r="C15" i="6"/>
  <c r="D15" i="6" s="1"/>
  <c r="C16" i="6"/>
  <c r="C17" i="6"/>
  <c r="D17" i="6" s="1"/>
  <c r="C18" i="6"/>
  <c r="D18" i="6" s="1"/>
  <c r="C19" i="6"/>
  <c r="D19" i="6" s="1"/>
  <c r="C20" i="6"/>
  <c r="C21" i="6"/>
  <c r="D21" i="6" s="1"/>
  <c r="C22" i="6"/>
  <c r="C23" i="6"/>
  <c r="D23" i="6" s="1"/>
  <c r="C24" i="6"/>
  <c r="C25" i="6"/>
  <c r="D25" i="6" s="1"/>
  <c r="C26" i="6"/>
  <c r="D26" i="6" s="1"/>
  <c r="C27" i="6"/>
  <c r="D27" i="6" s="1"/>
  <c r="C28" i="6"/>
  <c r="C29" i="6"/>
  <c r="C30" i="6"/>
  <c r="D30" i="6" s="1"/>
  <c r="C31" i="6"/>
  <c r="C32" i="6"/>
  <c r="C33" i="6"/>
  <c r="D33" i="6" s="1"/>
  <c r="C34" i="6"/>
  <c r="D34" i="6" s="1"/>
  <c r="C35" i="6"/>
  <c r="C36" i="6"/>
  <c r="C37" i="6"/>
  <c r="D37" i="6" s="1"/>
  <c r="C38" i="6"/>
  <c r="C39" i="6"/>
  <c r="D39" i="6" s="1"/>
  <c r="C40" i="6"/>
  <c r="C41" i="6"/>
  <c r="D41" i="6" s="1"/>
  <c r="C42" i="6"/>
  <c r="D42" i="6" s="1"/>
  <c r="C43" i="6"/>
  <c r="D43" i="6" s="1"/>
  <c r="C44" i="6"/>
  <c r="C45" i="6"/>
  <c r="C46" i="6"/>
  <c r="D46" i="6" s="1"/>
  <c r="C47" i="6"/>
  <c r="D47" i="6" s="1"/>
  <c r="C48" i="6"/>
  <c r="C49" i="6"/>
  <c r="D49" i="6" s="1"/>
  <c r="C50" i="6"/>
  <c r="D50" i="6" s="1"/>
  <c r="C51" i="6"/>
  <c r="D51" i="6" s="1"/>
  <c r="C52" i="6"/>
  <c r="C53" i="6"/>
  <c r="D53" i="6" s="1"/>
  <c r="C54" i="6"/>
  <c r="C55" i="6"/>
  <c r="C56" i="6"/>
  <c r="C57" i="6"/>
  <c r="D57" i="6" s="1"/>
  <c r="C58" i="6"/>
  <c r="D58" i="6" s="1"/>
  <c r="C59" i="6"/>
  <c r="D59" i="6" s="1"/>
  <c r="C60" i="6"/>
  <c r="C61" i="6"/>
  <c r="C62" i="6"/>
  <c r="D62" i="6" s="1"/>
  <c r="C63" i="6"/>
  <c r="D63" i="6" s="1"/>
  <c r="C64" i="6"/>
  <c r="C65" i="6"/>
  <c r="D65" i="6" s="1"/>
  <c r="C66" i="6"/>
  <c r="D66" i="6" s="1"/>
  <c r="C67" i="6"/>
  <c r="D67" i="6" s="1"/>
  <c r="C68" i="6"/>
  <c r="C69" i="6"/>
  <c r="D69" i="6" s="1"/>
  <c r="C70" i="6"/>
  <c r="C71" i="6"/>
  <c r="D71" i="6" s="1"/>
  <c r="C72" i="6"/>
  <c r="C73" i="6"/>
  <c r="D73" i="6" s="1"/>
  <c r="C74" i="6"/>
  <c r="D74" i="6" s="1"/>
  <c r="C75" i="6"/>
  <c r="C76" i="6"/>
  <c r="C77" i="6"/>
  <c r="C78" i="6"/>
  <c r="D78" i="6" s="1"/>
  <c r="C79" i="6"/>
  <c r="D79" i="6" s="1"/>
  <c r="C80" i="6"/>
  <c r="C81" i="6"/>
  <c r="D81" i="6" s="1"/>
  <c r="C82" i="6"/>
  <c r="D82" i="6" s="1"/>
  <c r="C83" i="6"/>
  <c r="D83" i="6" s="1"/>
  <c r="C84" i="6"/>
  <c r="C85" i="6"/>
  <c r="D85" i="6" s="1"/>
  <c r="C86" i="6"/>
  <c r="C87" i="6"/>
  <c r="D87" i="6" s="1"/>
  <c r="C88" i="6"/>
  <c r="C89" i="6"/>
  <c r="D89" i="6" s="1"/>
  <c r="C90" i="6"/>
  <c r="D90" i="6" s="1"/>
  <c r="C91" i="6"/>
  <c r="D91" i="6" s="1"/>
  <c r="C92" i="6"/>
  <c r="C93" i="6"/>
  <c r="C94" i="6"/>
  <c r="D94" i="6" s="1"/>
  <c r="C95" i="6"/>
  <c r="C96" i="6"/>
  <c r="C97" i="6"/>
  <c r="D97" i="6" s="1"/>
  <c r="C98" i="6"/>
  <c r="D98" i="6" s="1"/>
  <c r="C99" i="6"/>
  <c r="C100" i="6"/>
  <c r="C101" i="6"/>
  <c r="D101" i="6" s="1"/>
  <c r="C102" i="6"/>
  <c r="C103" i="6"/>
  <c r="D103" i="6" s="1"/>
  <c r="C104" i="6"/>
  <c r="C105" i="6"/>
  <c r="D105" i="6" s="1"/>
  <c r="C106" i="6"/>
  <c r="D106" i="6" s="1"/>
  <c r="C107" i="6"/>
  <c r="D107" i="6" s="1"/>
  <c r="C108" i="6"/>
  <c r="C109" i="6"/>
  <c r="C110" i="6"/>
  <c r="D110" i="6" s="1"/>
  <c r="C111" i="6"/>
  <c r="D111" i="6" s="1"/>
  <c r="C112" i="6"/>
  <c r="C113" i="6"/>
  <c r="D113" i="6" s="1"/>
  <c r="C114" i="6"/>
  <c r="D114" i="6" s="1"/>
  <c r="C115" i="6"/>
  <c r="D115" i="6" s="1"/>
  <c r="C116" i="6"/>
  <c r="C117" i="6"/>
  <c r="D117" i="6" s="1"/>
  <c r="C118" i="6"/>
  <c r="C119" i="6"/>
  <c r="C120" i="6"/>
  <c r="C121" i="6"/>
  <c r="D121" i="6" s="1"/>
  <c r="C122" i="6"/>
  <c r="D122" i="6" s="1"/>
  <c r="C123" i="6"/>
  <c r="D123" i="6" s="1"/>
  <c r="C124" i="6"/>
  <c r="C125" i="6"/>
  <c r="C126" i="6"/>
  <c r="D126" i="6" s="1"/>
  <c r="C127" i="6"/>
  <c r="D127" i="6" s="1"/>
  <c r="C128" i="6"/>
  <c r="C129" i="6"/>
  <c r="D129" i="6" s="1"/>
  <c r="C130" i="6"/>
  <c r="D130" i="6" s="1"/>
  <c r="C131" i="6"/>
  <c r="D131" i="6" s="1"/>
  <c r="C132" i="6"/>
  <c r="C133" i="6"/>
  <c r="D133" i="6" s="1"/>
  <c r="C134" i="6"/>
  <c r="C135" i="6"/>
  <c r="D135" i="6" s="1"/>
  <c r="C136" i="6"/>
  <c r="D136" i="6" s="1"/>
  <c r="C137" i="6"/>
  <c r="D137" i="6" s="1"/>
  <c r="C138" i="6"/>
  <c r="D138" i="6" s="1"/>
  <c r="C139" i="6"/>
  <c r="D139" i="6" s="1"/>
  <c r="C140" i="6"/>
  <c r="C141" i="6"/>
  <c r="C142" i="6"/>
  <c r="D142" i="6" s="1"/>
  <c r="C143" i="6"/>
  <c r="D143" i="6" s="1"/>
  <c r="C144" i="6"/>
  <c r="D144" i="6" s="1"/>
  <c r="C145" i="6"/>
  <c r="D145" i="6" s="1"/>
  <c r="C146" i="6"/>
  <c r="D146" i="6" s="1"/>
  <c r="C147" i="6"/>
  <c r="D147" i="6" s="1"/>
  <c r="C148" i="6"/>
  <c r="C149" i="6"/>
  <c r="D149" i="6" s="1"/>
  <c r="C150" i="6"/>
  <c r="C151" i="6"/>
  <c r="C152" i="6"/>
  <c r="D152" i="6" s="1"/>
  <c r="C153" i="6"/>
  <c r="D153" i="6" s="1"/>
  <c r="C154" i="6"/>
  <c r="D154" i="6" s="1"/>
  <c r="C155" i="6"/>
  <c r="D155" i="6" s="1"/>
  <c r="C156" i="6"/>
  <c r="C157" i="6"/>
  <c r="C158" i="6"/>
  <c r="D158" i="6" s="1"/>
  <c r="C159" i="6"/>
  <c r="D159" i="6" s="1"/>
  <c r="C160" i="6"/>
  <c r="C161" i="6"/>
  <c r="D161" i="6" s="1"/>
  <c r="C162" i="6"/>
  <c r="D162" i="6" s="1"/>
  <c r="C163" i="6"/>
  <c r="D163" i="6" s="1"/>
  <c r="C164" i="6"/>
  <c r="C165" i="6"/>
  <c r="D165" i="6" s="1"/>
  <c r="C166" i="6"/>
  <c r="C167" i="6"/>
  <c r="C168" i="6"/>
  <c r="D168" i="6" s="1"/>
  <c r="C169" i="6"/>
  <c r="D169" i="6" s="1"/>
  <c r="C170" i="6"/>
  <c r="D170" i="6" s="1"/>
  <c r="C171" i="6"/>
  <c r="D171" i="6" s="1"/>
  <c r="C172" i="6"/>
  <c r="D172" i="6" s="1"/>
  <c r="C173" i="6"/>
  <c r="C174" i="6"/>
  <c r="D174" i="6" s="1"/>
  <c r="C175" i="6"/>
  <c r="C176" i="6"/>
  <c r="D176" i="6" s="1"/>
  <c r="C177" i="6"/>
  <c r="D177" i="6" s="1"/>
  <c r="C178" i="6"/>
  <c r="D178" i="6" s="1"/>
  <c r="C179" i="6"/>
  <c r="D179" i="6" s="1"/>
  <c r="C180" i="6"/>
  <c r="C181" i="6"/>
  <c r="D181" i="6" s="1"/>
  <c r="C182" i="6"/>
  <c r="C183" i="6"/>
  <c r="D183" i="6" s="1"/>
  <c r="C184" i="6"/>
  <c r="C185" i="6"/>
  <c r="D185" i="6" s="1"/>
  <c r="C186" i="6"/>
  <c r="D186" i="6" s="1"/>
  <c r="C187" i="6"/>
  <c r="D187" i="6" s="1"/>
  <c r="C188" i="6"/>
  <c r="C189" i="6"/>
  <c r="C190" i="6"/>
  <c r="D190" i="6" s="1"/>
  <c r="C191" i="6"/>
  <c r="C192" i="6"/>
  <c r="C193" i="6"/>
  <c r="D193" i="6" s="1"/>
  <c r="C194" i="6"/>
  <c r="D194" i="6" s="1"/>
  <c r="C195" i="6"/>
  <c r="C196" i="6"/>
  <c r="C197" i="6"/>
  <c r="D197" i="6" s="1"/>
  <c r="C198" i="6"/>
  <c r="C199" i="6"/>
  <c r="D199" i="6" s="1"/>
  <c r="C200" i="6"/>
  <c r="D200" i="6" s="1"/>
  <c r="C201" i="6"/>
  <c r="D201" i="6" s="1"/>
  <c r="C202" i="6"/>
  <c r="D202" i="6" s="1"/>
  <c r="C203" i="6"/>
  <c r="D203" i="6" s="1"/>
  <c r="C204" i="6"/>
  <c r="C205" i="6"/>
  <c r="C206" i="6"/>
  <c r="D206" i="6" s="1"/>
  <c r="C207" i="6"/>
  <c r="C208" i="6"/>
  <c r="C209" i="6"/>
  <c r="D209" i="6" s="1"/>
  <c r="C210" i="6"/>
  <c r="D210" i="6" s="1"/>
  <c r="C211" i="6"/>
  <c r="C212" i="6"/>
  <c r="D212" i="6" s="1"/>
  <c r="C213" i="6"/>
  <c r="D213" i="6" s="1"/>
  <c r="C214" i="6"/>
  <c r="C215" i="6"/>
  <c r="D215" i="6" s="1"/>
  <c r="C216" i="6"/>
  <c r="C217" i="6"/>
  <c r="D217" i="6" s="1"/>
  <c r="C218" i="6"/>
  <c r="D218" i="6" s="1"/>
  <c r="C219" i="6"/>
  <c r="D219" i="6" s="1"/>
  <c r="C220" i="6"/>
  <c r="C221" i="6"/>
  <c r="C222" i="6"/>
  <c r="D222" i="6" s="1"/>
  <c r="C223" i="6"/>
  <c r="C224" i="6"/>
  <c r="C225" i="6"/>
  <c r="D225" i="6" s="1"/>
  <c r="C226" i="6"/>
  <c r="D226" i="6" s="1"/>
  <c r="C227" i="6"/>
  <c r="C228" i="6"/>
  <c r="C229" i="6"/>
  <c r="D229" i="6" s="1"/>
  <c r="C230" i="6"/>
  <c r="C231" i="6"/>
  <c r="D231" i="6" s="1"/>
  <c r="C232" i="6"/>
  <c r="C233" i="6"/>
  <c r="D233" i="6" s="1"/>
  <c r="C234" i="6"/>
  <c r="D234" i="6" s="1"/>
  <c r="C235" i="6"/>
  <c r="D235" i="6" s="1"/>
  <c r="C236" i="6"/>
  <c r="C237" i="6"/>
  <c r="C238" i="6"/>
  <c r="D238" i="6" s="1"/>
  <c r="C239" i="6"/>
  <c r="D239" i="6" s="1"/>
  <c r="C240" i="6"/>
  <c r="D240" i="6" s="1"/>
  <c r="C241" i="6"/>
  <c r="D241" i="6" s="1"/>
  <c r="C242" i="6"/>
  <c r="D242" i="6" s="1"/>
  <c r="C243" i="6"/>
  <c r="C244" i="6"/>
  <c r="C245" i="6"/>
  <c r="D245" i="6" s="1"/>
  <c r="C246" i="6"/>
  <c r="C247" i="6"/>
  <c r="D247" i="6" s="1"/>
  <c r="C248" i="6"/>
  <c r="C249" i="6"/>
  <c r="D249" i="6" s="1"/>
  <c r="C250" i="6"/>
  <c r="D250" i="6" s="1"/>
  <c r="C251" i="6"/>
  <c r="D251" i="6" s="1"/>
  <c r="C252" i="6"/>
  <c r="D252" i="6" s="1"/>
  <c r="C253" i="6"/>
  <c r="C254" i="6"/>
  <c r="D254" i="6" s="1"/>
  <c r="C255" i="6"/>
  <c r="C256" i="6"/>
  <c r="D256" i="6" s="1"/>
  <c r="C257" i="6"/>
  <c r="D257" i="6" s="1"/>
  <c r="C258" i="6"/>
  <c r="D258" i="6" s="1"/>
  <c r="C259" i="6"/>
  <c r="D259" i="6" s="1"/>
  <c r="C260" i="6"/>
  <c r="D260" i="6" s="1"/>
  <c r="C261" i="6"/>
  <c r="D261" i="6" s="1"/>
  <c r="C262" i="6"/>
  <c r="C263" i="6"/>
  <c r="D263" i="6" s="1"/>
  <c r="C264" i="6"/>
  <c r="D264" i="6" s="1"/>
  <c r="C265" i="6"/>
  <c r="D265" i="6" s="1"/>
  <c r="C266" i="6"/>
  <c r="D266" i="6" s="1"/>
  <c r="C267" i="6"/>
  <c r="C268" i="6"/>
  <c r="C269" i="6"/>
  <c r="C270" i="6"/>
  <c r="D270" i="6" s="1"/>
  <c r="C271" i="6"/>
  <c r="D271" i="6" s="1"/>
  <c r="C272" i="6"/>
  <c r="D272" i="6" s="1"/>
  <c r="C273" i="6"/>
  <c r="D273" i="6" s="1"/>
  <c r="C274" i="6"/>
  <c r="D274" i="6" s="1"/>
  <c r="C275" i="6"/>
  <c r="D275" i="6" s="1"/>
  <c r="C276" i="6"/>
  <c r="D276" i="6" s="1"/>
  <c r="C277" i="6"/>
  <c r="D277" i="6" s="1"/>
  <c r="C278" i="6"/>
  <c r="C279" i="6"/>
  <c r="C280" i="6"/>
  <c r="D280" i="6" s="1"/>
  <c r="C281" i="6"/>
  <c r="D281" i="6" s="1"/>
  <c r="C282" i="6"/>
  <c r="D282" i="6" s="1"/>
  <c r="C283" i="6"/>
  <c r="D283" i="6" s="1"/>
  <c r="C284" i="6"/>
  <c r="D284" i="6" s="1"/>
  <c r="C285" i="6"/>
  <c r="C286" i="6"/>
  <c r="D286" i="6" s="1"/>
  <c r="C287" i="6"/>
  <c r="C288" i="6"/>
  <c r="D288" i="6" s="1"/>
  <c r="C289" i="6"/>
  <c r="D289" i="6" s="1"/>
  <c r="C290" i="6"/>
  <c r="D290" i="6" s="1"/>
  <c r="C291" i="6"/>
  <c r="D291" i="6" s="1"/>
  <c r="C292" i="6"/>
  <c r="C293" i="6"/>
  <c r="D293" i="6" s="1"/>
  <c r="C294" i="6"/>
  <c r="C295" i="6"/>
  <c r="D295" i="6" s="1"/>
  <c r="C296" i="6"/>
  <c r="D296" i="6" s="1"/>
  <c r="C297" i="6"/>
  <c r="D297" i="6" s="1"/>
  <c r="C298" i="6"/>
  <c r="D298" i="6" s="1"/>
  <c r="C299" i="6"/>
  <c r="D299" i="6" s="1"/>
  <c r="C300" i="6"/>
  <c r="D300" i="6" s="1"/>
  <c r="C301" i="6"/>
  <c r="C302" i="6"/>
  <c r="D302" i="6" s="1"/>
  <c r="C303" i="6"/>
  <c r="D303" i="6" s="1"/>
  <c r="C304" i="6"/>
  <c r="C305" i="6"/>
  <c r="D305" i="6" s="1"/>
  <c r="C306" i="6"/>
  <c r="D306" i="6" s="1"/>
  <c r="C307" i="6"/>
  <c r="D307" i="6" s="1"/>
  <c r="C308" i="6"/>
  <c r="C309" i="6"/>
  <c r="D309" i="6" s="1"/>
  <c r="C310" i="6"/>
  <c r="C311" i="6"/>
  <c r="D311" i="6" s="1"/>
  <c r="C312" i="6"/>
  <c r="C313" i="6"/>
  <c r="D313" i="6" s="1"/>
  <c r="C314" i="6"/>
  <c r="D314" i="6" s="1"/>
  <c r="C315" i="6"/>
  <c r="C316" i="6"/>
  <c r="D316" i="6" s="1"/>
  <c r="C317" i="6"/>
  <c r="C318" i="6"/>
  <c r="D318" i="6" s="1"/>
  <c r="C319" i="6"/>
  <c r="D319" i="6" s="1"/>
  <c r="C320" i="6"/>
  <c r="D320" i="6" s="1"/>
  <c r="C321" i="6"/>
  <c r="D321" i="6" s="1"/>
  <c r="C322" i="6"/>
  <c r="D322" i="6" s="1"/>
  <c r="C323" i="6"/>
  <c r="D323" i="6" s="1"/>
  <c r="C324" i="6"/>
  <c r="D324" i="6" s="1"/>
  <c r="C325" i="6"/>
  <c r="D325" i="6" s="1"/>
  <c r="C326" i="6"/>
  <c r="C327" i="6"/>
  <c r="C328" i="6"/>
  <c r="D328" i="6" s="1"/>
  <c r="C329" i="6"/>
  <c r="D329" i="6" s="1"/>
  <c r="C330" i="6"/>
  <c r="D330" i="6" s="1"/>
  <c r="C331" i="6"/>
  <c r="C332" i="6"/>
  <c r="D332" i="6" s="1"/>
  <c r="C333" i="6"/>
  <c r="C334" i="6"/>
  <c r="D334" i="6" s="1"/>
  <c r="C335" i="6"/>
  <c r="D335" i="6" s="1"/>
  <c r="C336" i="6"/>
  <c r="C337" i="6"/>
  <c r="D337" i="6" s="1"/>
  <c r="C338" i="6"/>
  <c r="D338" i="6" s="1"/>
  <c r="C339" i="6"/>
  <c r="D339" i="6" s="1"/>
  <c r="C340" i="6"/>
  <c r="C341" i="6"/>
  <c r="D341" i="6" s="1"/>
  <c r="C342" i="6"/>
  <c r="C343" i="6"/>
  <c r="D343" i="6" s="1"/>
  <c r="C344" i="6"/>
  <c r="D344" i="6" s="1"/>
  <c r="C345" i="6"/>
  <c r="D345" i="6" s="1"/>
  <c r="C346" i="6"/>
  <c r="D346" i="6" s="1"/>
  <c r="C347" i="6"/>
  <c r="C348" i="6"/>
  <c r="C349" i="6"/>
  <c r="C350" i="6"/>
  <c r="D350" i="6" s="1"/>
  <c r="C351" i="6"/>
  <c r="D351" i="6" s="1"/>
  <c r="C352" i="6"/>
  <c r="C353" i="6"/>
  <c r="D353" i="6" s="1"/>
  <c r="C354" i="6"/>
  <c r="D354" i="6" s="1"/>
  <c r="C355" i="6"/>
  <c r="D355" i="6" s="1"/>
  <c r="C356" i="6"/>
  <c r="C357" i="6"/>
  <c r="D357" i="6" s="1"/>
  <c r="C358" i="6"/>
  <c r="C359" i="6"/>
  <c r="D359" i="6" s="1"/>
  <c r="C360" i="6"/>
  <c r="D360" i="6" s="1"/>
  <c r="C361" i="6"/>
  <c r="D361" i="6" s="1"/>
  <c r="C362" i="6"/>
  <c r="D362" i="6" s="1"/>
  <c r="C363" i="6"/>
  <c r="C364" i="6"/>
  <c r="D364" i="6" s="1"/>
  <c r="C365" i="6"/>
  <c r="C366" i="6"/>
  <c r="D366" i="6" s="1"/>
  <c r="C367" i="6"/>
  <c r="D367" i="6" s="1"/>
  <c r="C368" i="6"/>
  <c r="D368" i="6" s="1"/>
  <c r="C369" i="6"/>
  <c r="D369" i="6" s="1"/>
  <c r="C370" i="6"/>
  <c r="D370" i="6" s="1"/>
  <c r="C371" i="6"/>
  <c r="D371" i="6" s="1"/>
  <c r="C372" i="6"/>
  <c r="D372" i="6" s="1"/>
  <c r="C373" i="6"/>
  <c r="D373" i="6" s="1"/>
  <c r="C374" i="6"/>
  <c r="D374" i="6" s="1"/>
  <c r="C375" i="6"/>
  <c r="D375" i="6" s="1"/>
  <c r="C376" i="6"/>
  <c r="D376" i="6" s="1"/>
  <c r="C377" i="6"/>
  <c r="D377" i="6" s="1"/>
  <c r="C378" i="6"/>
  <c r="D378" i="6" s="1"/>
  <c r="C379" i="6"/>
  <c r="C380" i="6"/>
  <c r="D380" i="6" s="1"/>
  <c r="C381" i="6"/>
  <c r="D381" i="6" s="1"/>
  <c r="C382" i="6"/>
  <c r="D382" i="6" s="1"/>
  <c r="C383" i="6"/>
  <c r="D383" i="6" s="1"/>
  <c r="C384" i="6"/>
  <c r="C385" i="6"/>
  <c r="D385" i="6" s="1"/>
  <c r="C386" i="6"/>
  <c r="D386" i="6" s="1"/>
  <c r="C387" i="6"/>
  <c r="D387" i="6" s="1"/>
  <c r="C388" i="6"/>
  <c r="D388" i="6" s="1"/>
  <c r="C389" i="6"/>
  <c r="D389" i="6" s="1"/>
  <c r="C390" i="6"/>
  <c r="D390" i="6" s="1"/>
  <c r="C391" i="6"/>
  <c r="D391" i="6" s="1"/>
  <c r="C392" i="6"/>
  <c r="C393" i="6"/>
  <c r="D393" i="6" s="1"/>
  <c r="C394" i="6"/>
  <c r="D394" i="6" s="1"/>
  <c r="C395" i="6"/>
  <c r="D395" i="6" s="1"/>
  <c r="C396" i="6"/>
  <c r="D396" i="6" s="1"/>
  <c r="C397" i="6"/>
  <c r="D397" i="6" s="1"/>
  <c r="C398" i="6"/>
  <c r="D398" i="6" s="1"/>
  <c r="C399" i="6"/>
  <c r="D399" i="6" s="1"/>
  <c r="C400" i="6"/>
  <c r="C401" i="6"/>
  <c r="D401" i="6" s="1"/>
  <c r="C402" i="6"/>
  <c r="D402" i="6" s="1"/>
  <c r="C403" i="6"/>
  <c r="D403" i="6" s="1"/>
  <c r="C404" i="6"/>
  <c r="C405" i="6"/>
  <c r="D405" i="6" s="1"/>
  <c r="C406" i="6"/>
  <c r="D406" i="6" s="1"/>
  <c r="C407" i="6"/>
  <c r="D407" i="6" s="1"/>
  <c r="C408" i="6"/>
  <c r="D408" i="6" s="1"/>
  <c r="C409" i="6"/>
  <c r="D409" i="6" s="1"/>
  <c r="C410" i="6"/>
  <c r="D410" i="6" s="1"/>
  <c r="C411" i="6"/>
  <c r="D411" i="6" s="1"/>
  <c r="C412" i="6"/>
  <c r="C413" i="6"/>
  <c r="D413" i="6" s="1"/>
  <c r="C414" i="6"/>
  <c r="D414" i="6" s="1"/>
  <c r="C415" i="6"/>
  <c r="D415" i="6" s="1"/>
  <c r="C416" i="6"/>
  <c r="C417" i="6"/>
  <c r="D417" i="6" s="1"/>
  <c r="C418" i="6"/>
  <c r="D418" i="6" s="1"/>
  <c r="C419" i="6"/>
  <c r="D419" i="6" s="1"/>
  <c r="C420" i="6"/>
  <c r="C421" i="6"/>
  <c r="D421" i="6" s="1"/>
  <c r="C422" i="6"/>
  <c r="D422" i="6" s="1"/>
  <c r="C423" i="6"/>
  <c r="D423" i="6" s="1"/>
  <c r="C424" i="6"/>
  <c r="D424" i="6" s="1"/>
  <c r="C425" i="6"/>
  <c r="D425" i="6" s="1"/>
  <c r="C426" i="6"/>
  <c r="D426" i="6" s="1"/>
  <c r="C427" i="6"/>
  <c r="D427" i="6" s="1"/>
  <c r="C428" i="6"/>
  <c r="D428" i="6" s="1"/>
  <c r="C429" i="6"/>
  <c r="C430" i="6"/>
  <c r="D430" i="6" s="1"/>
  <c r="C431" i="6"/>
  <c r="D431" i="6" s="1"/>
  <c r="C432" i="6"/>
  <c r="D432" i="6" s="1"/>
  <c r="C433" i="6"/>
  <c r="D433" i="6" s="1"/>
  <c r="C434" i="6"/>
  <c r="D434" i="6" s="1"/>
  <c r="C435" i="6"/>
  <c r="D435" i="6" s="1"/>
  <c r="C436" i="6"/>
  <c r="D436" i="6" s="1"/>
  <c r="C437" i="6"/>
  <c r="D437" i="6" s="1"/>
  <c r="C438" i="6"/>
  <c r="D438" i="6" s="1"/>
  <c r="C439" i="6"/>
  <c r="D439" i="6" s="1"/>
  <c r="C440" i="6"/>
  <c r="D440" i="6" s="1"/>
  <c r="C441" i="6"/>
  <c r="D441" i="6" s="1"/>
  <c r="C442" i="6"/>
  <c r="D442" i="6" s="1"/>
  <c r="C443" i="6"/>
  <c r="D443" i="6" s="1"/>
  <c r="C444" i="6"/>
  <c r="D444" i="6" s="1"/>
  <c r="C445" i="6"/>
  <c r="D445" i="6" s="1"/>
  <c r="C446" i="6"/>
  <c r="D446" i="6" s="1"/>
  <c r="C447" i="6"/>
  <c r="D447" i="6" s="1"/>
  <c r="C448" i="6"/>
  <c r="C449" i="6"/>
  <c r="D449" i="6" s="1"/>
  <c r="C450" i="6"/>
  <c r="D450" i="6" s="1"/>
  <c r="C451" i="6"/>
  <c r="D451" i="6" s="1"/>
  <c r="C452" i="6"/>
  <c r="D452" i="6" s="1"/>
  <c r="C453" i="6"/>
  <c r="D453" i="6" s="1"/>
  <c r="C454" i="6"/>
  <c r="D454" i="6" s="1"/>
  <c r="C455" i="6"/>
  <c r="C456" i="6"/>
  <c r="C457" i="6"/>
  <c r="D457" i="6" s="1"/>
  <c r="C458" i="6"/>
  <c r="D458" i="6" s="1"/>
  <c r="C459" i="6"/>
  <c r="D459" i="6" s="1"/>
  <c r="C460" i="6"/>
  <c r="D460" i="6" s="1"/>
  <c r="C461" i="6"/>
  <c r="D461" i="6" s="1"/>
  <c r="C462" i="6"/>
  <c r="D462" i="6" s="1"/>
  <c r="C463" i="6"/>
  <c r="C464" i="6"/>
  <c r="C465" i="6"/>
  <c r="D465" i="6" s="1"/>
  <c r="C466" i="6"/>
  <c r="D466" i="6" s="1"/>
  <c r="C467" i="6"/>
  <c r="C468" i="6"/>
  <c r="D468" i="6" s="1"/>
  <c r="C469" i="6"/>
  <c r="D469" i="6" s="1"/>
  <c r="C2" i="6"/>
  <c r="D2" i="6" s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2" i="6"/>
  <c r="D467" i="6"/>
  <c r="M465" i="6"/>
  <c r="L465" i="6"/>
  <c r="D464" i="6"/>
  <c r="D463" i="6"/>
  <c r="M458" i="6"/>
  <c r="D456" i="6"/>
  <c r="D455" i="6"/>
  <c r="L452" i="6"/>
  <c r="M449" i="6"/>
  <c r="L449" i="6"/>
  <c r="D448" i="6"/>
  <c r="M442" i="6"/>
  <c r="M433" i="6"/>
  <c r="L433" i="6"/>
  <c r="D429" i="6"/>
  <c r="M426" i="6"/>
  <c r="D420" i="6"/>
  <c r="M417" i="6"/>
  <c r="L417" i="6"/>
  <c r="D416" i="6"/>
  <c r="D412" i="6"/>
  <c r="M410" i="6"/>
  <c r="D404" i="6"/>
  <c r="M401" i="6"/>
  <c r="L401" i="6"/>
  <c r="D400" i="6"/>
  <c r="M394" i="6"/>
  <c r="D392" i="6"/>
  <c r="L388" i="6"/>
  <c r="M385" i="6"/>
  <c r="L385" i="6"/>
  <c r="D384" i="6"/>
  <c r="D379" i="6"/>
  <c r="M378" i="6"/>
  <c r="M369" i="6"/>
  <c r="L369" i="6"/>
  <c r="D365" i="6"/>
  <c r="D363" i="6"/>
  <c r="M362" i="6"/>
  <c r="D358" i="6"/>
  <c r="D356" i="6"/>
  <c r="M353" i="6"/>
  <c r="L353" i="6"/>
  <c r="D352" i="6"/>
  <c r="D349" i="6"/>
  <c r="D348" i="6"/>
  <c r="D347" i="6"/>
  <c r="M346" i="6"/>
  <c r="D342" i="6"/>
  <c r="D340" i="6"/>
  <c r="M337" i="6"/>
  <c r="L337" i="6"/>
  <c r="M336" i="6"/>
  <c r="D336" i="6"/>
  <c r="D333" i="6"/>
  <c r="D331" i="6"/>
  <c r="M330" i="6"/>
  <c r="M328" i="6"/>
  <c r="L328" i="6"/>
  <c r="D327" i="6"/>
  <c r="D326" i="6"/>
  <c r="M321" i="6"/>
  <c r="L321" i="6"/>
  <c r="D317" i="6"/>
  <c r="L316" i="6"/>
  <c r="D315" i="6"/>
  <c r="M314" i="6"/>
  <c r="D312" i="6"/>
  <c r="D310" i="6"/>
  <c r="M308" i="6"/>
  <c r="D308" i="6"/>
  <c r="M305" i="6"/>
  <c r="L305" i="6"/>
  <c r="D304" i="6"/>
  <c r="D301" i="6"/>
  <c r="M300" i="6"/>
  <c r="L300" i="6"/>
  <c r="M298" i="6"/>
  <c r="M295" i="6"/>
  <c r="D294" i="6"/>
  <c r="D292" i="6"/>
  <c r="M289" i="6"/>
  <c r="L289" i="6"/>
  <c r="D287" i="6"/>
  <c r="D285" i="6"/>
  <c r="M282" i="6"/>
  <c r="D279" i="6"/>
  <c r="D278" i="6"/>
  <c r="M273" i="6"/>
  <c r="L273" i="6"/>
  <c r="D269" i="6"/>
  <c r="D268" i="6"/>
  <c r="D267" i="6"/>
  <c r="M266" i="6"/>
  <c r="M263" i="6"/>
  <c r="D262" i="6"/>
  <c r="M257" i="6"/>
  <c r="L257" i="6"/>
  <c r="D255" i="6"/>
  <c r="D253" i="6"/>
  <c r="M250" i="6"/>
  <c r="D248" i="6"/>
  <c r="D246" i="6"/>
  <c r="D244" i="6"/>
  <c r="D243" i="6"/>
  <c r="M241" i="6"/>
  <c r="L241" i="6"/>
  <c r="D237" i="6"/>
  <c r="D236" i="6"/>
  <c r="M234" i="6"/>
  <c r="D232" i="6"/>
  <c r="D230" i="6"/>
  <c r="D228" i="6"/>
  <c r="D227" i="6"/>
  <c r="M225" i="6"/>
  <c r="L225" i="6"/>
  <c r="D224" i="6"/>
  <c r="D223" i="6"/>
  <c r="D221" i="6"/>
  <c r="D220" i="6"/>
  <c r="M218" i="6"/>
  <c r="D216" i="6"/>
  <c r="D214" i="6"/>
  <c r="D211" i="6"/>
  <c r="M209" i="6"/>
  <c r="L209" i="6"/>
  <c r="D208" i="6"/>
  <c r="D207" i="6"/>
  <c r="D205" i="6"/>
  <c r="D204" i="6"/>
  <c r="M202" i="6"/>
  <c r="D198" i="6"/>
  <c r="D196" i="6"/>
  <c r="D195" i="6"/>
  <c r="M193" i="6"/>
  <c r="L193" i="6"/>
  <c r="D192" i="6"/>
  <c r="D191" i="6"/>
  <c r="D189" i="6"/>
  <c r="D188" i="6"/>
  <c r="M186" i="6"/>
  <c r="D184" i="6"/>
  <c r="D182" i="6"/>
  <c r="D180" i="6"/>
  <c r="M177" i="6"/>
  <c r="L177" i="6"/>
  <c r="D175" i="6"/>
  <c r="D173" i="6"/>
  <c r="M170" i="6"/>
  <c r="D167" i="6"/>
  <c r="D166" i="6"/>
  <c r="D164" i="6"/>
  <c r="M161" i="6"/>
  <c r="L161" i="6"/>
  <c r="D160" i="6"/>
  <c r="D157" i="6"/>
  <c r="D156" i="6"/>
  <c r="M154" i="6"/>
  <c r="D151" i="6"/>
  <c r="D150" i="6"/>
  <c r="D148" i="6"/>
  <c r="M145" i="6"/>
  <c r="L145" i="6"/>
  <c r="D141" i="6"/>
  <c r="D140" i="6"/>
  <c r="M138" i="6"/>
  <c r="D134" i="6"/>
  <c r="D132" i="6"/>
  <c r="M129" i="6"/>
  <c r="L129" i="6"/>
  <c r="D128" i="6"/>
  <c r="D125" i="6"/>
  <c r="D124" i="6"/>
  <c r="M122" i="6"/>
  <c r="D120" i="6"/>
  <c r="D119" i="6"/>
  <c r="D118" i="6"/>
  <c r="D116" i="6"/>
  <c r="M113" i="6"/>
  <c r="L113" i="6"/>
  <c r="D112" i="6"/>
  <c r="D109" i="6"/>
  <c r="D108" i="6"/>
  <c r="M106" i="6"/>
  <c r="D104" i="6"/>
  <c r="D102" i="6"/>
  <c r="D100" i="6"/>
  <c r="D99" i="6"/>
  <c r="M97" i="6"/>
  <c r="L97" i="6"/>
  <c r="D96" i="6"/>
  <c r="D95" i="6"/>
  <c r="D93" i="6"/>
  <c r="D92" i="6"/>
  <c r="M90" i="6"/>
  <c r="D88" i="6"/>
  <c r="D86" i="6"/>
  <c r="D84" i="6"/>
  <c r="M81" i="6"/>
  <c r="L81" i="6"/>
  <c r="D80" i="6"/>
  <c r="D77" i="6"/>
  <c r="D76" i="6"/>
  <c r="D75" i="6"/>
  <c r="M74" i="6"/>
  <c r="D72" i="6"/>
  <c r="D70" i="6"/>
  <c r="D68" i="6"/>
  <c r="M65" i="6"/>
  <c r="L65" i="6"/>
  <c r="D64" i="6"/>
  <c r="D61" i="6"/>
  <c r="D60" i="6"/>
  <c r="M58" i="6"/>
  <c r="D56" i="6"/>
  <c r="D55" i="6"/>
  <c r="D54" i="6"/>
  <c r="D52" i="6"/>
  <c r="M49" i="6"/>
  <c r="L49" i="6"/>
  <c r="D48" i="6"/>
  <c r="D45" i="6"/>
  <c r="D44" i="6"/>
  <c r="M42" i="6"/>
  <c r="D40" i="6"/>
  <c r="D38" i="6"/>
  <c r="D36" i="6"/>
  <c r="D35" i="6"/>
  <c r="M33" i="6"/>
  <c r="L33" i="6"/>
  <c r="D32" i="6"/>
  <c r="D31" i="6"/>
  <c r="D29" i="6"/>
  <c r="D28" i="6"/>
  <c r="M26" i="6"/>
  <c r="D24" i="6"/>
  <c r="D22" i="6"/>
  <c r="D20" i="6"/>
  <c r="M17" i="6"/>
  <c r="L17" i="6"/>
  <c r="D16" i="6"/>
  <c r="D13" i="6"/>
  <c r="D12" i="6"/>
  <c r="D11" i="6"/>
  <c r="M10" i="6"/>
  <c r="D8" i="6"/>
  <c r="D6" i="6"/>
  <c r="D4" i="6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2" i="4"/>
  <c r="C3" i="4"/>
  <c r="C4" i="4"/>
  <c r="D4" i="4" s="1"/>
  <c r="C5" i="4"/>
  <c r="D5" i="4" s="1"/>
  <c r="C6" i="4"/>
  <c r="D6" i="4" s="1"/>
  <c r="C7" i="4"/>
  <c r="C8" i="4"/>
  <c r="D8" i="4" s="1"/>
  <c r="C9" i="4"/>
  <c r="D9" i="4" s="1"/>
  <c r="C10" i="4"/>
  <c r="D10" i="4" s="1"/>
  <c r="C11" i="4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C20" i="4"/>
  <c r="D20" i="4" s="1"/>
  <c r="C21" i="4"/>
  <c r="D21" i="4" s="1"/>
  <c r="C22" i="4"/>
  <c r="D22" i="4" s="1"/>
  <c r="C23" i="4"/>
  <c r="C24" i="4"/>
  <c r="D24" i="4" s="1"/>
  <c r="C25" i="4"/>
  <c r="D25" i="4" s="1"/>
  <c r="C26" i="4"/>
  <c r="D26" i="4" s="1"/>
  <c r="C27" i="4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C36" i="4"/>
  <c r="D36" i="4" s="1"/>
  <c r="C37" i="4"/>
  <c r="D37" i="4" s="1"/>
  <c r="C38" i="4"/>
  <c r="D38" i="4" s="1"/>
  <c r="C39" i="4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C48" i="4"/>
  <c r="D48" i="4" s="1"/>
  <c r="C49" i="4"/>
  <c r="D49" i="4" s="1"/>
  <c r="C50" i="4"/>
  <c r="D50" i="4" s="1"/>
  <c r="C51" i="4"/>
  <c r="C52" i="4"/>
  <c r="D52" i="4" s="1"/>
  <c r="C53" i="4"/>
  <c r="D53" i="4" s="1"/>
  <c r="C54" i="4"/>
  <c r="D54" i="4" s="1"/>
  <c r="C55" i="4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C64" i="4"/>
  <c r="D64" i="4" s="1"/>
  <c r="C65" i="4"/>
  <c r="D65" i="4" s="1"/>
  <c r="C66" i="4"/>
  <c r="C67" i="4"/>
  <c r="C68" i="4"/>
  <c r="D68" i="4" s="1"/>
  <c r="C69" i="4"/>
  <c r="D69" i="4" s="1"/>
  <c r="C70" i="4"/>
  <c r="D70" i="4" s="1"/>
  <c r="C71" i="4"/>
  <c r="C72" i="4"/>
  <c r="D72" i="4" s="1"/>
  <c r="C73" i="4"/>
  <c r="D73" i="4" s="1"/>
  <c r="C74" i="4"/>
  <c r="D74" i="4" s="1"/>
  <c r="C75" i="4"/>
  <c r="C76" i="4"/>
  <c r="D76" i="4" s="1"/>
  <c r="C77" i="4"/>
  <c r="D77" i="4" s="1"/>
  <c r="C78" i="4"/>
  <c r="D78" i="4" s="1"/>
  <c r="C79" i="4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C90" i="4"/>
  <c r="D90" i="4" s="1"/>
  <c r="C91" i="4"/>
  <c r="C92" i="4"/>
  <c r="D92" i="4" s="1"/>
  <c r="C93" i="4"/>
  <c r="D93" i="4" s="1"/>
  <c r="C94" i="4"/>
  <c r="D94" i="4" s="1"/>
  <c r="C95" i="4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C108" i="4"/>
  <c r="D108" i="4" s="1"/>
  <c r="C109" i="4"/>
  <c r="D109" i="4" s="1"/>
  <c r="C110" i="4"/>
  <c r="D110" i="4" s="1"/>
  <c r="C111" i="4"/>
  <c r="C112" i="4"/>
  <c r="D112" i="4" s="1"/>
  <c r="C113" i="4"/>
  <c r="D113" i="4" s="1"/>
  <c r="C114" i="4"/>
  <c r="D114" i="4" s="1"/>
  <c r="C115" i="4"/>
  <c r="C116" i="4"/>
  <c r="D116" i="4" s="1"/>
  <c r="C117" i="4"/>
  <c r="D117" i="4" s="1"/>
  <c r="C118" i="4"/>
  <c r="D118" i="4" s="1"/>
  <c r="C119" i="4"/>
  <c r="C120" i="4"/>
  <c r="D120" i="4" s="1"/>
  <c r="C121" i="4"/>
  <c r="D121" i="4" s="1"/>
  <c r="C122" i="4"/>
  <c r="D122" i="4" s="1"/>
  <c r="C123" i="4"/>
  <c r="C124" i="4"/>
  <c r="D124" i="4" s="1"/>
  <c r="C125" i="4"/>
  <c r="D125" i="4" s="1"/>
  <c r="C126" i="4"/>
  <c r="D126" i="4" s="1"/>
  <c r="C127" i="4"/>
  <c r="C128" i="4"/>
  <c r="D128" i="4" s="1"/>
  <c r="C129" i="4"/>
  <c r="D129" i="4" s="1"/>
  <c r="C130" i="4"/>
  <c r="D130" i="4" s="1"/>
  <c r="C131" i="4"/>
  <c r="C132" i="4"/>
  <c r="D132" i="4" s="1"/>
  <c r="C133" i="4"/>
  <c r="D133" i="4" s="1"/>
  <c r="C134" i="4"/>
  <c r="D134" i="4" s="1"/>
  <c r="C135" i="4"/>
  <c r="C136" i="4"/>
  <c r="D136" i="4" s="1"/>
  <c r="C137" i="4"/>
  <c r="D137" i="4" s="1"/>
  <c r="C138" i="4"/>
  <c r="D138" i="4" s="1"/>
  <c r="C139" i="4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C148" i="4"/>
  <c r="D148" i="4" s="1"/>
  <c r="C149" i="4"/>
  <c r="D149" i="4" s="1"/>
  <c r="C150" i="4"/>
  <c r="D150" i="4" s="1"/>
  <c r="C151" i="4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C162" i="4"/>
  <c r="D162" i="4" s="1"/>
  <c r="C163" i="4"/>
  <c r="C164" i="4"/>
  <c r="D164" i="4" s="1"/>
  <c r="C165" i="4"/>
  <c r="D165" i="4" s="1"/>
  <c r="C166" i="4"/>
  <c r="D166" i="4" s="1"/>
  <c r="C167" i="4"/>
  <c r="C168" i="4"/>
  <c r="D168" i="4" s="1"/>
  <c r="C169" i="4"/>
  <c r="D169" i="4" s="1"/>
  <c r="C170" i="4"/>
  <c r="C171" i="4"/>
  <c r="C172" i="4"/>
  <c r="D172" i="4" s="1"/>
  <c r="C173" i="4"/>
  <c r="D173" i="4" s="1"/>
  <c r="C174" i="4"/>
  <c r="D174" i="4" s="1"/>
  <c r="C175" i="4"/>
  <c r="C176" i="4"/>
  <c r="D176" i="4" s="1"/>
  <c r="C177" i="4"/>
  <c r="D177" i="4" s="1"/>
  <c r="C178" i="4"/>
  <c r="D178" i="4" s="1"/>
  <c r="C179" i="4"/>
  <c r="C180" i="4"/>
  <c r="D180" i="4" s="1"/>
  <c r="C181" i="4"/>
  <c r="D181" i="4" s="1"/>
  <c r="C182" i="4"/>
  <c r="D182" i="4" s="1"/>
  <c r="C183" i="4"/>
  <c r="C184" i="4"/>
  <c r="D184" i="4" s="1"/>
  <c r="C185" i="4"/>
  <c r="D185" i="4" s="1"/>
  <c r="C186" i="4"/>
  <c r="D186" i="4" s="1"/>
  <c r="C187" i="4"/>
  <c r="C188" i="4"/>
  <c r="D188" i="4" s="1"/>
  <c r="C189" i="4"/>
  <c r="D189" i="4" s="1"/>
  <c r="C190" i="4"/>
  <c r="D190" i="4" s="1"/>
  <c r="C191" i="4"/>
  <c r="D191" i="4" s="1"/>
  <c r="C192" i="4"/>
  <c r="D192" i="4" s="1"/>
  <c r="C193" i="4"/>
  <c r="C194" i="4"/>
  <c r="D194" i="4" s="1"/>
  <c r="C195" i="4"/>
  <c r="C196" i="4"/>
  <c r="D196" i="4" s="1"/>
  <c r="C197" i="4"/>
  <c r="D197" i="4" s="1"/>
  <c r="C198" i="4"/>
  <c r="D198" i="4" s="1"/>
  <c r="C199" i="4"/>
  <c r="C200" i="4"/>
  <c r="D200" i="4" s="1"/>
  <c r="C201" i="4"/>
  <c r="D201" i="4" s="1"/>
  <c r="C202" i="4"/>
  <c r="D202" i="4" s="1"/>
  <c r="C203" i="4"/>
  <c r="C204" i="4"/>
  <c r="D204" i="4" s="1"/>
  <c r="C205" i="4"/>
  <c r="D205" i="4" s="1"/>
  <c r="C206" i="4"/>
  <c r="C207" i="4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D215" i="4" s="1"/>
  <c r="C216" i="4"/>
  <c r="D216" i="4" s="1"/>
  <c r="C217" i="4"/>
  <c r="C218" i="4"/>
  <c r="D218" i="4" s="1"/>
  <c r="C219" i="4"/>
  <c r="C220" i="4"/>
  <c r="D220" i="4" s="1"/>
  <c r="C221" i="4"/>
  <c r="D221" i="4" s="1"/>
  <c r="C222" i="4"/>
  <c r="D222" i="4" s="1"/>
  <c r="C223" i="4"/>
  <c r="C224" i="4"/>
  <c r="D224" i="4" s="1"/>
  <c r="C225" i="4"/>
  <c r="D225" i="4" s="1"/>
  <c r="C226" i="4"/>
  <c r="D226" i="4" s="1"/>
  <c r="C227" i="4"/>
  <c r="C228" i="4"/>
  <c r="D228" i="4" s="1"/>
  <c r="C229" i="4"/>
  <c r="D229" i="4" s="1"/>
  <c r="C230" i="4"/>
  <c r="D230" i="4" s="1"/>
  <c r="C231" i="4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C244" i="4"/>
  <c r="D244" i="4" s="1"/>
  <c r="C245" i="4"/>
  <c r="D245" i="4" s="1"/>
  <c r="C246" i="4"/>
  <c r="D246" i="4" s="1"/>
  <c r="C247" i="4"/>
  <c r="C248" i="4"/>
  <c r="D248" i="4" s="1"/>
  <c r="C249" i="4"/>
  <c r="D249" i="4" s="1"/>
  <c r="C250" i="4"/>
  <c r="D250" i="4" s="1"/>
  <c r="C251" i="4"/>
  <c r="C252" i="4"/>
  <c r="D252" i="4" s="1"/>
  <c r="C253" i="4"/>
  <c r="D253" i="4" s="1"/>
  <c r="C254" i="4"/>
  <c r="D254" i="4" s="1"/>
  <c r="C255" i="4"/>
  <c r="C256" i="4"/>
  <c r="D256" i="4" s="1"/>
  <c r="C257" i="4"/>
  <c r="D257" i="4" s="1"/>
  <c r="C258" i="4"/>
  <c r="D258" i="4" s="1"/>
  <c r="C259" i="4"/>
  <c r="C260" i="4"/>
  <c r="D260" i="4" s="1"/>
  <c r="C261" i="4"/>
  <c r="D261" i="4" s="1"/>
  <c r="C262" i="4"/>
  <c r="D262" i="4" s="1"/>
  <c r="C263" i="4"/>
  <c r="C264" i="4"/>
  <c r="D264" i="4" s="1"/>
  <c r="C265" i="4"/>
  <c r="D265" i="4" s="1"/>
  <c r="C266" i="4"/>
  <c r="D266" i="4" s="1"/>
  <c r="C267" i="4"/>
  <c r="C268" i="4"/>
  <c r="D268" i="4" s="1"/>
  <c r="C269" i="4"/>
  <c r="D269" i="4" s="1"/>
  <c r="C270" i="4"/>
  <c r="D270" i="4" s="1"/>
  <c r="C271" i="4"/>
  <c r="C272" i="4"/>
  <c r="D272" i="4" s="1"/>
  <c r="C273" i="4"/>
  <c r="D273" i="4" s="1"/>
  <c r="C274" i="4"/>
  <c r="D274" i="4" s="1"/>
  <c r="C275" i="4"/>
  <c r="C276" i="4"/>
  <c r="D276" i="4" s="1"/>
  <c r="C277" i="4"/>
  <c r="D277" i="4" s="1"/>
  <c r="C278" i="4"/>
  <c r="D278" i="4" s="1"/>
  <c r="C279" i="4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C308" i="4"/>
  <c r="C309" i="4"/>
  <c r="D309" i="4" s="1"/>
  <c r="C310" i="4"/>
  <c r="C311" i="4"/>
  <c r="C312" i="4"/>
  <c r="D312" i="4" s="1"/>
  <c r="C313" i="4"/>
  <c r="D313" i="4" s="1"/>
  <c r="C314" i="4"/>
  <c r="D314" i="4" s="1"/>
  <c r="C315" i="4"/>
  <c r="D315" i="4" s="1"/>
  <c r="C316" i="4"/>
  <c r="C317" i="4"/>
  <c r="D317" i="4" s="1"/>
  <c r="C318" i="4"/>
  <c r="D318" i="4" s="1"/>
  <c r="C319" i="4"/>
  <c r="C320" i="4"/>
  <c r="D320" i="4" s="1"/>
  <c r="C321" i="4"/>
  <c r="D321" i="4" s="1"/>
  <c r="C322" i="4"/>
  <c r="D322" i="4" s="1"/>
  <c r="C323" i="4"/>
  <c r="C324" i="4"/>
  <c r="C325" i="4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C332" i="4"/>
  <c r="C333" i="4"/>
  <c r="D333" i="4" s="1"/>
  <c r="C334" i="4"/>
  <c r="D334" i="4" s="1"/>
  <c r="C335" i="4"/>
  <c r="C336" i="4"/>
  <c r="D336" i="4" s="1"/>
  <c r="C337" i="4"/>
  <c r="D337" i="4" s="1"/>
  <c r="C338" i="4"/>
  <c r="D338" i="4" s="1"/>
  <c r="C339" i="4"/>
  <c r="C340" i="4"/>
  <c r="C341" i="4"/>
  <c r="D341" i="4" s="1"/>
  <c r="C342" i="4"/>
  <c r="D342" i="4" s="1"/>
  <c r="C343" i="4"/>
  <c r="C344" i="4"/>
  <c r="D344" i="4" s="1"/>
  <c r="C345" i="4"/>
  <c r="D345" i="4" s="1"/>
  <c r="C346" i="4"/>
  <c r="D346" i="4" s="1"/>
  <c r="C347" i="4"/>
  <c r="C348" i="4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C356" i="4"/>
  <c r="D356" i="4" s="1"/>
  <c r="C357" i="4"/>
  <c r="D357" i="4" s="1"/>
  <c r="C358" i="4"/>
  <c r="D358" i="4" s="1"/>
  <c r="C359" i="4"/>
  <c r="C360" i="4"/>
  <c r="D360" i="4" s="1"/>
  <c r="C361" i="4"/>
  <c r="D361" i="4" s="1"/>
  <c r="C362" i="4"/>
  <c r="D362" i="4" s="1"/>
  <c r="C363" i="4"/>
  <c r="C364" i="4"/>
  <c r="D364" i="4" s="1"/>
  <c r="C365" i="4"/>
  <c r="D365" i="4" s="1"/>
  <c r="C366" i="4"/>
  <c r="D366" i="4" s="1"/>
  <c r="C367" i="4"/>
  <c r="D367" i="4" s="1"/>
  <c r="C368" i="4"/>
  <c r="C369" i="4"/>
  <c r="C370" i="4"/>
  <c r="D370" i="4" s="1"/>
  <c r="C371" i="4"/>
  <c r="C372" i="4"/>
  <c r="D372" i="4" s="1"/>
  <c r="C373" i="4"/>
  <c r="D373" i="4" s="1"/>
  <c r="C374" i="4"/>
  <c r="C375" i="4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C382" i="4"/>
  <c r="D382" i="4" s="1"/>
  <c r="C383" i="4"/>
  <c r="C384" i="4"/>
  <c r="D384" i="4" s="1"/>
  <c r="C385" i="4"/>
  <c r="D385" i="4" s="1"/>
  <c r="C386" i="4"/>
  <c r="D386" i="4" s="1"/>
  <c r="C387" i="4"/>
  <c r="C388" i="4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C396" i="4"/>
  <c r="D396" i="4" s="1"/>
  <c r="C397" i="4"/>
  <c r="D397" i="4" s="1"/>
  <c r="C398" i="4"/>
  <c r="D398" i="4" s="1"/>
  <c r="C399" i="4"/>
  <c r="C400" i="4"/>
  <c r="D400" i="4" s="1"/>
  <c r="C401" i="4"/>
  <c r="D401" i="4" s="1"/>
  <c r="C402" i="4"/>
  <c r="D402" i="4" s="1"/>
  <c r="C403" i="4"/>
  <c r="C404" i="4"/>
  <c r="D404" i="4" s="1"/>
  <c r="C405" i="4"/>
  <c r="D405" i="4" s="1"/>
  <c r="C406" i="4"/>
  <c r="D406" i="4" s="1"/>
  <c r="C407" i="4"/>
  <c r="C408" i="4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C416" i="4"/>
  <c r="D416" i="4" s="1"/>
  <c r="C417" i="4"/>
  <c r="D417" i="4" s="1"/>
  <c r="C418" i="4"/>
  <c r="D418" i="4" s="1"/>
  <c r="C419" i="4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C430" i="4"/>
  <c r="D430" i="4" s="1"/>
  <c r="C431" i="4"/>
  <c r="C432" i="4"/>
  <c r="D432" i="4" s="1"/>
  <c r="C433" i="4"/>
  <c r="D433" i="4" s="1"/>
  <c r="C434" i="4"/>
  <c r="D434" i="4" s="1"/>
  <c r="C435" i="4"/>
  <c r="C436" i="4"/>
  <c r="D436" i="4" s="1"/>
  <c r="C437" i="4"/>
  <c r="D437" i="4" s="1"/>
  <c r="C438" i="4"/>
  <c r="C439" i="4"/>
  <c r="C440" i="4"/>
  <c r="D440" i="4" s="1"/>
  <c r="C441" i="4"/>
  <c r="D441" i="4" s="1"/>
  <c r="C442" i="4"/>
  <c r="D442" i="4" s="1"/>
  <c r="C443" i="4"/>
  <c r="C444" i="4"/>
  <c r="D444" i="4" s="1"/>
  <c r="C445" i="4"/>
  <c r="D445" i="4" s="1"/>
  <c r="C446" i="4"/>
  <c r="D446" i="4" s="1"/>
  <c r="C447" i="4"/>
  <c r="C448" i="4"/>
  <c r="D448" i="4" s="1"/>
  <c r="C449" i="4"/>
  <c r="D449" i="4" s="1"/>
  <c r="C450" i="4"/>
  <c r="D450" i="4" s="1"/>
  <c r="C451" i="4"/>
  <c r="C452" i="4"/>
  <c r="D452" i="4" s="1"/>
  <c r="C453" i="4"/>
  <c r="D453" i="4" s="1"/>
  <c r="C454" i="4"/>
  <c r="D454" i="4" s="1"/>
  <c r="C455" i="4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2" i="4"/>
  <c r="D462" i="4" s="1"/>
  <c r="C463" i="4"/>
  <c r="C464" i="4"/>
  <c r="D464" i="4" s="1"/>
  <c r="C465" i="4"/>
  <c r="D465" i="4" s="1"/>
  <c r="C466" i="4"/>
  <c r="D466" i="4" s="1"/>
  <c r="C467" i="4"/>
  <c r="C468" i="4"/>
  <c r="D468" i="4" s="1"/>
  <c r="C469" i="4"/>
  <c r="D469" i="4" s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C2" i="4"/>
  <c r="D2" i="4" s="1"/>
  <c r="A2" i="4"/>
  <c r="D467" i="4"/>
  <c r="L465" i="4"/>
  <c r="D463" i="4"/>
  <c r="L461" i="4"/>
  <c r="M457" i="4"/>
  <c r="L457" i="4"/>
  <c r="D455" i="4"/>
  <c r="M453" i="4"/>
  <c r="D451" i="4"/>
  <c r="L449" i="4"/>
  <c r="D447" i="4"/>
  <c r="M445" i="4"/>
  <c r="L444" i="4"/>
  <c r="D443" i="4"/>
  <c r="L441" i="4"/>
  <c r="D439" i="4"/>
  <c r="D438" i="4"/>
  <c r="D435" i="4"/>
  <c r="D431" i="4"/>
  <c r="D429" i="4"/>
  <c r="D419" i="4"/>
  <c r="D415" i="4"/>
  <c r="D408" i="4"/>
  <c r="D407" i="4"/>
  <c r="D403" i="4"/>
  <c r="D399" i="4"/>
  <c r="D395" i="4"/>
  <c r="D388" i="4"/>
  <c r="D387" i="4"/>
  <c r="D383" i="4"/>
  <c r="D381" i="4"/>
  <c r="D375" i="4"/>
  <c r="D374" i="4"/>
  <c r="D371" i="4"/>
  <c r="D369" i="4"/>
  <c r="D368" i="4"/>
  <c r="D363" i="4"/>
  <c r="D359" i="4"/>
  <c r="D355" i="4"/>
  <c r="D348" i="4"/>
  <c r="D347" i="4"/>
  <c r="D343" i="4"/>
  <c r="D340" i="4"/>
  <c r="D339" i="4"/>
  <c r="D335" i="4"/>
  <c r="D332" i="4"/>
  <c r="D331" i="4"/>
  <c r="D325" i="4"/>
  <c r="D324" i="4"/>
  <c r="D323" i="4"/>
  <c r="D319" i="4"/>
  <c r="D316" i="4"/>
  <c r="D311" i="4"/>
  <c r="D310" i="4"/>
  <c r="D308" i="4"/>
  <c r="D307" i="4"/>
  <c r="D297" i="4"/>
  <c r="D279" i="4"/>
  <c r="D275" i="4"/>
  <c r="D271" i="4"/>
  <c r="D267" i="4"/>
  <c r="D263" i="4"/>
  <c r="D259" i="4"/>
  <c r="D255" i="4"/>
  <c r="D251" i="4"/>
  <c r="D247" i="4"/>
  <c r="D243" i="4"/>
  <c r="M240" i="4"/>
  <c r="D237" i="4"/>
  <c r="M232" i="4"/>
  <c r="D231" i="4"/>
  <c r="D227" i="4"/>
  <c r="M224" i="4"/>
  <c r="D223" i="4"/>
  <c r="D219" i="4"/>
  <c r="D217" i="4"/>
  <c r="M216" i="4"/>
  <c r="M208" i="4"/>
  <c r="D207" i="4"/>
  <c r="D206" i="4"/>
  <c r="D203" i="4"/>
  <c r="M200" i="4"/>
  <c r="D199" i="4"/>
  <c r="D195" i="4"/>
  <c r="D193" i="4"/>
  <c r="M192" i="4"/>
  <c r="D187" i="4"/>
  <c r="M184" i="4"/>
  <c r="D183" i="4"/>
  <c r="D179" i="4"/>
  <c r="M176" i="4"/>
  <c r="D175" i="4"/>
  <c r="D171" i="4"/>
  <c r="D170" i="4"/>
  <c r="M168" i="4"/>
  <c r="D167" i="4"/>
  <c r="D163" i="4"/>
  <c r="D161" i="4"/>
  <c r="M160" i="4"/>
  <c r="M152" i="4"/>
  <c r="D151" i="4"/>
  <c r="D147" i="4"/>
  <c r="M144" i="4"/>
  <c r="D139" i="4"/>
  <c r="M136" i="4"/>
  <c r="D135" i="4"/>
  <c r="D131" i="4"/>
  <c r="M128" i="4"/>
  <c r="D127" i="4"/>
  <c r="D123" i="4"/>
  <c r="M120" i="4"/>
  <c r="D119" i="4"/>
  <c r="D115" i="4"/>
  <c r="M112" i="4"/>
  <c r="D111" i="4"/>
  <c r="D107" i="4"/>
  <c r="M104" i="4"/>
  <c r="M96" i="4"/>
  <c r="D95" i="4"/>
  <c r="D91" i="4"/>
  <c r="D89" i="4"/>
  <c r="M88" i="4"/>
  <c r="M80" i="4"/>
  <c r="D79" i="4"/>
  <c r="D75" i="4"/>
  <c r="M72" i="4"/>
  <c r="D71" i="4"/>
  <c r="D67" i="4"/>
  <c r="D66" i="4"/>
  <c r="M64" i="4"/>
  <c r="D63" i="4"/>
  <c r="M56" i="4"/>
  <c r="D55" i="4"/>
  <c r="D51" i="4"/>
  <c r="M48" i="4"/>
  <c r="D47" i="4"/>
  <c r="M40" i="4"/>
  <c r="D39" i="4"/>
  <c r="D35" i="4"/>
  <c r="M32" i="4"/>
  <c r="D27" i="4"/>
  <c r="M24" i="4"/>
  <c r="D23" i="4"/>
  <c r="D19" i="4"/>
  <c r="M16" i="4"/>
  <c r="D11" i="4"/>
  <c r="M8" i="4"/>
  <c r="D7" i="4"/>
  <c r="D3" i="4"/>
  <c r="M20" i="6" l="1"/>
  <c r="L23" i="6"/>
  <c r="M168" i="6"/>
  <c r="L171" i="6"/>
  <c r="L240" i="6"/>
  <c r="M223" i="6"/>
  <c r="L11" i="6"/>
  <c r="L67" i="6"/>
  <c r="L119" i="6"/>
  <c r="W128" i="6"/>
  <c r="M131" i="6"/>
  <c r="W151" i="6"/>
  <c r="M183" i="6"/>
  <c r="W192" i="6"/>
  <c r="W195" i="6"/>
  <c r="L211" i="6"/>
  <c r="W215" i="6"/>
  <c r="W255" i="6"/>
  <c r="W276" i="6"/>
  <c r="W288" i="6"/>
  <c r="L311" i="6"/>
  <c r="W2" i="6"/>
  <c r="W466" i="6"/>
  <c r="W462" i="6"/>
  <c r="W458" i="6"/>
  <c r="W454" i="6"/>
  <c r="W450" i="6"/>
  <c r="W446" i="6"/>
  <c r="W442" i="6"/>
  <c r="W438" i="6"/>
  <c r="W434" i="6"/>
  <c r="W430" i="6"/>
  <c r="W426" i="6"/>
  <c r="W422" i="6"/>
  <c r="W418" i="6"/>
  <c r="W414" i="6"/>
  <c r="W410" i="6"/>
  <c r="W406" i="6"/>
  <c r="W402" i="6"/>
  <c r="W398" i="6"/>
  <c r="W394" i="6"/>
  <c r="W390" i="6"/>
  <c r="W386" i="6"/>
  <c r="W382" i="6"/>
  <c r="W378" i="6"/>
  <c r="W374" i="6"/>
  <c r="W370" i="6"/>
  <c r="W366" i="6"/>
  <c r="W362" i="6"/>
  <c r="W358" i="6"/>
  <c r="W354" i="6"/>
  <c r="W350" i="6"/>
  <c r="W346" i="6"/>
  <c r="W342" i="6"/>
  <c r="W338" i="6"/>
  <c r="W334" i="6"/>
  <c r="W330" i="6"/>
  <c r="W326" i="6"/>
  <c r="W322" i="6"/>
  <c r="W318" i="6"/>
  <c r="W314" i="6"/>
  <c r="W310" i="6"/>
  <c r="W306" i="6"/>
  <c r="W302" i="6"/>
  <c r="W298" i="6"/>
  <c r="W294" i="6"/>
  <c r="W290" i="6"/>
  <c r="W286" i="6"/>
  <c r="W282" i="6"/>
  <c r="W278" i="6"/>
  <c r="W274" i="6"/>
  <c r="W270" i="6"/>
  <c r="W266" i="6"/>
  <c r="W262" i="6"/>
  <c r="W258" i="6"/>
  <c r="W254" i="6"/>
  <c r="W250" i="6"/>
  <c r="W246" i="6"/>
  <c r="W242" i="6"/>
  <c r="W238" i="6"/>
  <c r="W234" i="6"/>
  <c r="W230" i="6"/>
  <c r="W226" i="6"/>
  <c r="W222" i="6"/>
  <c r="W218" i="6"/>
  <c r="W214" i="6"/>
  <c r="W210" i="6"/>
  <c r="W206" i="6"/>
  <c r="W202" i="6"/>
  <c r="W198" i="6"/>
  <c r="W194" i="6"/>
  <c r="W190" i="6"/>
  <c r="W186" i="6"/>
  <c r="W182" i="6"/>
  <c r="W178" i="6"/>
  <c r="W174" i="6"/>
  <c r="W170" i="6"/>
  <c r="W166" i="6"/>
  <c r="W162" i="6"/>
  <c r="W158" i="6"/>
  <c r="W154" i="6"/>
  <c r="W150" i="6"/>
  <c r="W146" i="6"/>
  <c r="W142" i="6"/>
  <c r="W138" i="6"/>
  <c r="W134" i="6"/>
  <c r="W130" i="6"/>
  <c r="W126" i="6"/>
  <c r="W122" i="6"/>
  <c r="W118" i="6"/>
  <c r="W114" i="6"/>
  <c r="W110" i="6"/>
  <c r="W106" i="6"/>
  <c r="W102" i="6"/>
  <c r="W98" i="6"/>
  <c r="W94" i="6"/>
  <c r="W90" i="6"/>
  <c r="W86" i="6"/>
  <c r="W82" i="6"/>
  <c r="W78" i="6"/>
  <c r="W74" i="6"/>
  <c r="W70" i="6"/>
  <c r="W66" i="6"/>
  <c r="W62" i="6"/>
  <c r="W58" i="6"/>
  <c r="W54" i="6"/>
  <c r="W50" i="6"/>
  <c r="W46" i="6"/>
  <c r="W42" i="6"/>
  <c r="W38" i="6"/>
  <c r="W34" i="6"/>
  <c r="W30" i="6"/>
  <c r="W26" i="6"/>
  <c r="W22" i="6"/>
  <c r="W18" i="6"/>
  <c r="W14" i="6"/>
  <c r="W10" i="6"/>
  <c r="W6" i="6"/>
  <c r="M8" i="6"/>
  <c r="M59" i="6"/>
  <c r="M71" i="6"/>
  <c r="M83" i="6"/>
  <c r="W111" i="6"/>
  <c r="M116" i="6"/>
  <c r="M123" i="6"/>
  <c r="W139" i="6"/>
  <c r="M148" i="6"/>
  <c r="W152" i="6"/>
  <c r="W164" i="6"/>
  <c r="L187" i="6"/>
  <c r="W203" i="6"/>
  <c r="L212" i="6"/>
  <c r="M219" i="6"/>
  <c r="M224" i="6"/>
  <c r="W227" i="6"/>
  <c r="W248" i="6"/>
  <c r="L252" i="6"/>
  <c r="W256" i="6"/>
  <c r="M299" i="6"/>
  <c r="L351" i="6"/>
  <c r="L451" i="6"/>
  <c r="W469" i="6"/>
  <c r="W465" i="6"/>
  <c r="W461" i="6"/>
  <c r="W457" i="6"/>
  <c r="W453" i="6"/>
  <c r="W449" i="6"/>
  <c r="W445" i="6"/>
  <c r="W441" i="6"/>
  <c r="W437" i="6"/>
  <c r="W433" i="6"/>
  <c r="W429" i="6"/>
  <c r="W425" i="6"/>
  <c r="W421" i="6"/>
  <c r="W417" i="6"/>
  <c r="W413" i="6"/>
  <c r="W409" i="6"/>
  <c r="W405" i="6"/>
  <c r="W401" i="6"/>
  <c r="W397" i="6"/>
  <c r="W393" i="6"/>
  <c r="W389" i="6"/>
  <c r="W385" i="6"/>
  <c r="W381" i="6"/>
  <c r="W377" i="6"/>
  <c r="W373" i="6"/>
  <c r="W369" i="6"/>
  <c r="W365" i="6"/>
  <c r="W361" i="6"/>
  <c r="W357" i="6"/>
  <c r="W353" i="6"/>
  <c r="W349" i="6"/>
  <c r="W345" i="6"/>
  <c r="W341" i="6"/>
  <c r="W337" i="6"/>
  <c r="W333" i="6"/>
  <c r="W329" i="6"/>
  <c r="W325" i="6"/>
  <c r="W321" i="6"/>
  <c r="W317" i="6"/>
  <c r="W313" i="6"/>
  <c r="W309" i="6"/>
  <c r="W305" i="6"/>
  <c r="W301" i="6"/>
  <c r="W297" i="6"/>
  <c r="W293" i="6"/>
  <c r="W289" i="6"/>
  <c r="W285" i="6"/>
  <c r="W281" i="6"/>
  <c r="W277" i="6"/>
  <c r="W273" i="6"/>
  <c r="W269" i="6"/>
  <c r="W265" i="6"/>
  <c r="W261" i="6"/>
  <c r="W257" i="6"/>
  <c r="W253" i="6"/>
  <c r="W249" i="6"/>
  <c r="W245" i="6"/>
  <c r="W241" i="6"/>
  <c r="W237" i="6"/>
  <c r="W233" i="6"/>
  <c r="W229" i="6"/>
  <c r="W225" i="6"/>
  <c r="W221" i="6"/>
  <c r="W217" i="6"/>
  <c r="W213" i="6"/>
  <c r="W209" i="6"/>
  <c r="W205" i="6"/>
  <c r="W201" i="6"/>
  <c r="W197" i="6"/>
  <c r="W193" i="6"/>
  <c r="W189" i="6"/>
  <c r="W185" i="6"/>
  <c r="W181" i="6"/>
  <c r="W177" i="6"/>
  <c r="W173" i="6"/>
  <c r="W169" i="6"/>
  <c r="W165" i="6"/>
  <c r="W161" i="6"/>
  <c r="W157" i="6"/>
  <c r="W153" i="6"/>
  <c r="W149" i="6"/>
  <c r="W145" i="6"/>
  <c r="W141" i="6"/>
  <c r="W137" i="6"/>
  <c r="W133" i="6"/>
  <c r="W129" i="6"/>
  <c r="W125" i="6"/>
  <c r="W121" i="6"/>
  <c r="W117" i="6"/>
  <c r="W113" i="6"/>
  <c r="W109" i="6"/>
  <c r="W105" i="6"/>
  <c r="W101" i="6"/>
  <c r="W97" i="6"/>
  <c r="W93" i="6"/>
  <c r="W89" i="6"/>
  <c r="W85" i="6"/>
  <c r="W81" i="6"/>
  <c r="W77" i="6"/>
  <c r="W73" i="6"/>
  <c r="W69" i="6"/>
  <c r="W65" i="6"/>
  <c r="W61" i="6"/>
  <c r="W57" i="6"/>
  <c r="W53" i="6"/>
  <c r="W49" i="6"/>
  <c r="W45" i="6"/>
  <c r="W41" i="6"/>
  <c r="W37" i="6"/>
  <c r="W33" i="6"/>
  <c r="W29" i="6"/>
  <c r="W25" i="6"/>
  <c r="W21" i="6"/>
  <c r="W17" i="6"/>
  <c r="W13" i="6"/>
  <c r="W9" i="6"/>
  <c r="W5" i="6"/>
  <c r="L3" i="6"/>
  <c r="L35" i="6"/>
  <c r="L99" i="6"/>
  <c r="L127" i="6"/>
  <c r="M132" i="6"/>
  <c r="M184" i="6"/>
  <c r="W191" i="6"/>
  <c r="W196" i="6"/>
  <c r="W216" i="6"/>
  <c r="M231" i="6"/>
  <c r="M243" i="6"/>
  <c r="L260" i="6"/>
  <c r="W263" i="6"/>
  <c r="M271" i="6"/>
  <c r="L303" i="6"/>
  <c r="W452" i="6"/>
  <c r="W388" i="6"/>
  <c r="W328" i="6"/>
  <c r="W300" i="6"/>
  <c r="M16" i="6"/>
  <c r="M27" i="6"/>
  <c r="M39" i="6"/>
  <c r="M51" i="6"/>
  <c r="M60" i="6"/>
  <c r="W112" i="6"/>
  <c r="M124" i="6"/>
  <c r="W140" i="6"/>
  <c r="M144" i="6"/>
  <c r="M160" i="6"/>
  <c r="W163" i="6"/>
  <c r="L176" i="6"/>
  <c r="W204" i="6"/>
  <c r="W228" i="6"/>
  <c r="M235" i="6"/>
  <c r="W247" i="6"/>
  <c r="L264" i="6"/>
  <c r="M272" i="6"/>
  <c r="L387" i="6"/>
  <c r="L415" i="6"/>
  <c r="Y11" i="4"/>
  <c r="AD11" i="4"/>
  <c r="Y53" i="4"/>
  <c r="AD53" i="4"/>
  <c r="Y61" i="4"/>
  <c r="AD61" i="4"/>
  <c r="Y81" i="4"/>
  <c r="AD81" i="4"/>
  <c r="Y91" i="4"/>
  <c r="AD91" i="4"/>
  <c r="Y101" i="4"/>
  <c r="AD101" i="4"/>
  <c r="Y113" i="4"/>
  <c r="AD113" i="4"/>
  <c r="Y129" i="4"/>
  <c r="AD129" i="4"/>
  <c r="Y138" i="4"/>
  <c r="AD138" i="4"/>
  <c r="Y147" i="4"/>
  <c r="AD147" i="4"/>
  <c r="Y167" i="4"/>
  <c r="AD167" i="4"/>
  <c r="Y175" i="4"/>
  <c r="AD175" i="4"/>
  <c r="Y187" i="4"/>
  <c r="AD187" i="4"/>
  <c r="Y209" i="4"/>
  <c r="AD209" i="4"/>
  <c r="Y219" i="4"/>
  <c r="AD219" i="4"/>
  <c r="Y229" i="4"/>
  <c r="AD229" i="4"/>
  <c r="Y277" i="4"/>
  <c r="AD277" i="4"/>
  <c r="Y327" i="4"/>
  <c r="AD327" i="4"/>
  <c r="Y331" i="4"/>
  <c r="AD331" i="4"/>
  <c r="Y349" i="4"/>
  <c r="AD349" i="4"/>
  <c r="Y385" i="4"/>
  <c r="AD385" i="4"/>
  <c r="Y399" i="4"/>
  <c r="AD399" i="4"/>
  <c r="Y405" i="4"/>
  <c r="AD405" i="4"/>
  <c r="Y409" i="4"/>
  <c r="AD409" i="4"/>
  <c r="Y419" i="4"/>
  <c r="AD419" i="4"/>
  <c r="M443" i="4"/>
  <c r="Y443" i="4"/>
  <c r="AD443" i="4"/>
  <c r="M451" i="4"/>
  <c r="Y451" i="4"/>
  <c r="AD451" i="4"/>
  <c r="Y467" i="4"/>
  <c r="AD467" i="4"/>
  <c r="Y468" i="4"/>
  <c r="AD468" i="4"/>
  <c r="Y464" i="4"/>
  <c r="AD464" i="4"/>
  <c r="Y460" i="4"/>
  <c r="AD460" i="4"/>
  <c r="Y456" i="4"/>
  <c r="AD456" i="4"/>
  <c r="Y452" i="4"/>
  <c r="AD452" i="4"/>
  <c r="Y448" i="4"/>
  <c r="AD448" i="4"/>
  <c r="Y444" i="4"/>
  <c r="AD444" i="4"/>
  <c r="Y440" i="4"/>
  <c r="AD440" i="4"/>
  <c r="Y436" i="4"/>
  <c r="AD436" i="4"/>
  <c r="Y432" i="4"/>
  <c r="AD432" i="4"/>
  <c r="Y428" i="4"/>
  <c r="AD428" i="4"/>
  <c r="Y424" i="4"/>
  <c r="AD424" i="4"/>
  <c r="Y420" i="4"/>
  <c r="AD420" i="4"/>
  <c r="Y416" i="4"/>
  <c r="AD416" i="4"/>
  <c r="Y412" i="4"/>
  <c r="AD412" i="4"/>
  <c r="Y408" i="4"/>
  <c r="AD408" i="4"/>
  <c r="Y404" i="4"/>
  <c r="AD404" i="4"/>
  <c r="Y400" i="4"/>
  <c r="AD400" i="4"/>
  <c r="Y396" i="4"/>
  <c r="AD396" i="4"/>
  <c r="Y392" i="4"/>
  <c r="AD392" i="4"/>
  <c r="Y388" i="4"/>
  <c r="AD388" i="4"/>
  <c r="Y384" i="4"/>
  <c r="AD384" i="4"/>
  <c r="Y380" i="4"/>
  <c r="AD380" i="4"/>
  <c r="Y376" i="4"/>
  <c r="AD376" i="4"/>
  <c r="Y372" i="4"/>
  <c r="AD372" i="4"/>
  <c r="Y368" i="4"/>
  <c r="AD368" i="4"/>
  <c r="Y364" i="4"/>
  <c r="AD364" i="4"/>
  <c r="Y360" i="4"/>
  <c r="AD360" i="4"/>
  <c r="Y356" i="4"/>
  <c r="AD356" i="4"/>
  <c r="Y352" i="4"/>
  <c r="AD352" i="4"/>
  <c r="Y348" i="4"/>
  <c r="AD348" i="4"/>
  <c r="Y344" i="4"/>
  <c r="AD344" i="4"/>
  <c r="Y340" i="4"/>
  <c r="AD340" i="4"/>
  <c r="Y336" i="4"/>
  <c r="AD336" i="4"/>
  <c r="Y332" i="4"/>
  <c r="AD332" i="4"/>
  <c r="Y328" i="4"/>
  <c r="AD328" i="4"/>
  <c r="Y324" i="4"/>
  <c r="AD324" i="4"/>
  <c r="Y320" i="4"/>
  <c r="AD320" i="4"/>
  <c r="Y316" i="4"/>
  <c r="AD316" i="4"/>
  <c r="Y312" i="4"/>
  <c r="AD312" i="4"/>
  <c r="Y308" i="4"/>
  <c r="AD308" i="4"/>
  <c r="Y304" i="4"/>
  <c r="AD304" i="4"/>
  <c r="Y300" i="4"/>
  <c r="AD300" i="4"/>
  <c r="Y296" i="4"/>
  <c r="AD296" i="4"/>
  <c r="Y292" i="4"/>
  <c r="AD292" i="4"/>
  <c r="Y288" i="4"/>
  <c r="AD288" i="4"/>
  <c r="Y284" i="4"/>
  <c r="AD284" i="4"/>
  <c r="Y280" i="4"/>
  <c r="AD280" i="4"/>
  <c r="Y276" i="4"/>
  <c r="AD276" i="4"/>
  <c r="Y272" i="4"/>
  <c r="AD272" i="4"/>
  <c r="Y268" i="4"/>
  <c r="AD268" i="4"/>
  <c r="Y264" i="4"/>
  <c r="AD264" i="4"/>
  <c r="Y260" i="4"/>
  <c r="AD260" i="4"/>
  <c r="Y256" i="4"/>
  <c r="AD256" i="4"/>
  <c r="Y252" i="4"/>
  <c r="AD252" i="4"/>
  <c r="Y248" i="4"/>
  <c r="AD248" i="4"/>
  <c r="Y244" i="4"/>
  <c r="AD244" i="4"/>
  <c r="Y240" i="4"/>
  <c r="AD240" i="4"/>
  <c r="Y236" i="4"/>
  <c r="AD236" i="4"/>
  <c r="Y232" i="4"/>
  <c r="AD232" i="4"/>
  <c r="Y228" i="4"/>
  <c r="AD228" i="4"/>
  <c r="Y224" i="4"/>
  <c r="AD224" i="4"/>
  <c r="Y220" i="4"/>
  <c r="AD220" i="4"/>
  <c r="Y216" i="4"/>
  <c r="AD216" i="4"/>
  <c r="Y212" i="4"/>
  <c r="AD212" i="4"/>
  <c r="Y208" i="4"/>
  <c r="AD208" i="4"/>
  <c r="Y204" i="4"/>
  <c r="AD204" i="4"/>
  <c r="Y200" i="4"/>
  <c r="AD200" i="4"/>
  <c r="Y196" i="4"/>
  <c r="AD196" i="4"/>
  <c r="Y192" i="4"/>
  <c r="AD192" i="4"/>
  <c r="Y188" i="4"/>
  <c r="AD188" i="4"/>
  <c r="Y184" i="4"/>
  <c r="AD184" i="4"/>
  <c r="Y180" i="4"/>
  <c r="AD180" i="4"/>
  <c r="Y176" i="4"/>
  <c r="AD176" i="4"/>
  <c r="Y172" i="4"/>
  <c r="AD172" i="4"/>
  <c r="Y168" i="4"/>
  <c r="AD168" i="4"/>
  <c r="Y164" i="4"/>
  <c r="AD164" i="4"/>
  <c r="Y160" i="4"/>
  <c r="AD160" i="4"/>
  <c r="Y156" i="4"/>
  <c r="AD156" i="4"/>
  <c r="Y152" i="4"/>
  <c r="AD152" i="4"/>
  <c r="Y148" i="4"/>
  <c r="AD148" i="4"/>
  <c r="Y144" i="4"/>
  <c r="AD144" i="4"/>
  <c r="Y140" i="4"/>
  <c r="AD140" i="4"/>
  <c r="Y136" i="4"/>
  <c r="AD136" i="4"/>
  <c r="Y132" i="4"/>
  <c r="AD132" i="4"/>
  <c r="Y128" i="4"/>
  <c r="AD128" i="4"/>
  <c r="Y124" i="4"/>
  <c r="AD124" i="4"/>
  <c r="Y120" i="4"/>
  <c r="AD120" i="4"/>
  <c r="Y116" i="4"/>
  <c r="AD116" i="4"/>
  <c r="Y112" i="4"/>
  <c r="AD112" i="4"/>
  <c r="Y108" i="4"/>
  <c r="AD108" i="4"/>
  <c r="Y104" i="4"/>
  <c r="AD104" i="4"/>
  <c r="Y100" i="4"/>
  <c r="AD100" i="4"/>
  <c r="Y96" i="4"/>
  <c r="AD96" i="4"/>
  <c r="Y92" i="4"/>
  <c r="AD92" i="4"/>
  <c r="Y88" i="4"/>
  <c r="AD88" i="4"/>
  <c r="Y84" i="4"/>
  <c r="AD84" i="4"/>
  <c r="Y80" i="4"/>
  <c r="AD80" i="4"/>
  <c r="Y76" i="4"/>
  <c r="AD76" i="4"/>
  <c r="Y72" i="4"/>
  <c r="AD72" i="4"/>
  <c r="Y68" i="4"/>
  <c r="AD68" i="4"/>
  <c r="Y64" i="4"/>
  <c r="AD64" i="4"/>
  <c r="Y60" i="4"/>
  <c r="AD60" i="4"/>
  <c r="Y56" i="4"/>
  <c r="AD56" i="4"/>
  <c r="Y52" i="4"/>
  <c r="AD52" i="4"/>
  <c r="Y48" i="4"/>
  <c r="AD48" i="4"/>
  <c r="Y44" i="4"/>
  <c r="AD44" i="4"/>
  <c r="Y40" i="4"/>
  <c r="AD40" i="4"/>
  <c r="Y36" i="4"/>
  <c r="AD36" i="4"/>
  <c r="Y32" i="4"/>
  <c r="AD32" i="4"/>
  <c r="Y28" i="4"/>
  <c r="AD28" i="4"/>
  <c r="Y24" i="4"/>
  <c r="AD24" i="4"/>
  <c r="Y20" i="4"/>
  <c r="AD20" i="4"/>
  <c r="Y16" i="4"/>
  <c r="AD16" i="4"/>
  <c r="Y12" i="4"/>
  <c r="AD12" i="4"/>
  <c r="Y8" i="4"/>
  <c r="AD8" i="4"/>
  <c r="Y4" i="4"/>
  <c r="AD4" i="4"/>
  <c r="Y21" i="4"/>
  <c r="AD21" i="4"/>
  <c r="Y41" i="4"/>
  <c r="AD41" i="4"/>
  <c r="Y50" i="4"/>
  <c r="AD50" i="4"/>
  <c r="Y65" i="4"/>
  <c r="AD65" i="4"/>
  <c r="Y69" i="4"/>
  <c r="AD69" i="4"/>
  <c r="Y87" i="4"/>
  <c r="AD87" i="4"/>
  <c r="Y143" i="4"/>
  <c r="AD143" i="4"/>
  <c r="Y157" i="4"/>
  <c r="AD157" i="4"/>
  <c r="Y183" i="4"/>
  <c r="AD183" i="4"/>
  <c r="Y215" i="4"/>
  <c r="AD215" i="4"/>
  <c r="Y237" i="4"/>
  <c r="AD237" i="4"/>
  <c r="Y251" i="4"/>
  <c r="AD251" i="4"/>
  <c r="Y257" i="4"/>
  <c r="AD257" i="4"/>
  <c r="Y269" i="4"/>
  <c r="AD269" i="4"/>
  <c r="Y289" i="4"/>
  <c r="AD289" i="4"/>
  <c r="Y295" i="4"/>
  <c r="AD295" i="4"/>
  <c r="Y313" i="4"/>
  <c r="AD313" i="4"/>
  <c r="Y359" i="4"/>
  <c r="AD359" i="4"/>
  <c r="Y389" i="4"/>
  <c r="AD389" i="4"/>
  <c r="Y9" i="4"/>
  <c r="AD9" i="4"/>
  <c r="M25" i="4"/>
  <c r="Y25" i="4"/>
  <c r="AD25" i="4"/>
  <c r="Y29" i="4"/>
  <c r="AD29" i="4"/>
  <c r="Y39" i="4"/>
  <c r="AD39" i="4"/>
  <c r="Y43" i="4"/>
  <c r="AD43" i="4"/>
  <c r="Y47" i="4"/>
  <c r="AD47" i="4"/>
  <c r="Y57" i="4"/>
  <c r="AD57" i="4"/>
  <c r="Y73" i="4"/>
  <c r="AD73" i="4"/>
  <c r="Y83" i="4"/>
  <c r="AD83" i="4"/>
  <c r="Y97" i="4"/>
  <c r="AD97" i="4"/>
  <c r="Y103" i="4"/>
  <c r="AD103" i="4"/>
  <c r="Y107" i="4"/>
  <c r="AD107" i="4"/>
  <c r="Y111" i="4"/>
  <c r="AD111" i="4"/>
  <c r="Y119" i="4"/>
  <c r="AD119" i="4"/>
  <c r="Y123" i="4"/>
  <c r="AD123" i="4"/>
  <c r="Y127" i="4"/>
  <c r="AD127" i="4"/>
  <c r="Y135" i="4"/>
  <c r="AD135" i="4"/>
  <c r="Y149" i="4"/>
  <c r="AD149" i="4"/>
  <c r="Y153" i="4"/>
  <c r="AD153" i="4"/>
  <c r="Y159" i="4"/>
  <c r="AD159" i="4"/>
  <c r="Y163" i="4"/>
  <c r="AD163" i="4"/>
  <c r="Y171" i="4"/>
  <c r="AD171" i="4"/>
  <c r="Y179" i="4"/>
  <c r="AD179" i="4"/>
  <c r="Y189" i="4"/>
  <c r="AD189" i="4"/>
  <c r="Y199" i="4"/>
  <c r="AD199" i="4"/>
  <c r="Y203" i="4"/>
  <c r="AD203" i="4"/>
  <c r="Y207" i="4"/>
  <c r="AD207" i="4"/>
  <c r="M211" i="4"/>
  <c r="Y211" i="4"/>
  <c r="AD211" i="4"/>
  <c r="Y221" i="4"/>
  <c r="AD221" i="4"/>
  <c r="Y225" i="4"/>
  <c r="AD225" i="4"/>
  <c r="Y233" i="4"/>
  <c r="AD233" i="4"/>
  <c r="Y239" i="4"/>
  <c r="AD239" i="4"/>
  <c r="Y243" i="4"/>
  <c r="AD243" i="4"/>
  <c r="Y247" i="4"/>
  <c r="AD247" i="4"/>
  <c r="Y253" i="4"/>
  <c r="AD253" i="4"/>
  <c r="M263" i="4"/>
  <c r="Y263" i="4"/>
  <c r="AD263" i="4"/>
  <c r="Y285" i="4"/>
  <c r="AD285" i="4"/>
  <c r="Y291" i="4"/>
  <c r="AD291" i="4"/>
  <c r="Y301" i="4"/>
  <c r="AD301" i="4"/>
  <c r="Y315" i="4"/>
  <c r="AD315" i="4"/>
  <c r="Y319" i="4"/>
  <c r="AD319" i="4"/>
  <c r="Y337" i="4"/>
  <c r="AD337" i="4"/>
  <c r="Y341" i="4"/>
  <c r="AD341" i="4"/>
  <c r="Y351" i="4"/>
  <c r="AD351" i="4"/>
  <c r="Y355" i="4"/>
  <c r="AD355" i="4"/>
  <c r="Y377" i="4"/>
  <c r="AD377" i="4"/>
  <c r="Y391" i="4"/>
  <c r="AD391" i="4"/>
  <c r="Y395" i="4"/>
  <c r="AD395" i="4"/>
  <c r="Y411" i="4"/>
  <c r="AD411" i="4"/>
  <c r="Y415" i="4"/>
  <c r="AD415" i="4"/>
  <c r="Y425" i="4"/>
  <c r="AD425" i="4"/>
  <c r="Y435" i="4"/>
  <c r="AD435" i="4"/>
  <c r="Y459" i="4"/>
  <c r="AD459" i="4"/>
  <c r="Y463" i="4"/>
  <c r="AD463" i="4"/>
  <c r="Y455" i="4"/>
  <c r="AD455" i="4"/>
  <c r="Y447" i="4"/>
  <c r="AD447" i="4"/>
  <c r="Y439" i="4"/>
  <c r="AD439" i="4"/>
  <c r="Y407" i="4"/>
  <c r="AD407" i="4"/>
  <c r="Y403" i="4"/>
  <c r="AD403" i="4"/>
  <c r="Y387" i="4"/>
  <c r="AD387" i="4"/>
  <c r="Y375" i="4"/>
  <c r="AD375" i="4"/>
  <c r="Y363" i="4"/>
  <c r="AD363" i="4"/>
  <c r="Y339" i="4"/>
  <c r="AD339" i="4"/>
  <c r="Y323" i="4"/>
  <c r="AD323" i="4"/>
  <c r="Y311" i="4"/>
  <c r="AD311" i="4"/>
  <c r="Y279" i="4"/>
  <c r="AD279" i="4"/>
  <c r="Y275" i="4"/>
  <c r="AD275" i="4"/>
  <c r="Y271" i="4"/>
  <c r="AD271" i="4"/>
  <c r="Y267" i="4"/>
  <c r="AD267" i="4"/>
  <c r="Y23" i="4"/>
  <c r="AD23" i="4"/>
  <c r="Y31" i="4"/>
  <c r="AD31" i="4"/>
  <c r="Y55" i="4"/>
  <c r="AD55" i="4"/>
  <c r="Y63" i="4"/>
  <c r="AD63" i="4"/>
  <c r="Y79" i="4"/>
  <c r="AD79" i="4"/>
  <c r="Y99" i="4"/>
  <c r="AD99" i="4"/>
  <c r="Y109" i="4"/>
  <c r="AD109" i="4"/>
  <c r="Y115" i="4"/>
  <c r="AD115" i="4"/>
  <c r="Y125" i="4"/>
  <c r="AD125" i="4"/>
  <c r="Y139" i="4"/>
  <c r="AD139" i="4"/>
  <c r="Y185" i="4"/>
  <c r="AD185" i="4"/>
  <c r="Y195" i="4"/>
  <c r="AD195" i="4"/>
  <c r="Y205" i="4"/>
  <c r="AD205" i="4"/>
  <c r="Y265" i="4"/>
  <c r="AD265" i="4"/>
  <c r="Y281" i="4"/>
  <c r="AD281" i="4"/>
  <c r="Y287" i="4"/>
  <c r="AD287" i="4"/>
  <c r="Y297" i="4"/>
  <c r="AD297" i="4"/>
  <c r="Y361" i="4"/>
  <c r="AD361" i="4"/>
  <c r="Y379" i="4"/>
  <c r="AD379" i="4"/>
  <c r="Y401" i="4"/>
  <c r="AD401" i="4"/>
  <c r="Y421" i="4"/>
  <c r="AD421" i="4"/>
  <c r="Y427" i="4"/>
  <c r="AD427" i="4"/>
  <c r="Y431" i="4"/>
  <c r="AD431" i="4"/>
  <c r="Y466" i="4"/>
  <c r="AD466" i="4"/>
  <c r="Y462" i="4"/>
  <c r="AD462" i="4"/>
  <c r="Y458" i="4"/>
  <c r="AD458" i="4"/>
  <c r="Y454" i="4"/>
  <c r="AD454" i="4"/>
  <c r="Y450" i="4"/>
  <c r="AD450" i="4"/>
  <c r="Y446" i="4"/>
  <c r="AD446" i="4"/>
  <c r="Y442" i="4"/>
  <c r="AD442" i="4"/>
  <c r="Y438" i="4"/>
  <c r="AD438" i="4"/>
  <c r="Y434" i="4"/>
  <c r="AD434" i="4"/>
  <c r="Y430" i="4"/>
  <c r="AD430" i="4"/>
  <c r="Y426" i="4"/>
  <c r="AD426" i="4"/>
  <c r="Y422" i="4"/>
  <c r="AD422" i="4"/>
  <c r="Y418" i="4"/>
  <c r="AD418" i="4"/>
  <c r="Y414" i="4"/>
  <c r="AD414" i="4"/>
  <c r="Y410" i="4"/>
  <c r="AD410" i="4"/>
  <c r="Y406" i="4"/>
  <c r="AD406" i="4"/>
  <c r="Y402" i="4"/>
  <c r="AD402" i="4"/>
  <c r="Y398" i="4"/>
  <c r="AD398" i="4"/>
  <c r="Y394" i="4"/>
  <c r="AD394" i="4"/>
  <c r="Y390" i="4"/>
  <c r="AD390" i="4"/>
  <c r="Y386" i="4"/>
  <c r="AD386" i="4"/>
  <c r="Y382" i="4"/>
  <c r="AD382" i="4"/>
  <c r="Y378" i="4"/>
  <c r="AD378" i="4"/>
  <c r="Y374" i="4"/>
  <c r="AD374" i="4"/>
  <c r="Y370" i="4"/>
  <c r="AD370" i="4"/>
  <c r="Y366" i="4"/>
  <c r="AD366" i="4"/>
  <c r="Y362" i="4"/>
  <c r="AD362" i="4"/>
  <c r="Y358" i="4"/>
  <c r="AD358" i="4"/>
  <c r="Y354" i="4"/>
  <c r="AD354" i="4"/>
  <c r="Y350" i="4"/>
  <c r="AD350" i="4"/>
  <c r="Y346" i="4"/>
  <c r="AD346" i="4"/>
  <c r="Y342" i="4"/>
  <c r="AD342" i="4"/>
  <c r="Y338" i="4"/>
  <c r="AD338" i="4"/>
  <c r="Y334" i="4"/>
  <c r="AD334" i="4"/>
  <c r="Y330" i="4"/>
  <c r="AD330" i="4"/>
  <c r="Y326" i="4"/>
  <c r="AD326" i="4"/>
  <c r="Y322" i="4"/>
  <c r="AD322" i="4"/>
  <c r="Y318" i="4"/>
  <c r="AD318" i="4"/>
  <c r="Y314" i="4"/>
  <c r="AD314" i="4"/>
  <c r="Y310" i="4"/>
  <c r="AD310" i="4"/>
  <c r="Y306" i="4"/>
  <c r="AD306" i="4"/>
  <c r="Y298" i="4"/>
  <c r="AD298" i="4"/>
  <c r="Y294" i="4"/>
  <c r="AD294" i="4"/>
  <c r="Y290" i="4"/>
  <c r="AD290" i="4"/>
  <c r="Y286" i="4"/>
  <c r="AD286" i="4"/>
  <c r="Y282" i="4"/>
  <c r="AD282" i="4"/>
  <c r="Y278" i="4"/>
  <c r="AD278" i="4"/>
  <c r="Y274" i="4"/>
  <c r="AD274" i="4"/>
  <c r="Y270" i="4"/>
  <c r="AD270" i="4"/>
  <c r="Y266" i="4"/>
  <c r="AD266" i="4"/>
  <c r="Y262" i="4"/>
  <c r="AD262" i="4"/>
  <c r="Y258" i="4"/>
  <c r="AD258" i="4"/>
  <c r="Y254" i="4"/>
  <c r="AD254" i="4"/>
  <c r="Y250" i="4"/>
  <c r="AD250" i="4"/>
  <c r="Y242" i="4"/>
  <c r="AD242" i="4"/>
  <c r="Y238" i="4"/>
  <c r="AD238" i="4"/>
  <c r="Y234" i="4"/>
  <c r="AD234" i="4"/>
  <c r="Y230" i="4"/>
  <c r="AD230" i="4"/>
  <c r="Y226" i="4"/>
  <c r="AD226" i="4"/>
  <c r="Y222" i="4"/>
  <c r="AD222" i="4"/>
  <c r="Y218" i="4"/>
  <c r="AD218" i="4"/>
  <c r="Y214" i="4"/>
  <c r="AD214" i="4"/>
  <c r="Y210" i="4"/>
  <c r="AD210" i="4"/>
  <c r="Y206" i="4"/>
  <c r="AD206" i="4"/>
  <c r="Y202" i="4"/>
  <c r="AD202" i="4"/>
  <c r="Y198" i="4"/>
  <c r="AD198" i="4"/>
  <c r="Y194" i="4"/>
  <c r="AD194" i="4"/>
  <c r="Y190" i="4"/>
  <c r="AD190" i="4"/>
  <c r="Y186" i="4"/>
  <c r="AD186" i="4"/>
  <c r="Y182" i="4"/>
  <c r="AD182" i="4"/>
  <c r="Y178" i="4"/>
  <c r="AD178" i="4"/>
  <c r="Y174" i="4"/>
  <c r="AD174" i="4"/>
  <c r="Y170" i="4"/>
  <c r="AD170" i="4"/>
  <c r="Y166" i="4"/>
  <c r="AD166" i="4"/>
  <c r="Y162" i="4"/>
  <c r="AD162" i="4"/>
  <c r="Y158" i="4"/>
  <c r="AD158" i="4"/>
  <c r="Y154" i="4"/>
  <c r="AD154" i="4"/>
  <c r="Y150" i="4"/>
  <c r="AD150" i="4"/>
  <c r="Y146" i="4"/>
  <c r="AD146" i="4"/>
  <c r="Y142" i="4"/>
  <c r="AD142" i="4"/>
  <c r="Y134" i="4"/>
  <c r="AD134" i="4"/>
  <c r="Y130" i="4"/>
  <c r="AD130" i="4"/>
  <c r="Y122" i="4"/>
  <c r="AD122" i="4"/>
  <c r="Y118" i="4"/>
  <c r="AD118" i="4"/>
  <c r="Y114" i="4"/>
  <c r="AD114" i="4"/>
  <c r="Y106" i="4"/>
  <c r="AD106" i="4"/>
  <c r="Y102" i="4"/>
  <c r="AD102" i="4"/>
  <c r="Y98" i="4"/>
  <c r="AD98" i="4"/>
  <c r="Y94" i="4"/>
  <c r="AD94" i="4"/>
  <c r="Y90" i="4"/>
  <c r="AD90" i="4"/>
  <c r="Y86" i="4"/>
  <c r="AD86" i="4"/>
  <c r="Y82" i="4"/>
  <c r="AD82" i="4"/>
  <c r="Y78" i="4"/>
  <c r="AD78" i="4"/>
  <c r="Y74" i="4"/>
  <c r="AD74" i="4"/>
  <c r="Y70" i="4"/>
  <c r="AD70" i="4"/>
  <c r="Y66" i="4"/>
  <c r="AD66" i="4"/>
  <c r="Y62" i="4"/>
  <c r="AD62" i="4"/>
  <c r="Y58" i="4"/>
  <c r="AD58" i="4"/>
  <c r="Y54" i="4"/>
  <c r="AD54" i="4"/>
  <c r="Y46" i="4"/>
  <c r="AD46" i="4"/>
  <c r="Y42" i="4"/>
  <c r="AD42" i="4"/>
  <c r="Y38" i="4"/>
  <c r="AD38" i="4"/>
  <c r="Y34" i="4"/>
  <c r="AD34" i="4"/>
  <c r="Y30" i="4"/>
  <c r="AD30" i="4"/>
  <c r="Y26" i="4"/>
  <c r="AD26" i="4"/>
  <c r="Y22" i="4"/>
  <c r="AD22" i="4"/>
  <c r="Y18" i="4"/>
  <c r="AD18" i="4"/>
  <c r="Y14" i="4"/>
  <c r="AD14" i="4"/>
  <c r="Y6" i="4"/>
  <c r="AD6" i="4"/>
  <c r="Y3" i="4"/>
  <c r="AD3" i="4"/>
  <c r="Y10" i="4"/>
  <c r="AD10" i="4"/>
  <c r="Y13" i="4"/>
  <c r="AD13" i="4"/>
  <c r="Y35" i="4"/>
  <c r="AD35" i="4"/>
  <c r="Y51" i="4"/>
  <c r="AD51" i="4"/>
  <c r="Y59" i="4"/>
  <c r="AD59" i="4"/>
  <c r="Y71" i="4"/>
  <c r="AD71" i="4"/>
  <c r="Y131" i="4"/>
  <c r="AD131" i="4"/>
  <c r="Y155" i="4"/>
  <c r="AD155" i="4"/>
  <c r="Y169" i="4"/>
  <c r="AD169" i="4"/>
  <c r="Y173" i="4"/>
  <c r="AD173" i="4"/>
  <c r="Y191" i="4"/>
  <c r="AD191" i="4"/>
  <c r="Y231" i="4"/>
  <c r="AD231" i="4"/>
  <c r="Y235" i="4"/>
  <c r="AD235" i="4"/>
  <c r="Y245" i="4"/>
  <c r="AD245" i="4"/>
  <c r="Y249" i="4"/>
  <c r="AD249" i="4"/>
  <c r="Y259" i="4"/>
  <c r="AD259" i="4"/>
  <c r="Y273" i="4"/>
  <c r="AD273" i="4"/>
  <c r="Y303" i="4"/>
  <c r="AD303" i="4"/>
  <c r="Y307" i="4"/>
  <c r="AD307" i="4"/>
  <c r="Y347" i="4"/>
  <c r="AD347" i="4"/>
  <c r="Y365" i="4"/>
  <c r="AD365" i="4"/>
  <c r="Y383" i="4"/>
  <c r="AD383" i="4"/>
  <c r="Y7" i="4"/>
  <c r="AD7" i="4"/>
  <c r="Y15" i="4"/>
  <c r="AD15" i="4"/>
  <c r="Y19" i="4"/>
  <c r="AD19" i="4"/>
  <c r="Y27" i="4"/>
  <c r="AD27" i="4"/>
  <c r="Y37" i="4"/>
  <c r="AD37" i="4"/>
  <c r="Y45" i="4"/>
  <c r="AD45" i="4"/>
  <c r="Y49" i="4"/>
  <c r="AD49" i="4"/>
  <c r="Y67" i="4"/>
  <c r="AD67" i="4"/>
  <c r="Y75" i="4"/>
  <c r="AD75" i="4"/>
  <c r="Y85" i="4"/>
  <c r="AD85" i="4"/>
  <c r="Y95" i="4"/>
  <c r="AD95" i="4"/>
  <c r="Y110" i="4"/>
  <c r="AD110" i="4"/>
  <c r="Y121" i="4"/>
  <c r="AD121" i="4"/>
  <c r="Y126" i="4"/>
  <c r="AD126" i="4"/>
  <c r="Y137" i="4"/>
  <c r="AD137" i="4"/>
  <c r="Y141" i="4"/>
  <c r="AD141" i="4"/>
  <c r="Y151" i="4"/>
  <c r="AD151" i="4"/>
  <c r="Y177" i="4"/>
  <c r="AD177" i="4"/>
  <c r="Y201" i="4"/>
  <c r="AD201" i="4"/>
  <c r="Y213" i="4"/>
  <c r="AD213" i="4"/>
  <c r="Y223" i="4"/>
  <c r="AD223" i="4"/>
  <c r="Y227" i="4"/>
  <c r="AD227" i="4"/>
  <c r="Y246" i="4"/>
  <c r="AD246" i="4"/>
  <c r="Y255" i="4"/>
  <c r="AD255" i="4"/>
  <c r="Y261" i="4"/>
  <c r="AD261" i="4"/>
  <c r="Y283" i="4"/>
  <c r="AD283" i="4"/>
  <c r="Y293" i="4"/>
  <c r="AD293" i="4"/>
  <c r="Y299" i="4"/>
  <c r="AD299" i="4"/>
  <c r="Y321" i="4"/>
  <c r="AD321" i="4"/>
  <c r="Y325" i="4"/>
  <c r="AD325" i="4"/>
  <c r="Y335" i="4"/>
  <c r="AD335" i="4"/>
  <c r="Y343" i="4"/>
  <c r="AD343" i="4"/>
  <c r="Y367" i="4"/>
  <c r="AD367" i="4"/>
  <c r="Y371" i="4"/>
  <c r="AD371" i="4"/>
  <c r="Y423" i="4"/>
  <c r="AD423" i="4"/>
  <c r="M469" i="4"/>
  <c r="Y469" i="4"/>
  <c r="AD469" i="4"/>
  <c r="Y465" i="4"/>
  <c r="AD465" i="4"/>
  <c r="Y461" i="4"/>
  <c r="AD461" i="4"/>
  <c r="Y457" i="4"/>
  <c r="AD457" i="4"/>
  <c r="L453" i="4"/>
  <c r="Y453" i="4"/>
  <c r="AD453" i="4"/>
  <c r="Y449" i="4"/>
  <c r="AD449" i="4"/>
  <c r="L445" i="4"/>
  <c r="Y445" i="4"/>
  <c r="AD445" i="4"/>
  <c r="Y441" i="4"/>
  <c r="AD441" i="4"/>
  <c r="Y437" i="4"/>
  <c r="AD437" i="4"/>
  <c r="Y433" i="4"/>
  <c r="AD433" i="4"/>
  <c r="Y429" i="4"/>
  <c r="AD429" i="4"/>
  <c r="Y417" i="4"/>
  <c r="AD417" i="4"/>
  <c r="Y413" i="4"/>
  <c r="AD413" i="4"/>
  <c r="Y397" i="4"/>
  <c r="AD397" i="4"/>
  <c r="Y393" i="4"/>
  <c r="AD393" i="4"/>
  <c r="Y381" i="4"/>
  <c r="AD381" i="4"/>
  <c r="Y373" i="4"/>
  <c r="AD373" i="4"/>
  <c r="Y369" i="4"/>
  <c r="AD369" i="4"/>
  <c r="Y357" i="4"/>
  <c r="AD357" i="4"/>
  <c r="Y353" i="4"/>
  <c r="AD353" i="4"/>
  <c r="Y345" i="4"/>
  <c r="AD345" i="4"/>
  <c r="Y333" i="4"/>
  <c r="AD333" i="4"/>
  <c r="Y329" i="4"/>
  <c r="AD329" i="4"/>
  <c r="Y317" i="4"/>
  <c r="AD317" i="4"/>
  <c r="Y309" i="4"/>
  <c r="AD309" i="4"/>
  <c r="Y305" i="4"/>
  <c r="AD305" i="4"/>
  <c r="Y241" i="4"/>
  <c r="AD241" i="4"/>
  <c r="Y217" i="4"/>
  <c r="AD217" i="4"/>
  <c r="Y197" i="4"/>
  <c r="AD197" i="4"/>
  <c r="Y193" i="4"/>
  <c r="AD193" i="4"/>
  <c r="Y181" i="4"/>
  <c r="AD181" i="4"/>
  <c r="Y165" i="4"/>
  <c r="AD165" i="4"/>
  <c r="Y161" i="4"/>
  <c r="AD161" i="4"/>
  <c r="Y145" i="4"/>
  <c r="AD145" i="4"/>
  <c r="Y133" i="4"/>
  <c r="AD133" i="4"/>
  <c r="Y117" i="4"/>
  <c r="AD117" i="4"/>
  <c r="Y105" i="4"/>
  <c r="AD105" i="4"/>
  <c r="Y93" i="4"/>
  <c r="AD93" i="4"/>
  <c r="Y89" i="4"/>
  <c r="AD89" i="4"/>
  <c r="Y77" i="4"/>
  <c r="AD77" i="4"/>
  <c r="Y33" i="4"/>
  <c r="AD33" i="4"/>
  <c r="Y17" i="4"/>
  <c r="AD17" i="4"/>
  <c r="Y5" i="4"/>
  <c r="AD5" i="4"/>
  <c r="O477" i="4"/>
  <c r="M247" i="6"/>
  <c r="M190" i="4"/>
  <c r="L473" i="4"/>
  <c r="L469" i="4"/>
  <c r="M465" i="4"/>
  <c r="M461" i="4"/>
  <c r="M449" i="4"/>
  <c r="M441" i="4"/>
  <c r="L195" i="6"/>
  <c r="L196" i="6"/>
  <c r="M195" i="6"/>
  <c r="M196" i="6"/>
  <c r="M571" i="6"/>
  <c r="W567" i="6"/>
  <c r="L111" i="6"/>
  <c r="L112" i="6"/>
  <c r="W543" i="6"/>
  <c r="W541" i="6"/>
  <c r="M587" i="6"/>
  <c r="M111" i="6"/>
  <c r="M112" i="6"/>
  <c r="M523" i="6"/>
  <c r="M248" i="6"/>
  <c r="L276" i="6"/>
  <c r="W558" i="6"/>
  <c r="W566" i="6"/>
  <c r="M475" i="4"/>
  <c r="L7" i="6"/>
  <c r="W7" i="6"/>
  <c r="L15" i="6"/>
  <c r="W15" i="6"/>
  <c r="M24" i="6"/>
  <c r="W24" i="6"/>
  <c r="L27" i="6"/>
  <c r="W27" i="6"/>
  <c r="M35" i="6"/>
  <c r="W35" i="6"/>
  <c r="L40" i="6"/>
  <c r="W40" i="6"/>
  <c r="L47" i="6"/>
  <c r="W47" i="6"/>
  <c r="M55" i="6"/>
  <c r="W55" i="6"/>
  <c r="M63" i="6"/>
  <c r="W63" i="6"/>
  <c r="M76" i="6"/>
  <c r="W76" i="6"/>
  <c r="L84" i="6"/>
  <c r="W84" i="6"/>
  <c r="L91" i="6"/>
  <c r="W91" i="6"/>
  <c r="M99" i="6"/>
  <c r="W99" i="6"/>
  <c r="M108" i="6"/>
  <c r="W108" i="6"/>
  <c r="L116" i="6"/>
  <c r="W116" i="6"/>
  <c r="M119" i="6"/>
  <c r="W119" i="6"/>
  <c r="L131" i="6"/>
  <c r="W131" i="6"/>
  <c r="L148" i="6"/>
  <c r="W148" i="6"/>
  <c r="L159" i="6"/>
  <c r="W159" i="6"/>
  <c r="L167" i="6"/>
  <c r="W167" i="6"/>
  <c r="M176" i="6"/>
  <c r="W176" i="6"/>
  <c r="L179" i="6"/>
  <c r="W179" i="6"/>
  <c r="L208" i="6"/>
  <c r="W208" i="6"/>
  <c r="L219" i="6"/>
  <c r="W219" i="6"/>
  <c r="M240" i="6"/>
  <c r="W240" i="6"/>
  <c r="L272" i="6"/>
  <c r="W272" i="6"/>
  <c r="M275" i="6"/>
  <c r="W275" i="6"/>
  <c r="L295" i="6"/>
  <c r="W295" i="6"/>
  <c r="L307" i="6"/>
  <c r="W307" i="6"/>
  <c r="M339" i="6"/>
  <c r="W339" i="6"/>
  <c r="M343" i="6"/>
  <c r="W343" i="6"/>
  <c r="M351" i="6"/>
  <c r="W351" i="6"/>
  <c r="L375" i="6"/>
  <c r="W375" i="6"/>
  <c r="M380" i="6"/>
  <c r="W380" i="6"/>
  <c r="L399" i="6"/>
  <c r="W399" i="6"/>
  <c r="L411" i="6"/>
  <c r="W411" i="6"/>
  <c r="M443" i="6"/>
  <c r="W443" i="6"/>
  <c r="M447" i="6"/>
  <c r="W447" i="6"/>
  <c r="L463" i="6"/>
  <c r="W463" i="6"/>
  <c r="M504" i="6"/>
  <c r="W504" i="6"/>
  <c r="M567" i="6"/>
  <c r="M583" i="6"/>
  <c r="W583" i="6"/>
  <c r="L578" i="6"/>
  <c r="W578" i="6"/>
  <c r="M4" i="6"/>
  <c r="W4" i="6"/>
  <c r="M12" i="6"/>
  <c r="W12" i="6"/>
  <c r="M31" i="6"/>
  <c r="W31" i="6"/>
  <c r="M44" i="6"/>
  <c r="W44" i="6"/>
  <c r="L52" i="6"/>
  <c r="W52" i="6"/>
  <c r="L60" i="6"/>
  <c r="W60" i="6"/>
  <c r="M68" i="6"/>
  <c r="W68" i="6"/>
  <c r="L71" i="6"/>
  <c r="W71" i="6"/>
  <c r="L80" i="6"/>
  <c r="W80" i="6"/>
  <c r="M88" i="6"/>
  <c r="W88" i="6"/>
  <c r="M95" i="6"/>
  <c r="W95" i="6"/>
  <c r="M103" i="6"/>
  <c r="W103" i="6"/>
  <c r="L115" i="6"/>
  <c r="W115" i="6"/>
  <c r="L124" i="6"/>
  <c r="W124" i="6"/>
  <c r="M127" i="6"/>
  <c r="W127" i="6"/>
  <c r="L144" i="6"/>
  <c r="W144" i="6"/>
  <c r="L147" i="6"/>
  <c r="W147" i="6"/>
  <c r="L156" i="6"/>
  <c r="W156" i="6"/>
  <c r="L184" i="6"/>
  <c r="W184" i="6"/>
  <c r="M187" i="6"/>
  <c r="W187" i="6"/>
  <c r="M199" i="6"/>
  <c r="W199" i="6"/>
  <c r="M211" i="6"/>
  <c r="W211" i="6"/>
  <c r="L224" i="6"/>
  <c r="W224" i="6"/>
  <c r="L232" i="6"/>
  <c r="W232" i="6"/>
  <c r="L235" i="6"/>
  <c r="W235" i="6"/>
  <c r="L243" i="6"/>
  <c r="W243" i="6"/>
  <c r="M252" i="6"/>
  <c r="W252" i="6"/>
  <c r="M259" i="6"/>
  <c r="W259" i="6"/>
  <c r="M267" i="6"/>
  <c r="W267" i="6"/>
  <c r="M279" i="6"/>
  <c r="W279" i="6"/>
  <c r="L283" i="6"/>
  <c r="W283" i="6"/>
  <c r="L287" i="6"/>
  <c r="W287" i="6"/>
  <c r="L296" i="6"/>
  <c r="W296" i="6"/>
  <c r="L299" i="6"/>
  <c r="W299" i="6"/>
  <c r="M355" i="6"/>
  <c r="W355" i="6"/>
  <c r="L359" i="6"/>
  <c r="W359" i="6"/>
  <c r="L363" i="6"/>
  <c r="W363" i="6"/>
  <c r="M367" i="6"/>
  <c r="W367" i="6"/>
  <c r="L371" i="6"/>
  <c r="W371" i="6"/>
  <c r="M387" i="6"/>
  <c r="W387" i="6"/>
  <c r="M391" i="6"/>
  <c r="W391" i="6"/>
  <c r="M395" i="6"/>
  <c r="W395" i="6"/>
  <c r="M403" i="6"/>
  <c r="W403" i="6"/>
  <c r="M407" i="6"/>
  <c r="W407" i="6"/>
  <c r="M415" i="6"/>
  <c r="W415" i="6"/>
  <c r="L439" i="6"/>
  <c r="W439" i="6"/>
  <c r="M444" i="6"/>
  <c r="W444" i="6"/>
  <c r="M467" i="6"/>
  <c r="W467" i="6"/>
  <c r="M468" i="6"/>
  <c r="W468" i="6"/>
  <c r="L464" i="6"/>
  <c r="W464" i="6"/>
  <c r="M460" i="6"/>
  <c r="W460" i="6"/>
  <c r="M456" i="6"/>
  <c r="W456" i="6"/>
  <c r="M448" i="6"/>
  <c r="W448" i="6"/>
  <c r="M440" i="6"/>
  <c r="W440" i="6"/>
  <c r="L436" i="6"/>
  <c r="W436" i="6"/>
  <c r="M432" i="6"/>
  <c r="W432" i="6"/>
  <c r="M420" i="6"/>
  <c r="W420" i="6"/>
  <c r="L416" i="6"/>
  <c r="W416" i="6"/>
  <c r="L412" i="6"/>
  <c r="W412" i="6"/>
  <c r="M408" i="6"/>
  <c r="W408" i="6"/>
  <c r="M404" i="6"/>
  <c r="W404" i="6"/>
  <c r="L400" i="6"/>
  <c r="W400" i="6"/>
  <c r="M396" i="6"/>
  <c r="W396" i="6"/>
  <c r="M392" i="6"/>
  <c r="W392" i="6"/>
  <c r="M384" i="6"/>
  <c r="W384" i="6"/>
  <c r="M376" i="6"/>
  <c r="W376" i="6"/>
  <c r="L372" i="6"/>
  <c r="W372" i="6"/>
  <c r="M368" i="6"/>
  <c r="W368" i="6"/>
  <c r="M356" i="6"/>
  <c r="W356" i="6"/>
  <c r="L352" i="6"/>
  <c r="W352" i="6"/>
  <c r="L348" i="6"/>
  <c r="W348" i="6"/>
  <c r="M344" i="6"/>
  <c r="W344" i="6"/>
  <c r="M340" i="6"/>
  <c r="W340" i="6"/>
  <c r="L336" i="6"/>
  <c r="W336" i="6"/>
  <c r="M332" i="6"/>
  <c r="W332" i="6"/>
  <c r="M320" i="6"/>
  <c r="W320" i="6"/>
  <c r="M316" i="6"/>
  <c r="W316" i="6"/>
  <c r="L312" i="6"/>
  <c r="W312" i="6"/>
  <c r="L308" i="6"/>
  <c r="W308" i="6"/>
  <c r="M304" i="6"/>
  <c r="W304" i="6"/>
  <c r="M292" i="6"/>
  <c r="W292" i="6"/>
  <c r="M268" i="6"/>
  <c r="W268" i="6"/>
  <c r="W514" i="6"/>
  <c r="L530" i="6"/>
  <c r="W530" i="6"/>
  <c r="W527" i="6"/>
  <c r="M554" i="6"/>
  <c r="W554" i="6"/>
  <c r="W553" i="6"/>
  <c r="L20" i="6"/>
  <c r="W20" i="6"/>
  <c r="M23" i="6"/>
  <c r="W23" i="6"/>
  <c r="L28" i="6"/>
  <c r="W28" i="6"/>
  <c r="M36" i="6"/>
  <c r="W36" i="6"/>
  <c r="L39" i="6"/>
  <c r="W39" i="6"/>
  <c r="L48" i="6"/>
  <c r="W48" i="6"/>
  <c r="M56" i="6"/>
  <c r="W56" i="6"/>
  <c r="L59" i="6"/>
  <c r="W59" i="6"/>
  <c r="M64" i="6"/>
  <c r="W64" i="6"/>
  <c r="M75" i="6"/>
  <c r="W75" i="6"/>
  <c r="L83" i="6"/>
  <c r="W83" i="6"/>
  <c r="M92" i="6"/>
  <c r="W92" i="6"/>
  <c r="M100" i="6"/>
  <c r="W100" i="6"/>
  <c r="M107" i="6"/>
  <c r="W107" i="6"/>
  <c r="M120" i="6"/>
  <c r="W120" i="6"/>
  <c r="L123" i="6"/>
  <c r="W123" i="6"/>
  <c r="M135" i="6"/>
  <c r="W135" i="6"/>
  <c r="L168" i="6"/>
  <c r="W168" i="6"/>
  <c r="M171" i="6"/>
  <c r="W171" i="6"/>
  <c r="M175" i="6"/>
  <c r="W175" i="6"/>
  <c r="L180" i="6"/>
  <c r="W180" i="6"/>
  <c r="L183" i="6"/>
  <c r="W183" i="6"/>
  <c r="M200" i="6"/>
  <c r="W200" i="6"/>
  <c r="L207" i="6"/>
  <c r="W207" i="6"/>
  <c r="L220" i="6"/>
  <c r="W220" i="6"/>
  <c r="L223" i="6"/>
  <c r="W223" i="6"/>
  <c r="M239" i="6"/>
  <c r="W239" i="6"/>
  <c r="L247" i="6"/>
  <c r="L248" i="6"/>
  <c r="L263" i="6"/>
  <c r="M264" i="6"/>
  <c r="W264" i="6"/>
  <c r="L271" i="6"/>
  <c r="W271" i="6"/>
  <c r="M280" i="6"/>
  <c r="W280" i="6"/>
  <c r="L284" i="6"/>
  <c r="W284" i="6"/>
  <c r="M288" i="6"/>
  <c r="M311" i="6"/>
  <c r="W311" i="6"/>
  <c r="M315" i="6"/>
  <c r="W315" i="6"/>
  <c r="M319" i="6"/>
  <c r="W319" i="6"/>
  <c r="L323" i="6"/>
  <c r="W323" i="6"/>
  <c r="M327" i="6"/>
  <c r="W327" i="6"/>
  <c r="L335" i="6"/>
  <c r="W335" i="6"/>
  <c r="L360" i="6"/>
  <c r="W360" i="6"/>
  <c r="M364" i="6"/>
  <c r="W364" i="6"/>
  <c r="M419" i="6"/>
  <c r="W419" i="6"/>
  <c r="L423" i="6"/>
  <c r="W423" i="6"/>
  <c r="L427" i="6"/>
  <c r="W427" i="6"/>
  <c r="M431" i="6"/>
  <c r="W431" i="6"/>
  <c r="L435" i="6"/>
  <c r="W435" i="6"/>
  <c r="M451" i="6"/>
  <c r="W451" i="6"/>
  <c r="M455" i="6"/>
  <c r="W455" i="6"/>
  <c r="M459" i="6"/>
  <c r="W459" i="6"/>
  <c r="W513" i="6"/>
  <c r="W562" i="6"/>
  <c r="M3" i="6"/>
  <c r="W3" i="6"/>
  <c r="L8" i="6"/>
  <c r="W8" i="6"/>
  <c r="M11" i="6"/>
  <c r="W11" i="6"/>
  <c r="L16" i="6"/>
  <c r="W16" i="6"/>
  <c r="L19" i="6"/>
  <c r="W19" i="6"/>
  <c r="M32" i="6"/>
  <c r="W32" i="6"/>
  <c r="M43" i="6"/>
  <c r="W43" i="6"/>
  <c r="L51" i="6"/>
  <c r="W51" i="6"/>
  <c r="M67" i="6"/>
  <c r="W67" i="6"/>
  <c r="L72" i="6"/>
  <c r="W72" i="6"/>
  <c r="L79" i="6"/>
  <c r="W79" i="6"/>
  <c r="M87" i="6"/>
  <c r="W87" i="6"/>
  <c r="M96" i="6"/>
  <c r="W96" i="6"/>
  <c r="M104" i="6"/>
  <c r="W104" i="6"/>
  <c r="L132" i="6"/>
  <c r="W132" i="6"/>
  <c r="M136" i="6"/>
  <c r="W136" i="6"/>
  <c r="L143" i="6"/>
  <c r="W143" i="6"/>
  <c r="L155" i="6"/>
  <c r="W155" i="6"/>
  <c r="L160" i="6"/>
  <c r="W160" i="6"/>
  <c r="M172" i="6"/>
  <c r="W172" i="6"/>
  <c r="M188" i="6"/>
  <c r="W188" i="6"/>
  <c r="M212" i="6"/>
  <c r="W212" i="6"/>
  <c r="L231" i="6"/>
  <c r="W231" i="6"/>
  <c r="L236" i="6"/>
  <c r="W236" i="6"/>
  <c r="L244" i="6"/>
  <c r="W244" i="6"/>
  <c r="M251" i="6"/>
  <c r="W251" i="6"/>
  <c r="M260" i="6"/>
  <c r="W260" i="6"/>
  <c r="M291" i="6"/>
  <c r="W291" i="6"/>
  <c r="M303" i="6"/>
  <c r="W303" i="6"/>
  <c r="M324" i="6"/>
  <c r="W324" i="6"/>
  <c r="M331" i="6"/>
  <c r="W331" i="6"/>
  <c r="L347" i="6"/>
  <c r="W347" i="6"/>
  <c r="M379" i="6"/>
  <c r="W379" i="6"/>
  <c r="M383" i="6"/>
  <c r="W383" i="6"/>
  <c r="L424" i="6"/>
  <c r="W424" i="6"/>
  <c r="M428" i="6"/>
  <c r="W428" i="6"/>
  <c r="W511" i="6"/>
  <c r="W521" i="6"/>
  <c r="W534" i="6"/>
  <c r="L9" i="4"/>
  <c r="W9" i="4"/>
  <c r="O9" i="4"/>
  <c r="L23" i="4"/>
  <c r="O23" i="4"/>
  <c r="W23" i="4"/>
  <c r="L37" i="4"/>
  <c r="W37" i="4"/>
  <c r="O37" i="4"/>
  <c r="L65" i="4"/>
  <c r="O65" i="4"/>
  <c r="W65" i="4"/>
  <c r="L97" i="4"/>
  <c r="W97" i="4"/>
  <c r="O97" i="4"/>
  <c r="L109" i="4"/>
  <c r="W109" i="4"/>
  <c r="O109" i="4"/>
  <c r="L121" i="4"/>
  <c r="O121" i="4"/>
  <c r="W121" i="4"/>
  <c r="L137" i="4"/>
  <c r="W137" i="4"/>
  <c r="O137" i="4"/>
  <c r="L145" i="4"/>
  <c r="W145" i="4"/>
  <c r="O145" i="4"/>
  <c r="L151" i="4"/>
  <c r="W151" i="4"/>
  <c r="O151" i="4"/>
  <c r="L153" i="4"/>
  <c r="W153" i="4"/>
  <c r="O153" i="4"/>
  <c r="L159" i="4"/>
  <c r="W159" i="4"/>
  <c r="O159" i="4"/>
  <c r="L161" i="4"/>
  <c r="W161" i="4"/>
  <c r="O161" i="4"/>
  <c r="W165" i="4"/>
  <c r="O165" i="4"/>
  <c r="L171" i="4"/>
  <c r="W171" i="4"/>
  <c r="O171" i="4"/>
  <c r="L175" i="4"/>
  <c r="W175" i="4"/>
  <c r="O175" i="4"/>
  <c r="L181" i="4"/>
  <c r="W181" i="4"/>
  <c r="O181" i="4"/>
  <c r="L187" i="4"/>
  <c r="W187" i="4"/>
  <c r="O187" i="4"/>
  <c r="L193" i="4"/>
  <c r="W193" i="4"/>
  <c r="O193" i="4"/>
  <c r="L203" i="4"/>
  <c r="W203" i="4"/>
  <c r="O203" i="4"/>
  <c r="L225" i="4"/>
  <c r="O225" i="4"/>
  <c r="W225" i="4"/>
  <c r="O229" i="4"/>
  <c r="W229" i="4"/>
  <c r="L239" i="4"/>
  <c r="O239" i="4"/>
  <c r="W239" i="4"/>
  <c r="L267" i="4"/>
  <c r="O267" i="4"/>
  <c r="W267" i="4"/>
  <c r="L279" i="4"/>
  <c r="O279" i="4"/>
  <c r="W279" i="4"/>
  <c r="L285" i="4"/>
  <c r="O285" i="4"/>
  <c r="W285" i="4"/>
  <c r="L321" i="4"/>
  <c r="W321" i="4"/>
  <c r="O321" i="4"/>
  <c r="L327" i="4"/>
  <c r="O327" i="4"/>
  <c r="W327" i="4"/>
  <c r="L353" i="4"/>
  <c r="O353" i="4"/>
  <c r="W353" i="4"/>
  <c r="L359" i="4"/>
  <c r="O359" i="4"/>
  <c r="W359" i="4"/>
  <c r="L391" i="4"/>
  <c r="O391" i="4"/>
  <c r="W391" i="4"/>
  <c r="L397" i="4"/>
  <c r="O397" i="4"/>
  <c r="W397" i="4"/>
  <c r="L407" i="4"/>
  <c r="O407" i="4"/>
  <c r="W407" i="4"/>
  <c r="L413" i="4"/>
  <c r="O413" i="4"/>
  <c r="W413" i="4"/>
  <c r="L419" i="4"/>
  <c r="W419" i="4"/>
  <c r="O419" i="4"/>
  <c r="L463" i="4"/>
  <c r="W463" i="4"/>
  <c r="O463" i="4"/>
  <c r="L13" i="4"/>
  <c r="W13" i="4"/>
  <c r="O13" i="4"/>
  <c r="L27" i="4"/>
  <c r="O27" i="4"/>
  <c r="W27" i="4"/>
  <c r="L33" i="4"/>
  <c r="W33" i="4"/>
  <c r="O33" i="4"/>
  <c r="L39" i="4"/>
  <c r="O39" i="4"/>
  <c r="W39" i="4"/>
  <c r="L42" i="4"/>
  <c r="O42" i="4"/>
  <c r="W42" i="4"/>
  <c r="L45" i="4"/>
  <c r="W45" i="4"/>
  <c r="O45" i="4"/>
  <c r="L57" i="4"/>
  <c r="W57" i="4"/>
  <c r="O57" i="4"/>
  <c r="L61" i="4"/>
  <c r="O61" i="4"/>
  <c r="W61" i="4"/>
  <c r="L73" i="4"/>
  <c r="O73" i="4"/>
  <c r="W73" i="4"/>
  <c r="L81" i="4"/>
  <c r="O81" i="4"/>
  <c r="W81" i="4"/>
  <c r="L87" i="4"/>
  <c r="W87" i="4"/>
  <c r="O87" i="4"/>
  <c r="L89" i="4"/>
  <c r="W89" i="4"/>
  <c r="O89" i="4"/>
  <c r="L93" i="4"/>
  <c r="W93" i="4"/>
  <c r="O93" i="4"/>
  <c r="L101" i="4"/>
  <c r="W101" i="4"/>
  <c r="O101" i="4"/>
  <c r="L107" i="4"/>
  <c r="W107" i="4"/>
  <c r="O107" i="4"/>
  <c r="L113" i="4"/>
  <c r="O113" i="4"/>
  <c r="W113" i="4"/>
  <c r="L123" i="4"/>
  <c r="W123" i="4"/>
  <c r="O123" i="4"/>
  <c r="L129" i="4"/>
  <c r="W129" i="4"/>
  <c r="O129" i="4"/>
  <c r="L141" i="4"/>
  <c r="W141" i="4"/>
  <c r="O141" i="4"/>
  <c r="L163" i="4"/>
  <c r="W163" i="4"/>
  <c r="O163" i="4"/>
  <c r="L167" i="4"/>
  <c r="W167" i="4"/>
  <c r="O167" i="4"/>
  <c r="W173" i="4"/>
  <c r="O173" i="4"/>
  <c r="L179" i="4"/>
  <c r="W179" i="4"/>
  <c r="O179" i="4"/>
  <c r="W185" i="4"/>
  <c r="O185" i="4"/>
  <c r="L189" i="4"/>
  <c r="W189" i="4"/>
  <c r="O189" i="4"/>
  <c r="L195" i="4"/>
  <c r="W195" i="4"/>
  <c r="O195" i="4"/>
  <c r="L201" i="4"/>
  <c r="W201" i="4"/>
  <c r="O201" i="4"/>
  <c r="W205" i="4"/>
  <c r="O205" i="4"/>
  <c r="O217" i="4"/>
  <c r="W217" i="4"/>
  <c r="L227" i="4"/>
  <c r="O227" i="4"/>
  <c r="W227" i="4"/>
  <c r="L231" i="4"/>
  <c r="O231" i="4"/>
  <c r="W231" i="4"/>
  <c r="O237" i="4"/>
  <c r="W237" i="4"/>
  <c r="L243" i="4"/>
  <c r="O243" i="4"/>
  <c r="W243" i="4"/>
  <c r="L265" i="4"/>
  <c r="O265" i="4"/>
  <c r="W265" i="4"/>
  <c r="L269" i="4"/>
  <c r="O269" i="4"/>
  <c r="W269" i="4"/>
  <c r="L273" i="4"/>
  <c r="O273" i="4"/>
  <c r="W273" i="4"/>
  <c r="L277" i="4"/>
  <c r="O277" i="4"/>
  <c r="W277" i="4"/>
  <c r="L281" i="4"/>
  <c r="O281" i="4"/>
  <c r="W281" i="4"/>
  <c r="L287" i="4"/>
  <c r="O287" i="4"/>
  <c r="W287" i="4"/>
  <c r="L291" i="4"/>
  <c r="O291" i="4"/>
  <c r="W291" i="4"/>
  <c r="L295" i="4"/>
  <c r="O295" i="4"/>
  <c r="W295" i="4"/>
  <c r="L299" i="4"/>
  <c r="O299" i="4"/>
  <c r="W299" i="4"/>
  <c r="L305" i="4"/>
  <c r="O305" i="4"/>
  <c r="W305" i="4"/>
  <c r="L311" i="4"/>
  <c r="O311" i="4"/>
  <c r="W311" i="4"/>
  <c r="L317" i="4"/>
  <c r="O317" i="4"/>
  <c r="W317" i="4"/>
  <c r="L323" i="4"/>
  <c r="O323" i="4"/>
  <c r="W323" i="4"/>
  <c r="L337" i="4"/>
  <c r="O337" i="4"/>
  <c r="W337" i="4"/>
  <c r="L343" i="4"/>
  <c r="O343" i="4"/>
  <c r="W343" i="4"/>
  <c r="L349" i="4"/>
  <c r="O349" i="4"/>
  <c r="W349" i="4"/>
  <c r="L355" i="4"/>
  <c r="O355" i="4"/>
  <c r="W355" i="4"/>
  <c r="L369" i="4"/>
  <c r="O369" i="4"/>
  <c r="W369" i="4"/>
  <c r="L375" i="4"/>
  <c r="O375" i="4"/>
  <c r="W375" i="4"/>
  <c r="L381" i="4"/>
  <c r="O381" i="4"/>
  <c r="W381" i="4"/>
  <c r="L387" i="4"/>
  <c r="O387" i="4"/>
  <c r="W387" i="4"/>
  <c r="L399" i="4"/>
  <c r="O399" i="4"/>
  <c r="W399" i="4"/>
  <c r="L417" i="4"/>
  <c r="O417" i="4"/>
  <c r="W417" i="4"/>
  <c r="L423" i="4"/>
  <c r="O423" i="4"/>
  <c r="W423" i="4"/>
  <c r="L427" i="4"/>
  <c r="O427" i="4"/>
  <c r="W427" i="4"/>
  <c r="L433" i="4"/>
  <c r="O433" i="4"/>
  <c r="W433" i="4"/>
  <c r="L437" i="4"/>
  <c r="W437" i="4"/>
  <c r="O437" i="4"/>
  <c r="L447" i="4"/>
  <c r="W447" i="4"/>
  <c r="O447" i="4"/>
  <c r="L455" i="4"/>
  <c r="W455" i="4"/>
  <c r="O455" i="4"/>
  <c r="W468" i="4"/>
  <c r="O468" i="4"/>
  <c r="W464" i="4"/>
  <c r="O464" i="4"/>
  <c r="W460" i="4"/>
  <c r="O460" i="4"/>
  <c r="W456" i="4"/>
  <c r="O456" i="4"/>
  <c r="W452" i="4"/>
  <c r="O452" i="4"/>
  <c r="W448" i="4"/>
  <c r="O448" i="4"/>
  <c r="W444" i="4"/>
  <c r="O444" i="4"/>
  <c r="W440" i="4"/>
  <c r="O440" i="4"/>
  <c r="W436" i="4"/>
  <c r="O436" i="4"/>
  <c r="O432" i="4"/>
  <c r="W432" i="4"/>
  <c r="O428" i="4"/>
  <c r="W428" i="4"/>
  <c r="O424" i="4"/>
  <c r="W424" i="4"/>
  <c r="O420" i="4"/>
  <c r="W420" i="4"/>
  <c r="O416" i="4"/>
  <c r="W416" i="4"/>
  <c r="O412" i="4"/>
  <c r="W412" i="4"/>
  <c r="O408" i="4"/>
  <c r="W408" i="4"/>
  <c r="O404" i="4"/>
  <c r="W404" i="4"/>
  <c r="O400" i="4"/>
  <c r="W400" i="4"/>
  <c r="O396" i="4"/>
  <c r="W396" i="4"/>
  <c r="O392" i="4"/>
  <c r="W392" i="4"/>
  <c r="O388" i="4"/>
  <c r="W388" i="4"/>
  <c r="O384" i="4"/>
  <c r="W384" i="4"/>
  <c r="O380" i="4"/>
  <c r="W380" i="4"/>
  <c r="O376" i="4"/>
  <c r="W376" i="4"/>
  <c r="O372" i="4"/>
  <c r="W372" i="4"/>
  <c r="O368" i="4"/>
  <c r="W368" i="4"/>
  <c r="O364" i="4"/>
  <c r="W364" i="4"/>
  <c r="O360" i="4"/>
  <c r="W360" i="4"/>
  <c r="O356" i="4"/>
  <c r="W356" i="4"/>
  <c r="O352" i="4"/>
  <c r="W352" i="4"/>
  <c r="O348" i="4"/>
  <c r="W348" i="4"/>
  <c r="O344" i="4"/>
  <c r="W344" i="4"/>
  <c r="O340" i="4"/>
  <c r="W340" i="4"/>
  <c r="O336" i="4"/>
  <c r="W336" i="4"/>
  <c r="O332" i="4"/>
  <c r="W332" i="4"/>
  <c r="O328" i="4"/>
  <c r="W328" i="4"/>
  <c r="O324" i="4"/>
  <c r="W324" i="4"/>
  <c r="W320" i="4"/>
  <c r="O320" i="4"/>
  <c r="O316" i="4"/>
  <c r="W316" i="4"/>
  <c r="W312" i="4"/>
  <c r="O312" i="4"/>
  <c r="O308" i="4"/>
  <c r="W308" i="4"/>
  <c r="W304" i="4"/>
  <c r="O304" i="4"/>
  <c r="M300" i="4"/>
  <c r="O300" i="4"/>
  <c r="W300" i="4"/>
  <c r="M296" i="4"/>
  <c r="W296" i="4"/>
  <c r="O296" i="4"/>
  <c r="M292" i="4"/>
  <c r="O292" i="4"/>
  <c r="W292" i="4"/>
  <c r="M288" i="4"/>
  <c r="O288" i="4"/>
  <c r="W288" i="4"/>
  <c r="M284" i="4"/>
  <c r="O284" i="4"/>
  <c r="W284" i="4"/>
  <c r="M280" i="4"/>
  <c r="O280" i="4"/>
  <c r="W280" i="4"/>
  <c r="M276" i="4"/>
  <c r="O276" i="4"/>
  <c r="W276" i="4"/>
  <c r="M272" i="4"/>
  <c r="O272" i="4"/>
  <c r="W272" i="4"/>
  <c r="M268" i="4"/>
  <c r="O268" i="4"/>
  <c r="W268" i="4"/>
  <c r="M264" i="4"/>
  <c r="O264" i="4"/>
  <c r="W264" i="4"/>
  <c r="M260" i="4"/>
  <c r="O260" i="4"/>
  <c r="W260" i="4"/>
  <c r="M256" i="4"/>
  <c r="O256" i="4"/>
  <c r="W256" i="4"/>
  <c r="M252" i="4"/>
  <c r="O252" i="4"/>
  <c r="W252" i="4"/>
  <c r="M248" i="4"/>
  <c r="O248" i="4"/>
  <c r="W248" i="4"/>
  <c r="M244" i="4"/>
  <c r="O244" i="4"/>
  <c r="W244" i="4"/>
  <c r="O240" i="4"/>
  <c r="W240" i="4"/>
  <c r="M236" i="4"/>
  <c r="O236" i="4"/>
  <c r="W236" i="4"/>
  <c r="O232" i="4"/>
  <c r="W232" i="4"/>
  <c r="M228" i="4"/>
  <c r="O228" i="4"/>
  <c r="W228" i="4"/>
  <c r="O224" i="4"/>
  <c r="W224" i="4"/>
  <c r="M220" i="4"/>
  <c r="O220" i="4"/>
  <c r="W220" i="4"/>
  <c r="O216" i="4"/>
  <c r="W216" i="4"/>
  <c r="M212" i="4"/>
  <c r="O212" i="4"/>
  <c r="W212" i="4"/>
  <c r="O208" i="4"/>
  <c r="W208" i="4"/>
  <c r="M204" i="4"/>
  <c r="O204" i="4"/>
  <c r="W204" i="4"/>
  <c r="W200" i="4"/>
  <c r="O200" i="4"/>
  <c r="M196" i="4"/>
  <c r="W196" i="4"/>
  <c r="O196" i="4"/>
  <c r="W192" i="4"/>
  <c r="O192" i="4"/>
  <c r="M188" i="4"/>
  <c r="O188" i="4"/>
  <c r="W188" i="4"/>
  <c r="W184" i="4"/>
  <c r="O184" i="4"/>
  <c r="M180" i="4"/>
  <c r="W180" i="4"/>
  <c r="O180" i="4"/>
  <c r="W176" i="4"/>
  <c r="O176" i="4"/>
  <c r="M172" i="4"/>
  <c r="W172" i="4"/>
  <c r="O172" i="4"/>
  <c r="W168" i="4"/>
  <c r="O168" i="4"/>
  <c r="M164" i="4"/>
  <c r="W164" i="4"/>
  <c r="O164" i="4"/>
  <c r="W160" i="4"/>
  <c r="O160" i="4"/>
  <c r="M156" i="4"/>
  <c r="W156" i="4"/>
  <c r="O156" i="4"/>
  <c r="W152" i="4"/>
  <c r="O152" i="4"/>
  <c r="M148" i="4"/>
  <c r="O148" i="4"/>
  <c r="W148" i="4"/>
  <c r="W144" i="4"/>
  <c r="O144" i="4"/>
  <c r="M140" i="4"/>
  <c r="W140" i="4"/>
  <c r="O140" i="4"/>
  <c r="W136" i="4"/>
  <c r="O136" i="4"/>
  <c r="M132" i="4"/>
  <c r="W132" i="4"/>
  <c r="O132" i="4"/>
  <c r="W128" i="4"/>
  <c r="O128" i="4"/>
  <c r="M124" i="4"/>
  <c r="W124" i="4"/>
  <c r="O124" i="4"/>
  <c r="W120" i="4"/>
  <c r="O120" i="4"/>
  <c r="M116" i="4"/>
  <c r="W116" i="4"/>
  <c r="O116" i="4"/>
  <c r="W112" i="4"/>
  <c r="O112" i="4"/>
  <c r="M108" i="4"/>
  <c r="W108" i="4"/>
  <c r="O108" i="4"/>
  <c r="W104" i="4"/>
  <c r="O104" i="4"/>
  <c r="M100" i="4"/>
  <c r="W100" i="4"/>
  <c r="O100" i="4"/>
  <c r="W96" i="4"/>
  <c r="O96" i="4"/>
  <c r="M92" i="4"/>
  <c r="W92" i="4"/>
  <c r="O92" i="4"/>
  <c r="W88" i="4"/>
  <c r="O88" i="4"/>
  <c r="M84" i="4"/>
  <c r="O84" i="4"/>
  <c r="W84" i="4"/>
  <c r="O80" i="4"/>
  <c r="W80" i="4"/>
  <c r="M76" i="4"/>
  <c r="O76" i="4"/>
  <c r="W76" i="4"/>
  <c r="W72" i="4"/>
  <c r="O72" i="4"/>
  <c r="M68" i="4"/>
  <c r="O68" i="4"/>
  <c r="W68" i="4"/>
  <c r="O64" i="4"/>
  <c r="W64" i="4"/>
  <c r="M60" i="4"/>
  <c r="W60" i="4"/>
  <c r="O60" i="4"/>
  <c r="W56" i="4"/>
  <c r="O56" i="4"/>
  <c r="M52" i="4"/>
  <c r="O52" i="4"/>
  <c r="W52" i="4"/>
  <c r="O48" i="4"/>
  <c r="W48" i="4"/>
  <c r="M44" i="4"/>
  <c r="O44" i="4"/>
  <c r="W44" i="4"/>
  <c r="O40" i="4"/>
  <c r="W40" i="4"/>
  <c r="M36" i="4"/>
  <c r="O36" i="4"/>
  <c r="W36" i="4"/>
  <c r="O32" i="4"/>
  <c r="W32" i="4"/>
  <c r="M28" i="4"/>
  <c r="O28" i="4"/>
  <c r="W28" i="4"/>
  <c r="O24" i="4"/>
  <c r="W24" i="4"/>
  <c r="M20" i="4"/>
  <c r="O20" i="4"/>
  <c r="W20" i="4"/>
  <c r="O16" i="4"/>
  <c r="W16" i="4"/>
  <c r="M12" i="4"/>
  <c r="O12" i="4"/>
  <c r="W12" i="4"/>
  <c r="O8" i="4"/>
  <c r="W8" i="4"/>
  <c r="M4" i="4"/>
  <c r="O4" i="4"/>
  <c r="W4" i="4"/>
  <c r="M478" i="4"/>
  <c r="W478" i="4"/>
  <c r="O478" i="4"/>
  <c r="L29" i="4"/>
  <c r="W29" i="4"/>
  <c r="O29" i="4"/>
  <c r="L59" i="4"/>
  <c r="O59" i="4"/>
  <c r="W59" i="4"/>
  <c r="L77" i="4"/>
  <c r="W77" i="4"/>
  <c r="O77" i="4"/>
  <c r="L91" i="4"/>
  <c r="W91" i="4"/>
  <c r="O91" i="4"/>
  <c r="L103" i="4"/>
  <c r="W103" i="4"/>
  <c r="O103" i="4"/>
  <c r="L5" i="4"/>
  <c r="W5" i="4"/>
  <c r="O5" i="4"/>
  <c r="L11" i="4"/>
  <c r="O11" i="4"/>
  <c r="W11" i="4"/>
  <c r="L14" i="4"/>
  <c r="W14" i="4"/>
  <c r="O14" i="4"/>
  <c r="L19" i="4"/>
  <c r="O19" i="4"/>
  <c r="W19" i="4"/>
  <c r="M23" i="4"/>
  <c r="L31" i="4"/>
  <c r="O31" i="4"/>
  <c r="W31" i="4"/>
  <c r="M37" i="4"/>
  <c r="L46" i="4"/>
  <c r="W46" i="4"/>
  <c r="O46" i="4"/>
  <c r="L51" i="4"/>
  <c r="O51" i="4"/>
  <c r="W51" i="4"/>
  <c r="L55" i="4"/>
  <c r="O55" i="4"/>
  <c r="W55" i="4"/>
  <c r="L62" i="4"/>
  <c r="O62" i="4"/>
  <c r="W62" i="4"/>
  <c r="L67" i="4"/>
  <c r="O67" i="4"/>
  <c r="W67" i="4"/>
  <c r="L71" i="4"/>
  <c r="W71" i="4"/>
  <c r="O71" i="4"/>
  <c r="L74" i="4"/>
  <c r="W74" i="4"/>
  <c r="O74" i="4"/>
  <c r="M77" i="4"/>
  <c r="L79" i="4"/>
  <c r="W79" i="4"/>
  <c r="O79" i="4"/>
  <c r="L82" i="4"/>
  <c r="W82" i="4"/>
  <c r="O82" i="4"/>
  <c r="L85" i="4"/>
  <c r="W85" i="4"/>
  <c r="O85" i="4"/>
  <c r="L94" i="4"/>
  <c r="W94" i="4"/>
  <c r="O94" i="4"/>
  <c r="L99" i="4"/>
  <c r="W99" i="4"/>
  <c r="O99" i="4"/>
  <c r="L105" i="4"/>
  <c r="W105" i="4"/>
  <c r="O105" i="4"/>
  <c r="L111" i="4"/>
  <c r="W111" i="4"/>
  <c r="O111" i="4"/>
  <c r="L114" i="4"/>
  <c r="W114" i="4"/>
  <c r="O114" i="4"/>
  <c r="L117" i="4"/>
  <c r="W117" i="4"/>
  <c r="O117" i="4"/>
  <c r="L127" i="4"/>
  <c r="W127" i="4"/>
  <c r="O127" i="4"/>
  <c r="L133" i="4"/>
  <c r="O133" i="4"/>
  <c r="W133" i="4"/>
  <c r="L139" i="4"/>
  <c r="W139" i="4"/>
  <c r="O139" i="4"/>
  <c r="L142" i="4"/>
  <c r="W142" i="4"/>
  <c r="O142" i="4"/>
  <c r="L147" i="4"/>
  <c r="W147" i="4"/>
  <c r="O147" i="4"/>
  <c r="M151" i="4"/>
  <c r="M153" i="4"/>
  <c r="L155" i="4"/>
  <c r="W155" i="4"/>
  <c r="O155" i="4"/>
  <c r="M159" i="4"/>
  <c r="M161" i="4"/>
  <c r="L177" i="4"/>
  <c r="W177" i="4"/>
  <c r="O177" i="4"/>
  <c r="W183" i="4"/>
  <c r="O183" i="4"/>
  <c r="L199" i="4"/>
  <c r="W199" i="4"/>
  <c r="O199" i="4"/>
  <c r="L211" i="4"/>
  <c r="O211" i="4"/>
  <c r="W211" i="4"/>
  <c r="O215" i="4"/>
  <c r="W215" i="4"/>
  <c r="L221" i="4"/>
  <c r="O221" i="4"/>
  <c r="W221" i="4"/>
  <c r="L241" i="4"/>
  <c r="O241" i="4"/>
  <c r="W241" i="4"/>
  <c r="O247" i="4"/>
  <c r="W247" i="4"/>
  <c r="L251" i="4"/>
  <c r="O251" i="4"/>
  <c r="W251" i="4"/>
  <c r="L255" i="4"/>
  <c r="O255" i="4"/>
  <c r="W255" i="4"/>
  <c r="L259" i="4"/>
  <c r="O259" i="4"/>
  <c r="W259" i="4"/>
  <c r="L282" i="4"/>
  <c r="O282" i="4"/>
  <c r="W282" i="4"/>
  <c r="M285" i="4"/>
  <c r="L303" i="4"/>
  <c r="O303" i="4"/>
  <c r="W303" i="4"/>
  <c r="L309" i="4"/>
  <c r="O309" i="4"/>
  <c r="W309" i="4"/>
  <c r="L315" i="4"/>
  <c r="O315" i="4"/>
  <c r="W315" i="4"/>
  <c r="L329" i="4"/>
  <c r="O329" i="4"/>
  <c r="W329" i="4"/>
  <c r="L335" i="4"/>
  <c r="O335" i="4"/>
  <c r="W335" i="4"/>
  <c r="L341" i="4"/>
  <c r="O341" i="4"/>
  <c r="W341" i="4"/>
  <c r="L347" i="4"/>
  <c r="O347" i="4"/>
  <c r="W347" i="4"/>
  <c r="L361" i="4"/>
  <c r="O361" i="4"/>
  <c r="W361" i="4"/>
  <c r="L367" i="4"/>
  <c r="O367" i="4"/>
  <c r="W367" i="4"/>
  <c r="L373" i="4"/>
  <c r="O373" i="4"/>
  <c r="W373" i="4"/>
  <c r="L379" i="4"/>
  <c r="O379" i="4"/>
  <c r="W379" i="4"/>
  <c r="L393" i="4"/>
  <c r="O393" i="4"/>
  <c r="W393" i="4"/>
  <c r="L403" i="4"/>
  <c r="O403" i="4"/>
  <c r="W403" i="4"/>
  <c r="L409" i="4"/>
  <c r="O409" i="4"/>
  <c r="W409" i="4"/>
  <c r="L415" i="4"/>
  <c r="O415" i="4"/>
  <c r="W415" i="4"/>
  <c r="L421" i="4"/>
  <c r="O421" i="4"/>
  <c r="W421" i="4"/>
  <c r="L431" i="4"/>
  <c r="O431" i="4"/>
  <c r="W431" i="4"/>
  <c r="M459" i="4"/>
  <c r="W459" i="4"/>
  <c r="O459" i="4"/>
  <c r="W477" i="4"/>
  <c r="O2" i="4"/>
  <c r="M466" i="4"/>
  <c r="W466" i="4"/>
  <c r="O466" i="4"/>
  <c r="M462" i="4"/>
  <c r="W462" i="4"/>
  <c r="O462" i="4"/>
  <c r="M458" i="4"/>
  <c r="W458" i="4"/>
  <c r="O458" i="4"/>
  <c r="W454" i="4"/>
  <c r="O454" i="4"/>
  <c r="W450" i="4"/>
  <c r="O450" i="4"/>
  <c r="M446" i="4"/>
  <c r="W446" i="4"/>
  <c r="O446" i="4"/>
  <c r="W442" i="4"/>
  <c r="O442" i="4"/>
  <c r="L438" i="4"/>
  <c r="W438" i="4"/>
  <c r="O438" i="4"/>
  <c r="L434" i="4"/>
  <c r="O434" i="4"/>
  <c r="W434" i="4"/>
  <c r="L430" i="4"/>
  <c r="O430" i="4"/>
  <c r="W430" i="4"/>
  <c r="L426" i="4"/>
  <c r="O426" i="4"/>
  <c r="W426" i="4"/>
  <c r="L422" i="4"/>
  <c r="O422" i="4"/>
  <c r="W422" i="4"/>
  <c r="L418" i="4"/>
  <c r="O418" i="4"/>
  <c r="W418" i="4"/>
  <c r="L414" i="4"/>
  <c r="O414" i="4"/>
  <c r="W414" i="4"/>
  <c r="L410" i="4"/>
  <c r="O410" i="4"/>
  <c r="W410" i="4"/>
  <c r="L406" i="4"/>
  <c r="O406" i="4"/>
  <c r="W406" i="4"/>
  <c r="L402" i="4"/>
  <c r="O402" i="4"/>
  <c r="W402" i="4"/>
  <c r="L398" i="4"/>
  <c r="O398" i="4"/>
  <c r="W398" i="4"/>
  <c r="L394" i="4"/>
  <c r="O394" i="4"/>
  <c r="W394" i="4"/>
  <c r="L390" i="4"/>
  <c r="O390" i="4"/>
  <c r="W390" i="4"/>
  <c r="L386" i="4"/>
  <c r="O386" i="4"/>
  <c r="W386" i="4"/>
  <c r="L382" i="4"/>
  <c r="O382" i="4"/>
  <c r="W382" i="4"/>
  <c r="L378" i="4"/>
  <c r="O378" i="4"/>
  <c r="W378" i="4"/>
  <c r="L374" i="4"/>
  <c r="O374" i="4"/>
  <c r="W374" i="4"/>
  <c r="L370" i="4"/>
  <c r="O370" i="4"/>
  <c r="W370" i="4"/>
  <c r="L366" i="4"/>
  <c r="O366" i="4"/>
  <c r="W366" i="4"/>
  <c r="L362" i="4"/>
  <c r="O362" i="4"/>
  <c r="W362" i="4"/>
  <c r="L358" i="4"/>
  <c r="O358" i="4"/>
  <c r="W358" i="4"/>
  <c r="L354" i="4"/>
  <c r="O354" i="4"/>
  <c r="W354" i="4"/>
  <c r="L350" i="4"/>
  <c r="O350" i="4"/>
  <c r="W350" i="4"/>
  <c r="L346" i="4"/>
  <c r="O346" i="4"/>
  <c r="W346" i="4"/>
  <c r="L342" i="4"/>
  <c r="O342" i="4"/>
  <c r="W342" i="4"/>
  <c r="L338" i="4"/>
  <c r="O338" i="4"/>
  <c r="W338" i="4"/>
  <c r="L334" i="4"/>
  <c r="O334" i="4"/>
  <c r="W334" i="4"/>
  <c r="L330" i="4"/>
  <c r="O330" i="4"/>
  <c r="W330" i="4"/>
  <c r="L326" i="4"/>
  <c r="O326" i="4"/>
  <c r="W326" i="4"/>
  <c r="L322" i="4"/>
  <c r="O322" i="4"/>
  <c r="W322" i="4"/>
  <c r="L318" i="4"/>
  <c r="O318" i="4"/>
  <c r="W318" i="4"/>
  <c r="L314" i="4"/>
  <c r="O314" i="4"/>
  <c r="W314" i="4"/>
  <c r="L310" i="4"/>
  <c r="O310" i="4"/>
  <c r="W310" i="4"/>
  <c r="L306" i="4"/>
  <c r="O306" i="4"/>
  <c r="W306" i="4"/>
  <c r="L302" i="4"/>
  <c r="O302" i="4"/>
  <c r="W302" i="4"/>
  <c r="L298" i="4"/>
  <c r="O298" i="4"/>
  <c r="W298" i="4"/>
  <c r="L294" i="4"/>
  <c r="O294" i="4"/>
  <c r="W294" i="4"/>
  <c r="L290" i="4"/>
  <c r="O290" i="4"/>
  <c r="W290" i="4"/>
  <c r="L286" i="4"/>
  <c r="O286" i="4"/>
  <c r="W286" i="4"/>
  <c r="L278" i="4"/>
  <c r="O278" i="4"/>
  <c r="W278" i="4"/>
  <c r="L274" i="4"/>
  <c r="O274" i="4"/>
  <c r="W274" i="4"/>
  <c r="L270" i="4"/>
  <c r="O270" i="4"/>
  <c r="W270" i="4"/>
  <c r="L266" i="4"/>
  <c r="O266" i="4"/>
  <c r="W266" i="4"/>
  <c r="L262" i="4"/>
  <c r="O262" i="4"/>
  <c r="W262" i="4"/>
  <c r="L258" i="4"/>
  <c r="O258" i="4"/>
  <c r="W258" i="4"/>
  <c r="O254" i="4"/>
  <c r="W254" i="4"/>
  <c r="L250" i="4"/>
  <c r="O250" i="4"/>
  <c r="W250" i="4"/>
  <c r="L242" i="4"/>
  <c r="O242" i="4"/>
  <c r="W242" i="4"/>
  <c r="L238" i="4"/>
  <c r="O238" i="4"/>
  <c r="W238" i="4"/>
  <c r="L234" i="4"/>
  <c r="O234" i="4"/>
  <c r="W234" i="4"/>
  <c r="L230" i="4"/>
  <c r="O230" i="4"/>
  <c r="W230" i="4"/>
  <c r="L226" i="4"/>
  <c r="O226" i="4"/>
  <c r="W226" i="4"/>
  <c r="L222" i="4"/>
  <c r="O222" i="4"/>
  <c r="W222" i="4"/>
  <c r="L218" i="4"/>
  <c r="O218" i="4"/>
  <c r="W218" i="4"/>
  <c r="L214" i="4"/>
  <c r="O214" i="4"/>
  <c r="W214" i="4"/>
  <c r="L210" i="4"/>
  <c r="O210" i="4"/>
  <c r="W210" i="4"/>
  <c r="L206" i="4"/>
  <c r="W206" i="4"/>
  <c r="O206" i="4"/>
  <c r="L202" i="4"/>
  <c r="W202" i="4"/>
  <c r="O202" i="4"/>
  <c r="L198" i="4"/>
  <c r="W198" i="4"/>
  <c r="O198" i="4"/>
  <c r="L194" i="4"/>
  <c r="O194" i="4"/>
  <c r="W194" i="4"/>
  <c r="L190" i="4"/>
  <c r="O190" i="4"/>
  <c r="W190" i="4"/>
  <c r="L186" i="4"/>
  <c r="O186" i="4"/>
  <c r="W186" i="4"/>
  <c r="L178" i="4"/>
  <c r="O178" i="4"/>
  <c r="W178" i="4"/>
  <c r="L174" i="4"/>
  <c r="O174" i="4"/>
  <c r="W174" i="4"/>
  <c r="L170" i="4"/>
  <c r="O170" i="4"/>
  <c r="W170" i="4"/>
  <c r="L166" i="4"/>
  <c r="W166" i="4"/>
  <c r="O166" i="4"/>
  <c r="L162" i="4"/>
  <c r="O162" i="4"/>
  <c r="W162" i="4"/>
  <c r="L158" i="4"/>
  <c r="W158" i="4"/>
  <c r="O158" i="4"/>
  <c r="L150" i="4"/>
  <c r="O150" i="4"/>
  <c r="W150" i="4"/>
  <c r="W134" i="4"/>
  <c r="O134" i="4"/>
  <c r="L130" i="4"/>
  <c r="W130" i="4"/>
  <c r="O130" i="4"/>
  <c r="W122" i="4"/>
  <c r="O122" i="4"/>
  <c r="L118" i="4"/>
  <c r="W118" i="4"/>
  <c r="O118" i="4"/>
  <c r="W102" i="4"/>
  <c r="O102" i="4"/>
  <c r="L98" i="4"/>
  <c r="W98" i="4"/>
  <c r="O98" i="4"/>
  <c r="W90" i="4"/>
  <c r="O90" i="4"/>
  <c r="L86" i="4"/>
  <c r="O86" i="4"/>
  <c r="W86" i="4"/>
  <c r="O70" i="4"/>
  <c r="W70" i="4"/>
  <c r="L66" i="4"/>
  <c r="W66" i="4"/>
  <c r="O66" i="4"/>
  <c r="O58" i="4"/>
  <c r="W58" i="4"/>
  <c r="L54" i="4"/>
  <c r="O54" i="4"/>
  <c r="W54" i="4"/>
  <c r="W38" i="4"/>
  <c r="O38" i="4"/>
  <c r="L34" i="4"/>
  <c r="O34" i="4"/>
  <c r="W34" i="4"/>
  <c r="O26" i="4"/>
  <c r="W26" i="4"/>
  <c r="L22" i="4"/>
  <c r="W22" i="4"/>
  <c r="O22" i="4"/>
  <c r="W6" i="4"/>
  <c r="O6" i="4"/>
  <c r="L17" i="4"/>
  <c r="W17" i="4"/>
  <c r="O17" i="4"/>
  <c r="L25" i="4"/>
  <c r="W25" i="4"/>
  <c r="O25" i="4"/>
  <c r="L43" i="4"/>
  <c r="O43" i="4"/>
  <c r="W43" i="4"/>
  <c r="L49" i="4"/>
  <c r="W49" i="4"/>
  <c r="O49" i="4"/>
  <c r="L106" i="4"/>
  <c r="W106" i="4"/>
  <c r="O106" i="4"/>
  <c r="L125" i="4"/>
  <c r="O125" i="4"/>
  <c r="W125" i="4"/>
  <c r="W197" i="4"/>
  <c r="O197" i="4"/>
  <c r="L209" i="4"/>
  <c r="O209" i="4"/>
  <c r="W209" i="4"/>
  <c r="L235" i="4"/>
  <c r="O235" i="4"/>
  <c r="W235" i="4"/>
  <c r="L245" i="4"/>
  <c r="O245" i="4"/>
  <c r="W245" i="4"/>
  <c r="L263" i="4"/>
  <c r="O263" i="4"/>
  <c r="W263" i="4"/>
  <c r="L271" i="4"/>
  <c r="O271" i="4"/>
  <c r="W271" i="4"/>
  <c r="O275" i="4"/>
  <c r="W275" i="4"/>
  <c r="L289" i="4"/>
  <c r="O289" i="4"/>
  <c r="W289" i="4"/>
  <c r="L293" i="4"/>
  <c r="O293" i="4"/>
  <c r="W293" i="4"/>
  <c r="O297" i="4"/>
  <c r="W297" i="4"/>
  <c r="L301" i="4"/>
  <c r="O301" i="4"/>
  <c r="W301" i="4"/>
  <c r="L307" i="4"/>
  <c r="O307" i="4"/>
  <c r="W307" i="4"/>
  <c r="L333" i="4"/>
  <c r="O333" i="4"/>
  <c r="W333" i="4"/>
  <c r="L339" i="4"/>
  <c r="O339" i="4"/>
  <c r="W339" i="4"/>
  <c r="L365" i="4"/>
  <c r="O365" i="4"/>
  <c r="W365" i="4"/>
  <c r="L371" i="4"/>
  <c r="O371" i="4"/>
  <c r="W371" i="4"/>
  <c r="L385" i="4"/>
  <c r="O385" i="4"/>
  <c r="W385" i="4"/>
  <c r="L425" i="4"/>
  <c r="O425" i="4"/>
  <c r="W425" i="4"/>
  <c r="L435" i="4"/>
  <c r="W435" i="4"/>
  <c r="O435" i="4"/>
  <c r="L443" i="4"/>
  <c r="W443" i="4"/>
  <c r="O443" i="4"/>
  <c r="W467" i="4"/>
  <c r="O467" i="4"/>
  <c r="L3" i="4"/>
  <c r="O3" i="4"/>
  <c r="W3" i="4"/>
  <c r="L7" i="4"/>
  <c r="O7" i="4"/>
  <c r="W7" i="4"/>
  <c r="L10" i="4"/>
  <c r="O10" i="4"/>
  <c r="W10" i="4"/>
  <c r="M13" i="4"/>
  <c r="L15" i="4"/>
  <c r="O15" i="4"/>
  <c r="W15" i="4"/>
  <c r="L18" i="4"/>
  <c r="O18" i="4"/>
  <c r="W18" i="4"/>
  <c r="L21" i="4"/>
  <c r="W21" i="4"/>
  <c r="O21" i="4"/>
  <c r="L30" i="4"/>
  <c r="W30" i="4"/>
  <c r="O30" i="4"/>
  <c r="L35" i="4"/>
  <c r="O35" i="4"/>
  <c r="W35" i="4"/>
  <c r="L41" i="4"/>
  <c r="W41" i="4"/>
  <c r="O41" i="4"/>
  <c r="L47" i="4"/>
  <c r="O47" i="4"/>
  <c r="W47" i="4"/>
  <c r="L50" i="4"/>
  <c r="O50" i="4"/>
  <c r="W50" i="4"/>
  <c r="L53" i="4"/>
  <c r="W53" i="4"/>
  <c r="O53" i="4"/>
  <c r="L63" i="4"/>
  <c r="W63" i="4"/>
  <c r="O63" i="4"/>
  <c r="L69" i="4"/>
  <c r="W69" i="4"/>
  <c r="O69" i="4"/>
  <c r="L75" i="4"/>
  <c r="O75" i="4"/>
  <c r="W75" i="4"/>
  <c r="L78" i="4"/>
  <c r="O78" i="4"/>
  <c r="W78" i="4"/>
  <c r="L83" i="4"/>
  <c r="O83" i="4"/>
  <c r="W83" i="4"/>
  <c r="M87" i="4"/>
  <c r="M89" i="4"/>
  <c r="L95" i="4"/>
  <c r="W95" i="4"/>
  <c r="O95" i="4"/>
  <c r="M101" i="4"/>
  <c r="L110" i="4"/>
  <c r="W110" i="4"/>
  <c r="O110" i="4"/>
  <c r="L115" i="4"/>
  <c r="W115" i="4"/>
  <c r="O115" i="4"/>
  <c r="L119" i="4"/>
  <c r="W119" i="4"/>
  <c r="O119" i="4"/>
  <c r="L126" i="4"/>
  <c r="W126" i="4"/>
  <c r="O126" i="4"/>
  <c r="L131" i="4"/>
  <c r="W131" i="4"/>
  <c r="O131" i="4"/>
  <c r="L135" i="4"/>
  <c r="W135" i="4"/>
  <c r="O135" i="4"/>
  <c r="L138" i="4"/>
  <c r="W138" i="4"/>
  <c r="O138" i="4"/>
  <c r="M141" i="4"/>
  <c r="L143" i="4"/>
  <c r="W143" i="4"/>
  <c r="O143" i="4"/>
  <c r="L146" i="4"/>
  <c r="W146" i="4"/>
  <c r="O146" i="4"/>
  <c r="L149" i="4"/>
  <c r="W149" i="4"/>
  <c r="O149" i="4"/>
  <c r="L154" i="4"/>
  <c r="W154" i="4"/>
  <c r="O154" i="4"/>
  <c r="L157" i="4"/>
  <c r="W157" i="4"/>
  <c r="O157" i="4"/>
  <c r="L169" i="4"/>
  <c r="W169" i="4"/>
  <c r="O169" i="4"/>
  <c r="L182" i="4"/>
  <c r="O182" i="4"/>
  <c r="W182" i="4"/>
  <c r="L191" i="4"/>
  <c r="W191" i="4"/>
  <c r="O191" i="4"/>
  <c r="L207" i="4"/>
  <c r="O207" i="4"/>
  <c r="W207" i="4"/>
  <c r="L213" i="4"/>
  <c r="O213" i="4"/>
  <c r="W213" i="4"/>
  <c r="L219" i="4"/>
  <c r="O219" i="4"/>
  <c r="W219" i="4"/>
  <c r="L223" i="4"/>
  <c r="O223" i="4"/>
  <c r="W223" i="4"/>
  <c r="L233" i="4"/>
  <c r="O233" i="4"/>
  <c r="W233" i="4"/>
  <c r="L246" i="4"/>
  <c r="O246" i="4"/>
  <c r="W246" i="4"/>
  <c r="L249" i="4"/>
  <c r="O249" i="4"/>
  <c r="W249" i="4"/>
  <c r="L253" i="4"/>
  <c r="O253" i="4"/>
  <c r="W253" i="4"/>
  <c r="L257" i="4"/>
  <c r="O257" i="4"/>
  <c r="W257" i="4"/>
  <c r="L261" i="4"/>
  <c r="O261" i="4"/>
  <c r="W261" i="4"/>
  <c r="L283" i="4"/>
  <c r="O283" i="4"/>
  <c r="W283" i="4"/>
  <c r="L313" i="4"/>
  <c r="O313" i="4"/>
  <c r="W313" i="4"/>
  <c r="L319" i="4"/>
  <c r="O319" i="4"/>
  <c r="W319" i="4"/>
  <c r="L325" i="4"/>
  <c r="O325" i="4"/>
  <c r="W325" i="4"/>
  <c r="L331" i="4"/>
  <c r="O331" i="4"/>
  <c r="W331" i="4"/>
  <c r="L345" i="4"/>
  <c r="O345" i="4"/>
  <c r="W345" i="4"/>
  <c r="L351" i="4"/>
  <c r="O351" i="4"/>
  <c r="W351" i="4"/>
  <c r="L357" i="4"/>
  <c r="O357" i="4"/>
  <c r="W357" i="4"/>
  <c r="L363" i="4"/>
  <c r="O363" i="4"/>
  <c r="W363" i="4"/>
  <c r="L377" i="4"/>
  <c r="O377" i="4"/>
  <c r="W377" i="4"/>
  <c r="L383" i="4"/>
  <c r="O383" i="4"/>
  <c r="W383" i="4"/>
  <c r="L389" i="4"/>
  <c r="O389" i="4"/>
  <c r="W389" i="4"/>
  <c r="L395" i="4"/>
  <c r="O395" i="4"/>
  <c r="W395" i="4"/>
  <c r="L401" i="4"/>
  <c r="O401" i="4"/>
  <c r="W401" i="4"/>
  <c r="L405" i="4"/>
  <c r="O405" i="4"/>
  <c r="W405" i="4"/>
  <c r="L411" i="4"/>
  <c r="O411" i="4"/>
  <c r="W411" i="4"/>
  <c r="L429" i="4"/>
  <c r="O429" i="4"/>
  <c r="W429" i="4"/>
  <c r="L439" i="4"/>
  <c r="W439" i="4"/>
  <c r="O439" i="4"/>
  <c r="L451" i="4"/>
  <c r="W451" i="4"/>
  <c r="O451" i="4"/>
  <c r="W469" i="4"/>
  <c r="O469" i="4"/>
  <c r="W465" i="4"/>
  <c r="O465" i="4"/>
  <c r="W461" i="4"/>
  <c r="O461" i="4"/>
  <c r="W457" i="4"/>
  <c r="O457" i="4"/>
  <c r="W453" i="4"/>
  <c r="O453" i="4"/>
  <c r="W449" i="4"/>
  <c r="O449" i="4"/>
  <c r="W445" i="4"/>
  <c r="O445" i="4"/>
  <c r="W441" i="4"/>
  <c r="O441" i="4"/>
  <c r="L495" i="6"/>
  <c r="L511" i="6"/>
  <c r="W519" i="6"/>
  <c r="W517" i="6"/>
  <c r="W532" i="6"/>
  <c r="M530" i="6"/>
  <c r="L523" i="6"/>
  <c r="W586" i="6"/>
  <c r="L103" i="6"/>
  <c r="L104" i="6"/>
  <c r="L327" i="6"/>
  <c r="L485" i="6"/>
  <c r="M503" i="6"/>
  <c r="L538" i="6"/>
  <c r="L562" i="6"/>
  <c r="W564" i="6"/>
  <c r="M7" i="6"/>
  <c r="M19" i="6"/>
  <c r="M28" i="6"/>
  <c r="M40" i="6"/>
  <c r="L43" i="6"/>
  <c r="M48" i="6"/>
  <c r="M52" i="6"/>
  <c r="L55" i="6"/>
  <c r="M72" i="6"/>
  <c r="L75" i="6"/>
  <c r="M80" i="6"/>
  <c r="M84" i="6"/>
  <c r="L87" i="6"/>
  <c r="L107" i="6"/>
  <c r="M147" i="6"/>
  <c r="M159" i="6"/>
  <c r="L172" i="6"/>
  <c r="M207" i="6"/>
  <c r="M236" i="6"/>
  <c r="L239" i="6"/>
  <c r="L259" i="6"/>
  <c r="M359" i="6"/>
  <c r="M375" i="6"/>
  <c r="L379" i="6"/>
  <c r="M423" i="6"/>
  <c r="M439" i="6"/>
  <c r="L443" i="6"/>
  <c r="L497" i="6"/>
  <c r="W505" i="6"/>
  <c r="L504" i="6"/>
  <c r="W509" i="6"/>
  <c r="L571" i="6"/>
  <c r="L587" i="6"/>
  <c r="M55" i="4"/>
  <c r="M57" i="4"/>
  <c r="M69" i="4"/>
  <c r="M109" i="4"/>
  <c r="M203" i="4"/>
  <c r="M253" i="4"/>
  <c r="L482" i="4"/>
  <c r="M45" i="4"/>
  <c r="M119" i="4"/>
  <c r="M121" i="4"/>
  <c r="M133" i="4"/>
  <c r="M223" i="4"/>
  <c r="M225" i="4"/>
  <c r="M295" i="4"/>
  <c r="L486" i="4"/>
  <c r="L450" i="4"/>
  <c r="L36" i="6"/>
  <c r="L44" i="6"/>
  <c r="M47" i="6"/>
  <c r="L56" i="6"/>
  <c r="L100" i="6"/>
  <c r="L108" i="6"/>
  <c r="L120" i="6"/>
  <c r="L175" i="6"/>
  <c r="M220" i="6"/>
  <c r="M244" i="6"/>
  <c r="L275" i="6"/>
  <c r="M283" i="6"/>
  <c r="M296" i="6"/>
  <c r="L367" i="6"/>
  <c r="L392" i="6"/>
  <c r="M400" i="6"/>
  <c r="L431" i="6"/>
  <c r="L456" i="6"/>
  <c r="M464" i="6"/>
  <c r="M511" i="6"/>
  <c r="M578" i="6"/>
  <c r="L92" i="6"/>
  <c r="L135" i="6"/>
  <c r="L199" i="6"/>
  <c r="L200" i="6"/>
  <c r="L251" i="6"/>
  <c r="L444" i="6"/>
  <c r="L440" i="6"/>
  <c r="L432" i="6"/>
  <c r="L428" i="6"/>
  <c r="L380" i="6"/>
  <c r="L376" i="6"/>
  <c r="L368" i="6"/>
  <c r="L364" i="6"/>
  <c r="L324" i="6"/>
  <c r="L288" i="6"/>
  <c r="M452" i="6"/>
  <c r="M436" i="6"/>
  <c r="M424" i="6"/>
  <c r="M416" i="6"/>
  <c r="M388" i="6"/>
  <c r="M372" i="6"/>
  <c r="M360" i="6"/>
  <c r="M352" i="6"/>
  <c r="M312" i="6"/>
  <c r="M284" i="6"/>
  <c r="M276" i="6"/>
  <c r="L553" i="6"/>
  <c r="M553" i="6"/>
  <c r="L136" i="6"/>
  <c r="L4" i="6"/>
  <c r="L12" i="6"/>
  <c r="M15" i="6"/>
  <c r="L24" i="6"/>
  <c r="L68" i="6"/>
  <c r="L76" i="6"/>
  <c r="M79" i="6"/>
  <c r="L88" i="6"/>
  <c r="M91" i="6"/>
  <c r="L95" i="6"/>
  <c r="M115" i="6"/>
  <c r="M156" i="6"/>
  <c r="M180" i="6"/>
  <c r="L188" i="6"/>
  <c r="M208" i="6"/>
  <c r="M232" i="6"/>
  <c r="M287" i="6"/>
  <c r="L304" i="6"/>
  <c r="M323" i="6"/>
  <c r="L340" i="6"/>
  <c r="M348" i="6"/>
  <c r="M363" i="6"/>
  <c r="M371" i="6"/>
  <c r="L404" i="6"/>
  <c r="M412" i="6"/>
  <c r="M427" i="6"/>
  <c r="M435" i="6"/>
  <c r="L468" i="6"/>
  <c r="M307" i="6"/>
  <c r="L315" i="6"/>
  <c r="M335" i="6"/>
  <c r="L339" i="6"/>
  <c r="M347" i="6"/>
  <c r="L391" i="6"/>
  <c r="M399" i="6"/>
  <c r="L403" i="6"/>
  <c r="M411" i="6"/>
  <c r="L455" i="6"/>
  <c r="M463" i="6"/>
  <c r="L467" i="6"/>
  <c r="L477" i="6"/>
  <c r="M475" i="6"/>
  <c r="M472" i="6"/>
  <c r="L484" i="6"/>
  <c r="W501" i="6"/>
  <c r="L521" i="6"/>
  <c r="M514" i="6"/>
  <c r="L534" i="6"/>
  <c r="M532" i="6"/>
  <c r="M527" i="6"/>
  <c r="L566" i="6"/>
  <c r="M566" i="6"/>
  <c r="L582" i="6"/>
  <c r="M582" i="6"/>
  <c r="M575" i="6"/>
  <c r="M477" i="6"/>
  <c r="L475" i="6"/>
  <c r="L474" i="6"/>
  <c r="M489" i="6"/>
  <c r="M487" i="6"/>
  <c r="M495" i="6"/>
  <c r="L506" i="6"/>
  <c r="L505" i="6"/>
  <c r="M521" i="6"/>
  <c r="L519" i="6"/>
  <c r="L518" i="6"/>
  <c r="L514" i="6"/>
  <c r="M534" i="6"/>
  <c r="L527" i="6"/>
  <c r="W561" i="6"/>
  <c r="W555" i="6"/>
  <c r="L586" i="6"/>
  <c r="L575" i="6"/>
  <c r="L478" i="6"/>
  <c r="L489" i="6"/>
  <c r="M484" i="6"/>
  <c r="M492" i="6"/>
  <c r="L545" i="6"/>
  <c r="M541" i="6"/>
  <c r="M562" i="6"/>
  <c r="L558" i="6"/>
  <c r="M549" i="6"/>
  <c r="M570" i="6"/>
  <c r="M594" i="6"/>
  <c r="M586" i="6"/>
  <c r="L532" i="6"/>
  <c r="L531" i="6"/>
  <c r="L542" i="6"/>
  <c r="W559" i="6"/>
  <c r="M555" i="6"/>
  <c r="L563" i="6"/>
  <c r="M584" i="6"/>
  <c r="L579" i="6"/>
  <c r="L470" i="6"/>
  <c r="L481" i="6"/>
  <c r="M498" i="6"/>
  <c r="L500" i="6"/>
  <c r="L513" i="6"/>
  <c r="L512" i="6"/>
  <c r="L522" i="6"/>
  <c r="L535" i="6"/>
  <c r="L555" i="6"/>
  <c r="L554" i="6"/>
  <c r="L567" i="6"/>
  <c r="L583" i="6"/>
  <c r="L254" i="4"/>
  <c r="M254" i="4"/>
  <c r="L134" i="4"/>
  <c r="M134" i="4"/>
  <c r="L122" i="4"/>
  <c r="M122" i="4"/>
  <c r="L102" i="4"/>
  <c r="M102" i="4"/>
  <c r="L90" i="4"/>
  <c r="M90" i="4"/>
  <c r="L70" i="4"/>
  <c r="M70" i="4"/>
  <c r="L58" i="4"/>
  <c r="M58" i="4"/>
  <c r="L38" i="4"/>
  <c r="M38" i="4"/>
  <c r="L26" i="4"/>
  <c r="M26" i="4"/>
  <c r="L6" i="4"/>
  <c r="M6" i="4"/>
  <c r="L215" i="4"/>
  <c r="M215" i="4"/>
  <c r="L165" i="4"/>
  <c r="M165" i="4"/>
  <c r="L173" i="4"/>
  <c r="M173" i="4"/>
  <c r="M178" i="4"/>
  <c r="L185" i="4"/>
  <c r="M185" i="4"/>
  <c r="L229" i="4"/>
  <c r="M229" i="4"/>
  <c r="L237" i="4"/>
  <c r="M237" i="4"/>
  <c r="M242" i="4"/>
  <c r="M11" i="4"/>
  <c r="M19" i="4"/>
  <c r="M31" i="4"/>
  <c r="M33" i="4"/>
  <c r="M43" i="4"/>
  <c r="M51" i="4"/>
  <c r="M63" i="4"/>
  <c r="M65" i="4"/>
  <c r="M75" i="4"/>
  <c r="M83" i="4"/>
  <c r="M95" i="4"/>
  <c r="M97" i="4"/>
  <c r="M107" i="4"/>
  <c r="M115" i="4"/>
  <c r="M127" i="4"/>
  <c r="M129" i="4"/>
  <c r="M139" i="4"/>
  <c r="M147" i="4"/>
  <c r="M158" i="4"/>
  <c r="M171" i="4"/>
  <c r="L183" i="4"/>
  <c r="M183" i="4"/>
  <c r="M191" i="4"/>
  <c r="M193" i="4"/>
  <c r="M222" i="4"/>
  <c r="M235" i="4"/>
  <c r="L247" i="4"/>
  <c r="M247" i="4"/>
  <c r="M274" i="4"/>
  <c r="L275" i="4"/>
  <c r="M275" i="4"/>
  <c r="M467" i="4"/>
  <c r="L467" i="4"/>
  <c r="M18" i="4"/>
  <c r="M30" i="4"/>
  <c r="M50" i="4"/>
  <c r="M62" i="4"/>
  <c r="M82" i="4"/>
  <c r="M94" i="4"/>
  <c r="M114" i="4"/>
  <c r="M126" i="4"/>
  <c r="M146" i="4"/>
  <c r="M179" i="4"/>
  <c r="L197" i="4"/>
  <c r="M197" i="4"/>
  <c r="L205" i="4"/>
  <c r="M205" i="4"/>
  <c r="M210" i="4"/>
  <c r="L217" i="4"/>
  <c r="M217" i="4"/>
  <c r="M243" i="4"/>
  <c r="M265" i="4"/>
  <c r="L297" i="4"/>
  <c r="M297" i="4"/>
  <c r="L485" i="4"/>
  <c r="M485" i="4"/>
  <c r="L466" i="4"/>
  <c r="L462" i="4"/>
  <c r="L458" i="4"/>
  <c r="L454" i="4"/>
  <c r="L446" i="4"/>
  <c r="L442" i="4"/>
  <c r="M454" i="4"/>
  <c r="M450" i="4"/>
  <c r="M442" i="4"/>
  <c r="M290" i="4"/>
  <c r="M286" i="4"/>
  <c r="M270" i="4"/>
  <c r="M258" i="4"/>
  <c r="M230" i="4"/>
  <c r="M218" i="4"/>
  <c r="M198" i="4"/>
  <c r="M186" i="4"/>
  <c r="M166" i="4"/>
  <c r="M154" i="4"/>
  <c r="M493" i="4"/>
  <c r="M249" i="4"/>
  <c r="M259" i="4"/>
  <c r="M281" i="4"/>
  <c r="M291" i="4"/>
  <c r="M455" i="4"/>
  <c r="M269" i="4"/>
  <c r="M279" i="4"/>
  <c r="M301" i="4"/>
  <c r="M305" i="4"/>
  <c r="M309" i="4"/>
  <c r="M313" i="4"/>
  <c r="M317" i="4"/>
  <c r="M321" i="4"/>
  <c r="M325" i="4"/>
  <c r="M329" i="4"/>
  <c r="M333" i="4"/>
  <c r="M337" i="4"/>
  <c r="M341" i="4"/>
  <c r="M345" i="4"/>
  <c r="M349" i="4"/>
  <c r="M353" i="4"/>
  <c r="M357" i="4"/>
  <c r="M361" i="4"/>
  <c r="M365" i="4"/>
  <c r="M369" i="4"/>
  <c r="M373" i="4"/>
  <c r="M377" i="4"/>
  <c r="M381" i="4"/>
  <c r="M385" i="4"/>
  <c r="M389" i="4"/>
  <c r="M393" i="4"/>
  <c r="M397" i="4"/>
  <c r="M401" i="4"/>
  <c r="M405" i="4"/>
  <c r="M409" i="4"/>
  <c r="M413" i="4"/>
  <c r="M417" i="4"/>
  <c r="M421" i="4"/>
  <c r="M425" i="4"/>
  <c r="M429" i="4"/>
  <c r="M433" i="4"/>
  <c r="M437" i="4"/>
  <c r="M463" i="4"/>
  <c r="L474" i="4"/>
  <c r="L478" i="4"/>
  <c r="L490" i="4"/>
  <c r="M589" i="6"/>
  <c r="M596" i="6"/>
  <c r="M593" i="6"/>
  <c r="M580" i="6"/>
  <c r="M577" i="6"/>
  <c r="M573" i="6"/>
  <c r="M564" i="6"/>
  <c r="M568" i="6"/>
  <c r="L564" i="6"/>
  <c r="M559" i="6"/>
  <c r="M556" i="6"/>
  <c r="M560" i="6"/>
  <c r="L559" i="6"/>
  <c r="M551" i="6"/>
  <c r="M543" i="6"/>
  <c r="M544" i="6"/>
  <c r="L543" i="6"/>
  <c r="M536" i="6"/>
  <c r="M533" i="6"/>
  <c r="M537" i="6"/>
  <c r="M528" i="6"/>
  <c r="M525" i="6"/>
  <c r="M519" i="6"/>
  <c r="M516" i="6"/>
  <c r="M509" i="6"/>
  <c r="M513" i="6"/>
  <c r="M510" i="6"/>
  <c r="L509" i="6"/>
  <c r="M501" i="6"/>
  <c r="M505" i="6"/>
  <c r="M502" i="6"/>
  <c r="L501" i="6"/>
  <c r="M497" i="6"/>
  <c r="M494" i="6"/>
  <c r="M491" i="6"/>
  <c r="M482" i="6"/>
  <c r="M486" i="6"/>
  <c r="L482" i="6"/>
  <c r="M479" i="6"/>
  <c r="M476" i="6"/>
  <c r="L479" i="6"/>
  <c r="M471" i="6"/>
  <c r="L31" i="6"/>
  <c r="L32" i="6"/>
  <c r="L96" i="6"/>
  <c r="M139" i="6"/>
  <c r="L139" i="6"/>
  <c r="M152" i="6"/>
  <c r="L152" i="6"/>
  <c r="M163" i="6"/>
  <c r="L163" i="6"/>
  <c r="M191" i="6"/>
  <c r="L191" i="6"/>
  <c r="M203" i="6"/>
  <c r="L203" i="6"/>
  <c r="M216" i="6"/>
  <c r="L216" i="6"/>
  <c r="M227" i="6"/>
  <c r="L227" i="6"/>
  <c r="M143" i="6"/>
  <c r="M167" i="6"/>
  <c r="M179" i="6"/>
  <c r="M256" i="6"/>
  <c r="L256" i="6"/>
  <c r="L63" i="6"/>
  <c r="L64" i="6"/>
  <c r="M128" i="6"/>
  <c r="L128" i="6"/>
  <c r="M140" i="6"/>
  <c r="L140" i="6"/>
  <c r="M151" i="6"/>
  <c r="L151" i="6"/>
  <c r="M164" i="6"/>
  <c r="L164" i="6"/>
  <c r="M192" i="6"/>
  <c r="L192" i="6"/>
  <c r="M204" i="6"/>
  <c r="L204" i="6"/>
  <c r="M215" i="6"/>
  <c r="L215" i="6"/>
  <c r="M228" i="6"/>
  <c r="L228" i="6"/>
  <c r="M155" i="6"/>
  <c r="M255" i="6"/>
  <c r="L255" i="6"/>
  <c r="L267" i="6"/>
  <c r="L268" i="6"/>
  <c r="L279" i="6"/>
  <c r="L280" i="6"/>
  <c r="L291" i="6"/>
  <c r="L292" i="6"/>
  <c r="L319" i="6"/>
  <c r="L320" i="6"/>
  <c r="L331" i="6"/>
  <c r="L332" i="6"/>
  <c r="L343" i="6"/>
  <c r="L344" i="6"/>
  <c r="L355" i="6"/>
  <c r="L356" i="6"/>
  <c r="L383" i="6"/>
  <c r="L384" i="6"/>
  <c r="L395" i="6"/>
  <c r="L396" i="6"/>
  <c r="L407" i="6"/>
  <c r="L408" i="6"/>
  <c r="L419" i="6"/>
  <c r="L420" i="6"/>
  <c r="L447" i="6"/>
  <c r="L448" i="6"/>
  <c r="L459" i="6"/>
  <c r="L460" i="6"/>
  <c r="L462" i="6"/>
  <c r="L454" i="6"/>
  <c r="L446" i="6"/>
  <c r="L438" i="6"/>
  <c r="L430" i="6"/>
  <c r="L422" i="6"/>
  <c r="L414" i="6"/>
  <c r="L406" i="6"/>
  <c r="L398" i="6"/>
  <c r="L390" i="6"/>
  <c r="L382" i="6"/>
  <c r="L374" i="6"/>
  <c r="L366" i="6"/>
  <c r="L358" i="6"/>
  <c r="L350" i="6"/>
  <c r="L342" i="6"/>
  <c r="L334" i="6"/>
  <c r="L326" i="6"/>
  <c r="L318" i="6"/>
  <c r="L310" i="6"/>
  <c r="L302" i="6"/>
  <c r="L294" i="6"/>
  <c r="L286" i="6"/>
  <c r="L278" i="6"/>
  <c r="L270" i="6"/>
  <c r="L262" i="6"/>
  <c r="L254" i="6"/>
  <c r="L246" i="6"/>
  <c r="L238" i="6"/>
  <c r="L230" i="6"/>
  <c r="L222" i="6"/>
  <c r="L214" i="6"/>
  <c r="L206" i="6"/>
  <c r="L198" i="6"/>
  <c r="L190" i="6"/>
  <c r="L182" i="6"/>
  <c r="L174" i="6"/>
  <c r="L166" i="6"/>
  <c r="L158" i="6"/>
  <c r="L150" i="6"/>
  <c r="L142" i="6"/>
  <c r="L134" i="6"/>
  <c r="L126" i="6"/>
  <c r="L118" i="6"/>
  <c r="L110" i="6"/>
  <c r="L102" i="6"/>
  <c r="L94" i="6"/>
  <c r="L86" i="6"/>
  <c r="L78" i="6"/>
  <c r="L70" i="6"/>
  <c r="L62" i="6"/>
  <c r="L54" i="6"/>
  <c r="L46" i="6"/>
  <c r="L38" i="6"/>
  <c r="L30" i="6"/>
  <c r="L22" i="6"/>
  <c r="L14" i="6"/>
  <c r="L6" i="6"/>
  <c r="M2" i="6"/>
  <c r="M466" i="6"/>
  <c r="M450" i="6"/>
  <c r="M434" i="6"/>
  <c r="M418" i="6"/>
  <c r="M402" i="6"/>
  <c r="M386" i="6"/>
  <c r="M370" i="6"/>
  <c r="M354" i="6"/>
  <c r="M338" i="6"/>
  <c r="M322" i="6"/>
  <c r="M306" i="6"/>
  <c r="M290" i="6"/>
  <c r="M274" i="6"/>
  <c r="M258" i="6"/>
  <c r="M242" i="6"/>
  <c r="M226" i="6"/>
  <c r="M210" i="6"/>
  <c r="M194" i="6"/>
  <c r="M178" i="6"/>
  <c r="M162" i="6"/>
  <c r="M146" i="6"/>
  <c r="M130" i="6"/>
  <c r="M114" i="6"/>
  <c r="M98" i="6"/>
  <c r="M82" i="6"/>
  <c r="M66" i="6"/>
  <c r="M50" i="6"/>
  <c r="M34" i="6"/>
  <c r="M18" i="6"/>
  <c r="L457" i="6"/>
  <c r="L441" i="6"/>
  <c r="L425" i="6"/>
  <c r="L409" i="6"/>
  <c r="L393" i="6"/>
  <c r="L377" i="6"/>
  <c r="L361" i="6"/>
  <c r="L345" i="6"/>
  <c r="L329" i="6"/>
  <c r="L313" i="6"/>
  <c r="L297" i="6"/>
  <c r="L281" i="6"/>
  <c r="L265" i="6"/>
  <c r="L249" i="6"/>
  <c r="L233" i="6"/>
  <c r="L217" i="6"/>
  <c r="L201" i="6"/>
  <c r="L185" i="6"/>
  <c r="L169" i="6"/>
  <c r="L153" i="6"/>
  <c r="L137" i="6"/>
  <c r="L121" i="6"/>
  <c r="L105" i="6"/>
  <c r="L89" i="6"/>
  <c r="L73" i="6"/>
  <c r="L57" i="6"/>
  <c r="L41" i="6"/>
  <c r="L25" i="6"/>
  <c r="L9" i="6"/>
  <c r="M457" i="6"/>
  <c r="M441" i="6"/>
  <c r="M425" i="6"/>
  <c r="M409" i="6"/>
  <c r="M393" i="6"/>
  <c r="M377" i="6"/>
  <c r="M361" i="6"/>
  <c r="M345" i="6"/>
  <c r="M329" i="6"/>
  <c r="M313" i="6"/>
  <c r="M297" i="6"/>
  <c r="M281" i="6"/>
  <c r="M265" i="6"/>
  <c r="M249" i="6"/>
  <c r="M233" i="6"/>
  <c r="M217" i="6"/>
  <c r="M201" i="6"/>
  <c r="M185" i="6"/>
  <c r="M169" i="6"/>
  <c r="M153" i="6"/>
  <c r="M137" i="6"/>
  <c r="M121" i="6"/>
  <c r="M105" i="6"/>
  <c r="M89" i="6"/>
  <c r="M73" i="6"/>
  <c r="M57" i="6"/>
  <c r="M41" i="6"/>
  <c r="M25" i="6"/>
  <c r="M9" i="6"/>
  <c r="M480" i="4"/>
  <c r="M484" i="4"/>
  <c r="M7" i="4"/>
  <c r="M9" i="4"/>
  <c r="M14" i="4"/>
  <c r="M21" i="4"/>
  <c r="M27" i="4"/>
  <c r="M34" i="4"/>
  <c r="M39" i="4"/>
  <c r="M41" i="4"/>
  <c r="M46" i="4"/>
  <c r="M53" i="4"/>
  <c r="M59" i="4"/>
  <c r="M66" i="4"/>
  <c r="M71" i="4"/>
  <c r="M73" i="4"/>
  <c r="M78" i="4"/>
  <c r="M85" i="4"/>
  <c r="M91" i="4"/>
  <c r="M98" i="4"/>
  <c r="M103" i="4"/>
  <c r="M105" i="4"/>
  <c r="M110" i="4"/>
  <c r="M117" i="4"/>
  <c r="M123" i="4"/>
  <c r="M130" i="4"/>
  <c r="M135" i="4"/>
  <c r="M137" i="4"/>
  <c r="M142" i="4"/>
  <c r="M149" i="4"/>
  <c r="M155" i="4"/>
  <c r="M162" i="4"/>
  <c r="M167" i="4"/>
  <c r="M169" i="4"/>
  <c r="M174" i="4"/>
  <c r="M181" i="4"/>
  <c r="M187" i="4"/>
  <c r="M194" i="4"/>
  <c r="M199" i="4"/>
  <c r="M201" i="4"/>
  <c r="M206" i="4"/>
  <c r="M213" i="4"/>
  <c r="M219" i="4"/>
  <c r="M226" i="4"/>
  <c r="M231" i="4"/>
  <c r="M233" i="4"/>
  <c r="M238" i="4"/>
  <c r="M245" i="4"/>
  <c r="M250" i="4"/>
  <c r="M255" i="4"/>
  <c r="M261" i="4"/>
  <c r="M266" i="4"/>
  <c r="M271" i="4"/>
  <c r="M277" i="4"/>
  <c r="M282" i="4"/>
  <c r="M287" i="4"/>
  <c r="M293" i="4"/>
  <c r="M298" i="4"/>
  <c r="M447" i="4"/>
  <c r="L468" i="4"/>
  <c r="L464" i="4"/>
  <c r="L460" i="4"/>
  <c r="L452" i="4"/>
  <c r="L448" i="4"/>
  <c r="M464" i="4"/>
  <c r="M460" i="4"/>
  <c r="M456" i="4"/>
  <c r="M448" i="4"/>
  <c r="M444" i="4"/>
  <c r="M440" i="4"/>
  <c r="M5" i="4"/>
  <c r="L459" i="4"/>
  <c r="M3" i="4"/>
  <c r="M10" i="4"/>
  <c r="M15" i="4"/>
  <c r="M17" i="4"/>
  <c r="M22" i="4"/>
  <c r="M29" i="4"/>
  <c r="M35" i="4"/>
  <c r="M42" i="4"/>
  <c r="M47" i="4"/>
  <c r="M49" i="4"/>
  <c r="M54" i="4"/>
  <c r="M61" i="4"/>
  <c r="M67" i="4"/>
  <c r="M74" i="4"/>
  <c r="M79" i="4"/>
  <c r="M81" i="4"/>
  <c r="M86" i="4"/>
  <c r="M93" i="4"/>
  <c r="M99" i="4"/>
  <c r="M106" i="4"/>
  <c r="M111" i="4"/>
  <c r="M113" i="4"/>
  <c r="M118" i="4"/>
  <c r="M125" i="4"/>
  <c r="M131" i="4"/>
  <c r="M138" i="4"/>
  <c r="M143" i="4"/>
  <c r="M145" i="4"/>
  <c r="M150" i="4"/>
  <c r="M157" i="4"/>
  <c r="M163" i="4"/>
  <c r="M170" i="4"/>
  <c r="M175" i="4"/>
  <c r="M177" i="4"/>
  <c r="M182" i="4"/>
  <c r="M189" i="4"/>
  <c r="M195" i="4"/>
  <c r="M202" i="4"/>
  <c r="M207" i="4"/>
  <c r="M209" i="4"/>
  <c r="M214" i="4"/>
  <c r="M221" i="4"/>
  <c r="M227" i="4"/>
  <c r="M234" i="4"/>
  <c r="M239" i="4"/>
  <c r="M241" i="4"/>
  <c r="M246" i="4"/>
  <c r="M251" i="4"/>
  <c r="M257" i="4"/>
  <c r="M262" i="4"/>
  <c r="M267" i="4"/>
  <c r="M273" i="4"/>
  <c r="M278" i="4"/>
  <c r="M283" i="4"/>
  <c r="M289" i="4"/>
  <c r="M294" i="4"/>
  <c r="M299" i="4"/>
  <c r="L292" i="4"/>
  <c r="L280" i="4"/>
  <c r="L272" i="4"/>
  <c r="L260" i="4"/>
  <c r="L248" i="4"/>
  <c r="L240" i="4"/>
  <c r="L228" i="4"/>
  <c r="L220" i="4"/>
  <c r="L208" i="4"/>
  <c r="L204" i="4"/>
  <c r="L192" i="4"/>
  <c r="L180" i="4"/>
  <c r="L168" i="4"/>
  <c r="L160" i="4"/>
  <c r="L148" i="4"/>
  <c r="L136" i="4"/>
  <c r="L128" i="4"/>
  <c r="L116" i="4"/>
  <c r="L100" i="4"/>
  <c r="L88" i="4"/>
  <c r="L76" i="4"/>
  <c r="L64" i="4"/>
  <c r="L56" i="4"/>
  <c r="L44" i="4"/>
  <c r="L36" i="4"/>
  <c r="L24" i="4"/>
  <c r="L16" i="4"/>
  <c r="L4" i="4"/>
  <c r="M436" i="4"/>
  <c r="M428" i="4"/>
  <c r="M420" i="4"/>
  <c r="M412" i="4"/>
  <c r="M400" i="4"/>
  <c r="M392" i="4"/>
  <c r="M384" i="4"/>
  <c r="M372" i="4"/>
  <c r="M364" i="4"/>
  <c r="M360" i="4"/>
  <c r="M352" i="4"/>
  <c r="M344" i="4"/>
  <c r="M336" i="4"/>
  <c r="M328" i="4"/>
  <c r="M320" i="4"/>
  <c r="M308" i="4"/>
  <c r="L300" i="4"/>
  <c r="L288" i="4"/>
  <c r="L276" i="4"/>
  <c r="L268" i="4"/>
  <c r="L256" i="4"/>
  <c r="L244" i="4"/>
  <c r="L236" i="4"/>
  <c r="L224" i="4"/>
  <c r="L212" i="4"/>
  <c r="L196" i="4"/>
  <c r="L188" i="4"/>
  <c r="L176" i="4"/>
  <c r="L164" i="4"/>
  <c r="L156" i="4"/>
  <c r="L144" i="4"/>
  <c r="L132" i="4"/>
  <c r="L120" i="4"/>
  <c r="L108" i="4"/>
  <c r="L104" i="4"/>
  <c r="L92" i="4"/>
  <c r="L80" i="4"/>
  <c r="L72" i="4"/>
  <c r="L60" i="4"/>
  <c r="L52" i="4"/>
  <c r="L40" i="4"/>
  <c r="L28" i="4"/>
  <c r="L20" i="4"/>
  <c r="L8" i="4"/>
  <c r="M432" i="4"/>
  <c r="M424" i="4"/>
  <c r="M416" i="4"/>
  <c r="M404" i="4"/>
  <c r="M396" i="4"/>
  <c r="M388" i="4"/>
  <c r="M380" i="4"/>
  <c r="M376" i="4"/>
  <c r="M368" i="4"/>
  <c r="M356" i="4"/>
  <c r="M348" i="4"/>
  <c r="M340" i="4"/>
  <c r="M332" i="4"/>
  <c r="M324" i="4"/>
  <c r="M316" i="4"/>
  <c r="M304" i="4"/>
  <c r="L296" i="4"/>
  <c r="L284" i="4"/>
  <c r="L264" i="4"/>
  <c r="L252" i="4"/>
  <c r="L232" i="4"/>
  <c r="L216" i="4"/>
  <c r="L200" i="4"/>
  <c r="L184" i="4"/>
  <c r="L172" i="4"/>
  <c r="L152" i="4"/>
  <c r="L140" i="4"/>
  <c r="L124" i="4"/>
  <c r="L112" i="4"/>
  <c r="L96" i="4"/>
  <c r="L84" i="4"/>
  <c r="L68" i="4"/>
  <c r="L48" i="4"/>
  <c r="L32" i="4"/>
  <c r="L12" i="4"/>
  <c r="M408" i="4"/>
  <c r="M312" i="4"/>
  <c r="L456" i="4"/>
  <c r="L440" i="4"/>
  <c r="L432" i="4"/>
  <c r="L424" i="4"/>
  <c r="L416" i="4"/>
  <c r="L408" i="4"/>
  <c r="L400" i="4"/>
  <c r="L392" i="4"/>
  <c r="L384" i="4"/>
  <c r="L376" i="4"/>
  <c r="L368" i="4"/>
  <c r="L360" i="4"/>
  <c r="L352" i="4"/>
  <c r="L344" i="4"/>
  <c r="L336" i="4"/>
  <c r="L328" i="4"/>
  <c r="L320" i="4"/>
  <c r="L312" i="4"/>
  <c r="L308" i="4"/>
  <c r="M468" i="4"/>
  <c r="L2" i="6"/>
  <c r="L458" i="6"/>
  <c r="L434" i="6"/>
  <c r="L426" i="6"/>
  <c r="L410" i="6"/>
  <c r="L394" i="6"/>
  <c r="L370" i="6"/>
  <c r="L354" i="6"/>
  <c r="L346" i="6"/>
  <c r="L338" i="6"/>
  <c r="L322" i="6"/>
  <c r="L306" i="6"/>
  <c r="L290" i="6"/>
  <c r="L274" i="6"/>
  <c r="L258" i="6"/>
  <c r="L242" i="6"/>
  <c r="L226" i="6"/>
  <c r="L218" i="6"/>
  <c r="L202" i="6"/>
  <c r="L186" i="6"/>
  <c r="L162" i="6"/>
  <c r="L138" i="6"/>
  <c r="L122" i="6"/>
  <c r="L114" i="6"/>
  <c r="L98" i="6"/>
  <c r="L74" i="6"/>
  <c r="L58" i="6"/>
  <c r="L50" i="6"/>
  <c r="L34" i="6"/>
  <c r="L18" i="6"/>
  <c r="M462" i="6"/>
  <c r="M454" i="6"/>
  <c r="M438" i="6"/>
  <c r="M422" i="6"/>
  <c r="M390" i="6"/>
  <c r="M374" i="6"/>
  <c r="M366" i="6"/>
  <c r="M342" i="6"/>
  <c r="M334" i="6"/>
  <c r="M318" i="6"/>
  <c r="M302" i="6"/>
  <c r="M294" i="6"/>
  <c r="M278" i="6"/>
  <c r="M270" i="6"/>
  <c r="M254" i="6"/>
  <c r="M238" i="6"/>
  <c r="M222" i="6"/>
  <c r="M214" i="6"/>
  <c r="M206" i="6"/>
  <c r="M182" i="6"/>
  <c r="M150" i="6"/>
  <c r="M142" i="6"/>
  <c r="M126" i="6"/>
  <c r="M110" i="6"/>
  <c r="M102" i="6"/>
  <c r="M94" i="6"/>
  <c r="M70" i="6"/>
  <c r="M62" i="6"/>
  <c r="M46" i="6"/>
  <c r="M30" i="6"/>
  <c r="M6" i="6"/>
  <c r="L445" i="6"/>
  <c r="L429" i="6"/>
  <c r="L405" i="6"/>
  <c r="L389" i="6"/>
  <c r="L365" i="6"/>
  <c r="L349" i="6"/>
  <c r="L325" i="6"/>
  <c r="L309" i="6"/>
  <c r="L293" i="6"/>
  <c r="L285" i="6"/>
  <c r="L277" i="6"/>
  <c r="L269" i="6"/>
  <c r="L253" i="6"/>
  <c r="L229" i="6"/>
  <c r="L197" i="6"/>
  <c r="L181" i="6"/>
  <c r="L165" i="6"/>
  <c r="L149" i="6"/>
  <c r="L141" i="6"/>
  <c r="L133" i="6"/>
  <c r="L117" i="6"/>
  <c r="L69" i="6"/>
  <c r="L45" i="6"/>
  <c r="L37" i="6"/>
  <c r="L21" i="6"/>
  <c r="L13" i="6"/>
  <c r="L5" i="6"/>
  <c r="M461" i="6"/>
  <c r="M445" i="6"/>
  <c r="M421" i="6"/>
  <c r="M413" i="6"/>
  <c r="M397" i="6"/>
  <c r="M373" i="6"/>
  <c r="M365" i="6"/>
  <c r="M349" i="6"/>
  <c r="M341" i="6"/>
  <c r="M333" i="6"/>
  <c r="M309" i="6"/>
  <c r="M301" i="6"/>
  <c r="M285" i="6"/>
  <c r="M261" i="6"/>
  <c r="M253" i="6"/>
  <c r="M237" i="6"/>
  <c r="M221" i="6"/>
  <c r="M197" i="6"/>
  <c r="M189" i="6"/>
  <c r="M173" i="6"/>
  <c r="M157" i="6"/>
  <c r="M133" i="6"/>
  <c r="M125" i="6"/>
  <c r="M109" i="6"/>
  <c r="M85" i="6"/>
  <c r="M69" i="6"/>
  <c r="M61" i="6"/>
  <c r="M45" i="6"/>
  <c r="M29" i="6"/>
  <c r="M21" i="6"/>
  <c r="M13" i="6"/>
  <c r="M303" i="4"/>
  <c r="M307" i="4"/>
  <c r="M311" i="4"/>
  <c r="M315" i="4"/>
  <c r="M319" i="4"/>
  <c r="M323" i="4"/>
  <c r="M327" i="4"/>
  <c r="M331" i="4"/>
  <c r="M335" i="4"/>
  <c r="M339" i="4"/>
  <c r="M343" i="4"/>
  <c r="M347" i="4"/>
  <c r="M351" i="4"/>
  <c r="M355" i="4"/>
  <c r="M359" i="4"/>
  <c r="M363" i="4"/>
  <c r="M367" i="4"/>
  <c r="M371" i="4"/>
  <c r="M375" i="4"/>
  <c r="M379" i="4"/>
  <c r="M383" i="4"/>
  <c r="M387" i="4"/>
  <c r="M391" i="4"/>
  <c r="M395" i="4"/>
  <c r="M399" i="4"/>
  <c r="M403" i="4"/>
  <c r="M407" i="4"/>
  <c r="M411" i="4"/>
  <c r="M415" i="4"/>
  <c r="M419" i="4"/>
  <c r="M423" i="4"/>
  <c r="M427" i="4"/>
  <c r="M431" i="4"/>
  <c r="M435" i="4"/>
  <c r="M439" i="4"/>
  <c r="L436" i="4"/>
  <c r="L428" i="4"/>
  <c r="L420" i="4"/>
  <c r="L412" i="4"/>
  <c r="L404" i="4"/>
  <c r="L396" i="4"/>
  <c r="L388" i="4"/>
  <c r="L380" i="4"/>
  <c r="L372" i="4"/>
  <c r="L364" i="4"/>
  <c r="L356" i="4"/>
  <c r="L348" i="4"/>
  <c r="L340" i="4"/>
  <c r="L332" i="4"/>
  <c r="L324" i="4"/>
  <c r="L316" i="4"/>
  <c r="L304" i="4"/>
  <c r="M452" i="4"/>
  <c r="L466" i="6"/>
  <c r="L450" i="6"/>
  <c r="L442" i="6"/>
  <c r="L418" i="6"/>
  <c r="L402" i="6"/>
  <c r="L386" i="6"/>
  <c r="L378" i="6"/>
  <c r="L362" i="6"/>
  <c r="L330" i="6"/>
  <c r="L314" i="6"/>
  <c r="L298" i="6"/>
  <c r="L282" i="6"/>
  <c r="L266" i="6"/>
  <c r="L250" i="6"/>
  <c r="L234" i="6"/>
  <c r="L210" i="6"/>
  <c r="L194" i="6"/>
  <c r="L178" i="6"/>
  <c r="L170" i="6"/>
  <c r="L154" i="6"/>
  <c r="L146" i="6"/>
  <c r="L130" i="6"/>
  <c r="L106" i="6"/>
  <c r="L90" i="6"/>
  <c r="L82" i="6"/>
  <c r="L66" i="6"/>
  <c r="L42" i="6"/>
  <c r="L26" i="6"/>
  <c r="L10" i="6"/>
  <c r="M446" i="6"/>
  <c r="M430" i="6"/>
  <c r="M414" i="6"/>
  <c r="M406" i="6"/>
  <c r="M398" i="6"/>
  <c r="M382" i="6"/>
  <c r="M358" i="6"/>
  <c r="M350" i="6"/>
  <c r="M326" i="6"/>
  <c r="M310" i="6"/>
  <c r="M286" i="6"/>
  <c r="M262" i="6"/>
  <c r="M246" i="6"/>
  <c r="M230" i="6"/>
  <c r="M198" i="6"/>
  <c r="M190" i="6"/>
  <c r="M174" i="6"/>
  <c r="M166" i="6"/>
  <c r="M158" i="6"/>
  <c r="M134" i="6"/>
  <c r="M118" i="6"/>
  <c r="M86" i="6"/>
  <c r="M78" i="6"/>
  <c r="M54" i="6"/>
  <c r="M38" i="6"/>
  <c r="M22" i="6"/>
  <c r="M14" i="6"/>
  <c r="L469" i="6"/>
  <c r="L461" i="6"/>
  <c r="L453" i="6"/>
  <c r="L437" i="6"/>
  <c r="L421" i="6"/>
  <c r="L413" i="6"/>
  <c r="L397" i="6"/>
  <c r="L381" i="6"/>
  <c r="L373" i="6"/>
  <c r="L357" i="6"/>
  <c r="L341" i="6"/>
  <c r="L333" i="6"/>
  <c r="L317" i="6"/>
  <c r="L301" i="6"/>
  <c r="L261" i="6"/>
  <c r="L245" i="6"/>
  <c r="L237" i="6"/>
  <c r="L221" i="6"/>
  <c r="L213" i="6"/>
  <c r="L205" i="6"/>
  <c r="L189" i="6"/>
  <c r="L173" i="6"/>
  <c r="L157" i="6"/>
  <c r="L125" i="6"/>
  <c r="L109" i="6"/>
  <c r="L101" i="6"/>
  <c r="L93" i="6"/>
  <c r="L85" i="6"/>
  <c r="L77" i="6"/>
  <c r="L61" i="6"/>
  <c r="L53" i="6"/>
  <c r="L29" i="6"/>
  <c r="M469" i="6"/>
  <c r="M453" i="6"/>
  <c r="M437" i="6"/>
  <c r="M429" i="6"/>
  <c r="M405" i="6"/>
  <c r="M389" i="6"/>
  <c r="M381" i="6"/>
  <c r="M357" i="6"/>
  <c r="M325" i="6"/>
  <c r="M317" i="6"/>
  <c r="M293" i="6"/>
  <c r="M277" i="6"/>
  <c r="M269" i="6"/>
  <c r="M245" i="6"/>
  <c r="M229" i="6"/>
  <c r="M213" i="6"/>
  <c r="M205" i="6"/>
  <c r="M181" i="6"/>
  <c r="M165" i="6"/>
  <c r="M149" i="6"/>
  <c r="M141" i="6"/>
  <c r="M117" i="6"/>
  <c r="M101" i="6"/>
  <c r="M93" i="6"/>
  <c r="M77" i="6"/>
  <c r="M53" i="6"/>
  <c r="M37" i="6"/>
  <c r="M5" i="6"/>
  <c r="M302" i="4"/>
  <c r="M306" i="4"/>
  <c r="M310" i="4"/>
  <c r="M314" i="4"/>
  <c r="M318" i="4"/>
  <c r="M322" i="4"/>
  <c r="M326" i="4"/>
  <c r="M330" i="4"/>
  <c r="M334" i="4"/>
  <c r="M338" i="4"/>
  <c r="M342" i="4"/>
  <c r="M346" i="4"/>
  <c r="M350" i="4"/>
  <c r="M354" i="4"/>
  <c r="M358" i="4"/>
  <c r="M362" i="4"/>
  <c r="M366" i="4"/>
  <c r="M370" i="4"/>
  <c r="M374" i="4"/>
  <c r="M378" i="4"/>
  <c r="M382" i="4"/>
  <c r="M386" i="4"/>
  <c r="M390" i="4"/>
  <c r="M394" i="4"/>
  <c r="M398" i="4"/>
  <c r="M402" i="4"/>
  <c r="M406" i="4"/>
  <c r="M410" i="4"/>
  <c r="M414" i="4"/>
  <c r="M418" i="4"/>
  <c r="M422" i="4"/>
  <c r="M426" i="4"/>
  <c r="M430" i="4"/>
  <c r="M434" i="4"/>
  <c r="M438" i="4"/>
  <c r="L475" i="4" l="1"/>
  <c r="M473" i="4"/>
  <c r="O473" i="4"/>
  <c r="O475" i="4"/>
  <c r="L477" i="4"/>
  <c r="W473" i="4"/>
  <c r="W475" i="4"/>
  <c r="M477" i="4"/>
  <c r="W473" i="6"/>
  <c r="W482" i="6"/>
  <c r="W489" i="6"/>
  <c r="W497" i="6"/>
  <c r="W495" i="6"/>
  <c r="W492" i="6"/>
  <c r="W486" i="6"/>
  <c r="W477" i="6"/>
  <c r="W488" i="6"/>
  <c r="W479" i="6"/>
  <c r="W499" i="6"/>
  <c r="W475" i="6"/>
  <c r="W587" i="6"/>
  <c r="M500" i="6"/>
  <c r="W484" i="6"/>
  <c r="Y471" i="4"/>
  <c r="AD471" i="4"/>
  <c r="Y483" i="4"/>
  <c r="AD483" i="4"/>
  <c r="Y472" i="4"/>
  <c r="AD472" i="4"/>
  <c r="Y484" i="4"/>
  <c r="AD484" i="4"/>
  <c r="M488" i="4"/>
  <c r="Y488" i="4"/>
  <c r="AD488" i="4"/>
  <c r="Y302" i="4"/>
  <c r="AD302" i="4"/>
  <c r="Y490" i="4"/>
  <c r="AD490" i="4"/>
  <c r="Y482" i="4"/>
  <c r="AD482" i="4"/>
  <c r="Y475" i="4"/>
  <c r="AD475" i="4"/>
  <c r="Y473" i="4"/>
  <c r="AD473" i="4"/>
  <c r="Y477" i="4"/>
  <c r="AD477" i="4"/>
  <c r="Y480" i="4"/>
  <c r="AD480" i="4"/>
  <c r="Y476" i="4"/>
  <c r="AD476" i="4"/>
  <c r="Y474" i="4"/>
  <c r="AD474" i="4"/>
  <c r="Y493" i="4"/>
  <c r="AD493" i="4"/>
  <c r="Y478" i="4"/>
  <c r="AD478" i="4"/>
  <c r="Y492" i="4"/>
  <c r="AD492" i="4"/>
  <c r="Y487" i="4"/>
  <c r="AD487" i="4"/>
  <c r="Y491" i="4"/>
  <c r="AD491" i="4"/>
  <c r="Y479" i="4"/>
  <c r="AD479" i="4"/>
  <c r="Y481" i="4"/>
  <c r="AD481" i="4"/>
  <c r="Y470" i="4"/>
  <c r="AD470" i="4"/>
  <c r="M489" i="4"/>
  <c r="Y489" i="4"/>
  <c r="AD489" i="4"/>
  <c r="Y486" i="4"/>
  <c r="AD486" i="4"/>
  <c r="Y485" i="4"/>
  <c r="AD485" i="4"/>
  <c r="L541" i="6"/>
  <c r="L492" i="6"/>
  <c r="W523" i="6"/>
  <c r="W571" i="6"/>
  <c r="M558" i="6"/>
  <c r="W500" i="6"/>
  <c r="M576" i="6"/>
  <c r="W576" i="6"/>
  <c r="L528" i="6"/>
  <c r="W528" i="6"/>
  <c r="L502" i="6"/>
  <c r="W502" i="6"/>
  <c r="L483" i="6"/>
  <c r="W483" i="6"/>
  <c r="L581" i="6"/>
  <c r="W581" i="6"/>
  <c r="W565" i="6"/>
  <c r="L568" i="6"/>
  <c r="W568" i="6"/>
  <c r="L550" i="6"/>
  <c r="W550" i="6"/>
  <c r="M542" i="6"/>
  <c r="W542" i="6"/>
  <c r="L507" i="6"/>
  <c r="W507" i="6"/>
  <c r="M545" i="6"/>
  <c r="W545" i="6"/>
  <c r="L472" i="6"/>
  <c r="W472" i="6"/>
  <c r="M579" i="6"/>
  <c r="W579" i="6"/>
  <c r="L560" i="6"/>
  <c r="W560" i="6"/>
  <c r="L596" i="6"/>
  <c r="W596" i="6"/>
  <c r="L557" i="6"/>
  <c r="L510" i="6"/>
  <c r="W510" i="6"/>
  <c r="L549" i="6"/>
  <c r="W549" i="6"/>
  <c r="M522" i="6"/>
  <c r="W522" i="6"/>
  <c r="M470" i="6"/>
  <c r="W470" i="6"/>
  <c r="L569" i="6"/>
  <c r="W569" i="6"/>
  <c r="L556" i="6"/>
  <c r="W556" i="6"/>
  <c r="L493" i="6"/>
  <c r="W493" i="6"/>
  <c r="M490" i="6"/>
  <c r="W490" i="6"/>
  <c r="M572" i="6"/>
  <c r="W572" i="6"/>
  <c r="L533" i="6"/>
  <c r="W533" i="6"/>
  <c r="L590" i="6"/>
  <c r="W590" i="6"/>
  <c r="L593" i="6"/>
  <c r="W593" i="6"/>
  <c r="L536" i="6"/>
  <c r="W536" i="6"/>
  <c r="L520" i="6"/>
  <c r="W520" i="6"/>
  <c r="L486" i="6"/>
  <c r="L591" i="6"/>
  <c r="W591" i="6"/>
  <c r="L525" i="6"/>
  <c r="W525" i="6"/>
  <c r="L580" i="6"/>
  <c r="W580" i="6"/>
  <c r="L570" i="6"/>
  <c r="W570" i="6"/>
  <c r="M538" i="6"/>
  <c r="W538" i="6"/>
  <c r="M478" i="6"/>
  <c r="W478" i="6"/>
  <c r="L585" i="6"/>
  <c r="W585" i="6"/>
  <c r="L547" i="6"/>
  <c r="W547" i="6"/>
  <c r="M539" i="6"/>
  <c r="W539" i="6"/>
  <c r="L537" i="6"/>
  <c r="W537" i="6"/>
  <c r="M588" i="6"/>
  <c r="W588" i="6"/>
  <c r="L552" i="6"/>
  <c r="W552" i="6"/>
  <c r="L524" i="6"/>
  <c r="W524" i="6"/>
  <c r="L577" i="6"/>
  <c r="W577" i="6"/>
  <c r="L574" i="6"/>
  <c r="W574" i="6"/>
  <c r="L529" i="6"/>
  <c r="W529" i="6"/>
  <c r="L480" i="6"/>
  <c r="W480" i="6"/>
  <c r="L572" i="6"/>
  <c r="L540" i="6"/>
  <c r="W540" i="6"/>
  <c r="L476" i="6"/>
  <c r="W476" i="6"/>
  <c r="L498" i="6"/>
  <c r="W498" i="6"/>
  <c r="M563" i="6"/>
  <c r="W563" i="6"/>
  <c r="L491" i="6"/>
  <c r="W491" i="6"/>
  <c r="L573" i="6"/>
  <c r="W573" i="6"/>
  <c r="M518" i="6"/>
  <c r="W518" i="6"/>
  <c r="L503" i="6"/>
  <c r="W503" i="6"/>
  <c r="M474" i="6"/>
  <c r="W474" i="6"/>
  <c r="L526" i="6"/>
  <c r="W526" i="6"/>
  <c r="M526" i="6"/>
  <c r="M535" i="6"/>
  <c r="W535" i="6"/>
  <c r="M485" i="6"/>
  <c r="W485" i="6"/>
  <c r="L592" i="6"/>
  <c r="W592" i="6"/>
  <c r="L544" i="6"/>
  <c r="W544" i="6"/>
  <c r="L515" i="6"/>
  <c r="W515" i="6"/>
  <c r="L584" i="6"/>
  <c r="W584" i="6"/>
  <c r="L595" i="6"/>
  <c r="W595" i="6"/>
  <c r="L516" i="6"/>
  <c r="W516" i="6"/>
  <c r="L548" i="6"/>
  <c r="W548" i="6"/>
  <c r="M508" i="6"/>
  <c r="W508" i="6"/>
  <c r="M496" i="6"/>
  <c r="W496" i="6"/>
  <c r="L471" i="6"/>
  <c r="W471" i="6"/>
  <c r="L494" i="6"/>
  <c r="W494" i="6"/>
  <c r="M481" i="6"/>
  <c r="W481" i="6"/>
  <c r="L508" i="6"/>
  <c r="L546" i="6"/>
  <c r="W546" i="6"/>
  <c r="L589" i="6"/>
  <c r="W589" i="6"/>
  <c r="L551" i="6"/>
  <c r="W551" i="6"/>
  <c r="M531" i="6"/>
  <c r="W531" i="6"/>
  <c r="M506" i="6"/>
  <c r="W506" i="6"/>
  <c r="L594" i="6"/>
  <c r="W594" i="6"/>
  <c r="W512" i="6"/>
  <c r="M512" i="6"/>
  <c r="L487" i="6"/>
  <c r="W487" i="6"/>
  <c r="L492" i="4"/>
  <c r="W492" i="4"/>
  <c r="O492" i="4"/>
  <c r="L487" i="4"/>
  <c r="W487" i="4"/>
  <c r="O487" i="4"/>
  <c r="M491" i="4"/>
  <c r="W491" i="4"/>
  <c r="O491" i="4"/>
  <c r="L481" i="4"/>
  <c r="W481" i="4"/>
  <c r="O481" i="4"/>
  <c r="W470" i="4"/>
  <c r="O470" i="4"/>
  <c r="W489" i="4"/>
  <c r="O489" i="4"/>
  <c r="L488" i="4"/>
  <c r="W488" i="4"/>
  <c r="O488" i="4"/>
  <c r="L471" i="4"/>
  <c r="W471" i="4"/>
  <c r="O471" i="4"/>
  <c r="L483" i="4"/>
  <c r="W483" i="4"/>
  <c r="O483" i="4"/>
  <c r="L470" i="4"/>
  <c r="M479" i="4"/>
  <c r="W479" i="4"/>
  <c r="O479" i="4"/>
  <c r="L489" i="4"/>
  <c r="M481" i="4"/>
  <c r="M470" i="4"/>
  <c r="L484" i="4"/>
  <c r="W484" i="4"/>
  <c r="O484" i="4"/>
  <c r="M490" i="4"/>
  <c r="W490" i="4"/>
  <c r="O490" i="4"/>
  <c r="M482" i="4"/>
  <c r="W482" i="4"/>
  <c r="O482" i="4"/>
  <c r="L472" i="4"/>
  <c r="W472" i="4"/>
  <c r="O472" i="4"/>
  <c r="L493" i="4"/>
  <c r="W493" i="4"/>
  <c r="O493" i="4"/>
  <c r="L480" i="4"/>
  <c r="W480" i="4"/>
  <c r="O480" i="4"/>
  <c r="L476" i="4"/>
  <c r="W476" i="4"/>
  <c r="O476" i="4"/>
  <c r="M474" i="4"/>
  <c r="W474" i="4"/>
  <c r="O474" i="4"/>
  <c r="M486" i="4"/>
  <c r="W486" i="4"/>
  <c r="O486" i="4"/>
  <c r="W485" i="4"/>
  <c r="O485" i="4"/>
  <c r="L490" i="6"/>
  <c r="M547" i="6"/>
  <c r="M592" i="6"/>
  <c r="M581" i="6"/>
  <c r="L539" i="6"/>
  <c r="M591" i="6"/>
  <c r="M493" i="6"/>
  <c r="M520" i="6"/>
  <c r="M574" i="6"/>
  <c r="M507" i="6"/>
  <c r="L499" i="6"/>
  <c r="M499" i="6"/>
  <c r="L517" i="6"/>
  <c r="M517" i="6"/>
  <c r="M546" i="6"/>
  <c r="M524" i="6"/>
  <c r="M548" i="6"/>
  <c r="M565" i="6"/>
  <c r="L576" i="6"/>
  <c r="M540" i="6"/>
  <c r="M557" i="6"/>
  <c r="M487" i="4"/>
  <c r="M483" i="4"/>
  <c r="L491" i="4"/>
  <c r="L479" i="4"/>
  <c r="M471" i="4"/>
  <c r="L561" i="6"/>
  <c r="M561" i="6"/>
  <c r="L488" i="6"/>
  <c r="M488" i="6"/>
  <c r="M595" i="6"/>
  <c r="M515" i="6"/>
  <c r="M585" i="6"/>
  <c r="M569" i="6"/>
  <c r="M550" i="6"/>
  <c r="M480" i="6"/>
  <c r="M483" i="6"/>
  <c r="L588" i="6"/>
  <c r="M552" i="6"/>
  <c r="M529" i="6"/>
  <c r="L473" i="6"/>
  <c r="M473" i="6"/>
  <c r="L496" i="6"/>
  <c r="M590" i="6"/>
  <c r="M492" i="4"/>
  <c r="M476" i="4"/>
  <c r="M472" i="4"/>
</calcChain>
</file>

<file path=xl/sharedStrings.xml><?xml version="1.0" encoding="utf-8"?>
<sst xmlns="http://schemas.openxmlformats.org/spreadsheetml/2006/main" count="18209" uniqueCount="3815">
  <si>
    <t>#</t>
  </si>
  <si>
    <t>Name</t>
  </si>
  <si>
    <t>Pos</t>
  </si>
  <si>
    <t>Team</t>
  </si>
  <si>
    <t>Age</t>
  </si>
  <si>
    <t>GP</t>
  </si>
  <si>
    <t>G</t>
  </si>
  <si>
    <t>A1</t>
  </si>
  <si>
    <t>A2</t>
  </si>
  <si>
    <t>P1</t>
  </si>
  <si>
    <t>P</t>
  </si>
  <si>
    <t>Sh</t>
  </si>
  <si>
    <t>Sh%</t>
  </si>
  <si>
    <t>G/GP</t>
  </si>
  <si>
    <t>A1/GP</t>
  </si>
  <si>
    <t>A2/GP</t>
  </si>
  <si>
    <t>P1/GP</t>
  </si>
  <si>
    <t>P/GP</t>
  </si>
  <si>
    <t>Sh/GP</t>
  </si>
  <si>
    <t>eTOI/GP</t>
  </si>
  <si>
    <t>eG/60</t>
  </si>
  <si>
    <t>eA1/60</t>
  </si>
  <si>
    <t>eA2/60</t>
  </si>
  <si>
    <t>eP1/60</t>
  </si>
  <si>
    <t>eP/60</t>
  </si>
  <si>
    <t>eSh/60</t>
  </si>
  <si>
    <t>GF%Rel</t>
  </si>
  <si>
    <t>GF%</t>
  </si>
  <si>
    <t>HD G</t>
  </si>
  <si>
    <t>HD Sh</t>
  </si>
  <si>
    <t>HD Sh%</t>
  </si>
  <si>
    <t>MD G</t>
  </si>
  <si>
    <t>MD Sh</t>
  </si>
  <si>
    <t>MD Sh%</t>
  </si>
  <si>
    <t>LD G</t>
  </si>
  <si>
    <t>LD Sh</t>
  </si>
  <si>
    <t>LD Sh%</t>
  </si>
  <si>
    <t>FOW</t>
  </si>
  <si>
    <t>FOT</t>
  </si>
  <si>
    <t>FOW%</t>
  </si>
  <si>
    <t>Morgan Frost</t>
  </si>
  <si>
    <t>C</t>
  </si>
  <si>
    <t>SSM</t>
  </si>
  <si>
    <t>Aaron Luchuk</t>
  </si>
  <si>
    <t>WSR/BAR</t>
  </si>
  <si>
    <t>Jordan Kyrou</t>
  </si>
  <si>
    <t>RW</t>
  </si>
  <si>
    <t>SAR</t>
  </si>
  <si>
    <t>Adam Mascherin</t>
  </si>
  <si>
    <t>LW</t>
  </si>
  <si>
    <t>KIT</t>
  </si>
  <si>
    <t>Jason Willms</t>
  </si>
  <si>
    <t>BAR</t>
  </si>
  <si>
    <t>Robert Thomas</t>
  </si>
  <si>
    <t>LDN</t>
  </si>
  <si>
    <t>Ivan Lodnia</t>
  </si>
  <si>
    <t>ER</t>
  </si>
  <si>
    <t>Jason Robertson</t>
  </si>
  <si>
    <t>KGN</t>
  </si>
  <si>
    <t>Boris Katchouk</t>
  </si>
  <si>
    <t>Kyle Maksimovich</t>
  </si>
  <si>
    <t>Drake Rymsha</t>
  </si>
  <si>
    <t>Jordan Ernst</t>
  </si>
  <si>
    <t>Ryan Moore</t>
  </si>
  <si>
    <t>Blade Jenkins</t>
  </si>
  <si>
    <t>SAG</t>
  </si>
  <si>
    <t>Linus Nyman</t>
  </si>
  <si>
    <t>Hugo Leufvenius</t>
  </si>
  <si>
    <t>Connor Bunnaman</t>
  </si>
  <si>
    <t>Nicholas Caamano</t>
  </si>
  <si>
    <t>Justin Brazeau</t>
  </si>
  <si>
    <t>NB</t>
  </si>
  <si>
    <t>Taylor Raddysh</t>
  </si>
  <si>
    <t>Lucas Chiodo</t>
  </si>
  <si>
    <t>Albert Michnac</t>
  </si>
  <si>
    <t>MISS</t>
  </si>
  <si>
    <t>Cliff Pu</t>
  </si>
  <si>
    <t>Dmitry Sokolov</t>
  </si>
  <si>
    <t>SBY</t>
  </si>
  <si>
    <t>Jack Studnicka</t>
  </si>
  <si>
    <t>OSH</t>
  </si>
  <si>
    <t>Nick Suzuki</t>
  </si>
  <si>
    <t>OS</t>
  </si>
  <si>
    <t>Allan McShane</t>
  </si>
  <si>
    <t>Kirill Maksimov</t>
  </si>
  <si>
    <t>NIAG</t>
  </si>
  <si>
    <t>Anthony Salinitri</t>
  </si>
  <si>
    <t>Sean Josling</t>
  </si>
  <si>
    <t>Sam Miletic</t>
  </si>
  <si>
    <t>Matthew Strome</t>
  </si>
  <si>
    <t>HAM</t>
  </si>
  <si>
    <t>Barrett Hayton</t>
  </si>
  <si>
    <t>Luke Burghardt</t>
  </si>
  <si>
    <t>Cole Coskey</t>
  </si>
  <si>
    <t>Brady Hinz</t>
  </si>
  <si>
    <t>Domenico Commisso</t>
  </si>
  <si>
    <t>Maksim Sushko</t>
  </si>
  <si>
    <t>Nikita Korostelev</t>
  </si>
  <si>
    <t>PBO</t>
  </si>
  <si>
    <t>Nathan Dunkley</t>
  </si>
  <si>
    <t>Aidan Dudas</t>
  </si>
  <si>
    <t>Evan Bouchard</t>
  </si>
  <si>
    <t>D</t>
  </si>
  <si>
    <t>Tim Gettinger</t>
  </si>
  <si>
    <t>Serron Noel</t>
  </si>
  <si>
    <t>Adam Liska</t>
  </si>
  <si>
    <t>Travis Barron</t>
  </si>
  <si>
    <t>OTT</t>
  </si>
  <si>
    <t>Ryan Suzuki</t>
  </si>
  <si>
    <t>Michael Pezzetta</t>
  </si>
  <si>
    <t>Jack Kopacka</t>
  </si>
  <si>
    <t>Max Jones</t>
  </si>
  <si>
    <t>Damien Giroux</t>
  </si>
  <si>
    <t>Cole Purboo</t>
  </si>
  <si>
    <t>WSR</t>
  </si>
  <si>
    <t>Ben Jones</t>
  </si>
  <si>
    <t>Hayden Verbeek</t>
  </si>
  <si>
    <t>Brandon Saigeon</t>
  </si>
  <si>
    <t>Barret Kirwin</t>
  </si>
  <si>
    <t>GUE</t>
  </si>
  <si>
    <t>Marian Studenic</t>
  </si>
  <si>
    <t>Ryan Merkley</t>
  </si>
  <si>
    <t>Ted Nichol</t>
  </si>
  <si>
    <t>Cedric Ralph</t>
  </si>
  <si>
    <t>Jonah Gadjovich</t>
  </si>
  <si>
    <t>Kevin Hancock</t>
  </si>
  <si>
    <t>Austen Keating</t>
  </si>
  <si>
    <t>Kole Sherwood</t>
  </si>
  <si>
    <t>Sean Durzi</t>
  </si>
  <si>
    <t>Mathew MacDougall</t>
  </si>
  <si>
    <t>Mac Hollowell</t>
  </si>
  <si>
    <t>Arthur Kaliyev</t>
  </si>
  <si>
    <t>Tyler Burnie</t>
  </si>
  <si>
    <t>Patrick Fellows</t>
  </si>
  <si>
    <t>Adam Ruzicka</t>
  </si>
  <si>
    <t>Zachary Magwood</t>
  </si>
  <si>
    <t>Cam Hillis</t>
  </si>
  <si>
    <t>Ty Dellandrea</t>
  </si>
  <si>
    <t>FLNT</t>
  </si>
  <si>
    <t>Maurizio Colella</t>
  </si>
  <si>
    <t>Kody Clark</t>
  </si>
  <si>
    <t>Sasha Chmelevski</t>
  </si>
  <si>
    <t>Ryan Cranford</t>
  </si>
  <si>
    <t>Will Bitten</t>
  </si>
  <si>
    <t>Adam Timleck</t>
  </si>
  <si>
    <t>Nicolas Hague</t>
  </si>
  <si>
    <t>Ryan McLeod</t>
  </si>
  <si>
    <t>Cole Carter</t>
  </si>
  <si>
    <t>Logan Stanley</t>
  </si>
  <si>
    <t>Jake Henderson</t>
  </si>
  <si>
    <t>Ryan McGregor</t>
  </si>
  <si>
    <t>Brett Neumann</t>
  </si>
  <si>
    <t>Trent Fox</t>
  </si>
  <si>
    <t>Isaac Ratcliffe</t>
  </si>
  <si>
    <t>Alexey Lipanov</t>
  </si>
  <si>
    <t>Matthew Philip</t>
  </si>
  <si>
    <t>Connor Roberts</t>
  </si>
  <si>
    <t>HAM/FLNT</t>
  </si>
  <si>
    <t>Matt Hotchkiss</t>
  </si>
  <si>
    <t>GUE/KGN</t>
  </si>
  <si>
    <t>Cade Robinson</t>
  </si>
  <si>
    <t>Andrei Svechnikov</t>
  </si>
  <si>
    <t>Conor Timmins</t>
  </si>
  <si>
    <t>Jaden Peca</t>
  </si>
  <si>
    <t>Pavel Gogolev</t>
  </si>
  <si>
    <t>Troy Lajeunesse</t>
  </si>
  <si>
    <t>Jake Smith</t>
  </si>
  <si>
    <t>Renars Krastenbergs</t>
  </si>
  <si>
    <t>Mason Kohn</t>
  </si>
  <si>
    <t>Jonathan Ang</t>
  </si>
  <si>
    <t>Curtis Douglas</t>
  </si>
  <si>
    <t>Logan Brown</t>
  </si>
  <si>
    <t>Danial Singer</t>
  </si>
  <si>
    <t>Keeghan Howdeshell</t>
  </si>
  <si>
    <t>Mathieu Foget</t>
  </si>
  <si>
    <t>Riley Damiani</t>
  </si>
  <si>
    <t>Kyle Potts</t>
  </si>
  <si>
    <t>Alex Formenton</t>
  </si>
  <si>
    <t>Alex Gritz</t>
  </si>
  <si>
    <t>Darian Pilon</t>
  </si>
  <si>
    <t>Franco Sproviero</t>
  </si>
  <si>
    <t>Logan DeNoble</t>
  </si>
  <si>
    <t>Kyle Rhodes</t>
  </si>
  <si>
    <t>Greg Meireles</t>
  </si>
  <si>
    <t>Johnny Corneil</t>
  </si>
  <si>
    <t>Akil Thomas</t>
  </si>
  <si>
    <t>Matthew Struthers</t>
  </si>
  <si>
    <t>Chase Campbell</t>
  </si>
  <si>
    <t>Ethan Szypula</t>
  </si>
  <si>
    <t>Owen Headrick</t>
  </si>
  <si>
    <t>William Sirman</t>
  </si>
  <si>
    <t>Philip Tomasino</t>
  </si>
  <si>
    <t>Jake Durham</t>
  </si>
  <si>
    <t>Nick McHugh</t>
  </si>
  <si>
    <t>Cole Candella</t>
  </si>
  <si>
    <t>Zach Gallant</t>
  </si>
  <si>
    <t>Owen Tippett</t>
  </si>
  <si>
    <t>Joseph Garreffa</t>
  </si>
  <si>
    <t>Ryan Roth</t>
  </si>
  <si>
    <t>Tye Felhaber</t>
  </si>
  <si>
    <t>Cam Dineen</t>
  </si>
  <si>
    <t>DJ Busdeker</t>
  </si>
  <si>
    <t>Luke Boka</t>
  </si>
  <si>
    <t>Shane Bulitka</t>
  </si>
  <si>
    <t>Kenny Huether</t>
  </si>
  <si>
    <t>Maxim Golod</t>
  </si>
  <si>
    <t>Christian Girhiny</t>
  </si>
  <si>
    <t>Isaac Nurse</t>
  </si>
  <si>
    <t>Nate Schnarr</t>
  </si>
  <si>
    <t>Jakob Brahaney</t>
  </si>
  <si>
    <t>Brad Chenier</t>
  </si>
  <si>
    <t>Justin Murray</t>
  </si>
  <si>
    <t>Tyler Rollo</t>
  </si>
  <si>
    <t>PBO/LDN</t>
  </si>
  <si>
    <t>Gera Poddubnyi</t>
  </si>
  <si>
    <t>Benjamin Gleason</t>
  </si>
  <si>
    <t>Eric Henderson</t>
  </si>
  <si>
    <t>Max Grondin</t>
  </si>
  <si>
    <t>Nick Robertson</t>
  </si>
  <si>
    <t>Jordan Sambrook</t>
  </si>
  <si>
    <t>Jacob Friend</t>
  </si>
  <si>
    <t>Marcus Crawford</t>
  </si>
  <si>
    <t>Kirill Nizhnikov</t>
  </si>
  <si>
    <t>BAR/SBY</t>
  </si>
  <si>
    <t>Hayden Davis</t>
  </si>
  <si>
    <t>Bradey Johnson</t>
  </si>
  <si>
    <t>Noel Hoefenmayer</t>
  </si>
  <si>
    <t>Semyon Der-Arguchintsev</t>
  </si>
  <si>
    <t>James McEwan</t>
  </si>
  <si>
    <t>Theo Calvas</t>
  </si>
  <si>
    <t>Hunter Holmes</t>
  </si>
  <si>
    <t>Sam Bitten</t>
  </si>
  <si>
    <t>Luke Moncada</t>
  </si>
  <si>
    <t>Caleb Everett</t>
  </si>
  <si>
    <t>Jacob Cascagnette</t>
  </si>
  <si>
    <t>Brendan Harrogate</t>
  </si>
  <si>
    <t>MISS/OSH</t>
  </si>
  <si>
    <t>Sergey Popov</t>
  </si>
  <si>
    <t>Adam McMaster</t>
  </si>
  <si>
    <t>TJ Fergus</t>
  </si>
  <si>
    <t>HAM/BAR</t>
  </si>
  <si>
    <t>Givani Smith</t>
  </si>
  <si>
    <t>Nick Wong</t>
  </si>
  <si>
    <t>Connor Schlichting</t>
  </si>
  <si>
    <t>Austin McEneny</t>
  </si>
  <si>
    <t>Markus Phillips</t>
  </si>
  <si>
    <t>MacKenzie Entwistle</t>
  </si>
  <si>
    <t>Alexey Toropchenko</t>
  </si>
  <si>
    <t>Hayden McCool</t>
  </si>
  <si>
    <t>Andy Baker</t>
  </si>
  <si>
    <t>Kyle Bollers</t>
  </si>
  <si>
    <t>Cole Schwindt</t>
  </si>
  <si>
    <t>Cole MacKay</t>
  </si>
  <si>
    <t>C.J. Clarke</t>
  </si>
  <si>
    <t>Riley Stillman</t>
  </si>
  <si>
    <t>Kyle Heitzner</t>
  </si>
  <si>
    <t>Ben Hawerchuk</t>
  </si>
  <si>
    <t>Anthony Tabak</t>
  </si>
  <si>
    <t>Brady Gilmour</t>
  </si>
  <si>
    <t>Blake Murray</t>
  </si>
  <si>
    <t>Keean Washkurak</t>
  </si>
  <si>
    <t>Shaw Boomhower</t>
  </si>
  <si>
    <t>Graeme Clarke</t>
  </si>
  <si>
    <t>Cole Tymkin</t>
  </si>
  <si>
    <t>Connor Walters</t>
  </si>
  <si>
    <t>Rickard Hugg</t>
  </si>
  <si>
    <t>Joey Keane</t>
  </si>
  <si>
    <t>Sean Day</t>
  </si>
  <si>
    <t>Liam Hawel</t>
  </si>
  <si>
    <t>Oliver Castleman</t>
  </si>
  <si>
    <t>Brandon Coe</t>
  </si>
  <si>
    <t>Danil Antropov</t>
  </si>
  <si>
    <t>Jonathan Yantsis</t>
  </si>
  <si>
    <t>Luke Bignell</t>
  </si>
  <si>
    <t>Alan Lyszczarczyk</t>
  </si>
  <si>
    <t>Bobby Dow</t>
  </si>
  <si>
    <t>David Levin</t>
  </si>
  <si>
    <t>Brett Jacklin</t>
  </si>
  <si>
    <t>Ethan Keppen</t>
  </si>
  <si>
    <t>Max Kislinger</t>
  </si>
  <si>
    <t>Alex Di Carlo</t>
  </si>
  <si>
    <t>Brett McKenzie</t>
  </si>
  <si>
    <t>Daniel Walker</t>
  </si>
  <si>
    <t>Danny Katic</t>
  </si>
  <si>
    <t>Christopher Paquette</t>
  </si>
  <si>
    <t>Dawson Baker</t>
  </si>
  <si>
    <t>Mason Primeau</t>
  </si>
  <si>
    <t>Brayden Guy</t>
  </si>
  <si>
    <t>Connor Hall</t>
  </si>
  <si>
    <t>Carson Edwardson</t>
  </si>
  <si>
    <t>Owen Gilhula</t>
  </si>
  <si>
    <t>Matt Brassard</t>
  </si>
  <si>
    <t>Noah Carroll</t>
  </si>
  <si>
    <t>Kyle MacLean</t>
  </si>
  <si>
    <t>Eemeli Rasanen</t>
  </si>
  <si>
    <t>Keaton Middleton</t>
  </si>
  <si>
    <t>Reagan O'Grady</t>
  </si>
  <si>
    <t>Zachary Roberts</t>
  </si>
  <si>
    <t>Alec Regula</t>
  </si>
  <si>
    <t>Andrew Bruder</t>
  </si>
  <si>
    <t>Zach Shankar</t>
  </si>
  <si>
    <t>Kyle Gentles</t>
  </si>
  <si>
    <t>Jacob Paquette</t>
  </si>
  <si>
    <t>Declan Chisholm</t>
  </si>
  <si>
    <t>Drake Pilon</t>
  </si>
  <si>
    <t>Nolan Hutcheson</t>
  </si>
  <si>
    <t>Macauley Carson</t>
  </si>
  <si>
    <t>Michael McLeod</t>
  </si>
  <si>
    <t>Daniel D'Amico</t>
  </si>
  <si>
    <t>Joe Carroll</t>
  </si>
  <si>
    <t>Jamieson Rees</t>
  </si>
  <si>
    <t>Aidan Brown</t>
  </si>
  <si>
    <t>Liam Foudy</t>
  </si>
  <si>
    <t>Ben Badalamenti</t>
  </si>
  <si>
    <t>Tyler Angle</t>
  </si>
  <si>
    <t>Kyle Langdon</t>
  </si>
  <si>
    <t>Cody Morgan</t>
  </si>
  <si>
    <t>Bryan Laureigh</t>
  </si>
  <si>
    <t>Connor McMichael</t>
  </si>
  <si>
    <t>Ryan Stepien</t>
  </si>
  <si>
    <t>Nicolas Mattinen</t>
  </si>
  <si>
    <t>Kade Landry</t>
  </si>
  <si>
    <t>Austin Osmanski</t>
  </si>
  <si>
    <t>MISS/PBO</t>
  </si>
  <si>
    <t>Alex Black</t>
  </si>
  <si>
    <t>Rasmus Sandin</t>
  </si>
  <si>
    <t>Curtis Egert</t>
  </si>
  <si>
    <t>Riley Bruce</t>
  </si>
  <si>
    <t>Liam Murray</t>
  </si>
  <si>
    <t>Daniil Vertiy</t>
  </si>
  <si>
    <t>Justin Lemcke</t>
  </si>
  <si>
    <t>Luke Kutkevicius</t>
  </si>
  <si>
    <t>Jesse Saban</t>
  </si>
  <si>
    <t>Brady Lyle</t>
  </si>
  <si>
    <t>Josh Nelson</t>
  </si>
  <si>
    <t>Ben Garagan</t>
  </si>
  <si>
    <t>Matthew Timms</t>
  </si>
  <si>
    <t>Billy Constantinou</t>
  </si>
  <si>
    <t>Ryan Littlejohn</t>
  </si>
  <si>
    <t>Kyle Harris</t>
  </si>
  <si>
    <t>Oliver True</t>
  </si>
  <si>
    <t>Joseph Mack</t>
  </si>
  <si>
    <t>Duncan Penman</t>
  </si>
  <si>
    <t>Merrick Rippon</t>
  </si>
  <si>
    <t>Mark Woolley</t>
  </si>
  <si>
    <t>Jacob Collins</t>
  </si>
  <si>
    <t>Jack Wismer</t>
  </si>
  <si>
    <t>Daylon Groulx</t>
  </si>
  <si>
    <t>John Parker-Jones</t>
  </si>
  <si>
    <t>Dmitri Samorukov</t>
  </si>
  <si>
    <t>Giovanni Vallati</t>
  </si>
  <si>
    <t>Kelton Hatcher</t>
  </si>
  <si>
    <t>Josh Wainman</t>
  </si>
  <si>
    <t>Anthony DeMeo</t>
  </si>
  <si>
    <t>Connor Corcoran</t>
  </si>
  <si>
    <t>Kevin Bahl</t>
  </si>
  <si>
    <t>Riley McCourt</t>
  </si>
  <si>
    <t>Elijah Roberts</t>
  </si>
  <si>
    <t>Fedor Gordeev</t>
  </si>
  <si>
    <t>Carter Robertson</t>
  </si>
  <si>
    <t>Peter Stratis</t>
  </si>
  <si>
    <t>Mitchell Hoelscher</t>
  </si>
  <si>
    <t>Nick King</t>
  </si>
  <si>
    <t>OS/NB</t>
  </si>
  <si>
    <t>Nathan Allensen</t>
  </si>
  <si>
    <t>Zachary Jackson</t>
  </si>
  <si>
    <t>Kirill Kozhevnikov</t>
  </si>
  <si>
    <t>Nathan Staios</t>
  </si>
  <si>
    <t>Thomas Stevenson</t>
  </si>
  <si>
    <t>Adrian Carbonara</t>
  </si>
  <si>
    <t>Keegan Stevenson</t>
  </si>
  <si>
    <t>Tag Bertuzzi</t>
  </si>
  <si>
    <t>Colton Kammerer</t>
  </si>
  <si>
    <t>Quinn Yule</t>
  </si>
  <si>
    <t>Eric Guest</t>
  </si>
  <si>
    <t>Rhys Forhan</t>
  </si>
  <si>
    <t>Patrick Brown</t>
  </si>
  <si>
    <t>Marino Moro</t>
  </si>
  <si>
    <t>Nicholas Porco</t>
  </si>
  <si>
    <t>Nicholas Canade</t>
  </si>
  <si>
    <t>Michael Little</t>
  </si>
  <si>
    <t>Lev Starikov</t>
  </si>
  <si>
    <t>Hayden Fowler</t>
  </si>
  <si>
    <t>Cameron Hough</t>
  </si>
  <si>
    <t>Nico Gross</t>
  </si>
  <si>
    <t>Mitchell Brewer</t>
  </si>
  <si>
    <t>Lucas Peric</t>
  </si>
  <si>
    <t>Sam Field</t>
  </si>
  <si>
    <t>Tim Fallowfield</t>
  </si>
  <si>
    <t>Alex Turko</t>
  </si>
  <si>
    <t>Mitchell Balmas</t>
  </si>
  <si>
    <t>GAT</t>
  </si>
  <si>
    <t>Shawn Boudrias</t>
  </si>
  <si>
    <t>Adrien Beraldo</t>
  </si>
  <si>
    <t>Zack Malik</t>
  </si>
  <si>
    <t>Ryan Martin</t>
  </si>
  <si>
    <t>Justin MacPherson</t>
  </si>
  <si>
    <t>Jacob Moverare</t>
  </si>
  <si>
    <t>Liam Ham</t>
  </si>
  <si>
    <t>Nick Grima</t>
  </si>
  <si>
    <t>Adam Thilander</t>
  </si>
  <si>
    <t>Tyler Tucker</t>
  </si>
  <si>
    <t>Aidan Prueter</t>
  </si>
  <si>
    <t>Owen Lalonde</t>
  </si>
  <si>
    <t>Hakon Nilsen</t>
  </si>
  <si>
    <t>Owen Burnell</t>
  </si>
  <si>
    <t>Gleb Babintsev</t>
  </si>
  <si>
    <t>Liam Ross</t>
  </si>
  <si>
    <t>Zach Poirier</t>
  </si>
  <si>
    <t>Jacob LeGuerrier</t>
  </si>
  <si>
    <t>Christopher Cameron</t>
  </si>
  <si>
    <t>Jack Duff</t>
  </si>
  <si>
    <t>Stephen Gibson</t>
  </si>
  <si>
    <t>Chris Playfair</t>
  </si>
  <si>
    <t>Joshua Dame</t>
  </si>
  <si>
    <t>Ondrej Machala</t>
  </si>
  <si>
    <t>Hudson Wilson</t>
  </si>
  <si>
    <t>Mike Petizian</t>
  </si>
  <si>
    <t>Mitchell Russell</t>
  </si>
  <si>
    <t>Harrison Cottam</t>
  </si>
  <si>
    <t>Billy Moskal</t>
  </si>
  <si>
    <t>Andrew Perrott</t>
  </si>
  <si>
    <t>Stephane Patry</t>
  </si>
  <si>
    <t>Jack Hanley</t>
  </si>
  <si>
    <t>Brock Hill</t>
  </si>
  <si>
    <t>Matyas Svoboda</t>
  </si>
  <si>
    <t>Evan Krassey</t>
  </si>
  <si>
    <t>Adam Kadlec</t>
  </si>
  <si>
    <t>Drew Hunter</t>
  </si>
  <si>
    <t>Holden Wale</t>
  </si>
  <si>
    <t>Ian Blacker</t>
  </si>
  <si>
    <t>Jack York</t>
  </si>
  <si>
    <t>Cal Davis</t>
  </si>
  <si>
    <t>Mathew Hill</t>
  </si>
  <si>
    <t>Chad Yetman</t>
  </si>
  <si>
    <t>Navrin Mutter</t>
  </si>
  <si>
    <t>Mason Hardy</t>
  </si>
  <si>
    <t>Adam Varga</t>
  </si>
  <si>
    <t>Cameron Gaylor</t>
  </si>
  <si>
    <t>Garrett McFadden</t>
  </si>
  <si>
    <t>William Ennis</t>
  </si>
  <si>
    <t>Paul Larabie</t>
  </si>
  <si>
    <t>Mark Shoemaker</t>
  </si>
  <si>
    <t>Braden Henderson</t>
  </si>
  <si>
    <t>Cole Cameron</t>
  </si>
  <si>
    <t>Shane Collins</t>
  </si>
  <si>
    <t>Richard Whittaker</t>
  </si>
  <si>
    <t>Jack Phibbs</t>
  </si>
  <si>
    <t>Sean Allen</t>
  </si>
  <si>
    <t>Doug Blaisdell</t>
  </si>
  <si>
    <t>KIT/SBY</t>
  </si>
  <si>
    <t>Ian McKinnon</t>
  </si>
  <si>
    <t>Thomas Harley</t>
  </si>
  <si>
    <t>Igor Larionov</t>
  </si>
  <si>
    <t>Ian Martin</t>
  </si>
  <si>
    <t>William Lochead</t>
  </si>
  <si>
    <t>Marko Jakovljevic</t>
  </si>
  <si>
    <t>Marcus Gretz</t>
  </si>
  <si>
    <t>Kyle Auger</t>
  </si>
  <si>
    <t>Nikita Okhotyuk</t>
  </si>
  <si>
    <t>Kurtis Evans</t>
  </si>
  <si>
    <t>Riley Coome</t>
  </si>
  <si>
    <t>Emmett Sproule</t>
  </si>
  <si>
    <t>Jake Murray</t>
  </si>
  <si>
    <t>Jake Goldowski</t>
  </si>
  <si>
    <t>Matthew Kreis</t>
  </si>
  <si>
    <t>Matt McNamara</t>
  </si>
  <si>
    <t>Cole Fraser</t>
  </si>
  <si>
    <t>Emmett Serensits</t>
  </si>
  <si>
    <t>Hayden Johnston</t>
  </si>
  <si>
    <t>Johnathon Schaefer</t>
  </si>
  <si>
    <t>Liam Stevens</t>
  </si>
  <si>
    <t>Zack Trott</t>
  </si>
  <si>
    <t>Jalen Smereck</t>
  </si>
  <si>
    <t>Nikita Alexandrov</t>
  </si>
  <si>
    <t>Cole Resnick</t>
  </si>
  <si>
    <t>Jack Quinn</t>
  </si>
  <si>
    <t>Seva Losev</t>
  </si>
  <si>
    <t>Luke Drewitt</t>
  </si>
  <si>
    <t>Eric Allair</t>
  </si>
  <si>
    <t>Sam Rhodes</t>
  </si>
  <si>
    <t>Tyler MacArthur</t>
  </si>
  <si>
    <t>Jackson Doherty</t>
  </si>
  <si>
    <t>Luke Beamish</t>
  </si>
  <si>
    <t>Aidan Timmermans</t>
  </si>
  <si>
    <t>Liam Van Loon</t>
  </si>
  <si>
    <t>Reilly Webb</t>
  </si>
  <si>
    <t>Camaryn Baber</t>
  </si>
  <si>
    <t>Chad Denault</t>
  </si>
  <si>
    <t>Noah Serre</t>
  </si>
  <si>
    <t>Blake McConville</t>
  </si>
  <si>
    <t>Conor Ali</t>
  </si>
  <si>
    <t>SBY/KGN</t>
  </si>
  <si>
    <t>Jacob Golden</t>
  </si>
  <si>
    <t>Louka Henault</t>
  </si>
  <si>
    <t>Nick Isaacson</t>
  </si>
  <si>
    <t>Nick Deakin-Poot</t>
  </si>
  <si>
    <t>Phil Caron</t>
  </si>
  <si>
    <t>Zack Pilon</t>
  </si>
  <si>
    <t>Grayson Ladd</t>
  </si>
  <si>
    <t>Emmett Gordon</t>
  </si>
  <si>
    <t>Evan Brand</t>
  </si>
  <si>
    <t>Igor Chibrikov</t>
  </si>
  <si>
    <t>Trenton Bourque</t>
  </si>
  <si>
    <t>Liam Whittaker</t>
  </si>
  <si>
    <t>Kurtis Henry</t>
  </si>
  <si>
    <t>Tom Bappert</t>
  </si>
  <si>
    <t>Charles-Antoine Roy</t>
  </si>
  <si>
    <t>Isaac Walker</t>
  </si>
  <si>
    <t>Jordan Frasca</t>
  </si>
  <si>
    <t>Joseph Mizzi</t>
  </si>
  <si>
    <t>Ryan Smith</t>
  </si>
  <si>
    <t>Andrew Somerville</t>
  </si>
  <si>
    <t>Anthony Aguanno</t>
  </si>
  <si>
    <t>Calvin Martin</t>
  </si>
  <si>
    <t>Robert Calisti</t>
  </si>
  <si>
    <t>Alexandre Hogue</t>
  </si>
  <si>
    <t>Dennis Busby</t>
  </si>
  <si>
    <t>Luke Kirwan</t>
  </si>
  <si>
    <t>Joseph Rupoli</t>
  </si>
  <si>
    <t>Mitchell Hewitson</t>
  </si>
  <si>
    <t>Sullivan Sparkes</t>
  </si>
  <si>
    <t>Nolan Gardiner</t>
  </si>
  <si>
    <t>Matt Gordon</t>
  </si>
  <si>
    <t>Alex Peterson</t>
  </si>
  <si>
    <t>Liam Peyton</t>
  </si>
  <si>
    <t>Colin Van Den Hurk</t>
  </si>
  <si>
    <t>Justin Pringle</t>
  </si>
  <si>
    <t>Travis Mailhot</t>
  </si>
  <si>
    <t>Alex Robert</t>
  </si>
  <si>
    <t>Payton Vescio</t>
  </si>
  <si>
    <t>Simon Rose</t>
  </si>
  <si>
    <t>Jacob Ball</t>
  </si>
  <si>
    <t>Victor Hadfield</t>
  </si>
  <si>
    <t>Ryan Bangs</t>
  </si>
  <si>
    <t>Dalton Duhart</t>
  </si>
  <si>
    <t>Lucas Rowe</t>
  </si>
  <si>
    <t>Mitchell Byrne</t>
  </si>
  <si>
    <t>Dylan D'Agostino</t>
  </si>
  <si>
    <t>Stephen Templeton</t>
  </si>
  <si>
    <t>Chet Phillips</t>
  </si>
  <si>
    <t>Anthony Beauchamp</t>
  </si>
  <si>
    <t>Jeffrey Durocher</t>
  </si>
  <si>
    <t>Samuel Hatto</t>
  </si>
  <si>
    <t>Metis Roelens</t>
  </si>
  <si>
    <t>Gabriel Bilodeau</t>
  </si>
  <si>
    <t>Alec Malo</t>
  </si>
  <si>
    <t>Anthony Gagnon</t>
  </si>
  <si>
    <t>Alexandre Landreville</t>
  </si>
  <si>
    <t>Giordano Finoro</t>
  </si>
  <si>
    <t>Darien Kielb</t>
  </si>
  <si>
    <t>Mikhail Shestopalov</t>
  </si>
  <si>
    <t>Pier-Olivier Lacombe</t>
  </si>
  <si>
    <t>Alex Breton</t>
  </si>
  <si>
    <t>Mathieu Charlebois</t>
  </si>
  <si>
    <t>Will Thompson</t>
  </si>
  <si>
    <t>Cameron Supryka</t>
  </si>
  <si>
    <t>Ryan O'Bonsawin</t>
  </si>
  <si>
    <t>Levi Siau</t>
  </si>
  <si>
    <t>Zachary Snow</t>
  </si>
  <si>
    <t>Ryan Valentini</t>
  </si>
  <si>
    <t>Nolan Makkonen</t>
  </si>
  <si>
    <t>Ryan Wells</t>
  </si>
  <si>
    <t>Matthew Titus</t>
  </si>
  <si>
    <t>Jake Gravelle</t>
  </si>
  <si>
    <t>Aidan McFarland</t>
  </si>
  <si>
    <t>Player</t>
  </si>
  <si>
    <t>TOI/GP</t>
  </si>
  <si>
    <t>TOI</t>
  </si>
  <si>
    <t>GF</t>
  </si>
  <si>
    <t>GA</t>
  </si>
  <si>
    <t>GF/60</t>
  </si>
  <si>
    <t>GA/60</t>
  </si>
  <si>
    <t>F/D</t>
  </si>
  <si>
    <t>Filip Zadina</t>
  </si>
  <si>
    <t>HAL</t>
  </si>
  <si>
    <t>Vitalii Abramov</t>
  </si>
  <si>
    <t>GAT/VIC</t>
  </si>
  <si>
    <t>Alex Barre-Boulet</t>
  </si>
  <si>
    <t>BLB</t>
  </si>
  <si>
    <t>Robert Lynch</t>
  </si>
  <si>
    <t>DRU</t>
  </si>
  <si>
    <t>Alexis Lafreniere</t>
  </si>
  <si>
    <t>RIM</t>
  </si>
  <si>
    <t>Maxime Fortier</t>
  </si>
  <si>
    <t>Kevin Klima</t>
  </si>
  <si>
    <t>CHI</t>
  </si>
  <si>
    <t>Jordan Martel</t>
  </si>
  <si>
    <t>BAC</t>
  </si>
  <si>
    <t>Rafael Harvey-Pinard</t>
  </si>
  <si>
    <t>ROU</t>
  </si>
  <si>
    <t>Samuel Dove-McFalls</t>
  </si>
  <si>
    <t>Dawson Theede</t>
  </si>
  <si>
    <t>BAT</t>
  </si>
  <si>
    <t>Arnaud Durandeau</t>
  </si>
  <si>
    <t>Otto Somppi</t>
  </si>
  <si>
    <t>Mathieu Boucher</t>
  </si>
  <si>
    <t>Antoine Morand</t>
  </si>
  <si>
    <t>Matthew Boucher</t>
  </si>
  <si>
    <t>QUE</t>
  </si>
  <si>
    <t>Nicolas Poulin</t>
  </si>
  <si>
    <t>SHE</t>
  </si>
  <si>
    <t>Morgan Adams-Moisan</t>
  </si>
  <si>
    <t>Benoit-Olivier Groulx</t>
  </si>
  <si>
    <t>Yvan Mongo</t>
  </si>
  <si>
    <t>Peter Abbandonato</t>
  </si>
  <si>
    <t>Nicolas Guay</t>
  </si>
  <si>
    <t>Jeremy McKenna</t>
  </si>
  <si>
    <t>MON</t>
  </si>
  <si>
    <t>Pavel Koltygin</t>
  </si>
  <si>
    <t>Maxim Trepanier</t>
  </si>
  <si>
    <t>Cedric Desruisseaux</t>
  </si>
  <si>
    <t>Julien Tessier</t>
  </si>
  <si>
    <t>Jeffrey Truchon-Viel</t>
  </si>
  <si>
    <t>Derek Gentile</t>
  </si>
  <si>
    <t>Nicolas Ouellet</t>
  </si>
  <si>
    <t>VDO</t>
  </si>
  <si>
    <t>Samuel Asselin</t>
  </si>
  <si>
    <t>SHA</t>
  </si>
  <si>
    <t>Liam Murphy</t>
  </si>
  <si>
    <t>Drake Batherson</t>
  </si>
  <si>
    <t>CAP</t>
  </si>
  <si>
    <t>D'Artagnan Joly</t>
  </si>
  <si>
    <t>Mathieu Olivier</t>
  </si>
  <si>
    <t>Alexandre Alain</t>
  </si>
  <si>
    <t>Justin Ducharme</t>
  </si>
  <si>
    <t>Olivier Galipeau</t>
  </si>
  <si>
    <t>Jakob Pelletier</t>
  </si>
  <si>
    <t>Raphael Lavoie</t>
  </si>
  <si>
    <t>Joe Veleno</t>
  </si>
  <si>
    <t>SNB</t>
  </si>
  <si>
    <t>Daniel Hardie</t>
  </si>
  <si>
    <t>Mathieu Nadeau</t>
  </si>
  <si>
    <t>Simon Lafrance</t>
  </si>
  <si>
    <t>Dmitry Zavgorodniy</t>
  </si>
  <si>
    <t>Matthew Grouchy</t>
  </si>
  <si>
    <t>CHA</t>
  </si>
  <si>
    <t>Tyler Hinam</t>
  </si>
  <si>
    <t>Adam Cheezo</t>
  </si>
  <si>
    <t>Remy Anglehart</t>
  </si>
  <si>
    <t>Felix-Antoine Marcotty</t>
  </si>
  <si>
    <t>Mika Cyr</t>
  </si>
  <si>
    <t>Connor Moynihan</t>
  </si>
  <si>
    <t>Maxime Comtois</t>
  </si>
  <si>
    <t>VIC</t>
  </si>
  <si>
    <t>Ivan Kosorenkov</t>
  </si>
  <si>
    <t>Zachary Lavigne</t>
  </si>
  <si>
    <t>Felix Robert</t>
  </si>
  <si>
    <t>Jimmy Huntington</t>
  </si>
  <si>
    <t>Gabriel Fortier</t>
  </si>
  <si>
    <t>Phelix Martineau</t>
  </si>
  <si>
    <t>Anderson MacDonald</t>
  </si>
  <si>
    <t>Jeremy Manseau</t>
  </si>
  <si>
    <t>Philipp Kurashev</t>
  </si>
  <si>
    <t>Noah Dobson</t>
  </si>
  <si>
    <t>Gabriel Denis</t>
  </si>
  <si>
    <t>Yaroslav Alexeyev</t>
  </si>
  <si>
    <t>Hugo Roy</t>
  </si>
  <si>
    <t>Pascal Laberge</t>
  </si>
  <si>
    <t>Egor Sokolov</t>
  </si>
  <si>
    <t>Dylan Seitz</t>
  </si>
  <si>
    <t>Nicholas Welsh</t>
  </si>
  <si>
    <t>Felix Bibeau</t>
  </si>
  <si>
    <t>Jan Drozg</t>
  </si>
  <si>
    <t>Cameron Askew</t>
  </si>
  <si>
    <t>Jesse Sutton</t>
  </si>
  <si>
    <t>Jordan Ty Fournier</t>
  </si>
  <si>
    <t>Antoine Demers</t>
  </si>
  <si>
    <t>Peyton Hoyt</t>
  </si>
  <si>
    <t>Adam Holwell</t>
  </si>
  <si>
    <t>Kelly Klima</t>
  </si>
  <si>
    <t>David Noel</t>
  </si>
  <si>
    <t>German Rubtsov</t>
  </si>
  <si>
    <t>Samuel L'Italien</t>
  </si>
  <si>
    <t>Joel Teasdale</t>
  </si>
  <si>
    <t>Ostap Safin</t>
  </si>
  <si>
    <t>Vincent Tremblay-Lapalme</t>
  </si>
  <si>
    <t>Pierre-Olivier Joseph</t>
  </si>
  <si>
    <t>Mathieu Sevigny</t>
  </si>
  <si>
    <t>Jordan Maher</t>
  </si>
  <si>
    <t>Alex-Olivier Voyer</t>
  </si>
  <si>
    <t>Samuel Meisenheimer</t>
  </si>
  <si>
    <t>Yan Dion</t>
  </si>
  <si>
    <t>Alexander Katerinakis</t>
  </si>
  <si>
    <t>Benjamin Tardif</t>
  </si>
  <si>
    <t>Ethan Crossman</t>
  </si>
  <si>
    <t>Ivan Chekhovich</t>
  </si>
  <si>
    <t>Olivier Garneau</t>
  </si>
  <si>
    <t>Vasily Glotov</t>
  </si>
  <si>
    <t>Denis Mikhnin</t>
  </si>
  <si>
    <t>Xavier Simoneau</t>
  </si>
  <si>
    <t>Vladislav Kotkov</t>
  </si>
  <si>
    <t>Chase Harwell</t>
  </si>
  <si>
    <t>Carson MacKinnon</t>
  </si>
  <si>
    <t>Vincent Milot-Ouellet</t>
  </si>
  <si>
    <t>Jeremy Diotte</t>
  </si>
  <si>
    <t>Pascal Aquin</t>
  </si>
  <si>
    <t>Gregor MacLeod</t>
  </si>
  <si>
    <t>Mikael Robidoux</t>
  </si>
  <si>
    <t>Marek Zachar</t>
  </si>
  <si>
    <t>Jerome Gravel</t>
  </si>
  <si>
    <t>Ivan Kozlov</t>
  </si>
  <si>
    <t>Luke Henman</t>
  </si>
  <si>
    <t>Samuel Poulin</t>
  </si>
  <si>
    <t>Keith Getson</t>
  </si>
  <si>
    <t>Vincent Senez</t>
  </si>
  <si>
    <t>Thomas Gregoire</t>
  </si>
  <si>
    <t>Xavier Bernard</t>
  </si>
  <si>
    <t>Ryan Francis</t>
  </si>
  <si>
    <t>Dawson Mercer</t>
  </si>
  <si>
    <t>Louis-Filip Cote</t>
  </si>
  <si>
    <t>Olivier Mathieu</t>
  </si>
  <si>
    <t>Gabriel Sylvestre</t>
  </si>
  <si>
    <t>Connor Bramwell</t>
  </si>
  <si>
    <t>BLB/DRU</t>
  </si>
  <si>
    <t>Jeremy Groleau</t>
  </si>
  <si>
    <t>Patrik Hrehorcak</t>
  </si>
  <si>
    <t>Brady Pataki</t>
  </si>
  <si>
    <t>Xavier Parent</t>
  </si>
  <si>
    <t>Charle-Edouard D'Astous</t>
  </si>
  <si>
    <t>James Phelan</t>
  </si>
  <si>
    <t>Jocktan Chainey</t>
  </si>
  <si>
    <t>Hunter Drew</t>
  </si>
  <si>
    <t>Pascal Corbeil</t>
  </si>
  <si>
    <t>Liam Dunda</t>
  </si>
  <si>
    <t>Maxim Mizyurin</t>
  </si>
  <si>
    <t>Tommy Beaudoin</t>
  </si>
  <si>
    <t>William Cyr</t>
  </si>
  <si>
    <t>Samuel Blier</t>
  </si>
  <si>
    <t>Adam Marsh</t>
  </si>
  <si>
    <t>Maxime Collin</t>
  </si>
  <si>
    <t>Isaiah Gallo-Demetris</t>
  </si>
  <si>
    <t>Tyler Hylland</t>
  </si>
  <si>
    <t>Cole Reginato</t>
  </si>
  <si>
    <t>Nathan Hudgin</t>
  </si>
  <si>
    <t>Dominic Cormier</t>
  </si>
  <si>
    <t>Justin Barron</t>
  </si>
  <si>
    <t>Andrew Coxhead</t>
  </si>
  <si>
    <t>Thomas Ethier</t>
  </si>
  <si>
    <t>Marc-Olivier Duquette</t>
  </si>
  <si>
    <t>Shawn Element</t>
  </si>
  <si>
    <t>Sam King</t>
  </si>
  <si>
    <t>Joel Bishop</t>
  </si>
  <si>
    <t>Simon Benoit</t>
  </si>
  <si>
    <t>Brandon Skubel</t>
  </si>
  <si>
    <t>Christopher Benoit</t>
  </si>
  <si>
    <t>Brooklyn Kalmikov</t>
  </si>
  <si>
    <t>Robbie Burt</t>
  </si>
  <si>
    <t>Jeremy Michel</t>
  </si>
  <si>
    <t>Mederick Racicot</t>
  </si>
  <si>
    <t>Bastian Eckl</t>
  </si>
  <si>
    <t>Jean-Simon Belanger</t>
  </si>
  <si>
    <t>Bradley Lalonde</t>
  </si>
  <si>
    <t>William Poirier</t>
  </si>
  <si>
    <t>Alexis Arsenault</t>
  </si>
  <si>
    <t>Alexandre Grise</t>
  </si>
  <si>
    <t>Isiah Campbell</t>
  </si>
  <si>
    <t>Mathieu Bizier</t>
  </si>
  <si>
    <t>Jacob Hudson</t>
  </si>
  <si>
    <t>Jeremy Laframboise</t>
  </si>
  <si>
    <t>Mathieu Boissonneault</t>
  </si>
  <si>
    <t>Michael Kemp</t>
  </si>
  <si>
    <t>Simon Chevrier</t>
  </si>
  <si>
    <t>Morgan Nauss</t>
  </si>
  <si>
    <t>Jonathan Aspirot</t>
  </si>
  <si>
    <t>Yan Aucoin</t>
  </si>
  <si>
    <t>Mathias Laferriere</t>
  </si>
  <si>
    <t>Gerald Blackmore</t>
  </si>
  <si>
    <t>Felix Boivin</t>
  </si>
  <si>
    <t>Cole Rafuse</t>
  </si>
  <si>
    <t>Hugo Despres</t>
  </si>
  <si>
    <t>Shaun Miller</t>
  </si>
  <si>
    <t>Jan Hladonik</t>
  </si>
  <si>
    <t>Anthony Poulin</t>
  </si>
  <si>
    <t>Jarrett Baker</t>
  </si>
  <si>
    <t>Matt Green</t>
  </si>
  <si>
    <t>Simon Le Coultre</t>
  </si>
  <si>
    <t>Daniil Kuzmin</t>
  </si>
  <si>
    <t>Sam Dunn</t>
  </si>
  <si>
    <t>Simon Dubois-Tiberghen</t>
  </si>
  <si>
    <t>Evan MacKinnon</t>
  </si>
  <si>
    <t>Samuel Dickner</t>
  </si>
  <si>
    <t>Olivier Bourret</t>
  </si>
  <si>
    <t>Kevin Gursoy</t>
  </si>
  <si>
    <t>Wilson Forest</t>
  </si>
  <si>
    <t>Frederic Abraham</t>
  </si>
  <si>
    <t>Nicolas Desgroseilliers</t>
  </si>
  <si>
    <t>Keenan MacIsaac</t>
  </si>
  <si>
    <t>Chase Stewart</t>
  </si>
  <si>
    <t>Alex Beaucage</t>
  </si>
  <si>
    <t>Christian Huntley</t>
  </si>
  <si>
    <t>Benjamin Gagne</t>
  </si>
  <si>
    <t>Jared McIsaac</t>
  </si>
  <si>
    <t>Michal Ivan</t>
  </si>
  <si>
    <t>Declan Smith</t>
  </si>
  <si>
    <t>Cedric Pare</t>
  </si>
  <si>
    <t>Alex Plamondon</t>
  </si>
  <si>
    <t>Vincent Lanoue</t>
  </si>
  <si>
    <t>Edouard St-Laurent</t>
  </si>
  <si>
    <t>Nathan Larose</t>
  </si>
  <si>
    <t>Jeremy Fortin</t>
  </si>
  <si>
    <t>Olivier Desjardins</t>
  </si>
  <si>
    <t>MON/CHA</t>
  </si>
  <si>
    <t>Jacob Neveu</t>
  </si>
  <si>
    <t>Etienne Verrette</t>
  </si>
  <si>
    <t>Ryan DaSilva</t>
  </si>
  <si>
    <t>Adam McCormick</t>
  </si>
  <si>
    <t>Marcel Berube</t>
  </si>
  <si>
    <t>Chris McQuaid</t>
  </si>
  <si>
    <t>Aleksi Anttalainen</t>
  </si>
  <si>
    <t>Andrew Smith</t>
  </si>
  <si>
    <t>Nicholas Deakin-Poot</t>
  </si>
  <si>
    <t>Samuel Houde</t>
  </si>
  <si>
    <t>Thomas Casey</t>
  </si>
  <si>
    <t>Jeremie Beaudin</t>
  </si>
  <si>
    <t>Gabriel Proulx</t>
  </si>
  <si>
    <t>Radim Salda</t>
  </si>
  <si>
    <t>Vincent Marleau</t>
  </si>
  <si>
    <t>Xavier Bouchard</t>
  </si>
  <si>
    <t>Bailey Webster</t>
  </si>
  <si>
    <t>Taylor Ford</t>
  </si>
  <si>
    <t>Justin Bergeron</t>
  </si>
  <si>
    <t>Antoine Girard</t>
  </si>
  <si>
    <t>Alexis Gaboury-Potvin</t>
  </si>
  <si>
    <t>Walter Flower</t>
  </si>
  <si>
    <t>Patrick Kyte</t>
  </si>
  <si>
    <t>Alexandre Joncas</t>
  </si>
  <si>
    <t>Vincent Lampron</t>
  </si>
  <si>
    <t>Felix Meunier</t>
  </si>
  <si>
    <t>Noah Corson</t>
  </si>
  <si>
    <t>Landon Quinney</t>
  </si>
  <si>
    <t>Ryan Barbosa</t>
  </si>
  <si>
    <t>Samuel Guilbault</t>
  </si>
  <si>
    <t>Charles-Antoine Giguere</t>
  </si>
  <si>
    <t>Kevin Gilbert</t>
  </si>
  <si>
    <t>Kyle McGrath</t>
  </si>
  <si>
    <t>Ross MacDougall</t>
  </si>
  <si>
    <t>Leon Gawanke</t>
  </si>
  <si>
    <t>Nicolas Roy</t>
  </si>
  <si>
    <t>Daven Castonguay</t>
  </si>
  <si>
    <t>Marco Cavalleri</t>
  </si>
  <si>
    <t>Alexis Girard</t>
  </si>
  <si>
    <t>Alexandre Couture</t>
  </si>
  <si>
    <t>Tobie Paquette-Bisson</t>
  </si>
  <si>
    <t>Hugo Savinsky</t>
  </si>
  <si>
    <t>Anthony Boucher</t>
  </si>
  <si>
    <t>Saku Vesterinen</t>
  </si>
  <si>
    <t>Domenic Malatesta</t>
  </si>
  <si>
    <t>Nathan Legare</t>
  </si>
  <si>
    <t>Alexis Sansfacon</t>
  </si>
  <si>
    <t>Yannik Bertrand</t>
  </si>
  <si>
    <t>Tyler Higgins</t>
  </si>
  <si>
    <t>Leon Denny</t>
  </si>
  <si>
    <t>Sacha Roy</t>
  </si>
  <si>
    <t>Noah Laaouan</t>
  </si>
  <si>
    <t>Parker Bowman</t>
  </si>
  <si>
    <t>Xavier Pouliot</t>
  </si>
  <si>
    <t>Nathaniel Doyon</t>
  </si>
  <si>
    <t>Noah Massie</t>
  </si>
  <si>
    <t>Cooper Jones</t>
  </si>
  <si>
    <t>Benjamin Dion</t>
  </si>
  <si>
    <t>Andrew Picco</t>
  </si>
  <si>
    <t>Tomas Dajcar</t>
  </si>
  <si>
    <t>Thomas Pelletier</t>
  </si>
  <si>
    <t>Felix Lauzon</t>
  </si>
  <si>
    <t>Olivier Desroches</t>
  </si>
  <si>
    <t>Felix-Antoine Drolet</t>
  </si>
  <si>
    <t>Alexandre Lafreniere</t>
  </si>
  <si>
    <t>Tyler Smith</t>
  </si>
  <si>
    <t>Cayse Ton</t>
  </si>
  <si>
    <t>Jordan Lepage</t>
  </si>
  <si>
    <t>Austin Eastman</t>
  </si>
  <si>
    <t>Tommy Cardinal</t>
  </si>
  <si>
    <t>Renat Dadadzhanov</t>
  </si>
  <si>
    <t>Jason Horvath</t>
  </si>
  <si>
    <t>Quinn Hanna</t>
  </si>
  <si>
    <t>BLB/SHE</t>
  </si>
  <si>
    <t>Olivier Crete-Belzile</t>
  </si>
  <si>
    <t>Yann-Felix Lapointe</t>
  </si>
  <si>
    <t>Guillaume Desmarais</t>
  </si>
  <si>
    <t>Edouard Ouellet</t>
  </si>
  <si>
    <t>Jeremy Cote</t>
  </si>
  <si>
    <t>Justin Lazure</t>
  </si>
  <si>
    <t>Ryan MacLellan</t>
  </si>
  <si>
    <t>Taylor Egan</t>
  </si>
  <si>
    <t>Colton McKenna</t>
  </si>
  <si>
    <t>Ben Higgins</t>
  </si>
  <si>
    <t>Brett Crossley</t>
  </si>
  <si>
    <t>Philippe Fortin</t>
  </si>
  <si>
    <t>Zachary Gladu</t>
  </si>
  <si>
    <t>Kyle Ward</t>
  </si>
  <si>
    <t>Anthony Morin</t>
  </si>
  <si>
    <t>Connor Senken</t>
  </si>
  <si>
    <t>Nathael Roy</t>
  </si>
  <si>
    <t>Elijah Francis</t>
  </si>
  <si>
    <t>Marc-Andre LeCouffe</t>
  </si>
  <si>
    <t>Christopher Merisier-Ortiz</t>
  </si>
  <si>
    <t>Louis Jr Tardif</t>
  </si>
  <si>
    <t>Justin Pare</t>
  </si>
  <si>
    <t>Jacob Arsenault</t>
  </si>
  <si>
    <t>David Henley</t>
  </si>
  <si>
    <t>Anthony Allepot</t>
  </si>
  <si>
    <t>Samuel Naud</t>
  </si>
  <si>
    <t>Jeremy Martin</t>
  </si>
  <si>
    <t>Logan Chisholm</t>
  </si>
  <si>
    <t>Marcus Tesink</t>
  </si>
  <si>
    <t>Charles Tremblay</t>
  </si>
  <si>
    <t>Simon Monette</t>
  </si>
  <si>
    <t>Joakim Paradis</t>
  </si>
  <si>
    <t>Brendon Clavelle</t>
  </si>
  <si>
    <t>Jaxon Bellamy</t>
  </si>
  <si>
    <t>Nathan Cyr-Trottier</t>
  </si>
  <si>
    <t>Maxence Guenette</t>
  </si>
  <si>
    <t>Thomas Caron</t>
  </si>
  <si>
    <t>Max-Antoine Melancon</t>
  </si>
  <si>
    <t>Charlie Roy</t>
  </si>
  <si>
    <t>Frederik Theoret</t>
  </si>
  <si>
    <t>Alex DeGagne</t>
  </si>
  <si>
    <t>Bailey Peach</t>
  </si>
  <si>
    <t>Gregory Kreutzer</t>
  </si>
  <si>
    <t>Felix Pare</t>
  </si>
  <si>
    <t>Luke Wilson</t>
  </si>
  <si>
    <t>Thomas Ashe</t>
  </si>
  <si>
    <t>Samuel Leblanc</t>
  </si>
  <si>
    <t>Samuel Duchesne</t>
  </si>
  <si>
    <t>Jacob Bernard</t>
  </si>
  <si>
    <t>Christopher Inniss</t>
  </si>
  <si>
    <t>Nicholas Blachman</t>
  </si>
  <si>
    <t>Anthony D'Amours</t>
  </si>
  <si>
    <t>Louis-Philippe Denis</t>
  </si>
  <si>
    <t>Mathieu Desgagnes</t>
  </si>
  <si>
    <t>Marc-Antoine Gagne</t>
  </si>
  <si>
    <t>Brock MacLeod</t>
  </si>
  <si>
    <t>Daniil Miromanov</t>
  </si>
  <si>
    <t>Mathieu Boulianne</t>
  </si>
  <si>
    <t>Kyle Petten</t>
  </si>
  <si>
    <t>Mathieu Gagnon</t>
  </si>
  <si>
    <t>Samuel Ianniciello</t>
  </si>
  <si>
    <t>Gabriel Villeneuve</t>
  </si>
  <si>
    <t>Anthony Wojcik</t>
  </si>
  <si>
    <t>Zackary Daneau</t>
  </si>
  <si>
    <t>David Vaysberg</t>
  </si>
  <si>
    <t>Mathieu Samson</t>
  </si>
  <si>
    <t>Kyle Havlena</t>
  </si>
  <si>
    <t>Lucas Reeves</t>
  </si>
  <si>
    <t>Kolby Johnson</t>
  </si>
  <si>
    <t>Zachery Bennett</t>
  </si>
  <si>
    <t>Carl-Olivier Dignard</t>
  </si>
  <si>
    <t>Benjamin Thibeault</t>
  </si>
  <si>
    <t>Egor Kurbatov</t>
  </si>
  <si>
    <t>Karl Boudrias</t>
  </si>
  <si>
    <t>Adam Capannelli</t>
  </si>
  <si>
    <t>Jeremie Hebert</t>
  </si>
  <si>
    <t>Ian Smallwood</t>
  </si>
  <si>
    <t>Vincent Martineau</t>
  </si>
  <si>
    <t>Nathan Ouellet</t>
  </si>
  <si>
    <t>Riley MacRae</t>
  </si>
  <si>
    <t>Braeden Virtue</t>
  </si>
  <si>
    <t>Samuel Bolduc</t>
  </si>
  <si>
    <t>Brendan Sibley</t>
  </si>
  <si>
    <t>Ludovic Soucy</t>
  </si>
  <si>
    <t>Samuel Gaumond</t>
  </si>
  <si>
    <t>Jack Wieringa</t>
  </si>
  <si>
    <t>Olivier-Luc Hache</t>
  </si>
  <si>
    <t>Zachary Lauzon</t>
  </si>
  <si>
    <t>Antoine Crete-Belzile</t>
  </si>
  <si>
    <t>Carson Gallant</t>
  </si>
  <si>
    <t>Simon Lefebvre</t>
  </si>
  <si>
    <t>Isaak Chateauneuf</t>
  </si>
  <si>
    <t>Nicholas Pryce</t>
  </si>
  <si>
    <t>Mathieu Blanchard</t>
  </si>
  <si>
    <t>Louis-Philip Fortin</t>
  </si>
  <si>
    <t>Laurent Demers</t>
  </si>
  <si>
    <t>Julien Letourneau</t>
  </si>
  <si>
    <t>Liam Kidney</t>
  </si>
  <si>
    <t>Kevin Mason</t>
  </si>
  <si>
    <t>Aiden Macintosh</t>
  </si>
  <si>
    <t>Brendan O'Reilly</t>
  </si>
  <si>
    <t>Ben Reid</t>
  </si>
  <si>
    <t>Zachary Massicotte</t>
  </si>
  <si>
    <t>Christopher Farmer</t>
  </si>
  <si>
    <t>Mikisiw Awashish</t>
  </si>
  <si>
    <t>Thomas Ferland</t>
  </si>
  <si>
    <t>Tristan Pelletier</t>
  </si>
  <si>
    <t>Dallas Maurovic</t>
  </si>
  <si>
    <t>TJ Shea</t>
  </si>
  <si>
    <t>Zachary Arsenault</t>
  </si>
  <si>
    <t>Jack Desroches</t>
  </si>
  <si>
    <t>Drew Johnston</t>
  </si>
  <si>
    <t>Evan Gallant</t>
  </si>
  <si>
    <t>William Bower</t>
  </si>
  <si>
    <t>Kyle West</t>
  </si>
  <si>
    <t>Dominic Hachey</t>
  </si>
  <si>
    <t>Casey Fox</t>
  </si>
  <si>
    <t>Jacob Stewart</t>
  </si>
  <si>
    <t>Connor McCluskey</t>
  </si>
  <si>
    <t>Brodie MacArthur</t>
  </si>
  <si>
    <t>Jack Tucker</t>
  </si>
  <si>
    <t>Denis Toner</t>
  </si>
  <si>
    <t>Barrett Dachyshyn</t>
  </si>
  <si>
    <t>Cole Stewart</t>
  </si>
  <si>
    <t>Gavin Hart</t>
  </si>
  <si>
    <t>Charles Farmer</t>
  </si>
  <si>
    <t>Logan Timmons</t>
  </si>
  <si>
    <t>Jacob Gaucher</t>
  </si>
  <si>
    <t>Emile Lauzon</t>
  </si>
  <si>
    <t>Loic Jarry</t>
  </si>
  <si>
    <t>Guillaume St-Pierre</t>
  </si>
  <si>
    <t>William Rouleau</t>
  </si>
  <si>
    <t>Zachary Ouellet</t>
  </si>
  <si>
    <t>Felix-Antoine Tourigny</t>
  </si>
  <si>
    <t>Lane Cormier</t>
  </si>
  <si>
    <t>Marc-Olivier Alain</t>
  </si>
  <si>
    <t>Pierrick Dube</t>
  </si>
  <si>
    <t>William Cummings</t>
  </si>
  <si>
    <t>Anthony Imbeault</t>
  </si>
  <si>
    <t>Yan-Cedric Gaudreault</t>
  </si>
  <si>
    <t>Tommy Bouchard</t>
  </si>
  <si>
    <t>David Fontaine</t>
  </si>
  <si>
    <t>Felix Lafrance</t>
  </si>
  <si>
    <t>Zachary Racicot</t>
  </si>
  <si>
    <t>Alexandre Pellerin</t>
  </si>
  <si>
    <t>Olivier Plourde</t>
  </si>
  <si>
    <t>William Basque</t>
  </si>
  <si>
    <t>Hunter Martin</t>
  </si>
  <si>
    <t>Marc-Antoine Pepin</t>
  </si>
  <si>
    <t>Jean-Mathieu Lavoie</t>
  </si>
  <si>
    <t>Damian Figueira</t>
  </si>
  <si>
    <t>Jeremy Pellerin</t>
  </si>
  <si>
    <t>Vincent Sevigny</t>
  </si>
  <si>
    <t>Enrico Di Cesare</t>
  </si>
  <si>
    <t>Antoine Lessard</t>
  </si>
  <si>
    <t>Adam Gaudreau</t>
  </si>
  <si>
    <t>Pierre-Olivier Demers</t>
  </si>
  <si>
    <t>Jayden Halbgewachs</t>
  </si>
  <si>
    <t>MJ</t>
  </si>
  <si>
    <t>Tanner Jeannot</t>
  </si>
  <si>
    <t>Tyler Steenbergen</t>
  </si>
  <si>
    <t>SC</t>
  </si>
  <si>
    <t>Ty Ronning</t>
  </si>
  <si>
    <t>VAN</t>
  </si>
  <si>
    <t>Glenn Gawdin</t>
  </si>
  <si>
    <t>Brayden Burke</t>
  </si>
  <si>
    <t>Mark Rassell</t>
  </si>
  <si>
    <t>MH</t>
  </si>
  <si>
    <t>Aleksi Heponiemi</t>
  </si>
  <si>
    <t>Mason McCarty</t>
  </si>
  <si>
    <t>RD</t>
  </si>
  <si>
    <t>Skyler McKenzie</t>
  </si>
  <si>
    <t>POR</t>
  </si>
  <si>
    <t>Kole Lind</t>
  </si>
  <si>
    <t>KEL</t>
  </si>
  <si>
    <t>James Malm</t>
  </si>
  <si>
    <t>Kieffer Bellows</t>
  </si>
  <si>
    <t>Patrick Bajkov</t>
  </si>
  <si>
    <t>EVT</t>
  </si>
  <si>
    <t>Hudson Elynuik</t>
  </si>
  <si>
    <t>SPO</t>
  </si>
  <si>
    <t>Ty Lewis</t>
  </si>
  <si>
    <t>BDN</t>
  </si>
  <si>
    <t>Cameron Hebig</t>
  </si>
  <si>
    <t>SAS</t>
  </si>
  <si>
    <t>Jared Legien</t>
  </si>
  <si>
    <t>Jordy Stallard</t>
  </si>
  <si>
    <t>PA</t>
  </si>
  <si>
    <t>Noah Gregor</t>
  </si>
  <si>
    <t>MJ/VIC</t>
  </si>
  <si>
    <t>Braylon Shmyr</t>
  </si>
  <si>
    <t>Matt Bradley</t>
  </si>
  <si>
    <t>REG</t>
  </si>
  <si>
    <t>Sean Richards</t>
  </si>
  <si>
    <t>Nolan Volcan</t>
  </si>
  <si>
    <t>SEA</t>
  </si>
  <si>
    <t>Cody Glass</t>
  </si>
  <si>
    <t>Matteo Gennaro</t>
  </si>
  <si>
    <t>Morgan Geekie</t>
  </si>
  <si>
    <t>TC</t>
  </si>
  <si>
    <t>Kody McDonald</t>
  </si>
  <si>
    <t>PG</t>
  </si>
  <si>
    <t>Garrett Pilon</t>
  </si>
  <si>
    <t>KAM</t>
  </si>
  <si>
    <t>Stelio Mattheos</t>
  </si>
  <si>
    <t>Matthew Phillips</t>
  </si>
  <si>
    <t>Cole Fonstad</t>
  </si>
  <si>
    <t>Jermaine Loewen</t>
  </si>
  <si>
    <t>Sami Moilanen</t>
  </si>
  <si>
    <t>Tyler Soy</t>
  </si>
  <si>
    <t>Gary Haden</t>
  </si>
  <si>
    <t>Dante Hannoun</t>
  </si>
  <si>
    <t>Giorgio Estephan</t>
  </si>
  <si>
    <t>LET</t>
  </si>
  <si>
    <t>Dillon Dube</t>
  </si>
  <si>
    <t>Matt Fonteyne</t>
  </si>
  <si>
    <t>Tyler Benson</t>
  </si>
  <si>
    <t>Carsen Twarynski</t>
  </si>
  <si>
    <t>Ryan Peckford</t>
  </si>
  <si>
    <t>Jordy Bellerive</t>
  </si>
  <si>
    <t>Riley Sutter</t>
  </si>
  <si>
    <t>Zack Andrusiak</t>
  </si>
  <si>
    <t>Riley Woods</t>
  </si>
  <si>
    <t>Igor Martynov</t>
  </si>
  <si>
    <t>Davis Koch</t>
  </si>
  <si>
    <t>EDM</t>
  </si>
  <si>
    <t>Ryan Chyzowski</t>
  </si>
  <si>
    <t>Peyton Krebs</t>
  </si>
  <si>
    <t>KTN</t>
  </si>
  <si>
    <t>Jakob Stukel</t>
  </si>
  <si>
    <t>CGY</t>
  </si>
  <si>
    <t>Evan Weinger</t>
  </si>
  <si>
    <t>Regan Nagy</t>
  </si>
  <si>
    <t>Alec Baer</t>
  </si>
  <si>
    <t>Brad Morrison</t>
  </si>
  <si>
    <t>Jared Bethune</t>
  </si>
  <si>
    <t>Max Gerlach</t>
  </si>
  <si>
    <t>Connor Gutenberg</t>
  </si>
  <si>
    <t>Grayson Pawlenchuk</t>
  </si>
  <si>
    <t>Michael Rasmussen</t>
  </si>
  <si>
    <t>Josh Mahura</t>
  </si>
  <si>
    <t>Baron Thompson</t>
  </si>
  <si>
    <t>Kyle Topping</t>
  </si>
  <si>
    <t>Trey Fix-Wolansky</t>
  </si>
  <si>
    <t>Nick Chyzowski</t>
  </si>
  <si>
    <t>Tomas Soustal</t>
  </si>
  <si>
    <t>KEL/EDM</t>
  </si>
  <si>
    <t>Tyler Preziuso</t>
  </si>
  <si>
    <t>Tanner Kaspick</t>
  </si>
  <si>
    <t>Jake Kryski</t>
  </si>
  <si>
    <t>Ondrej Vala</t>
  </si>
  <si>
    <t>Jordan Topping</t>
  </si>
  <si>
    <t>Parker Kelly</t>
  </si>
  <si>
    <t>Zach Fischer</t>
  </si>
  <si>
    <t>MH/SPO</t>
  </si>
  <si>
    <t>Brett Howden</t>
  </si>
  <si>
    <t>Colton Kehler</t>
  </si>
  <si>
    <t>Andrei Grishakov</t>
  </si>
  <si>
    <t>Jake Elmer</t>
  </si>
  <si>
    <t>Kevin Davis</t>
  </si>
  <si>
    <t>Ryan Vandervlis</t>
  </si>
  <si>
    <t>Kale Clague</t>
  </si>
  <si>
    <t>Ryan Jevne</t>
  </si>
  <si>
    <t>Libor Hajek</t>
  </si>
  <si>
    <t>Eric Florchuk</t>
  </si>
  <si>
    <t>Sam Steel</t>
  </si>
  <si>
    <t>Emil Oksanen</t>
  </si>
  <si>
    <t>Vladislav Mikhalchuk</t>
  </si>
  <si>
    <t>Aaron Boyd</t>
  </si>
  <si>
    <t>Colton Kroeker</t>
  </si>
  <si>
    <t>Brandon Hagel</t>
  </si>
  <si>
    <t>Quinn Benjafield</t>
  </si>
  <si>
    <t>Jaeger White</t>
  </si>
  <si>
    <t>Sean Montgomery</t>
  </si>
  <si>
    <t>Jake Leschyshyn</t>
  </si>
  <si>
    <t>Milos Roman</t>
  </si>
  <si>
    <t>Ty Smith</t>
  </si>
  <si>
    <t>Jaret Anderson-Dolan</t>
  </si>
  <si>
    <t>Devon Skoleski</t>
  </si>
  <si>
    <t>Leif Mattson</t>
  </si>
  <si>
    <t>Bradly Goethals</t>
  </si>
  <si>
    <t>Vince Loschiavo</t>
  </si>
  <si>
    <t>Joachim Blichfeld</t>
  </si>
  <si>
    <t>Henri Jokiharju</t>
  </si>
  <si>
    <t>Isaac Johnson</t>
  </si>
  <si>
    <t>Gunnar Wegleitner</t>
  </si>
  <si>
    <t>Reese Johnson</t>
  </si>
  <si>
    <t>Nolan Yaremko</t>
  </si>
  <si>
    <t>Spencer Moe</t>
  </si>
  <si>
    <t>Colby Sissons</t>
  </si>
  <si>
    <t>James Hamblin</t>
  </si>
  <si>
    <t>Dennis Cholowski</t>
  </si>
  <si>
    <t>Curtis Miske</t>
  </si>
  <si>
    <t>Hayden Ostir</t>
  </si>
  <si>
    <t>Noah Philp</t>
  </si>
  <si>
    <t>Linden McCorrister</t>
  </si>
  <si>
    <t>Luka Burzan</t>
  </si>
  <si>
    <t>Jackson Leppard</t>
  </si>
  <si>
    <t>Cal Foote</t>
  </si>
  <si>
    <t>Brayden Watts</t>
  </si>
  <si>
    <t>Kirby Dach</t>
  </si>
  <si>
    <t>Barrett Sheen</t>
  </si>
  <si>
    <t>Kaden Elder</t>
  </si>
  <si>
    <t>Josh Maser</t>
  </si>
  <si>
    <t>Blake Bargar</t>
  </si>
  <si>
    <t>Luke Coleman</t>
  </si>
  <si>
    <t>Ethan McIndoe</t>
  </si>
  <si>
    <t>Gage Ramsay</t>
  </si>
  <si>
    <t>Lane Zablocki</t>
  </si>
  <si>
    <t>David Quenneville</t>
  </si>
  <si>
    <t>Tyson Helgesen</t>
  </si>
  <si>
    <t>Dylan Coghlan</t>
  </si>
  <si>
    <t>Donovan Neuls</t>
  </si>
  <si>
    <t>Cameron Hausinger</t>
  </si>
  <si>
    <t>Zane Franklin</t>
  </si>
  <si>
    <t>Dylan Cozens</t>
  </si>
  <si>
    <t>Connor Dewar</t>
  </si>
  <si>
    <t>Austin Pratt</t>
  </si>
  <si>
    <t>Josh Paterson</t>
  </si>
  <si>
    <t>Robbie Holmes</t>
  </si>
  <si>
    <t>Luc Smith</t>
  </si>
  <si>
    <t>Colton Veloso</t>
  </si>
  <si>
    <t>Nolan Reid</t>
  </si>
  <si>
    <t>Ethan O'Rourke</t>
  </si>
  <si>
    <t>Brett Davis</t>
  </si>
  <si>
    <t>Mark Kastelic</t>
  </si>
  <si>
    <t>Artyom Minulin</t>
  </si>
  <si>
    <t>Joe Gatenby</t>
  </si>
  <si>
    <t>Tristin Langan</t>
  </si>
  <si>
    <t>Bryce Kindopp</t>
  </si>
  <si>
    <t>Tristen Nielsen</t>
  </si>
  <si>
    <t>Jeff Faith</t>
  </si>
  <si>
    <t>Sahvan Khaira</t>
  </si>
  <si>
    <t>Nolan Foote</t>
  </si>
  <si>
    <t>Kaid Oliver</t>
  </si>
  <si>
    <t>Vladislav Yeryomenko</t>
  </si>
  <si>
    <t>Jake McGrew</t>
  </si>
  <si>
    <t>Brendan Semchuk</t>
  </si>
  <si>
    <t>Ty Prefontaine</t>
  </si>
  <si>
    <t>Josh Tarzwell</t>
  </si>
  <si>
    <t>LET/RD</t>
  </si>
  <si>
    <t>Keenan Taphorn</t>
  </si>
  <si>
    <t>Conner Chaulk</t>
  </si>
  <si>
    <t>SC/CGY</t>
  </si>
  <si>
    <t>Chase Wouters</t>
  </si>
  <si>
    <t>Matthew Wedman</t>
  </si>
  <si>
    <t>Michael King</t>
  </si>
  <si>
    <t>Andrew Fyten</t>
  </si>
  <si>
    <t>Owen Hardy</t>
  </si>
  <si>
    <t>Dino Kambeitz</t>
  </si>
  <si>
    <t>Sebastian Streu</t>
  </si>
  <si>
    <t>Dylan Plouffe</t>
  </si>
  <si>
    <t>Brodi Stuart</t>
  </si>
  <si>
    <t>Conner Bruggen-Cate</t>
  </si>
  <si>
    <t>Cale Fleury</t>
  </si>
  <si>
    <t>Kristian Reichel</t>
  </si>
  <si>
    <t>Brogan O'Brien</t>
  </si>
  <si>
    <t>Liam Kindree</t>
  </si>
  <si>
    <t>Jackson Shepard</t>
  </si>
  <si>
    <t>Oleg Sosunov</t>
  </si>
  <si>
    <t>Josh Curtis</t>
  </si>
  <si>
    <t>Dillon Hamaliuk</t>
  </si>
  <si>
    <t>Juuso Valimaki</t>
  </si>
  <si>
    <t>LD</t>
  </si>
  <si>
    <t>Bowen Byram</t>
  </si>
  <si>
    <t>Nick Henry</t>
  </si>
  <si>
    <t>Igor Merezhko</t>
  </si>
  <si>
    <t>Brad Ginnell</t>
  </si>
  <si>
    <t>James Hilsendager</t>
  </si>
  <si>
    <t>Yan Khomenko</t>
  </si>
  <si>
    <t>Ty Kolle</t>
  </si>
  <si>
    <t>Lane Gilliss</t>
  </si>
  <si>
    <t>Caleb Fantillo</t>
  </si>
  <si>
    <t>Austin Strand</t>
  </si>
  <si>
    <t>Alexander Alexeyev</t>
  </si>
  <si>
    <t>Calen Addison</t>
  </si>
  <si>
    <t>Brett Leason</t>
  </si>
  <si>
    <t>TC/PA</t>
  </si>
  <si>
    <t>Dawson Davidson</t>
  </si>
  <si>
    <t>Ty Gerla</t>
  </si>
  <si>
    <t>Eli Zummack</t>
  </si>
  <si>
    <t>Alex Kannok Leipert</t>
  </si>
  <si>
    <t>Tate Popple</t>
  </si>
  <si>
    <t>Taylor Ross</t>
  </si>
  <si>
    <t>Chaz Reddekopp</t>
  </si>
  <si>
    <t>Turner Ottenbreit</t>
  </si>
  <si>
    <t>Riley Stotts</t>
  </si>
  <si>
    <t>Filip Kral</t>
  </si>
  <si>
    <t>Milos Fafrak</t>
  </si>
  <si>
    <t>Cole Reinhardt</t>
  </si>
  <si>
    <t>Montana Onyebuchi</t>
  </si>
  <si>
    <t>Alex Overhardt</t>
  </si>
  <si>
    <t>Erik Gardiner</t>
  </si>
  <si>
    <t>Conner McDonald</t>
  </si>
  <si>
    <t>Carson Denomie</t>
  </si>
  <si>
    <t>Dawson Heathcote</t>
  </si>
  <si>
    <t>Kaeden Taphorn</t>
  </si>
  <si>
    <t>Dalton Hamaliuk</t>
  </si>
  <si>
    <t>Mason Mannek</t>
  </si>
  <si>
    <t>Alec Zawatsky</t>
  </si>
  <si>
    <t>Bryce Platt</t>
  </si>
  <si>
    <t>Jett Woo</t>
  </si>
  <si>
    <t>Jarret Tyszka</t>
  </si>
  <si>
    <t>Carson Focht</t>
  </si>
  <si>
    <t>Chase Hartje</t>
  </si>
  <si>
    <t>Keoni Texeira</t>
  </si>
  <si>
    <t>Bryan Lockner</t>
  </si>
  <si>
    <t>Brady Pouteau</t>
  </si>
  <si>
    <t>Mitchell Prowse</t>
  </si>
  <si>
    <t>Joel Lakusta</t>
  </si>
  <si>
    <t>Braydyn Chizen</t>
  </si>
  <si>
    <t>Brett Kemp</t>
  </si>
  <si>
    <t>Jake Bean</t>
  </si>
  <si>
    <t>Caiden Daley</t>
  </si>
  <si>
    <t>Jack Flaman</t>
  </si>
  <si>
    <t>Nolan Kneen</t>
  </si>
  <si>
    <t>Gilian Kohler</t>
  </si>
  <si>
    <t>Justin Nachbaur</t>
  </si>
  <si>
    <t>Cael Zimmerman</t>
  </si>
  <si>
    <t>Matt Barberis</t>
  </si>
  <si>
    <t>Egor Zudilov</t>
  </si>
  <si>
    <t>Jared Freadrich</t>
  </si>
  <si>
    <t>Jack Cowell</t>
  </si>
  <si>
    <t>Kobe Mohr</t>
  </si>
  <si>
    <t>Dylan MacPherson</t>
  </si>
  <si>
    <t>Orca Wiesblatt</t>
  </si>
  <si>
    <t>Riley McKay</t>
  </si>
  <si>
    <t>Jared Dmytriw</t>
  </si>
  <si>
    <t>Tyler Popowich</t>
  </si>
  <si>
    <t>Koby Morrisseau</t>
  </si>
  <si>
    <t>Jeremy Masella</t>
  </si>
  <si>
    <t>Connor Bouchard</t>
  </si>
  <si>
    <t>Tyler Ho</t>
  </si>
  <si>
    <t>Jonny Hooker</t>
  </si>
  <si>
    <t>Ralph Jarratt</t>
  </si>
  <si>
    <t>Jake Gricius</t>
  </si>
  <si>
    <t>Gordie Ballhorn</t>
  </si>
  <si>
    <t>Jonathan Smart</t>
  </si>
  <si>
    <t>REG/KTN</t>
  </si>
  <si>
    <t>Riley Sawchuk</t>
  </si>
  <si>
    <t>Dawson Holt</t>
  </si>
  <si>
    <t>Dmitri Zaitsev</t>
  </si>
  <si>
    <t>Matthew Quigley</t>
  </si>
  <si>
    <t>Logan Barlage</t>
  </si>
  <si>
    <t>Ryan Schoettler</t>
  </si>
  <si>
    <t>Kristians Rubins</t>
  </si>
  <si>
    <t>Jackson Caller</t>
  </si>
  <si>
    <t>Mark Rubinchik</t>
  </si>
  <si>
    <t>Kaedan Korczak</t>
  </si>
  <si>
    <t>David Kope</t>
  </si>
  <si>
    <t>Dalton Gally</t>
  </si>
  <si>
    <t>Kyle Olson</t>
  </si>
  <si>
    <t>Sergei Sapego</t>
  </si>
  <si>
    <t>Max Martin</t>
  </si>
  <si>
    <t>Vojtech Budik</t>
  </si>
  <si>
    <t>Koletrane Wilson</t>
  </si>
  <si>
    <t>Ilijah Colina</t>
  </si>
  <si>
    <t>Conor MacEachern</t>
  </si>
  <si>
    <t>Max Patterson</t>
  </si>
  <si>
    <t>Chris Douglas</t>
  </si>
  <si>
    <t>Matthew Robertson</t>
  </si>
  <si>
    <t>Parker AuCoin</t>
  </si>
  <si>
    <t>Maxwell James</t>
  </si>
  <si>
    <t>Michael Farren</t>
  </si>
  <si>
    <t>Ryan Bowen</t>
  </si>
  <si>
    <t>Martin Fasko-Rudas</t>
  </si>
  <si>
    <t>Ryan Hughes</t>
  </si>
  <si>
    <t>Nic Holowko</t>
  </si>
  <si>
    <t>KAM/PG</t>
  </si>
  <si>
    <t>Brady Reagan</t>
  </si>
  <si>
    <t>Sasha Mutala</t>
  </si>
  <si>
    <t>Loeden Schaufler</t>
  </si>
  <si>
    <t>Zack Hayes</t>
  </si>
  <si>
    <t>Cedric Chenier</t>
  </si>
  <si>
    <t>Brandon Schuldhaus</t>
  </si>
  <si>
    <t>Martin Bodak</t>
  </si>
  <si>
    <t>Lukus MacKenzie</t>
  </si>
  <si>
    <t>Evan Fiala</t>
  </si>
  <si>
    <t>Jake Christiansen</t>
  </si>
  <si>
    <t>Connor Zary</t>
  </si>
  <si>
    <t>Reece Harsch</t>
  </si>
  <si>
    <t>Wyatt Sloboshan</t>
  </si>
  <si>
    <t>Jadon Joseph</t>
  </si>
  <si>
    <t>Kade Jensen</t>
  </si>
  <si>
    <t>BDN/VIC</t>
  </si>
  <si>
    <t>Dakota Krebs</t>
  </si>
  <si>
    <t>Brayden Pachal</t>
  </si>
  <si>
    <t>Kailer Yamamoto</t>
  </si>
  <si>
    <t>Jake Kustra</t>
  </si>
  <si>
    <t>Ben McCartney</t>
  </si>
  <si>
    <t>Wyatte Wylie</t>
  </si>
  <si>
    <t>Reece Vitelli</t>
  </si>
  <si>
    <t>Jacob Herauf</t>
  </si>
  <si>
    <t>Dawson Barteaux</t>
  </si>
  <si>
    <t>Cole Moberg</t>
  </si>
  <si>
    <t>Libor Zabransky</t>
  </si>
  <si>
    <t>Joel Craven</t>
  </si>
  <si>
    <t>Brett Clayton</t>
  </si>
  <si>
    <t>POR/TC</t>
  </si>
  <si>
    <t>Sam Huston</t>
  </si>
  <si>
    <t>Cyle McNabb</t>
  </si>
  <si>
    <t>Branden Klatt</t>
  </si>
  <si>
    <t>Wil Kushniryk</t>
  </si>
  <si>
    <t>Will Warm</t>
  </si>
  <si>
    <t>Tyler Carpendale</t>
  </si>
  <si>
    <t>Elijah Brown</t>
  </si>
  <si>
    <t>George King</t>
  </si>
  <si>
    <t>REG/PA</t>
  </si>
  <si>
    <t>Hunter Campbell</t>
  </si>
  <si>
    <t>Luke Toporowski</t>
  </si>
  <si>
    <t>Ty Ettinger</t>
  </si>
  <si>
    <t>Marcus Sekundiak</t>
  </si>
  <si>
    <t>Tanner Sidaway</t>
  </si>
  <si>
    <t>Tate Olson</t>
  </si>
  <si>
    <t>Orrin Centazzo</t>
  </si>
  <si>
    <t>Logan Foster</t>
  </si>
  <si>
    <t>Liam Ryan</t>
  </si>
  <si>
    <t>Ted Brennan</t>
  </si>
  <si>
    <t>Andrei Pavlenko</t>
  </si>
  <si>
    <t>Mitchell Brown</t>
  </si>
  <si>
    <t>Jeff de Wit</t>
  </si>
  <si>
    <t>Aidan Barfoot</t>
  </si>
  <si>
    <t>Dryden Michaud</t>
  </si>
  <si>
    <t>Rylan Bettens</t>
  </si>
  <si>
    <t>Liam Schioler</t>
  </si>
  <si>
    <t>Spencer Gerth</t>
  </si>
  <si>
    <t>Brandson Hein</t>
  </si>
  <si>
    <t>Schael Higson</t>
  </si>
  <si>
    <t>Matthew Benson</t>
  </si>
  <si>
    <t>Scott Walford</t>
  </si>
  <si>
    <t>Josh Anderson</t>
  </si>
  <si>
    <t>Aaron Hyman</t>
  </si>
  <si>
    <t>Ryan Pouliot</t>
  </si>
  <si>
    <t>Dallas Hines</t>
  </si>
  <si>
    <t>Jackson van de Leest</t>
  </si>
  <si>
    <t>Layne Toder</t>
  </si>
  <si>
    <t>Brennan Riddle</t>
  </si>
  <si>
    <t>Matthew Smith</t>
  </si>
  <si>
    <t>Akash Bains</t>
  </si>
  <si>
    <t>RD/EVT</t>
  </si>
  <si>
    <t>Kole Gable</t>
  </si>
  <si>
    <t>Carson Sass</t>
  </si>
  <si>
    <t>Liam Keeler</t>
  </si>
  <si>
    <t>Scott Atkinson</t>
  </si>
  <si>
    <t>Ethan Cap</t>
  </si>
  <si>
    <t>Roman Kalinichenko</t>
  </si>
  <si>
    <t>Bobby Russell</t>
  </si>
  <si>
    <t>Marco Creta</t>
  </si>
  <si>
    <t>Egor Zamula</t>
  </si>
  <si>
    <t>Ethan Regnier</t>
  </si>
  <si>
    <t>Chance Adrian</t>
  </si>
  <si>
    <t>Luke Zazula</t>
  </si>
  <si>
    <t>Baxter Anderson</t>
  </si>
  <si>
    <t>Zachary Patrick</t>
  </si>
  <si>
    <t>Austin Crossley</t>
  </si>
  <si>
    <t>Tanner Nagel</t>
  </si>
  <si>
    <t>Gianni Fairbrother</t>
  </si>
  <si>
    <t>John Ludvig</t>
  </si>
  <si>
    <t>Bronson Sharp</t>
  </si>
  <si>
    <t>Connor Horning</t>
  </si>
  <si>
    <t>Hunter Donohoe</t>
  </si>
  <si>
    <t>Brandon Cutler</t>
  </si>
  <si>
    <t>Pavel Azhgirei</t>
  </si>
  <si>
    <t>EVT/PG</t>
  </si>
  <si>
    <t>Brian Harris</t>
  </si>
  <si>
    <t>Josh Williams</t>
  </si>
  <si>
    <t>Tyson Terretta</t>
  </si>
  <si>
    <t>Eric Pearce</t>
  </si>
  <si>
    <t>Justyn Gurney</t>
  </si>
  <si>
    <t>Beck Malenstyn</t>
  </si>
  <si>
    <t>Tyler Lees</t>
  </si>
  <si>
    <t>Seth Bafaro</t>
  </si>
  <si>
    <t>Jaxan Kaluski</t>
  </si>
  <si>
    <t>Tyler Smithies</t>
  </si>
  <si>
    <t>Ian Walker</t>
  </si>
  <si>
    <t>Drea Esposito</t>
  </si>
  <si>
    <t>Cole Muir</t>
  </si>
  <si>
    <t>Braden Schneider</t>
  </si>
  <si>
    <t>Henry Rybinski</t>
  </si>
  <si>
    <t>Anthony Bishop</t>
  </si>
  <si>
    <t>Dom Schmiemann</t>
  </si>
  <si>
    <t>Andrew Viggars</t>
  </si>
  <si>
    <t>Randen Schmidt</t>
  </si>
  <si>
    <t>Zach Wytinck</t>
  </si>
  <si>
    <t>Josh Brook</t>
  </si>
  <si>
    <t>Tarun Fizer</t>
  </si>
  <si>
    <t>Noah King</t>
  </si>
  <si>
    <t>MacKenzie Wight</t>
  </si>
  <si>
    <t>Ethan Sakowich</t>
  </si>
  <si>
    <t>Benjamin Coppinger</t>
  </si>
  <si>
    <t>Nikita Popugaev</t>
  </si>
  <si>
    <t>Max Kryski</t>
  </si>
  <si>
    <t>Carter Souch</t>
  </si>
  <si>
    <t>Nick Bowman</t>
  </si>
  <si>
    <t>Keltie Jeri-Leon</t>
  </si>
  <si>
    <t>Sean Strange</t>
  </si>
  <si>
    <t>Justin Sigrist</t>
  </si>
  <si>
    <t>Carson Miller</t>
  </si>
  <si>
    <t>Zach Huber</t>
  </si>
  <si>
    <t>Rykr Cole</t>
  </si>
  <si>
    <t>Kaleb Bulych</t>
  </si>
  <si>
    <t>Garrett Sambrook</t>
  </si>
  <si>
    <t>Daemon Hunt</t>
  </si>
  <si>
    <t>Zachary Cox</t>
  </si>
  <si>
    <t>Brendan Stafford</t>
  </si>
  <si>
    <t>Luke Ormsby</t>
  </si>
  <si>
    <t>SEA/EVT</t>
  </si>
  <si>
    <t>Brendan De Jong</t>
  </si>
  <si>
    <t>Arthur Miller</t>
  </si>
  <si>
    <t>Owen Blocker</t>
  </si>
  <si>
    <t>River Fahey</t>
  </si>
  <si>
    <t>Sam Pouliot</t>
  </si>
  <si>
    <t>Austin Schellenberg</t>
  </si>
  <si>
    <t>Jack Sander</t>
  </si>
  <si>
    <t>Marek Skvrne</t>
  </si>
  <si>
    <t>Colum McGauley</t>
  </si>
  <si>
    <t>Konrad Belcourt</t>
  </si>
  <si>
    <t>Jantzen Leslie</t>
  </si>
  <si>
    <t>SAS/EDM</t>
  </si>
  <si>
    <t>Fedor Rudakov</t>
  </si>
  <si>
    <t>Tyson Gruninger</t>
  </si>
  <si>
    <t>Devan Harrison</t>
  </si>
  <si>
    <t>Cole Clayton</t>
  </si>
  <si>
    <t>Mick Kohler</t>
  </si>
  <si>
    <t>Cameron MacPhee</t>
  </si>
  <si>
    <t>Nikita Malukhin</t>
  </si>
  <si>
    <t>Paycen Bjorklund</t>
  </si>
  <si>
    <t>Landon Fuller</t>
  </si>
  <si>
    <t>Brock Sottile</t>
  </si>
  <si>
    <t>D-Jay Jerome</t>
  </si>
  <si>
    <t>Lucas Cullen</t>
  </si>
  <si>
    <t>Carter Chorney</t>
  </si>
  <si>
    <t>Matt Leduc</t>
  </si>
  <si>
    <t>Luke Gallagher</t>
  </si>
  <si>
    <t>Bailey Dhaliwal</t>
  </si>
  <si>
    <t>Darian Skeoch</t>
  </si>
  <si>
    <t>Arjun Atwal</t>
  </si>
  <si>
    <t>Brandon Machado</t>
  </si>
  <si>
    <t>Scott Mahovlich</t>
  </si>
  <si>
    <t>Owen Williams</t>
  </si>
  <si>
    <t>Tristyn DeRoose</t>
  </si>
  <si>
    <t>Brecon Wood</t>
  </si>
  <si>
    <t>Brenden Kwiatkowski</t>
  </si>
  <si>
    <t>Jayden Davis</t>
  </si>
  <si>
    <t>Shawn Harke</t>
  </si>
  <si>
    <t>Clay Hanus</t>
  </si>
  <si>
    <t>Linus Nassen</t>
  </si>
  <si>
    <t>Matthew Stanley</t>
  </si>
  <si>
    <t>Wyatt McLeod</t>
  </si>
  <si>
    <t>Jameson Murray</t>
  </si>
  <si>
    <t>Braydon Buziak</t>
  </si>
  <si>
    <t>Colin Paradis</t>
  </si>
  <si>
    <t>Kyle Walker</t>
  </si>
  <si>
    <t>Dan Gatenby</t>
  </si>
  <si>
    <t>Arshdeep Bains</t>
  </si>
  <si>
    <t>Peter Kope</t>
  </si>
  <si>
    <t>Davis Murray</t>
  </si>
  <si>
    <t>Jayden Platz</t>
  </si>
  <si>
    <t>Erik Miller</t>
  </si>
  <si>
    <t>Ian Briscoe</t>
  </si>
  <si>
    <t>Jake Lee</t>
  </si>
  <si>
    <t>Rhett Rhinehart</t>
  </si>
  <si>
    <t>Jack Finley</t>
  </si>
  <si>
    <t>Tanner Brown</t>
  </si>
  <si>
    <t>Marcus Kichton</t>
  </si>
  <si>
    <t>Kyle Yewchuk</t>
  </si>
  <si>
    <t>Tyus Gent</t>
  </si>
  <si>
    <t>Ben King</t>
  </si>
  <si>
    <t>Christian Reimer</t>
  </si>
  <si>
    <t>Tanner Mole</t>
  </si>
  <si>
    <t>Jake Hobson</t>
  </si>
  <si>
    <t>Quinton Waitzner</t>
  </si>
  <si>
    <t>Justin Svenson</t>
  </si>
  <si>
    <t>Dawson Martin</t>
  </si>
  <si>
    <t>Jordan Roy</t>
  </si>
  <si>
    <t>Chase Lowry</t>
  </si>
  <si>
    <t>Matthew Mosher</t>
  </si>
  <si>
    <t>SAS/PG</t>
  </si>
  <si>
    <t>Jonas Harkins</t>
  </si>
  <si>
    <t>Reid Perepeluk</t>
  </si>
  <si>
    <t>Kyle Crosbie</t>
  </si>
  <si>
    <t>Kelvin Hair</t>
  </si>
  <si>
    <t>Kyle Pow</t>
  </si>
  <si>
    <t>Jake Neighbours</t>
  </si>
  <si>
    <t>Jordan Dawson</t>
  </si>
  <si>
    <t>Artyom Baltruk</t>
  </si>
  <si>
    <t>Travis Walton</t>
  </si>
  <si>
    <t>Quinn Schmiemann</t>
  </si>
  <si>
    <t>Ryley Appelt</t>
  </si>
  <si>
    <t>Tylor Ludwar</t>
  </si>
  <si>
    <t>Nick McCarry</t>
  </si>
  <si>
    <t>Jaxon Steele</t>
  </si>
  <si>
    <t>Trevor Longo</t>
  </si>
  <si>
    <t>Daniel Baker</t>
  </si>
  <si>
    <t>Mike MacLean</t>
  </si>
  <si>
    <t>Cody Savey</t>
  </si>
  <si>
    <t>Tyrel Bauer</t>
  </si>
  <si>
    <t>Tyler Adams</t>
  </si>
  <si>
    <t>Graeme Bryks</t>
  </si>
  <si>
    <t>Samuel Huo</t>
  </si>
  <si>
    <t>Holden Katzalay</t>
  </si>
  <si>
    <t>Cade McNelly</t>
  </si>
  <si>
    <t>Liam Belcourt</t>
  </si>
  <si>
    <t>Samuel Stewart</t>
  </si>
  <si>
    <t>Connor McClennon</t>
  </si>
  <si>
    <t>Adam Herold</t>
  </si>
  <si>
    <t>Kaiden Guhle</t>
  </si>
  <si>
    <t>Nikita Krivokrasov</t>
  </si>
  <si>
    <t>Tyler Lowe</t>
  </si>
  <si>
    <t>Drew Warkentine</t>
  </si>
  <si>
    <t>Cody Paivarinta</t>
  </si>
  <si>
    <t>Devan Klassen</t>
  </si>
  <si>
    <t>Luke Prokop</t>
  </si>
  <si>
    <t>Jakob LaPointe</t>
  </si>
  <si>
    <t>Jake Toporowski</t>
  </si>
  <si>
    <t>Tyson Feist</t>
  </si>
  <si>
    <t>Adam Beckman</t>
  </si>
  <si>
    <t>Evan Patrician</t>
  </si>
  <si>
    <t>Justin Sourdif</t>
  </si>
  <si>
    <t>Parker Hendren</t>
  </si>
  <si>
    <t>Austin King-Cunningham</t>
  </si>
  <si>
    <t>Hunor Torzsok</t>
  </si>
  <si>
    <t>Ethan Mack</t>
  </si>
  <si>
    <t>Kyle Crnkovic</t>
  </si>
  <si>
    <t>Aidan De La Gorgendiere</t>
  </si>
  <si>
    <t>Logan Doust</t>
  </si>
  <si>
    <t>Logan Christensen</t>
  </si>
  <si>
    <t>Chad Nychuk</t>
  </si>
  <si>
    <t>Ridly Greig</t>
  </si>
  <si>
    <t>James Shearer</t>
  </si>
  <si>
    <t>Daniel Bukac</t>
  </si>
  <si>
    <t>Neithan Salame</t>
  </si>
  <si>
    <t>Aiden Mucenski</t>
  </si>
  <si>
    <t>Zach Russell</t>
  </si>
  <si>
    <t>Lynden McCallum</t>
  </si>
  <si>
    <t>Tristen Robins</t>
  </si>
  <si>
    <t>Logan Nijhoff</t>
  </si>
  <si>
    <t>Duncan Pierce</t>
  </si>
  <si>
    <t>Parker Gavlas</t>
  </si>
  <si>
    <t>Matthew Sanders</t>
  </si>
  <si>
    <t>Drae Gardiner</t>
  </si>
  <si>
    <t>Noah Boyko</t>
  </si>
  <si>
    <t>Connor Lyons</t>
  </si>
  <si>
    <t>Remy Aquilon</t>
  </si>
  <si>
    <t>Ethan Browne</t>
  </si>
  <si>
    <t>Mark Liwiski</t>
  </si>
  <si>
    <t>Dawson Butt</t>
  </si>
  <si>
    <t>Jaydon Dureau</t>
  </si>
  <si>
    <t>Seth Jarvis</t>
  </si>
  <si>
    <t>Nick Cicek</t>
  </si>
  <si>
    <t>Reece Newkirk</t>
  </si>
  <si>
    <t>LDN/KGN</t>
  </si>
  <si>
    <t>SAR/PBO</t>
  </si>
  <si>
    <t>KIT/NB</t>
  </si>
  <si>
    <t>WSR/KIT</t>
  </si>
  <si>
    <t>GUE/KIT</t>
  </si>
  <si>
    <t>SBY/ER</t>
  </si>
  <si>
    <t>MISS/OTT</t>
  </si>
  <si>
    <t>Gabriel Vilardi</t>
  </si>
  <si>
    <t>HAM/LDN</t>
  </si>
  <si>
    <t>WSR/KGN</t>
  </si>
  <si>
    <t>SSM/ER</t>
  </si>
  <si>
    <t>Cedric Schiemenz</t>
  </si>
  <si>
    <t>OS/ER</t>
  </si>
  <si>
    <t>SAR/NB</t>
  </si>
  <si>
    <t>HAM/SAG</t>
  </si>
  <si>
    <t>Eric Uba</t>
  </si>
  <si>
    <t>Michael Vukojevic</t>
  </si>
  <si>
    <t>Daniel Nardi</t>
  </si>
  <si>
    <t>Ashton Reesor</t>
  </si>
  <si>
    <t>Mason Millman</t>
  </si>
  <si>
    <t>SNB/CHA</t>
  </si>
  <si>
    <t>CAP/BLB</t>
  </si>
  <si>
    <t>VDO/RIM</t>
  </si>
  <si>
    <t>QUE/CHA</t>
  </si>
  <si>
    <t>BAT/GAT</t>
  </si>
  <si>
    <t>SNB/DRU</t>
  </si>
  <si>
    <t>VIC/MON</t>
  </si>
  <si>
    <t>VIC/QUE</t>
  </si>
  <si>
    <t>QUE/BAC</t>
  </si>
  <si>
    <t>CHA/CHI</t>
  </si>
  <si>
    <t>GAT/ROU</t>
  </si>
  <si>
    <t>GAT/RIM</t>
  </si>
  <si>
    <t>BAT/SHA</t>
  </si>
  <si>
    <t>Jake Ryczek</t>
  </si>
  <si>
    <t>Brett Budgell</t>
  </si>
  <si>
    <t>CHI/BAC</t>
  </si>
  <si>
    <t>Yohan Plamondon</t>
  </si>
  <si>
    <t>QUE/CHI</t>
  </si>
  <si>
    <t>CAP/MON</t>
  </si>
  <si>
    <t>MON/SHA</t>
  </si>
  <si>
    <t>Alexander Khovanov</t>
  </si>
  <si>
    <t>Roddie Sandilands</t>
  </si>
  <si>
    <t>Brandon Frattaroli</t>
  </si>
  <si>
    <t>Derek Dicaire</t>
  </si>
  <si>
    <t>Gabriel Vanier</t>
  </si>
  <si>
    <t>SNB/CHI</t>
  </si>
  <si>
    <t>Joshua Anderson</t>
  </si>
  <si>
    <t>Liam Leonard</t>
  </si>
  <si>
    <t>Tyler Hungerbuhler</t>
  </si>
  <si>
    <t>Zachary Leclerc</t>
  </si>
  <si>
    <t>Jason Imbeault</t>
  </si>
  <si>
    <t>Eliott St-Pierre</t>
  </si>
  <si>
    <t>Evan White</t>
  </si>
  <si>
    <t>Stephen Fox</t>
  </si>
  <si>
    <t>Kyle Foreman</t>
  </si>
  <si>
    <t>Emil Lessard-Aydin</t>
  </si>
  <si>
    <t>Ian MacPhee</t>
  </si>
  <si>
    <t>Gabriel Montreuil</t>
  </si>
  <si>
    <t>William Champagne</t>
  </si>
  <si>
    <t>Gabriel Belley-Pelletier</t>
  </si>
  <si>
    <t>KAM/EVT</t>
  </si>
  <si>
    <t>MH/SAS</t>
  </si>
  <si>
    <t>VIC/PA</t>
  </si>
  <si>
    <t>BDN/MJ</t>
  </si>
  <si>
    <t>VIC/SAS</t>
  </si>
  <si>
    <t>VAN/EDM</t>
  </si>
  <si>
    <t>POR/KTN</t>
  </si>
  <si>
    <t>POR/PG</t>
  </si>
  <si>
    <t>SC/LET</t>
  </si>
  <si>
    <t>REG/SAS</t>
  </si>
  <si>
    <t>TC/CGY</t>
  </si>
  <si>
    <t>LET/REG</t>
  </si>
  <si>
    <t>Jesse Gabrielle</t>
  </si>
  <si>
    <t>VIC/EVT</t>
  </si>
  <si>
    <t>PA/PG</t>
  </si>
  <si>
    <t>REG/VIC</t>
  </si>
  <si>
    <t>REG/CGY</t>
  </si>
  <si>
    <t>REG/SEA</t>
  </si>
  <si>
    <t>MJ/SEA</t>
  </si>
  <si>
    <t>LET/VAN</t>
  </si>
  <si>
    <t>POR/EVT</t>
  </si>
  <si>
    <t>Cole Dubinsky</t>
  </si>
  <si>
    <t>MJ/RD</t>
  </si>
  <si>
    <t>CGY/EVT</t>
  </si>
  <si>
    <t>Brayden Gorda</t>
  </si>
  <si>
    <t>Jacson Alexander</t>
  </si>
  <si>
    <t>MH/PG</t>
  </si>
  <si>
    <t>Kjell Kjemhus</t>
  </si>
  <si>
    <t>REG/PG</t>
  </si>
  <si>
    <t>Tyler Jette</t>
  </si>
  <si>
    <t>Ozzy Wiesblatt</t>
  </si>
  <si>
    <t>KEL/PA</t>
  </si>
  <si>
    <t>Carter Spenst</t>
  </si>
  <si>
    <t>Zak Smith</t>
  </si>
  <si>
    <t>Alex Morozoff</t>
  </si>
  <si>
    <t>Keegan Craik</t>
  </si>
  <si>
    <t>Edge Lambert</t>
  </si>
  <si>
    <t>Matthew Culling</t>
  </si>
  <si>
    <t>Logan Dowhaniuk</t>
  </si>
  <si>
    <t>Aidan Lawson</t>
  </si>
  <si>
    <t>Raphael Pelletier</t>
  </si>
  <si>
    <t>Eric Van Impe</t>
  </si>
  <si>
    <t>Payton Mount</t>
  </si>
  <si>
    <t>Blake Stevenson</t>
  </si>
  <si>
    <t>Tom Cadieux</t>
  </si>
  <si>
    <t>Nolan Orzeck</t>
  </si>
  <si>
    <t>Holden Kodak</t>
  </si>
  <si>
    <t>Jakin Smallwood</t>
  </si>
  <si>
    <t>Ryder Korczak</t>
  </si>
  <si>
    <t>Bryce Bader</t>
  </si>
  <si>
    <t>Hayden Clayton</t>
  </si>
  <si>
    <t>Jacob Boucher</t>
  </si>
  <si>
    <t>Alex Cotton</t>
  </si>
  <si>
    <t>Nolan Jones</t>
  </si>
  <si>
    <t>Kaden Reinders</t>
  </si>
  <si>
    <t>Gage Goncalves</t>
  </si>
  <si>
    <t>Dylan Anderson</t>
  </si>
  <si>
    <t>F</t>
  </si>
  <si>
    <t>Multiple</t>
  </si>
  <si>
    <t>League</t>
  </si>
  <si>
    <t>OHL</t>
  </si>
  <si>
    <t>QMJHL</t>
  </si>
  <si>
    <t>WHL</t>
  </si>
  <si>
    <t>SOG</t>
  </si>
  <si>
    <t>SOG/60</t>
  </si>
  <si>
    <t>HD SOG</t>
  </si>
  <si>
    <t>HD%</t>
  </si>
  <si>
    <t>P1/60</t>
  </si>
  <si>
    <t>MD SOG</t>
  </si>
  <si>
    <t>LD SOG</t>
  </si>
  <si>
    <t>Cayde Augustine</t>
  </si>
  <si>
    <t>Corson Hopwo</t>
  </si>
  <si>
    <t>MD%</t>
  </si>
  <si>
    <t>LD%</t>
  </si>
  <si>
    <t>A.J. Greer (LW)</t>
  </si>
  <si>
    <t>Colorado Avalanche</t>
  </si>
  <si>
    <t>Aapeli Räsänen (C)</t>
  </si>
  <si>
    <t>Edmonton Oilers</t>
  </si>
  <si>
    <t>Aarne Talvitie (C)</t>
  </si>
  <si>
    <t>New Jersey Devils</t>
  </si>
  <si>
    <t>Aaron Luchuk (C)</t>
  </si>
  <si>
    <t>Ottawa Senators</t>
  </si>
  <si>
    <t>Aaron Ness (D)</t>
  </si>
  <si>
    <t>Washington Capitals</t>
  </si>
  <si>
    <t>Adam Almquist (D)</t>
  </si>
  <si>
    <t>Detroit Red Wings</t>
  </si>
  <si>
    <t>Adam Brooks (C)</t>
  </si>
  <si>
    <t>Toronto Maple Leafs</t>
  </si>
  <si>
    <t>Adam Chapie (RW)</t>
  </si>
  <si>
    <t>Adam Clendening (D)</t>
  </si>
  <si>
    <t>Chicago Blackhawks</t>
  </si>
  <si>
    <t>Adam Cracknell (RW/C)</t>
  </si>
  <si>
    <t>Montréal Canadiens</t>
  </si>
  <si>
    <t>Adam Erne (LW/RW)</t>
  </si>
  <si>
    <t>Tampa Bay Lightning</t>
  </si>
  <si>
    <t>Adam Fox (D)</t>
  </si>
  <si>
    <t>Calgary Flames</t>
  </si>
  <si>
    <t>Adam Gaudette (C)</t>
  </si>
  <si>
    <t>Vancouver Canucks</t>
  </si>
  <si>
    <t>Adam Gilmour (C/RW)</t>
  </si>
  <si>
    <t>Minnesota Wild</t>
  </si>
  <si>
    <t>Adam Helewka (LW)</t>
  </si>
  <si>
    <t>San Jose Sharks</t>
  </si>
  <si>
    <t>Adam Johnson (C/LW)</t>
  </si>
  <si>
    <t>Pittsburgh Penguins</t>
  </si>
  <si>
    <t>Adam Mascherin (C/LW)</t>
  </si>
  <si>
    <t>Florida Panthers</t>
  </si>
  <si>
    <t>Adam Musil (C)</t>
  </si>
  <si>
    <t>St. Louis Blues</t>
  </si>
  <si>
    <t>Adam Ollas Mattsson (D)</t>
  </si>
  <si>
    <t>Adam Ruzicka (C/W)</t>
  </si>
  <si>
    <t>Adam Smith (D)</t>
  </si>
  <si>
    <t>Nashville Predators</t>
  </si>
  <si>
    <t>Adam Tambellini (C/LW)</t>
  </si>
  <si>
    <t>New York Rangers</t>
  </si>
  <si>
    <t>Aidan Muir (LW/RW)</t>
  </si>
  <si>
    <t>Alan Quine (C/LW)</t>
  </si>
  <si>
    <t>New York Islanders</t>
  </si>
  <si>
    <t>Aleksi Heponiemi (C)</t>
  </si>
  <si>
    <t>Aleksi Saarela (C/LW)</t>
  </si>
  <si>
    <t>Carolina Hurricanes</t>
  </si>
  <si>
    <t>Alex Broadhurst (C)</t>
  </si>
  <si>
    <t>Columbus Blue Jackets</t>
  </si>
  <si>
    <t>Alex Dostie (C)</t>
  </si>
  <si>
    <t>Anaheim Ducks</t>
  </si>
  <si>
    <t>Alex Formenton (LW)</t>
  </si>
  <si>
    <t>Alex Gallant (C/LW)</t>
  </si>
  <si>
    <t>Alex Grant (D)</t>
  </si>
  <si>
    <t>Alex Lintuniemi (D)</t>
  </si>
  <si>
    <t>Los Angeles Kings</t>
  </si>
  <si>
    <t>Alex Schoenborn (RW)</t>
  </si>
  <si>
    <t>Alex Tuch (RW/C)</t>
  </si>
  <si>
    <t>Vegas Golden Knights</t>
  </si>
  <si>
    <t>Alexander Chmelevski (C)</t>
  </si>
  <si>
    <t>Alexander Delnov (LW/RW)</t>
  </si>
  <si>
    <t>Alexander Dergachyov (C/RW)</t>
  </si>
  <si>
    <t>Alexander Kadeykin (C)</t>
  </si>
  <si>
    <t>Alexander Khokhlachev (C/W)</t>
  </si>
  <si>
    <t>Boston Bruins</t>
  </si>
  <si>
    <t>Alexander Nylander (RW/LW)</t>
  </si>
  <si>
    <t>Buffalo Sabres</t>
  </si>
  <si>
    <t>Alexander Urbom (D)</t>
  </si>
  <si>
    <t>Alexander Volkov (RW)</t>
  </si>
  <si>
    <t>Alexandre Carrier (D)</t>
  </si>
  <si>
    <t>Alexandre Fortin (LW)</t>
  </si>
  <si>
    <t>Alexandre Grenier (RW)</t>
  </si>
  <si>
    <t>Alexandre Texier (C/LW)</t>
  </si>
  <si>
    <t>Alexei Bereglazov (D)</t>
  </si>
  <si>
    <t>Alexei Lipanov (C)</t>
  </si>
  <si>
    <t>Alexey Toropchenko (RW)</t>
  </si>
  <si>
    <t>Alfons Malmström (D)</t>
  </si>
  <si>
    <t>Anatoli Golyshev (LW/RW)</t>
  </si>
  <si>
    <t>Anders Bjork (LW/RW)</t>
  </si>
  <si>
    <t>Andong Song (D)</t>
  </si>
  <si>
    <t>André Benoît (D)</t>
  </si>
  <si>
    <t>André Petersson (RW/LW)</t>
  </si>
  <si>
    <t>Andreas Borgman (D)</t>
  </si>
  <si>
    <t>Andreas Englund (D)</t>
  </si>
  <si>
    <t>Andreas Martinsen (LW/RW)</t>
  </si>
  <si>
    <t>Andreas Söderberg (D)</t>
  </si>
  <si>
    <t>Andrei Altybarmakyan (RW)</t>
  </si>
  <si>
    <t>Andrei Svetlakov (C)</t>
  </si>
  <si>
    <t>Andrew Agozzino (LW)</t>
  </si>
  <si>
    <t>Andrew Bodnarchuk (D)</t>
  </si>
  <si>
    <t>Dallas Stars</t>
  </si>
  <si>
    <t>Andrew Campbell (D)</t>
  </si>
  <si>
    <t>Arizona Coyotes</t>
  </si>
  <si>
    <t>Andrew Crescenzi (C)</t>
  </si>
  <si>
    <t>Andrew Mangiapane (LW)</t>
  </si>
  <si>
    <t>Andrew Miller (C/RW)</t>
  </si>
  <si>
    <t>Andrew Nielsen (D)</t>
  </si>
  <si>
    <t>Andrew O'Brien (D)</t>
  </si>
  <si>
    <t>Andrew Peeke (D)</t>
  </si>
  <si>
    <t>Andrew Poturalski (C)</t>
  </si>
  <si>
    <t>Andrey Pedan (D)</t>
  </si>
  <si>
    <t>Andy Welinski (D)</t>
  </si>
  <si>
    <t>Anthony Angello (C)</t>
  </si>
  <si>
    <t>Anthony Beauvillier (C/W)</t>
  </si>
  <si>
    <t>Anthony Cirelli (C)</t>
  </si>
  <si>
    <t>Anthony Greco (RW/LW)</t>
  </si>
  <si>
    <t>Anthony Louis (C)</t>
  </si>
  <si>
    <t>Anthony Peluso (RW)</t>
  </si>
  <si>
    <t>Anthony Richard (C)</t>
  </si>
  <si>
    <t>Anthony Salinitri (C)</t>
  </si>
  <si>
    <t>Philadelphia Flyers</t>
  </si>
  <si>
    <t>Antoine Morand (C)</t>
  </si>
  <si>
    <t>Antoine Waked (RW)</t>
  </si>
  <si>
    <t>Anton Andersson (D)</t>
  </si>
  <si>
    <t>Anton Blidh (LW/RW)</t>
  </si>
  <si>
    <t>Anton Cederholm (D)</t>
  </si>
  <si>
    <t>Anton Karlsson (LW/RW)</t>
  </si>
  <si>
    <t>Anton Slepyshev (LW/RW)</t>
  </si>
  <si>
    <t>Antti Palojärvi (D)</t>
  </si>
  <si>
    <t>Arnaud Durandeau (LW)</t>
  </si>
  <si>
    <t>Artur Gavrus (C/LW)</t>
  </si>
  <si>
    <t>Artur Kayumov (LW/RW)</t>
  </si>
  <si>
    <t>Arvid Henrikson (D)</t>
  </si>
  <si>
    <t>Ashton Sautner (D)</t>
  </si>
  <si>
    <t>Austin Carroll (RW)</t>
  </si>
  <si>
    <t>Austin Czarnik (C/RW)</t>
  </si>
  <si>
    <t>Austin Osmanski (D)</t>
  </si>
  <si>
    <t>Austin Poganski (RW)</t>
  </si>
  <si>
    <t>Austin Strand (D)</t>
  </si>
  <si>
    <t>Austin Wagner (LW/C)</t>
  </si>
  <si>
    <t>Avery Peterson (C)</t>
  </si>
  <si>
    <t>Axel Jonsson Fjällby (LW)</t>
  </si>
  <si>
    <t>Beau Bennett (RW/LW)</t>
  </si>
  <si>
    <t>Beau Starrett (C/LW)</t>
  </si>
  <si>
    <t>Beck Malenstyn (LW)</t>
  </si>
  <si>
    <t>Ben Betker (D)</t>
  </si>
  <si>
    <t>Ben Harpur (D)</t>
  </si>
  <si>
    <t>Ben Jones (C)</t>
  </si>
  <si>
    <t>Ben Sexton (C/RW)</t>
  </si>
  <si>
    <t>Ben Smith (RW/C)</t>
  </si>
  <si>
    <t>Ben Street (C)</t>
  </si>
  <si>
    <t>Ben Thomas (D)</t>
  </si>
  <si>
    <t>Ben Thomson (LW)</t>
  </si>
  <si>
    <t>Benjamin Finkelstein (D)</t>
  </si>
  <si>
    <t>Benjamin Mirageas (D)</t>
  </si>
  <si>
    <t>Benton Maass (D)</t>
  </si>
  <si>
    <t>Blake Hillman (D)</t>
  </si>
  <si>
    <t>Blake Pietila (LW/RW)</t>
  </si>
  <si>
    <t>Blake Siebenaler (D)</t>
  </si>
  <si>
    <t>Blake Speers (C/RW)</t>
  </si>
  <si>
    <t>Bogdan Yakimov (C)</t>
  </si>
  <si>
    <t>Bokondji Imama (LW)</t>
  </si>
  <si>
    <t>Boo Nieves (C/LW)</t>
  </si>
  <si>
    <t>Boris Katchouk (LW)</t>
  </si>
  <si>
    <t>Bracken Kearns (C/W)</t>
  </si>
  <si>
    <t>Brad Malone (C/W)</t>
  </si>
  <si>
    <t>Braden Christoffer (LW/C)</t>
  </si>
  <si>
    <t>Brady Gilmour (C)</t>
  </si>
  <si>
    <t>Brandon Baddock (LW)</t>
  </si>
  <si>
    <t>Brandon Bollig (LW/RW)</t>
  </si>
  <si>
    <t>Brandon Crawley (D)</t>
  </si>
  <si>
    <t>Brandon Duhaime (RW/LW)</t>
  </si>
  <si>
    <t>Brandon Gignac (C)</t>
  </si>
  <si>
    <t>Brandon Hagel (LW)</t>
  </si>
  <si>
    <t>Brandon Hickey (D)</t>
  </si>
  <si>
    <t>Brandon Mashinter (LW)</t>
  </si>
  <si>
    <t>Braydyn Chizen (D)</t>
  </si>
  <si>
    <t>Brendan De Jong (D)</t>
  </si>
  <si>
    <t>Brendan Gaunce (C/LW)</t>
  </si>
  <si>
    <t>Brendan Guhle (D)</t>
  </si>
  <si>
    <t>Brendan Lemieux (LW)</t>
  </si>
  <si>
    <t>Winnipeg Jets</t>
  </si>
  <si>
    <t>Brendan Smith (D)</t>
  </si>
  <si>
    <t>Brendan Warren (LW)</t>
  </si>
  <si>
    <t>Brenden Kichton (D)</t>
  </si>
  <si>
    <t>Brennan Menell (D)</t>
  </si>
  <si>
    <t>Brent Gates (C)</t>
  </si>
  <si>
    <t>Brent Regner (D)</t>
  </si>
  <si>
    <t>Brett Davis (RW)</t>
  </si>
  <si>
    <t>Brett Howden (C)</t>
  </si>
  <si>
    <t>Brett Lernout (D)</t>
  </si>
  <si>
    <t>Brett McKenzie (C)</t>
  </si>
  <si>
    <t>Brett Murray (LW)</t>
  </si>
  <si>
    <t>Brett Pollock (LW/RW)</t>
  </si>
  <si>
    <t>Brett Seney (LW)</t>
  </si>
  <si>
    <t>Brian Ferlin (RW)</t>
  </si>
  <si>
    <t>Brian Flynn (C/W)</t>
  </si>
  <si>
    <t>Brian Lashoff (D)</t>
  </si>
  <si>
    <t>Brian Pinho (C)</t>
  </si>
  <si>
    <t>Brian Strait (D)</t>
  </si>
  <si>
    <t>Bryce Misley (C)</t>
  </si>
  <si>
    <t>Brycen Martin (D)</t>
  </si>
  <si>
    <t>Buddy Robinson (RW/LW)</t>
  </si>
  <si>
    <t>Byron Froese (C)</t>
  </si>
  <si>
    <t>C.J. Smith (LW)</t>
  </si>
  <si>
    <t>C.J. Suess (LW)</t>
  </si>
  <si>
    <t>Cal Foote (D)</t>
  </si>
  <si>
    <t>Cal O'Reilly (C/LW)</t>
  </si>
  <si>
    <t>Cale Fleury (D)</t>
  </si>
  <si>
    <t>Cale Makar (D)</t>
  </si>
  <si>
    <t>Caleb Jones (D)</t>
  </si>
  <si>
    <t>Calle Rosén (D)</t>
  </si>
  <si>
    <t>Calle Själin (D)</t>
  </si>
  <si>
    <t>Calvin Thürkauf (C)</t>
  </si>
  <si>
    <t>Cam Clarke (D)</t>
  </si>
  <si>
    <t>Cam Dineen (D)</t>
  </si>
  <si>
    <t>Cam Morrison (LW)</t>
  </si>
  <si>
    <t>Cameron Crotty (D)</t>
  </si>
  <si>
    <t>Cameron Gaunce (D)</t>
  </si>
  <si>
    <t>Cameron Hebig (C)</t>
  </si>
  <si>
    <t>Cameron Hughes (C)</t>
  </si>
  <si>
    <t>Cameron Schilling (D)</t>
  </si>
  <si>
    <t>Carl Dahlström (D)</t>
  </si>
  <si>
    <t>Carl Grundström (LW)</t>
  </si>
  <si>
    <t>Carl Klingberg (RW)</t>
  </si>
  <si>
    <t>Carsen Twarynski (LW)</t>
  </si>
  <si>
    <t>Carson Meyer (RW)</t>
  </si>
  <si>
    <t>Carson Soucy (D)</t>
  </si>
  <si>
    <t>Carter Ashton (RW/LW)</t>
  </si>
  <si>
    <t>Carter Verhaeghe (C)</t>
  </si>
  <si>
    <t>Casey Fitzgerald (D)</t>
  </si>
  <si>
    <t>Casey Mittelstadt (C)</t>
  </si>
  <si>
    <t>Casey Nelson (D)</t>
  </si>
  <si>
    <t>Casey Staum (D)</t>
  </si>
  <si>
    <t>Cavan Fitzgerald (D)</t>
  </si>
  <si>
    <t>Cédric Paré (C)</t>
  </si>
  <si>
    <t>Chad Krys (D)</t>
  </si>
  <si>
    <t>Chandler Stephenson (C/LW)</t>
  </si>
  <si>
    <t>Chase Balisy (C/RW)</t>
  </si>
  <si>
    <t>Chase De Leo (C)</t>
  </si>
  <si>
    <t>Chase Lang (C/W)</t>
  </si>
  <si>
    <t>Chase Pearson (C)</t>
  </si>
  <si>
    <t>Chase Priskie (D)</t>
  </si>
  <si>
    <t>Chaz Reddekopp (D)</t>
  </si>
  <si>
    <t>Chris Bigras (D)</t>
  </si>
  <si>
    <t>Chris Butler (D)</t>
  </si>
  <si>
    <t>Chris Casto (D)</t>
  </si>
  <si>
    <t>Chris DiDomenico (C/RW)</t>
  </si>
  <si>
    <t>Chris Martenet (D)</t>
  </si>
  <si>
    <t>Chris Mueller (C)</t>
  </si>
  <si>
    <t>Chris Summers (D)</t>
  </si>
  <si>
    <t>Chris Terry (LW/RW)</t>
  </si>
  <si>
    <t>Christian Jaros (D)</t>
  </si>
  <si>
    <t>Christian Wolanin (D)</t>
  </si>
  <si>
    <t>Christoffer Ehn (C)</t>
  </si>
  <si>
    <t>Christoph Bertschy (C/W)</t>
  </si>
  <si>
    <t>Christopher Brown (C)</t>
  </si>
  <si>
    <t>Christopher Paquette (C)</t>
  </si>
  <si>
    <t>Christopher Wilkie (RW)</t>
  </si>
  <si>
    <t>Clark Bishop (C)</t>
  </si>
  <si>
    <t>Clayton Phillips (D)</t>
  </si>
  <si>
    <t>Cliff Pu (RW/C)</t>
  </si>
  <si>
    <t>Cody Bass (C/W)</t>
  </si>
  <si>
    <t>Cody Donaghey (D)</t>
  </si>
  <si>
    <t>Cody Franson (D)</t>
  </si>
  <si>
    <t>Cody Glass (C)</t>
  </si>
  <si>
    <t>Colby Cave (C)</t>
  </si>
  <si>
    <t>Colby Sissons (D)</t>
  </si>
  <si>
    <t>Colby Williams (D)</t>
  </si>
  <si>
    <t>Cole Bardreau (C/RW)</t>
  </si>
  <si>
    <t>Cole Candella (D)</t>
  </si>
  <si>
    <t>Cole Cassels (C)</t>
  </si>
  <si>
    <t>Cole Fraser (D)</t>
  </si>
  <si>
    <t>Cole Guttman (C)</t>
  </si>
  <si>
    <t>Cole Hults (D)</t>
  </si>
  <si>
    <t>Cole Schneider (LW/RW)</t>
  </si>
  <si>
    <t>Cole Ully (LW/RW)</t>
  </si>
  <si>
    <t>Colin Campbell (C/RW)</t>
  </si>
  <si>
    <t>Colin Greening (C/LW)</t>
  </si>
  <si>
    <t>Colin McDonald (RW)</t>
  </si>
  <si>
    <t>Colin White (C/RW)</t>
  </si>
  <si>
    <t>Collin Adams (LW)</t>
  </si>
  <si>
    <t>Colton White (D)</t>
  </si>
  <si>
    <t>Conner Bleackley (C)</t>
  </si>
  <si>
    <t>Connor Bunnaman (C)</t>
  </si>
  <si>
    <t>Connor Hall (D)</t>
  </si>
  <si>
    <t>Connor Hobbs (D)</t>
  </si>
  <si>
    <t>Connor Hurley (C)</t>
  </si>
  <si>
    <t>Conor Garland (RW)</t>
  </si>
  <si>
    <t>Conor Timmins (D)</t>
  </si>
  <si>
    <t>Cooper Marody (C)</t>
  </si>
  <si>
    <t>Corban Knight (C/RW)</t>
  </si>
  <si>
    <t>Corey Tropp (RW)</t>
  </si>
  <si>
    <t>Cory Conacher (C/W)</t>
  </si>
  <si>
    <t>Croix Evingson (D)</t>
  </si>
  <si>
    <t>Curtis McKenzie (LW)</t>
  </si>
  <si>
    <t>Curtis Valk (C/LW)</t>
  </si>
  <si>
    <t>D'Artagnan Joly (RW)</t>
  </si>
  <si>
    <t>Dakota Joshua (C)</t>
  </si>
  <si>
    <t>Dakota Mermis (D)</t>
  </si>
  <si>
    <t>Dalton Prout (D)</t>
  </si>
  <si>
    <t>Damien Riat (W/C)</t>
  </si>
  <si>
    <t>Damir Sharipzyanov (D)</t>
  </si>
  <si>
    <t>Dan Renouf (D)</t>
  </si>
  <si>
    <t>Dane Birks (D)</t>
  </si>
  <si>
    <t>Danick Martel (LW/C)</t>
  </si>
  <si>
    <t>Daniel Audette (C)</t>
  </si>
  <si>
    <t>Daniel Bernhardt (LW/RW)</t>
  </si>
  <si>
    <t>Daniel Bukac (D)</t>
  </si>
  <si>
    <t>Daniel Carr (LW/RW)</t>
  </si>
  <si>
    <t>Daniel Catenacci (LW/C)</t>
  </si>
  <si>
    <t>Daniel O'Regan (C/LW)</t>
  </si>
  <si>
    <t>Daniel Pribyl (C)</t>
  </si>
  <si>
    <t>Daniel Sprong (RW)</t>
  </si>
  <si>
    <t>Daniel Walcott (D)</t>
  </si>
  <si>
    <t>Daniel Zaar (RW)</t>
  </si>
  <si>
    <t>Daniil Tarasov (RW/LW)</t>
  </si>
  <si>
    <t>Dante Fabbro (D)</t>
  </si>
  <si>
    <t>Dante Salituro (RW/C)</t>
  </si>
  <si>
    <t>Danton Heinen (C/W)</t>
  </si>
  <si>
    <t>Darren Archibald (RW/LW)</t>
  </si>
  <si>
    <t>David Bernhardt (D)</t>
  </si>
  <si>
    <t>David Cotton (C)</t>
  </si>
  <si>
    <t>David Drake (D)</t>
  </si>
  <si>
    <t>David Farrance (D)</t>
  </si>
  <si>
    <t>David Kämpf (C/RW)</t>
  </si>
  <si>
    <t>David Kase (W/C)</t>
  </si>
  <si>
    <t>David Noël (D)</t>
  </si>
  <si>
    <t>David Pope (LW)</t>
  </si>
  <si>
    <t>David Quenneville (D)</t>
  </si>
  <si>
    <t>David Schlemko (D)</t>
  </si>
  <si>
    <t>David Warsofsky (D)</t>
  </si>
  <si>
    <t>David Westlund (D)</t>
  </si>
  <si>
    <t>David Wohlberg (C/LW)</t>
  </si>
  <si>
    <t>Dawson Leedahl (LW)</t>
  </si>
  <si>
    <t>Dean Kukan (D)</t>
  </si>
  <si>
    <t>Dean Stewart (D)</t>
  </si>
  <si>
    <t>Denis Guryanov (RW/LW)</t>
  </si>
  <si>
    <t>Denis Malgin (C/W)</t>
  </si>
  <si>
    <t>Denis Parshin (LW/RW)</t>
  </si>
  <si>
    <t>Denis Smirnov (RW/LW)</t>
  </si>
  <si>
    <t>Dennis Cholowski (D)</t>
  </si>
  <si>
    <t>Dennis Gilbert (D)</t>
  </si>
  <si>
    <t>Dennis Robertson (D)</t>
  </si>
  <si>
    <t>Dennis Yan (LW)</t>
  </si>
  <si>
    <t>Devante Stephens (D)</t>
  </si>
  <si>
    <t>Deven Sideroff (RW)</t>
  </si>
  <si>
    <t>Devon Toews (D)</t>
  </si>
  <si>
    <t>Dillon Dubé (C/RW)</t>
  </si>
  <si>
    <t>Dillon Heatherington (D)</t>
  </si>
  <si>
    <t>Dillon Simpson (D)</t>
  </si>
  <si>
    <t>Dmitri Samorukov (D)</t>
  </si>
  <si>
    <t>Dmitri Sergeyev (D)</t>
  </si>
  <si>
    <t>Dmitri Sokolov (W/C)</t>
  </si>
  <si>
    <t>Dmitri Zaitsev (D)</t>
  </si>
  <si>
    <t>Dmitri Zhukenov (C)</t>
  </si>
  <si>
    <t>Dmytro Timashov (LW/RW)</t>
  </si>
  <si>
    <t>Dominic Toninato (C)</t>
  </si>
  <si>
    <t>Dominic Turgeon (C)</t>
  </si>
  <si>
    <t>Dominik Lakatos (C/LW)</t>
  </si>
  <si>
    <t>Dominik Masin (D)</t>
  </si>
  <si>
    <t>Dominik Simon (LW/C)</t>
  </si>
  <si>
    <t>Dominik Uher (C/W)</t>
  </si>
  <si>
    <t>Doyle Somerby (D)</t>
  </si>
  <si>
    <t>Drake Batherson (C)</t>
  </si>
  <si>
    <t>Drake Rymsha (C)</t>
  </si>
  <si>
    <t>Dryden Hunt (LW)</t>
  </si>
  <si>
    <t>Duncan Siemens (D)</t>
  </si>
  <si>
    <t>Dwyer Tschantz (RW)</t>
  </si>
  <si>
    <t>Dylan Coghlan (D)</t>
  </si>
  <si>
    <t>Dylan Gambrell (C)</t>
  </si>
  <si>
    <t>Dylan Labbé (D)</t>
  </si>
  <si>
    <t>Dylan McIlrath (D)</t>
  </si>
  <si>
    <t>Dylan Sadowy (LW)</t>
  </si>
  <si>
    <t>Dylan Samberg (D)</t>
  </si>
  <si>
    <t>Dylan Sikura (C)</t>
  </si>
  <si>
    <t>Dylan Strome (C)</t>
  </si>
  <si>
    <t>Dysin Mayo (D)</t>
  </si>
  <si>
    <t>Ed Wittchow (D)</t>
  </si>
  <si>
    <t>Eeli Tolvanen (LW)</t>
  </si>
  <si>
    <t>Eemeli Räsänen (D)</t>
  </si>
  <si>
    <t>Eetu Luostarinen (C)</t>
  </si>
  <si>
    <t>Eetu Tuulola (RW)</t>
  </si>
  <si>
    <t>Elias Pettersson (C/RW)</t>
  </si>
  <si>
    <t>Emil Bemström (C/RW)</t>
  </si>
  <si>
    <t>Emil Galimov (LW/RW)</t>
  </si>
  <si>
    <t>Emil Johansson (D)</t>
  </si>
  <si>
    <t>Emil Pettersson (C)</t>
  </si>
  <si>
    <t>Émile Poirier (LW/RW)</t>
  </si>
  <si>
    <t>Eric Cornel (C/RW)</t>
  </si>
  <si>
    <t>Eric Fehr (C/RW)</t>
  </si>
  <si>
    <t>Eric Gryba (D)</t>
  </si>
  <si>
    <t>Eric Tangradi (LW)</t>
  </si>
  <si>
    <t>Erik Brännström (D)</t>
  </si>
  <si>
    <t>Erik Burgdoerfer (D)</t>
  </si>
  <si>
    <t>Erik Cernak (D)</t>
  </si>
  <si>
    <t>Erik Condra (RW/LW)</t>
  </si>
  <si>
    <t>Erik Foley (LW)</t>
  </si>
  <si>
    <t>Erik Gustafsson (D)</t>
  </si>
  <si>
    <t>Erik Walli Walterholm (RW/LW)</t>
  </si>
  <si>
    <t>Ethan Bear (D)</t>
  </si>
  <si>
    <t>Ethan Prow (D)</t>
  </si>
  <si>
    <t>Evan Barratt (C)</t>
  </si>
  <si>
    <t>Evan McEneny (D)</t>
  </si>
  <si>
    <t>Evan Rodrigues (W/C)</t>
  </si>
  <si>
    <t>Fabian Zetterlund (C/RW)</t>
  </si>
  <si>
    <t>Fabrice Herzog (RW/LW)</t>
  </si>
  <si>
    <t>Fedor Gordeev (D)</t>
  </si>
  <si>
    <t>Félix Girard (C)</t>
  </si>
  <si>
    <t>Filip Ahl (LW/RW)</t>
  </si>
  <si>
    <t>Filip Berglund (D)</t>
  </si>
  <si>
    <t>Filip Chlapík (C)</t>
  </si>
  <si>
    <t>Filip Chytil (C/LW)</t>
  </si>
  <si>
    <t>Filip Helt (LW)</t>
  </si>
  <si>
    <t>Filip Hronek (D)</t>
  </si>
  <si>
    <t>Filip Sandberg (RW/C)</t>
  </si>
  <si>
    <t>Filip Sveningsson (LW)</t>
  </si>
  <si>
    <t>Filip Westerlund (D)</t>
  </si>
  <si>
    <t>Francis Perron (LW/RW)</t>
  </si>
  <si>
    <t>Frank Corrado (D)</t>
  </si>
  <si>
    <t>Frédéric Allard (D)</t>
  </si>
  <si>
    <t>Frédérick Gaudreau (C/W)</t>
  </si>
  <si>
    <t>Frédérik Gauthier (C)</t>
  </si>
  <si>
    <t>Frederik Tiffels (LW/C)</t>
  </si>
  <si>
    <t>Fredrik Karlström (C)</t>
  </si>
  <si>
    <t>Fredrik Olofsson (LW)</t>
  </si>
  <si>
    <t>Gabriel Bourque (LW/RW)</t>
  </si>
  <si>
    <t>Gabriel Carlsson (D)</t>
  </si>
  <si>
    <t>Gabriel Fontaine (C)</t>
  </si>
  <si>
    <t>Gabriel Gagné (RW)</t>
  </si>
  <si>
    <t>Gabriel Vilardi (C)</t>
  </si>
  <si>
    <t>Garnet Hathaway (RW/LW)</t>
  </si>
  <si>
    <t>Garrett Pilon (C)</t>
  </si>
  <si>
    <t>Garrett Wilson (LW)</t>
  </si>
  <si>
    <t>Gavin Bayreuther (D)</t>
  </si>
  <si>
    <t>German Rubtsov (C)</t>
  </si>
  <si>
    <t>Giovanni Fiore (LW/RW)</t>
  </si>
  <si>
    <t>Givani Smith (RW/LW)</t>
  </si>
  <si>
    <t>Glenn Gawdin (C)</t>
  </si>
  <si>
    <t>Graham Knott (LW)</t>
  </si>
  <si>
    <t>Graham McPhee (LW)</t>
  </si>
  <si>
    <t>Grant Mismash (C)</t>
  </si>
  <si>
    <t>Grayson Downing (C)</t>
  </si>
  <si>
    <t>Greg Carey (C/LW)</t>
  </si>
  <si>
    <t>Greg Chase (C/LW)</t>
  </si>
  <si>
    <t>Greg McKegg (C)</t>
  </si>
  <si>
    <t>Gregory Hofmann (C/LW)</t>
  </si>
  <si>
    <t>Griffen Molino (C/LW)</t>
  </si>
  <si>
    <t>Griffin Reinhart (D)</t>
  </si>
  <si>
    <t>Guillaume Brisebois (D)</t>
  </si>
  <si>
    <t>Gustav Bouramman (D)</t>
  </si>
  <si>
    <t>Gustav Forsling (D)</t>
  </si>
  <si>
    <t>Gustav Lindström (D)</t>
  </si>
  <si>
    <t>Gustav Olhaver (C/LW)</t>
  </si>
  <si>
    <t>Hampus Gustafsson (C/LW)</t>
  </si>
  <si>
    <t>Hardy Häman Aktell (D)</t>
  </si>
  <si>
    <t>Harry Zolnierczyk (LW/RW)</t>
  </si>
  <si>
    <t>Haydn Fleury (D)</t>
  </si>
  <si>
    <t>Henri Jokiharju (D)</t>
  </si>
  <si>
    <t>Henrik Borgström (C)</t>
  </si>
  <si>
    <t>Henrik Haapala (LW/RW)</t>
  </si>
  <si>
    <t>Hudson Elynuik (C)</t>
  </si>
  <si>
    <t>Hudson Fasching (RW)</t>
  </si>
  <si>
    <t>Hunter Shinkaruk (C/W)</t>
  </si>
  <si>
    <t>Hunter Smith (RW)</t>
  </si>
  <si>
    <t>Hunter Warner (D)</t>
  </si>
  <si>
    <t>Ian McCoshen (D)</t>
  </si>
  <si>
    <t>Ian Mitchell (D)</t>
  </si>
  <si>
    <t>Igor Shvyryov (C)</t>
  </si>
  <si>
    <t>Iiro Pakarinen (RW/LW)</t>
  </si>
  <si>
    <t>Isaac Ratcliffe (LW)</t>
  </si>
  <si>
    <t>Ivan Barbashyov (C/LW)</t>
  </si>
  <si>
    <t>Ivan Chekhovich (LW)</t>
  </si>
  <si>
    <t>Ivan Chukarov (D)</t>
  </si>
  <si>
    <t>Ivan Lodnia (RW)</t>
  </si>
  <si>
    <t>Ivan Telegin (W/C)</t>
  </si>
  <si>
    <t>J.D. Dudek (C)</t>
  </si>
  <si>
    <t>J.J. Piccinich (RW)</t>
  </si>
  <si>
    <t>Jack Badini (C)</t>
  </si>
  <si>
    <t>Jack Becker (C)</t>
  </si>
  <si>
    <t>Jack Dougherty (D)</t>
  </si>
  <si>
    <t>Jack Dugan (LW)</t>
  </si>
  <si>
    <t>Jack Glover (D)</t>
  </si>
  <si>
    <t>Jack Kopacka (LW)</t>
  </si>
  <si>
    <t>Jack Ramsey (RW)</t>
  </si>
  <si>
    <t>Jack Rathbone (D)</t>
  </si>
  <si>
    <t>Jack Rodewald (RW)</t>
  </si>
  <si>
    <t>Jack Roslovic (C)</t>
  </si>
  <si>
    <t>Jack Sadek (D)</t>
  </si>
  <si>
    <t>Jack Studnicka (C)</t>
  </si>
  <si>
    <t>Jacob Bryson (D)</t>
  </si>
  <si>
    <t>Jacob Cederholm (D)</t>
  </si>
  <si>
    <t>Jacob Friend (D)</t>
  </si>
  <si>
    <t>Jacob Golden (D)</t>
  </si>
  <si>
    <t>Jacob Graves (D)</t>
  </si>
  <si>
    <t>Jacob Jackson (LW/C)</t>
  </si>
  <si>
    <t>Jacob Larsson (D)</t>
  </si>
  <si>
    <t>Jacob Middleton (D)</t>
  </si>
  <si>
    <t>Jacob Moverare (D)</t>
  </si>
  <si>
    <t>Jacob Paquette (D)</t>
  </si>
  <si>
    <t>Jacob Peterson (C)</t>
  </si>
  <si>
    <t>Jake Bean (D)</t>
  </si>
  <si>
    <t>Jake Bischoff (D)</t>
  </si>
  <si>
    <t>Jake Chelios (D)</t>
  </si>
  <si>
    <t>Jake Evans (C/RW)</t>
  </si>
  <si>
    <t>Jake Leschyshyn (C)</t>
  </si>
  <si>
    <t>Jake Massie (D)</t>
  </si>
  <si>
    <t>Jake McGrew (RW)</t>
  </si>
  <si>
    <t>Jake Ryczek (D)</t>
  </si>
  <si>
    <t>Jake Walman (D)</t>
  </si>
  <si>
    <t>Jakob Forsbacka Karlsson (C)</t>
  </si>
  <si>
    <t>Jakob Stenqvist (D)</t>
  </si>
  <si>
    <t>Jakob Stukel (LW)</t>
  </si>
  <si>
    <t>Jakub Galvas (D)</t>
  </si>
  <si>
    <t>Jakub Jerabek (D)</t>
  </si>
  <si>
    <t>Jakub Zboril (D)</t>
  </si>
  <si>
    <t>Jalen Chatfield (D)</t>
  </si>
  <si>
    <t>Jalen Smereck (D)</t>
  </si>
  <si>
    <t>James Greenway (D)</t>
  </si>
  <si>
    <t>Jamie McBain (D)</t>
  </si>
  <si>
    <t>Jan Drozg (LW/RW)</t>
  </si>
  <si>
    <t>Jan Kostalek (D)</t>
  </si>
  <si>
    <t>Jani Hakanpää (D)</t>
  </si>
  <si>
    <t>Janne Kuokkanen (C/W)</t>
  </si>
  <si>
    <t>Jansen Harkins (C)</t>
  </si>
  <si>
    <t>Jared Boll (RW)</t>
  </si>
  <si>
    <t>Jared Fiegl (LW)</t>
  </si>
  <si>
    <t>Jaret Anderson-Dolan (C)</t>
  </si>
  <si>
    <t>Jaromír Jágr (RW)</t>
  </si>
  <si>
    <t>Jarred Tinordi (D)</t>
  </si>
  <si>
    <t>Jarret Tyszka (D)</t>
  </si>
  <si>
    <t>Jason Dickinson (C/LW)</t>
  </si>
  <si>
    <t>Jason Garrison (D)</t>
  </si>
  <si>
    <t>Jason Robertson (LW)</t>
  </si>
  <si>
    <t>Jayce Hawryluk (C/RW)</t>
  </si>
  <si>
    <t>Jaycob Megna (D)</t>
  </si>
  <si>
    <t>Jayden Halbgewachs (LW/C)</t>
  </si>
  <si>
    <t>Jayson Megna (C/RW)</t>
  </si>
  <si>
    <t>JC Lipon (RW/C)</t>
  </si>
  <si>
    <t>Jean-Christophe Beaudin (C/RW)</t>
  </si>
  <si>
    <t>Jean-Sébastien Dea (C/RW)</t>
  </si>
  <si>
    <t>Jeff Taylor (D)</t>
  </si>
  <si>
    <t>Jens Lööke (RW/LW)</t>
  </si>
  <si>
    <t>Jeremiah Addison (LW)</t>
  </si>
  <si>
    <t>Jeremy Bracco (RW)</t>
  </si>
  <si>
    <t>Jeremy Davies (D)</t>
  </si>
  <si>
    <t>Jérémy Grégoire (C)</t>
  </si>
  <si>
    <t>Jérémy Lauzon (D)</t>
  </si>
  <si>
    <t>Jérémy Roy (D)</t>
  </si>
  <si>
    <t>Jesper Boqvist (C/W)</t>
  </si>
  <si>
    <t>Jesper Lindgren (D)</t>
  </si>
  <si>
    <t>Jesse Gabrielle (LW)</t>
  </si>
  <si>
    <t>Jesse Graham (D)</t>
  </si>
  <si>
    <t>Jesse Puljujärvi (RW)</t>
  </si>
  <si>
    <t>Jimmy Lodge (C/RW)</t>
  </si>
  <si>
    <t>Joachim Blichfeld (RW/LW)</t>
  </si>
  <si>
    <t>Joakim Ryan (D)</t>
  </si>
  <si>
    <t>Jocktan Chainey (D)</t>
  </si>
  <si>
    <t>Joe Colborne (C/W)</t>
  </si>
  <si>
    <t>Joe Hicketts (D)</t>
  </si>
  <si>
    <t>Joe Wegwerth (RW/LW)</t>
  </si>
  <si>
    <t>Joel Eriksson Ek (C/W)</t>
  </si>
  <si>
    <t>Joel Hanley (D)</t>
  </si>
  <si>
    <t>Joey Anderson (RW)</t>
  </si>
  <si>
    <t>Joey LaLeggia (LW/D)</t>
  </si>
  <si>
    <t>Johan Sundström (C)</t>
  </si>
  <si>
    <t>John Adams (RW)</t>
  </si>
  <si>
    <t>John Albert (C)</t>
  </si>
  <si>
    <t>John Dahlström (RW/LW)</t>
  </si>
  <si>
    <t>John Gilmour (D)</t>
  </si>
  <si>
    <t>John Hayden (W/C)</t>
  </si>
  <si>
    <t>John Marino (D)</t>
  </si>
  <si>
    <t>John Nyberg (D)</t>
  </si>
  <si>
    <t>John Quenneville (C/W)</t>
  </si>
  <si>
    <t>John Ramage (D)</t>
  </si>
  <si>
    <t>John Stevens (C)</t>
  </si>
  <si>
    <t>Johnathan Kovacevic (D)</t>
  </si>
  <si>
    <t>Johnathan MacLeod (D)</t>
  </si>
  <si>
    <t>Jonah Gadjovich (LW)</t>
  </si>
  <si>
    <t>Jonas Røndbjerg (LW/RW)</t>
  </si>
  <si>
    <t>Jonas Siegenthaler (D)</t>
  </si>
  <si>
    <t>Jonathan Ang (C)</t>
  </si>
  <si>
    <t>Jonathan Dahlén (LW)</t>
  </si>
  <si>
    <t>Jonathan Davidsson (RW)</t>
  </si>
  <si>
    <t>Jonathon Martin (RW/C)</t>
  </si>
  <si>
    <t>Joni Ikonen (C/RW)</t>
  </si>
  <si>
    <t>Joni Tuulola (D)</t>
  </si>
  <si>
    <t>Jonne Tammela (RW/LW)</t>
  </si>
  <si>
    <t>Jonny Brodzinski (C/RW)</t>
  </si>
  <si>
    <t>Joona Koppanen (LW/C)</t>
  </si>
  <si>
    <t>Joonas Lyytinen (D)</t>
  </si>
  <si>
    <t>Joonas Nättinen (C/RW)</t>
  </si>
  <si>
    <t>Jordan Greenway (LW)</t>
  </si>
  <si>
    <t>Jordan Kyrou (C/RW)</t>
  </si>
  <si>
    <t>Jordan Maletta (C)</t>
  </si>
  <si>
    <t>Jordan Sambrook (D)</t>
  </si>
  <si>
    <t>Jordan Schmaltz (D)</t>
  </si>
  <si>
    <t>Jordan Schroeder (W/C)</t>
  </si>
  <si>
    <t>Jordan Subban (D)</t>
  </si>
  <si>
    <t>Jordan Szwarz (RW)</t>
  </si>
  <si>
    <t>Jordin Tootoo (RW)</t>
  </si>
  <si>
    <t>Jordy Bellerive (C)</t>
  </si>
  <si>
    <t>Jordy Stallard (C)</t>
  </si>
  <si>
    <t>Joseph Blandisi (C/LW)</t>
  </si>
  <si>
    <t>Joseph Cecconi (D)</t>
  </si>
  <si>
    <t>Joseph Gambardella (C)</t>
  </si>
  <si>
    <t>Joseph LaBate (LW)</t>
  </si>
  <si>
    <t>Joseph Masonius (D)</t>
  </si>
  <si>
    <t>Josh Anderson (D)</t>
  </si>
  <si>
    <t>Josh Anderson (RW)</t>
  </si>
  <si>
    <t>Josh Brook (D)</t>
  </si>
  <si>
    <t>Josh Brown (D)</t>
  </si>
  <si>
    <t>Josh Healey (D)</t>
  </si>
  <si>
    <t>Josh Jooris (W/C)</t>
  </si>
  <si>
    <t>Josh Mahura (D)</t>
  </si>
  <si>
    <t>Josh Wesley (D)</t>
  </si>
  <si>
    <t>Joshua Ess (D)</t>
  </si>
  <si>
    <t>Joshua Ho-Sang (RW)</t>
  </si>
  <si>
    <t>Joshua Norris (C)</t>
  </si>
  <si>
    <t>Judd Peterson (C)</t>
  </si>
  <si>
    <t>Juho Lammikko (W/C)</t>
  </si>
  <si>
    <t>Julian Melchiori (D)</t>
  </si>
  <si>
    <t>Julien Gauthier (RW)</t>
  </si>
  <si>
    <t>Julien Nantel (C/LW)</t>
  </si>
  <si>
    <t>Julius Bergman (D)</t>
  </si>
  <si>
    <t>Julius Honka (D)</t>
  </si>
  <si>
    <t>Julius Nättinen (C)</t>
  </si>
  <si>
    <t>Julius Vähätalo (LW/C)</t>
  </si>
  <si>
    <t>Justin Auger (RW)</t>
  </si>
  <si>
    <t>Justin Bailey (RW/LW)</t>
  </si>
  <si>
    <t>Justin Dowling (C)</t>
  </si>
  <si>
    <t>Justin Hickman (RW)</t>
  </si>
  <si>
    <t>Justin Kirkland (LW/RW)</t>
  </si>
  <si>
    <t>Justin Kloos (C/RW)</t>
  </si>
  <si>
    <t>Justin Scott (C/W)</t>
  </si>
  <si>
    <t>Justin Selman (C)</t>
  </si>
  <si>
    <t>Juuso Välimäki (D)</t>
  </si>
  <si>
    <t>Kailer Yamamoto (RW)</t>
  </si>
  <si>
    <t>Kale Clague (D)</t>
  </si>
  <si>
    <t>Kale Howarth (LW)</t>
  </si>
  <si>
    <t>Kalle Kossila (LW/C)</t>
  </si>
  <si>
    <t>Kane Lafranchise (D)</t>
  </si>
  <si>
    <t>Karch Bachman (LW/C)</t>
  </si>
  <si>
    <t>Karlis Cukste (D)</t>
  </si>
  <si>
    <t>Kasper Björkqvist (RW/LW)</t>
  </si>
  <si>
    <t>Kasper Kotkansalo (D)</t>
  </si>
  <si>
    <t>Kasperi Kapanen (RW/LW)</t>
  </si>
  <si>
    <t>Keaton Middleton (D)</t>
  </si>
  <si>
    <t>Keaton Thompson (D)</t>
  </si>
  <si>
    <t>Keegan Kanzig (D)</t>
  </si>
  <si>
    <t>Keegan Kolesar (RW)</t>
  </si>
  <si>
    <t>Keegan Lowe (D)</t>
  </si>
  <si>
    <t>Kelly Summers (D)</t>
  </si>
  <si>
    <t>Kenny Agostino (LW)</t>
  </si>
  <si>
    <t>Kerby Rychel (LW/RW)</t>
  </si>
  <si>
    <t>Kevin Czuczman (D)</t>
  </si>
  <si>
    <t>Kevin Elgestål (RW/LW)</t>
  </si>
  <si>
    <t>Kevin Gravel (D)</t>
  </si>
  <si>
    <t>Kevin Labanc (RW/LW)</t>
  </si>
  <si>
    <t>Kevin Porter (C)</t>
  </si>
  <si>
    <t>Kevin Rooney (C)</t>
  </si>
  <si>
    <t>Kevin Roy (LW)</t>
  </si>
  <si>
    <t>Kevin Stenlund (C)</t>
  </si>
  <si>
    <t>Kieffer Bellows (LW/C)</t>
  </si>
  <si>
    <t>Kirill Kaprizov (LW/RW)</t>
  </si>
  <si>
    <t>Kirill Maximov (RW)</t>
  </si>
  <si>
    <t>Klim Kostin (C/W)</t>
  </si>
  <si>
    <t>Kole Lind (RW)</t>
  </si>
  <si>
    <t>Kole Sherwood (RW)</t>
  </si>
  <si>
    <t>Kristian Røykås Marthinsen (LW)</t>
  </si>
  <si>
    <t>Kristian Vesalainen (LW/RW)</t>
  </si>
  <si>
    <t>Kristofers Bindulis (D)</t>
  </si>
  <si>
    <t>Kristoffer Gunnarsson (D)</t>
  </si>
  <si>
    <t>Kurtis Gabriel (RW)</t>
  </si>
  <si>
    <t>Kurtis MacDermid (D)</t>
  </si>
  <si>
    <t>Kyle Baun (RW)</t>
  </si>
  <si>
    <t>Kyle Burroughs (D)</t>
  </si>
  <si>
    <t>Kyle Capobianco (D)</t>
  </si>
  <si>
    <t>Kyle Connor (LW)</t>
  </si>
  <si>
    <t>Kyle Criscuolo (C)</t>
  </si>
  <si>
    <t>Kyle Olson (RW)</t>
  </si>
  <si>
    <t>Kyle Platzer (RW/C)</t>
  </si>
  <si>
    <t>Kyle Quincey (D)</t>
  </si>
  <si>
    <t>Kyle Rau (C/LW)</t>
  </si>
  <si>
    <t>Kyle Schempp (C)</t>
  </si>
  <si>
    <t>Kyle Wood (D)</t>
  </si>
  <si>
    <t>Landon Ferraro (C/W)</t>
  </si>
  <si>
    <t>Lane Pederson (C)</t>
  </si>
  <si>
    <t>Lane Zablocki (RW)</t>
  </si>
  <si>
    <t>Laurent Dauphin (C/LW)</t>
  </si>
  <si>
    <t>Lawson Crouse (LW)</t>
  </si>
  <si>
    <t>Lee Stempniak (RW)</t>
  </si>
  <si>
    <t>Leon Gawanke (D)</t>
  </si>
  <si>
    <t>Liam Coughlin (C)</t>
  </si>
  <si>
    <t>Liam Hawel (C)</t>
  </si>
  <si>
    <t>Liam O'Brien (C/LW)</t>
  </si>
  <si>
    <t>Lias Andersson (C)</t>
  </si>
  <si>
    <t>Libor Hájek (D)</t>
  </si>
  <si>
    <t>Libor Sulak (D)</t>
  </si>
  <si>
    <t>Linden Vey (C)</t>
  </si>
  <si>
    <t>Linus Arnesson (D)</t>
  </si>
  <si>
    <t>Linus Högberg (D)</t>
  </si>
  <si>
    <t>Linus Hultström (D)</t>
  </si>
  <si>
    <t>Linus Lindström (C)</t>
  </si>
  <si>
    <t>Linus Nässén (D)</t>
  </si>
  <si>
    <t>Linus Ölund (C)</t>
  </si>
  <si>
    <t>Linus Weissbach (LW/RW)</t>
  </si>
  <si>
    <t>Logan Brown (C)</t>
  </si>
  <si>
    <t>Logan Cockerill (LW)</t>
  </si>
  <si>
    <t>Logan Stanley (D)</t>
  </si>
  <si>
    <t>Louis Belpedio (D)</t>
  </si>
  <si>
    <t>Louis-Marc Aubry (C)</t>
  </si>
  <si>
    <t>Luc Snuggerud (D)</t>
  </si>
  <si>
    <t>Lucas Carlsson (D)</t>
  </si>
  <si>
    <t>Lucas Johansen (D)</t>
  </si>
  <si>
    <t>Lucas Wallmark (C)</t>
  </si>
  <si>
    <t>Ludwig Byström (D)</t>
  </si>
  <si>
    <t>Lukas Bengtsson (D)</t>
  </si>
  <si>
    <t>Lukas Jasek (RW)</t>
  </si>
  <si>
    <t>Lukas Vejdemo (C/W)</t>
  </si>
  <si>
    <t>Luke Gazdic (LW)</t>
  </si>
  <si>
    <t>Luke Green (D)</t>
  </si>
  <si>
    <t>Luke Johnson (C)</t>
  </si>
  <si>
    <t>Luke Kunin (C)</t>
  </si>
  <si>
    <t>Luke Martin (D)</t>
  </si>
  <si>
    <t>Luke Stevens (LW)</t>
  </si>
  <si>
    <t>Mackenze Stewart (D/LW)</t>
  </si>
  <si>
    <t>MacKenzie Entwistle (RW)</t>
  </si>
  <si>
    <t>MacKenzie MacEachern (LW)</t>
  </si>
  <si>
    <t>Macoy Erkamps (D)</t>
  </si>
  <si>
    <t>Madison Bowey (D)</t>
  </si>
  <si>
    <t>Malte Setkov (D)</t>
  </si>
  <si>
    <t>Manuel Wiederer (RW/C)</t>
  </si>
  <si>
    <t>Marcus Davidsson (C/W)</t>
  </si>
  <si>
    <t>Marcus Krüger (C)</t>
  </si>
  <si>
    <t>Marcus Pettersson (D)</t>
  </si>
  <si>
    <t>Marcus Sörensen (LW)</t>
  </si>
  <si>
    <t>Marcus Vela (C)</t>
  </si>
  <si>
    <t>Marian Studenic (RW)</t>
  </si>
  <si>
    <t>Mario Ferraro (D)</t>
  </si>
  <si>
    <t>Mario Kempe (RW/C)</t>
  </si>
  <si>
    <t>Mario Lucia (LW)</t>
  </si>
  <si>
    <t>Mark Alt (D)</t>
  </si>
  <si>
    <t>Mark Fayne (D)</t>
  </si>
  <si>
    <t>Mark Friedman (D)</t>
  </si>
  <si>
    <t>Mark Jankowski (C/LW)</t>
  </si>
  <si>
    <t>Mark McNeill (C/RW)</t>
  </si>
  <si>
    <t>Mark Shoemaker (D)</t>
  </si>
  <si>
    <t>Markus Eisenschmid (C)</t>
  </si>
  <si>
    <t>Markus Hännikäinen (LW/RW)</t>
  </si>
  <si>
    <t>Markus Niemeläinen (D)</t>
  </si>
  <si>
    <t>Markus Nurmi (RW/LW)</t>
  </si>
  <si>
    <t>Markus Nutivaara (D)</t>
  </si>
  <si>
    <t>Markus Phillips (D)</t>
  </si>
  <si>
    <t>Martin Marincin (D)</t>
  </si>
  <si>
    <t>Martin Necas (C/RW)</t>
  </si>
  <si>
    <t>Martins Dzierkals (RW)</t>
  </si>
  <si>
    <t>Mason Appleton (C)</t>
  </si>
  <si>
    <t>Mason Geertsen (D)</t>
  </si>
  <si>
    <t>Mason Mitchell (LW)</t>
  </si>
  <si>
    <t>Mason Shaw (C)</t>
  </si>
  <si>
    <t>Matej Stransky (RW)</t>
  </si>
  <si>
    <t>Mathew Bodie (D)</t>
  </si>
  <si>
    <t>Mathias From (LW/RW)</t>
  </si>
  <si>
    <t>Mathieu Joseph (RW/LW)</t>
  </si>
  <si>
    <t>Matt Beleskey (LW/RW)</t>
  </si>
  <si>
    <t>Matt Brassard (D)</t>
  </si>
  <si>
    <t>Matt Filipe (LW)</t>
  </si>
  <si>
    <t>Matt Grzelcyk (D)</t>
  </si>
  <si>
    <t>Matt Iacopelli (RW/LW)</t>
  </si>
  <si>
    <t>Matt Lorito (LW/RW)</t>
  </si>
  <si>
    <t>Matt Luff (RW)</t>
  </si>
  <si>
    <t>Matt Moulson (LW/RW)</t>
  </si>
  <si>
    <t>Matt Puempel (LW/RW)</t>
  </si>
  <si>
    <t>Matt Read (LW/RW)</t>
  </si>
  <si>
    <t>Matt Roy (D/LW)</t>
  </si>
  <si>
    <t>Matt Taormina (D)</t>
  </si>
  <si>
    <t>Matt Tennyson (D)</t>
  </si>
  <si>
    <t>Matt Ustaski (C)</t>
  </si>
  <si>
    <t>Matthew Berkovitz (D)</t>
  </si>
  <si>
    <t>Matthew Cairns (D)</t>
  </si>
  <si>
    <t>Matthew Hellickson (D)</t>
  </si>
  <si>
    <t>Matthew Highmore (C/LW)</t>
  </si>
  <si>
    <t>Matthew Peca (C)</t>
  </si>
  <si>
    <t>Matthew Phillips (C/RW)</t>
  </si>
  <si>
    <t>Matthew Spencer (D)</t>
  </si>
  <si>
    <t>Matthew Strome (LW)</t>
  </si>
  <si>
    <t>Mattias Elfström (W/C)</t>
  </si>
  <si>
    <t>Max Friberg (RW)</t>
  </si>
  <si>
    <t>Max Görtz (RW)</t>
  </si>
  <si>
    <t>Max Jones (LW)</t>
  </si>
  <si>
    <t>Max McCormick (LW/C)</t>
  </si>
  <si>
    <t>Max Reinhart (C/LW)</t>
  </si>
  <si>
    <t>Max Zimmer (LW)</t>
  </si>
  <si>
    <t>Maxim Chudinov (D)</t>
  </si>
  <si>
    <t>Maxim Letunov (C)</t>
  </si>
  <si>
    <t>Maxim Mamin (LW/RW)</t>
  </si>
  <si>
    <t>Maxim Sushko (RW)</t>
  </si>
  <si>
    <t>Maxime Comtois (LW)</t>
  </si>
  <si>
    <t>Maxime Fortier (RW)</t>
  </si>
  <si>
    <t>Maxime Lajoie (D)</t>
  </si>
  <si>
    <t>Maxwell Gildon (D)</t>
  </si>
  <si>
    <t>Maxwell Willman (C)</t>
  </si>
  <si>
    <t>Michael Amadio (C)</t>
  </si>
  <si>
    <t>Michael Anderson (D)</t>
  </si>
  <si>
    <t>Michaël Bournival (W/C)</t>
  </si>
  <si>
    <t>Michael Brodzinski (D)</t>
  </si>
  <si>
    <t>Michael Bunting (LW)</t>
  </si>
  <si>
    <t>Michael Carcone (LW/RW)</t>
  </si>
  <si>
    <t>Michael Chaput (C/W)</t>
  </si>
  <si>
    <t>Michael Dal Colle (LW)</t>
  </si>
  <si>
    <t>Michael Downing (D)</t>
  </si>
  <si>
    <t>Michael Eyssimont (C)</t>
  </si>
  <si>
    <t>Michael Kapla (D)</t>
  </si>
  <si>
    <t>Michael Karow (D)</t>
  </si>
  <si>
    <t>Michael Latta (C/RW)</t>
  </si>
  <si>
    <t>Michael McCarron (RW/C)</t>
  </si>
  <si>
    <t>Michael McLeod (C)</t>
  </si>
  <si>
    <t>Michael Mersch (LW/RW)</t>
  </si>
  <si>
    <t>Michael Pezzetta (LW/C)</t>
  </si>
  <si>
    <t>Michael Rasmussen (C)</t>
  </si>
  <si>
    <t>Michael Sgarbossa (C)</t>
  </si>
  <si>
    <t>Michael Spacek (RW/C)</t>
  </si>
  <si>
    <t>Miguel Fidler (LW)</t>
  </si>
  <si>
    <t>Mikael Wikstrand (D)</t>
  </si>
  <si>
    <t>Mike Blunden (RW)</t>
  </si>
  <si>
    <t>Mike Liambas (LW/D)</t>
  </si>
  <si>
    <t>Mike Reilly (D)</t>
  </si>
  <si>
    <t>Mike Sislo (RW)</t>
  </si>
  <si>
    <t>Mike Vecchione (C/RW)</t>
  </si>
  <si>
    <t>Mikhail Maltsev (C)</t>
  </si>
  <si>
    <t>Mikhail Vorobyov (C)</t>
  </si>
  <si>
    <t>Miles Gendron (D)</t>
  </si>
  <si>
    <t>Mirco Müller (D)</t>
  </si>
  <si>
    <t>Miro Aaltonen (C)</t>
  </si>
  <si>
    <t>Miro Heiskanen (D)</t>
  </si>
  <si>
    <t>Miro Karjalainen (D)</t>
  </si>
  <si>
    <t>Mitch Callahan (RW/LW)</t>
  </si>
  <si>
    <t>Mitch Hults (C)</t>
  </si>
  <si>
    <t>Mitchell Mattson (C)</t>
  </si>
  <si>
    <t>Mitchell Stephens (C)</t>
  </si>
  <si>
    <t>Mitchell Vande Sompel (D)</t>
  </si>
  <si>
    <t>Morgan Barron (C/LW)</t>
  </si>
  <si>
    <t>Morgan Frost (C)</t>
  </si>
  <si>
    <t>Morgan Geekie (C)</t>
  </si>
  <si>
    <t>Morgan Klimchuk (LW)</t>
  </si>
  <si>
    <t>Nate Clurman (D)</t>
  </si>
  <si>
    <t>Nate Schnarr (C)</t>
  </si>
  <si>
    <t>Nathan Bastian (RW)</t>
  </si>
  <si>
    <t>Nathan Gerbe (C/LW)</t>
  </si>
  <si>
    <t>Nathan Noel (C)</t>
  </si>
  <si>
    <t>Nathan Walker (LW)</t>
  </si>
  <si>
    <t>Neal Pionk (D)</t>
  </si>
  <si>
    <t>Nelson Nogier (D)</t>
  </si>
  <si>
    <t>Nic Kerdiles (LW)</t>
  </si>
  <si>
    <t>Nic Petan (C/LW)</t>
  </si>
  <si>
    <t>Nicholas Baptiste (RW)</t>
  </si>
  <si>
    <t>Nicholas Boka (D)</t>
  </si>
  <si>
    <t>Nicholas Caamano (RW/LW)</t>
  </si>
  <si>
    <t>Nicholas Merkley (RW/C)</t>
  </si>
  <si>
    <t>Nick Campoli (C)</t>
  </si>
  <si>
    <t>Nick DeSimone (D)</t>
  </si>
  <si>
    <t>Nick Henry (RW)</t>
  </si>
  <si>
    <t>Nick Lappin (RW)</t>
  </si>
  <si>
    <t>Nick Leivermann (D)</t>
  </si>
  <si>
    <t>Nick Moutrey (C/W)</t>
  </si>
  <si>
    <t>Nick Pastujov (LW)</t>
  </si>
  <si>
    <t>Nick Paul (LW/C)</t>
  </si>
  <si>
    <t>Nick Perbix (D)</t>
  </si>
  <si>
    <t>Nick Seeler (D)</t>
  </si>
  <si>
    <t>Nick Sörensen (RW)</t>
  </si>
  <si>
    <t>Nick Suzuki (C)</t>
  </si>
  <si>
    <t>Nick Swaney (RW/C)</t>
  </si>
  <si>
    <t>Nicklas Jensen (RW/LW)</t>
  </si>
  <si>
    <t>Niclas Almari (D)</t>
  </si>
  <si>
    <t>Nicolas Aubé-Kubel (RW)</t>
  </si>
  <si>
    <t>Nicolas Deslauriers (LW/RW)</t>
  </si>
  <si>
    <t>Nicolas Hague (D)</t>
  </si>
  <si>
    <t>Nicolas Mattinen (D)</t>
  </si>
  <si>
    <t>Nicolas Meloche (D)</t>
  </si>
  <si>
    <t>Nicolas Roy (C/RW)</t>
  </si>
  <si>
    <t>Nikita A. Popugayev (RW/LW)</t>
  </si>
  <si>
    <t>Nikita Gusev (LW)</t>
  </si>
  <si>
    <t>Nikita Pavlychev (C)</t>
  </si>
  <si>
    <t>Nikita Scherbak (RW/LW)</t>
  </si>
  <si>
    <t>Nikita Soshnikov (RW/LW)</t>
  </si>
  <si>
    <t>Nikita Tryamkin (D)</t>
  </si>
  <si>
    <t>Niklas Hansson (D)</t>
  </si>
  <si>
    <t>Niko Mikkola (D)</t>
  </si>
  <si>
    <t>Nikolai Chebykin (LW/RW)</t>
  </si>
  <si>
    <t>Nikolai Prokhorkin (LW/C)</t>
  </si>
  <si>
    <t>Nikolaj Krag Christensen (C/LW)</t>
  </si>
  <si>
    <t>Nikolas Koberstein (D)</t>
  </si>
  <si>
    <t>Nikolay Goldobin (RW/LW)</t>
  </si>
  <si>
    <t>Noah Carroll (D)</t>
  </si>
  <si>
    <t>Noah Cates (LW)</t>
  </si>
  <si>
    <t>Noah Gregor (C)</t>
  </si>
  <si>
    <t>Noah Juulsen (D)</t>
  </si>
  <si>
    <t>Noah Rod (W/C)</t>
  </si>
  <si>
    <t>Noel Hoefenmayer (D)</t>
  </si>
  <si>
    <t>Nolan Stevens (C)</t>
  </si>
  <si>
    <t>Nolan Vesey (LW)</t>
  </si>
  <si>
    <t>Oleg Sosunov (D)</t>
  </si>
  <si>
    <t>Oliver Kylington (D)</t>
  </si>
  <si>
    <t>Olle Lycksell (RW/C)</t>
  </si>
  <si>
    <t>Olli Juolevi (D)</t>
  </si>
  <si>
    <t>Ondrej Kase (RW/LW)</t>
  </si>
  <si>
    <t>Ondrej Vala (D)</t>
  </si>
  <si>
    <t>Oscar Fantenberg (D)</t>
  </si>
  <si>
    <t>Oskar Lindblom (LW/RW)</t>
  </si>
  <si>
    <t>Oskar Steen (C/RW)</t>
  </si>
  <si>
    <t>Oskar Sundqvist (C/W)</t>
  </si>
  <si>
    <t>Oskari Laaksonen (D)</t>
  </si>
  <si>
    <t>Ostap Safin (RW)</t>
  </si>
  <si>
    <t>Otto Koivula (LW/RW)</t>
  </si>
  <si>
    <t>Otto Somppi (C)</t>
  </si>
  <si>
    <t>Owen Tippett (LW/RW)</t>
  </si>
  <si>
    <t>Parker Foo (LW)</t>
  </si>
  <si>
    <t>Parker Kelly (C)</t>
  </si>
  <si>
    <t>Parker Wotherspoon (D)</t>
  </si>
  <si>
    <t>Pascal Laberge (C)</t>
  </si>
  <si>
    <t>Pat Cannone (C)</t>
  </si>
  <si>
    <t>Patrick Brown (C/RW)</t>
  </si>
  <si>
    <t>Patrick Harper (C)</t>
  </si>
  <si>
    <t>Patrick Holway (D)</t>
  </si>
  <si>
    <t>Patrick Kudla (D)</t>
  </si>
  <si>
    <t>Patrick Russell (RW)</t>
  </si>
  <si>
    <t>Patrick Shea (C/RW)</t>
  </si>
  <si>
    <t>Patrick Sieloff (D)</t>
  </si>
  <si>
    <t>Patrick Wiercioch (D)</t>
  </si>
  <si>
    <t>Patrik Virta (C/RW)</t>
  </si>
  <si>
    <t>Paul Bittner (LW)</t>
  </si>
  <si>
    <t>Paul LaDue (D)</t>
  </si>
  <si>
    <t>Paul Martin (D)</t>
  </si>
  <si>
    <t>Paul Thompson (RW)</t>
  </si>
  <si>
    <t>Pavel Jenys (C)</t>
  </si>
  <si>
    <t>Pavel Karnaukhov (LW/C)</t>
  </si>
  <si>
    <t>Pavel Koltygin (C/LW)</t>
  </si>
  <si>
    <t>Peter Cehlárik (LW/RW)</t>
  </si>
  <si>
    <t>Peter Holland (C)</t>
  </si>
  <si>
    <t>Petrus Palmu (RW/LW)</t>
  </si>
  <si>
    <t>Petter Granberg (D)</t>
  </si>
  <si>
    <t>Petter Hansson (D)</t>
  </si>
  <si>
    <t>Petteri Lindbohm (D)</t>
  </si>
  <si>
    <t>Phil Varone (C/LW)</t>
  </si>
  <si>
    <t>Philip Holm (D)</t>
  </si>
  <si>
    <t>Philip Kemp (D)</t>
  </si>
  <si>
    <t>Philip Nyberg (D)</t>
  </si>
  <si>
    <t>Philip Samuelsson (D)</t>
  </si>
  <si>
    <t>Philippe Myers (D)</t>
  </si>
  <si>
    <t>Phillip Di Giuseppe (LW/RW)</t>
  </si>
  <si>
    <t>Pierre Engvall (LW/RW)</t>
  </si>
  <si>
    <t>Pierre-Cédric Labrie (LW)</t>
  </si>
  <si>
    <t>Pierre-Olivier Joseph (D)</t>
  </si>
  <si>
    <t>PLAYER</t>
  </si>
  <si>
    <t>team</t>
  </si>
  <si>
    <t>Pontus Åberg (LW/RW)</t>
  </si>
  <si>
    <t>Pontus Själin (D)</t>
  </si>
  <si>
    <t>Radel Fazleyev (C/LW)</t>
  </si>
  <si>
    <t>Radim Simek (D)</t>
  </si>
  <si>
    <t>Radovan Bondra (RW/LW)</t>
  </si>
  <si>
    <t>Rasmus Andersson (D)</t>
  </si>
  <si>
    <t>Rasmus Asplund (C)</t>
  </si>
  <si>
    <t>Reece Scarlett (D)</t>
  </si>
  <si>
    <t>Reece Willcox (D)</t>
  </si>
  <si>
    <t>Reid Boucher (LW/RW)</t>
  </si>
  <si>
    <t>Reid Duke (C)</t>
  </si>
  <si>
    <t>Reid Petryk (C/W)</t>
  </si>
  <si>
    <t>Reilly Walsh (D)</t>
  </si>
  <si>
    <t>Reilly Webb (D)</t>
  </si>
  <si>
    <t>Rem Pitlick (C)</t>
  </si>
  <si>
    <t>Remi Elie (LW)</t>
  </si>
  <si>
    <t>Rhett Gardner (C/LW)</t>
  </si>
  <si>
    <t>Riley Barber (RW)</t>
  </si>
  <si>
    <t>Riley Stillman (D)</t>
  </si>
  <si>
    <t>Riley Tufte (LW)</t>
  </si>
  <si>
    <t>Rinat Valiyev (D)</t>
  </si>
  <si>
    <t>Rob O'Gara (D)</t>
  </si>
  <si>
    <t>Robbie Russo (D)</t>
  </si>
  <si>
    <t>Robbie Stucker (D)</t>
  </si>
  <si>
    <t>Robert Thomas (C)</t>
  </si>
  <si>
    <t>Robin Norell (D)</t>
  </si>
  <si>
    <t>Robin Salo (D)</t>
  </si>
  <si>
    <t>Rocco Grimaldi (C/RW)</t>
  </si>
  <si>
    <t>Roland McKeown (D)</t>
  </si>
  <si>
    <t>Roman Horák (C/LW)</t>
  </si>
  <si>
    <t>Roman Lyubimov (C/LW)</t>
  </si>
  <si>
    <t>Roope Hintz (LW)</t>
  </si>
  <si>
    <t>Roope Laavainen (D)</t>
  </si>
  <si>
    <t>Ross Colton (C)</t>
  </si>
  <si>
    <t>Rourke Chartier (C)</t>
  </si>
  <si>
    <t>Rudolfs Balcers (LW)</t>
  </si>
  <si>
    <t>Rushan Rafikov (D)</t>
  </si>
  <si>
    <t>Ryan Collins (D)</t>
  </si>
  <si>
    <t>Ryan Donato (C)</t>
  </si>
  <si>
    <t>Ryan Fitzgerald (C)</t>
  </si>
  <si>
    <t>Ryan Graves (D)</t>
  </si>
  <si>
    <t>Ryan Gropp (LW)</t>
  </si>
  <si>
    <t>Ryan Jones (D)</t>
  </si>
  <si>
    <t>Ryan Kujawinski (C/RW)</t>
  </si>
  <si>
    <t>Ryan Lindgren (D)</t>
  </si>
  <si>
    <t>Ryan Lohin (C)</t>
  </si>
  <si>
    <t>Ryan Lomberg (LW)</t>
  </si>
  <si>
    <t>Ryan MacInnis (C)</t>
  </si>
  <si>
    <t>Ryan Mantha (D)</t>
  </si>
  <si>
    <t>Ryan McGregor (C)</t>
  </si>
  <si>
    <t>Ryan Murphy (D)</t>
  </si>
  <si>
    <t>Ryan O'Connell (D)</t>
  </si>
  <si>
    <t>Ryan Poehling (C)</t>
  </si>
  <si>
    <t>Ryan Shea (D)</t>
  </si>
  <si>
    <t>Ryan Sproul (D)</t>
  </si>
  <si>
    <t>Ryan Stanton (D)</t>
  </si>
  <si>
    <t>Ryan Zuhlsdorf (D)</t>
  </si>
  <si>
    <t>Sam Anas (C/RW)</t>
  </si>
  <si>
    <t>Sam Carrick (C)</t>
  </si>
  <si>
    <t>Sam Lafferty (C/LW)</t>
  </si>
  <si>
    <t>Sam Miletic (LW/C)</t>
  </si>
  <si>
    <t>Sam Steel (C)</t>
  </si>
  <si>
    <t>Sam Vigneault (C)</t>
  </si>
  <si>
    <t>Sami Niku (D)</t>
  </si>
  <si>
    <t>Sammy Blais (LW)</t>
  </si>
  <si>
    <t>Samuel Morin (D)</t>
  </si>
  <si>
    <t>Samuel Walker (C)</t>
  </si>
  <si>
    <t>Santeri Virtanen (C)</t>
  </si>
  <si>
    <t>Scott Reedy (C/RW)</t>
  </si>
  <si>
    <t>Scott Sabourin (RW)</t>
  </si>
  <si>
    <t>Scott Valentine (D)</t>
  </si>
  <si>
    <t>Scott Walford (D)</t>
  </si>
  <si>
    <t>Sean Day (D)</t>
  </si>
  <si>
    <t>Sean Malone (C)</t>
  </si>
  <si>
    <t>Sebastian Aho (D)</t>
  </si>
  <si>
    <t>Sebastian Repo (RW/C)</t>
  </si>
  <si>
    <t>Sebastian Walfridsson (D)</t>
  </si>
  <si>
    <t>Sergei Boikov (D)</t>
  </si>
  <si>
    <t>Sergei Tolchinsky (LW/RW)</t>
  </si>
  <si>
    <t>Sergei Zborovsky (D)</t>
  </si>
  <si>
    <t>Seth Griffith (C/W)</t>
  </si>
  <si>
    <t>Seth Helgeson (D)</t>
  </si>
  <si>
    <t>Shane Bowers (C)</t>
  </si>
  <si>
    <t>Shane Eiserman (C/W)</t>
  </si>
  <si>
    <t>Shane Gersich (C/LW)</t>
  </si>
  <si>
    <t>Shane Prince (C/LW)</t>
  </si>
  <si>
    <t>Shea Theodore (D)</t>
  </si>
  <si>
    <t>Simon Bourque (D)</t>
  </si>
  <si>
    <t>Skyler Brind'Amour (C)</t>
  </si>
  <si>
    <t>Skyler McKenzie (LW)</t>
  </si>
  <si>
    <t>Sonny Milano (LW/RW)</t>
  </si>
  <si>
    <t>Spencer Foo (RW)</t>
  </si>
  <si>
    <t>Spencer Smallman (RW)</t>
  </si>
  <si>
    <t>Spencer Watson (RW)</t>
  </si>
  <si>
    <t>Stefan Elliott (D)</t>
  </si>
  <si>
    <t>Stefan Matteau (LW)</t>
  </si>
  <si>
    <t>Stelio Mattheos (RW/C)</t>
  </si>
  <si>
    <t>Stepan Falkovsky (D)</t>
  </si>
  <si>
    <t>Stephen Gionta (W/C)</t>
  </si>
  <si>
    <t>Steve Bernier (RW)</t>
  </si>
  <si>
    <t>Steve Oleksy (D)</t>
  </si>
  <si>
    <t>Steven Fogarty (C/RW)</t>
  </si>
  <si>
    <t>Steven Johnson (D)</t>
  </si>
  <si>
    <t>Steven Lorentz (C)</t>
  </si>
  <si>
    <t>Steven Ruggiero (D)</t>
  </si>
  <si>
    <t>Steven Santini (D)</t>
  </si>
  <si>
    <t>Steven Spinner (RW)</t>
  </si>
  <si>
    <t>T.J. Brennan (D)</t>
  </si>
  <si>
    <t>T.J. Tynan (C)</t>
  </si>
  <si>
    <t>Tage Thompson (C/RW)</t>
  </si>
  <si>
    <t>Tanner Fritz (C/RW)</t>
  </si>
  <si>
    <t>Tanner Glass (LW)</t>
  </si>
  <si>
    <t>Tanner Kaspick (C)</t>
  </si>
  <si>
    <t>Tanner Kero (C/LW)</t>
  </si>
  <si>
    <t>Tanner Laczynski (C)</t>
  </si>
  <si>
    <t>Tanner Richard (C/LW)</t>
  </si>
  <si>
    <t>Tarmo Reunanen (D)</t>
  </si>
  <si>
    <t>Taylor Aronson (D)</t>
  </si>
  <si>
    <t>Taylor Fedun (D)</t>
  </si>
  <si>
    <t>Taylor Raddysh (RW)</t>
  </si>
  <si>
    <t>Teemu Pulkkinen (RW)</t>
  </si>
  <si>
    <t>Teodors Blugers (C)</t>
  </si>
  <si>
    <t>Terrance Amorosa (D)</t>
  </si>
  <si>
    <t>Thomas Chabot (D)</t>
  </si>
  <si>
    <t>Thomas Di Pauli (C/LW)</t>
  </si>
  <si>
    <t>Thomas Novak (C)</t>
  </si>
  <si>
    <t>Thomas Schemitsch (D)</t>
  </si>
  <si>
    <t>Tim Clifton (C)</t>
  </si>
  <si>
    <t>Tim McGauley (C)</t>
  </si>
  <si>
    <t>Tim Söderlund (C/LW)</t>
  </si>
  <si>
    <t>Timothy Gettinger (LW)</t>
  </si>
  <si>
    <t>Timothy Liljegren (D)</t>
  </si>
  <si>
    <t>Tobias Geisser (D)</t>
  </si>
  <si>
    <t>Tobias Lindberg (RW/LW)</t>
  </si>
  <si>
    <t>Todd Burgess (C/RW)</t>
  </si>
  <si>
    <t>Tom Parisi (D)</t>
  </si>
  <si>
    <t>Tom Sestito (LW)</t>
  </si>
  <si>
    <t>Tomas Hyka (RW)</t>
  </si>
  <si>
    <t>Tomas Jurco (LW/RW)</t>
  </si>
  <si>
    <t>Tommy Cross (D)</t>
  </si>
  <si>
    <t>Tommy Vannelli (D)</t>
  </si>
  <si>
    <t>Tony DeAngelo (D)</t>
  </si>
  <si>
    <t>Travis Barron (LW/C)</t>
  </si>
  <si>
    <t>Travis Boyd (C)</t>
  </si>
  <si>
    <t>Travis Dermott (D)</t>
  </si>
  <si>
    <t>Travis Sanheim (D)</t>
  </si>
  <si>
    <t>Trent Frederic (C)</t>
  </si>
  <si>
    <t>Trent Vogelhuber (RW/LW)</t>
  </si>
  <si>
    <t>Trenton Bourque (D)</t>
  </si>
  <si>
    <t>Trevor Carrick (D)</t>
  </si>
  <si>
    <t>Trevor Moore (C/LW)</t>
  </si>
  <si>
    <t>Trevor Murphy (D)</t>
  </si>
  <si>
    <t>Trevor Smith (C/LW)</t>
  </si>
  <si>
    <t>Troy Terry (C)</t>
  </si>
  <si>
    <t>Tucker Poolman (D)</t>
  </si>
  <si>
    <t>Turner Elson (C/LW)</t>
  </si>
  <si>
    <t>Ty Lewis (LW)</t>
  </si>
  <si>
    <t>Ty Rattie (RW)</t>
  </si>
  <si>
    <t>Ty Ronning (RW)</t>
  </si>
  <si>
    <t>Tye McGinn (LW/RW)</t>
  </si>
  <si>
    <t>Tyler Benson (LW)</t>
  </si>
  <si>
    <t>Tyler Bertuzzi (LW/RW)</t>
  </si>
  <si>
    <t>Tyler Bird (RW)</t>
  </si>
  <si>
    <t>Tyler Ganly (D)</t>
  </si>
  <si>
    <t>Tyler Gaudet (C/LW)</t>
  </si>
  <si>
    <t>Tyler Graovac (C/LW)</t>
  </si>
  <si>
    <t>Tyler Inamoto (D)</t>
  </si>
  <si>
    <t>Tyler Lewington (D)</t>
  </si>
  <si>
    <t>Tyler Motte (C/W)</t>
  </si>
  <si>
    <t>Tyler Moy (C/RW)</t>
  </si>
  <si>
    <t>Tyler Nanne (D/C)</t>
  </si>
  <si>
    <t>Tyler Randell (RW)</t>
  </si>
  <si>
    <t>Tyler Soy (C)</t>
  </si>
  <si>
    <t>Tyler Steenbergen (C/LW)</t>
  </si>
  <si>
    <t>Tyler Vesel (C)</t>
  </si>
  <si>
    <t>Tyler Wotherspoon (D)</t>
  </si>
  <si>
    <t>Tyrell Goulbourne (LW)</t>
  </si>
  <si>
    <t>Tyson Jost (C/LW)</t>
  </si>
  <si>
    <t>Urho Vaakanainen (D)</t>
  </si>
  <si>
    <t>Vaclav Karabacek (RW/LW)</t>
  </si>
  <si>
    <t>Valentin Zykov (LW/RW)</t>
  </si>
  <si>
    <t>Valeri Nichushkin (RW/LW)</t>
  </si>
  <si>
    <t>Valeri Vasilyev (D)</t>
  </si>
  <si>
    <t>Vasili Glotov (C)</t>
  </si>
  <si>
    <t>Veeti Vainio (D)</t>
  </si>
  <si>
    <t>Victor Berglund (D)</t>
  </si>
  <si>
    <t>Victor Ejdsell (C/LW)</t>
  </si>
  <si>
    <t>Victor Olofsson (LW/RW)</t>
  </si>
  <si>
    <t>Viktor Lööv (D)</t>
  </si>
  <si>
    <t>Viktor Svedberg (D)</t>
  </si>
  <si>
    <t>Vili Saarijärvi (D)</t>
  </si>
  <si>
    <t>Ville Pokka (D)</t>
  </si>
  <si>
    <t>Ville Räsänen (D)</t>
  </si>
  <si>
    <t>Vince Dunn (D)</t>
  </si>
  <si>
    <t>Vince Pedrie (D)</t>
  </si>
  <si>
    <t>Vincent Desharnais (D)</t>
  </si>
  <si>
    <t>Vincent Dunn (C/LW)</t>
  </si>
  <si>
    <t>Vincent LoVerde (D)</t>
  </si>
  <si>
    <t>Vinni Lettieri (C/RW)</t>
  </si>
  <si>
    <t>Vinnie Hinostroza (W/C)</t>
  </si>
  <si>
    <t>Vitali Abramov (RW/LW)</t>
  </si>
  <si>
    <t>Vladimir Bobylyov (LW/RW)</t>
  </si>
  <si>
    <t>Vladislav Gavrikov (D)</t>
  </si>
  <si>
    <t>Vladislav Kamenev (C/LW)</t>
  </si>
  <si>
    <t>Vladislav Kara (C)</t>
  </si>
  <si>
    <t>Vojtech Budik (D)</t>
  </si>
  <si>
    <t>Vojtech Mozik (D)</t>
  </si>
  <si>
    <t>Wade Allison (RW)</t>
  </si>
  <si>
    <t>Wade Megan (C)</t>
  </si>
  <si>
    <t>Warren Foegele (LW)</t>
  </si>
  <si>
    <t>Wayne Simpson (RW)</t>
  </si>
  <si>
    <t>Wiley Sherman (D)</t>
  </si>
  <si>
    <t>Will O'Neill (D)</t>
  </si>
  <si>
    <t>William Bitten (RW/C)</t>
  </si>
  <si>
    <t>William Borgen (D)</t>
  </si>
  <si>
    <t>William Lagesson (D)</t>
  </si>
  <si>
    <t>William Lockwood (RW)</t>
  </si>
  <si>
    <t>William Reilly (D)</t>
  </si>
  <si>
    <t>Wyatt Kalynuk (D)</t>
  </si>
  <si>
    <t>Yakov Trenin (C/LW)</t>
  </si>
  <si>
    <t>Yan-Pavel Laplante (LW/C)</t>
  </si>
  <si>
    <t>Yaroslav Dyblenko (D)</t>
  </si>
  <si>
    <t>Yaroslav Kosov (LW/RW)</t>
  </si>
  <si>
    <t>Yegor Korshkov (RW)</t>
  </si>
  <si>
    <t>Yegor Rykov (D)</t>
  </si>
  <si>
    <t>Yegor Zaitsev (D)</t>
  </si>
  <si>
    <t>Yevgeni Svechnikov (RW/LW)</t>
  </si>
  <si>
    <t>Zac Dalpe (C/RW)</t>
  </si>
  <si>
    <t>Zac Leslie (D)</t>
  </si>
  <si>
    <t>Zach Aston-Reese (C/W)</t>
  </si>
  <si>
    <t>Zach Fischer (RW)</t>
  </si>
  <si>
    <t>Zach Gallant (C)</t>
  </si>
  <si>
    <t>Zach Nastasiuk (RW/C)</t>
  </si>
  <si>
    <t>Zach Palmquist (D)</t>
  </si>
  <si>
    <t>Zach Parise (LW)</t>
  </si>
  <si>
    <t>Zach Redmond (D)</t>
  </si>
  <si>
    <t>Zach Senyshyn (RW)</t>
  </si>
  <si>
    <t>Zach Sill (C/LW)</t>
  </si>
  <si>
    <t>Zach Trotman (D)</t>
  </si>
  <si>
    <t>Zachary Lauzon (D)</t>
  </si>
  <si>
    <t>Zack MacEwen (C/RW)</t>
  </si>
  <si>
    <t>Zack Mitchell (W/C)</t>
  </si>
  <si>
    <t>Aaron Grounds (F)</t>
  </si>
  <si>
    <t>Aatu Luusuaniemi (F)</t>
  </si>
  <si>
    <t>Adam Bäckehag (D)</t>
  </si>
  <si>
    <t>Adam Boqvist (D)</t>
  </si>
  <si>
    <t>Adam Gajarský (F)</t>
  </si>
  <si>
    <t>Adam Ginning (D)</t>
  </si>
  <si>
    <t>Adam Klapka (F)</t>
  </si>
  <si>
    <t>Adam Liska (LW)</t>
  </si>
  <si>
    <t>Adam McCormick (D)</t>
  </si>
  <si>
    <t>Adam McMaster (C)</t>
  </si>
  <si>
    <t>Adam Raska (F)</t>
  </si>
  <si>
    <t>Adam Samuelsson (D)</t>
  </si>
  <si>
    <t>Adam Scheel (G)</t>
  </si>
  <si>
    <t>Adam Thilander (D)</t>
  </si>
  <si>
    <t>Aidan Dudas (C)</t>
  </si>
  <si>
    <t>Aidan Fulp (D)</t>
  </si>
  <si>
    <t>Aidan McDonough (F)</t>
  </si>
  <si>
    <t>Akil Thomas (C)</t>
  </si>
  <si>
    <t>Akira Schmid (G)</t>
  </si>
  <si>
    <t>Albert Michnac (C)</t>
  </si>
  <si>
    <t>Albin Eriksson (LW)</t>
  </si>
  <si>
    <t>Albin Grewe (C/RW)</t>
  </si>
  <si>
    <t>Alec Regula (D)</t>
  </si>
  <si>
    <t>Aleksi Halme (LW)</t>
  </si>
  <si>
    <t>Alex Kannok-Leipert (D)</t>
  </si>
  <si>
    <t>Alex Newhook (F)</t>
  </si>
  <si>
    <t>Alex Steeves (F)</t>
  </si>
  <si>
    <t>Alex Turcotte (C)</t>
  </si>
  <si>
    <t>Alex Vlasic (D)</t>
  </si>
  <si>
    <t>Alexander Alexeyev (D)</t>
  </si>
  <si>
    <t>Alexander Bjurström (C/W)</t>
  </si>
  <si>
    <t>Alexander Chernov (F)</t>
  </si>
  <si>
    <t>Alexander Cherny (F)</t>
  </si>
  <si>
    <t>Alexander Gordin (F)</t>
  </si>
  <si>
    <t>Alexander Holtz (RW/LW)</t>
  </si>
  <si>
    <t>Alexander Khovanov (C)</t>
  </si>
  <si>
    <t>Alexander Peresunko (RW/LW)</t>
  </si>
  <si>
    <t>Alexander Popovic (D)</t>
  </si>
  <si>
    <t>Alexander Zhabreyev (C)</t>
  </si>
  <si>
    <t>Alexei Krivchenkov (F)</t>
  </si>
  <si>
    <t>Alexei Melnichuk (G)</t>
  </si>
  <si>
    <t>Alexei Polodyan (LW)</t>
  </si>
  <si>
    <t>Alexis Binner (D)</t>
  </si>
  <si>
    <t>Alexis Gravel (G)</t>
  </si>
  <si>
    <t>Alexis Lafrenière (LW)</t>
  </si>
  <si>
    <t>Alexis Lyonnais (F)</t>
  </si>
  <si>
    <t>Allan McShane (C)</t>
  </si>
  <si>
    <t>Amir Miftakhov (G)</t>
  </si>
  <si>
    <t>Anderson MacDonald (LW)</t>
  </si>
  <si>
    <t>Andrei Bakanov (F)</t>
  </si>
  <si>
    <t>Andrei Svechnikov (RW)</t>
  </si>
  <si>
    <t>Andrej Kukuca (C)</t>
  </si>
  <si>
    <t>Andrew Coxhead (C)</t>
  </si>
  <si>
    <t>Angus Crookshank (F)</t>
  </si>
  <si>
    <t>Anthony Aguanno (D)</t>
  </si>
  <si>
    <t>Anthony Romano (RW)</t>
  </si>
  <si>
    <t>Antoine Crête-Belzile (D)</t>
  </si>
  <si>
    <t>Anton Johannesson (D)</t>
  </si>
  <si>
    <t>Anton Sundin (D)</t>
  </si>
  <si>
    <t>Antti Saarela (F)</t>
  </si>
  <si>
    <t>Anttoni Honka (D)</t>
  </si>
  <si>
    <t>Artemi Knyazev (D)</t>
  </si>
  <si>
    <t>Arthur Kaliyev (LW)</t>
  </si>
  <si>
    <t>Artjoms Koppass (F)</t>
  </si>
  <si>
    <t>Arttu Nevasaari (RW)</t>
  </si>
  <si>
    <t>Artyom Borshyov (D)</t>
  </si>
  <si>
    <t>Artyom Minulin (D)</t>
  </si>
  <si>
    <t>Arvid Costmar (C)</t>
  </si>
  <si>
    <t>Austin Chorney (D)</t>
  </si>
  <si>
    <t>Austin Wong (C/RW)</t>
  </si>
  <si>
    <t>Axel Andersson (D)</t>
  </si>
  <si>
    <t>Bailey Peach (C)</t>
  </si>
  <si>
    <t>Barrett Hayton (C)</t>
  </si>
  <si>
    <t>Bastian Eckl (RW)</t>
  </si>
  <si>
    <t>Ben Brinkman (D)</t>
  </si>
  <si>
    <t>Ben Helgeson (F)</t>
  </si>
  <si>
    <t>Ben Kraws (G)</t>
  </si>
  <si>
    <t>Ben Schultheis (D)</t>
  </si>
  <si>
    <t>Benoit-Olivier Groulx (C)</t>
  </si>
  <si>
    <t>Blade Jenkins (C)</t>
  </si>
  <si>
    <t>Blake McLaughlin (C)</t>
  </si>
  <si>
    <t>Blake Murray (C)</t>
  </si>
  <si>
    <t>Blake Pietila (G)</t>
  </si>
  <si>
    <t>Bobby Brink (F)</t>
  </si>
  <si>
    <t>Bobby Lynch (RW)</t>
  </si>
  <si>
    <t>Bode Wilde (D)</t>
  </si>
  <si>
    <t>Bogdan Zhilyakov (D)</t>
  </si>
  <si>
    <t>Boston Bilous (G)</t>
  </si>
  <si>
    <t>Bowen Byram (D)</t>
  </si>
  <si>
    <t>Braden Costello (F)</t>
  </si>
  <si>
    <t>Braden Schneider (D)</t>
  </si>
  <si>
    <t>Bradley Ginnell (C)</t>
  </si>
  <si>
    <t>Brady Hinz (C)</t>
  </si>
  <si>
    <t>Brady Lyle (D)</t>
  </si>
  <si>
    <t>Brady Meyer (F)</t>
  </si>
  <si>
    <t>Brady Smith (D)</t>
  </si>
  <si>
    <t>Brady Tkachuk (C/LW)</t>
  </si>
  <si>
    <t>Brandon Coe (RW)</t>
  </si>
  <si>
    <t>Brandon Saigeon (C)</t>
  </si>
  <si>
    <t>Brendan Budy (F)</t>
  </si>
  <si>
    <t>Brendan McFadden (F)</t>
  </si>
  <si>
    <t>Brett Budgell (C)</t>
  </si>
  <si>
    <t>Brett Kemp (C)</t>
  </si>
  <si>
    <t>Brett Stapley (C/RW)</t>
  </si>
  <si>
    <t>Brodi Stuart (LW)</t>
  </si>
  <si>
    <t>Caiden Daley (C)</t>
  </si>
  <si>
    <t>Caleb Everett (D)</t>
  </si>
  <si>
    <t>Calen Addison (D)</t>
  </si>
  <si>
    <t>Calen Kiefiuk (F)</t>
  </si>
  <si>
    <t>Cam York (D)</t>
  </si>
  <si>
    <t>Cameron Boudreau (D)</t>
  </si>
  <si>
    <t>Cameron Hillis (C)</t>
  </si>
  <si>
    <t>Cameron Wright (LW)</t>
  </si>
  <si>
    <t>Carl Berglund (C/RW)</t>
  </si>
  <si>
    <t>Carl Jakobsson (LW/RW)</t>
  </si>
  <si>
    <t>Carl Stankowski (G)</t>
  </si>
  <si>
    <t>Carson Focht (C)</t>
  </si>
  <si>
    <t>Carson Miller (C)</t>
  </si>
  <si>
    <t>Carter Robertson (D)</t>
  </si>
  <si>
    <t>Case McCarthy (D)</t>
  </si>
  <si>
    <t>Cédric Desruisseaux (C)</t>
  </si>
  <si>
    <t>Cedric Schiemenz (F)</t>
  </si>
  <si>
    <t>Chase Hartje (D)</t>
  </si>
  <si>
    <t>Chase McLane (C)</t>
  </si>
  <si>
    <t>Chase Sakic (F)</t>
  </si>
  <si>
    <t>Chase Wouters (C/LW)</t>
  </si>
  <si>
    <t>Chris Douglas (RW)</t>
  </si>
  <si>
    <t>Chris McQuaid (D)</t>
  </si>
  <si>
    <t>Christian Felton (D)</t>
  </si>
  <si>
    <t>Christian Krygier (D)</t>
  </si>
  <si>
    <t>Christophe Farmer (F)</t>
  </si>
  <si>
    <t>Christopher Dedeyan (D)</t>
  </si>
  <si>
    <t>Colby Enns (D)</t>
  </si>
  <si>
    <t>Cole Caufield (F)</t>
  </si>
  <si>
    <t>Cole Fonstad (C/LW)</t>
  </si>
  <si>
    <t>Cole Krygier (D)</t>
  </si>
  <si>
    <t>Cole Perfetti (F)</t>
  </si>
  <si>
    <t>Cole Reinhardt (LW)</t>
  </si>
  <si>
    <t>Colin Schmidt (C)</t>
  </si>
  <si>
    <t>Colin Ugbekile (D)</t>
  </si>
  <si>
    <t>Conner Hutchison (D)</t>
  </si>
  <si>
    <t>Connor Corcoran (D)</t>
  </si>
  <si>
    <t>Connor McClennon (F)</t>
  </si>
  <si>
    <t>Connor Roberts (C)</t>
  </si>
  <si>
    <t>Connor Sweeney (F)</t>
  </si>
  <si>
    <t>Conrad Mölder (G)</t>
  </si>
  <si>
    <t>Curtis Douglas (C)</t>
  </si>
  <si>
    <t>Curtis Hall (C)</t>
  </si>
  <si>
    <t>Damien Giroux (C)</t>
  </si>
  <si>
    <t>Daniel Dvorak (G)</t>
  </si>
  <si>
    <t>Daniel Hilsendager (D)</t>
  </si>
  <si>
    <t>Daniel Kowalczyk (D)</t>
  </si>
  <si>
    <t>Daniel Kurovský (LW)</t>
  </si>
  <si>
    <t>Daniel Lebedeff (G)</t>
  </si>
  <si>
    <t>Daniel Moody (G)</t>
  </si>
  <si>
    <t>Daniil Gushchin (F)</t>
  </si>
  <si>
    <t>Daniil Isayev (G)</t>
  </si>
  <si>
    <t>Danil Antropov (RW)</t>
  </si>
  <si>
    <t>Danil Bashkirov (F)</t>
  </si>
  <si>
    <t>Danil Perepechayev (F)</t>
  </si>
  <si>
    <t>Danil Zinovyev (F)</t>
  </si>
  <si>
    <t>Danila Dyadenkin (F)</t>
  </si>
  <si>
    <t>Danila Galenyuk (D)</t>
  </si>
  <si>
    <t>Danila Zhuravlyov (D)</t>
  </si>
  <si>
    <t>Danny Weight (F)</t>
  </si>
  <si>
    <t>David Gustafsson (C)</t>
  </si>
  <si>
    <t>Dávid Hrenák (G)</t>
  </si>
  <si>
    <t>David Levin (LW/RW)</t>
  </si>
  <si>
    <t>David Lilja (C)</t>
  </si>
  <si>
    <t>David Madsen (C/RW)</t>
  </si>
  <si>
    <t>David Tendeck (G)</t>
  </si>
  <si>
    <t>Davyd Barandun (D)</t>
  </si>
  <si>
    <t>Dawson Barteaux (D)</t>
  </si>
  <si>
    <t>Dayton Rasmussen (G)</t>
  </si>
  <si>
    <t>Dean Schwenninger (C)</t>
  </si>
  <si>
    <t>Declan Chisholm (D)</t>
  </si>
  <si>
    <t>Demetrios Koumontzis (F)</t>
  </si>
  <si>
    <t>Demid Mansurov (F)</t>
  </si>
  <si>
    <t>Deniss Fjodorovs (F)</t>
  </si>
  <si>
    <t>Dennis Busby (D)</t>
  </si>
  <si>
    <t>Derek Gentile (C)</t>
  </si>
  <si>
    <t>Devlin McCabe (F)</t>
  </si>
  <si>
    <t>Dilan Savenkov (D)</t>
  </si>
  <si>
    <t>Dmitri Semykin (D/F)</t>
  </si>
  <si>
    <t>Dmitri Sheshin (F)</t>
  </si>
  <si>
    <t>Dmitri Tyuvilin (D)</t>
  </si>
  <si>
    <t>Dmitri Zavgorodny (C)</t>
  </si>
  <si>
    <t>Dominic Cormier (D)</t>
  </si>
  <si>
    <t>Dominik Pavlát (G)</t>
  </si>
  <si>
    <t>Drew DeRidder (G)</t>
  </si>
  <si>
    <t>Drew Helleson (D)</t>
  </si>
  <si>
    <t>Duncan McGovern (G)</t>
  </si>
  <si>
    <t>Dustin Wolf (G)</t>
  </si>
  <si>
    <t>Dustyn McFaul (D)</t>
  </si>
  <si>
    <t>Dylan Cozens (C)</t>
  </si>
  <si>
    <t>Dylan Garand (G)</t>
  </si>
  <si>
    <t>Dylan Holloway (F)</t>
  </si>
  <si>
    <t>Dylan Peterson (C)</t>
  </si>
  <si>
    <t>Dylan Plouffe (D)</t>
  </si>
  <si>
    <t>Édouard St-Laurent (C)</t>
  </si>
  <si>
    <t>Eetu Päkkilä (LW)</t>
  </si>
  <si>
    <t>Einar Emanuelsson (RW)</t>
  </si>
  <si>
    <t>Eli Zummack (C)</t>
  </si>
  <si>
    <t>Elijah Brown (C)</t>
  </si>
  <si>
    <t>Elliot Desnoyers (F)</t>
  </si>
  <si>
    <t>Elmer Söderblom (C/RW)</t>
  </si>
  <si>
    <t>Emil Oksanen (RW/LW)</t>
  </si>
  <si>
    <t>Emil Westerlund (LW/RW)</t>
  </si>
  <si>
    <t>Eric Florchuk (C)</t>
  </si>
  <si>
    <t>Eric Guest (C)</t>
  </si>
  <si>
    <t>Erik Betzold (F)</t>
  </si>
  <si>
    <t>Erik Middendorf (LW)</t>
  </si>
  <si>
    <t>Erik Portillo (G)</t>
  </si>
  <si>
    <t>Ethan Bowen (C)</t>
  </si>
  <si>
    <t>Ethan Browne (C)</t>
  </si>
  <si>
    <t>Ethan Cap (D)</t>
  </si>
  <si>
    <t>Ethan De Jong (F)</t>
  </si>
  <si>
    <t>Ethan Manderville (C)</t>
  </si>
  <si>
    <t>Evan Bouchard (D)</t>
  </si>
  <si>
    <t>Feliks Morozov (RW)</t>
  </si>
  <si>
    <t>Filip Hållander (C/W)</t>
  </si>
  <si>
    <t>Filip Johansson (D)</t>
  </si>
  <si>
    <t>Filip Král (D)</t>
  </si>
  <si>
    <t>Filip Prikryl (F)</t>
  </si>
  <si>
    <t>Filip Zadina (LW)</t>
  </si>
  <si>
    <t>Fredrik Granberg (D)</t>
  </si>
  <si>
    <t>Gabriel Blanchard (D)</t>
  </si>
  <si>
    <t>Gabriel Denis (C)</t>
  </si>
  <si>
    <t>Gabriel Fortier (LW)</t>
  </si>
  <si>
    <t>Gabriel Sylvestre (D)</t>
  </si>
  <si>
    <t>Gavin Hain (C)</t>
  </si>
  <si>
    <t>Georgi Dedov (D/F)</t>
  </si>
  <si>
    <t>Gerard Keane (D)</t>
  </si>
  <si>
    <t>German Grachyov (F)</t>
  </si>
  <si>
    <t>Gilian Kohler (LW/RW)</t>
  </si>
  <si>
    <t>Giovanni Vallati (D)</t>
  </si>
  <si>
    <t>Gleb Babintsev (D)</t>
  </si>
  <si>
    <t>Graeme Clarke (RW)</t>
  </si>
  <si>
    <t>Grant Silianoff (F)</t>
  </si>
  <si>
    <t>Grayson Ladd (D)</t>
  </si>
  <si>
    <t>Grigori Denisenko (LW)</t>
  </si>
  <si>
    <t>Grigori Gotovets (F)</t>
  </si>
  <si>
    <t>Gustav Lindberg (LW/RW)</t>
  </si>
  <si>
    <t>Harrison Blaisdell (F)</t>
  </si>
  <si>
    <t>Henri Nikkanen (F)</t>
  </si>
  <si>
    <t>Henrik Malmström (D)</t>
  </si>
  <si>
    <t>Hugo Alnefelt (G)</t>
  </si>
  <si>
    <t>Hugo Leufvenius (C/LW)</t>
  </si>
  <si>
    <t>Hugo Savinsky (D)</t>
  </si>
  <si>
    <t>Hugo Styf (D)</t>
  </si>
  <si>
    <t>Hunter Holmes (C)</t>
  </si>
  <si>
    <t>Hunter Jones (G)</t>
  </si>
  <si>
    <t>Iivari Räsänen (D)</t>
  </si>
  <si>
    <t>Ilijah Colina (C)</t>
  </si>
  <si>
    <t>Ilya Badanin (F)</t>
  </si>
  <si>
    <t>Isaac Johnson (RW/LW)</t>
  </si>
  <si>
    <t>Isac Andersson (C/LW)</t>
  </si>
  <si>
    <t>Isac Lundeström (C/LW)</t>
  </si>
  <si>
    <t>Isaiah Saville (G)</t>
  </si>
  <si>
    <t>Ivan D. Morozov (F)</t>
  </si>
  <si>
    <t>Ivan Muranov (F)</t>
  </si>
  <si>
    <t>Ivan Prosvetov (G)</t>
  </si>
  <si>
    <t>Ivan Romanov (LW)</t>
  </si>
  <si>
    <t>Ivan Zivlak (D)</t>
  </si>
  <si>
    <t>Jace Foskey (D)</t>
  </si>
  <si>
    <t>Jáchym Kondelík (C)</t>
  </si>
  <si>
    <t>Jack DeBoer (C)</t>
  </si>
  <si>
    <t>Jack Drury (C)</t>
  </si>
  <si>
    <t>Jack Finley (C)</t>
  </si>
  <si>
    <t>Jack Gorniak (F)</t>
  </si>
  <si>
    <t>Jack Hughes (C)</t>
  </si>
  <si>
    <t>Jack Jensen (LW)</t>
  </si>
  <si>
    <t>Jack Lagerstrom (D)</t>
  </si>
  <si>
    <t>Jack McBain (C)</t>
  </si>
  <si>
    <t>Jack Perbix (F)</t>
  </si>
  <si>
    <t>Jack Randl (LW)</t>
  </si>
  <si>
    <t>Jack St. Ivany (D)</t>
  </si>
  <si>
    <t>Jackson Leppard (LW)</t>
  </si>
  <si>
    <t>Jackson Shepard (LW)</t>
  </si>
  <si>
    <t>Jackson van de Leest (D)</t>
  </si>
  <si>
    <t>Jacob Bernard-Docker (D)</t>
  </si>
  <si>
    <t>Jacob Herauf (D)</t>
  </si>
  <si>
    <t>Jacob Ingham (G)</t>
  </si>
  <si>
    <t>Jacob Olofsson (C)</t>
  </si>
  <si>
    <t>Jacob Pivonka (C)</t>
  </si>
  <si>
    <t>Jacob Ragnarsson (D)</t>
  </si>
  <si>
    <t>Jacob Schmidt-Svejstrup (RW)</t>
  </si>
  <si>
    <t>Jacob Semik (D)</t>
  </si>
  <si>
    <t>Jacob Svensson (C/RW)</t>
  </si>
  <si>
    <t>Jacques Bouquot (C)</t>
  </si>
  <si>
    <t>Jake Goldowski (C)</t>
  </si>
  <si>
    <t>Jake Gricius (C)</t>
  </si>
  <si>
    <t>Jake Kucharski (G)</t>
  </si>
  <si>
    <t>Jake Neighbours (LW)</t>
  </si>
  <si>
    <t>Jake Wise (C)</t>
  </si>
  <si>
    <t>Jakob Brahaney (D)</t>
  </si>
  <si>
    <t>Jakob Pelletier (F)</t>
  </si>
  <si>
    <t>Jakub Adamek (D)</t>
  </si>
  <si>
    <t>Jakub Lauko (C/LW)</t>
  </si>
  <si>
    <t>Jakub Skarek (G)</t>
  </si>
  <si>
    <t>James Malm (LW)</t>
  </si>
  <si>
    <t>Jamieson Rees (C)</t>
  </si>
  <si>
    <t>Jan Dluhos (D)</t>
  </si>
  <si>
    <t>Jan Jeník (F)</t>
  </si>
  <si>
    <t>Jan Kalus (F)</t>
  </si>
  <si>
    <t>Jan Mysak (F)</t>
  </si>
  <si>
    <t>Jan Sir (F)</t>
  </si>
  <si>
    <t>Jan Zemba (F)</t>
  </si>
  <si>
    <t>Janis Jérôme Moser (D)</t>
  </si>
  <si>
    <t>Janis Voris (G)</t>
  </si>
  <si>
    <t>Jared McIsaac (D)</t>
  </si>
  <si>
    <t>Jared Moe (G)</t>
  </si>
  <si>
    <t>Jaromir Pytlik (F)</t>
  </si>
  <si>
    <t>Jaxon Bellamy (D)</t>
  </si>
  <si>
    <t>Jaxon Nelson (C)</t>
  </si>
  <si>
    <t>Jay O'Brien (C)</t>
  </si>
  <si>
    <t>Jere Huhtamaa (G)</t>
  </si>
  <si>
    <t>Jere Jokinen (F/D)</t>
  </si>
  <si>
    <t>Jeremi Gerber (RW)</t>
  </si>
  <si>
    <t>Jérémie Bucheler (D)</t>
  </si>
  <si>
    <t>Jérémie Poirier (D)</t>
  </si>
  <si>
    <t>Jeremy Davidson (F)</t>
  </si>
  <si>
    <t>Jeremy Gabriele (D)</t>
  </si>
  <si>
    <t>Jérémy Groleau (D)</t>
  </si>
  <si>
    <t>Jeremy McKenna (RW)</t>
  </si>
  <si>
    <t>Jerry Turkulainen (RW/LW)</t>
  </si>
  <si>
    <t>Jesper Eliasson (G)</t>
  </si>
  <si>
    <t>Jesper Myrenberg (G)</t>
  </si>
  <si>
    <t>Jesperi Kotkaniemi (C)</t>
  </si>
  <si>
    <t>Jesse Ylönen (RW)</t>
  </si>
  <si>
    <t>Jett Alexander (G)</t>
  </si>
  <si>
    <t>Jett Woo (D)</t>
  </si>
  <si>
    <t>Joel Farabee (LW)</t>
  </si>
  <si>
    <t>Joel Hofer (G)</t>
  </si>
  <si>
    <t>Joël Teasdale (LW)</t>
  </si>
  <si>
    <t>Joel Wahlgren (C/LW)</t>
  </si>
  <si>
    <t>Joey Keane (D)</t>
  </si>
  <si>
    <t>Johan Södergran (C/W)</t>
  </si>
  <si>
    <t>John Beecher (C)</t>
  </si>
  <si>
    <t>John Farinacci (C)</t>
  </si>
  <si>
    <t>John Ludvig (D)</t>
  </si>
  <si>
    <t>Johnny Gruden (LW)</t>
  </si>
  <si>
    <t>Jonatan Berggren (C/RW)</t>
  </si>
  <si>
    <t>Jonathan Granström (D)</t>
  </si>
  <si>
    <t>Jonathan Mor (G)</t>
  </si>
  <si>
    <t>Jonathan Young (F)</t>
  </si>
  <si>
    <t>Jonny Tychonick (D)</t>
  </si>
  <si>
    <t>Joonas Oden (F)</t>
  </si>
  <si>
    <t>Jordan Harris (D)</t>
  </si>
  <si>
    <t>Jordan Kooy (G)</t>
  </si>
  <si>
    <t>Jordan Martel (RW)</t>
  </si>
  <si>
    <t>Jordon Halverson (D)</t>
  </si>
  <si>
    <t>Joseph Berger (D)</t>
  </si>
  <si>
    <t>Joseph Mancuso (F)</t>
  </si>
  <si>
    <t>Joseph Veleno (C)</t>
  </si>
  <si>
    <t>Josh Prokop (F)</t>
  </si>
  <si>
    <t>Josh Tarzwell (C)</t>
  </si>
  <si>
    <t>Josh Williams (RW)</t>
  </si>
  <si>
    <t>Joshua Lawrence (F)</t>
  </si>
  <si>
    <t>Judd Caulfield (F)</t>
  </si>
  <si>
    <t>Juraj Ovecka (G)</t>
  </si>
  <si>
    <t>Justin Almeida (C/LW)</t>
  </si>
  <si>
    <t>Justin Barron (D)</t>
  </si>
  <si>
    <t>Justin Brazeau (RW)</t>
  </si>
  <si>
    <t>Justin Ducharme (RW)</t>
  </si>
  <si>
    <t>Justin MacPherson (D)</t>
  </si>
  <si>
    <t>Justin Schütz (F)</t>
  </si>
  <si>
    <t>Justin Sourdif (F)</t>
  </si>
  <si>
    <t>Justus Annunen (G)</t>
  </si>
  <si>
    <t>Juuso Ketola (D)</t>
  </si>
  <si>
    <t>K'Andre Miller (D)</t>
  </si>
  <si>
    <t>Kaapo Kakko (RW)</t>
  </si>
  <si>
    <t>Kacper Ryba (F)</t>
  </si>
  <si>
    <t>Kaedan Korczak (D)</t>
  </si>
  <si>
    <t>Kaid Oliver (LW)</t>
  </si>
  <si>
    <t>Kaiden Guhle (D)</t>
  </si>
  <si>
    <t>Kalle Miketinac (C)</t>
  </si>
  <si>
    <t>Karel Plasek (LW/RW)</t>
  </si>
  <si>
    <t>Karl Boudrias (D)</t>
  </si>
  <si>
    <t>Kasper Simontaival (F)</t>
  </si>
  <si>
    <t>Keegan Karki (G)</t>
  </si>
  <si>
    <t>Kevin Bahl (D)</t>
  </si>
  <si>
    <t>Kevin Hancock (LW/C)</t>
  </si>
  <si>
    <t>Kevin Mandolese (G)</t>
  </si>
  <si>
    <t>Kevin Wall (F)</t>
  </si>
  <si>
    <t>Kirby Dach (C)</t>
  </si>
  <si>
    <t>Kirill Marchenko (F)</t>
  </si>
  <si>
    <t>Kirill Mukhin (F)</t>
  </si>
  <si>
    <t>Kirill Nizhnikov (RW)</t>
  </si>
  <si>
    <t>Koby Morrisseau (C)</t>
  </si>
  <si>
    <t>Kody Clark (RW)</t>
  </si>
  <si>
    <t>Kristian Kovacik (F)</t>
  </si>
  <si>
    <t>Kristian Reichel (C)</t>
  </si>
  <si>
    <t>Kristian Tanus (F)</t>
  </si>
  <si>
    <t>Krystof Hrabik (C)</t>
  </si>
  <si>
    <t>Kyle Crnkovic (LW)</t>
  </si>
  <si>
    <t>Kyle Haskins (F)</t>
  </si>
  <si>
    <t>Kyle Peters (F)</t>
  </si>
  <si>
    <t>Kyle Topping (C)</t>
  </si>
  <si>
    <t>Lasse Holm Mortensen (D)</t>
  </si>
  <si>
    <t>Lenni Killinen (RW)</t>
  </si>
  <si>
    <t>Leon Denny (D)</t>
  </si>
  <si>
    <t>Léon Lerebäck (D)</t>
  </si>
  <si>
    <t>Lev Starikov (D)</t>
  </si>
  <si>
    <t>Liam Foudy (C)</t>
  </si>
  <si>
    <t>Liam Kirk (F)</t>
  </si>
  <si>
    <t>Libor Zábranský (D)</t>
  </si>
  <si>
    <t>Linus Nässén (C/W)</t>
  </si>
  <si>
    <t>Linus Nyman (LW/RW)</t>
  </si>
  <si>
    <t>Logan Barlage (C)</t>
  </si>
  <si>
    <t>Logan Cash (F)</t>
  </si>
  <si>
    <t>Logan Hutsko (C)</t>
  </si>
  <si>
    <t>Logan Pietila (F)</t>
  </si>
  <si>
    <t>Lucas Fitzpatrick (G)</t>
  </si>
  <si>
    <t>Lucas Gustavsson (D)</t>
  </si>
  <si>
    <t>Lucas Raymond (RW/LW)</t>
  </si>
  <si>
    <t>Lucas Rowe (RW)</t>
  </si>
  <si>
    <t>Luka Burzan (C)</t>
  </si>
  <si>
    <t>Lukas Dostal (G)</t>
  </si>
  <si>
    <t>Lukas Macklin (RW/LW)</t>
  </si>
  <si>
    <t>Lukas Rubin (D)</t>
  </si>
  <si>
    <t>Lukas Wernblom (C/LW)</t>
  </si>
  <si>
    <t>Luke Burghardt (C)</t>
  </si>
  <si>
    <t>Luke Henman (C)</t>
  </si>
  <si>
    <t>Luke Loheit (F)</t>
  </si>
  <si>
    <t>Luke Toporowski (LW)</t>
  </si>
  <si>
    <t>Luke Tuch (F)</t>
  </si>
  <si>
    <t>Luke Zazula (D)</t>
  </si>
  <si>
    <t>Mac Hollowell (D)</t>
  </si>
  <si>
    <t>MacAuley Carson (LW)</t>
  </si>
  <si>
    <t>Mackenzie White (C)</t>
  </si>
  <si>
    <t>Marc Del Gaizo (D)</t>
  </si>
  <si>
    <t>Marco Miranda (LW)</t>
  </si>
  <si>
    <t>Marco Rossi (C)</t>
  </si>
  <si>
    <t>Marcus Karlberg (RW/LW)</t>
  </si>
  <si>
    <t>Marcus Westfält (C/LW)</t>
  </si>
  <si>
    <t>Marshall Warren (D)</t>
  </si>
  <si>
    <t>Martin Bucko (D)</t>
  </si>
  <si>
    <t>Martin Fehérváry (D)</t>
  </si>
  <si>
    <t>Martin Hugo Has (D)</t>
  </si>
  <si>
    <t>Martin Kaut (RW)</t>
  </si>
  <si>
    <t>Martin Pospisil (RW)</t>
  </si>
  <si>
    <t>Mason Primeau (C)</t>
  </si>
  <si>
    <t>Mason Snell (D)</t>
  </si>
  <si>
    <t>Massimo Rizzo (C/LW)</t>
  </si>
  <si>
    <t>Matej Pekar (C/RW)</t>
  </si>
  <si>
    <t>Matej Svoboda (F)</t>
  </si>
  <si>
    <t>Mathias Emilio Pettersen (C)</t>
  </si>
  <si>
    <t>Mathias Laferrière (C)</t>
  </si>
  <si>
    <t>Mathieu Bellemare (G)</t>
  </si>
  <si>
    <t>Mathieu Boulianne (F)</t>
  </si>
  <si>
    <t>Mathieu Charlebois (D)</t>
  </si>
  <si>
    <t>Matias Maccelli (LW)</t>
  </si>
  <si>
    <t>Matt Kessel (D)</t>
  </si>
  <si>
    <t>Matt Leduc (D)</t>
  </si>
  <si>
    <t>Matteus Ward (G)</t>
  </si>
  <si>
    <t>Matthew Boldy (F)</t>
  </si>
  <si>
    <t>Matthew Grouchy (RW)</t>
  </si>
  <si>
    <t>Matthew Kellenberger (D)</t>
  </si>
  <si>
    <t>Matthew MacDougall (LW)</t>
  </si>
  <si>
    <t>Matthew Struthers (C)</t>
  </si>
  <si>
    <t>Matthew Thiessen (G)</t>
  </si>
  <si>
    <t>Mattias Samuelsson (D)</t>
  </si>
  <si>
    <t>Matvei Guskov (F)</t>
  </si>
  <si>
    <t>Max Ellis (RW)</t>
  </si>
  <si>
    <t>Max Golod (LW)</t>
  </si>
  <si>
    <t>Max Patterson (RW)</t>
  </si>
  <si>
    <t>Max Wahlgren (C/W)</t>
  </si>
  <si>
    <t>Max-Antoine Melançon (F)</t>
  </si>
  <si>
    <t>Maxim Cajkovic (RW/LW)</t>
  </si>
  <si>
    <t>Maxim Shabanov (F)</t>
  </si>
  <si>
    <t>Maxime Grondin (C)</t>
  </si>
  <si>
    <t>Maxwell Crozier (D)</t>
  </si>
  <si>
    <t>Merrick Rippon (D)</t>
  </si>
  <si>
    <t>Michael Callahan (D)</t>
  </si>
  <si>
    <t>Michael Farren (C)</t>
  </si>
  <si>
    <t>Michael Ferrandino (D)</t>
  </si>
  <si>
    <t>Michael Gildon (F)</t>
  </si>
  <si>
    <t>Michael Kesselring (D)</t>
  </si>
  <si>
    <t>Michael Pastujov (LW)</t>
  </si>
  <si>
    <t>Michael Vorlicky (D)</t>
  </si>
  <si>
    <t>Michael Vukojevic (D)</t>
  </si>
  <si>
    <t>Michal Ivan (D)</t>
  </si>
  <si>
    <t>Michal Kvasnica (RW/LW)</t>
  </si>
  <si>
    <t>Michal Pupák (D)</t>
  </si>
  <si>
    <t>Mikael Hakkarainen (F)</t>
  </si>
  <si>
    <t>Mikhail Abramov (F)</t>
  </si>
  <si>
    <t>Mikhail Bitsadze (C/LW)</t>
  </si>
  <si>
    <t>Mikhail Denisov (G)</t>
  </si>
  <si>
    <t>Mikhail Romayev (F)</t>
  </si>
  <si>
    <t>Mikko Kokkonen (D)</t>
  </si>
  <si>
    <t>Milos Roman (C)</t>
  </si>
  <si>
    <t>Miska Kukkonen (D)</t>
  </si>
  <si>
    <t>Mitchell Gibson (G)</t>
  </si>
  <si>
    <t>Mitchell Hoelscher (C)</t>
  </si>
  <si>
    <t>Montana Onyebuchi (D)</t>
  </si>
  <si>
    <t>Moritz Seider (D)</t>
  </si>
  <si>
    <t>Nando Eggenberger (LW/RW)</t>
  </si>
  <si>
    <t>Nate Knoepke (D)</t>
  </si>
  <si>
    <t>Nathan Dunkley (C)</t>
  </si>
  <si>
    <t>Nathan Staios (D)</t>
  </si>
  <si>
    <t>Nicholas Porco (LW)</t>
  </si>
  <si>
    <t>Nicholas Robertson (C)</t>
  </si>
  <si>
    <t>Nicholas Wong (C)</t>
  </si>
  <si>
    <t>Nick Desantis (F)</t>
  </si>
  <si>
    <t>Nick Donofrio (G)</t>
  </si>
  <si>
    <t>Nick Malík (G)</t>
  </si>
  <si>
    <t>Nico Gross (D)</t>
  </si>
  <si>
    <t>Nicolas Beaudin (D)</t>
  </si>
  <si>
    <t>Nicolas Guay (RW/D)</t>
  </si>
  <si>
    <t>Nikita Alexandrov (C)</t>
  </si>
  <si>
    <t>Nikita Okhotyuk (D)</t>
  </si>
  <si>
    <t>Nikita Rtishchev (RW)</t>
  </si>
  <si>
    <t>Nikita Solopanov (D)</t>
  </si>
  <si>
    <t>Niklas Nordgren (RW)</t>
  </si>
  <si>
    <t>Niklas Norman (F)</t>
  </si>
  <si>
    <t>Nikola Pasic (C)</t>
  </si>
  <si>
    <t>Nikolai Kovalenko (RW)</t>
  </si>
  <si>
    <t>Nils Höglander (LW)</t>
  </si>
  <si>
    <t>Nils Lundkvist (D)</t>
  </si>
  <si>
    <t>Noah Delémont (D)</t>
  </si>
  <si>
    <t>Noah Dobson (D)</t>
  </si>
  <si>
    <t>Noah Prokop (C)</t>
  </si>
  <si>
    <t>Noel Gunler (RW/LW)</t>
  </si>
  <si>
    <t>Nolan Foote (LW)</t>
  </si>
  <si>
    <t>Nolan McElhaney (D)</t>
  </si>
  <si>
    <t>Oliver Okuliar (LW)</t>
  </si>
  <si>
    <t>Oliver Suni (F)</t>
  </si>
  <si>
    <t>Oliver True (RW)</t>
  </si>
  <si>
    <t>Oliver Wahlstrom (C/RW)</t>
  </si>
  <si>
    <t>Olivier Mathieu (F)</t>
  </si>
  <si>
    <t>Olivier Rodrigue (G)</t>
  </si>
  <si>
    <t>Olof Lindbom (G)</t>
  </si>
  <si>
    <t>Ondrej Buchtela (D)</t>
  </si>
  <si>
    <t>Oscar Bäck (C/RW)</t>
  </si>
  <si>
    <t>Oscar Bjerselius (C)</t>
  </si>
  <si>
    <t>Otto Kivenmäki (F)</t>
  </si>
  <si>
    <t>Owen Lalonde (D)</t>
  </si>
  <si>
    <t>Patrick Giles (C)</t>
  </si>
  <si>
    <t>Patrick Khodorenko (C)</t>
  </si>
  <si>
    <t>Patrick Moynihan (C)</t>
  </si>
  <si>
    <t>Patrik Siikanen (F)</t>
  </si>
  <si>
    <t>Paul Cotter (F)</t>
  </si>
  <si>
    <t>Pavel Dorofeyev (F)</t>
  </si>
  <si>
    <t>Pavel Gogolev (RW)</t>
  </si>
  <si>
    <t>Pavel Shen (F)</t>
  </si>
  <si>
    <t>Peetro Seppälä (D)</t>
  </si>
  <si>
    <t>Peter Diliberatore (D)</t>
  </si>
  <si>
    <t>Peter Muzyka (D)</t>
  </si>
  <si>
    <t>Peter Stratis (D)</t>
  </si>
  <si>
    <t>Peyton Krebs (LW)</t>
  </si>
  <si>
    <t>Philip Broberg (D)</t>
  </si>
  <si>
    <t>Philipp Kurashev (LW/C)</t>
  </si>
  <si>
    <t>Philippe Lapointe (F)</t>
  </si>
  <si>
    <t>Phillip Schultz (C)</t>
  </si>
  <si>
    <t>Phillip Tomasino (C)</t>
  </si>
  <si>
    <t>Pontus Englund (D)</t>
  </si>
  <si>
    <t>Powell Connor (D)</t>
  </si>
  <si>
    <t>Quinn Hughes (D)</t>
  </si>
  <si>
    <t>Quinn Warmuth (D)</t>
  </si>
  <si>
    <t>Quinton Byfield (C)</t>
  </si>
  <si>
    <t>Radim Salda (D)</t>
  </si>
  <si>
    <t>Raphael Harvey-Pinard (LW)</t>
  </si>
  <si>
    <t>Raphael Lavoie (C)</t>
  </si>
  <si>
    <t>Rasmus Dahlin (D)</t>
  </si>
  <si>
    <t>Rasmus Kupari (C)</t>
  </si>
  <si>
    <t>Rasmus Sandin (D)</t>
  </si>
  <si>
    <t>Rasmus Simonsen (C/LW)</t>
  </si>
  <si>
    <t>Reece Harsch (D)</t>
  </si>
  <si>
    <t>Renars Krastenbergs (W)</t>
  </si>
  <si>
    <t>Rhett Rhinehart (D)</t>
  </si>
  <si>
    <t>Rickard Hugg (C/LW)</t>
  </si>
  <si>
    <t>Riley Damiani (C)</t>
  </si>
  <si>
    <t>Riley Hughes (RW)</t>
  </si>
  <si>
    <t>Riley McCutcheon (F)</t>
  </si>
  <si>
    <t>Riley Stotts (C)</t>
  </si>
  <si>
    <t>Riley Sutter (RW)</t>
  </si>
  <si>
    <t>Rizvan Mansurov (C)</t>
  </si>
  <si>
    <t>Robert Arrak (C/RW)</t>
  </si>
  <si>
    <t>Robert Mastrosimone (C)</t>
  </si>
  <si>
    <t>Roberts Kalkis (D)</t>
  </si>
  <si>
    <t>Roman Badanin (F)</t>
  </si>
  <si>
    <t>Roman Pucek (F)</t>
  </si>
  <si>
    <t>Ruben Rafkin (D)</t>
  </si>
  <si>
    <t>Ruslan Iskhakov (F)</t>
  </si>
  <si>
    <t>Ryan Chyzowski (LW)</t>
  </si>
  <si>
    <t>Ryan McLeod (C)</t>
  </si>
  <si>
    <t>Ryan Merkley (D)</t>
  </si>
  <si>
    <t>Ryan O'Reilly (F)</t>
  </si>
  <si>
    <t>Ryan Peckford (C)</t>
  </si>
  <si>
    <t>Ryan Roth (RW)</t>
  </si>
  <si>
    <t>Ryan Savage (RW)</t>
  </si>
  <si>
    <t>Ryan Stevens (F)</t>
  </si>
  <si>
    <t>Ryan Suzuki (C)</t>
  </si>
  <si>
    <t>Ryan Ullan (G)</t>
  </si>
  <si>
    <t>Ryder Donovan (F)</t>
  </si>
  <si>
    <t>Saku Vesterinen (D)</t>
  </si>
  <si>
    <t>Sampo Ranta (LW)</t>
  </si>
  <si>
    <t>Samuel Bitten (C)</t>
  </si>
  <si>
    <t>Samuel Ersson (G)</t>
  </si>
  <si>
    <t>Samuel Fagemo (LW/RW)</t>
  </si>
  <si>
    <t>Samuel Harvey (G)</t>
  </si>
  <si>
    <t>Samuel Houde (C)</t>
  </si>
  <si>
    <t>Samuel Knazko (D)</t>
  </si>
  <si>
    <t>Samuel Poulin (C)</t>
  </si>
  <si>
    <t>Samuel Salonen (LW)</t>
  </si>
  <si>
    <t>Samuel Solem (LW)</t>
  </si>
  <si>
    <t>Santeri Salmela (D)</t>
  </si>
  <si>
    <t>Sasha Mutala (RW)</t>
  </si>
  <si>
    <t>Saveli Kuvardin (F)</t>
  </si>
  <si>
    <t>Scott Perunovich (D)</t>
  </si>
  <si>
    <t>Sean Comrie (D)</t>
  </si>
  <si>
    <t>Sean Dhooghe (C)</t>
  </si>
  <si>
    <t>Sean Durzi (D)</t>
  </si>
  <si>
    <t>Sean Farrell (F)</t>
  </si>
  <si>
    <t>Semyon Astashevsky (F)</t>
  </si>
  <si>
    <t>Semyon Der-Arguchintsev (C)</t>
  </si>
  <si>
    <t>Semyon Kizimov (RW)</t>
  </si>
  <si>
    <t>Serron Noel (RW)</t>
  </si>
  <si>
    <t>Seth Barton (D)</t>
  </si>
  <si>
    <t>Seth Jarvis (RW)</t>
  </si>
  <si>
    <t>Shaw Boomhower (LW/C)</t>
  </si>
  <si>
    <t>Shawn Boudrias (RW)</t>
  </si>
  <si>
    <t>Shawn Element (C)</t>
  </si>
  <si>
    <t>Simon Holmström (RW)</t>
  </si>
  <si>
    <t>Simon Johansson (D)</t>
  </si>
  <si>
    <t>Simon Kjellberg (D)</t>
  </si>
  <si>
    <t>Simon Lundmark (D)</t>
  </si>
  <si>
    <t>Sondre Bolling Vaaler (D)</t>
  </si>
  <si>
    <t>Spencer Knight (G)</t>
  </si>
  <si>
    <t>Spencer Moe (RW)</t>
  </si>
  <si>
    <t>Spencer Stastney (D)</t>
  </si>
  <si>
    <t>Stanislav Demin (D)</t>
  </si>
  <si>
    <t>Stéphane Patry (C/LW)</t>
  </si>
  <si>
    <t>Stephen Dhillon (G)</t>
  </si>
  <si>
    <t>T.J. Walsh (LW)</t>
  </si>
  <si>
    <t>Tag Bertuzzi (C)</t>
  </si>
  <si>
    <t>Tanner Latsch (F)</t>
  </si>
  <si>
    <t>Taylor Gauthier (G)</t>
  </si>
  <si>
    <t>Teddy Wooding (F)</t>
  </si>
  <si>
    <t>Théo Rochette (C)</t>
  </si>
  <si>
    <t>Theodor Niederbach (F)</t>
  </si>
  <si>
    <t>Thomas Bordeleau (F)</t>
  </si>
  <si>
    <t>Thomas Casey (LW)</t>
  </si>
  <si>
    <t>Thomas Éthier (LW)</t>
  </si>
  <si>
    <t>Thomas Harley (D)</t>
  </si>
  <si>
    <t>Tim Berni (D)</t>
  </si>
  <si>
    <t>Tim Fleischer (C)</t>
  </si>
  <si>
    <t>Tim Stützle (F)</t>
  </si>
  <si>
    <t>Tobias Björnfot (D)</t>
  </si>
  <si>
    <t>Todd Scott (G)</t>
  </si>
  <si>
    <t>Tomas Dajcar (D)</t>
  </si>
  <si>
    <t>Tomas Koblizek (F)</t>
  </si>
  <si>
    <t>Tommy Miller (D)</t>
  </si>
  <si>
    <t>Toni Utunen (D)</t>
  </si>
  <si>
    <t>Tony Malinowski (D)</t>
  </si>
  <si>
    <t>Travis Mitchell (D)</t>
  </si>
  <si>
    <t>Travis Treloar (C)</t>
  </si>
  <si>
    <t>Trevor Zegras (C)</t>
  </si>
  <si>
    <t>Tristan Côté-Cazenave (G)</t>
  </si>
  <si>
    <t>Tristen Nielsen (C)</t>
  </si>
  <si>
    <t>Ty Dellandrea (C)</t>
  </si>
  <si>
    <t>Ty Emberson (D)</t>
  </si>
  <si>
    <t>Ty Smilanic (F)</t>
  </si>
  <si>
    <t>Ty Smith (D)</t>
  </si>
  <si>
    <t>Tyler Carpenter (F)</t>
  </si>
  <si>
    <t>Tyler Higgins (D)</t>
  </si>
  <si>
    <t>Tyler Jubenvill (D)</t>
  </si>
  <si>
    <t>Tyler Madden (C)</t>
  </si>
  <si>
    <t>Tyler Popowich (C)</t>
  </si>
  <si>
    <t>Tyler Tucker (D)</t>
  </si>
  <si>
    <t>Tyler Weiss (LW/C)</t>
  </si>
  <si>
    <t>Tyriq Outen (G)</t>
  </si>
  <si>
    <t>Valentin Nussbaumer (C/W)</t>
  </si>
  <si>
    <t>Vasili Ponomaryov (F)</t>
  </si>
  <si>
    <t>Veeti Miettinen (F)</t>
  </si>
  <si>
    <t>Victor Söderström (D)</t>
  </si>
  <si>
    <t>Ville Heinola (D)</t>
  </si>
  <si>
    <t>Ville Petman (F)</t>
  </si>
  <si>
    <t>Vit Seemann (D)</t>
  </si>
  <si>
    <t>Vitali Kravtsov (RW)</t>
  </si>
  <si>
    <t>Vladimir Bakanin (F)</t>
  </si>
  <si>
    <t>Vladislav Kotkov (RW)</t>
  </si>
  <si>
    <t>Vladislav Syomin (D)</t>
  </si>
  <si>
    <t>Vladislav Yeryomenko (D)</t>
  </si>
  <si>
    <t>Vojtech Dobias (F)</t>
  </si>
  <si>
    <t>Vojtech Kropacek (F)</t>
  </si>
  <si>
    <t>Waltteri Ignatjew (G)</t>
  </si>
  <si>
    <t>Will MacKinnon (D)</t>
  </si>
  <si>
    <t>William Ennis (D)</t>
  </si>
  <si>
    <t>William Moskal (C)</t>
  </si>
  <si>
    <t>William Persson (LW)</t>
  </si>
  <si>
    <t>William Poirier (F)</t>
  </si>
  <si>
    <t>William Worge Kreü (D)</t>
  </si>
  <si>
    <t>Wilson Johansson (RW)</t>
  </si>
  <si>
    <t>Wojciech Stachowiak (LW)</t>
  </si>
  <si>
    <t>Wyatt McLeod (D)</t>
  </si>
  <si>
    <t>Wyatt Schingoethe (F)</t>
  </si>
  <si>
    <t>Wyatt Schlaht (F)</t>
  </si>
  <si>
    <t>Wyatte Wylie (D)</t>
  </si>
  <si>
    <t>Wyllum Deveaux (F)</t>
  </si>
  <si>
    <t>Xan Gurney (D)</t>
  </si>
  <si>
    <t>Xavier Bernard (D)</t>
  </si>
  <si>
    <t>Xavier Bouchard (D)</t>
  </si>
  <si>
    <t>Xavier Parent (F)</t>
  </si>
  <si>
    <t>Xavier Simoneau (C)</t>
  </si>
  <si>
    <t>Yannik Valenti (F)</t>
  </si>
  <si>
    <t>Yaroslav Alexeyev (LW)</t>
  </si>
  <si>
    <t>Yaroslav Likhachyov (F)</t>
  </si>
  <si>
    <t>Yegor Afanasyev (F)</t>
  </si>
  <si>
    <t>Yegor Arbuzov (D)</t>
  </si>
  <si>
    <t>Yegor Chizhikov (F)</t>
  </si>
  <si>
    <t>Yegor Kuzminov (F)</t>
  </si>
  <si>
    <t>Yegor Serdyuk (F)</t>
  </si>
  <si>
    <t>Yegor Sharangovich (C)</t>
  </si>
  <si>
    <t>Yegor Sokolov (RW)</t>
  </si>
  <si>
    <t>Yegor Spiridonov (F)</t>
  </si>
  <si>
    <t>Yegor Suchkov (F)</t>
  </si>
  <si>
    <t>Yegor Zamula (D)</t>
  </si>
  <si>
    <t>Yegor Zudilov (LW)</t>
  </si>
  <si>
    <t>Yevgeni Kalabushkin (D/F)</t>
  </si>
  <si>
    <t>Yevgeni Tsaryuk (F)</t>
  </si>
  <si>
    <t>Zach Solow (C)</t>
  </si>
  <si>
    <t>Zach Stejskal (G)</t>
  </si>
  <si>
    <t>Zacharie Émond (G)</t>
  </si>
  <si>
    <t>Zachary Bouthillier (G)</t>
  </si>
  <si>
    <t>Zack Malík (D)</t>
  </si>
  <si>
    <t>Zdenek Sedlak (RW/C)</t>
  </si>
  <si>
    <t>Zion Nybeck (F)</t>
  </si>
  <si>
    <t>NHL Affiliate</t>
  </si>
  <si>
    <t>Luke Green</t>
  </si>
  <si>
    <t>Samuel Regis</t>
  </si>
  <si>
    <t>Blake Allan</t>
  </si>
  <si>
    <t>Cordel Larson</t>
  </si>
  <si>
    <t>Josh Pillar</t>
  </si>
  <si>
    <t>G/60</t>
  </si>
  <si>
    <t>xG</t>
  </si>
  <si>
    <t>xG/60</t>
  </si>
  <si>
    <t>xSh%</t>
  </si>
  <si>
    <t>eTOI</t>
  </si>
  <si>
    <t>QoT TOI</t>
  </si>
  <si>
    <t>QoC TOI</t>
  </si>
  <si>
    <t>QoT GF%</t>
  </si>
  <si>
    <t>QoC GF%</t>
  </si>
  <si>
    <t>NIAG/LDN</t>
  </si>
  <si>
    <t>MISS/KIT</t>
  </si>
  <si>
    <t>SAR/SBY</t>
  </si>
  <si>
    <t>SAG/OSH</t>
  </si>
  <si>
    <t>HAM/OSH</t>
  </si>
  <si>
    <t>SBY/OTT</t>
  </si>
  <si>
    <t>WSR/NIAG</t>
  </si>
  <si>
    <t>MISS/SBY</t>
  </si>
  <si>
    <t>OS/NB/SAG</t>
  </si>
  <si>
    <t>MISS/LDN</t>
  </si>
  <si>
    <t>WSR/OSH</t>
  </si>
  <si>
    <t>KGN/ER</t>
  </si>
  <si>
    <t>VDO/MON</t>
  </si>
  <si>
    <t>BAT/CHI</t>
  </si>
  <si>
    <t>VIC/VDO</t>
  </si>
  <si>
    <t>CHA/SHA</t>
  </si>
  <si>
    <t>VDO/DRU</t>
  </si>
  <si>
    <t>CAP/SNB</t>
  </si>
  <si>
    <t>Nicolas  Beaudin</t>
  </si>
  <si>
    <t>VIC/RIM</t>
  </si>
  <si>
    <t>SHE/MON</t>
  </si>
  <si>
    <t>VDO/SHA</t>
  </si>
  <si>
    <t>GAT/SHE</t>
  </si>
  <si>
    <t>RIM/HAL</t>
  </si>
  <si>
    <t>BLB/SNB</t>
  </si>
  <si>
    <t>GAT/VDO/RIM</t>
  </si>
  <si>
    <t>Samuel Bitten</t>
  </si>
  <si>
    <t>BAT/DRU</t>
  </si>
  <si>
    <t>Justin  Almeida</t>
  </si>
  <si>
    <t>BDN/POR</t>
  </si>
  <si>
    <t>VIC/CGY</t>
  </si>
  <si>
    <t>LET/VIC/RD</t>
  </si>
  <si>
    <t>MJ/KTN</t>
  </si>
  <si>
    <t>LET/SPO</t>
  </si>
  <si>
    <t>MH/SEA</t>
  </si>
  <si>
    <t>REG/VIC/KTN</t>
  </si>
  <si>
    <t>REG/RD</t>
  </si>
  <si>
    <t>VAN/RD</t>
  </si>
  <si>
    <t>MH/REG</t>
  </si>
  <si>
    <t>LET/TC/KAM</t>
  </si>
  <si>
    <t>KAM/CGY</t>
  </si>
  <si>
    <t>POR/SAS/RD</t>
  </si>
  <si>
    <t>SC/PG</t>
  </si>
  <si>
    <t>REG/KAM</t>
  </si>
  <si>
    <t>TC/VIC</t>
  </si>
  <si>
    <t>TC/VAN</t>
  </si>
  <si>
    <t>Brendan Boyle</t>
  </si>
  <si>
    <t>Payton McIsaac</t>
  </si>
  <si>
    <t>Greyson Stewart</t>
  </si>
  <si>
    <t>Cole  Beamin</t>
  </si>
  <si>
    <t>Spencer Bast</t>
  </si>
  <si>
    <t>Mitch Eliot</t>
  </si>
  <si>
    <t>Jake Partridge</t>
  </si>
  <si>
    <t>Sean Stewart</t>
  </si>
  <si>
    <t>Zachary Gravel</t>
  </si>
  <si>
    <t>Frederick Denicourt-Fournier</t>
  </si>
  <si>
    <t>Maxime Grandmaison</t>
  </si>
  <si>
    <t>Joel Sexsmith</t>
  </si>
  <si>
    <t>Ty Yoder</t>
  </si>
  <si>
    <t>Connor Bowie</t>
  </si>
  <si>
    <t>Jonathon Lambos</t>
  </si>
  <si>
    <t>Tyson Phare</t>
  </si>
  <si>
    <t>Jordan Borysiuk</t>
  </si>
  <si>
    <t>Birthday</t>
  </si>
  <si>
    <t>Gianluca Fuoco</t>
  </si>
  <si>
    <t>Emmet Pierce</t>
  </si>
  <si>
    <t>Samuel Desgroseilliers</t>
  </si>
  <si>
    <t>Nathan Lavoie</t>
  </si>
  <si>
    <t>Krz Plummer</t>
  </si>
  <si>
    <t>Ethan Rowland</t>
  </si>
  <si>
    <t>Brayden Tracey</t>
  </si>
  <si>
    <t>Jordan Chudley</t>
  </si>
  <si>
    <t>Eli Liefers</t>
  </si>
  <si>
    <t>Brayden Burke (LW)</t>
  </si>
  <si>
    <t>Brandon Pirri (W/C)</t>
  </si>
  <si>
    <t>Zach Whitecloud (D)</t>
  </si>
  <si>
    <t>Tim Heed (D)</t>
  </si>
  <si>
    <t>Vincent Praplan (C/W)</t>
  </si>
  <si>
    <t>Andreas Johnsson (LW/RW)</t>
  </si>
  <si>
    <t>Lance Bouma (LW/RW)</t>
  </si>
  <si>
    <t>Josh Archibald (RW/LW)</t>
  </si>
  <si>
    <t>Chris Kelly (C/LW)</t>
  </si>
  <si>
    <t>Justin Holl (D)</t>
  </si>
  <si>
    <t>Gabriel Dumont (C/W)</t>
  </si>
  <si>
    <t>Paul Postma (D)</t>
  </si>
  <si>
    <t>Marek Hrivík (LW/C)</t>
  </si>
  <si>
    <t>Josh Jacobs (D)</t>
  </si>
  <si>
    <t>Korbinian Holzer (D)</t>
  </si>
  <si>
    <t>Cody Goloubef (D)</t>
  </si>
  <si>
    <t>Jim O'Brien (C/RW)</t>
  </si>
  <si>
    <t>Colin Larkin (C)</t>
  </si>
  <si>
    <t>Tyler Sikura (C/LW)</t>
  </si>
  <si>
    <t>Ryan Murray (D)</t>
  </si>
  <si>
    <t>Connor Jones (C)</t>
  </si>
  <si>
    <t>Alex Barré-Boulet (C)</t>
  </si>
  <si>
    <t>Lucas Elvenes (C/RW)</t>
  </si>
  <si>
    <t>Patrick Bajkov (RW/LW)</t>
  </si>
  <si>
    <t>Axel Holmström (C)</t>
  </si>
  <si>
    <t>Brian Gionta (RW)</t>
  </si>
  <si>
    <t>Zach Sanford (C/LW)</t>
  </si>
  <si>
    <t>Ross Johnston (LW)</t>
  </si>
  <si>
    <t>Mike Prapavessis (D)</t>
  </si>
  <si>
    <t>Chris Breen (D)</t>
  </si>
  <si>
    <t>Simon Knak (F)</t>
  </si>
  <si>
    <t>Ethan Keppen (LW)</t>
  </si>
  <si>
    <t>Jack Quinn (RW)</t>
  </si>
  <si>
    <t>Primo Self (F)</t>
  </si>
  <si>
    <t>Brandon Biro (LW)</t>
  </si>
  <si>
    <t>Bulat Shafigullin (F)</t>
  </si>
  <si>
    <t>Alexander S. Romanov (D)</t>
  </si>
  <si>
    <t>Quinn Yule (LW)</t>
  </si>
  <si>
    <t>Cole Purboo (RW)</t>
  </si>
  <si>
    <t>Severi Lahtinen (RW/LW)</t>
  </si>
  <si>
    <t>Sam Stevens (F)</t>
  </si>
  <si>
    <t>Dominik Bokk (RW)</t>
  </si>
  <si>
    <t>MISS/HAM</t>
  </si>
  <si>
    <t>Xavier Cormier</t>
  </si>
  <si>
    <t>Cohner Saleski</t>
  </si>
  <si>
    <t>Dallon Wilton</t>
  </si>
  <si>
    <t>Sean Gulka</t>
  </si>
  <si>
    <t>Zachary Ashton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</si>
</sst>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04"/>
  <sheetViews>
    <sheetView workbookViewId="0">
      <pane ySplit="1" topLeftCell="A2" activePane="bottomLeft" state="frozen"/>
      <selection activeCell="V1" sqref="V1"/>
      <selection pane="bottomLeft" sqref="A1:XFD1048576"/>
    </sheetView>
  </sheetViews>
  <sheetFormatPr baseColWidth="10" defaultRowHeight="16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3689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3690</v>
      </c>
      <c r="AC1" t="s">
        <v>3691</v>
      </c>
      <c r="AD1" t="s">
        <v>3692</v>
      </c>
      <c r="AE1" t="s">
        <v>3693</v>
      </c>
      <c r="AF1" t="s">
        <v>26</v>
      </c>
      <c r="AG1" t="s">
        <v>27</v>
      </c>
      <c r="AH1" t="s">
        <v>569</v>
      </c>
      <c r="AI1" t="s">
        <v>570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</row>
    <row r="2" spans="1:47" x14ac:dyDescent="0.2">
      <c r="B2" t="s">
        <v>43</v>
      </c>
      <c r="C2" t="s">
        <v>41</v>
      </c>
      <c r="D2" t="s">
        <v>44</v>
      </c>
      <c r="E2">
        <v>20.449000000000002</v>
      </c>
      <c r="F2">
        <v>68</v>
      </c>
      <c r="G2">
        <v>28</v>
      </c>
      <c r="H2">
        <v>22</v>
      </c>
      <c r="I2">
        <v>18</v>
      </c>
      <c r="J2">
        <v>50</v>
      </c>
      <c r="K2">
        <v>68</v>
      </c>
      <c r="L2">
        <v>196</v>
      </c>
      <c r="M2">
        <v>14.29</v>
      </c>
      <c r="N2">
        <v>0.41</v>
      </c>
      <c r="O2">
        <v>0.32</v>
      </c>
      <c r="P2">
        <v>0.26</v>
      </c>
      <c r="Q2">
        <v>0.74</v>
      </c>
      <c r="R2">
        <v>1</v>
      </c>
      <c r="S2">
        <v>2.88</v>
      </c>
      <c r="T2">
        <v>1207.23</v>
      </c>
      <c r="U2">
        <v>17.75</v>
      </c>
      <c r="V2">
        <v>1.39</v>
      </c>
      <c r="W2">
        <v>1.0900000000000001</v>
      </c>
      <c r="X2">
        <v>0.89</v>
      </c>
      <c r="Y2">
        <v>2.4900000000000002</v>
      </c>
      <c r="Z2">
        <v>3.38</v>
      </c>
      <c r="AA2">
        <v>9.74</v>
      </c>
      <c r="AB2">
        <v>15.62</v>
      </c>
      <c r="AC2">
        <v>14.65</v>
      </c>
      <c r="AD2">
        <v>55.69</v>
      </c>
      <c r="AE2">
        <v>50.64</v>
      </c>
      <c r="AF2">
        <v>8.2100000000000009</v>
      </c>
      <c r="AG2">
        <v>60</v>
      </c>
      <c r="AH2">
        <v>87</v>
      </c>
      <c r="AI2">
        <v>58</v>
      </c>
      <c r="AJ2">
        <v>16</v>
      </c>
      <c r="AK2">
        <v>55</v>
      </c>
      <c r="AL2">
        <v>29.09</v>
      </c>
      <c r="AM2">
        <v>3</v>
      </c>
      <c r="AN2">
        <v>25</v>
      </c>
      <c r="AO2">
        <v>12</v>
      </c>
      <c r="AP2">
        <v>9</v>
      </c>
      <c r="AQ2">
        <v>116</v>
      </c>
      <c r="AR2">
        <v>7.76</v>
      </c>
      <c r="AS2">
        <v>620</v>
      </c>
      <c r="AT2">
        <v>1124</v>
      </c>
      <c r="AU2">
        <v>55.16</v>
      </c>
    </row>
    <row r="3" spans="1:47" x14ac:dyDescent="0.2">
      <c r="B3" t="s">
        <v>427</v>
      </c>
      <c r="C3" t="s">
        <v>41</v>
      </c>
      <c r="D3" t="s">
        <v>3704</v>
      </c>
      <c r="E3">
        <v>18.036999999999999</v>
      </c>
      <c r="F3">
        <v>25</v>
      </c>
      <c r="G3">
        <v>0</v>
      </c>
      <c r="H3">
        <v>2</v>
      </c>
      <c r="I3">
        <v>1</v>
      </c>
      <c r="J3">
        <v>2</v>
      </c>
      <c r="K3">
        <v>3</v>
      </c>
      <c r="L3">
        <v>23</v>
      </c>
      <c r="M3">
        <v>0</v>
      </c>
      <c r="N3">
        <v>0</v>
      </c>
      <c r="O3">
        <v>0.08</v>
      </c>
      <c r="P3">
        <v>0.04</v>
      </c>
      <c r="Q3">
        <v>0.08</v>
      </c>
      <c r="R3">
        <v>0.12</v>
      </c>
      <c r="S3">
        <v>0.92</v>
      </c>
      <c r="T3">
        <v>228.06</v>
      </c>
      <c r="U3">
        <v>9.1199999999999992</v>
      </c>
      <c r="V3">
        <v>0</v>
      </c>
      <c r="W3">
        <v>0.53</v>
      </c>
      <c r="X3">
        <v>0.26</v>
      </c>
      <c r="Y3">
        <v>0.53</v>
      </c>
      <c r="Z3">
        <v>0.79</v>
      </c>
      <c r="AA3">
        <v>6.05</v>
      </c>
      <c r="AB3">
        <v>13.98</v>
      </c>
      <c r="AC3">
        <v>13.52</v>
      </c>
      <c r="AD3">
        <v>52.31</v>
      </c>
      <c r="AE3">
        <v>46.67</v>
      </c>
      <c r="AF3">
        <v>-5.88</v>
      </c>
      <c r="AG3">
        <v>50</v>
      </c>
      <c r="AH3">
        <v>8</v>
      </c>
      <c r="AI3">
        <v>8</v>
      </c>
      <c r="AJ3">
        <v>0</v>
      </c>
      <c r="AK3">
        <v>3</v>
      </c>
      <c r="AL3">
        <v>0</v>
      </c>
      <c r="AM3">
        <v>0</v>
      </c>
      <c r="AN3">
        <v>5</v>
      </c>
      <c r="AO3">
        <v>0</v>
      </c>
      <c r="AP3">
        <v>0</v>
      </c>
      <c r="AQ3">
        <v>15</v>
      </c>
      <c r="AR3">
        <v>0</v>
      </c>
      <c r="AS3">
        <v>64</v>
      </c>
      <c r="AT3">
        <v>131</v>
      </c>
      <c r="AU3">
        <v>48.85</v>
      </c>
    </row>
    <row r="4" spans="1:47" x14ac:dyDescent="0.2">
      <c r="B4" t="s">
        <v>105</v>
      </c>
      <c r="C4" t="s">
        <v>41</v>
      </c>
      <c r="D4" t="s">
        <v>50</v>
      </c>
      <c r="E4">
        <v>17.925000000000001</v>
      </c>
      <c r="F4">
        <v>62</v>
      </c>
      <c r="G4">
        <v>10</v>
      </c>
      <c r="H4">
        <v>10</v>
      </c>
      <c r="I4">
        <v>9</v>
      </c>
      <c r="J4">
        <v>20</v>
      </c>
      <c r="K4">
        <v>29</v>
      </c>
      <c r="L4">
        <v>101</v>
      </c>
      <c r="M4">
        <v>9.9</v>
      </c>
      <c r="N4">
        <v>0.16</v>
      </c>
      <c r="O4">
        <v>0.16</v>
      </c>
      <c r="P4">
        <v>0.15</v>
      </c>
      <c r="Q4">
        <v>0.32</v>
      </c>
      <c r="R4">
        <v>0.47</v>
      </c>
      <c r="S4">
        <v>1.63</v>
      </c>
      <c r="T4">
        <v>762.75</v>
      </c>
      <c r="U4">
        <v>12.3</v>
      </c>
      <c r="V4">
        <v>0.79</v>
      </c>
      <c r="W4">
        <v>0.79</v>
      </c>
      <c r="X4">
        <v>0.71</v>
      </c>
      <c r="Y4">
        <v>1.57</v>
      </c>
      <c r="Z4">
        <v>2.2799999999999998</v>
      </c>
      <c r="AA4">
        <v>7.94</v>
      </c>
      <c r="AB4">
        <v>14.22</v>
      </c>
      <c r="AC4">
        <v>13.83</v>
      </c>
      <c r="AD4">
        <v>52.55</v>
      </c>
      <c r="AE4">
        <v>48.48</v>
      </c>
      <c r="AF4">
        <v>3.1</v>
      </c>
      <c r="AG4">
        <v>56.58</v>
      </c>
      <c r="AH4">
        <v>43</v>
      </c>
      <c r="AI4">
        <v>33</v>
      </c>
      <c r="AJ4">
        <v>5</v>
      </c>
      <c r="AK4">
        <v>19</v>
      </c>
      <c r="AL4">
        <v>26.32</v>
      </c>
      <c r="AM4">
        <v>2</v>
      </c>
      <c r="AN4">
        <v>11</v>
      </c>
      <c r="AO4">
        <v>18.18</v>
      </c>
      <c r="AP4">
        <v>3</v>
      </c>
      <c r="AQ4">
        <v>71</v>
      </c>
      <c r="AR4">
        <v>4.2300000000000004</v>
      </c>
      <c r="AS4">
        <v>2</v>
      </c>
      <c r="AT4">
        <v>8</v>
      </c>
      <c r="AU4">
        <v>25</v>
      </c>
    </row>
    <row r="5" spans="1:47" x14ac:dyDescent="0.2">
      <c r="B5" t="s">
        <v>48</v>
      </c>
      <c r="C5" t="s">
        <v>49</v>
      </c>
      <c r="D5" t="s">
        <v>50</v>
      </c>
      <c r="E5">
        <v>19.28</v>
      </c>
      <c r="F5">
        <v>67</v>
      </c>
      <c r="G5">
        <v>25</v>
      </c>
      <c r="H5">
        <v>21</v>
      </c>
      <c r="I5">
        <v>6</v>
      </c>
      <c r="J5">
        <v>46</v>
      </c>
      <c r="K5">
        <v>52</v>
      </c>
      <c r="L5">
        <v>174</v>
      </c>
      <c r="M5">
        <v>14.37</v>
      </c>
      <c r="N5">
        <v>0.37</v>
      </c>
      <c r="O5">
        <v>0.31</v>
      </c>
      <c r="P5">
        <v>0.09</v>
      </c>
      <c r="Q5">
        <v>0.69</v>
      </c>
      <c r="R5">
        <v>0.78</v>
      </c>
      <c r="S5">
        <v>2.6</v>
      </c>
      <c r="T5">
        <v>1007.36</v>
      </c>
      <c r="U5">
        <v>15.04</v>
      </c>
      <c r="V5">
        <v>1.49</v>
      </c>
      <c r="W5">
        <v>1.25</v>
      </c>
      <c r="X5">
        <v>0.36</v>
      </c>
      <c r="Y5">
        <v>2.74</v>
      </c>
      <c r="Z5">
        <v>3.1</v>
      </c>
      <c r="AA5">
        <v>10.36</v>
      </c>
      <c r="AB5">
        <v>14.99</v>
      </c>
      <c r="AC5">
        <v>14.08</v>
      </c>
      <c r="AD5">
        <v>54.35</v>
      </c>
      <c r="AE5">
        <v>48.93</v>
      </c>
      <c r="AF5">
        <v>11.92</v>
      </c>
      <c r="AG5">
        <v>62.39</v>
      </c>
      <c r="AH5">
        <v>68</v>
      </c>
      <c r="AI5">
        <v>41</v>
      </c>
      <c r="AJ5">
        <v>5</v>
      </c>
      <c r="AK5">
        <v>33</v>
      </c>
      <c r="AL5">
        <v>15.15</v>
      </c>
      <c r="AM5">
        <v>4</v>
      </c>
      <c r="AN5">
        <v>20</v>
      </c>
      <c r="AO5">
        <v>20</v>
      </c>
      <c r="AP5">
        <v>16</v>
      </c>
      <c r="AQ5">
        <v>121</v>
      </c>
      <c r="AR5">
        <v>13.22</v>
      </c>
      <c r="AS5">
        <v>8</v>
      </c>
      <c r="AT5">
        <v>17</v>
      </c>
      <c r="AU5">
        <v>47.06</v>
      </c>
    </row>
    <row r="6" spans="1:47" x14ac:dyDescent="0.2">
      <c r="B6" t="s">
        <v>238</v>
      </c>
      <c r="C6" t="s">
        <v>41</v>
      </c>
      <c r="D6" t="s">
        <v>71</v>
      </c>
      <c r="E6">
        <v>17.561</v>
      </c>
      <c r="F6">
        <v>64</v>
      </c>
      <c r="G6">
        <v>5</v>
      </c>
      <c r="H6">
        <v>11</v>
      </c>
      <c r="I6">
        <v>4</v>
      </c>
      <c r="J6">
        <v>16</v>
      </c>
      <c r="K6">
        <v>20</v>
      </c>
      <c r="L6">
        <v>103</v>
      </c>
      <c r="M6">
        <v>4.8499999999999996</v>
      </c>
      <c r="N6">
        <v>0.08</v>
      </c>
      <c r="O6">
        <v>0.17</v>
      </c>
      <c r="P6">
        <v>0.06</v>
      </c>
      <c r="Q6">
        <v>0.25</v>
      </c>
      <c r="R6">
        <v>0.31</v>
      </c>
      <c r="S6">
        <v>1.61</v>
      </c>
      <c r="T6">
        <v>801.91</v>
      </c>
      <c r="U6">
        <v>12.53</v>
      </c>
      <c r="V6">
        <v>0.37</v>
      </c>
      <c r="W6">
        <v>0.82</v>
      </c>
      <c r="X6">
        <v>0.3</v>
      </c>
      <c r="Y6">
        <v>1.2</v>
      </c>
      <c r="Z6">
        <v>1.5</v>
      </c>
      <c r="AA6">
        <v>7.71</v>
      </c>
      <c r="AB6">
        <v>14.2</v>
      </c>
      <c r="AC6">
        <v>13.49</v>
      </c>
      <c r="AD6">
        <v>48.85</v>
      </c>
      <c r="AE6">
        <v>50.55</v>
      </c>
      <c r="AF6">
        <v>-2.6</v>
      </c>
      <c r="AG6">
        <v>45.33</v>
      </c>
      <c r="AH6">
        <v>34</v>
      </c>
      <c r="AI6">
        <v>41</v>
      </c>
      <c r="AJ6">
        <v>1</v>
      </c>
      <c r="AK6">
        <v>16</v>
      </c>
      <c r="AL6">
        <v>6.25</v>
      </c>
      <c r="AM6">
        <v>0</v>
      </c>
      <c r="AN6">
        <v>19</v>
      </c>
      <c r="AO6">
        <v>0</v>
      </c>
      <c r="AP6">
        <v>4</v>
      </c>
      <c r="AQ6">
        <v>68</v>
      </c>
      <c r="AR6">
        <v>5.88</v>
      </c>
      <c r="AS6">
        <v>165</v>
      </c>
      <c r="AT6">
        <v>403</v>
      </c>
      <c r="AU6">
        <v>40.94</v>
      </c>
    </row>
    <row r="7" spans="1:47" x14ac:dyDescent="0.2">
      <c r="B7" t="s">
        <v>134</v>
      </c>
      <c r="C7" t="s">
        <v>41</v>
      </c>
      <c r="D7" t="s">
        <v>47</v>
      </c>
      <c r="E7">
        <v>18.352</v>
      </c>
      <c r="F7">
        <v>63</v>
      </c>
      <c r="G7">
        <v>23</v>
      </c>
      <c r="H7">
        <v>14</v>
      </c>
      <c r="I7">
        <v>5</v>
      </c>
      <c r="J7">
        <v>37</v>
      </c>
      <c r="K7">
        <v>42</v>
      </c>
      <c r="L7">
        <v>160</v>
      </c>
      <c r="M7">
        <v>14.37</v>
      </c>
      <c r="N7">
        <v>0.37</v>
      </c>
      <c r="O7">
        <v>0.22</v>
      </c>
      <c r="P7">
        <v>0.08</v>
      </c>
      <c r="Q7">
        <v>0.59</v>
      </c>
      <c r="R7">
        <v>0.67</v>
      </c>
      <c r="S7">
        <v>2.54</v>
      </c>
      <c r="T7">
        <v>871.53</v>
      </c>
      <c r="U7">
        <v>13.83</v>
      </c>
      <c r="V7">
        <v>1.58</v>
      </c>
      <c r="W7">
        <v>0.96</v>
      </c>
      <c r="X7">
        <v>0.34</v>
      </c>
      <c r="Y7">
        <v>2.5499999999999998</v>
      </c>
      <c r="Z7">
        <v>2.89</v>
      </c>
      <c r="AA7">
        <v>11.02</v>
      </c>
      <c r="AB7">
        <v>13.91</v>
      </c>
      <c r="AC7">
        <v>14.07</v>
      </c>
      <c r="AD7">
        <v>55.16</v>
      </c>
      <c r="AE7">
        <v>49.47</v>
      </c>
      <c r="AF7">
        <v>5.28</v>
      </c>
      <c r="AG7">
        <v>62.86</v>
      </c>
      <c r="AH7">
        <v>66</v>
      </c>
      <c r="AI7">
        <v>39</v>
      </c>
      <c r="AJ7">
        <v>9</v>
      </c>
      <c r="AK7">
        <v>29</v>
      </c>
      <c r="AL7">
        <v>31.03</v>
      </c>
      <c r="AM7">
        <v>2</v>
      </c>
      <c r="AN7">
        <v>16</v>
      </c>
      <c r="AO7">
        <v>12.5</v>
      </c>
      <c r="AP7">
        <v>12</v>
      </c>
      <c r="AQ7">
        <v>115</v>
      </c>
      <c r="AR7">
        <v>10.43</v>
      </c>
      <c r="AS7">
        <v>514</v>
      </c>
      <c r="AT7">
        <v>890</v>
      </c>
      <c r="AU7">
        <v>57.75</v>
      </c>
    </row>
    <row r="8" spans="1:47" x14ac:dyDescent="0.2">
      <c r="B8" t="s">
        <v>400</v>
      </c>
      <c r="C8" t="s">
        <v>102</v>
      </c>
      <c r="D8" t="s">
        <v>71</v>
      </c>
      <c r="E8">
        <v>18.995999999999999</v>
      </c>
      <c r="F8">
        <v>68</v>
      </c>
      <c r="G8">
        <v>6</v>
      </c>
      <c r="H8">
        <v>5</v>
      </c>
      <c r="I8">
        <v>8</v>
      </c>
      <c r="J8">
        <v>11</v>
      </c>
      <c r="K8">
        <v>19</v>
      </c>
      <c r="L8">
        <v>125</v>
      </c>
      <c r="M8">
        <v>4.8</v>
      </c>
      <c r="N8">
        <v>0.09</v>
      </c>
      <c r="O8">
        <v>7.0000000000000007E-2</v>
      </c>
      <c r="P8">
        <v>0.12</v>
      </c>
      <c r="Q8">
        <v>0.16</v>
      </c>
      <c r="R8">
        <v>0.28000000000000003</v>
      </c>
      <c r="S8">
        <v>1.84</v>
      </c>
      <c r="T8">
        <v>1148.48</v>
      </c>
      <c r="U8">
        <v>16.89</v>
      </c>
      <c r="V8">
        <v>0.31</v>
      </c>
      <c r="W8">
        <v>0.26</v>
      </c>
      <c r="X8">
        <v>0.42</v>
      </c>
      <c r="Y8">
        <v>0.56999999999999995</v>
      </c>
      <c r="Z8">
        <v>0.99</v>
      </c>
      <c r="AA8">
        <v>6.53</v>
      </c>
      <c r="AB8">
        <v>13.97</v>
      </c>
      <c r="AC8">
        <v>14.08</v>
      </c>
      <c r="AD8">
        <v>48.93</v>
      </c>
      <c r="AE8">
        <v>50.27</v>
      </c>
      <c r="AF8">
        <v>1.1100000000000001</v>
      </c>
      <c r="AG8">
        <v>48.36</v>
      </c>
      <c r="AH8">
        <v>59</v>
      </c>
      <c r="AI8">
        <v>63</v>
      </c>
      <c r="AJ8">
        <v>1</v>
      </c>
      <c r="AK8">
        <v>2</v>
      </c>
      <c r="AL8">
        <v>50</v>
      </c>
      <c r="AM8">
        <v>0</v>
      </c>
      <c r="AN8">
        <v>0</v>
      </c>
      <c r="AO8">
        <v>0</v>
      </c>
      <c r="AP8">
        <v>5</v>
      </c>
      <c r="AQ8">
        <v>123</v>
      </c>
      <c r="AR8">
        <v>4.07</v>
      </c>
      <c r="AS8">
        <v>0</v>
      </c>
      <c r="AT8">
        <v>0</v>
      </c>
      <c r="AU8">
        <v>0</v>
      </c>
    </row>
    <row r="9" spans="1:47" x14ac:dyDescent="0.2">
      <c r="B9" t="s">
        <v>144</v>
      </c>
      <c r="C9" t="s">
        <v>46</v>
      </c>
      <c r="D9" t="s">
        <v>98</v>
      </c>
      <c r="E9">
        <v>19.553999999999998</v>
      </c>
      <c r="F9">
        <v>39</v>
      </c>
      <c r="G9">
        <v>10</v>
      </c>
      <c r="H9">
        <v>10</v>
      </c>
      <c r="I9">
        <v>4</v>
      </c>
      <c r="J9">
        <v>20</v>
      </c>
      <c r="K9">
        <v>24</v>
      </c>
      <c r="L9">
        <v>83</v>
      </c>
      <c r="M9">
        <v>12.05</v>
      </c>
      <c r="N9">
        <v>0.26</v>
      </c>
      <c r="O9">
        <v>0.26</v>
      </c>
      <c r="P9">
        <v>0.1</v>
      </c>
      <c r="Q9">
        <v>0.51</v>
      </c>
      <c r="R9">
        <v>0.62</v>
      </c>
      <c r="S9">
        <v>2.13</v>
      </c>
      <c r="T9">
        <v>467.4</v>
      </c>
      <c r="U9">
        <v>11.98</v>
      </c>
      <c r="V9">
        <v>1.28</v>
      </c>
      <c r="W9">
        <v>1.28</v>
      </c>
      <c r="X9">
        <v>0.51</v>
      </c>
      <c r="Y9">
        <v>2.57</v>
      </c>
      <c r="Z9">
        <v>3.08</v>
      </c>
      <c r="AA9">
        <v>10.65</v>
      </c>
      <c r="AB9">
        <v>13.82</v>
      </c>
      <c r="AC9">
        <v>14.08</v>
      </c>
      <c r="AD9">
        <v>45.54</v>
      </c>
      <c r="AE9">
        <v>50.35</v>
      </c>
      <c r="AF9">
        <v>14.88</v>
      </c>
      <c r="AG9">
        <v>58.33</v>
      </c>
      <c r="AH9">
        <v>28</v>
      </c>
      <c r="AI9">
        <v>20</v>
      </c>
      <c r="AJ9">
        <v>2</v>
      </c>
      <c r="AK9">
        <v>9</v>
      </c>
      <c r="AL9">
        <v>22.22</v>
      </c>
      <c r="AM9">
        <v>0</v>
      </c>
      <c r="AN9">
        <v>10</v>
      </c>
      <c r="AO9">
        <v>0</v>
      </c>
      <c r="AP9">
        <v>8</v>
      </c>
      <c r="AQ9">
        <v>64</v>
      </c>
      <c r="AR9">
        <v>12.5</v>
      </c>
      <c r="AS9">
        <v>1</v>
      </c>
      <c r="AT9">
        <v>4</v>
      </c>
      <c r="AU9">
        <v>25</v>
      </c>
    </row>
    <row r="10" spans="1:47" x14ac:dyDescent="0.2">
      <c r="B10" t="s">
        <v>437</v>
      </c>
      <c r="C10" t="s">
        <v>46</v>
      </c>
      <c r="D10" t="s">
        <v>75</v>
      </c>
      <c r="E10">
        <v>16.277000000000001</v>
      </c>
      <c r="F10">
        <v>46</v>
      </c>
      <c r="G10">
        <v>1</v>
      </c>
      <c r="H10">
        <v>3</v>
      </c>
      <c r="I10">
        <v>0</v>
      </c>
      <c r="J10">
        <v>4</v>
      </c>
      <c r="K10">
        <v>4</v>
      </c>
      <c r="L10">
        <v>22</v>
      </c>
      <c r="M10">
        <v>4.55</v>
      </c>
      <c r="N10">
        <v>0.02</v>
      </c>
      <c r="O10">
        <v>7.0000000000000007E-2</v>
      </c>
      <c r="P10">
        <v>0</v>
      </c>
      <c r="Q10">
        <v>0.09</v>
      </c>
      <c r="R10">
        <v>0.09</v>
      </c>
      <c r="S10">
        <v>0.48</v>
      </c>
      <c r="T10">
        <v>342.5</v>
      </c>
      <c r="U10">
        <v>7.45</v>
      </c>
      <c r="V10">
        <v>0.18</v>
      </c>
      <c r="W10">
        <v>0.53</v>
      </c>
      <c r="X10">
        <v>0</v>
      </c>
      <c r="Y10">
        <v>0.7</v>
      </c>
      <c r="Z10">
        <v>0.7</v>
      </c>
      <c r="AA10">
        <v>3.85</v>
      </c>
      <c r="AB10">
        <v>13.78</v>
      </c>
      <c r="AC10">
        <v>13.39</v>
      </c>
      <c r="AD10">
        <v>46.35</v>
      </c>
      <c r="AE10">
        <v>49.01</v>
      </c>
      <c r="AF10">
        <v>-23.18</v>
      </c>
      <c r="AG10">
        <v>26.32</v>
      </c>
      <c r="AH10">
        <v>5</v>
      </c>
      <c r="AI10">
        <v>14</v>
      </c>
      <c r="AJ10">
        <v>1</v>
      </c>
      <c r="AK10">
        <v>5</v>
      </c>
      <c r="AL10">
        <v>20</v>
      </c>
      <c r="AM10">
        <v>0</v>
      </c>
      <c r="AN10">
        <v>3</v>
      </c>
      <c r="AO10">
        <v>0</v>
      </c>
      <c r="AP10">
        <v>0</v>
      </c>
      <c r="AQ10">
        <v>14</v>
      </c>
      <c r="AR10">
        <v>0</v>
      </c>
      <c r="AS10">
        <v>0</v>
      </c>
      <c r="AT10">
        <v>0</v>
      </c>
      <c r="AU10">
        <v>0</v>
      </c>
    </row>
    <row r="11" spans="1:47" x14ac:dyDescent="0.2">
      <c r="B11" t="s">
        <v>369</v>
      </c>
      <c r="C11" t="s">
        <v>46</v>
      </c>
      <c r="D11" t="s">
        <v>3694</v>
      </c>
      <c r="E11">
        <v>20.515000000000001</v>
      </c>
      <c r="F11">
        <v>43</v>
      </c>
      <c r="G11">
        <v>3</v>
      </c>
      <c r="H11">
        <v>2</v>
      </c>
      <c r="I11">
        <v>2</v>
      </c>
      <c r="J11">
        <v>5</v>
      </c>
      <c r="K11">
        <v>7</v>
      </c>
      <c r="L11">
        <v>46</v>
      </c>
      <c r="M11">
        <v>6.52</v>
      </c>
      <c r="N11">
        <v>7.0000000000000007E-2</v>
      </c>
      <c r="O11">
        <v>0.05</v>
      </c>
      <c r="P11">
        <v>0.05</v>
      </c>
      <c r="Q11">
        <v>0.12</v>
      </c>
      <c r="R11">
        <v>0.16</v>
      </c>
      <c r="S11">
        <v>1.07</v>
      </c>
      <c r="T11">
        <v>530.21</v>
      </c>
      <c r="U11">
        <v>12.33</v>
      </c>
      <c r="V11">
        <v>0.34</v>
      </c>
      <c r="W11">
        <v>0.23</v>
      </c>
      <c r="X11">
        <v>0.23</v>
      </c>
      <c r="Y11">
        <v>0.56999999999999995</v>
      </c>
      <c r="Z11">
        <v>0.79</v>
      </c>
      <c r="AA11">
        <v>5.21</v>
      </c>
      <c r="AB11">
        <v>13.4</v>
      </c>
      <c r="AC11">
        <v>14.16</v>
      </c>
      <c r="AD11">
        <v>50.27</v>
      </c>
      <c r="AE11">
        <v>50.41</v>
      </c>
      <c r="AF11">
        <v>-21.52</v>
      </c>
      <c r="AG11">
        <v>32</v>
      </c>
      <c r="AH11">
        <v>16</v>
      </c>
      <c r="AI11">
        <v>34</v>
      </c>
      <c r="AJ11">
        <v>2</v>
      </c>
      <c r="AK11">
        <v>7</v>
      </c>
      <c r="AL11">
        <v>28.57</v>
      </c>
      <c r="AM11">
        <v>0</v>
      </c>
      <c r="AN11">
        <v>7</v>
      </c>
      <c r="AO11">
        <v>0</v>
      </c>
      <c r="AP11">
        <v>1</v>
      </c>
      <c r="AQ11">
        <v>32</v>
      </c>
      <c r="AR11">
        <v>3.12</v>
      </c>
      <c r="AS11">
        <v>16</v>
      </c>
      <c r="AT11">
        <v>29</v>
      </c>
      <c r="AU11">
        <v>55.17</v>
      </c>
    </row>
    <row r="12" spans="1:47" x14ac:dyDescent="0.2">
      <c r="B12" t="s">
        <v>393</v>
      </c>
      <c r="C12" t="s">
        <v>102</v>
      </c>
      <c r="D12" t="s">
        <v>98</v>
      </c>
      <c r="E12">
        <v>17.675999999999998</v>
      </c>
      <c r="F12">
        <v>51</v>
      </c>
      <c r="G12">
        <v>2</v>
      </c>
      <c r="H12">
        <v>3</v>
      </c>
      <c r="I12">
        <v>0</v>
      </c>
      <c r="J12">
        <v>5</v>
      </c>
      <c r="K12">
        <v>5</v>
      </c>
      <c r="L12">
        <v>34</v>
      </c>
      <c r="M12">
        <v>5.88</v>
      </c>
      <c r="N12">
        <v>0.04</v>
      </c>
      <c r="O12">
        <v>0.06</v>
      </c>
      <c r="P12">
        <v>0</v>
      </c>
      <c r="Q12">
        <v>0.1</v>
      </c>
      <c r="R12">
        <v>0.1</v>
      </c>
      <c r="S12">
        <v>0.67</v>
      </c>
      <c r="T12">
        <v>551.04999999999995</v>
      </c>
      <c r="U12">
        <v>10.8</v>
      </c>
      <c r="V12">
        <v>0.22</v>
      </c>
      <c r="W12">
        <v>0.33</v>
      </c>
      <c r="X12">
        <v>0</v>
      </c>
      <c r="Y12">
        <v>0.54</v>
      </c>
      <c r="Z12">
        <v>0.54</v>
      </c>
      <c r="AA12">
        <v>3.7</v>
      </c>
      <c r="AB12">
        <v>13.15</v>
      </c>
      <c r="AC12">
        <v>13.83</v>
      </c>
      <c r="AD12">
        <v>43.88</v>
      </c>
      <c r="AE12">
        <v>50.57</v>
      </c>
      <c r="AF12">
        <v>-1.28</v>
      </c>
      <c r="AG12">
        <v>41.51</v>
      </c>
      <c r="AH12">
        <v>22</v>
      </c>
      <c r="AI12">
        <v>31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34</v>
      </c>
      <c r="AR12">
        <v>5.88</v>
      </c>
      <c r="AS12">
        <v>0</v>
      </c>
      <c r="AT12">
        <v>0</v>
      </c>
      <c r="AU12">
        <v>0</v>
      </c>
    </row>
    <row r="13" spans="1:47" x14ac:dyDescent="0.2">
      <c r="B13" t="s">
        <v>311</v>
      </c>
      <c r="C13" t="s">
        <v>46</v>
      </c>
      <c r="D13" t="s">
        <v>52</v>
      </c>
      <c r="E13">
        <v>17.983000000000001</v>
      </c>
      <c r="F13">
        <v>57</v>
      </c>
      <c r="G13">
        <v>7</v>
      </c>
      <c r="H13">
        <v>6</v>
      </c>
      <c r="I13">
        <v>3</v>
      </c>
      <c r="J13">
        <v>13</v>
      </c>
      <c r="K13">
        <v>16</v>
      </c>
      <c r="L13">
        <v>77</v>
      </c>
      <c r="M13">
        <v>9.09</v>
      </c>
      <c r="N13">
        <v>0.12</v>
      </c>
      <c r="O13">
        <v>0.11</v>
      </c>
      <c r="P13">
        <v>0.05</v>
      </c>
      <c r="Q13">
        <v>0.23</v>
      </c>
      <c r="R13">
        <v>0.28000000000000003</v>
      </c>
      <c r="S13">
        <v>1.35</v>
      </c>
      <c r="T13">
        <v>518.07000000000005</v>
      </c>
      <c r="U13">
        <v>9.09</v>
      </c>
      <c r="V13">
        <v>0.81</v>
      </c>
      <c r="W13">
        <v>0.69</v>
      </c>
      <c r="X13">
        <v>0.35</v>
      </c>
      <c r="Y13">
        <v>1.51</v>
      </c>
      <c r="Z13">
        <v>1.85</v>
      </c>
      <c r="AA13">
        <v>8.92</v>
      </c>
      <c r="AB13">
        <v>12.79</v>
      </c>
      <c r="AC13">
        <v>14.04</v>
      </c>
      <c r="AD13">
        <v>55.91</v>
      </c>
      <c r="AE13">
        <v>48.54</v>
      </c>
      <c r="AF13">
        <v>0.25</v>
      </c>
      <c r="AG13">
        <v>58.14</v>
      </c>
      <c r="AH13">
        <v>25</v>
      </c>
      <c r="AI13">
        <v>18</v>
      </c>
      <c r="AJ13">
        <v>3</v>
      </c>
      <c r="AK13">
        <v>10</v>
      </c>
      <c r="AL13">
        <v>30</v>
      </c>
      <c r="AM13">
        <v>1</v>
      </c>
      <c r="AN13">
        <v>10</v>
      </c>
      <c r="AO13">
        <v>10</v>
      </c>
      <c r="AP13">
        <v>3</v>
      </c>
      <c r="AQ13">
        <v>57</v>
      </c>
      <c r="AR13">
        <v>5.26</v>
      </c>
      <c r="AS13">
        <v>4</v>
      </c>
      <c r="AT13">
        <v>9</v>
      </c>
      <c r="AU13">
        <v>44.44</v>
      </c>
    </row>
    <row r="14" spans="1:47" x14ac:dyDescent="0.2">
      <c r="B14" t="s">
        <v>100</v>
      </c>
      <c r="C14" t="s">
        <v>41</v>
      </c>
      <c r="D14" t="s">
        <v>82</v>
      </c>
      <c r="E14">
        <v>17.254000000000001</v>
      </c>
      <c r="F14">
        <v>68</v>
      </c>
      <c r="G14">
        <v>23</v>
      </c>
      <c r="H14">
        <v>12</v>
      </c>
      <c r="I14">
        <v>11</v>
      </c>
      <c r="J14">
        <v>35</v>
      </c>
      <c r="K14">
        <v>46</v>
      </c>
      <c r="L14">
        <v>166</v>
      </c>
      <c r="M14">
        <v>13.86</v>
      </c>
      <c r="N14">
        <v>0.34</v>
      </c>
      <c r="O14">
        <v>0.18</v>
      </c>
      <c r="P14">
        <v>0.16</v>
      </c>
      <c r="Q14">
        <v>0.51</v>
      </c>
      <c r="R14">
        <v>0.68</v>
      </c>
      <c r="S14">
        <v>2.44</v>
      </c>
      <c r="T14">
        <v>982.13</v>
      </c>
      <c r="U14">
        <v>14.44</v>
      </c>
      <c r="V14">
        <v>1.41</v>
      </c>
      <c r="W14">
        <v>0.73</v>
      </c>
      <c r="X14">
        <v>0.67</v>
      </c>
      <c r="Y14">
        <v>2.14</v>
      </c>
      <c r="Z14">
        <v>2.81</v>
      </c>
      <c r="AA14">
        <v>10.14</v>
      </c>
      <c r="AB14">
        <v>14.42</v>
      </c>
      <c r="AC14">
        <v>13.92</v>
      </c>
      <c r="AD14">
        <v>52.77</v>
      </c>
      <c r="AE14">
        <v>49.36</v>
      </c>
      <c r="AF14">
        <v>-0.12</v>
      </c>
      <c r="AG14">
        <v>53.51</v>
      </c>
      <c r="AH14">
        <v>61</v>
      </c>
      <c r="AI14">
        <v>53</v>
      </c>
      <c r="AJ14">
        <v>8</v>
      </c>
      <c r="AK14">
        <v>28</v>
      </c>
      <c r="AL14">
        <v>28.57</v>
      </c>
      <c r="AM14">
        <v>7</v>
      </c>
      <c r="AN14">
        <v>25</v>
      </c>
      <c r="AO14">
        <v>28</v>
      </c>
      <c r="AP14">
        <v>8</v>
      </c>
      <c r="AQ14">
        <v>113</v>
      </c>
      <c r="AR14">
        <v>7.08</v>
      </c>
      <c r="AS14">
        <v>393</v>
      </c>
      <c r="AT14">
        <v>789</v>
      </c>
      <c r="AU14">
        <v>49.81</v>
      </c>
    </row>
    <row r="15" spans="1:47" x14ac:dyDescent="0.2">
      <c r="B15" t="s">
        <v>565</v>
      </c>
      <c r="C15" t="s">
        <v>49</v>
      </c>
      <c r="D15" t="s">
        <v>75</v>
      </c>
      <c r="E15">
        <v>18.451000000000001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0.75</v>
      </c>
      <c r="T15">
        <v>30.72</v>
      </c>
      <c r="U15">
        <v>7.68</v>
      </c>
      <c r="V15">
        <v>0</v>
      </c>
      <c r="W15">
        <v>0</v>
      </c>
      <c r="X15">
        <v>0</v>
      </c>
      <c r="Y15">
        <v>0</v>
      </c>
      <c r="Z15">
        <v>0</v>
      </c>
      <c r="AA15">
        <v>5.86</v>
      </c>
      <c r="AB15">
        <v>13.84</v>
      </c>
      <c r="AC15">
        <v>12.73</v>
      </c>
      <c r="AD15">
        <v>40.770000000000003</v>
      </c>
      <c r="AE15">
        <v>50.6</v>
      </c>
      <c r="AF15">
        <v>-60</v>
      </c>
      <c r="AG15">
        <v>0</v>
      </c>
      <c r="AH15">
        <v>0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</v>
      </c>
      <c r="AR15">
        <v>0</v>
      </c>
      <c r="AS15">
        <v>0</v>
      </c>
      <c r="AT15">
        <v>0</v>
      </c>
      <c r="AU15">
        <v>0</v>
      </c>
    </row>
    <row r="16" spans="1:47" x14ac:dyDescent="0.2">
      <c r="B16" t="s">
        <v>402</v>
      </c>
      <c r="C16" t="s">
        <v>41</v>
      </c>
      <c r="D16" t="s">
        <v>65</v>
      </c>
      <c r="E16">
        <v>15.737</v>
      </c>
      <c r="F16">
        <v>63</v>
      </c>
      <c r="G16">
        <v>2</v>
      </c>
      <c r="H16">
        <v>3</v>
      </c>
      <c r="I16">
        <v>5</v>
      </c>
      <c r="J16">
        <v>5</v>
      </c>
      <c r="K16">
        <v>10</v>
      </c>
      <c r="L16">
        <v>53</v>
      </c>
      <c r="M16">
        <v>3.77</v>
      </c>
      <c r="N16">
        <v>0.03</v>
      </c>
      <c r="O16">
        <v>0.05</v>
      </c>
      <c r="P16">
        <v>0.08</v>
      </c>
      <c r="Q16">
        <v>0.08</v>
      </c>
      <c r="R16">
        <v>0.16</v>
      </c>
      <c r="S16">
        <v>0.84</v>
      </c>
      <c r="T16">
        <v>639.59</v>
      </c>
      <c r="U16">
        <v>10.15</v>
      </c>
      <c r="V16">
        <v>0.19</v>
      </c>
      <c r="W16">
        <v>0.28000000000000003</v>
      </c>
      <c r="X16">
        <v>0.47</v>
      </c>
      <c r="Y16">
        <v>0.47</v>
      </c>
      <c r="Z16">
        <v>0.94</v>
      </c>
      <c r="AA16">
        <v>4.97</v>
      </c>
      <c r="AB16">
        <v>13</v>
      </c>
      <c r="AC16">
        <v>13.63</v>
      </c>
      <c r="AD16">
        <v>43.99</v>
      </c>
      <c r="AE16">
        <v>53.7</v>
      </c>
      <c r="AF16">
        <v>-10.24</v>
      </c>
      <c r="AG16">
        <v>35.42</v>
      </c>
      <c r="AH16">
        <v>17</v>
      </c>
      <c r="AI16">
        <v>31</v>
      </c>
      <c r="AJ16">
        <v>0</v>
      </c>
      <c r="AK16">
        <v>16</v>
      </c>
      <c r="AL16">
        <v>0</v>
      </c>
      <c r="AM16">
        <v>2</v>
      </c>
      <c r="AN16">
        <v>9</v>
      </c>
      <c r="AO16">
        <v>22.22</v>
      </c>
      <c r="AP16">
        <v>0</v>
      </c>
      <c r="AQ16">
        <v>28</v>
      </c>
      <c r="AR16">
        <v>0</v>
      </c>
      <c r="AS16">
        <v>248</v>
      </c>
      <c r="AT16">
        <v>494</v>
      </c>
      <c r="AU16">
        <v>50.2</v>
      </c>
    </row>
    <row r="17" spans="2:47" x14ac:dyDescent="0.2">
      <c r="B17" t="s">
        <v>484</v>
      </c>
      <c r="C17" t="s">
        <v>102</v>
      </c>
      <c r="D17" t="s">
        <v>56</v>
      </c>
      <c r="E17">
        <v>17.388000000000002</v>
      </c>
      <c r="F17">
        <v>38</v>
      </c>
      <c r="G17">
        <v>1</v>
      </c>
      <c r="H17">
        <v>1</v>
      </c>
      <c r="I17">
        <v>3</v>
      </c>
      <c r="J17">
        <v>2</v>
      </c>
      <c r="K17">
        <v>5</v>
      </c>
      <c r="L17">
        <v>32</v>
      </c>
      <c r="M17">
        <v>3.12</v>
      </c>
      <c r="N17">
        <v>0.03</v>
      </c>
      <c r="O17">
        <v>0.03</v>
      </c>
      <c r="P17">
        <v>0.08</v>
      </c>
      <c r="Q17">
        <v>0.05</v>
      </c>
      <c r="R17">
        <v>0.13</v>
      </c>
      <c r="S17">
        <v>0.84</v>
      </c>
      <c r="T17">
        <v>462.01</v>
      </c>
      <c r="U17">
        <v>12.16</v>
      </c>
      <c r="V17">
        <v>0.13</v>
      </c>
      <c r="W17">
        <v>0.13</v>
      </c>
      <c r="X17">
        <v>0.39</v>
      </c>
      <c r="Y17">
        <v>0.26</v>
      </c>
      <c r="Z17">
        <v>0.65</v>
      </c>
      <c r="AA17">
        <v>4.16</v>
      </c>
      <c r="AB17">
        <v>13.23</v>
      </c>
      <c r="AC17">
        <v>13.31</v>
      </c>
      <c r="AD17">
        <v>44.13</v>
      </c>
      <c r="AE17">
        <v>49.16</v>
      </c>
      <c r="AF17">
        <v>-8.9499999999999993</v>
      </c>
      <c r="AG17">
        <v>38.64</v>
      </c>
      <c r="AH17">
        <v>17</v>
      </c>
      <c r="AI17">
        <v>27</v>
      </c>
      <c r="AJ17">
        <v>0</v>
      </c>
      <c r="AK17">
        <v>2</v>
      </c>
      <c r="AL17">
        <v>0</v>
      </c>
      <c r="AM17">
        <v>0</v>
      </c>
      <c r="AN17">
        <v>2</v>
      </c>
      <c r="AO17">
        <v>0</v>
      </c>
      <c r="AP17">
        <v>1</v>
      </c>
      <c r="AQ17">
        <v>28</v>
      </c>
      <c r="AR17">
        <v>3.57</v>
      </c>
      <c r="AS17">
        <v>0</v>
      </c>
      <c r="AT17">
        <v>0</v>
      </c>
      <c r="AU17">
        <v>0</v>
      </c>
    </row>
    <row r="18" spans="2:47" x14ac:dyDescent="0.2">
      <c r="B18" t="s">
        <v>185</v>
      </c>
      <c r="C18" t="s">
        <v>46</v>
      </c>
      <c r="D18" t="s">
        <v>85</v>
      </c>
      <c r="E18">
        <v>17.706</v>
      </c>
      <c r="F18">
        <v>68</v>
      </c>
      <c r="G18">
        <v>16</v>
      </c>
      <c r="H18">
        <v>15</v>
      </c>
      <c r="I18">
        <v>14</v>
      </c>
      <c r="J18">
        <v>31</v>
      </c>
      <c r="K18">
        <v>45</v>
      </c>
      <c r="L18">
        <v>139</v>
      </c>
      <c r="M18">
        <v>11.51</v>
      </c>
      <c r="N18">
        <v>0.24</v>
      </c>
      <c r="O18">
        <v>0.22</v>
      </c>
      <c r="P18">
        <v>0.21</v>
      </c>
      <c r="Q18">
        <v>0.46</v>
      </c>
      <c r="R18">
        <v>0.66</v>
      </c>
      <c r="S18">
        <v>2.04</v>
      </c>
      <c r="T18">
        <v>998.09</v>
      </c>
      <c r="U18">
        <v>14.68</v>
      </c>
      <c r="V18">
        <v>0.96</v>
      </c>
      <c r="W18">
        <v>0.9</v>
      </c>
      <c r="X18">
        <v>0.84</v>
      </c>
      <c r="Y18">
        <v>1.86</v>
      </c>
      <c r="Z18">
        <v>2.71</v>
      </c>
      <c r="AA18">
        <v>8.36</v>
      </c>
      <c r="AB18">
        <v>13.48</v>
      </c>
      <c r="AC18">
        <v>14.24</v>
      </c>
      <c r="AD18">
        <v>52.74</v>
      </c>
      <c r="AE18">
        <v>50.09</v>
      </c>
      <c r="AF18">
        <v>11.14</v>
      </c>
      <c r="AG18">
        <v>57.41</v>
      </c>
      <c r="AH18">
        <v>62</v>
      </c>
      <c r="AI18">
        <v>46</v>
      </c>
      <c r="AJ18">
        <v>5</v>
      </c>
      <c r="AK18">
        <v>24</v>
      </c>
      <c r="AL18">
        <v>20.83</v>
      </c>
      <c r="AM18">
        <v>4</v>
      </c>
      <c r="AN18">
        <v>29</v>
      </c>
      <c r="AO18">
        <v>13.79</v>
      </c>
      <c r="AP18">
        <v>7</v>
      </c>
      <c r="AQ18">
        <v>86</v>
      </c>
      <c r="AR18">
        <v>8.14</v>
      </c>
      <c r="AS18">
        <v>460</v>
      </c>
      <c r="AT18">
        <v>889</v>
      </c>
      <c r="AU18">
        <v>51.74</v>
      </c>
    </row>
    <row r="19" spans="2:47" x14ac:dyDescent="0.2">
      <c r="B19" t="s">
        <v>274</v>
      </c>
      <c r="C19" t="s">
        <v>41</v>
      </c>
      <c r="D19" t="s">
        <v>82</v>
      </c>
      <c r="E19">
        <v>19.579000000000001</v>
      </c>
      <c r="F19">
        <v>59</v>
      </c>
      <c r="G19">
        <v>18</v>
      </c>
      <c r="H19">
        <v>8</v>
      </c>
      <c r="I19">
        <v>5</v>
      </c>
      <c r="J19">
        <v>26</v>
      </c>
      <c r="K19">
        <v>31</v>
      </c>
      <c r="L19">
        <v>153</v>
      </c>
      <c r="M19">
        <v>11.76</v>
      </c>
      <c r="N19">
        <v>0.31</v>
      </c>
      <c r="O19">
        <v>0.14000000000000001</v>
      </c>
      <c r="P19">
        <v>0.08</v>
      </c>
      <c r="Q19">
        <v>0.44</v>
      </c>
      <c r="R19">
        <v>0.53</v>
      </c>
      <c r="S19">
        <v>2.59</v>
      </c>
      <c r="T19">
        <v>735.67</v>
      </c>
      <c r="U19">
        <v>12.47</v>
      </c>
      <c r="V19">
        <v>1.47</v>
      </c>
      <c r="W19">
        <v>0.65</v>
      </c>
      <c r="X19">
        <v>0.41</v>
      </c>
      <c r="Y19">
        <v>2.12</v>
      </c>
      <c r="Z19">
        <v>2.5299999999999998</v>
      </c>
      <c r="AA19">
        <v>12.48</v>
      </c>
      <c r="AB19">
        <v>14.85</v>
      </c>
      <c r="AC19">
        <v>13.96</v>
      </c>
      <c r="AD19">
        <v>53.03</v>
      </c>
      <c r="AE19">
        <v>49.24</v>
      </c>
      <c r="AF19">
        <v>-1.07</v>
      </c>
      <c r="AG19">
        <v>55</v>
      </c>
      <c r="AH19">
        <v>44</v>
      </c>
      <c r="AI19">
        <v>36</v>
      </c>
      <c r="AJ19">
        <v>6</v>
      </c>
      <c r="AK19">
        <v>23</v>
      </c>
      <c r="AL19">
        <v>26.09</v>
      </c>
      <c r="AM19">
        <v>2</v>
      </c>
      <c r="AN19">
        <v>20</v>
      </c>
      <c r="AO19">
        <v>10</v>
      </c>
      <c r="AP19">
        <v>10</v>
      </c>
      <c r="AQ19">
        <v>110</v>
      </c>
      <c r="AR19">
        <v>9.09</v>
      </c>
      <c r="AS19">
        <v>8</v>
      </c>
      <c r="AT19">
        <v>21</v>
      </c>
      <c r="AU19">
        <v>38.1</v>
      </c>
    </row>
    <row r="20" spans="2:47" x14ac:dyDescent="0.2">
      <c r="B20" t="s">
        <v>74</v>
      </c>
      <c r="C20" t="s">
        <v>41</v>
      </c>
      <c r="D20" t="s">
        <v>75</v>
      </c>
      <c r="E20">
        <v>18.913</v>
      </c>
      <c r="F20">
        <v>59</v>
      </c>
      <c r="G20">
        <v>13</v>
      </c>
      <c r="H20">
        <v>16</v>
      </c>
      <c r="I20">
        <v>15</v>
      </c>
      <c r="J20">
        <v>29</v>
      </c>
      <c r="K20">
        <v>44</v>
      </c>
      <c r="L20">
        <v>122</v>
      </c>
      <c r="M20">
        <v>10.66</v>
      </c>
      <c r="N20">
        <v>0.22</v>
      </c>
      <c r="O20">
        <v>0.27</v>
      </c>
      <c r="P20">
        <v>0.25</v>
      </c>
      <c r="Q20">
        <v>0.49</v>
      </c>
      <c r="R20">
        <v>0.75</v>
      </c>
      <c r="S20">
        <v>2.0699999999999998</v>
      </c>
      <c r="T20">
        <v>954.27</v>
      </c>
      <c r="U20">
        <v>16.170000000000002</v>
      </c>
      <c r="V20">
        <v>0.82</v>
      </c>
      <c r="W20">
        <v>1.01</v>
      </c>
      <c r="X20">
        <v>0.94</v>
      </c>
      <c r="Y20">
        <v>1.82</v>
      </c>
      <c r="Z20">
        <v>2.77</v>
      </c>
      <c r="AA20">
        <v>7.67</v>
      </c>
      <c r="AB20">
        <v>14.95</v>
      </c>
      <c r="AC20">
        <v>14.23</v>
      </c>
      <c r="AD20">
        <v>49.02</v>
      </c>
      <c r="AE20">
        <v>51.3</v>
      </c>
      <c r="AF20">
        <v>4.34</v>
      </c>
      <c r="AG20">
        <v>51.4</v>
      </c>
      <c r="AH20">
        <v>55</v>
      </c>
      <c r="AI20">
        <v>52</v>
      </c>
      <c r="AJ20">
        <v>6</v>
      </c>
      <c r="AK20">
        <v>21</v>
      </c>
      <c r="AL20">
        <v>28.57</v>
      </c>
      <c r="AM20">
        <v>3</v>
      </c>
      <c r="AN20">
        <v>30</v>
      </c>
      <c r="AO20">
        <v>10</v>
      </c>
      <c r="AP20">
        <v>4</v>
      </c>
      <c r="AQ20">
        <v>71</v>
      </c>
      <c r="AR20">
        <v>5.63</v>
      </c>
      <c r="AS20">
        <v>6</v>
      </c>
      <c r="AT20">
        <v>12</v>
      </c>
      <c r="AU20">
        <v>50</v>
      </c>
    </row>
    <row r="21" spans="2:47" x14ac:dyDescent="0.2">
      <c r="B21" t="s">
        <v>546</v>
      </c>
      <c r="C21" t="s">
        <v>49</v>
      </c>
      <c r="D21" t="s">
        <v>391</v>
      </c>
      <c r="E21">
        <v>18.132999999999999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-44.44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</v>
      </c>
      <c r="AU21">
        <v>0</v>
      </c>
    </row>
    <row r="22" spans="2:47" x14ac:dyDescent="0.2">
      <c r="B22" t="s">
        <v>298</v>
      </c>
      <c r="C22" t="s">
        <v>102</v>
      </c>
      <c r="D22" t="s">
        <v>54</v>
      </c>
      <c r="E22">
        <v>17.111999999999998</v>
      </c>
      <c r="F22">
        <v>67</v>
      </c>
      <c r="G22">
        <v>7</v>
      </c>
      <c r="H22">
        <v>5</v>
      </c>
      <c r="I22">
        <v>11</v>
      </c>
      <c r="J22">
        <v>12</v>
      </c>
      <c r="K22">
        <v>23</v>
      </c>
      <c r="L22">
        <v>74</v>
      </c>
      <c r="M22">
        <v>9.4600000000000009</v>
      </c>
      <c r="N22">
        <v>0.1</v>
      </c>
      <c r="O22">
        <v>7.0000000000000007E-2</v>
      </c>
      <c r="P22">
        <v>0.16</v>
      </c>
      <c r="Q22">
        <v>0.18</v>
      </c>
      <c r="R22">
        <v>0.34</v>
      </c>
      <c r="S22">
        <v>1.1000000000000001</v>
      </c>
      <c r="T22">
        <v>1095.82</v>
      </c>
      <c r="U22">
        <v>16.36</v>
      </c>
      <c r="V22">
        <v>0.38</v>
      </c>
      <c r="W22">
        <v>0.27</v>
      </c>
      <c r="X22">
        <v>0.6</v>
      </c>
      <c r="Y22">
        <v>0.66</v>
      </c>
      <c r="Z22">
        <v>1.26</v>
      </c>
      <c r="AA22">
        <v>4.05</v>
      </c>
      <c r="AB22">
        <v>14.63</v>
      </c>
      <c r="AC22">
        <v>14.11</v>
      </c>
      <c r="AD22">
        <v>52.99</v>
      </c>
      <c r="AE22">
        <v>49.11</v>
      </c>
      <c r="AF22">
        <v>6.33</v>
      </c>
      <c r="AG22">
        <v>55.75</v>
      </c>
      <c r="AH22">
        <v>63</v>
      </c>
      <c r="AI22">
        <v>50</v>
      </c>
      <c r="AJ22">
        <v>1</v>
      </c>
      <c r="AK22">
        <v>6</v>
      </c>
      <c r="AL22">
        <v>16.670000000000002</v>
      </c>
      <c r="AM22">
        <v>3</v>
      </c>
      <c r="AN22">
        <v>8</v>
      </c>
      <c r="AO22">
        <v>37.5</v>
      </c>
      <c r="AP22">
        <v>3</v>
      </c>
      <c r="AQ22">
        <v>60</v>
      </c>
      <c r="AR22">
        <v>5</v>
      </c>
      <c r="AS22">
        <v>2</v>
      </c>
      <c r="AT22">
        <v>2</v>
      </c>
      <c r="AU22">
        <v>100</v>
      </c>
    </row>
    <row r="23" spans="2:47" x14ac:dyDescent="0.2">
      <c r="B23" t="s">
        <v>324</v>
      </c>
      <c r="C23" t="s">
        <v>102</v>
      </c>
      <c r="D23" t="s">
        <v>98</v>
      </c>
      <c r="E23">
        <v>20.010999999999999</v>
      </c>
      <c r="F23">
        <v>65</v>
      </c>
      <c r="G23">
        <v>2</v>
      </c>
      <c r="H23">
        <v>4</v>
      </c>
      <c r="I23">
        <v>8</v>
      </c>
      <c r="J23">
        <v>6</v>
      </c>
      <c r="K23">
        <v>14</v>
      </c>
      <c r="L23">
        <v>69</v>
      </c>
      <c r="M23">
        <v>2.9</v>
      </c>
      <c r="N23">
        <v>0.03</v>
      </c>
      <c r="O23">
        <v>0.06</v>
      </c>
      <c r="P23">
        <v>0.12</v>
      </c>
      <c r="Q23">
        <v>0.09</v>
      </c>
      <c r="R23">
        <v>0.22</v>
      </c>
      <c r="S23">
        <v>1.06</v>
      </c>
      <c r="T23">
        <v>943.94</v>
      </c>
      <c r="U23">
        <v>14.52</v>
      </c>
      <c r="V23">
        <v>0.13</v>
      </c>
      <c r="W23">
        <v>0.25</v>
      </c>
      <c r="X23">
        <v>0.51</v>
      </c>
      <c r="Y23">
        <v>0.38</v>
      </c>
      <c r="Z23">
        <v>0.89</v>
      </c>
      <c r="AA23">
        <v>4.3899999999999997</v>
      </c>
      <c r="AB23">
        <v>13.33</v>
      </c>
      <c r="AC23">
        <v>13.97</v>
      </c>
      <c r="AD23">
        <v>44.04</v>
      </c>
      <c r="AE23">
        <v>50.79</v>
      </c>
      <c r="AF23">
        <v>-3.23</v>
      </c>
      <c r="AG23">
        <v>42</v>
      </c>
      <c r="AH23">
        <v>42</v>
      </c>
      <c r="AI23">
        <v>58</v>
      </c>
      <c r="AJ23">
        <v>1</v>
      </c>
      <c r="AK23">
        <v>4</v>
      </c>
      <c r="AL23">
        <v>25</v>
      </c>
      <c r="AM23">
        <v>0</v>
      </c>
      <c r="AN23">
        <v>1</v>
      </c>
      <c r="AO23">
        <v>0</v>
      </c>
      <c r="AP23">
        <v>1</v>
      </c>
      <c r="AQ23">
        <v>64</v>
      </c>
      <c r="AR23">
        <v>1.56</v>
      </c>
      <c r="AS23">
        <v>0</v>
      </c>
      <c r="AT23">
        <v>0</v>
      </c>
      <c r="AU23">
        <v>0</v>
      </c>
    </row>
    <row r="24" spans="2:47" x14ac:dyDescent="0.2">
      <c r="B24" t="s">
        <v>553</v>
      </c>
      <c r="C24" t="s">
        <v>102</v>
      </c>
      <c r="D24" t="s">
        <v>391</v>
      </c>
      <c r="E24">
        <v>20.2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1.5</v>
      </c>
      <c r="T24">
        <v>29.89</v>
      </c>
      <c r="U24">
        <v>14.95</v>
      </c>
      <c r="V24">
        <v>0</v>
      </c>
      <c r="W24">
        <v>0</v>
      </c>
      <c r="X24">
        <v>0</v>
      </c>
      <c r="Y24">
        <v>0</v>
      </c>
      <c r="Z24">
        <v>0</v>
      </c>
      <c r="AA24">
        <v>6.02</v>
      </c>
      <c r="AB24">
        <v>18.3</v>
      </c>
      <c r="AC24">
        <v>14.96</v>
      </c>
      <c r="AD24">
        <v>100</v>
      </c>
      <c r="AE24">
        <v>46.76</v>
      </c>
      <c r="AF24">
        <v>83.33</v>
      </c>
      <c r="AG24">
        <v>100</v>
      </c>
      <c r="AH24">
        <v>3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</row>
    <row r="25" spans="2:47" x14ac:dyDescent="0.2">
      <c r="B25" t="s">
        <v>280</v>
      </c>
      <c r="C25" t="s">
        <v>102</v>
      </c>
      <c r="D25" t="s">
        <v>80</v>
      </c>
      <c r="E25">
        <v>20.48</v>
      </c>
      <c r="F25">
        <v>45</v>
      </c>
      <c r="G25">
        <v>4</v>
      </c>
      <c r="H25">
        <v>2</v>
      </c>
      <c r="I25">
        <v>2</v>
      </c>
      <c r="J25">
        <v>6</v>
      </c>
      <c r="K25">
        <v>8</v>
      </c>
      <c r="L25">
        <v>50</v>
      </c>
      <c r="M25">
        <v>8</v>
      </c>
      <c r="N25">
        <v>0.09</v>
      </c>
      <c r="O25">
        <v>0.04</v>
      </c>
      <c r="P25">
        <v>0.04</v>
      </c>
      <c r="Q25">
        <v>0.13</v>
      </c>
      <c r="R25">
        <v>0.18</v>
      </c>
      <c r="S25">
        <v>1.1100000000000001</v>
      </c>
      <c r="T25">
        <v>574.41</v>
      </c>
      <c r="U25">
        <v>12.76</v>
      </c>
      <c r="V25">
        <v>0.42</v>
      </c>
      <c r="W25">
        <v>0.21</v>
      </c>
      <c r="X25">
        <v>0.21</v>
      </c>
      <c r="Y25">
        <v>0.63</v>
      </c>
      <c r="Z25">
        <v>0.84</v>
      </c>
      <c r="AA25">
        <v>5.22</v>
      </c>
      <c r="AB25">
        <v>12.78</v>
      </c>
      <c r="AC25">
        <v>13.65</v>
      </c>
      <c r="AD25">
        <v>51.13</v>
      </c>
      <c r="AE25">
        <v>48.64</v>
      </c>
      <c r="AF25">
        <v>-2.96</v>
      </c>
      <c r="AG25">
        <v>47.37</v>
      </c>
      <c r="AH25">
        <v>27</v>
      </c>
      <c r="AI25">
        <v>30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</v>
      </c>
      <c r="AQ25">
        <v>50</v>
      </c>
      <c r="AR25">
        <v>8</v>
      </c>
      <c r="AS25">
        <v>1</v>
      </c>
      <c r="AT25">
        <v>1</v>
      </c>
      <c r="AU25">
        <v>100</v>
      </c>
    </row>
    <row r="26" spans="2:47" x14ac:dyDescent="0.2">
      <c r="B26" t="s">
        <v>177</v>
      </c>
      <c r="C26" t="s">
        <v>49</v>
      </c>
      <c r="D26" t="s">
        <v>54</v>
      </c>
      <c r="E26">
        <v>18.010000000000002</v>
      </c>
      <c r="F26">
        <v>48</v>
      </c>
      <c r="G26">
        <v>18</v>
      </c>
      <c r="H26">
        <v>6</v>
      </c>
      <c r="I26">
        <v>5</v>
      </c>
      <c r="J26">
        <v>24</v>
      </c>
      <c r="K26">
        <v>29</v>
      </c>
      <c r="L26">
        <v>110</v>
      </c>
      <c r="M26">
        <v>16.36</v>
      </c>
      <c r="N26">
        <v>0.38</v>
      </c>
      <c r="O26">
        <v>0.12</v>
      </c>
      <c r="P26">
        <v>0.1</v>
      </c>
      <c r="Q26">
        <v>0.5</v>
      </c>
      <c r="R26">
        <v>0.6</v>
      </c>
      <c r="S26">
        <v>2.29</v>
      </c>
      <c r="T26">
        <v>705.12</v>
      </c>
      <c r="U26">
        <v>14.69</v>
      </c>
      <c r="V26">
        <v>1.53</v>
      </c>
      <c r="W26">
        <v>0.51</v>
      </c>
      <c r="X26">
        <v>0.43</v>
      </c>
      <c r="Y26">
        <v>2.04</v>
      </c>
      <c r="Z26">
        <v>2.4700000000000002</v>
      </c>
      <c r="AA26">
        <v>9.36</v>
      </c>
      <c r="AB26">
        <v>14.47</v>
      </c>
      <c r="AC26">
        <v>14.24</v>
      </c>
      <c r="AD26">
        <v>52.66</v>
      </c>
      <c r="AE26">
        <v>48.66</v>
      </c>
      <c r="AF26">
        <v>-1.47</v>
      </c>
      <c r="AG26">
        <v>52.7</v>
      </c>
      <c r="AH26">
        <v>39</v>
      </c>
      <c r="AI26">
        <v>35</v>
      </c>
      <c r="AJ26">
        <v>4</v>
      </c>
      <c r="AK26">
        <v>21</v>
      </c>
      <c r="AL26">
        <v>19.05</v>
      </c>
      <c r="AM26">
        <v>6</v>
      </c>
      <c r="AN26">
        <v>20</v>
      </c>
      <c r="AO26">
        <v>30</v>
      </c>
      <c r="AP26">
        <v>8</v>
      </c>
      <c r="AQ26">
        <v>69</v>
      </c>
      <c r="AR26">
        <v>11.59</v>
      </c>
      <c r="AS26">
        <v>26</v>
      </c>
      <c r="AT26">
        <v>56</v>
      </c>
      <c r="AU26">
        <v>46.43</v>
      </c>
    </row>
    <row r="27" spans="2:47" x14ac:dyDescent="0.2">
      <c r="B27" t="s">
        <v>178</v>
      </c>
      <c r="C27" t="s">
        <v>41</v>
      </c>
      <c r="D27" t="s">
        <v>56</v>
      </c>
      <c r="E27">
        <v>17.001999999999999</v>
      </c>
      <c r="F27">
        <v>67</v>
      </c>
      <c r="G27">
        <v>12</v>
      </c>
      <c r="H27">
        <v>6</v>
      </c>
      <c r="I27">
        <v>9</v>
      </c>
      <c r="J27">
        <v>18</v>
      </c>
      <c r="K27">
        <v>27</v>
      </c>
      <c r="L27">
        <v>93</v>
      </c>
      <c r="M27">
        <v>12.9</v>
      </c>
      <c r="N27">
        <v>0.18</v>
      </c>
      <c r="O27">
        <v>0.09</v>
      </c>
      <c r="P27">
        <v>0.13</v>
      </c>
      <c r="Q27">
        <v>0.27</v>
      </c>
      <c r="R27">
        <v>0.4</v>
      </c>
      <c r="S27">
        <v>1.39</v>
      </c>
      <c r="T27">
        <v>877.99</v>
      </c>
      <c r="U27">
        <v>13.1</v>
      </c>
      <c r="V27">
        <v>0.82</v>
      </c>
      <c r="W27">
        <v>0.41</v>
      </c>
      <c r="X27">
        <v>0.62</v>
      </c>
      <c r="Y27">
        <v>1.23</v>
      </c>
      <c r="Z27">
        <v>1.85</v>
      </c>
      <c r="AA27">
        <v>6.36</v>
      </c>
      <c r="AB27">
        <v>13.94</v>
      </c>
      <c r="AC27">
        <v>13.56</v>
      </c>
      <c r="AD27">
        <v>45.41</v>
      </c>
      <c r="AE27">
        <v>49.64</v>
      </c>
      <c r="AF27">
        <v>-0.91</v>
      </c>
      <c r="AG27">
        <v>44.09</v>
      </c>
      <c r="AH27">
        <v>41</v>
      </c>
      <c r="AI27">
        <v>52</v>
      </c>
      <c r="AJ27">
        <v>5</v>
      </c>
      <c r="AK27">
        <v>19</v>
      </c>
      <c r="AL27">
        <v>26.32</v>
      </c>
      <c r="AM27">
        <v>3</v>
      </c>
      <c r="AN27">
        <v>22</v>
      </c>
      <c r="AO27">
        <v>13.64</v>
      </c>
      <c r="AP27">
        <v>4</v>
      </c>
      <c r="AQ27">
        <v>52</v>
      </c>
      <c r="AR27">
        <v>7.69</v>
      </c>
      <c r="AS27">
        <v>300</v>
      </c>
      <c r="AT27">
        <v>670</v>
      </c>
      <c r="AU27">
        <v>44.78</v>
      </c>
    </row>
    <row r="28" spans="2:47" x14ac:dyDescent="0.2">
      <c r="B28" t="s">
        <v>524</v>
      </c>
      <c r="C28" t="s">
        <v>102</v>
      </c>
      <c r="D28" t="s">
        <v>50</v>
      </c>
      <c r="E28">
        <v>18.311</v>
      </c>
      <c r="F28">
        <v>7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0.43</v>
      </c>
      <c r="T28">
        <v>70</v>
      </c>
      <c r="U28">
        <v>10</v>
      </c>
      <c r="V28">
        <v>0</v>
      </c>
      <c r="W28">
        <v>0</v>
      </c>
      <c r="X28">
        <v>0</v>
      </c>
      <c r="Y28">
        <v>0</v>
      </c>
      <c r="Z28">
        <v>0</v>
      </c>
      <c r="AA28">
        <v>2.57</v>
      </c>
      <c r="AB28">
        <v>14.04</v>
      </c>
      <c r="AC28">
        <v>12.94</v>
      </c>
      <c r="AD28">
        <v>56.38</v>
      </c>
      <c r="AE28">
        <v>47.35</v>
      </c>
      <c r="AF28">
        <v>17.5</v>
      </c>
      <c r="AG28">
        <v>80</v>
      </c>
      <c r="AH28">
        <v>4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</v>
      </c>
      <c r="AR28">
        <v>0</v>
      </c>
      <c r="AS28">
        <v>0</v>
      </c>
      <c r="AT28">
        <v>0</v>
      </c>
      <c r="AU28">
        <v>0</v>
      </c>
    </row>
    <row r="29" spans="2:47" x14ac:dyDescent="0.2">
      <c r="B29" t="s">
        <v>529</v>
      </c>
      <c r="C29" t="s">
        <v>46</v>
      </c>
      <c r="D29" t="s">
        <v>71</v>
      </c>
      <c r="E29">
        <v>18.199000000000002</v>
      </c>
      <c r="F29">
        <v>30</v>
      </c>
      <c r="G29">
        <v>0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0.5</v>
      </c>
      <c r="T29">
        <v>230.42</v>
      </c>
      <c r="U29">
        <v>7.68</v>
      </c>
      <c r="V29">
        <v>0</v>
      </c>
      <c r="W29">
        <v>0</v>
      </c>
      <c r="X29">
        <v>0</v>
      </c>
      <c r="Y29">
        <v>0</v>
      </c>
      <c r="Z29">
        <v>0</v>
      </c>
      <c r="AA29">
        <v>3.91</v>
      </c>
      <c r="AB29">
        <v>13.53</v>
      </c>
      <c r="AC29">
        <v>13.7</v>
      </c>
      <c r="AD29">
        <v>43.69</v>
      </c>
      <c r="AE29">
        <v>49.39</v>
      </c>
      <c r="AF29">
        <v>-35.33</v>
      </c>
      <c r="AG29">
        <v>14.29</v>
      </c>
      <c r="AH29">
        <v>2</v>
      </c>
      <c r="AI29">
        <v>12</v>
      </c>
      <c r="AJ29">
        <v>0</v>
      </c>
      <c r="AK29">
        <v>3</v>
      </c>
      <c r="AL29">
        <v>0</v>
      </c>
      <c r="AM29">
        <v>0</v>
      </c>
      <c r="AN29">
        <v>4</v>
      </c>
      <c r="AO29">
        <v>0</v>
      </c>
      <c r="AP29">
        <v>0</v>
      </c>
      <c r="AQ29">
        <v>8</v>
      </c>
      <c r="AR29">
        <v>0</v>
      </c>
      <c r="AS29">
        <v>0</v>
      </c>
      <c r="AT29">
        <v>1</v>
      </c>
      <c r="AU29">
        <v>0</v>
      </c>
    </row>
    <row r="30" spans="2:47" x14ac:dyDescent="0.2">
      <c r="B30" t="s">
        <v>389</v>
      </c>
      <c r="C30" t="s">
        <v>41</v>
      </c>
      <c r="D30" t="s">
        <v>54</v>
      </c>
      <c r="E30">
        <v>18.692</v>
      </c>
      <c r="F30">
        <v>54</v>
      </c>
      <c r="G30">
        <v>3</v>
      </c>
      <c r="H30">
        <v>5</v>
      </c>
      <c r="I30">
        <v>3</v>
      </c>
      <c r="J30">
        <v>8</v>
      </c>
      <c r="K30">
        <v>11</v>
      </c>
      <c r="L30">
        <v>38</v>
      </c>
      <c r="M30">
        <v>7.89</v>
      </c>
      <c r="N30">
        <v>0.06</v>
      </c>
      <c r="O30">
        <v>0.09</v>
      </c>
      <c r="P30">
        <v>0.06</v>
      </c>
      <c r="Q30">
        <v>0.15</v>
      </c>
      <c r="R30">
        <v>0.2</v>
      </c>
      <c r="S30">
        <v>0.7</v>
      </c>
      <c r="T30">
        <v>526.01</v>
      </c>
      <c r="U30">
        <v>9.74</v>
      </c>
      <c r="V30">
        <v>0.34</v>
      </c>
      <c r="W30">
        <v>0.56999999999999995</v>
      </c>
      <c r="X30">
        <v>0.34</v>
      </c>
      <c r="Y30">
        <v>0.91</v>
      </c>
      <c r="Z30">
        <v>1.25</v>
      </c>
      <c r="AA30">
        <v>4.33</v>
      </c>
      <c r="AB30">
        <v>12.9</v>
      </c>
      <c r="AC30">
        <v>13.21</v>
      </c>
      <c r="AD30">
        <v>48.95</v>
      </c>
      <c r="AE30">
        <v>49.43</v>
      </c>
      <c r="AF30">
        <v>9.57</v>
      </c>
      <c r="AG30">
        <v>56.41</v>
      </c>
      <c r="AH30">
        <v>22</v>
      </c>
      <c r="AI30">
        <v>17</v>
      </c>
      <c r="AJ30">
        <v>1</v>
      </c>
      <c r="AK30">
        <v>8</v>
      </c>
      <c r="AL30">
        <v>12.5</v>
      </c>
      <c r="AM30">
        <v>1</v>
      </c>
      <c r="AN30">
        <v>3</v>
      </c>
      <c r="AO30">
        <v>33.33</v>
      </c>
      <c r="AP30">
        <v>1</v>
      </c>
      <c r="AQ30">
        <v>27</v>
      </c>
      <c r="AR30">
        <v>3.7</v>
      </c>
      <c r="AS30">
        <v>194</v>
      </c>
      <c r="AT30">
        <v>354</v>
      </c>
      <c r="AU30">
        <v>54.8</v>
      </c>
    </row>
    <row r="31" spans="2:47" x14ac:dyDescent="0.2">
      <c r="B31" t="s">
        <v>516</v>
      </c>
      <c r="C31" t="s">
        <v>102</v>
      </c>
      <c r="D31" t="s">
        <v>47</v>
      </c>
      <c r="E31">
        <v>16.585999999999999</v>
      </c>
      <c r="F31">
        <v>30</v>
      </c>
      <c r="G31">
        <v>0</v>
      </c>
      <c r="H31">
        <v>1</v>
      </c>
      <c r="I31">
        <v>0</v>
      </c>
      <c r="J31">
        <v>1</v>
      </c>
      <c r="K31">
        <v>1</v>
      </c>
      <c r="L31">
        <v>10</v>
      </c>
      <c r="M31">
        <v>0</v>
      </c>
      <c r="N31">
        <v>0</v>
      </c>
      <c r="O31">
        <v>0.03</v>
      </c>
      <c r="P31">
        <v>0</v>
      </c>
      <c r="Q31">
        <v>0.03</v>
      </c>
      <c r="R31">
        <v>0.03</v>
      </c>
      <c r="S31">
        <v>0.33</v>
      </c>
      <c r="T31">
        <v>277.24</v>
      </c>
      <c r="U31">
        <v>9.24</v>
      </c>
      <c r="V31">
        <v>0</v>
      </c>
      <c r="W31">
        <v>0.22</v>
      </c>
      <c r="X31">
        <v>0</v>
      </c>
      <c r="Y31">
        <v>0.22</v>
      </c>
      <c r="Z31">
        <v>0.22</v>
      </c>
      <c r="AA31">
        <v>2.16</v>
      </c>
      <c r="AB31">
        <v>13.37</v>
      </c>
      <c r="AC31">
        <v>13.39</v>
      </c>
      <c r="AD31">
        <v>55.97</v>
      </c>
      <c r="AE31">
        <v>45.84</v>
      </c>
      <c r="AF31">
        <v>6</v>
      </c>
      <c r="AG31">
        <v>56</v>
      </c>
      <c r="AH31">
        <v>14</v>
      </c>
      <c r="AI31">
        <v>11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9</v>
      </c>
      <c r="AR31">
        <v>0</v>
      </c>
      <c r="AS31">
        <v>0</v>
      </c>
      <c r="AT31">
        <v>0</v>
      </c>
      <c r="AU31">
        <v>0</v>
      </c>
    </row>
    <row r="32" spans="2:47" x14ac:dyDescent="0.2">
      <c r="B32" t="s">
        <v>548</v>
      </c>
      <c r="C32" t="s">
        <v>41</v>
      </c>
      <c r="D32" t="s">
        <v>391</v>
      </c>
      <c r="E32">
        <v>20.396999999999998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-44.44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6</v>
      </c>
      <c r="AT32">
        <v>12</v>
      </c>
      <c r="AU32">
        <v>50</v>
      </c>
    </row>
    <row r="33" spans="2:47" x14ac:dyDescent="0.2">
      <c r="B33" t="s">
        <v>154</v>
      </c>
      <c r="C33" t="s">
        <v>41</v>
      </c>
      <c r="D33" t="s">
        <v>223</v>
      </c>
      <c r="E33">
        <v>18.084</v>
      </c>
      <c r="F33">
        <v>55</v>
      </c>
      <c r="G33">
        <v>6</v>
      </c>
      <c r="H33">
        <v>9</v>
      </c>
      <c r="I33">
        <v>5</v>
      </c>
      <c r="J33">
        <v>15</v>
      </c>
      <c r="K33">
        <v>20</v>
      </c>
      <c r="L33">
        <v>66</v>
      </c>
      <c r="M33">
        <v>9.09</v>
      </c>
      <c r="N33">
        <v>0.11</v>
      </c>
      <c r="O33">
        <v>0.16</v>
      </c>
      <c r="P33">
        <v>0.09</v>
      </c>
      <c r="Q33">
        <v>0.27</v>
      </c>
      <c r="R33">
        <v>0.36</v>
      </c>
      <c r="S33">
        <v>1.2</v>
      </c>
      <c r="T33">
        <v>670.04</v>
      </c>
      <c r="U33">
        <v>12.18</v>
      </c>
      <c r="V33">
        <v>0.54</v>
      </c>
      <c r="W33">
        <v>0.81</v>
      </c>
      <c r="X33">
        <v>0.45</v>
      </c>
      <c r="Y33">
        <v>1.34</v>
      </c>
      <c r="Z33">
        <v>1.79</v>
      </c>
      <c r="AA33">
        <v>5.91</v>
      </c>
      <c r="AB33">
        <v>14.43</v>
      </c>
      <c r="AC33">
        <v>14.27</v>
      </c>
      <c r="AD33">
        <v>53.03</v>
      </c>
      <c r="AE33">
        <v>50.85</v>
      </c>
      <c r="AF33">
        <v>3.96</v>
      </c>
      <c r="AG33">
        <v>51.43</v>
      </c>
      <c r="AH33">
        <v>36</v>
      </c>
      <c r="AI33">
        <v>34</v>
      </c>
      <c r="AJ33">
        <v>2</v>
      </c>
      <c r="AK33">
        <v>9</v>
      </c>
      <c r="AL33">
        <v>22.22</v>
      </c>
      <c r="AM33">
        <v>2</v>
      </c>
      <c r="AN33">
        <v>7</v>
      </c>
      <c r="AO33">
        <v>28.57</v>
      </c>
      <c r="AP33">
        <v>2</v>
      </c>
      <c r="AQ33">
        <v>50</v>
      </c>
      <c r="AR33">
        <v>4</v>
      </c>
      <c r="AS33">
        <v>294</v>
      </c>
      <c r="AT33">
        <v>678</v>
      </c>
      <c r="AU33">
        <v>43.36</v>
      </c>
    </row>
    <row r="34" spans="2:47" x14ac:dyDescent="0.2">
      <c r="B34" t="s">
        <v>247</v>
      </c>
      <c r="C34" t="s">
        <v>46</v>
      </c>
      <c r="D34" t="s">
        <v>119</v>
      </c>
      <c r="E34">
        <v>18.228999999999999</v>
      </c>
      <c r="F34">
        <v>66</v>
      </c>
      <c r="G34">
        <v>14</v>
      </c>
      <c r="H34">
        <v>8</v>
      </c>
      <c r="I34">
        <v>6</v>
      </c>
      <c r="J34">
        <v>22</v>
      </c>
      <c r="K34">
        <v>28</v>
      </c>
      <c r="L34">
        <v>174</v>
      </c>
      <c r="M34">
        <v>8.0500000000000007</v>
      </c>
      <c r="N34">
        <v>0.21</v>
      </c>
      <c r="O34">
        <v>0.12</v>
      </c>
      <c r="P34">
        <v>0.09</v>
      </c>
      <c r="Q34">
        <v>0.33</v>
      </c>
      <c r="R34">
        <v>0.42</v>
      </c>
      <c r="S34">
        <v>2.64</v>
      </c>
      <c r="T34">
        <v>935.23</v>
      </c>
      <c r="U34">
        <v>14.17</v>
      </c>
      <c r="V34">
        <v>0.9</v>
      </c>
      <c r="W34">
        <v>0.51</v>
      </c>
      <c r="X34">
        <v>0.38</v>
      </c>
      <c r="Y34">
        <v>1.41</v>
      </c>
      <c r="Z34">
        <v>1.8</v>
      </c>
      <c r="AA34">
        <v>11.16</v>
      </c>
      <c r="AB34">
        <v>15.45</v>
      </c>
      <c r="AC34">
        <v>14.06</v>
      </c>
      <c r="AD34">
        <v>43.64</v>
      </c>
      <c r="AE34">
        <v>51.5</v>
      </c>
      <c r="AF34">
        <v>2.83</v>
      </c>
      <c r="AG34">
        <v>46.39</v>
      </c>
      <c r="AH34">
        <v>45</v>
      </c>
      <c r="AI34">
        <v>52</v>
      </c>
      <c r="AJ34">
        <v>8</v>
      </c>
      <c r="AK34">
        <v>40</v>
      </c>
      <c r="AL34">
        <v>20</v>
      </c>
      <c r="AM34">
        <v>3</v>
      </c>
      <c r="AN34">
        <v>27</v>
      </c>
      <c r="AO34">
        <v>11.11</v>
      </c>
      <c r="AP34">
        <v>3</v>
      </c>
      <c r="AQ34">
        <v>107</v>
      </c>
      <c r="AR34">
        <v>2.8</v>
      </c>
      <c r="AS34">
        <v>1</v>
      </c>
      <c r="AT34">
        <v>2</v>
      </c>
      <c r="AU34">
        <v>50</v>
      </c>
    </row>
    <row r="35" spans="2:47" x14ac:dyDescent="0.2">
      <c r="B35" t="s">
        <v>83</v>
      </c>
      <c r="C35" t="s">
        <v>41</v>
      </c>
      <c r="D35" t="s">
        <v>80</v>
      </c>
      <c r="E35">
        <v>17.588000000000001</v>
      </c>
      <c r="F35">
        <v>67</v>
      </c>
      <c r="G35">
        <v>13</v>
      </c>
      <c r="H35">
        <v>22</v>
      </c>
      <c r="I35">
        <v>8</v>
      </c>
      <c r="J35">
        <v>35</v>
      </c>
      <c r="K35">
        <v>43</v>
      </c>
      <c r="L35">
        <v>114</v>
      </c>
      <c r="M35">
        <v>11.4</v>
      </c>
      <c r="N35">
        <v>0.19</v>
      </c>
      <c r="O35">
        <v>0.33</v>
      </c>
      <c r="P35">
        <v>0.12</v>
      </c>
      <c r="Q35">
        <v>0.52</v>
      </c>
      <c r="R35">
        <v>0.64</v>
      </c>
      <c r="S35">
        <v>1.7</v>
      </c>
      <c r="T35">
        <v>938.33</v>
      </c>
      <c r="U35">
        <v>14</v>
      </c>
      <c r="V35">
        <v>0.83</v>
      </c>
      <c r="W35">
        <v>1.41</v>
      </c>
      <c r="X35">
        <v>0.51</v>
      </c>
      <c r="Y35">
        <v>2.2400000000000002</v>
      </c>
      <c r="Z35">
        <v>2.75</v>
      </c>
      <c r="AA35">
        <v>7.29</v>
      </c>
      <c r="AB35">
        <v>13.55</v>
      </c>
      <c r="AC35">
        <v>14.13</v>
      </c>
      <c r="AD35">
        <v>51.01</v>
      </c>
      <c r="AE35">
        <v>50.06</v>
      </c>
      <c r="AF35">
        <v>3.24</v>
      </c>
      <c r="AG35">
        <v>53.47</v>
      </c>
      <c r="AH35">
        <v>54</v>
      </c>
      <c r="AI35">
        <v>47</v>
      </c>
      <c r="AJ35">
        <v>5</v>
      </c>
      <c r="AK35">
        <v>19</v>
      </c>
      <c r="AL35">
        <v>26.32</v>
      </c>
      <c r="AM35">
        <v>4</v>
      </c>
      <c r="AN35">
        <v>18</v>
      </c>
      <c r="AO35">
        <v>22.22</v>
      </c>
      <c r="AP35">
        <v>4</v>
      </c>
      <c r="AQ35">
        <v>77</v>
      </c>
      <c r="AR35">
        <v>5.19</v>
      </c>
      <c r="AS35">
        <v>296</v>
      </c>
      <c r="AT35">
        <v>541</v>
      </c>
      <c r="AU35">
        <v>54.71</v>
      </c>
    </row>
    <row r="36" spans="2:47" x14ac:dyDescent="0.2">
      <c r="B36" t="s">
        <v>161</v>
      </c>
      <c r="C36" t="s">
        <v>46</v>
      </c>
      <c r="D36" t="s">
        <v>52</v>
      </c>
      <c r="E36">
        <v>17.475999999999999</v>
      </c>
      <c r="F36">
        <v>44</v>
      </c>
      <c r="G36">
        <v>30</v>
      </c>
      <c r="H36">
        <v>13</v>
      </c>
      <c r="I36">
        <v>4</v>
      </c>
      <c r="J36">
        <v>43</v>
      </c>
      <c r="K36">
        <v>47</v>
      </c>
      <c r="L36">
        <v>119</v>
      </c>
      <c r="M36">
        <v>25.21</v>
      </c>
      <c r="N36">
        <v>0.68</v>
      </c>
      <c r="O36">
        <v>0.3</v>
      </c>
      <c r="P36">
        <v>0.09</v>
      </c>
      <c r="Q36">
        <v>0.98</v>
      </c>
      <c r="R36">
        <v>1.07</v>
      </c>
      <c r="S36">
        <v>2.7</v>
      </c>
      <c r="T36">
        <v>664.82</v>
      </c>
      <c r="U36">
        <v>15.11</v>
      </c>
      <c r="V36">
        <v>2.71</v>
      </c>
      <c r="W36">
        <v>1.17</v>
      </c>
      <c r="X36">
        <v>0.36</v>
      </c>
      <c r="Y36">
        <v>3.88</v>
      </c>
      <c r="Z36">
        <v>4.24</v>
      </c>
      <c r="AA36">
        <v>10.74</v>
      </c>
      <c r="AB36">
        <v>15.64</v>
      </c>
      <c r="AC36">
        <v>14.56</v>
      </c>
      <c r="AD36">
        <v>57.15</v>
      </c>
      <c r="AE36">
        <v>49.84</v>
      </c>
      <c r="AF36">
        <v>8.92</v>
      </c>
      <c r="AG36">
        <v>67.86</v>
      </c>
      <c r="AH36">
        <v>57</v>
      </c>
      <c r="AI36">
        <v>27</v>
      </c>
      <c r="AJ36">
        <v>9</v>
      </c>
      <c r="AK36">
        <v>24</v>
      </c>
      <c r="AL36">
        <v>37.5</v>
      </c>
      <c r="AM36">
        <v>7</v>
      </c>
      <c r="AN36">
        <v>27</v>
      </c>
      <c r="AO36">
        <v>25.93</v>
      </c>
      <c r="AP36">
        <v>14</v>
      </c>
      <c r="AQ36">
        <v>68</v>
      </c>
      <c r="AR36">
        <v>20.59</v>
      </c>
      <c r="AS36">
        <v>11</v>
      </c>
      <c r="AT36">
        <v>26</v>
      </c>
      <c r="AU36">
        <v>42.31</v>
      </c>
    </row>
    <row r="37" spans="2:47" x14ac:dyDescent="0.2">
      <c r="B37" t="s">
        <v>299</v>
      </c>
      <c r="C37" t="s">
        <v>41</v>
      </c>
      <c r="D37" t="s">
        <v>85</v>
      </c>
      <c r="E37">
        <v>17.085000000000001</v>
      </c>
      <c r="F37">
        <v>52</v>
      </c>
      <c r="G37">
        <v>4</v>
      </c>
      <c r="H37">
        <v>3</v>
      </c>
      <c r="I37">
        <v>4</v>
      </c>
      <c r="J37">
        <v>7</v>
      </c>
      <c r="K37">
        <v>11</v>
      </c>
      <c r="L37">
        <v>42</v>
      </c>
      <c r="M37">
        <v>9.52</v>
      </c>
      <c r="N37">
        <v>0.08</v>
      </c>
      <c r="O37">
        <v>0.06</v>
      </c>
      <c r="P37">
        <v>0.08</v>
      </c>
      <c r="Q37">
        <v>0.13</v>
      </c>
      <c r="R37">
        <v>0.21</v>
      </c>
      <c r="S37">
        <v>0.81</v>
      </c>
      <c r="T37">
        <v>473.28</v>
      </c>
      <c r="U37">
        <v>9.1</v>
      </c>
      <c r="V37">
        <v>0.51</v>
      </c>
      <c r="W37">
        <v>0.38</v>
      </c>
      <c r="X37">
        <v>0.51</v>
      </c>
      <c r="Y37">
        <v>0.89</v>
      </c>
      <c r="Z37">
        <v>1.39</v>
      </c>
      <c r="AA37">
        <v>5.32</v>
      </c>
      <c r="AB37">
        <v>12.59</v>
      </c>
      <c r="AC37">
        <v>13.8</v>
      </c>
      <c r="AD37">
        <v>47.33</v>
      </c>
      <c r="AE37">
        <v>50.45</v>
      </c>
      <c r="AF37">
        <v>-5.59</v>
      </c>
      <c r="AG37">
        <v>45.71</v>
      </c>
      <c r="AH37">
        <v>16</v>
      </c>
      <c r="AI37">
        <v>19</v>
      </c>
      <c r="AJ37">
        <v>2</v>
      </c>
      <c r="AK37">
        <v>7</v>
      </c>
      <c r="AL37">
        <v>28.57</v>
      </c>
      <c r="AM37">
        <v>1</v>
      </c>
      <c r="AN37">
        <v>14</v>
      </c>
      <c r="AO37">
        <v>7.14</v>
      </c>
      <c r="AP37">
        <v>1</v>
      </c>
      <c r="AQ37">
        <v>21</v>
      </c>
      <c r="AR37">
        <v>4.76</v>
      </c>
      <c r="AS37">
        <v>65</v>
      </c>
      <c r="AT37">
        <v>135</v>
      </c>
      <c r="AU37">
        <v>48.15</v>
      </c>
    </row>
    <row r="38" spans="2:47" x14ac:dyDescent="0.2">
      <c r="B38" t="s">
        <v>421</v>
      </c>
      <c r="C38" t="s">
        <v>102</v>
      </c>
      <c r="D38" t="s">
        <v>54</v>
      </c>
      <c r="E38">
        <v>16.062999999999999</v>
      </c>
      <c r="F38">
        <v>62</v>
      </c>
      <c r="G38">
        <v>4</v>
      </c>
      <c r="H38">
        <v>3</v>
      </c>
      <c r="I38">
        <v>2</v>
      </c>
      <c r="J38">
        <v>7</v>
      </c>
      <c r="K38">
        <v>9</v>
      </c>
      <c r="L38">
        <v>67</v>
      </c>
      <c r="M38">
        <v>5.97</v>
      </c>
      <c r="N38">
        <v>0.06</v>
      </c>
      <c r="O38">
        <v>0.05</v>
      </c>
      <c r="P38">
        <v>0.03</v>
      </c>
      <c r="Q38">
        <v>0.11</v>
      </c>
      <c r="R38">
        <v>0.15</v>
      </c>
      <c r="S38">
        <v>1.08</v>
      </c>
      <c r="T38">
        <v>761.89</v>
      </c>
      <c r="U38">
        <v>12.29</v>
      </c>
      <c r="V38">
        <v>0.32</v>
      </c>
      <c r="W38">
        <v>0.24</v>
      </c>
      <c r="X38">
        <v>0.16</v>
      </c>
      <c r="Y38">
        <v>0.55000000000000004</v>
      </c>
      <c r="Z38">
        <v>0.71</v>
      </c>
      <c r="AA38">
        <v>5.28</v>
      </c>
      <c r="AB38">
        <v>12.9</v>
      </c>
      <c r="AC38">
        <v>13.5</v>
      </c>
      <c r="AD38">
        <v>50.4</v>
      </c>
      <c r="AE38">
        <v>48.46</v>
      </c>
      <c r="AF38">
        <v>-7.8</v>
      </c>
      <c r="AG38">
        <v>44.78</v>
      </c>
      <c r="AH38">
        <v>30</v>
      </c>
      <c r="AI38">
        <v>37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4</v>
      </c>
      <c r="AQ38">
        <v>65</v>
      </c>
      <c r="AR38">
        <v>6.15</v>
      </c>
      <c r="AS38">
        <v>0</v>
      </c>
      <c r="AT38">
        <v>0</v>
      </c>
      <c r="AU38">
        <v>0</v>
      </c>
    </row>
    <row r="39" spans="2:47" x14ac:dyDescent="0.2">
      <c r="B39" t="s">
        <v>512</v>
      </c>
      <c r="C39" t="s">
        <v>102</v>
      </c>
      <c r="D39" t="s">
        <v>119</v>
      </c>
      <c r="E39">
        <v>18.132999999999999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0.2</v>
      </c>
      <c r="T39">
        <v>62.56</v>
      </c>
      <c r="U39">
        <v>12.51</v>
      </c>
      <c r="V39">
        <v>0</v>
      </c>
      <c r="W39">
        <v>0</v>
      </c>
      <c r="X39">
        <v>0</v>
      </c>
      <c r="Y39">
        <v>0</v>
      </c>
      <c r="Z39">
        <v>0</v>
      </c>
      <c r="AA39">
        <v>0.96</v>
      </c>
      <c r="AB39">
        <v>13.31</v>
      </c>
      <c r="AC39">
        <v>12.82</v>
      </c>
      <c r="AD39">
        <v>46.22</v>
      </c>
      <c r="AE39">
        <v>49.87</v>
      </c>
      <c r="AF39">
        <v>3.75</v>
      </c>
      <c r="AG39">
        <v>60</v>
      </c>
      <c r="AH39">
        <v>3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</row>
    <row r="40" spans="2:47" x14ac:dyDescent="0.2">
      <c r="B40" t="s">
        <v>249</v>
      </c>
      <c r="C40" t="s">
        <v>46</v>
      </c>
      <c r="D40" t="s">
        <v>71</v>
      </c>
      <c r="E40">
        <v>18.341000000000001</v>
      </c>
      <c r="F40">
        <v>63</v>
      </c>
      <c r="G40">
        <v>5</v>
      </c>
      <c r="H40">
        <v>7</v>
      </c>
      <c r="I40">
        <v>6</v>
      </c>
      <c r="J40">
        <v>12</v>
      </c>
      <c r="K40">
        <v>18</v>
      </c>
      <c r="L40">
        <v>64</v>
      </c>
      <c r="M40">
        <v>7.81</v>
      </c>
      <c r="N40">
        <v>0.08</v>
      </c>
      <c r="O40">
        <v>0.11</v>
      </c>
      <c r="P40">
        <v>0.1</v>
      </c>
      <c r="Q40">
        <v>0.19</v>
      </c>
      <c r="R40">
        <v>0.28999999999999998</v>
      </c>
      <c r="S40">
        <v>1.02</v>
      </c>
      <c r="T40">
        <v>629.94000000000005</v>
      </c>
      <c r="U40">
        <v>10</v>
      </c>
      <c r="V40">
        <v>0.48</v>
      </c>
      <c r="W40">
        <v>0.67</v>
      </c>
      <c r="X40">
        <v>0.56999999999999995</v>
      </c>
      <c r="Y40">
        <v>1.1399999999999999</v>
      </c>
      <c r="Z40">
        <v>1.71</v>
      </c>
      <c r="AA40">
        <v>6.1</v>
      </c>
      <c r="AB40">
        <v>14.12</v>
      </c>
      <c r="AC40">
        <v>13.57</v>
      </c>
      <c r="AD40">
        <v>47.24</v>
      </c>
      <c r="AE40">
        <v>48.89</v>
      </c>
      <c r="AF40">
        <v>4.2</v>
      </c>
      <c r="AG40">
        <v>52.08</v>
      </c>
      <c r="AH40">
        <v>25</v>
      </c>
      <c r="AI40">
        <v>23</v>
      </c>
      <c r="AJ40">
        <v>3</v>
      </c>
      <c r="AK40">
        <v>17</v>
      </c>
      <c r="AL40">
        <v>17.649999999999999</v>
      </c>
      <c r="AM40">
        <v>1</v>
      </c>
      <c r="AN40">
        <v>10</v>
      </c>
      <c r="AO40">
        <v>10</v>
      </c>
      <c r="AP40">
        <v>1</v>
      </c>
      <c r="AQ40">
        <v>37</v>
      </c>
      <c r="AR40">
        <v>2.7</v>
      </c>
      <c r="AS40">
        <v>5</v>
      </c>
      <c r="AT40">
        <v>12</v>
      </c>
      <c r="AU40">
        <v>41.67</v>
      </c>
    </row>
    <row r="41" spans="2:47" x14ac:dyDescent="0.2">
      <c r="B41" t="s">
        <v>513</v>
      </c>
      <c r="C41" t="s">
        <v>102</v>
      </c>
      <c r="D41" t="s">
        <v>119</v>
      </c>
      <c r="E41">
        <v>16.498999999999999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0.14000000000000001</v>
      </c>
      <c r="T41">
        <v>61.26</v>
      </c>
      <c r="U41">
        <v>8.75</v>
      </c>
      <c r="V41">
        <v>0</v>
      </c>
      <c r="W41">
        <v>0</v>
      </c>
      <c r="X41">
        <v>0</v>
      </c>
      <c r="Y41">
        <v>0</v>
      </c>
      <c r="Z41">
        <v>0</v>
      </c>
      <c r="AA41">
        <v>0.98</v>
      </c>
      <c r="AB41">
        <v>12.52</v>
      </c>
      <c r="AC41">
        <v>13.82</v>
      </c>
      <c r="AD41">
        <v>42.48</v>
      </c>
      <c r="AE41">
        <v>48.32</v>
      </c>
      <c r="AF41">
        <v>28.75</v>
      </c>
      <c r="AG41">
        <v>60</v>
      </c>
      <c r="AH41">
        <v>3</v>
      </c>
      <c r="AI41">
        <v>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</row>
    <row r="42" spans="2:47" x14ac:dyDescent="0.2">
      <c r="B42" t="s">
        <v>541</v>
      </c>
      <c r="C42" t="s">
        <v>46</v>
      </c>
      <c r="D42" t="s">
        <v>391</v>
      </c>
      <c r="E42">
        <v>18.899999999999999</v>
      </c>
      <c r="F42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-44.44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</row>
    <row r="43" spans="2:47" x14ac:dyDescent="0.2">
      <c r="B43" t="s">
        <v>353</v>
      </c>
      <c r="C43" t="s">
        <v>102</v>
      </c>
      <c r="D43" t="s">
        <v>42</v>
      </c>
      <c r="E43">
        <v>18.254000000000001</v>
      </c>
      <c r="F43">
        <v>67</v>
      </c>
      <c r="G43">
        <v>1</v>
      </c>
      <c r="H43">
        <v>5</v>
      </c>
      <c r="I43">
        <v>11</v>
      </c>
      <c r="J43">
        <v>6</v>
      </c>
      <c r="K43">
        <v>17</v>
      </c>
      <c r="L43">
        <v>47</v>
      </c>
      <c r="M43">
        <v>2.13</v>
      </c>
      <c r="N43">
        <v>0.01</v>
      </c>
      <c r="O43">
        <v>7.0000000000000007E-2</v>
      </c>
      <c r="P43">
        <v>0.16</v>
      </c>
      <c r="Q43">
        <v>0.09</v>
      </c>
      <c r="R43">
        <v>0.25</v>
      </c>
      <c r="S43">
        <v>0.7</v>
      </c>
      <c r="T43">
        <v>762.28</v>
      </c>
      <c r="U43">
        <v>11.38</v>
      </c>
      <c r="V43">
        <v>0.08</v>
      </c>
      <c r="W43">
        <v>0.39</v>
      </c>
      <c r="X43">
        <v>0.87</v>
      </c>
      <c r="Y43">
        <v>0.47</v>
      </c>
      <c r="Z43">
        <v>1.34</v>
      </c>
      <c r="AA43">
        <v>3.7</v>
      </c>
      <c r="AB43">
        <v>13.62</v>
      </c>
      <c r="AC43">
        <v>13.96</v>
      </c>
      <c r="AD43">
        <v>63.61</v>
      </c>
      <c r="AE43">
        <v>47.6</v>
      </c>
      <c r="AF43">
        <v>8.1</v>
      </c>
      <c r="AG43">
        <v>70</v>
      </c>
      <c r="AH43">
        <v>49</v>
      </c>
      <c r="AI43">
        <v>21</v>
      </c>
      <c r="AJ43">
        <v>0</v>
      </c>
      <c r="AK43">
        <v>1</v>
      </c>
      <c r="AL43">
        <v>0</v>
      </c>
      <c r="AM43">
        <v>0</v>
      </c>
      <c r="AN43">
        <v>2</v>
      </c>
      <c r="AO43">
        <v>0</v>
      </c>
      <c r="AP43">
        <v>1</v>
      </c>
      <c r="AQ43">
        <v>44</v>
      </c>
      <c r="AR43">
        <v>2.27</v>
      </c>
      <c r="AS43">
        <v>0</v>
      </c>
      <c r="AT43">
        <v>1</v>
      </c>
      <c r="AU43">
        <v>0</v>
      </c>
    </row>
    <row r="44" spans="2:47" x14ac:dyDescent="0.2">
      <c r="B44" t="s">
        <v>547</v>
      </c>
      <c r="C44" t="s">
        <v>46</v>
      </c>
      <c r="D44" t="s">
        <v>391</v>
      </c>
      <c r="E44">
        <v>18.565999999999999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-100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3</v>
      </c>
      <c r="AU44">
        <v>0</v>
      </c>
    </row>
    <row r="45" spans="2:47" x14ac:dyDescent="0.2">
      <c r="B45" t="s">
        <v>86</v>
      </c>
      <c r="C45" t="s">
        <v>49</v>
      </c>
      <c r="D45" t="s">
        <v>47</v>
      </c>
      <c r="E45">
        <v>19.535</v>
      </c>
      <c r="F45">
        <v>67</v>
      </c>
      <c r="G45">
        <v>19</v>
      </c>
      <c r="H45">
        <v>10</v>
      </c>
      <c r="I45">
        <v>9</v>
      </c>
      <c r="J45">
        <v>29</v>
      </c>
      <c r="K45">
        <v>38</v>
      </c>
      <c r="L45">
        <v>142</v>
      </c>
      <c r="M45">
        <v>13.38</v>
      </c>
      <c r="N45">
        <v>0.28000000000000003</v>
      </c>
      <c r="O45">
        <v>0.15</v>
      </c>
      <c r="P45">
        <v>0.13</v>
      </c>
      <c r="Q45">
        <v>0.43</v>
      </c>
      <c r="R45">
        <v>0.56999999999999995</v>
      </c>
      <c r="S45">
        <v>2.12</v>
      </c>
      <c r="T45">
        <v>885.42</v>
      </c>
      <c r="U45">
        <v>13.22</v>
      </c>
      <c r="V45">
        <v>1.29</v>
      </c>
      <c r="W45">
        <v>0.68</v>
      </c>
      <c r="X45">
        <v>0.61</v>
      </c>
      <c r="Y45">
        <v>1.97</v>
      </c>
      <c r="Z45">
        <v>2.58</v>
      </c>
      <c r="AA45">
        <v>9.6199999999999992</v>
      </c>
      <c r="AB45">
        <v>14.19</v>
      </c>
      <c r="AC45">
        <v>14.15</v>
      </c>
      <c r="AD45">
        <v>55.72</v>
      </c>
      <c r="AE45">
        <v>49.15</v>
      </c>
      <c r="AF45">
        <v>-1.62</v>
      </c>
      <c r="AG45">
        <v>56.19</v>
      </c>
      <c r="AH45">
        <v>59</v>
      </c>
      <c r="AI45">
        <v>46</v>
      </c>
      <c r="AJ45">
        <v>8</v>
      </c>
      <c r="AK45">
        <v>29</v>
      </c>
      <c r="AL45">
        <v>27.59</v>
      </c>
      <c r="AM45">
        <v>3</v>
      </c>
      <c r="AN45">
        <v>23</v>
      </c>
      <c r="AO45">
        <v>13.04</v>
      </c>
      <c r="AP45">
        <v>8</v>
      </c>
      <c r="AQ45">
        <v>90</v>
      </c>
      <c r="AR45">
        <v>8.89</v>
      </c>
      <c r="AS45">
        <v>27</v>
      </c>
      <c r="AT45">
        <v>45</v>
      </c>
      <c r="AU45">
        <v>60</v>
      </c>
    </row>
    <row r="46" spans="2:47" x14ac:dyDescent="0.2">
      <c r="B46" t="s">
        <v>257</v>
      </c>
      <c r="C46" t="s">
        <v>49</v>
      </c>
      <c r="D46" t="s">
        <v>78</v>
      </c>
      <c r="E46">
        <v>15.779</v>
      </c>
      <c r="F46">
        <v>51</v>
      </c>
      <c r="G46">
        <v>6</v>
      </c>
      <c r="H46">
        <v>4</v>
      </c>
      <c r="I46">
        <v>4</v>
      </c>
      <c r="J46">
        <v>10</v>
      </c>
      <c r="K46">
        <v>14</v>
      </c>
      <c r="L46">
        <v>46</v>
      </c>
      <c r="M46">
        <v>13.04</v>
      </c>
      <c r="N46">
        <v>0.12</v>
      </c>
      <c r="O46">
        <v>0.08</v>
      </c>
      <c r="P46">
        <v>0.08</v>
      </c>
      <c r="Q46">
        <v>0.2</v>
      </c>
      <c r="R46">
        <v>0.27</v>
      </c>
      <c r="S46">
        <v>0.9</v>
      </c>
      <c r="T46">
        <v>552.58000000000004</v>
      </c>
      <c r="U46">
        <v>10.83</v>
      </c>
      <c r="V46">
        <v>0.65</v>
      </c>
      <c r="W46">
        <v>0.43</v>
      </c>
      <c r="X46">
        <v>0.43</v>
      </c>
      <c r="Y46">
        <v>1.0900000000000001</v>
      </c>
      <c r="Z46">
        <v>1.52</v>
      </c>
      <c r="AA46">
        <v>4.99</v>
      </c>
      <c r="AB46">
        <v>14.05</v>
      </c>
      <c r="AC46">
        <v>13.81</v>
      </c>
      <c r="AD46">
        <v>43.02</v>
      </c>
      <c r="AE46">
        <v>52.72</v>
      </c>
      <c r="AF46">
        <v>7.65</v>
      </c>
      <c r="AG46">
        <v>47.27</v>
      </c>
      <c r="AH46">
        <v>26</v>
      </c>
      <c r="AI46">
        <v>29</v>
      </c>
      <c r="AJ46">
        <v>5</v>
      </c>
      <c r="AK46">
        <v>10</v>
      </c>
      <c r="AL46">
        <v>50</v>
      </c>
      <c r="AM46">
        <v>0</v>
      </c>
      <c r="AN46">
        <v>3</v>
      </c>
      <c r="AO46">
        <v>0</v>
      </c>
      <c r="AP46">
        <v>1</v>
      </c>
      <c r="AQ46">
        <v>33</v>
      </c>
      <c r="AR46">
        <v>3.03</v>
      </c>
      <c r="AS46">
        <v>6</v>
      </c>
      <c r="AT46">
        <v>19</v>
      </c>
      <c r="AU46">
        <v>31.58</v>
      </c>
    </row>
    <row r="47" spans="2:47" x14ac:dyDescent="0.2">
      <c r="B47" t="s">
        <v>131</v>
      </c>
      <c r="C47" t="s">
        <v>46</v>
      </c>
      <c r="D47" t="s">
        <v>90</v>
      </c>
      <c r="E47">
        <v>16.225000000000001</v>
      </c>
      <c r="F47">
        <v>68</v>
      </c>
      <c r="G47">
        <v>26</v>
      </c>
      <c r="H47">
        <v>3</v>
      </c>
      <c r="I47">
        <v>10</v>
      </c>
      <c r="J47">
        <v>29</v>
      </c>
      <c r="K47">
        <v>39</v>
      </c>
      <c r="L47">
        <v>168</v>
      </c>
      <c r="M47">
        <v>15.48</v>
      </c>
      <c r="N47">
        <v>0.38</v>
      </c>
      <c r="O47">
        <v>0.04</v>
      </c>
      <c r="P47">
        <v>0.15</v>
      </c>
      <c r="Q47">
        <v>0.43</v>
      </c>
      <c r="R47">
        <v>0.56999999999999995</v>
      </c>
      <c r="S47">
        <v>2.4700000000000002</v>
      </c>
      <c r="T47">
        <v>879.57</v>
      </c>
      <c r="U47">
        <v>12.93</v>
      </c>
      <c r="V47">
        <v>1.77</v>
      </c>
      <c r="W47">
        <v>0.2</v>
      </c>
      <c r="X47">
        <v>0.68</v>
      </c>
      <c r="Y47">
        <v>1.98</v>
      </c>
      <c r="Z47">
        <v>2.66</v>
      </c>
      <c r="AA47">
        <v>11.46</v>
      </c>
      <c r="AB47">
        <v>14.2</v>
      </c>
      <c r="AC47">
        <v>13.59</v>
      </c>
      <c r="AD47">
        <v>55.39</v>
      </c>
      <c r="AE47">
        <v>48.59</v>
      </c>
      <c r="AF47">
        <v>7.14</v>
      </c>
      <c r="AG47">
        <v>62.65</v>
      </c>
      <c r="AH47">
        <v>52</v>
      </c>
      <c r="AI47">
        <v>31</v>
      </c>
      <c r="AJ47">
        <v>10</v>
      </c>
      <c r="AK47">
        <v>47</v>
      </c>
      <c r="AL47">
        <v>21.28</v>
      </c>
      <c r="AM47">
        <v>6</v>
      </c>
      <c r="AN47">
        <v>25</v>
      </c>
      <c r="AO47">
        <v>24</v>
      </c>
      <c r="AP47">
        <v>10</v>
      </c>
      <c r="AQ47">
        <v>96</v>
      </c>
      <c r="AR47">
        <v>10.42</v>
      </c>
      <c r="AS47">
        <v>2</v>
      </c>
      <c r="AT47">
        <v>5</v>
      </c>
      <c r="AU47">
        <v>40</v>
      </c>
    </row>
    <row r="48" spans="2:47" x14ac:dyDescent="0.2">
      <c r="B48" t="s">
        <v>1646</v>
      </c>
      <c r="C48" t="s">
        <v>102</v>
      </c>
      <c r="D48" t="s">
        <v>47</v>
      </c>
      <c r="E48">
        <v>16.677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11.58</v>
      </c>
      <c r="U48">
        <v>11.58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12.72</v>
      </c>
      <c r="AC48">
        <v>12.78</v>
      </c>
      <c r="AD48">
        <v>59.76</v>
      </c>
      <c r="AE48">
        <v>29.11</v>
      </c>
      <c r="AF48">
        <v>0</v>
      </c>
      <c r="AG48">
        <v>100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2:47" x14ac:dyDescent="0.2">
      <c r="B49" t="s">
        <v>126</v>
      </c>
      <c r="C49" t="s">
        <v>41</v>
      </c>
      <c r="D49" t="s">
        <v>107</v>
      </c>
      <c r="E49">
        <v>18.53</v>
      </c>
      <c r="F49">
        <v>66</v>
      </c>
      <c r="G49">
        <v>17</v>
      </c>
      <c r="H49">
        <v>12</v>
      </c>
      <c r="I49">
        <v>7</v>
      </c>
      <c r="J49">
        <v>29</v>
      </c>
      <c r="K49">
        <v>36</v>
      </c>
      <c r="L49">
        <v>134</v>
      </c>
      <c r="M49">
        <v>12.69</v>
      </c>
      <c r="N49">
        <v>0.26</v>
      </c>
      <c r="O49">
        <v>0.18</v>
      </c>
      <c r="P49">
        <v>0.11</v>
      </c>
      <c r="Q49">
        <v>0.44</v>
      </c>
      <c r="R49">
        <v>0.55000000000000004</v>
      </c>
      <c r="S49">
        <v>2.0299999999999998</v>
      </c>
      <c r="T49">
        <v>924.69</v>
      </c>
      <c r="U49">
        <v>14.01</v>
      </c>
      <c r="V49">
        <v>1.1000000000000001</v>
      </c>
      <c r="W49">
        <v>0.78</v>
      </c>
      <c r="X49">
        <v>0.45</v>
      </c>
      <c r="Y49">
        <v>1.88</v>
      </c>
      <c r="Z49">
        <v>2.34</v>
      </c>
      <c r="AA49">
        <v>8.69</v>
      </c>
      <c r="AB49">
        <v>14.16</v>
      </c>
      <c r="AC49">
        <v>13.98</v>
      </c>
      <c r="AD49">
        <v>47.27</v>
      </c>
      <c r="AE49">
        <v>52.37</v>
      </c>
      <c r="AF49">
        <v>8.39</v>
      </c>
      <c r="AG49">
        <v>52.48</v>
      </c>
      <c r="AH49">
        <v>53</v>
      </c>
      <c r="AI49">
        <v>48</v>
      </c>
      <c r="AJ49">
        <v>6</v>
      </c>
      <c r="AK49">
        <v>35</v>
      </c>
      <c r="AL49">
        <v>17.14</v>
      </c>
      <c r="AM49">
        <v>5</v>
      </c>
      <c r="AN49">
        <v>21</v>
      </c>
      <c r="AO49">
        <v>23.81</v>
      </c>
      <c r="AP49">
        <v>6</v>
      </c>
      <c r="AQ49">
        <v>78</v>
      </c>
      <c r="AR49">
        <v>7.69</v>
      </c>
      <c r="AS49">
        <v>150</v>
      </c>
      <c r="AT49">
        <v>316</v>
      </c>
      <c r="AU49">
        <v>47.47</v>
      </c>
    </row>
    <row r="50" spans="2:47" x14ac:dyDescent="0.2">
      <c r="B50" t="s">
        <v>244</v>
      </c>
      <c r="C50" t="s">
        <v>102</v>
      </c>
      <c r="D50" t="s">
        <v>1631</v>
      </c>
      <c r="E50">
        <v>20.436</v>
      </c>
      <c r="F50">
        <v>61</v>
      </c>
      <c r="G50">
        <v>6</v>
      </c>
      <c r="H50">
        <v>8</v>
      </c>
      <c r="I50">
        <v>8</v>
      </c>
      <c r="J50">
        <v>14</v>
      </c>
      <c r="K50">
        <v>22</v>
      </c>
      <c r="L50">
        <v>73</v>
      </c>
      <c r="M50">
        <v>8.2200000000000006</v>
      </c>
      <c r="N50">
        <v>0.1</v>
      </c>
      <c r="O50">
        <v>0.13</v>
      </c>
      <c r="P50">
        <v>0.13</v>
      </c>
      <c r="Q50">
        <v>0.23</v>
      </c>
      <c r="R50">
        <v>0.36</v>
      </c>
      <c r="S50">
        <v>1.2</v>
      </c>
      <c r="T50">
        <v>1118.52</v>
      </c>
      <c r="U50">
        <v>18.34</v>
      </c>
      <c r="V50">
        <v>0.32</v>
      </c>
      <c r="W50">
        <v>0.43</v>
      </c>
      <c r="X50">
        <v>0.43</v>
      </c>
      <c r="Y50">
        <v>0.75</v>
      </c>
      <c r="Z50">
        <v>1.18</v>
      </c>
      <c r="AA50">
        <v>3.92</v>
      </c>
      <c r="AB50">
        <v>14.33</v>
      </c>
      <c r="AC50">
        <v>14.15</v>
      </c>
      <c r="AD50">
        <v>52.73</v>
      </c>
      <c r="AE50">
        <v>49.71</v>
      </c>
      <c r="AF50">
        <v>-5.07</v>
      </c>
      <c r="AG50">
        <v>52.07</v>
      </c>
      <c r="AH50">
        <v>63</v>
      </c>
      <c r="AI50">
        <v>58</v>
      </c>
      <c r="AJ50">
        <v>1</v>
      </c>
      <c r="AK50">
        <v>3</v>
      </c>
      <c r="AL50">
        <v>33.33</v>
      </c>
      <c r="AM50">
        <v>0</v>
      </c>
      <c r="AN50">
        <v>1</v>
      </c>
      <c r="AO50">
        <v>0</v>
      </c>
      <c r="AP50">
        <v>5</v>
      </c>
      <c r="AQ50">
        <v>69</v>
      </c>
      <c r="AR50">
        <v>7.25</v>
      </c>
      <c r="AS50">
        <v>0</v>
      </c>
      <c r="AT50">
        <v>0</v>
      </c>
      <c r="AU50">
        <v>0</v>
      </c>
    </row>
    <row r="51" spans="2:47" x14ac:dyDescent="0.2">
      <c r="B51" t="s">
        <v>322</v>
      </c>
      <c r="C51" t="s">
        <v>102</v>
      </c>
      <c r="D51" t="s">
        <v>323</v>
      </c>
      <c r="E51">
        <v>19.382000000000001</v>
      </c>
      <c r="F51">
        <v>65</v>
      </c>
      <c r="G51">
        <v>1</v>
      </c>
      <c r="H51">
        <v>5</v>
      </c>
      <c r="I51">
        <v>9</v>
      </c>
      <c r="J51">
        <v>6</v>
      </c>
      <c r="K51">
        <v>15</v>
      </c>
      <c r="L51">
        <v>79</v>
      </c>
      <c r="M51">
        <v>1.27</v>
      </c>
      <c r="N51">
        <v>0.02</v>
      </c>
      <c r="O51">
        <v>0.08</v>
      </c>
      <c r="P51">
        <v>0.14000000000000001</v>
      </c>
      <c r="Q51">
        <v>0.09</v>
      </c>
      <c r="R51">
        <v>0.23</v>
      </c>
      <c r="S51">
        <v>1.22</v>
      </c>
      <c r="T51">
        <v>934.41</v>
      </c>
      <c r="U51">
        <v>14.38</v>
      </c>
      <c r="V51">
        <v>0.06</v>
      </c>
      <c r="W51">
        <v>0.32</v>
      </c>
      <c r="X51">
        <v>0.57999999999999996</v>
      </c>
      <c r="Y51">
        <v>0.39</v>
      </c>
      <c r="Z51">
        <v>0.96</v>
      </c>
      <c r="AA51">
        <v>5.07</v>
      </c>
      <c r="AB51">
        <v>13.54</v>
      </c>
      <c r="AC51">
        <v>14.37</v>
      </c>
      <c r="AD51">
        <v>45.3</v>
      </c>
      <c r="AE51">
        <v>50.63</v>
      </c>
      <c r="AF51">
        <v>8.07</v>
      </c>
      <c r="AG51">
        <v>49.02</v>
      </c>
      <c r="AH51">
        <v>50</v>
      </c>
      <c r="AI51">
        <v>52</v>
      </c>
      <c r="AJ51">
        <v>0</v>
      </c>
      <c r="AK51">
        <v>0</v>
      </c>
      <c r="AL51">
        <v>0</v>
      </c>
      <c r="AM51">
        <v>0</v>
      </c>
      <c r="AN51">
        <v>4</v>
      </c>
      <c r="AO51">
        <v>0</v>
      </c>
      <c r="AP51">
        <v>1</v>
      </c>
      <c r="AQ51">
        <v>75</v>
      </c>
      <c r="AR51">
        <v>1.33</v>
      </c>
      <c r="AS51">
        <v>0</v>
      </c>
      <c r="AT51">
        <v>0</v>
      </c>
      <c r="AU51">
        <v>0</v>
      </c>
    </row>
    <row r="52" spans="2:47" x14ac:dyDescent="0.2">
      <c r="B52" t="s">
        <v>118</v>
      </c>
      <c r="C52" t="s">
        <v>41</v>
      </c>
      <c r="D52" t="s">
        <v>119</v>
      </c>
      <c r="E52">
        <v>17.577000000000002</v>
      </c>
      <c r="F52">
        <v>68</v>
      </c>
      <c r="G52">
        <v>9</v>
      </c>
      <c r="H52">
        <v>11</v>
      </c>
      <c r="I52">
        <v>4</v>
      </c>
      <c r="J52">
        <v>20</v>
      </c>
      <c r="K52">
        <v>24</v>
      </c>
      <c r="L52">
        <v>98</v>
      </c>
      <c r="M52">
        <v>9.18</v>
      </c>
      <c r="N52">
        <v>0.13</v>
      </c>
      <c r="O52">
        <v>0.16</v>
      </c>
      <c r="P52">
        <v>0.06</v>
      </c>
      <c r="Q52">
        <v>0.28999999999999998</v>
      </c>
      <c r="R52">
        <v>0.35</v>
      </c>
      <c r="S52">
        <v>1.44</v>
      </c>
      <c r="T52">
        <v>844.45</v>
      </c>
      <c r="U52">
        <v>12.42</v>
      </c>
      <c r="V52">
        <v>0.64</v>
      </c>
      <c r="W52">
        <v>0.78</v>
      </c>
      <c r="X52">
        <v>0.28000000000000003</v>
      </c>
      <c r="Y52">
        <v>1.42</v>
      </c>
      <c r="Z52">
        <v>1.71</v>
      </c>
      <c r="AA52">
        <v>6.96</v>
      </c>
      <c r="AB52">
        <v>14.18</v>
      </c>
      <c r="AC52">
        <v>13.88</v>
      </c>
      <c r="AD52">
        <v>44.12</v>
      </c>
      <c r="AE52">
        <v>52.67</v>
      </c>
      <c r="AF52">
        <v>0.62</v>
      </c>
      <c r="AG52">
        <v>44.44</v>
      </c>
      <c r="AH52">
        <v>36</v>
      </c>
      <c r="AI52">
        <v>45</v>
      </c>
      <c r="AJ52">
        <v>1</v>
      </c>
      <c r="AK52">
        <v>17</v>
      </c>
      <c r="AL52">
        <v>5.88</v>
      </c>
      <c r="AM52">
        <v>4</v>
      </c>
      <c r="AN52">
        <v>23</v>
      </c>
      <c r="AO52">
        <v>17.39</v>
      </c>
      <c r="AP52">
        <v>4</v>
      </c>
      <c r="AQ52">
        <v>58</v>
      </c>
      <c r="AR52">
        <v>6.9</v>
      </c>
      <c r="AS52">
        <v>376</v>
      </c>
      <c r="AT52">
        <v>774</v>
      </c>
      <c r="AU52">
        <v>48.58</v>
      </c>
    </row>
    <row r="53" spans="2:47" x14ac:dyDescent="0.2">
      <c r="B53" t="s">
        <v>91</v>
      </c>
      <c r="C53" t="s">
        <v>41</v>
      </c>
      <c r="D53" t="s">
        <v>42</v>
      </c>
      <c r="E53">
        <v>17.271000000000001</v>
      </c>
      <c r="F53">
        <v>63</v>
      </c>
      <c r="G53">
        <v>12</v>
      </c>
      <c r="H53">
        <v>14</v>
      </c>
      <c r="I53">
        <v>9</v>
      </c>
      <c r="J53">
        <v>26</v>
      </c>
      <c r="K53">
        <v>35</v>
      </c>
      <c r="L53">
        <v>103</v>
      </c>
      <c r="M53">
        <v>11.65</v>
      </c>
      <c r="N53">
        <v>0.19</v>
      </c>
      <c r="O53">
        <v>0.22</v>
      </c>
      <c r="P53">
        <v>0.14000000000000001</v>
      </c>
      <c r="Q53">
        <v>0.41</v>
      </c>
      <c r="R53">
        <v>0.56000000000000005</v>
      </c>
      <c r="S53">
        <v>1.63</v>
      </c>
      <c r="T53">
        <v>809.22</v>
      </c>
      <c r="U53">
        <v>12.84</v>
      </c>
      <c r="V53">
        <v>0.89</v>
      </c>
      <c r="W53">
        <v>1.04</v>
      </c>
      <c r="X53">
        <v>0.67</v>
      </c>
      <c r="Y53">
        <v>1.93</v>
      </c>
      <c r="Z53">
        <v>2.6</v>
      </c>
      <c r="AA53">
        <v>7.64</v>
      </c>
      <c r="AB53">
        <v>14.43</v>
      </c>
      <c r="AC53">
        <v>14.42</v>
      </c>
      <c r="AD53">
        <v>64.14</v>
      </c>
      <c r="AE53">
        <v>48.8</v>
      </c>
      <c r="AF53">
        <v>1.72</v>
      </c>
      <c r="AG53">
        <v>64.56</v>
      </c>
      <c r="AH53">
        <v>51</v>
      </c>
      <c r="AI53">
        <v>28</v>
      </c>
      <c r="AJ53">
        <v>4</v>
      </c>
      <c r="AK53">
        <v>14</v>
      </c>
      <c r="AL53">
        <v>28.57</v>
      </c>
      <c r="AM53">
        <v>1</v>
      </c>
      <c r="AN53">
        <v>21</v>
      </c>
      <c r="AO53">
        <v>4.76</v>
      </c>
      <c r="AP53">
        <v>7</v>
      </c>
      <c r="AQ53">
        <v>68</v>
      </c>
      <c r="AR53">
        <v>10.29</v>
      </c>
      <c r="AS53">
        <v>314</v>
      </c>
      <c r="AT53">
        <v>640</v>
      </c>
      <c r="AU53">
        <v>49.06</v>
      </c>
    </row>
    <row r="54" spans="2:47" x14ac:dyDescent="0.2">
      <c r="B54" t="s">
        <v>313</v>
      </c>
      <c r="C54" t="s">
        <v>46</v>
      </c>
      <c r="D54" t="s">
        <v>65</v>
      </c>
      <c r="E54">
        <v>17.61</v>
      </c>
      <c r="F54">
        <v>34</v>
      </c>
      <c r="G54">
        <v>4</v>
      </c>
      <c r="H54">
        <v>1</v>
      </c>
      <c r="I54">
        <v>1</v>
      </c>
      <c r="J54">
        <v>5</v>
      </c>
      <c r="K54">
        <v>6</v>
      </c>
      <c r="L54">
        <v>41</v>
      </c>
      <c r="M54">
        <v>9.76</v>
      </c>
      <c r="N54">
        <v>0.12</v>
      </c>
      <c r="O54">
        <v>0.03</v>
      </c>
      <c r="P54">
        <v>0.03</v>
      </c>
      <c r="Q54">
        <v>0.15</v>
      </c>
      <c r="R54">
        <v>0.18</v>
      </c>
      <c r="S54">
        <v>1.21</v>
      </c>
      <c r="T54">
        <v>287.88</v>
      </c>
      <c r="U54">
        <v>8.4700000000000006</v>
      </c>
      <c r="V54">
        <v>0.83</v>
      </c>
      <c r="W54">
        <v>0.21</v>
      </c>
      <c r="X54">
        <v>0.21</v>
      </c>
      <c r="Y54">
        <v>1.04</v>
      </c>
      <c r="Z54">
        <v>1.25</v>
      </c>
      <c r="AA54">
        <v>8.5500000000000007</v>
      </c>
      <c r="AB54">
        <v>13.35</v>
      </c>
      <c r="AC54">
        <v>13.91</v>
      </c>
      <c r="AD54">
        <v>43.55</v>
      </c>
      <c r="AE54">
        <v>48.16</v>
      </c>
      <c r="AF54">
        <v>-6.54</v>
      </c>
      <c r="AG54">
        <v>36.840000000000003</v>
      </c>
      <c r="AH54">
        <v>7</v>
      </c>
      <c r="AI54">
        <v>12</v>
      </c>
      <c r="AJ54">
        <v>3</v>
      </c>
      <c r="AK54">
        <v>7</v>
      </c>
      <c r="AL54">
        <v>42.86</v>
      </c>
      <c r="AM54">
        <v>0</v>
      </c>
      <c r="AN54">
        <v>4</v>
      </c>
      <c r="AO54">
        <v>0</v>
      </c>
      <c r="AP54">
        <v>1</v>
      </c>
      <c r="AQ54">
        <v>30</v>
      </c>
      <c r="AR54">
        <v>3.33</v>
      </c>
      <c r="AS54">
        <v>1</v>
      </c>
      <c r="AT54">
        <v>9</v>
      </c>
      <c r="AU54">
        <v>11.11</v>
      </c>
    </row>
    <row r="55" spans="2:47" x14ac:dyDescent="0.2">
      <c r="B55" t="s">
        <v>335</v>
      </c>
      <c r="C55" t="s">
        <v>41</v>
      </c>
      <c r="D55" t="s">
        <v>90</v>
      </c>
      <c r="E55">
        <v>18.693999999999999</v>
      </c>
      <c r="F55">
        <v>50</v>
      </c>
      <c r="G55">
        <v>1</v>
      </c>
      <c r="H55">
        <v>3</v>
      </c>
      <c r="I55">
        <v>3</v>
      </c>
      <c r="J55">
        <v>4</v>
      </c>
      <c r="K55">
        <v>7</v>
      </c>
      <c r="L55">
        <v>43</v>
      </c>
      <c r="M55">
        <v>2.33</v>
      </c>
      <c r="N55">
        <v>0.02</v>
      </c>
      <c r="O55">
        <v>0.06</v>
      </c>
      <c r="P55">
        <v>0.06</v>
      </c>
      <c r="Q55">
        <v>0.08</v>
      </c>
      <c r="R55">
        <v>0.14000000000000001</v>
      </c>
      <c r="S55">
        <v>0.86</v>
      </c>
      <c r="T55">
        <v>414.22</v>
      </c>
      <c r="U55">
        <v>8.2799999999999994</v>
      </c>
      <c r="V55">
        <v>0.14000000000000001</v>
      </c>
      <c r="W55">
        <v>0.43</v>
      </c>
      <c r="X55">
        <v>0.43</v>
      </c>
      <c r="Y55">
        <v>0.57999999999999996</v>
      </c>
      <c r="Z55">
        <v>1.01</v>
      </c>
      <c r="AA55">
        <v>6.23</v>
      </c>
      <c r="AB55">
        <v>12.98</v>
      </c>
      <c r="AC55">
        <v>13.23</v>
      </c>
      <c r="AD55">
        <v>53.32</v>
      </c>
      <c r="AE55">
        <v>47.35</v>
      </c>
      <c r="AF55">
        <v>-8.69</v>
      </c>
      <c r="AG55">
        <v>50</v>
      </c>
      <c r="AH55">
        <v>13</v>
      </c>
      <c r="AI55">
        <v>13</v>
      </c>
      <c r="AJ55">
        <v>1</v>
      </c>
      <c r="AK55">
        <v>10</v>
      </c>
      <c r="AL55">
        <v>10</v>
      </c>
      <c r="AM55">
        <v>0</v>
      </c>
      <c r="AN55">
        <v>4</v>
      </c>
      <c r="AO55">
        <v>0</v>
      </c>
      <c r="AP55">
        <v>0</v>
      </c>
      <c r="AQ55">
        <v>29</v>
      </c>
      <c r="AR55">
        <v>0</v>
      </c>
      <c r="AS55">
        <v>107</v>
      </c>
      <c r="AT55">
        <v>256</v>
      </c>
      <c r="AU55">
        <v>41.8</v>
      </c>
    </row>
    <row r="56" spans="2:47" x14ac:dyDescent="0.2">
      <c r="B56" t="s">
        <v>256</v>
      </c>
      <c r="C56" t="s">
        <v>49</v>
      </c>
      <c r="D56" t="s">
        <v>52</v>
      </c>
      <c r="E56">
        <v>19.475000000000001</v>
      </c>
      <c r="F56">
        <v>52</v>
      </c>
      <c r="G56">
        <v>7</v>
      </c>
      <c r="H56">
        <v>6</v>
      </c>
      <c r="I56">
        <v>5</v>
      </c>
      <c r="J56">
        <v>13</v>
      </c>
      <c r="K56">
        <v>18</v>
      </c>
      <c r="L56">
        <v>96</v>
      </c>
      <c r="M56">
        <v>7.29</v>
      </c>
      <c r="N56">
        <v>0.13</v>
      </c>
      <c r="O56">
        <v>0.12</v>
      </c>
      <c r="P56">
        <v>0.1</v>
      </c>
      <c r="Q56">
        <v>0.25</v>
      </c>
      <c r="R56">
        <v>0.35</v>
      </c>
      <c r="S56">
        <v>1.85</v>
      </c>
      <c r="T56">
        <v>603.14</v>
      </c>
      <c r="U56">
        <v>11.6</v>
      </c>
      <c r="V56">
        <v>0.7</v>
      </c>
      <c r="W56">
        <v>0.6</v>
      </c>
      <c r="X56">
        <v>0.5</v>
      </c>
      <c r="Y56">
        <v>1.29</v>
      </c>
      <c r="Z56">
        <v>1.79</v>
      </c>
      <c r="AA56">
        <v>9.5500000000000007</v>
      </c>
      <c r="AB56">
        <v>13.76</v>
      </c>
      <c r="AC56">
        <v>14.1</v>
      </c>
      <c r="AD56">
        <v>58.66</v>
      </c>
      <c r="AE56">
        <v>48.76</v>
      </c>
      <c r="AF56">
        <v>-12.48</v>
      </c>
      <c r="AG56">
        <v>47.62</v>
      </c>
      <c r="AH56">
        <v>30</v>
      </c>
      <c r="AI56">
        <v>33</v>
      </c>
      <c r="AJ56">
        <v>1</v>
      </c>
      <c r="AK56">
        <v>18</v>
      </c>
      <c r="AL56">
        <v>5.56</v>
      </c>
      <c r="AM56">
        <v>0</v>
      </c>
      <c r="AN56">
        <v>13</v>
      </c>
      <c r="AO56">
        <v>0</v>
      </c>
      <c r="AP56">
        <v>6</v>
      </c>
      <c r="AQ56">
        <v>65</v>
      </c>
      <c r="AR56">
        <v>9.23</v>
      </c>
      <c r="AS56">
        <v>153</v>
      </c>
      <c r="AT56">
        <v>353</v>
      </c>
      <c r="AU56">
        <v>43.34</v>
      </c>
    </row>
    <row r="57" spans="2:47" x14ac:dyDescent="0.2">
      <c r="B57" t="s">
        <v>115</v>
      </c>
      <c r="C57" t="s">
        <v>41</v>
      </c>
      <c r="D57" t="s">
        <v>85</v>
      </c>
      <c r="E57">
        <v>18.555</v>
      </c>
      <c r="F57">
        <v>68</v>
      </c>
      <c r="G57">
        <v>16</v>
      </c>
      <c r="H57">
        <v>19</v>
      </c>
      <c r="I57">
        <v>11</v>
      </c>
      <c r="J57">
        <v>35</v>
      </c>
      <c r="K57">
        <v>46</v>
      </c>
      <c r="L57">
        <v>129</v>
      </c>
      <c r="M57">
        <v>12.4</v>
      </c>
      <c r="N57">
        <v>0.24</v>
      </c>
      <c r="O57">
        <v>0.28000000000000003</v>
      </c>
      <c r="P57">
        <v>0.16</v>
      </c>
      <c r="Q57">
        <v>0.51</v>
      </c>
      <c r="R57">
        <v>0.68</v>
      </c>
      <c r="S57">
        <v>1.9</v>
      </c>
      <c r="T57">
        <v>935.65</v>
      </c>
      <c r="U57">
        <v>13.76</v>
      </c>
      <c r="V57">
        <v>1.03</v>
      </c>
      <c r="W57">
        <v>1.22</v>
      </c>
      <c r="X57">
        <v>0.71</v>
      </c>
      <c r="Y57">
        <v>2.2400000000000002</v>
      </c>
      <c r="Z57">
        <v>2.95</v>
      </c>
      <c r="AA57">
        <v>8.27</v>
      </c>
      <c r="AB57">
        <v>13.54</v>
      </c>
      <c r="AC57">
        <v>14.48</v>
      </c>
      <c r="AD57">
        <v>53.97</v>
      </c>
      <c r="AE57">
        <v>49.39</v>
      </c>
      <c r="AF57">
        <v>10.220000000000001</v>
      </c>
      <c r="AG57">
        <v>57.14</v>
      </c>
      <c r="AH57">
        <v>56</v>
      </c>
      <c r="AI57">
        <v>42</v>
      </c>
      <c r="AJ57">
        <v>8</v>
      </c>
      <c r="AK57">
        <v>33</v>
      </c>
      <c r="AL57">
        <v>24.24</v>
      </c>
      <c r="AM57">
        <v>4</v>
      </c>
      <c r="AN57">
        <v>15</v>
      </c>
      <c r="AO57">
        <v>26.67</v>
      </c>
      <c r="AP57">
        <v>4</v>
      </c>
      <c r="AQ57">
        <v>81</v>
      </c>
      <c r="AR57">
        <v>4.9400000000000004</v>
      </c>
      <c r="AS57">
        <v>501</v>
      </c>
      <c r="AT57">
        <v>927</v>
      </c>
      <c r="AU57">
        <v>54.05</v>
      </c>
    </row>
    <row r="58" spans="2:47" x14ac:dyDescent="0.2">
      <c r="B58" t="s">
        <v>215</v>
      </c>
      <c r="C58" t="s">
        <v>102</v>
      </c>
      <c r="D58" t="s">
        <v>90</v>
      </c>
      <c r="E58">
        <v>19.48</v>
      </c>
      <c r="F58">
        <v>63</v>
      </c>
      <c r="G58">
        <v>5</v>
      </c>
      <c r="H58">
        <v>11</v>
      </c>
      <c r="I58">
        <v>7</v>
      </c>
      <c r="J58">
        <v>16</v>
      </c>
      <c r="K58">
        <v>23</v>
      </c>
      <c r="L58">
        <v>120</v>
      </c>
      <c r="M58">
        <v>4.17</v>
      </c>
      <c r="N58">
        <v>0.08</v>
      </c>
      <c r="O58">
        <v>0.17</v>
      </c>
      <c r="P58">
        <v>0.11</v>
      </c>
      <c r="Q58">
        <v>0.25</v>
      </c>
      <c r="R58">
        <v>0.37</v>
      </c>
      <c r="S58">
        <v>1.9</v>
      </c>
      <c r="T58">
        <v>941.94</v>
      </c>
      <c r="U58">
        <v>14.95</v>
      </c>
      <c r="V58">
        <v>0.32</v>
      </c>
      <c r="W58">
        <v>0.7</v>
      </c>
      <c r="X58">
        <v>0.45</v>
      </c>
      <c r="Y58">
        <v>1.02</v>
      </c>
      <c r="Z58">
        <v>1.47</v>
      </c>
      <c r="AA58">
        <v>7.64</v>
      </c>
      <c r="AB58">
        <v>14.03</v>
      </c>
      <c r="AC58">
        <v>13.9</v>
      </c>
      <c r="AD58">
        <v>55.65</v>
      </c>
      <c r="AE58">
        <v>48.74</v>
      </c>
      <c r="AF58">
        <v>11.85</v>
      </c>
      <c r="AG58">
        <v>65.66</v>
      </c>
      <c r="AH58">
        <v>65</v>
      </c>
      <c r="AI58">
        <v>34</v>
      </c>
      <c r="AJ58">
        <v>0</v>
      </c>
      <c r="AK58">
        <v>4</v>
      </c>
      <c r="AL58">
        <v>0</v>
      </c>
      <c r="AM58">
        <v>0</v>
      </c>
      <c r="AN58">
        <v>1</v>
      </c>
      <c r="AO58">
        <v>0</v>
      </c>
      <c r="AP58">
        <v>5</v>
      </c>
      <c r="AQ58">
        <v>115</v>
      </c>
      <c r="AR58">
        <v>4.3499999999999996</v>
      </c>
      <c r="AS58">
        <v>1</v>
      </c>
      <c r="AT58">
        <v>2</v>
      </c>
      <c r="AU58">
        <v>50</v>
      </c>
    </row>
    <row r="59" spans="2:47" x14ac:dyDescent="0.2">
      <c r="B59" t="s">
        <v>337</v>
      </c>
      <c r="C59" t="s">
        <v>102</v>
      </c>
      <c r="D59" t="s">
        <v>85</v>
      </c>
      <c r="E59">
        <v>16.478999999999999</v>
      </c>
      <c r="F59">
        <v>45</v>
      </c>
      <c r="G59">
        <v>3</v>
      </c>
      <c r="H59">
        <v>5</v>
      </c>
      <c r="I59">
        <v>3</v>
      </c>
      <c r="J59">
        <v>8</v>
      </c>
      <c r="K59">
        <v>11</v>
      </c>
      <c r="L59">
        <v>40</v>
      </c>
      <c r="M59">
        <v>7.5</v>
      </c>
      <c r="N59">
        <v>7.0000000000000007E-2</v>
      </c>
      <c r="O59">
        <v>0.11</v>
      </c>
      <c r="P59">
        <v>7.0000000000000007E-2</v>
      </c>
      <c r="Q59">
        <v>0.18</v>
      </c>
      <c r="R59">
        <v>0.24</v>
      </c>
      <c r="S59">
        <v>0.89</v>
      </c>
      <c r="T59">
        <v>563.22</v>
      </c>
      <c r="U59">
        <v>12.52</v>
      </c>
      <c r="V59">
        <v>0.32</v>
      </c>
      <c r="W59">
        <v>0.53</v>
      </c>
      <c r="X59">
        <v>0.32</v>
      </c>
      <c r="Y59">
        <v>0.85</v>
      </c>
      <c r="Z59">
        <v>1.17</v>
      </c>
      <c r="AA59">
        <v>4.26</v>
      </c>
      <c r="AB59">
        <v>12.92</v>
      </c>
      <c r="AC59">
        <v>13.68</v>
      </c>
      <c r="AD59">
        <v>51.24</v>
      </c>
      <c r="AE59">
        <v>48.11</v>
      </c>
      <c r="AF59">
        <v>-7.22</v>
      </c>
      <c r="AG59">
        <v>45.61</v>
      </c>
      <c r="AH59">
        <v>26</v>
      </c>
      <c r="AI59">
        <v>31</v>
      </c>
      <c r="AJ59">
        <v>0</v>
      </c>
      <c r="AK59">
        <v>2</v>
      </c>
      <c r="AL59">
        <v>0</v>
      </c>
      <c r="AM59">
        <v>0</v>
      </c>
      <c r="AN59">
        <v>2</v>
      </c>
      <c r="AO59">
        <v>0</v>
      </c>
      <c r="AP59">
        <v>3</v>
      </c>
      <c r="AQ59">
        <v>36</v>
      </c>
      <c r="AR59">
        <v>8.33</v>
      </c>
      <c r="AS59">
        <v>2</v>
      </c>
      <c r="AT59">
        <v>2</v>
      </c>
      <c r="AU59">
        <v>100</v>
      </c>
    </row>
    <row r="60" spans="2:47" x14ac:dyDescent="0.2">
      <c r="B60" t="s">
        <v>420</v>
      </c>
      <c r="C60" t="s">
        <v>41</v>
      </c>
      <c r="D60" t="s">
        <v>54</v>
      </c>
      <c r="E60">
        <v>17.486999999999998</v>
      </c>
      <c r="F60">
        <v>66</v>
      </c>
      <c r="G60">
        <v>5</v>
      </c>
      <c r="H60">
        <v>7</v>
      </c>
      <c r="I60">
        <v>6</v>
      </c>
      <c r="J60">
        <v>12</v>
      </c>
      <c r="K60">
        <v>18</v>
      </c>
      <c r="L60">
        <v>63</v>
      </c>
      <c r="M60">
        <v>7.94</v>
      </c>
      <c r="N60">
        <v>0.08</v>
      </c>
      <c r="O60">
        <v>0.11</v>
      </c>
      <c r="P60">
        <v>0.09</v>
      </c>
      <c r="Q60">
        <v>0.18</v>
      </c>
      <c r="R60">
        <v>0.27</v>
      </c>
      <c r="S60">
        <v>0.95</v>
      </c>
      <c r="T60">
        <v>761.41</v>
      </c>
      <c r="U60">
        <v>11.54</v>
      </c>
      <c r="V60">
        <v>0.39</v>
      </c>
      <c r="W60">
        <v>0.55000000000000004</v>
      </c>
      <c r="X60">
        <v>0.47</v>
      </c>
      <c r="Y60">
        <v>0.95</v>
      </c>
      <c r="Z60">
        <v>1.42</v>
      </c>
      <c r="AA60">
        <v>4.96</v>
      </c>
      <c r="AB60">
        <v>13.72</v>
      </c>
      <c r="AC60">
        <v>13.9</v>
      </c>
      <c r="AD60">
        <v>50.1</v>
      </c>
      <c r="AE60">
        <v>48.99</v>
      </c>
      <c r="AF60">
        <v>-4.74</v>
      </c>
      <c r="AG60">
        <v>47.62</v>
      </c>
      <c r="AH60">
        <v>30</v>
      </c>
      <c r="AI60">
        <v>33</v>
      </c>
      <c r="AJ60">
        <v>0</v>
      </c>
      <c r="AK60">
        <v>8</v>
      </c>
      <c r="AL60">
        <v>0</v>
      </c>
      <c r="AM60">
        <v>0</v>
      </c>
      <c r="AN60">
        <v>7</v>
      </c>
      <c r="AO60">
        <v>0</v>
      </c>
      <c r="AP60">
        <v>5</v>
      </c>
      <c r="AQ60">
        <v>48</v>
      </c>
      <c r="AR60">
        <v>10.42</v>
      </c>
      <c r="AS60">
        <v>381</v>
      </c>
      <c r="AT60">
        <v>652</v>
      </c>
      <c r="AU60">
        <v>58.44</v>
      </c>
    </row>
    <row r="61" spans="2:47" x14ac:dyDescent="0.2">
      <c r="B61" t="s">
        <v>64</v>
      </c>
      <c r="C61" t="s">
        <v>49</v>
      </c>
      <c r="D61" t="s">
        <v>65</v>
      </c>
      <c r="E61">
        <v>17.097999999999999</v>
      </c>
      <c r="F61">
        <v>68</v>
      </c>
      <c r="G61">
        <v>16</v>
      </c>
      <c r="H61">
        <v>17</v>
      </c>
      <c r="I61">
        <v>4</v>
      </c>
      <c r="J61">
        <v>33</v>
      </c>
      <c r="K61">
        <v>37</v>
      </c>
      <c r="L61">
        <v>114</v>
      </c>
      <c r="M61">
        <v>14.04</v>
      </c>
      <c r="N61">
        <v>0.24</v>
      </c>
      <c r="O61">
        <v>0.25</v>
      </c>
      <c r="P61">
        <v>0.06</v>
      </c>
      <c r="Q61">
        <v>0.49</v>
      </c>
      <c r="R61">
        <v>0.54</v>
      </c>
      <c r="S61">
        <v>1.68</v>
      </c>
      <c r="T61">
        <v>980.78</v>
      </c>
      <c r="U61">
        <v>14.42</v>
      </c>
      <c r="V61">
        <v>0.98</v>
      </c>
      <c r="W61">
        <v>1.04</v>
      </c>
      <c r="X61">
        <v>0.24</v>
      </c>
      <c r="Y61">
        <v>2.02</v>
      </c>
      <c r="Z61">
        <v>2.2599999999999998</v>
      </c>
      <c r="AA61">
        <v>6.97</v>
      </c>
      <c r="AB61">
        <v>14.35</v>
      </c>
      <c r="AC61">
        <v>14.16</v>
      </c>
      <c r="AD61">
        <v>46.36</v>
      </c>
      <c r="AE61">
        <v>49.42</v>
      </c>
      <c r="AF61">
        <v>0.87</v>
      </c>
      <c r="AG61">
        <v>46.32</v>
      </c>
      <c r="AH61">
        <v>44</v>
      </c>
      <c r="AI61">
        <v>51</v>
      </c>
      <c r="AJ61">
        <v>4</v>
      </c>
      <c r="AK61">
        <v>30</v>
      </c>
      <c r="AL61">
        <v>13.33</v>
      </c>
      <c r="AM61">
        <v>4</v>
      </c>
      <c r="AN61">
        <v>18</v>
      </c>
      <c r="AO61">
        <v>22.22</v>
      </c>
      <c r="AP61">
        <v>8</v>
      </c>
      <c r="AQ61">
        <v>66</v>
      </c>
      <c r="AR61">
        <v>12.12</v>
      </c>
      <c r="AS61">
        <v>74</v>
      </c>
      <c r="AT61">
        <v>156</v>
      </c>
      <c r="AU61">
        <v>47.44</v>
      </c>
    </row>
    <row r="62" spans="2:47" x14ac:dyDescent="0.2">
      <c r="B62" t="s">
        <v>490</v>
      </c>
      <c r="C62" t="s">
        <v>46</v>
      </c>
      <c r="D62" t="s">
        <v>78</v>
      </c>
      <c r="E62">
        <v>17.454000000000001</v>
      </c>
      <c r="F62">
        <v>45</v>
      </c>
      <c r="G62">
        <v>1</v>
      </c>
      <c r="H62">
        <v>1</v>
      </c>
      <c r="I62">
        <v>0</v>
      </c>
      <c r="J62">
        <v>2</v>
      </c>
      <c r="K62">
        <v>2</v>
      </c>
      <c r="L62">
        <v>35</v>
      </c>
      <c r="M62">
        <v>2.86</v>
      </c>
      <c r="N62">
        <v>0.02</v>
      </c>
      <c r="O62">
        <v>0.02</v>
      </c>
      <c r="P62">
        <v>0</v>
      </c>
      <c r="Q62">
        <v>0.04</v>
      </c>
      <c r="R62">
        <v>0.04</v>
      </c>
      <c r="S62">
        <v>0.78</v>
      </c>
      <c r="T62">
        <v>453.28</v>
      </c>
      <c r="U62">
        <v>10.07</v>
      </c>
      <c r="V62">
        <v>0.13</v>
      </c>
      <c r="W62">
        <v>0.13</v>
      </c>
      <c r="X62">
        <v>0</v>
      </c>
      <c r="Y62">
        <v>0.26</v>
      </c>
      <c r="Z62">
        <v>0.26</v>
      </c>
      <c r="AA62">
        <v>4.63</v>
      </c>
      <c r="AB62">
        <v>13.36</v>
      </c>
      <c r="AC62">
        <v>13.62</v>
      </c>
      <c r="AD62">
        <v>42.4</v>
      </c>
      <c r="AE62">
        <v>50.05</v>
      </c>
      <c r="AF62">
        <v>-16.149999999999999</v>
      </c>
      <c r="AG62">
        <v>26.32</v>
      </c>
      <c r="AH62">
        <v>10</v>
      </c>
      <c r="AI62">
        <v>28</v>
      </c>
      <c r="AJ62">
        <v>0</v>
      </c>
      <c r="AK62">
        <v>5</v>
      </c>
      <c r="AL62">
        <v>0</v>
      </c>
      <c r="AM62">
        <v>0</v>
      </c>
      <c r="AN62">
        <v>7</v>
      </c>
      <c r="AO62">
        <v>0</v>
      </c>
      <c r="AP62">
        <v>1</v>
      </c>
      <c r="AQ62">
        <v>23</v>
      </c>
      <c r="AR62">
        <v>4.3499999999999996</v>
      </c>
      <c r="AS62">
        <v>3</v>
      </c>
      <c r="AT62">
        <v>8</v>
      </c>
      <c r="AU62">
        <v>37.5</v>
      </c>
    </row>
    <row r="63" spans="2:47" x14ac:dyDescent="0.2">
      <c r="B63" t="s">
        <v>259</v>
      </c>
      <c r="C63" t="s">
        <v>41</v>
      </c>
      <c r="D63" t="s">
        <v>78</v>
      </c>
      <c r="E63">
        <v>16.2</v>
      </c>
      <c r="F63">
        <v>57</v>
      </c>
      <c r="G63">
        <v>13</v>
      </c>
      <c r="H63">
        <v>10</v>
      </c>
      <c r="I63">
        <v>6</v>
      </c>
      <c r="J63">
        <v>23</v>
      </c>
      <c r="K63">
        <v>29</v>
      </c>
      <c r="L63">
        <v>84</v>
      </c>
      <c r="M63">
        <v>15.48</v>
      </c>
      <c r="N63">
        <v>0.23</v>
      </c>
      <c r="O63">
        <v>0.18</v>
      </c>
      <c r="P63">
        <v>0.11</v>
      </c>
      <c r="Q63">
        <v>0.4</v>
      </c>
      <c r="R63">
        <v>0.51</v>
      </c>
      <c r="S63">
        <v>1.47</v>
      </c>
      <c r="T63">
        <v>752.64</v>
      </c>
      <c r="U63">
        <v>13.2</v>
      </c>
      <c r="V63">
        <v>1.04</v>
      </c>
      <c r="W63">
        <v>0.8</v>
      </c>
      <c r="X63">
        <v>0.48</v>
      </c>
      <c r="Y63">
        <v>1.83</v>
      </c>
      <c r="Z63">
        <v>2.31</v>
      </c>
      <c r="AA63">
        <v>6.7</v>
      </c>
      <c r="AB63">
        <v>13.62</v>
      </c>
      <c r="AC63">
        <v>13.99</v>
      </c>
      <c r="AD63">
        <v>43.6</v>
      </c>
      <c r="AE63">
        <v>53.66</v>
      </c>
      <c r="AF63">
        <v>3.92</v>
      </c>
      <c r="AG63">
        <v>47.44</v>
      </c>
      <c r="AH63">
        <v>37</v>
      </c>
      <c r="AI63">
        <v>41</v>
      </c>
      <c r="AJ63">
        <v>3</v>
      </c>
      <c r="AK63">
        <v>13</v>
      </c>
      <c r="AL63">
        <v>23.08</v>
      </c>
      <c r="AM63">
        <v>2</v>
      </c>
      <c r="AN63">
        <v>18</v>
      </c>
      <c r="AO63">
        <v>11.11</v>
      </c>
      <c r="AP63">
        <v>8</v>
      </c>
      <c r="AQ63">
        <v>53</v>
      </c>
      <c r="AR63">
        <v>15.09</v>
      </c>
      <c r="AS63">
        <v>258</v>
      </c>
      <c r="AT63">
        <v>520</v>
      </c>
      <c r="AU63">
        <v>49.62</v>
      </c>
    </row>
    <row r="64" spans="2:47" x14ac:dyDescent="0.2">
      <c r="B64" t="s">
        <v>275</v>
      </c>
      <c r="C64" t="s">
        <v>46</v>
      </c>
      <c r="D64" t="s">
        <v>98</v>
      </c>
      <c r="E64">
        <v>18.864000000000001</v>
      </c>
      <c r="F64">
        <v>63</v>
      </c>
      <c r="G64">
        <v>9</v>
      </c>
      <c r="H64">
        <v>5</v>
      </c>
      <c r="I64">
        <v>6</v>
      </c>
      <c r="J64">
        <v>14</v>
      </c>
      <c r="K64">
        <v>20</v>
      </c>
      <c r="L64">
        <v>82</v>
      </c>
      <c r="M64">
        <v>10.98</v>
      </c>
      <c r="N64">
        <v>0.14000000000000001</v>
      </c>
      <c r="O64">
        <v>0.08</v>
      </c>
      <c r="P64">
        <v>0.1</v>
      </c>
      <c r="Q64">
        <v>0.22</v>
      </c>
      <c r="R64">
        <v>0.32</v>
      </c>
      <c r="S64">
        <v>1.3</v>
      </c>
      <c r="T64">
        <v>719.05</v>
      </c>
      <c r="U64">
        <v>11.41</v>
      </c>
      <c r="V64">
        <v>0.75</v>
      </c>
      <c r="W64">
        <v>0.42</v>
      </c>
      <c r="X64">
        <v>0.5</v>
      </c>
      <c r="Y64">
        <v>1.17</v>
      </c>
      <c r="Z64">
        <v>1.67</v>
      </c>
      <c r="AA64">
        <v>6.84</v>
      </c>
      <c r="AB64">
        <v>13.72</v>
      </c>
      <c r="AC64">
        <v>13.86</v>
      </c>
      <c r="AD64">
        <v>44.07</v>
      </c>
      <c r="AE64">
        <v>51.54</v>
      </c>
      <c r="AF64">
        <v>1.34</v>
      </c>
      <c r="AG64">
        <v>44.93</v>
      </c>
      <c r="AH64">
        <v>31</v>
      </c>
      <c r="AI64">
        <v>38</v>
      </c>
      <c r="AJ64">
        <v>4</v>
      </c>
      <c r="AK64">
        <v>22</v>
      </c>
      <c r="AL64">
        <v>18.18</v>
      </c>
      <c r="AM64">
        <v>2</v>
      </c>
      <c r="AN64">
        <v>14</v>
      </c>
      <c r="AO64">
        <v>14.29</v>
      </c>
      <c r="AP64">
        <v>3</v>
      </c>
      <c r="AQ64">
        <v>46</v>
      </c>
      <c r="AR64">
        <v>6.52</v>
      </c>
      <c r="AS64">
        <v>17</v>
      </c>
      <c r="AT64">
        <v>52</v>
      </c>
      <c r="AU64">
        <v>32.69</v>
      </c>
    </row>
    <row r="65" spans="2:47" x14ac:dyDescent="0.2">
      <c r="B65" t="s">
        <v>59</v>
      </c>
      <c r="C65" t="s">
        <v>49</v>
      </c>
      <c r="D65" t="s">
        <v>42</v>
      </c>
      <c r="E65">
        <v>19.247</v>
      </c>
      <c r="F65">
        <v>58</v>
      </c>
      <c r="G65">
        <v>26</v>
      </c>
      <c r="H65">
        <v>20</v>
      </c>
      <c r="I65">
        <v>6</v>
      </c>
      <c r="J65">
        <v>46</v>
      </c>
      <c r="K65">
        <v>52</v>
      </c>
      <c r="L65">
        <v>127</v>
      </c>
      <c r="M65">
        <v>20.47</v>
      </c>
      <c r="N65">
        <v>0.45</v>
      </c>
      <c r="O65">
        <v>0.34</v>
      </c>
      <c r="P65">
        <v>0.1</v>
      </c>
      <c r="Q65">
        <v>0.79</v>
      </c>
      <c r="R65">
        <v>0.9</v>
      </c>
      <c r="S65">
        <v>2.19</v>
      </c>
      <c r="T65">
        <v>941.83</v>
      </c>
      <c r="U65">
        <v>16.239999999999998</v>
      </c>
      <c r="V65">
        <v>1.66</v>
      </c>
      <c r="W65">
        <v>1.27</v>
      </c>
      <c r="X65">
        <v>0.38</v>
      </c>
      <c r="Y65">
        <v>2.93</v>
      </c>
      <c r="Z65">
        <v>3.31</v>
      </c>
      <c r="AA65">
        <v>8.09</v>
      </c>
      <c r="AB65">
        <v>15.09</v>
      </c>
      <c r="AC65">
        <v>14.35</v>
      </c>
      <c r="AD65">
        <v>64.349999999999994</v>
      </c>
      <c r="AE65">
        <v>49.61</v>
      </c>
      <c r="AF65">
        <v>12.7</v>
      </c>
      <c r="AG65">
        <v>71.03</v>
      </c>
      <c r="AH65">
        <v>76</v>
      </c>
      <c r="AI65">
        <v>31</v>
      </c>
      <c r="AJ65">
        <v>5</v>
      </c>
      <c r="AK65">
        <v>22</v>
      </c>
      <c r="AL65">
        <v>22.73</v>
      </c>
      <c r="AM65">
        <v>5</v>
      </c>
      <c r="AN65">
        <v>23</v>
      </c>
      <c r="AO65">
        <v>21.74</v>
      </c>
      <c r="AP65">
        <v>16</v>
      </c>
      <c r="AQ65">
        <v>82</v>
      </c>
      <c r="AR65">
        <v>19.510000000000002</v>
      </c>
      <c r="AS65">
        <v>17</v>
      </c>
      <c r="AT65">
        <v>31</v>
      </c>
      <c r="AU65">
        <v>54.84</v>
      </c>
    </row>
    <row r="66" spans="2:47" x14ac:dyDescent="0.2">
      <c r="B66" t="s">
        <v>210</v>
      </c>
      <c r="C66" t="s">
        <v>49</v>
      </c>
      <c r="D66" t="s">
        <v>71</v>
      </c>
      <c r="E66">
        <v>18.655999999999999</v>
      </c>
      <c r="F66">
        <v>66</v>
      </c>
      <c r="G66">
        <v>13</v>
      </c>
      <c r="H66">
        <v>8</v>
      </c>
      <c r="I66">
        <v>3</v>
      </c>
      <c r="J66">
        <v>21</v>
      </c>
      <c r="K66">
        <v>24</v>
      </c>
      <c r="L66">
        <v>105</v>
      </c>
      <c r="M66">
        <v>12.38</v>
      </c>
      <c r="N66">
        <v>0.2</v>
      </c>
      <c r="O66">
        <v>0.12</v>
      </c>
      <c r="P66">
        <v>0.05</v>
      </c>
      <c r="Q66">
        <v>0.32</v>
      </c>
      <c r="R66">
        <v>0.36</v>
      </c>
      <c r="S66">
        <v>1.59</v>
      </c>
      <c r="T66">
        <v>900.15</v>
      </c>
      <c r="U66">
        <v>13.64</v>
      </c>
      <c r="V66">
        <v>0.87</v>
      </c>
      <c r="W66">
        <v>0.53</v>
      </c>
      <c r="X66">
        <v>0.2</v>
      </c>
      <c r="Y66">
        <v>1.4</v>
      </c>
      <c r="Z66">
        <v>1.6</v>
      </c>
      <c r="AA66">
        <v>7</v>
      </c>
      <c r="AB66">
        <v>14.31</v>
      </c>
      <c r="AC66">
        <v>14.03</v>
      </c>
      <c r="AD66">
        <v>48.63</v>
      </c>
      <c r="AE66">
        <v>50.07</v>
      </c>
      <c r="AF66">
        <v>5.53</v>
      </c>
      <c r="AG66">
        <v>51.72</v>
      </c>
      <c r="AH66">
        <v>45</v>
      </c>
      <c r="AI66">
        <v>42</v>
      </c>
      <c r="AJ66">
        <v>5</v>
      </c>
      <c r="AK66">
        <v>12</v>
      </c>
      <c r="AL66">
        <v>41.67</v>
      </c>
      <c r="AM66">
        <v>5</v>
      </c>
      <c r="AN66">
        <v>20</v>
      </c>
      <c r="AO66">
        <v>25</v>
      </c>
      <c r="AP66">
        <v>3</v>
      </c>
      <c r="AQ66">
        <v>73</v>
      </c>
      <c r="AR66">
        <v>4.1100000000000003</v>
      </c>
      <c r="AS66">
        <v>11</v>
      </c>
      <c r="AT66">
        <v>24</v>
      </c>
      <c r="AU66">
        <v>45.83</v>
      </c>
    </row>
    <row r="67" spans="2:47" x14ac:dyDescent="0.2">
      <c r="B67" t="s">
        <v>443</v>
      </c>
      <c r="C67" t="s">
        <v>102</v>
      </c>
      <c r="D67" t="s">
        <v>1641</v>
      </c>
      <c r="E67">
        <v>17.341999999999999</v>
      </c>
      <c r="F67">
        <v>45</v>
      </c>
      <c r="G67">
        <v>0</v>
      </c>
      <c r="H67">
        <v>3</v>
      </c>
      <c r="I67">
        <v>2</v>
      </c>
      <c r="J67">
        <v>3</v>
      </c>
      <c r="K67">
        <v>5</v>
      </c>
      <c r="L67">
        <v>33</v>
      </c>
      <c r="M67">
        <v>0</v>
      </c>
      <c r="N67">
        <v>0</v>
      </c>
      <c r="O67">
        <v>7.0000000000000007E-2</v>
      </c>
      <c r="P67">
        <v>0.04</v>
      </c>
      <c r="Q67">
        <v>7.0000000000000007E-2</v>
      </c>
      <c r="R67">
        <v>0.11</v>
      </c>
      <c r="S67">
        <v>0.73</v>
      </c>
      <c r="T67">
        <v>476.25</v>
      </c>
      <c r="U67">
        <v>10.58</v>
      </c>
      <c r="V67">
        <v>0</v>
      </c>
      <c r="W67">
        <v>0.38</v>
      </c>
      <c r="X67">
        <v>0.25</v>
      </c>
      <c r="Y67">
        <v>0.38</v>
      </c>
      <c r="Z67">
        <v>0.63</v>
      </c>
      <c r="AA67">
        <v>4.16</v>
      </c>
      <c r="AB67">
        <v>14.47</v>
      </c>
      <c r="AC67">
        <v>13.88</v>
      </c>
      <c r="AD67">
        <v>52.51</v>
      </c>
      <c r="AE67">
        <v>48.02</v>
      </c>
      <c r="AF67">
        <v>9.07</v>
      </c>
      <c r="AG67">
        <v>61.54</v>
      </c>
      <c r="AH67">
        <v>24</v>
      </c>
      <c r="AI67">
        <v>15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33</v>
      </c>
      <c r="AR67">
        <v>0</v>
      </c>
      <c r="AS67">
        <v>1</v>
      </c>
      <c r="AT67">
        <v>1</v>
      </c>
      <c r="AU67">
        <v>100</v>
      </c>
    </row>
    <row r="68" spans="2:47" x14ac:dyDescent="0.2">
      <c r="B68" t="s">
        <v>225</v>
      </c>
      <c r="C68" t="s">
        <v>41</v>
      </c>
      <c r="D68" t="s">
        <v>85</v>
      </c>
      <c r="E68">
        <v>17.731000000000002</v>
      </c>
      <c r="F68">
        <v>55</v>
      </c>
      <c r="G68">
        <v>10</v>
      </c>
      <c r="H68">
        <v>3</v>
      </c>
      <c r="I68">
        <v>3</v>
      </c>
      <c r="J68">
        <v>13</v>
      </c>
      <c r="K68">
        <v>16</v>
      </c>
      <c r="L68">
        <v>73</v>
      </c>
      <c r="M68">
        <v>13.7</v>
      </c>
      <c r="N68">
        <v>0.18</v>
      </c>
      <c r="O68">
        <v>0.05</v>
      </c>
      <c r="P68">
        <v>0.05</v>
      </c>
      <c r="Q68">
        <v>0.24</v>
      </c>
      <c r="R68">
        <v>0.28999999999999998</v>
      </c>
      <c r="S68">
        <v>1.33</v>
      </c>
      <c r="T68">
        <v>538.89</v>
      </c>
      <c r="U68">
        <v>9.8000000000000007</v>
      </c>
      <c r="V68">
        <v>1.1100000000000001</v>
      </c>
      <c r="W68">
        <v>0.33</v>
      </c>
      <c r="X68">
        <v>0.33</v>
      </c>
      <c r="Y68">
        <v>1.45</v>
      </c>
      <c r="Z68">
        <v>1.78</v>
      </c>
      <c r="AA68">
        <v>8.1300000000000008</v>
      </c>
      <c r="AB68">
        <v>12.58</v>
      </c>
      <c r="AC68">
        <v>13.92</v>
      </c>
      <c r="AD68">
        <v>45.44</v>
      </c>
      <c r="AE68">
        <v>47.99</v>
      </c>
      <c r="AF68">
        <v>-6.57</v>
      </c>
      <c r="AG68">
        <v>44.19</v>
      </c>
      <c r="AH68">
        <v>19</v>
      </c>
      <c r="AI68">
        <v>24</v>
      </c>
      <c r="AJ68">
        <v>3</v>
      </c>
      <c r="AK68">
        <v>10</v>
      </c>
      <c r="AL68">
        <v>30</v>
      </c>
      <c r="AM68">
        <v>2</v>
      </c>
      <c r="AN68">
        <v>17</v>
      </c>
      <c r="AO68">
        <v>11.76</v>
      </c>
      <c r="AP68">
        <v>5</v>
      </c>
      <c r="AQ68">
        <v>46</v>
      </c>
      <c r="AR68">
        <v>10.87</v>
      </c>
      <c r="AS68">
        <v>29</v>
      </c>
      <c r="AT68">
        <v>75</v>
      </c>
      <c r="AU68">
        <v>38.67</v>
      </c>
    </row>
    <row r="69" spans="2:47" x14ac:dyDescent="0.2">
      <c r="B69" t="s">
        <v>258</v>
      </c>
      <c r="C69" t="s">
        <v>41</v>
      </c>
      <c r="D69" t="s">
        <v>65</v>
      </c>
      <c r="E69">
        <v>18.414999999999999</v>
      </c>
      <c r="F69">
        <v>41</v>
      </c>
      <c r="G69">
        <v>7</v>
      </c>
      <c r="H69">
        <v>3</v>
      </c>
      <c r="I69">
        <v>2</v>
      </c>
      <c r="J69">
        <v>10</v>
      </c>
      <c r="K69">
        <v>12</v>
      </c>
      <c r="L69">
        <v>72</v>
      </c>
      <c r="M69">
        <v>9.7200000000000006</v>
      </c>
      <c r="N69">
        <v>0.17</v>
      </c>
      <c r="O69">
        <v>7.0000000000000007E-2</v>
      </c>
      <c r="P69">
        <v>0.05</v>
      </c>
      <c r="Q69">
        <v>0.24</v>
      </c>
      <c r="R69">
        <v>0.28999999999999998</v>
      </c>
      <c r="S69">
        <v>1.76</v>
      </c>
      <c r="T69">
        <v>505.91</v>
      </c>
      <c r="U69">
        <v>12.34</v>
      </c>
      <c r="V69">
        <v>0.83</v>
      </c>
      <c r="W69">
        <v>0.36</v>
      </c>
      <c r="X69">
        <v>0.24</v>
      </c>
      <c r="Y69">
        <v>1.19</v>
      </c>
      <c r="Z69">
        <v>1.42</v>
      </c>
      <c r="AA69">
        <v>8.5399999999999991</v>
      </c>
      <c r="AB69">
        <v>13.54</v>
      </c>
      <c r="AC69">
        <v>14.19</v>
      </c>
      <c r="AD69">
        <v>51.64</v>
      </c>
      <c r="AE69">
        <v>51.26</v>
      </c>
      <c r="AF69">
        <v>0.74</v>
      </c>
      <c r="AG69">
        <v>50</v>
      </c>
      <c r="AH69">
        <v>23</v>
      </c>
      <c r="AI69">
        <v>23</v>
      </c>
      <c r="AJ69">
        <v>2</v>
      </c>
      <c r="AK69">
        <v>11</v>
      </c>
      <c r="AL69">
        <v>18.18</v>
      </c>
      <c r="AM69">
        <v>0</v>
      </c>
      <c r="AN69">
        <v>7</v>
      </c>
      <c r="AO69">
        <v>0</v>
      </c>
      <c r="AP69">
        <v>5</v>
      </c>
      <c r="AQ69">
        <v>54</v>
      </c>
      <c r="AR69">
        <v>9.26</v>
      </c>
      <c r="AS69">
        <v>270</v>
      </c>
      <c r="AT69">
        <v>533</v>
      </c>
      <c r="AU69">
        <v>50.66</v>
      </c>
    </row>
    <row r="70" spans="2:47" x14ac:dyDescent="0.2">
      <c r="B70" t="s">
        <v>94</v>
      </c>
      <c r="C70" t="s">
        <v>46</v>
      </c>
      <c r="D70" t="s">
        <v>1629</v>
      </c>
      <c r="E70">
        <v>17.372</v>
      </c>
      <c r="F70">
        <v>68</v>
      </c>
      <c r="G70">
        <v>13</v>
      </c>
      <c r="H70">
        <v>12</v>
      </c>
      <c r="I70">
        <v>6</v>
      </c>
      <c r="J70">
        <v>25</v>
      </c>
      <c r="K70">
        <v>31</v>
      </c>
      <c r="L70">
        <v>73</v>
      </c>
      <c r="M70">
        <v>17.809999999999999</v>
      </c>
      <c r="N70">
        <v>0.19</v>
      </c>
      <c r="O70">
        <v>0.18</v>
      </c>
      <c r="P70">
        <v>0.09</v>
      </c>
      <c r="Q70">
        <v>0.37</v>
      </c>
      <c r="R70">
        <v>0.46</v>
      </c>
      <c r="S70">
        <v>1.07</v>
      </c>
      <c r="T70">
        <v>865.19</v>
      </c>
      <c r="U70">
        <v>12.72</v>
      </c>
      <c r="V70">
        <v>0.9</v>
      </c>
      <c r="W70">
        <v>0.83</v>
      </c>
      <c r="X70">
        <v>0.42</v>
      </c>
      <c r="Y70">
        <v>1.73</v>
      </c>
      <c r="Z70">
        <v>2.15</v>
      </c>
      <c r="AA70">
        <v>5.0599999999999996</v>
      </c>
      <c r="AB70">
        <v>13.62</v>
      </c>
      <c r="AC70">
        <v>14.14</v>
      </c>
      <c r="AD70">
        <v>51.37</v>
      </c>
      <c r="AE70">
        <v>50.67</v>
      </c>
      <c r="AF70">
        <v>-8.31</v>
      </c>
      <c r="AG70">
        <v>45.36</v>
      </c>
      <c r="AH70">
        <v>44</v>
      </c>
      <c r="AI70">
        <v>53</v>
      </c>
      <c r="AJ70">
        <v>6</v>
      </c>
      <c r="AK70">
        <v>21</v>
      </c>
      <c r="AL70">
        <v>28.57</v>
      </c>
      <c r="AM70">
        <v>2</v>
      </c>
      <c r="AN70">
        <v>9</v>
      </c>
      <c r="AO70">
        <v>22.22</v>
      </c>
      <c r="AP70">
        <v>5</v>
      </c>
      <c r="AQ70">
        <v>43</v>
      </c>
      <c r="AR70">
        <v>11.63</v>
      </c>
      <c r="AS70">
        <v>43</v>
      </c>
      <c r="AT70">
        <v>93</v>
      </c>
      <c r="AU70">
        <v>46.24</v>
      </c>
    </row>
    <row r="71" spans="2:47" x14ac:dyDescent="0.2">
      <c r="B71" t="s">
        <v>333</v>
      </c>
      <c r="C71" t="s">
        <v>102</v>
      </c>
      <c r="D71" t="s">
        <v>363</v>
      </c>
      <c r="E71">
        <v>18.280999999999999</v>
      </c>
      <c r="F71">
        <v>63</v>
      </c>
      <c r="G71">
        <v>8</v>
      </c>
      <c r="H71">
        <v>6</v>
      </c>
      <c r="I71">
        <v>8</v>
      </c>
      <c r="J71">
        <v>14</v>
      </c>
      <c r="K71">
        <v>22</v>
      </c>
      <c r="L71">
        <v>103</v>
      </c>
      <c r="M71">
        <v>7.77</v>
      </c>
      <c r="N71">
        <v>0.13</v>
      </c>
      <c r="O71">
        <v>0.1</v>
      </c>
      <c r="P71">
        <v>0.13</v>
      </c>
      <c r="Q71">
        <v>0.22</v>
      </c>
      <c r="R71">
        <v>0.35</v>
      </c>
      <c r="S71">
        <v>1.63</v>
      </c>
      <c r="T71">
        <v>944.54</v>
      </c>
      <c r="U71">
        <v>14.99</v>
      </c>
      <c r="V71">
        <v>0.51</v>
      </c>
      <c r="W71">
        <v>0.38</v>
      </c>
      <c r="X71">
        <v>0.51</v>
      </c>
      <c r="Y71">
        <v>0.89</v>
      </c>
      <c r="Z71">
        <v>1.4</v>
      </c>
      <c r="AA71">
        <v>6.54</v>
      </c>
      <c r="AB71">
        <v>14.04</v>
      </c>
      <c r="AC71">
        <v>13.8</v>
      </c>
      <c r="AD71">
        <v>52.21</v>
      </c>
      <c r="AE71">
        <v>49.12</v>
      </c>
      <c r="AF71">
        <v>10.34</v>
      </c>
      <c r="AG71">
        <v>59.63</v>
      </c>
      <c r="AH71">
        <v>65</v>
      </c>
      <c r="AI71">
        <v>44</v>
      </c>
      <c r="AJ71">
        <v>3</v>
      </c>
      <c r="AK71">
        <v>6</v>
      </c>
      <c r="AL71">
        <v>50</v>
      </c>
      <c r="AM71">
        <v>0</v>
      </c>
      <c r="AN71">
        <v>7</v>
      </c>
      <c r="AO71">
        <v>0</v>
      </c>
      <c r="AP71">
        <v>5</v>
      </c>
      <c r="AQ71">
        <v>90</v>
      </c>
      <c r="AR71">
        <v>5.56</v>
      </c>
      <c r="AS71">
        <v>0</v>
      </c>
      <c r="AT71">
        <v>0</v>
      </c>
      <c r="AU71">
        <v>0</v>
      </c>
    </row>
    <row r="72" spans="2:47" x14ac:dyDescent="0.2">
      <c r="B72" t="s">
        <v>270</v>
      </c>
      <c r="C72" t="s">
        <v>46</v>
      </c>
      <c r="D72" t="s">
        <v>71</v>
      </c>
      <c r="E72">
        <v>15.792</v>
      </c>
      <c r="F72">
        <v>63</v>
      </c>
      <c r="G72">
        <v>10</v>
      </c>
      <c r="H72">
        <v>8</v>
      </c>
      <c r="I72">
        <v>5</v>
      </c>
      <c r="J72">
        <v>18</v>
      </c>
      <c r="K72">
        <v>23</v>
      </c>
      <c r="L72">
        <v>68</v>
      </c>
      <c r="M72">
        <v>14.71</v>
      </c>
      <c r="N72">
        <v>0.16</v>
      </c>
      <c r="O72">
        <v>0.13</v>
      </c>
      <c r="P72">
        <v>0.08</v>
      </c>
      <c r="Q72">
        <v>0.28999999999999998</v>
      </c>
      <c r="R72">
        <v>0.37</v>
      </c>
      <c r="S72">
        <v>1.08</v>
      </c>
      <c r="T72">
        <v>723.49</v>
      </c>
      <c r="U72">
        <v>11.48</v>
      </c>
      <c r="V72">
        <v>0.83</v>
      </c>
      <c r="W72">
        <v>0.66</v>
      </c>
      <c r="X72">
        <v>0.41</v>
      </c>
      <c r="Y72">
        <v>1.49</v>
      </c>
      <c r="Z72">
        <v>1.91</v>
      </c>
      <c r="AA72">
        <v>5.64</v>
      </c>
      <c r="AB72">
        <v>13.9</v>
      </c>
      <c r="AC72">
        <v>13.76</v>
      </c>
      <c r="AD72">
        <v>47.74</v>
      </c>
      <c r="AE72">
        <v>50.42</v>
      </c>
      <c r="AF72">
        <v>3.88</v>
      </c>
      <c r="AG72">
        <v>51.61</v>
      </c>
      <c r="AH72">
        <v>32</v>
      </c>
      <c r="AI72">
        <v>30</v>
      </c>
      <c r="AJ72">
        <v>2</v>
      </c>
      <c r="AK72">
        <v>16</v>
      </c>
      <c r="AL72">
        <v>12.5</v>
      </c>
      <c r="AM72">
        <v>4</v>
      </c>
      <c r="AN72">
        <v>12</v>
      </c>
      <c r="AO72">
        <v>33.33</v>
      </c>
      <c r="AP72">
        <v>4</v>
      </c>
      <c r="AQ72">
        <v>40</v>
      </c>
      <c r="AR72">
        <v>10</v>
      </c>
      <c r="AS72">
        <v>3</v>
      </c>
      <c r="AT72">
        <v>8</v>
      </c>
      <c r="AU72">
        <v>37.5</v>
      </c>
    </row>
    <row r="73" spans="2:47" x14ac:dyDescent="0.2">
      <c r="B73" t="s">
        <v>117</v>
      </c>
      <c r="C73" t="s">
        <v>41</v>
      </c>
      <c r="D73" t="s">
        <v>90</v>
      </c>
      <c r="E73">
        <v>19.257999999999999</v>
      </c>
      <c r="F73">
        <v>65</v>
      </c>
      <c r="G73">
        <v>17</v>
      </c>
      <c r="H73">
        <v>15</v>
      </c>
      <c r="I73">
        <v>7</v>
      </c>
      <c r="J73">
        <v>32</v>
      </c>
      <c r="K73">
        <v>39</v>
      </c>
      <c r="L73">
        <v>151</v>
      </c>
      <c r="M73">
        <v>11.26</v>
      </c>
      <c r="N73">
        <v>0.26</v>
      </c>
      <c r="O73">
        <v>0.23</v>
      </c>
      <c r="P73">
        <v>0.11</v>
      </c>
      <c r="Q73">
        <v>0.49</v>
      </c>
      <c r="R73">
        <v>0.6</v>
      </c>
      <c r="S73">
        <v>2.3199999999999998</v>
      </c>
      <c r="T73">
        <v>897.85</v>
      </c>
      <c r="U73">
        <v>13.81</v>
      </c>
      <c r="V73">
        <v>1.1399999999999999</v>
      </c>
      <c r="W73">
        <v>1</v>
      </c>
      <c r="X73">
        <v>0.47</v>
      </c>
      <c r="Y73">
        <v>2.14</v>
      </c>
      <c r="Z73">
        <v>2.61</v>
      </c>
      <c r="AA73">
        <v>10.09</v>
      </c>
      <c r="AB73">
        <v>14.43</v>
      </c>
      <c r="AC73">
        <v>14.02</v>
      </c>
      <c r="AD73">
        <v>56.5</v>
      </c>
      <c r="AE73">
        <v>48.6</v>
      </c>
      <c r="AF73">
        <v>11.32</v>
      </c>
      <c r="AG73">
        <v>65.91</v>
      </c>
      <c r="AH73">
        <v>58</v>
      </c>
      <c r="AI73">
        <v>30</v>
      </c>
      <c r="AJ73">
        <v>6</v>
      </c>
      <c r="AK73">
        <v>26</v>
      </c>
      <c r="AL73">
        <v>23.08</v>
      </c>
      <c r="AM73">
        <v>3</v>
      </c>
      <c r="AN73">
        <v>13</v>
      </c>
      <c r="AO73">
        <v>23.08</v>
      </c>
      <c r="AP73">
        <v>8</v>
      </c>
      <c r="AQ73">
        <v>112</v>
      </c>
      <c r="AR73">
        <v>7.14</v>
      </c>
      <c r="AS73">
        <v>574</v>
      </c>
      <c r="AT73">
        <v>1025</v>
      </c>
      <c r="AU73">
        <v>56</v>
      </c>
    </row>
    <row r="74" spans="2:47" x14ac:dyDescent="0.2">
      <c r="B74" t="s">
        <v>287</v>
      </c>
      <c r="C74" t="s">
        <v>49</v>
      </c>
      <c r="D74" t="s">
        <v>47</v>
      </c>
      <c r="E74">
        <v>16.54</v>
      </c>
      <c r="F74">
        <v>42</v>
      </c>
      <c r="G74">
        <v>8</v>
      </c>
      <c r="H74">
        <v>1</v>
      </c>
      <c r="I74">
        <v>0</v>
      </c>
      <c r="J74">
        <v>9</v>
      </c>
      <c r="K74">
        <v>9</v>
      </c>
      <c r="L74">
        <v>39</v>
      </c>
      <c r="M74">
        <v>20.51</v>
      </c>
      <c r="N74">
        <v>0.19</v>
      </c>
      <c r="O74">
        <v>0.02</v>
      </c>
      <c r="P74">
        <v>0</v>
      </c>
      <c r="Q74">
        <v>0.21</v>
      </c>
      <c r="R74">
        <v>0.21</v>
      </c>
      <c r="S74">
        <v>0.93</v>
      </c>
      <c r="T74">
        <v>385.27</v>
      </c>
      <c r="U74">
        <v>9.17</v>
      </c>
      <c r="V74">
        <v>1.25</v>
      </c>
      <c r="W74">
        <v>0.16</v>
      </c>
      <c r="X74">
        <v>0</v>
      </c>
      <c r="Y74">
        <v>1.4</v>
      </c>
      <c r="Z74">
        <v>1.4</v>
      </c>
      <c r="AA74">
        <v>6.07</v>
      </c>
      <c r="AB74">
        <v>12.7</v>
      </c>
      <c r="AC74">
        <v>13.46</v>
      </c>
      <c r="AD74">
        <v>56.71</v>
      </c>
      <c r="AE74">
        <v>50.51</v>
      </c>
      <c r="AF74">
        <v>-6.66</v>
      </c>
      <c r="AG74">
        <v>48.48</v>
      </c>
      <c r="AH74">
        <v>16</v>
      </c>
      <c r="AI74">
        <v>17</v>
      </c>
      <c r="AJ74">
        <v>3</v>
      </c>
      <c r="AK74">
        <v>9</v>
      </c>
      <c r="AL74">
        <v>33.33</v>
      </c>
      <c r="AM74">
        <v>1</v>
      </c>
      <c r="AN74">
        <v>9</v>
      </c>
      <c r="AO74">
        <v>11.11</v>
      </c>
      <c r="AP74">
        <v>4</v>
      </c>
      <c r="AQ74">
        <v>21</v>
      </c>
      <c r="AR74">
        <v>19.05</v>
      </c>
      <c r="AS74">
        <v>0</v>
      </c>
      <c r="AT74">
        <v>2</v>
      </c>
      <c r="AU74">
        <v>0</v>
      </c>
    </row>
    <row r="75" spans="2:47" x14ac:dyDescent="0.2">
      <c r="B75" t="s">
        <v>235</v>
      </c>
      <c r="C75" t="s">
        <v>46</v>
      </c>
      <c r="D75" t="s">
        <v>236</v>
      </c>
      <c r="E75">
        <v>19.59</v>
      </c>
      <c r="F75">
        <v>54</v>
      </c>
      <c r="G75">
        <v>9</v>
      </c>
      <c r="H75">
        <v>8</v>
      </c>
      <c r="I75">
        <v>5</v>
      </c>
      <c r="J75">
        <v>17</v>
      </c>
      <c r="K75">
        <v>22</v>
      </c>
      <c r="L75">
        <v>100</v>
      </c>
      <c r="M75">
        <v>9</v>
      </c>
      <c r="N75">
        <v>0.17</v>
      </c>
      <c r="O75">
        <v>0.15</v>
      </c>
      <c r="P75">
        <v>0.09</v>
      </c>
      <c r="Q75">
        <v>0.31</v>
      </c>
      <c r="R75">
        <v>0.41</v>
      </c>
      <c r="S75">
        <v>1.85</v>
      </c>
      <c r="T75">
        <v>673.4</v>
      </c>
      <c r="U75">
        <v>12.47</v>
      </c>
      <c r="V75">
        <v>0.8</v>
      </c>
      <c r="W75">
        <v>0.71</v>
      </c>
      <c r="X75">
        <v>0.45</v>
      </c>
      <c r="Y75">
        <v>1.51</v>
      </c>
      <c r="Z75">
        <v>1.96</v>
      </c>
      <c r="AA75">
        <v>8.91</v>
      </c>
      <c r="AB75">
        <v>13.53</v>
      </c>
      <c r="AC75">
        <v>14.15</v>
      </c>
      <c r="AD75">
        <v>50.27</v>
      </c>
      <c r="AE75">
        <v>49.6</v>
      </c>
      <c r="AF75">
        <v>5.91</v>
      </c>
      <c r="AG75">
        <v>55.38</v>
      </c>
      <c r="AH75">
        <v>36</v>
      </c>
      <c r="AI75">
        <v>29</v>
      </c>
      <c r="AJ75">
        <v>3</v>
      </c>
      <c r="AK75">
        <v>13</v>
      </c>
      <c r="AL75">
        <v>23.08</v>
      </c>
      <c r="AM75">
        <v>2</v>
      </c>
      <c r="AN75">
        <v>10</v>
      </c>
      <c r="AO75">
        <v>20</v>
      </c>
      <c r="AP75">
        <v>4</v>
      </c>
      <c r="AQ75">
        <v>77</v>
      </c>
      <c r="AR75">
        <v>5.19</v>
      </c>
      <c r="AS75">
        <v>7</v>
      </c>
      <c r="AT75">
        <v>11</v>
      </c>
      <c r="AU75">
        <v>63.64</v>
      </c>
    </row>
    <row r="76" spans="2:47" x14ac:dyDescent="0.2">
      <c r="B76" t="s">
        <v>277</v>
      </c>
      <c r="C76" t="s">
        <v>46</v>
      </c>
      <c r="D76" t="s">
        <v>42</v>
      </c>
      <c r="E76">
        <v>17.568999999999999</v>
      </c>
      <c r="F76">
        <v>49</v>
      </c>
      <c r="G76">
        <v>4</v>
      </c>
      <c r="H76">
        <v>4</v>
      </c>
      <c r="I76">
        <v>1</v>
      </c>
      <c r="J76">
        <v>8</v>
      </c>
      <c r="K76">
        <v>9</v>
      </c>
      <c r="L76">
        <v>36</v>
      </c>
      <c r="M76">
        <v>11.11</v>
      </c>
      <c r="N76">
        <v>0.08</v>
      </c>
      <c r="O76">
        <v>0.08</v>
      </c>
      <c r="P76">
        <v>0.02</v>
      </c>
      <c r="Q76">
        <v>0.16</v>
      </c>
      <c r="R76">
        <v>0.18</v>
      </c>
      <c r="S76">
        <v>0.73</v>
      </c>
      <c r="T76">
        <v>399.26</v>
      </c>
      <c r="U76">
        <v>8.15</v>
      </c>
      <c r="V76">
        <v>0.6</v>
      </c>
      <c r="W76">
        <v>0.6</v>
      </c>
      <c r="X76">
        <v>0.15</v>
      </c>
      <c r="Y76">
        <v>1.2</v>
      </c>
      <c r="Z76">
        <v>1.35</v>
      </c>
      <c r="AA76">
        <v>5.41</v>
      </c>
      <c r="AB76">
        <v>13.98</v>
      </c>
      <c r="AC76">
        <v>13.59</v>
      </c>
      <c r="AD76">
        <v>60.31</v>
      </c>
      <c r="AE76">
        <v>45.9</v>
      </c>
      <c r="AF76">
        <v>9.44</v>
      </c>
      <c r="AG76">
        <v>70.83</v>
      </c>
      <c r="AH76">
        <v>17</v>
      </c>
      <c r="AI76">
        <v>7</v>
      </c>
      <c r="AJ76">
        <v>0</v>
      </c>
      <c r="AK76">
        <v>7</v>
      </c>
      <c r="AL76">
        <v>0</v>
      </c>
      <c r="AM76">
        <v>1</v>
      </c>
      <c r="AN76">
        <v>2</v>
      </c>
      <c r="AO76">
        <v>50</v>
      </c>
      <c r="AP76">
        <v>3</v>
      </c>
      <c r="AQ76">
        <v>27</v>
      </c>
      <c r="AR76">
        <v>11.11</v>
      </c>
      <c r="AS76">
        <v>4</v>
      </c>
      <c r="AT76">
        <v>7</v>
      </c>
      <c r="AU76">
        <v>57.14</v>
      </c>
    </row>
    <row r="77" spans="2:47" x14ac:dyDescent="0.2">
      <c r="B77" t="s">
        <v>281</v>
      </c>
      <c r="C77" t="s">
        <v>41</v>
      </c>
      <c r="D77" t="s">
        <v>363</v>
      </c>
      <c r="E77">
        <v>20.515000000000001</v>
      </c>
      <c r="F77">
        <v>64</v>
      </c>
      <c r="G77">
        <v>15</v>
      </c>
      <c r="H77">
        <v>8</v>
      </c>
      <c r="I77">
        <v>5</v>
      </c>
      <c r="J77">
        <v>23</v>
      </c>
      <c r="K77">
        <v>28</v>
      </c>
      <c r="L77">
        <v>185</v>
      </c>
      <c r="M77">
        <v>8.11</v>
      </c>
      <c r="N77">
        <v>0.23</v>
      </c>
      <c r="O77">
        <v>0.12</v>
      </c>
      <c r="P77">
        <v>0.08</v>
      </c>
      <c r="Q77">
        <v>0.36</v>
      </c>
      <c r="R77">
        <v>0.44</v>
      </c>
      <c r="S77">
        <v>2.89</v>
      </c>
      <c r="T77">
        <v>943.62</v>
      </c>
      <c r="U77">
        <v>14.74</v>
      </c>
      <c r="V77">
        <v>0.95</v>
      </c>
      <c r="W77">
        <v>0.51</v>
      </c>
      <c r="X77">
        <v>0.32</v>
      </c>
      <c r="Y77">
        <v>1.46</v>
      </c>
      <c r="Z77">
        <v>1.78</v>
      </c>
      <c r="AA77">
        <v>11.76</v>
      </c>
      <c r="AB77">
        <v>14.93</v>
      </c>
      <c r="AC77">
        <v>14.1</v>
      </c>
      <c r="AD77">
        <v>51.04</v>
      </c>
      <c r="AE77">
        <v>50.79</v>
      </c>
      <c r="AF77">
        <v>-3.85</v>
      </c>
      <c r="AG77">
        <v>48.62</v>
      </c>
      <c r="AH77">
        <v>53</v>
      </c>
      <c r="AI77">
        <v>56</v>
      </c>
      <c r="AJ77">
        <v>3</v>
      </c>
      <c r="AK77">
        <v>30</v>
      </c>
      <c r="AL77">
        <v>10</v>
      </c>
      <c r="AM77">
        <v>4</v>
      </c>
      <c r="AN77">
        <v>28</v>
      </c>
      <c r="AO77">
        <v>14.29</v>
      </c>
      <c r="AP77">
        <v>8</v>
      </c>
      <c r="AQ77">
        <v>127</v>
      </c>
      <c r="AR77">
        <v>6.3</v>
      </c>
      <c r="AS77">
        <v>348</v>
      </c>
      <c r="AT77">
        <v>713</v>
      </c>
      <c r="AU77">
        <v>48.81</v>
      </c>
    </row>
    <row r="78" spans="2:47" x14ac:dyDescent="0.2">
      <c r="B78" t="s">
        <v>151</v>
      </c>
      <c r="C78" t="s">
        <v>41</v>
      </c>
      <c r="D78" t="s">
        <v>58</v>
      </c>
      <c r="E78">
        <v>18.585000000000001</v>
      </c>
      <c r="F78">
        <v>68</v>
      </c>
      <c r="G78">
        <v>13</v>
      </c>
      <c r="H78">
        <v>11</v>
      </c>
      <c r="I78">
        <v>9</v>
      </c>
      <c r="J78">
        <v>24</v>
      </c>
      <c r="K78">
        <v>33</v>
      </c>
      <c r="L78">
        <v>172</v>
      </c>
      <c r="M78">
        <v>7.56</v>
      </c>
      <c r="N78">
        <v>0.19</v>
      </c>
      <c r="O78">
        <v>0.16</v>
      </c>
      <c r="P78">
        <v>0.13</v>
      </c>
      <c r="Q78">
        <v>0.35</v>
      </c>
      <c r="R78">
        <v>0.49</v>
      </c>
      <c r="S78">
        <v>2.5299999999999998</v>
      </c>
      <c r="T78">
        <v>956.46</v>
      </c>
      <c r="U78">
        <v>14.07</v>
      </c>
      <c r="V78">
        <v>0.82</v>
      </c>
      <c r="W78">
        <v>0.69</v>
      </c>
      <c r="X78">
        <v>0.56000000000000005</v>
      </c>
      <c r="Y78">
        <v>1.51</v>
      </c>
      <c r="Z78">
        <v>2.0699999999999998</v>
      </c>
      <c r="AA78">
        <v>10.79</v>
      </c>
      <c r="AB78">
        <v>14.47</v>
      </c>
      <c r="AC78">
        <v>13.51</v>
      </c>
      <c r="AD78">
        <v>52.18</v>
      </c>
      <c r="AE78">
        <v>50.02</v>
      </c>
      <c r="AF78">
        <v>-3.72</v>
      </c>
      <c r="AG78">
        <v>50.54</v>
      </c>
      <c r="AH78">
        <v>47</v>
      </c>
      <c r="AI78">
        <v>46</v>
      </c>
      <c r="AJ78">
        <v>4</v>
      </c>
      <c r="AK78">
        <v>22</v>
      </c>
      <c r="AL78">
        <v>18.18</v>
      </c>
      <c r="AM78">
        <v>3</v>
      </c>
      <c r="AN78">
        <v>24</v>
      </c>
      <c r="AO78">
        <v>12.5</v>
      </c>
      <c r="AP78">
        <v>6</v>
      </c>
      <c r="AQ78">
        <v>126</v>
      </c>
      <c r="AR78">
        <v>4.76</v>
      </c>
      <c r="AS78">
        <v>422</v>
      </c>
      <c r="AT78">
        <v>765</v>
      </c>
      <c r="AU78">
        <v>55.16</v>
      </c>
    </row>
    <row r="79" spans="2:47" x14ac:dyDescent="0.2">
      <c r="B79" t="s">
        <v>424</v>
      </c>
      <c r="C79" t="s">
        <v>102</v>
      </c>
      <c r="D79" t="s">
        <v>65</v>
      </c>
      <c r="E79">
        <v>18.637</v>
      </c>
      <c r="F79">
        <v>22</v>
      </c>
      <c r="G79">
        <v>0</v>
      </c>
      <c r="H79">
        <v>3</v>
      </c>
      <c r="I79">
        <v>1</v>
      </c>
      <c r="J79">
        <v>3</v>
      </c>
      <c r="K79">
        <v>4</v>
      </c>
      <c r="L79">
        <v>7</v>
      </c>
      <c r="M79">
        <v>0</v>
      </c>
      <c r="N79">
        <v>0</v>
      </c>
      <c r="O79">
        <v>0.14000000000000001</v>
      </c>
      <c r="P79">
        <v>0.05</v>
      </c>
      <c r="Q79">
        <v>0.14000000000000001</v>
      </c>
      <c r="R79">
        <v>0.18</v>
      </c>
      <c r="S79">
        <v>0.32</v>
      </c>
      <c r="T79">
        <v>240.46</v>
      </c>
      <c r="U79">
        <v>10.93</v>
      </c>
      <c r="V79">
        <v>0</v>
      </c>
      <c r="W79">
        <v>0.75</v>
      </c>
      <c r="X79">
        <v>0.25</v>
      </c>
      <c r="Y79">
        <v>0.75</v>
      </c>
      <c r="Z79">
        <v>1</v>
      </c>
      <c r="AA79">
        <v>1.75</v>
      </c>
      <c r="AB79">
        <v>12.62</v>
      </c>
      <c r="AC79">
        <v>13.88</v>
      </c>
      <c r="AD79">
        <v>49.24</v>
      </c>
      <c r="AE79">
        <v>49.71</v>
      </c>
      <c r="AF79">
        <v>-24.78</v>
      </c>
      <c r="AG79">
        <v>33.33</v>
      </c>
      <c r="AH79">
        <v>7</v>
      </c>
      <c r="AI79">
        <v>14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</v>
      </c>
      <c r="AR79">
        <v>0</v>
      </c>
      <c r="AS79">
        <v>0</v>
      </c>
      <c r="AT79">
        <v>1</v>
      </c>
      <c r="AU79">
        <v>0</v>
      </c>
    </row>
    <row r="80" spans="2:47" x14ac:dyDescent="0.2">
      <c r="B80" t="s">
        <v>317</v>
      </c>
      <c r="C80" t="s">
        <v>49</v>
      </c>
      <c r="D80" t="s">
        <v>58</v>
      </c>
      <c r="E80">
        <v>17.251999999999999</v>
      </c>
      <c r="F80">
        <v>57</v>
      </c>
      <c r="G80">
        <v>3</v>
      </c>
      <c r="H80">
        <v>3</v>
      </c>
      <c r="I80">
        <v>0</v>
      </c>
      <c r="J80">
        <v>6</v>
      </c>
      <c r="K80">
        <v>6</v>
      </c>
      <c r="L80">
        <v>21</v>
      </c>
      <c r="M80">
        <v>14.29</v>
      </c>
      <c r="N80">
        <v>0.05</v>
      </c>
      <c r="O80">
        <v>0.05</v>
      </c>
      <c r="P80">
        <v>0</v>
      </c>
      <c r="Q80">
        <v>0.11</v>
      </c>
      <c r="R80">
        <v>0.11</v>
      </c>
      <c r="S80">
        <v>0.37</v>
      </c>
      <c r="T80">
        <v>480.65</v>
      </c>
      <c r="U80">
        <v>8.43</v>
      </c>
      <c r="V80">
        <v>0.37</v>
      </c>
      <c r="W80">
        <v>0.37</v>
      </c>
      <c r="X80">
        <v>0</v>
      </c>
      <c r="Y80">
        <v>0.75</v>
      </c>
      <c r="Z80">
        <v>0.75</v>
      </c>
      <c r="AA80">
        <v>2.62</v>
      </c>
      <c r="AB80">
        <v>14.49</v>
      </c>
      <c r="AC80">
        <v>14.02</v>
      </c>
      <c r="AD80">
        <v>51.3</v>
      </c>
      <c r="AE80">
        <v>50.29</v>
      </c>
      <c r="AF80">
        <v>-21.93</v>
      </c>
      <c r="AG80">
        <v>34.479999999999997</v>
      </c>
      <c r="AH80">
        <v>10</v>
      </c>
      <c r="AI80">
        <v>19</v>
      </c>
      <c r="AJ80">
        <v>0</v>
      </c>
      <c r="AK80">
        <v>3</v>
      </c>
      <c r="AL80">
        <v>0</v>
      </c>
      <c r="AM80">
        <v>2</v>
      </c>
      <c r="AN80">
        <v>6</v>
      </c>
      <c r="AO80">
        <v>33.33</v>
      </c>
      <c r="AP80">
        <v>1</v>
      </c>
      <c r="AQ80">
        <v>12</v>
      </c>
      <c r="AR80">
        <v>8.33</v>
      </c>
      <c r="AS80">
        <v>0</v>
      </c>
      <c r="AT80">
        <v>2</v>
      </c>
      <c r="AU80">
        <v>0</v>
      </c>
    </row>
    <row r="81" spans="2:47" x14ac:dyDescent="0.2">
      <c r="B81" t="s">
        <v>253</v>
      </c>
      <c r="C81" t="s">
        <v>46</v>
      </c>
      <c r="D81" t="s">
        <v>138</v>
      </c>
      <c r="E81">
        <v>18.603999999999999</v>
      </c>
      <c r="F81">
        <v>66</v>
      </c>
      <c r="G81">
        <v>11</v>
      </c>
      <c r="H81">
        <v>7</v>
      </c>
      <c r="I81">
        <v>2</v>
      </c>
      <c r="J81">
        <v>18</v>
      </c>
      <c r="K81">
        <v>20</v>
      </c>
      <c r="L81">
        <v>110</v>
      </c>
      <c r="M81">
        <v>10</v>
      </c>
      <c r="N81">
        <v>0.17</v>
      </c>
      <c r="O81">
        <v>0.11</v>
      </c>
      <c r="P81">
        <v>0.03</v>
      </c>
      <c r="Q81">
        <v>0.27</v>
      </c>
      <c r="R81">
        <v>0.3</v>
      </c>
      <c r="S81">
        <v>1.67</v>
      </c>
      <c r="T81">
        <v>728.07</v>
      </c>
      <c r="U81">
        <v>11.03</v>
      </c>
      <c r="V81">
        <v>0.91</v>
      </c>
      <c r="W81">
        <v>0.57999999999999996</v>
      </c>
      <c r="X81">
        <v>0.16</v>
      </c>
      <c r="Y81">
        <v>1.48</v>
      </c>
      <c r="Z81">
        <v>1.65</v>
      </c>
      <c r="AA81">
        <v>9.07</v>
      </c>
      <c r="AB81">
        <v>13.73</v>
      </c>
      <c r="AC81">
        <v>13.87</v>
      </c>
      <c r="AD81">
        <v>35.96</v>
      </c>
      <c r="AE81">
        <v>52.15</v>
      </c>
      <c r="AF81">
        <v>4.99</v>
      </c>
      <c r="AG81">
        <v>38.57</v>
      </c>
      <c r="AH81">
        <v>27</v>
      </c>
      <c r="AI81">
        <v>43</v>
      </c>
      <c r="AJ81">
        <v>5</v>
      </c>
      <c r="AK81">
        <v>10</v>
      </c>
      <c r="AL81">
        <v>50</v>
      </c>
      <c r="AM81">
        <v>3</v>
      </c>
      <c r="AN81">
        <v>14</v>
      </c>
      <c r="AO81">
        <v>21.43</v>
      </c>
      <c r="AP81">
        <v>3</v>
      </c>
      <c r="AQ81">
        <v>86</v>
      </c>
      <c r="AR81">
        <v>3.49</v>
      </c>
      <c r="AS81">
        <v>5</v>
      </c>
      <c r="AT81">
        <v>17</v>
      </c>
      <c r="AU81">
        <v>29.41</v>
      </c>
    </row>
    <row r="82" spans="2:47" x14ac:dyDescent="0.2">
      <c r="B82" t="s">
        <v>160</v>
      </c>
      <c r="C82" t="s">
        <v>46</v>
      </c>
      <c r="D82" t="s">
        <v>1640</v>
      </c>
      <c r="E82">
        <v>17.902999999999999</v>
      </c>
      <c r="F82">
        <v>65</v>
      </c>
      <c r="G82">
        <v>7</v>
      </c>
      <c r="H82">
        <v>13</v>
      </c>
      <c r="I82">
        <v>2</v>
      </c>
      <c r="J82">
        <v>20</v>
      </c>
      <c r="K82">
        <v>22</v>
      </c>
      <c r="L82">
        <v>72</v>
      </c>
      <c r="M82">
        <v>9.7200000000000006</v>
      </c>
      <c r="N82">
        <v>0.11</v>
      </c>
      <c r="O82">
        <v>0.2</v>
      </c>
      <c r="P82">
        <v>0.03</v>
      </c>
      <c r="Q82">
        <v>0.31</v>
      </c>
      <c r="R82">
        <v>0.34</v>
      </c>
      <c r="S82">
        <v>1.1100000000000001</v>
      </c>
      <c r="T82">
        <v>700.57</v>
      </c>
      <c r="U82">
        <v>10.78</v>
      </c>
      <c r="V82">
        <v>0.6</v>
      </c>
      <c r="W82">
        <v>1.1100000000000001</v>
      </c>
      <c r="X82">
        <v>0.17</v>
      </c>
      <c r="Y82">
        <v>1.71</v>
      </c>
      <c r="Z82">
        <v>1.88</v>
      </c>
      <c r="AA82">
        <v>6.17</v>
      </c>
      <c r="AB82">
        <v>14.51</v>
      </c>
      <c r="AC82">
        <v>13.83</v>
      </c>
      <c r="AD82">
        <v>47.29</v>
      </c>
      <c r="AE82">
        <v>51.09</v>
      </c>
      <c r="AF82">
        <v>-11.34</v>
      </c>
      <c r="AG82">
        <v>42.42</v>
      </c>
      <c r="AH82">
        <v>28</v>
      </c>
      <c r="AI82">
        <v>38</v>
      </c>
      <c r="AJ82">
        <v>4</v>
      </c>
      <c r="AK82">
        <v>16</v>
      </c>
      <c r="AL82">
        <v>25</v>
      </c>
      <c r="AM82">
        <v>2</v>
      </c>
      <c r="AN82">
        <v>11</v>
      </c>
      <c r="AO82">
        <v>18.18</v>
      </c>
      <c r="AP82">
        <v>1</v>
      </c>
      <c r="AQ82">
        <v>45</v>
      </c>
      <c r="AR82">
        <v>2.2200000000000002</v>
      </c>
      <c r="AS82">
        <v>9</v>
      </c>
      <c r="AT82">
        <v>23</v>
      </c>
      <c r="AU82">
        <v>39.130000000000003</v>
      </c>
    </row>
    <row r="83" spans="2:47" x14ac:dyDescent="0.2">
      <c r="B83" t="s">
        <v>432</v>
      </c>
      <c r="C83" t="s">
        <v>49</v>
      </c>
      <c r="D83" t="s">
        <v>58</v>
      </c>
      <c r="E83">
        <v>18.492000000000001</v>
      </c>
      <c r="F83">
        <v>15</v>
      </c>
      <c r="G83">
        <v>2</v>
      </c>
      <c r="H83">
        <v>0</v>
      </c>
      <c r="I83">
        <v>0</v>
      </c>
      <c r="J83">
        <v>2</v>
      </c>
      <c r="K83">
        <v>2</v>
      </c>
      <c r="L83">
        <v>14</v>
      </c>
      <c r="M83">
        <v>14.29</v>
      </c>
      <c r="N83">
        <v>0.13</v>
      </c>
      <c r="O83">
        <v>0</v>
      </c>
      <c r="P83">
        <v>0</v>
      </c>
      <c r="Q83">
        <v>0.13</v>
      </c>
      <c r="R83">
        <v>0.13</v>
      </c>
      <c r="S83">
        <v>0.93</v>
      </c>
      <c r="T83">
        <v>151.24</v>
      </c>
      <c r="U83">
        <v>10.08</v>
      </c>
      <c r="V83">
        <v>0.79</v>
      </c>
      <c r="W83">
        <v>0</v>
      </c>
      <c r="X83">
        <v>0</v>
      </c>
      <c r="Y83">
        <v>0.79</v>
      </c>
      <c r="Z83">
        <v>0.79</v>
      </c>
      <c r="AA83">
        <v>5.55</v>
      </c>
      <c r="AB83">
        <v>13.51</v>
      </c>
      <c r="AC83">
        <v>12.87</v>
      </c>
      <c r="AD83">
        <v>53.65</v>
      </c>
      <c r="AE83">
        <v>48.57</v>
      </c>
      <c r="AF83">
        <v>-7.41</v>
      </c>
      <c r="AG83">
        <v>50</v>
      </c>
      <c r="AH83">
        <v>6</v>
      </c>
      <c r="AI83">
        <v>6</v>
      </c>
      <c r="AJ83">
        <v>1</v>
      </c>
      <c r="AK83">
        <v>2</v>
      </c>
      <c r="AL83">
        <v>50</v>
      </c>
      <c r="AM83">
        <v>0</v>
      </c>
      <c r="AN83">
        <v>2</v>
      </c>
      <c r="AO83">
        <v>0</v>
      </c>
      <c r="AP83">
        <v>1</v>
      </c>
      <c r="AQ83">
        <v>10</v>
      </c>
      <c r="AR83">
        <v>10</v>
      </c>
      <c r="AS83">
        <v>2</v>
      </c>
      <c r="AT83">
        <v>3</v>
      </c>
      <c r="AU83">
        <v>66.67</v>
      </c>
    </row>
    <row r="84" spans="2:47" x14ac:dyDescent="0.2">
      <c r="B84" t="s">
        <v>233</v>
      </c>
      <c r="C84" t="s">
        <v>102</v>
      </c>
      <c r="D84" t="s">
        <v>65</v>
      </c>
      <c r="E84">
        <v>17.657</v>
      </c>
      <c r="F84">
        <v>58</v>
      </c>
      <c r="G84">
        <v>5</v>
      </c>
      <c r="H84">
        <v>6</v>
      </c>
      <c r="I84">
        <v>4</v>
      </c>
      <c r="J84">
        <v>11</v>
      </c>
      <c r="K84">
        <v>15</v>
      </c>
      <c r="L84">
        <v>68</v>
      </c>
      <c r="M84">
        <v>7.35</v>
      </c>
      <c r="N84">
        <v>0.09</v>
      </c>
      <c r="O84">
        <v>0.1</v>
      </c>
      <c r="P84">
        <v>7.0000000000000007E-2</v>
      </c>
      <c r="Q84">
        <v>0.19</v>
      </c>
      <c r="R84">
        <v>0.26</v>
      </c>
      <c r="S84">
        <v>1.17</v>
      </c>
      <c r="T84">
        <v>817.38</v>
      </c>
      <c r="U84">
        <v>14.09</v>
      </c>
      <c r="V84">
        <v>0.37</v>
      </c>
      <c r="W84">
        <v>0.44</v>
      </c>
      <c r="X84">
        <v>0.28999999999999998</v>
      </c>
      <c r="Y84">
        <v>0.81</v>
      </c>
      <c r="Z84">
        <v>1.1000000000000001</v>
      </c>
      <c r="AA84">
        <v>4.99</v>
      </c>
      <c r="AB84">
        <v>13.21</v>
      </c>
      <c r="AC84">
        <v>13.96</v>
      </c>
      <c r="AD84">
        <v>46.47</v>
      </c>
      <c r="AE84">
        <v>51.61</v>
      </c>
      <c r="AF84">
        <v>-3.34</v>
      </c>
      <c r="AG84">
        <v>42.86</v>
      </c>
      <c r="AH84">
        <v>33</v>
      </c>
      <c r="AI84">
        <v>44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0</v>
      </c>
      <c r="AP84">
        <v>5</v>
      </c>
      <c r="AQ84">
        <v>66</v>
      </c>
      <c r="AR84">
        <v>7.58</v>
      </c>
      <c r="AS84">
        <v>0</v>
      </c>
      <c r="AT84">
        <v>1</v>
      </c>
      <c r="AU84">
        <v>0</v>
      </c>
    </row>
    <row r="85" spans="2:47" x14ac:dyDescent="0.2">
      <c r="B85" t="s">
        <v>514</v>
      </c>
      <c r="C85" t="s">
        <v>49</v>
      </c>
      <c r="D85" t="s">
        <v>42</v>
      </c>
      <c r="E85">
        <v>18.001999999999999</v>
      </c>
      <c r="F85">
        <v>19</v>
      </c>
      <c r="G85">
        <v>0</v>
      </c>
      <c r="H85">
        <v>0</v>
      </c>
      <c r="I85">
        <v>0</v>
      </c>
      <c r="J85">
        <v>0</v>
      </c>
      <c r="K85">
        <v>0</v>
      </c>
      <c r="L85">
        <v>13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0.68</v>
      </c>
      <c r="T85">
        <v>132.71</v>
      </c>
      <c r="U85">
        <v>6.98</v>
      </c>
      <c r="V85">
        <v>0</v>
      </c>
      <c r="W85">
        <v>0</v>
      </c>
      <c r="X85">
        <v>0</v>
      </c>
      <c r="Y85">
        <v>0</v>
      </c>
      <c r="Z85">
        <v>0</v>
      </c>
      <c r="AA85">
        <v>5.88</v>
      </c>
      <c r="AB85">
        <v>13.37</v>
      </c>
      <c r="AC85">
        <v>13.24</v>
      </c>
      <c r="AD85">
        <v>60.02</v>
      </c>
      <c r="AE85">
        <v>43.44</v>
      </c>
      <c r="AF85">
        <v>-15.96</v>
      </c>
      <c r="AG85">
        <v>42.86</v>
      </c>
      <c r="AH85">
        <v>3</v>
      </c>
      <c r="AI85">
        <v>4</v>
      </c>
      <c r="AJ85">
        <v>0</v>
      </c>
      <c r="AK85">
        <v>3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9</v>
      </c>
      <c r="AR85">
        <v>0</v>
      </c>
      <c r="AS85">
        <v>1</v>
      </c>
      <c r="AT85">
        <v>4</v>
      </c>
      <c r="AU85">
        <v>25</v>
      </c>
    </row>
    <row r="86" spans="2:47" x14ac:dyDescent="0.2">
      <c r="B86" t="s">
        <v>200</v>
      </c>
      <c r="C86" t="s">
        <v>102</v>
      </c>
      <c r="D86" t="s">
        <v>1641</v>
      </c>
      <c r="E86">
        <v>19.245000000000001</v>
      </c>
      <c r="F86">
        <v>65</v>
      </c>
      <c r="G86">
        <v>8</v>
      </c>
      <c r="H86">
        <v>10</v>
      </c>
      <c r="I86">
        <v>14</v>
      </c>
      <c r="J86">
        <v>18</v>
      </c>
      <c r="K86">
        <v>32</v>
      </c>
      <c r="L86">
        <v>104</v>
      </c>
      <c r="M86">
        <v>7.69</v>
      </c>
      <c r="N86">
        <v>0.12</v>
      </c>
      <c r="O86">
        <v>0.15</v>
      </c>
      <c r="P86">
        <v>0.22</v>
      </c>
      <c r="Q86">
        <v>0.28000000000000003</v>
      </c>
      <c r="R86">
        <v>0.49</v>
      </c>
      <c r="S86">
        <v>1.6</v>
      </c>
      <c r="T86">
        <v>1124.51</v>
      </c>
      <c r="U86">
        <v>17.3</v>
      </c>
      <c r="V86">
        <v>0.43</v>
      </c>
      <c r="W86">
        <v>0.53</v>
      </c>
      <c r="X86">
        <v>0.75</v>
      </c>
      <c r="Y86">
        <v>0.96</v>
      </c>
      <c r="Z86">
        <v>1.71</v>
      </c>
      <c r="AA86">
        <v>5.55</v>
      </c>
      <c r="AB86">
        <v>14.36</v>
      </c>
      <c r="AC86">
        <v>14.02</v>
      </c>
      <c r="AD86">
        <v>51.21</v>
      </c>
      <c r="AE86">
        <v>50.95</v>
      </c>
      <c r="AF86">
        <v>1.2</v>
      </c>
      <c r="AG86">
        <v>51.47</v>
      </c>
      <c r="AH86">
        <v>70</v>
      </c>
      <c r="AI86">
        <v>66</v>
      </c>
      <c r="AJ86">
        <v>1</v>
      </c>
      <c r="AK86">
        <v>3</v>
      </c>
      <c r="AL86">
        <v>33.33</v>
      </c>
      <c r="AM86">
        <v>1</v>
      </c>
      <c r="AN86">
        <v>3</v>
      </c>
      <c r="AO86">
        <v>33.33</v>
      </c>
      <c r="AP86">
        <v>6</v>
      </c>
      <c r="AQ86">
        <v>98</v>
      </c>
      <c r="AR86">
        <v>6.12</v>
      </c>
      <c r="AS86">
        <v>0</v>
      </c>
      <c r="AT86">
        <v>0</v>
      </c>
      <c r="AU86">
        <v>0</v>
      </c>
    </row>
    <row r="87" spans="2:47" x14ac:dyDescent="0.2">
      <c r="B87" t="s">
        <v>136</v>
      </c>
      <c r="C87" t="s">
        <v>41</v>
      </c>
      <c r="D87" t="s">
        <v>119</v>
      </c>
      <c r="E87">
        <v>17.23</v>
      </c>
      <c r="F87">
        <v>60</v>
      </c>
      <c r="G87">
        <v>9</v>
      </c>
      <c r="H87">
        <v>15</v>
      </c>
      <c r="I87">
        <v>9</v>
      </c>
      <c r="J87">
        <v>24</v>
      </c>
      <c r="K87">
        <v>33</v>
      </c>
      <c r="L87">
        <v>74</v>
      </c>
      <c r="M87">
        <v>12.16</v>
      </c>
      <c r="N87">
        <v>0.15</v>
      </c>
      <c r="O87">
        <v>0.25</v>
      </c>
      <c r="P87">
        <v>0.15</v>
      </c>
      <c r="Q87">
        <v>0.4</v>
      </c>
      <c r="R87">
        <v>0.55000000000000004</v>
      </c>
      <c r="S87">
        <v>1.23</v>
      </c>
      <c r="T87">
        <v>956.67</v>
      </c>
      <c r="U87">
        <v>15.94</v>
      </c>
      <c r="V87">
        <v>0.56000000000000005</v>
      </c>
      <c r="W87">
        <v>0.94</v>
      </c>
      <c r="X87">
        <v>0.56000000000000005</v>
      </c>
      <c r="Y87">
        <v>1.51</v>
      </c>
      <c r="Z87">
        <v>2.0699999999999998</v>
      </c>
      <c r="AA87">
        <v>4.6399999999999997</v>
      </c>
      <c r="AB87">
        <v>15.6</v>
      </c>
      <c r="AC87">
        <v>14.08</v>
      </c>
      <c r="AD87">
        <v>43.26</v>
      </c>
      <c r="AE87">
        <v>52</v>
      </c>
      <c r="AF87">
        <v>3.16</v>
      </c>
      <c r="AG87">
        <v>45.71</v>
      </c>
      <c r="AH87">
        <v>48</v>
      </c>
      <c r="AI87">
        <v>57</v>
      </c>
      <c r="AJ87">
        <v>4</v>
      </c>
      <c r="AK87">
        <v>18</v>
      </c>
      <c r="AL87">
        <v>22.22</v>
      </c>
      <c r="AM87">
        <v>3</v>
      </c>
      <c r="AN87">
        <v>19</v>
      </c>
      <c r="AO87">
        <v>15.79</v>
      </c>
      <c r="AP87">
        <v>2</v>
      </c>
      <c r="AQ87">
        <v>37</v>
      </c>
      <c r="AR87">
        <v>5.41</v>
      </c>
      <c r="AS87">
        <v>365</v>
      </c>
      <c r="AT87">
        <v>748</v>
      </c>
      <c r="AU87">
        <v>48.8</v>
      </c>
    </row>
    <row r="88" spans="2:47" x14ac:dyDescent="0.2">
      <c r="B88" t="s">
        <v>487</v>
      </c>
      <c r="C88" t="s">
        <v>41</v>
      </c>
      <c r="D88" t="s">
        <v>65</v>
      </c>
      <c r="E88">
        <v>16.452000000000002</v>
      </c>
      <c r="F88">
        <v>11</v>
      </c>
      <c r="G88">
        <v>1</v>
      </c>
      <c r="H88">
        <v>2</v>
      </c>
      <c r="I88">
        <v>0</v>
      </c>
      <c r="J88">
        <v>3</v>
      </c>
      <c r="K88">
        <v>3</v>
      </c>
      <c r="L88">
        <v>13</v>
      </c>
      <c r="M88">
        <v>7.69</v>
      </c>
      <c r="N88">
        <v>0.09</v>
      </c>
      <c r="O88">
        <v>0.18</v>
      </c>
      <c r="P88">
        <v>0</v>
      </c>
      <c r="Q88">
        <v>0.27</v>
      </c>
      <c r="R88">
        <v>0.27</v>
      </c>
      <c r="S88">
        <v>1.18</v>
      </c>
      <c r="T88">
        <v>106.17</v>
      </c>
      <c r="U88">
        <v>9.65</v>
      </c>
      <c r="V88">
        <v>0.56999999999999995</v>
      </c>
      <c r="W88">
        <v>1.1299999999999999</v>
      </c>
      <c r="X88">
        <v>0</v>
      </c>
      <c r="Y88">
        <v>1.7</v>
      </c>
      <c r="Z88">
        <v>1.7</v>
      </c>
      <c r="AA88">
        <v>7.35</v>
      </c>
      <c r="AB88">
        <v>12.76</v>
      </c>
      <c r="AC88">
        <v>13.61</v>
      </c>
      <c r="AD88">
        <v>46.88</v>
      </c>
      <c r="AE88">
        <v>44.99</v>
      </c>
      <c r="AF88">
        <v>14.67</v>
      </c>
      <c r="AG88">
        <v>71.430000000000007</v>
      </c>
      <c r="AH88">
        <v>5</v>
      </c>
      <c r="AI88">
        <v>2</v>
      </c>
      <c r="AJ88">
        <v>1</v>
      </c>
      <c r="AK88">
        <v>1</v>
      </c>
      <c r="AL88">
        <v>100</v>
      </c>
      <c r="AM88">
        <v>0</v>
      </c>
      <c r="AN88">
        <v>0</v>
      </c>
      <c r="AO88">
        <v>0</v>
      </c>
      <c r="AP88">
        <v>0</v>
      </c>
      <c r="AQ88">
        <v>12</v>
      </c>
      <c r="AR88">
        <v>0</v>
      </c>
      <c r="AS88">
        <v>36</v>
      </c>
      <c r="AT88">
        <v>72</v>
      </c>
      <c r="AU88">
        <v>50</v>
      </c>
    </row>
    <row r="89" spans="2:47" x14ac:dyDescent="0.2">
      <c r="B89" t="s">
        <v>438</v>
      </c>
      <c r="C89" t="s">
        <v>49</v>
      </c>
      <c r="D89" t="s">
        <v>75</v>
      </c>
      <c r="E89">
        <v>17.827000000000002</v>
      </c>
      <c r="F89">
        <v>42</v>
      </c>
      <c r="G89">
        <v>3</v>
      </c>
      <c r="H89">
        <v>0</v>
      </c>
      <c r="I89">
        <v>1</v>
      </c>
      <c r="J89">
        <v>3</v>
      </c>
      <c r="K89">
        <v>4</v>
      </c>
      <c r="L89">
        <v>31</v>
      </c>
      <c r="M89">
        <v>9.68</v>
      </c>
      <c r="N89">
        <v>7.0000000000000007E-2</v>
      </c>
      <c r="O89">
        <v>0</v>
      </c>
      <c r="P89">
        <v>0.02</v>
      </c>
      <c r="Q89">
        <v>7.0000000000000007E-2</v>
      </c>
      <c r="R89">
        <v>0.1</v>
      </c>
      <c r="S89">
        <v>0.74</v>
      </c>
      <c r="T89">
        <v>348.06</v>
      </c>
      <c r="U89">
        <v>8.2899999999999991</v>
      </c>
      <c r="V89">
        <v>0.52</v>
      </c>
      <c r="W89">
        <v>0</v>
      </c>
      <c r="X89">
        <v>0.17</v>
      </c>
      <c r="Y89">
        <v>0.52</v>
      </c>
      <c r="Z89">
        <v>0.69</v>
      </c>
      <c r="AA89">
        <v>5.34</v>
      </c>
      <c r="AB89">
        <v>13.13</v>
      </c>
      <c r="AC89">
        <v>13.45</v>
      </c>
      <c r="AD89">
        <v>45.25</v>
      </c>
      <c r="AE89">
        <v>52.18</v>
      </c>
      <c r="AF89">
        <v>-20.68</v>
      </c>
      <c r="AG89">
        <v>27.27</v>
      </c>
      <c r="AH89">
        <v>6</v>
      </c>
      <c r="AI89">
        <v>16</v>
      </c>
      <c r="AJ89">
        <v>2</v>
      </c>
      <c r="AK89">
        <v>7</v>
      </c>
      <c r="AL89">
        <v>28.57</v>
      </c>
      <c r="AM89">
        <v>1</v>
      </c>
      <c r="AN89">
        <v>7</v>
      </c>
      <c r="AO89">
        <v>14.29</v>
      </c>
      <c r="AP89">
        <v>0</v>
      </c>
      <c r="AQ89">
        <v>17</v>
      </c>
      <c r="AR89">
        <v>0</v>
      </c>
      <c r="AS89">
        <v>43</v>
      </c>
      <c r="AT89">
        <v>119</v>
      </c>
      <c r="AU89">
        <v>36.130000000000003</v>
      </c>
    </row>
    <row r="90" spans="2:47" x14ac:dyDescent="0.2">
      <c r="B90" t="s">
        <v>383</v>
      </c>
      <c r="C90" t="s">
        <v>49</v>
      </c>
      <c r="D90" t="s">
        <v>47</v>
      </c>
      <c r="E90">
        <v>16.898</v>
      </c>
      <c r="F90">
        <v>16</v>
      </c>
      <c r="G90">
        <v>2</v>
      </c>
      <c r="H90">
        <v>1</v>
      </c>
      <c r="I90">
        <v>0</v>
      </c>
      <c r="J90">
        <v>3</v>
      </c>
      <c r="K90">
        <v>3</v>
      </c>
      <c r="L90">
        <v>16</v>
      </c>
      <c r="M90">
        <v>12.5</v>
      </c>
      <c r="N90">
        <v>0.12</v>
      </c>
      <c r="O90">
        <v>0.06</v>
      </c>
      <c r="P90">
        <v>0</v>
      </c>
      <c r="Q90">
        <v>0.19</v>
      </c>
      <c r="R90">
        <v>0.19</v>
      </c>
      <c r="S90">
        <v>1</v>
      </c>
      <c r="T90">
        <v>132.94999999999999</v>
      </c>
      <c r="U90">
        <v>8.31</v>
      </c>
      <c r="V90">
        <v>0.9</v>
      </c>
      <c r="W90">
        <v>0.45</v>
      </c>
      <c r="X90">
        <v>0</v>
      </c>
      <c r="Y90">
        <v>1.35</v>
      </c>
      <c r="Z90">
        <v>1.35</v>
      </c>
      <c r="AA90">
        <v>7.22</v>
      </c>
      <c r="AB90">
        <v>12.29</v>
      </c>
      <c r="AC90">
        <v>13.57</v>
      </c>
      <c r="AD90">
        <v>54.4</v>
      </c>
      <c r="AE90">
        <v>51.61</v>
      </c>
      <c r="AF90">
        <v>-13.64</v>
      </c>
      <c r="AG90">
        <v>36.36</v>
      </c>
      <c r="AH90">
        <v>4</v>
      </c>
      <c r="AI90">
        <v>7</v>
      </c>
      <c r="AJ90">
        <v>1</v>
      </c>
      <c r="AK90">
        <v>2</v>
      </c>
      <c r="AL90">
        <v>50</v>
      </c>
      <c r="AM90">
        <v>1</v>
      </c>
      <c r="AN90">
        <v>3</v>
      </c>
      <c r="AO90">
        <v>33.33</v>
      </c>
      <c r="AP90">
        <v>0</v>
      </c>
      <c r="AQ90">
        <v>11</v>
      </c>
      <c r="AR90">
        <v>0</v>
      </c>
      <c r="AS90">
        <v>0</v>
      </c>
      <c r="AT90">
        <v>1</v>
      </c>
      <c r="AU90">
        <v>0</v>
      </c>
    </row>
    <row r="91" spans="2:47" x14ac:dyDescent="0.2">
      <c r="B91" t="s">
        <v>556</v>
      </c>
      <c r="C91" t="s">
        <v>102</v>
      </c>
      <c r="D91" t="s">
        <v>98</v>
      </c>
      <c r="E91">
        <v>15.885</v>
      </c>
      <c r="F91">
        <v>8</v>
      </c>
      <c r="G91">
        <v>0</v>
      </c>
      <c r="H91">
        <v>0</v>
      </c>
      <c r="I91">
        <v>0</v>
      </c>
      <c r="J91">
        <v>0</v>
      </c>
      <c r="K91">
        <v>0</v>
      </c>
      <c r="L91">
        <v>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80.03</v>
      </c>
      <c r="U91">
        <v>10</v>
      </c>
      <c r="V91">
        <v>0</v>
      </c>
      <c r="W91">
        <v>0</v>
      </c>
      <c r="X91">
        <v>0</v>
      </c>
      <c r="Y91">
        <v>0</v>
      </c>
      <c r="Z91">
        <v>0</v>
      </c>
      <c r="AA91">
        <v>6</v>
      </c>
      <c r="AB91">
        <v>13.19</v>
      </c>
      <c r="AC91">
        <v>12.32</v>
      </c>
      <c r="AD91">
        <v>42.26</v>
      </c>
      <c r="AE91">
        <v>53.9</v>
      </c>
      <c r="AF91">
        <v>4.29</v>
      </c>
      <c r="AG91">
        <v>50</v>
      </c>
      <c r="AH91">
        <v>4</v>
      </c>
      <c r="AI91">
        <v>4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7</v>
      </c>
      <c r="AR91">
        <v>0</v>
      </c>
      <c r="AS91">
        <v>0</v>
      </c>
      <c r="AT91">
        <v>0</v>
      </c>
      <c r="AU91">
        <v>0</v>
      </c>
    </row>
    <row r="92" spans="2:47" x14ac:dyDescent="0.2">
      <c r="B92" t="s">
        <v>289</v>
      </c>
      <c r="C92" t="s">
        <v>41</v>
      </c>
      <c r="D92" t="s">
        <v>56</v>
      </c>
      <c r="E92">
        <v>18.273</v>
      </c>
      <c r="F92">
        <v>24</v>
      </c>
      <c r="G92">
        <v>4</v>
      </c>
      <c r="H92">
        <v>2</v>
      </c>
      <c r="I92">
        <v>0</v>
      </c>
      <c r="J92">
        <v>6</v>
      </c>
      <c r="K92">
        <v>6</v>
      </c>
      <c r="L92">
        <v>27</v>
      </c>
      <c r="M92">
        <v>14.81</v>
      </c>
      <c r="N92">
        <v>0.17</v>
      </c>
      <c r="O92">
        <v>0.08</v>
      </c>
      <c r="P92">
        <v>0</v>
      </c>
      <c r="Q92">
        <v>0.25</v>
      </c>
      <c r="R92">
        <v>0.25</v>
      </c>
      <c r="S92">
        <v>1.1200000000000001</v>
      </c>
      <c r="T92">
        <v>293.83999999999997</v>
      </c>
      <c r="U92">
        <v>12.24</v>
      </c>
      <c r="V92">
        <v>0.82</v>
      </c>
      <c r="W92">
        <v>0.41</v>
      </c>
      <c r="X92">
        <v>0</v>
      </c>
      <c r="Y92">
        <v>1.23</v>
      </c>
      <c r="Z92">
        <v>1.23</v>
      </c>
      <c r="AA92">
        <v>5.51</v>
      </c>
      <c r="AB92">
        <v>13.84</v>
      </c>
      <c r="AC92">
        <v>13.55</v>
      </c>
      <c r="AD92">
        <v>43.34</v>
      </c>
      <c r="AE92">
        <v>51.16</v>
      </c>
      <c r="AF92">
        <v>-19.87</v>
      </c>
      <c r="AG92">
        <v>32.26</v>
      </c>
      <c r="AH92">
        <v>10</v>
      </c>
      <c r="AI92">
        <v>21</v>
      </c>
      <c r="AJ92">
        <v>0</v>
      </c>
      <c r="AK92">
        <v>4</v>
      </c>
      <c r="AL92">
        <v>0</v>
      </c>
      <c r="AM92">
        <v>1</v>
      </c>
      <c r="AN92">
        <v>5</v>
      </c>
      <c r="AO92">
        <v>20</v>
      </c>
      <c r="AP92">
        <v>3</v>
      </c>
      <c r="AQ92">
        <v>18</v>
      </c>
      <c r="AR92">
        <v>16.670000000000002</v>
      </c>
      <c r="AS92">
        <v>35</v>
      </c>
      <c r="AT92">
        <v>66</v>
      </c>
      <c r="AU92">
        <v>53.03</v>
      </c>
    </row>
    <row r="93" spans="2:47" x14ac:dyDescent="0.2">
      <c r="B93" t="s">
        <v>359</v>
      </c>
      <c r="C93" t="s">
        <v>102</v>
      </c>
      <c r="D93" t="s">
        <v>107</v>
      </c>
      <c r="E93">
        <v>17.670000000000002</v>
      </c>
      <c r="F93">
        <v>57</v>
      </c>
      <c r="G93">
        <v>5</v>
      </c>
      <c r="H93">
        <v>4</v>
      </c>
      <c r="I93">
        <v>4</v>
      </c>
      <c r="J93">
        <v>9</v>
      </c>
      <c r="K93">
        <v>13</v>
      </c>
      <c r="L93">
        <v>59</v>
      </c>
      <c r="M93">
        <v>8.4700000000000006</v>
      </c>
      <c r="N93">
        <v>0.09</v>
      </c>
      <c r="O93">
        <v>7.0000000000000007E-2</v>
      </c>
      <c r="P93">
        <v>7.0000000000000007E-2</v>
      </c>
      <c r="Q93">
        <v>0.16</v>
      </c>
      <c r="R93">
        <v>0.23</v>
      </c>
      <c r="S93">
        <v>1.04</v>
      </c>
      <c r="T93">
        <v>919.74</v>
      </c>
      <c r="U93">
        <v>16.14</v>
      </c>
      <c r="V93">
        <v>0.33</v>
      </c>
      <c r="W93">
        <v>0.26</v>
      </c>
      <c r="X93">
        <v>0.26</v>
      </c>
      <c r="Y93">
        <v>0.59</v>
      </c>
      <c r="Z93">
        <v>0.85</v>
      </c>
      <c r="AA93">
        <v>3.85</v>
      </c>
      <c r="AB93">
        <v>14.34</v>
      </c>
      <c r="AC93">
        <v>14.11</v>
      </c>
      <c r="AD93">
        <v>47.65</v>
      </c>
      <c r="AE93">
        <v>51.65</v>
      </c>
      <c r="AF93">
        <v>-7.06</v>
      </c>
      <c r="AG93">
        <v>45.63</v>
      </c>
      <c r="AH93">
        <v>47</v>
      </c>
      <c r="AI93">
        <v>56</v>
      </c>
      <c r="AJ93">
        <v>0</v>
      </c>
      <c r="AK93">
        <v>0</v>
      </c>
      <c r="AL93">
        <v>0</v>
      </c>
      <c r="AM93">
        <v>1</v>
      </c>
      <c r="AN93">
        <v>4</v>
      </c>
      <c r="AO93">
        <v>25</v>
      </c>
      <c r="AP93">
        <v>4</v>
      </c>
      <c r="AQ93">
        <v>55</v>
      </c>
      <c r="AR93">
        <v>7.27</v>
      </c>
      <c r="AS93">
        <v>0</v>
      </c>
      <c r="AT93">
        <v>1</v>
      </c>
      <c r="AU93">
        <v>0</v>
      </c>
    </row>
    <row r="94" spans="2:47" x14ac:dyDescent="0.2">
      <c r="B94" t="s">
        <v>123</v>
      </c>
      <c r="C94" t="s">
        <v>41</v>
      </c>
      <c r="D94" t="s">
        <v>119</v>
      </c>
      <c r="E94">
        <v>18.652999999999999</v>
      </c>
      <c r="F94">
        <v>68</v>
      </c>
      <c r="G94">
        <v>20</v>
      </c>
      <c r="H94">
        <v>6</v>
      </c>
      <c r="I94">
        <v>3</v>
      </c>
      <c r="J94">
        <v>26</v>
      </c>
      <c r="K94">
        <v>29</v>
      </c>
      <c r="L94">
        <v>91</v>
      </c>
      <c r="M94">
        <v>21.98</v>
      </c>
      <c r="N94">
        <v>0.28999999999999998</v>
      </c>
      <c r="O94">
        <v>0.09</v>
      </c>
      <c r="P94">
        <v>0.04</v>
      </c>
      <c r="Q94">
        <v>0.38</v>
      </c>
      <c r="R94">
        <v>0.43</v>
      </c>
      <c r="S94">
        <v>1.34</v>
      </c>
      <c r="T94">
        <v>925.11</v>
      </c>
      <c r="U94">
        <v>13.6</v>
      </c>
      <c r="V94">
        <v>1.3</v>
      </c>
      <c r="W94">
        <v>0.39</v>
      </c>
      <c r="X94">
        <v>0.19</v>
      </c>
      <c r="Y94">
        <v>1.69</v>
      </c>
      <c r="Z94">
        <v>1.88</v>
      </c>
      <c r="AA94">
        <v>5.9</v>
      </c>
      <c r="AB94">
        <v>14.31</v>
      </c>
      <c r="AC94">
        <v>14.08</v>
      </c>
      <c r="AD94">
        <v>44.5</v>
      </c>
      <c r="AE94">
        <v>52.44</v>
      </c>
      <c r="AF94">
        <v>-1.99</v>
      </c>
      <c r="AG94">
        <v>42.55</v>
      </c>
      <c r="AH94">
        <v>40</v>
      </c>
      <c r="AI94">
        <v>54</v>
      </c>
      <c r="AJ94">
        <v>11</v>
      </c>
      <c r="AK94">
        <v>27</v>
      </c>
      <c r="AL94">
        <v>40.74</v>
      </c>
      <c r="AM94">
        <v>2</v>
      </c>
      <c r="AN94">
        <v>17</v>
      </c>
      <c r="AO94">
        <v>11.76</v>
      </c>
      <c r="AP94">
        <v>7</v>
      </c>
      <c r="AQ94">
        <v>47</v>
      </c>
      <c r="AR94">
        <v>14.89</v>
      </c>
      <c r="AS94">
        <v>23</v>
      </c>
      <c r="AT94">
        <v>37</v>
      </c>
      <c r="AU94">
        <v>62.16</v>
      </c>
    </row>
    <row r="95" spans="2:47" x14ac:dyDescent="0.2">
      <c r="B95" t="s">
        <v>1639</v>
      </c>
      <c r="C95" t="s">
        <v>41</v>
      </c>
      <c r="D95" t="s">
        <v>114</v>
      </c>
      <c r="E95">
        <v>18.547000000000001</v>
      </c>
      <c r="F95">
        <v>25</v>
      </c>
      <c r="G95">
        <v>1</v>
      </c>
      <c r="H95">
        <v>4</v>
      </c>
      <c r="I95">
        <v>3</v>
      </c>
      <c r="J95">
        <v>5</v>
      </c>
      <c r="K95">
        <v>8</v>
      </c>
      <c r="L95">
        <v>18</v>
      </c>
      <c r="M95">
        <v>5.56</v>
      </c>
      <c r="N95">
        <v>0.04</v>
      </c>
      <c r="O95">
        <v>0.16</v>
      </c>
      <c r="P95">
        <v>0.12</v>
      </c>
      <c r="Q95">
        <v>0.2</v>
      </c>
      <c r="R95">
        <v>0.32</v>
      </c>
      <c r="S95">
        <v>0.72</v>
      </c>
      <c r="T95">
        <v>310.62</v>
      </c>
      <c r="U95">
        <v>12.42</v>
      </c>
      <c r="V95">
        <v>0.19</v>
      </c>
      <c r="W95">
        <v>0.77</v>
      </c>
      <c r="X95">
        <v>0.57999999999999996</v>
      </c>
      <c r="Y95">
        <v>0.97</v>
      </c>
      <c r="Z95">
        <v>1.55</v>
      </c>
      <c r="AA95">
        <v>3.48</v>
      </c>
      <c r="AB95">
        <v>13.39</v>
      </c>
      <c r="AC95">
        <v>13.48</v>
      </c>
      <c r="AD95">
        <v>52.98</v>
      </c>
      <c r="AE95">
        <v>47.79</v>
      </c>
      <c r="AF95">
        <v>4.13</v>
      </c>
      <c r="AG95">
        <v>55.17</v>
      </c>
      <c r="AH95">
        <v>16</v>
      </c>
      <c r="AI95">
        <v>13</v>
      </c>
      <c r="AJ95">
        <v>0</v>
      </c>
      <c r="AK95">
        <v>2</v>
      </c>
      <c r="AL95">
        <v>0</v>
      </c>
      <c r="AM95">
        <v>0</v>
      </c>
      <c r="AN95">
        <v>6</v>
      </c>
      <c r="AO95">
        <v>0</v>
      </c>
      <c r="AP95">
        <v>1</v>
      </c>
      <c r="AQ95">
        <v>10</v>
      </c>
      <c r="AR95">
        <v>10</v>
      </c>
      <c r="AS95">
        <v>4</v>
      </c>
      <c r="AT95">
        <v>6</v>
      </c>
      <c r="AU95">
        <v>66.67</v>
      </c>
    </row>
    <row r="96" spans="2:47" x14ac:dyDescent="0.2">
      <c r="B96" t="s">
        <v>488</v>
      </c>
      <c r="C96" t="s">
        <v>46</v>
      </c>
      <c r="D96" t="s">
        <v>98</v>
      </c>
      <c r="E96">
        <v>17.416</v>
      </c>
      <c r="F96">
        <v>55</v>
      </c>
      <c r="G96">
        <v>0</v>
      </c>
      <c r="H96">
        <v>2</v>
      </c>
      <c r="I96">
        <v>0</v>
      </c>
      <c r="J96">
        <v>2</v>
      </c>
      <c r="K96">
        <v>2</v>
      </c>
      <c r="L96">
        <v>23</v>
      </c>
      <c r="M96">
        <v>0</v>
      </c>
      <c r="N96">
        <v>0</v>
      </c>
      <c r="O96">
        <v>0.04</v>
      </c>
      <c r="P96">
        <v>0</v>
      </c>
      <c r="Q96">
        <v>0.04</v>
      </c>
      <c r="R96">
        <v>0.04</v>
      </c>
      <c r="S96">
        <v>0.42</v>
      </c>
      <c r="T96">
        <v>417.56</v>
      </c>
      <c r="U96">
        <v>7.59</v>
      </c>
      <c r="V96">
        <v>0</v>
      </c>
      <c r="W96">
        <v>0.28999999999999998</v>
      </c>
      <c r="X96">
        <v>0</v>
      </c>
      <c r="Y96">
        <v>0.28999999999999998</v>
      </c>
      <c r="Z96">
        <v>0.28999999999999998</v>
      </c>
      <c r="AA96">
        <v>3.3</v>
      </c>
      <c r="AB96">
        <v>13.16</v>
      </c>
      <c r="AC96">
        <v>13.41</v>
      </c>
      <c r="AD96">
        <v>42.56</v>
      </c>
      <c r="AE96">
        <v>50.2</v>
      </c>
      <c r="AF96">
        <v>-22.15</v>
      </c>
      <c r="AG96">
        <v>23.08</v>
      </c>
      <c r="AH96">
        <v>6</v>
      </c>
      <c r="AI96">
        <v>20</v>
      </c>
      <c r="AJ96">
        <v>0</v>
      </c>
      <c r="AK96">
        <v>7</v>
      </c>
      <c r="AL96">
        <v>0</v>
      </c>
      <c r="AM96">
        <v>0</v>
      </c>
      <c r="AN96">
        <v>4</v>
      </c>
      <c r="AO96">
        <v>0</v>
      </c>
      <c r="AP96">
        <v>0</v>
      </c>
      <c r="AQ96">
        <v>12</v>
      </c>
      <c r="AR96">
        <v>0</v>
      </c>
      <c r="AS96">
        <v>1</v>
      </c>
      <c r="AT96">
        <v>5</v>
      </c>
      <c r="AU96">
        <v>20</v>
      </c>
    </row>
    <row r="97" spans="2:47" x14ac:dyDescent="0.2">
      <c r="B97" t="s">
        <v>434</v>
      </c>
      <c r="C97" t="s">
        <v>46</v>
      </c>
      <c r="D97" t="s">
        <v>56</v>
      </c>
      <c r="E97">
        <v>17.577000000000002</v>
      </c>
      <c r="F97">
        <v>56</v>
      </c>
      <c r="G97">
        <v>9</v>
      </c>
      <c r="H97">
        <v>4</v>
      </c>
      <c r="I97">
        <v>2</v>
      </c>
      <c r="J97">
        <v>13</v>
      </c>
      <c r="K97">
        <v>15</v>
      </c>
      <c r="L97">
        <v>59</v>
      </c>
      <c r="M97">
        <v>15.25</v>
      </c>
      <c r="N97">
        <v>0.16</v>
      </c>
      <c r="O97">
        <v>7.0000000000000007E-2</v>
      </c>
      <c r="P97">
        <v>0.04</v>
      </c>
      <c r="Q97">
        <v>0.23</v>
      </c>
      <c r="R97">
        <v>0.27</v>
      </c>
      <c r="S97">
        <v>1.05</v>
      </c>
      <c r="T97">
        <v>635.33000000000004</v>
      </c>
      <c r="U97">
        <v>11.35</v>
      </c>
      <c r="V97">
        <v>0.85</v>
      </c>
      <c r="W97">
        <v>0.38</v>
      </c>
      <c r="X97">
        <v>0.19</v>
      </c>
      <c r="Y97">
        <v>1.23</v>
      </c>
      <c r="Z97">
        <v>1.42</v>
      </c>
      <c r="AA97">
        <v>5.57</v>
      </c>
      <c r="AB97">
        <v>13.48</v>
      </c>
      <c r="AC97">
        <v>13.3</v>
      </c>
      <c r="AD97">
        <v>43.55</v>
      </c>
      <c r="AE97">
        <v>50.11</v>
      </c>
      <c r="AF97">
        <v>-2.37</v>
      </c>
      <c r="AG97">
        <v>42.37</v>
      </c>
      <c r="AH97">
        <v>25</v>
      </c>
      <c r="AI97">
        <v>34</v>
      </c>
      <c r="AJ97">
        <v>4</v>
      </c>
      <c r="AK97">
        <v>15</v>
      </c>
      <c r="AL97">
        <v>26.67</v>
      </c>
      <c r="AM97">
        <v>1</v>
      </c>
      <c r="AN97">
        <v>6</v>
      </c>
      <c r="AO97">
        <v>16.670000000000002</v>
      </c>
      <c r="AP97">
        <v>4</v>
      </c>
      <c r="AQ97">
        <v>38</v>
      </c>
      <c r="AR97">
        <v>10.53</v>
      </c>
      <c r="AS97">
        <v>11</v>
      </c>
      <c r="AT97">
        <v>36</v>
      </c>
      <c r="AU97">
        <v>30.56</v>
      </c>
    </row>
    <row r="98" spans="2:47" x14ac:dyDescent="0.2">
      <c r="B98" t="s">
        <v>507</v>
      </c>
      <c r="C98" t="s">
        <v>41</v>
      </c>
      <c r="D98" t="s">
        <v>391</v>
      </c>
      <c r="E98">
        <v>18.577000000000002</v>
      </c>
      <c r="F98">
        <v>2</v>
      </c>
      <c r="G98">
        <v>0</v>
      </c>
      <c r="H98">
        <v>0</v>
      </c>
      <c r="I98">
        <v>1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0.5</v>
      </c>
      <c r="Q98">
        <v>0</v>
      </c>
      <c r="R98">
        <v>0.5</v>
      </c>
      <c r="S98">
        <v>0.5</v>
      </c>
      <c r="T98">
        <v>36.590000000000003</v>
      </c>
      <c r="U98">
        <v>18.3</v>
      </c>
      <c r="V98">
        <v>0</v>
      </c>
      <c r="W98">
        <v>0</v>
      </c>
      <c r="X98">
        <v>1.64</v>
      </c>
      <c r="Y98">
        <v>0</v>
      </c>
      <c r="Z98">
        <v>1.64</v>
      </c>
      <c r="AA98">
        <v>1.64</v>
      </c>
      <c r="AB98">
        <v>17.04</v>
      </c>
      <c r="AC98">
        <v>14.91</v>
      </c>
      <c r="AD98">
        <v>100</v>
      </c>
      <c r="AE98">
        <v>46.5</v>
      </c>
      <c r="AF98">
        <v>100</v>
      </c>
      <c r="AG98">
        <v>100</v>
      </c>
      <c r="AH98">
        <v>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</row>
    <row r="99" spans="2:47" x14ac:dyDescent="0.2">
      <c r="B99" t="s">
        <v>187</v>
      </c>
      <c r="C99" t="s">
        <v>46</v>
      </c>
      <c r="D99" t="s">
        <v>82</v>
      </c>
      <c r="E99">
        <v>19.231000000000002</v>
      </c>
      <c r="F99">
        <v>57</v>
      </c>
      <c r="G99">
        <v>3</v>
      </c>
      <c r="H99">
        <v>10</v>
      </c>
      <c r="I99">
        <v>5</v>
      </c>
      <c r="J99">
        <v>13</v>
      </c>
      <c r="K99">
        <v>18</v>
      </c>
      <c r="L99">
        <v>70</v>
      </c>
      <c r="M99">
        <v>4.29</v>
      </c>
      <c r="N99">
        <v>0.05</v>
      </c>
      <c r="O99">
        <v>0.18</v>
      </c>
      <c r="P99">
        <v>0.09</v>
      </c>
      <c r="Q99">
        <v>0.23</v>
      </c>
      <c r="R99">
        <v>0.32</v>
      </c>
      <c r="S99">
        <v>1.23</v>
      </c>
      <c r="T99">
        <v>681.84</v>
      </c>
      <c r="U99">
        <v>11.96</v>
      </c>
      <c r="V99">
        <v>0.26</v>
      </c>
      <c r="W99">
        <v>0.88</v>
      </c>
      <c r="X99">
        <v>0.44</v>
      </c>
      <c r="Y99">
        <v>1.1399999999999999</v>
      </c>
      <c r="Z99">
        <v>1.58</v>
      </c>
      <c r="AA99">
        <v>6.16</v>
      </c>
      <c r="AB99">
        <v>14.09</v>
      </c>
      <c r="AC99">
        <v>13.74</v>
      </c>
      <c r="AD99">
        <v>52.87</v>
      </c>
      <c r="AE99">
        <v>50.43</v>
      </c>
      <c r="AF99">
        <v>-10.81</v>
      </c>
      <c r="AG99">
        <v>45.07</v>
      </c>
      <c r="AH99">
        <v>32</v>
      </c>
      <c r="AI99">
        <v>39</v>
      </c>
      <c r="AJ99">
        <v>1</v>
      </c>
      <c r="AK99">
        <v>9</v>
      </c>
      <c r="AL99">
        <v>11.11</v>
      </c>
      <c r="AM99">
        <v>0</v>
      </c>
      <c r="AN99">
        <v>10</v>
      </c>
      <c r="AO99">
        <v>0</v>
      </c>
      <c r="AP99">
        <v>2</v>
      </c>
      <c r="AQ99">
        <v>51</v>
      </c>
      <c r="AR99">
        <v>3.92</v>
      </c>
      <c r="AS99">
        <v>5</v>
      </c>
      <c r="AT99">
        <v>16</v>
      </c>
      <c r="AU99">
        <v>31.25</v>
      </c>
    </row>
    <row r="100" spans="2:47" x14ac:dyDescent="0.2">
      <c r="B100" t="s">
        <v>540</v>
      </c>
      <c r="C100" t="s">
        <v>102</v>
      </c>
      <c r="D100" t="s">
        <v>65</v>
      </c>
      <c r="E100">
        <v>17.186</v>
      </c>
      <c r="F100">
        <v>12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0.75</v>
      </c>
      <c r="T100">
        <v>118.02</v>
      </c>
      <c r="U100">
        <v>9.84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4.58</v>
      </c>
      <c r="AB100">
        <v>12.88</v>
      </c>
      <c r="AC100">
        <v>13.15</v>
      </c>
      <c r="AD100">
        <v>48.94</v>
      </c>
      <c r="AE100">
        <v>52.43</v>
      </c>
      <c r="AF100">
        <v>2.23</v>
      </c>
      <c r="AG100">
        <v>55.56</v>
      </c>
      <c r="AH100">
        <v>5</v>
      </c>
      <c r="AI100">
        <v>4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8</v>
      </c>
      <c r="AR100">
        <v>0</v>
      </c>
      <c r="AS100">
        <v>0</v>
      </c>
      <c r="AT100">
        <v>0</v>
      </c>
      <c r="AU100">
        <v>0</v>
      </c>
    </row>
    <row r="101" spans="2:47" x14ac:dyDescent="0.2">
      <c r="B101" t="s">
        <v>413</v>
      </c>
      <c r="C101" t="s">
        <v>49</v>
      </c>
      <c r="D101" t="s">
        <v>114</v>
      </c>
      <c r="E101">
        <v>17.295000000000002</v>
      </c>
      <c r="F101">
        <v>66</v>
      </c>
      <c r="G101">
        <v>4</v>
      </c>
      <c r="H101">
        <v>7</v>
      </c>
      <c r="I101">
        <v>5</v>
      </c>
      <c r="J101">
        <v>11</v>
      </c>
      <c r="K101">
        <v>16</v>
      </c>
      <c r="L101">
        <v>60</v>
      </c>
      <c r="M101">
        <v>6.67</v>
      </c>
      <c r="N101">
        <v>0.06</v>
      </c>
      <c r="O101">
        <v>0.11</v>
      </c>
      <c r="P101">
        <v>0.08</v>
      </c>
      <c r="Q101">
        <v>0.17</v>
      </c>
      <c r="R101">
        <v>0.24</v>
      </c>
      <c r="S101">
        <v>0.91</v>
      </c>
      <c r="T101">
        <v>722.98</v>
      </c>
      <c r="U101">
        <v>10.95</v>
      </c>
      <c r="V101">
        <v>0.33</v>
      </c>
      <c r="W101">
        <v>0.57999999999999996</v>
      </c>
      <c r="X101">
        <v>0.41</v>
      </c>
      <c r="Y101">
        <v>0.91</v>
      </c>
      <c r="Z101">
        <v>1.33</v>
      </c>
      <c r="AA101">
        <v>4.9800000000000004</v>
      </c>
      <c r="AB101">
        <v>13.93</v>
      </c>
      <c r="AC101">
        <v>13.96</v>
      </c>
      <c r="AD101">
        <v>51.91</v>
      </c>
      <c r="AE101">
        <v>51.14</v>
      </c>
      <c r="AF101">
        <v>-6.92</v>
      </c>
      <c r="AG101">
        <v>46.55</v>
      </c>
      <c r="AH101">
        <v>27</v>
      </c>
      <c r="AI101">
        <v>31</v>
      </c>
      <c r="AJ101">
        <v>2</v>
      </c>
      <c r="AK101">
        <v>16</v>
      </c>
      <c r="AL101">
        <v>12.5</v>
      </c>
      <c r="AM101">
        <v>0</v>
      </c>
      <c r="AN101">
        <v>11</v>
      </c>
      <c r="AO101">
        <v>0</v>
      </c>
      <c r="AP101">
        <v>2</v>
      </c>
      <c r="AQ101">
        <v>33</v>
      </c>
      <c r="AR101">
        <v>6.06</v>
      </c>
      <c r="AS101">
        <v>222</v>
      </c>
      <c r="AT101">
        <v>410</v>
      </c>
      <c r="AU101">
        <v>54.15</v>
      </c>
    </row>
    <row r="102" spans="2:47" x14ac:dyDescent="0.2">
      <c r="B102" t="s">
        <v>206</v>
      </c>
      <c r="C102" t="s">
        <v>49</v>
      </c>
      <c r="D102" t="s">
        <v>56</v>
      </c>
      <c r="E102">
        <v>19.071999999999999</v>
      </c>
      <c r="F102">
        <v>56</v>
      </c>
      <c r="G102">
        <v>8</v>
      </c>
      <c r="H102">
        <v>8</v>
      </c>
      <c r="I102">
        <v>3</v>
      </c>
      <c r="J102">
        <v>16</v>
      </c>
      <c r="K102">
        <v>19</v>
      </c>
      <c r="L102">
        <v>91</v>
      </c>
      <c r="M102">
        <v>8.7899999999999991</v>
      </c>
      <c r="N102">
        <v>0.14000000000000001</v>
      </c>
      <c r="O102">
        <v>0.14000000000000001</v>
      </c>
      <c r="P102">
        <v>0.05</v>
      </c>
      <c r="Q102">
        <v>0.28999999999999998</v>
      </c>
      <c r="R102">
        <v>0.34</v>
      </c>
      <c r="S102">
        <v>1.62</v>
      </c>
      <c r="T102">
        <v>714.21</v>
      </c>
      <c r="U102">
        <v>12.75</v>
      </c>
      <c r="V102">
        <v>0.67</v>
      </c>
      <c r="W102">
        <v>0.67</v>
      </c>
      <c r="X102">
        <v>0.25</v>
      </c>
      <c r="Y102">
        <v>1.34</v>
      </c>
      <c r="Z102">
        <v>1.6</v>
      </c>
      <c r="AA102">
        <v>7.64</v>
      </c>
      <c r="AB102">
        <v>14.27</v>
      </c>
      <c r="AC102">
        <v>13.6</v>
      </c>
      <c r="AD102">
        <v>45.72</v>
      </c>
      <c r="AE102">
        <v>50.88</v>
      </c>
      <c r="AF102">
        <v>2.36</v>
      </c>
      <c r="AG102">
        <v>47.22</v>
      </c>
      <c r="AH102">
        <v>34</v>
      </c>
      <c r="AI102">
        <v>38</v>
      </c>
      <c r="AJ102">
        <v>3</v>
      </c>
      <c r="AK102">
        <v>16</v>
      </c>
      <c r="AL102">
        <v>18.75</v>
      </c>
      <c r="AM102">
        <v>2</v>
      </c>
      <c r="AN102">
        <v>13</v>
      </c>
      <c r="AO102">
        <v>15.38</v>
      </c>
      <c r="AP102">
        <v>3</v>
      </c>
      <c r="AQ102">
        <v>62</v>
      </c>
      <c r="AR102">
        <v>4.84</v>
      </c>
      <c r="AS102">
        <v>0</v>
      </c>
      <c r="AT102">
        <v>4</v>
      </c>
      <c r="AU102">
        <v>0</v>
      </c>
    </row>
    <row r="103" spans="2:47" x14ac:dyDescent="0.2">
      <c r="B103" t="s">
        <v>410</v>
      </c>
      <c r="C103" t="s">
        <v>102</v>
      </c>
      <c r="D103" t="s">
        <v>52</v>
      </c>
      <c r="E103">
        <v>18.303000000000001</v>
      </c>
      <c r="F103">
        <v>63</v>
      </c>
      <c r="G103">
        <v>2</v>
      </c>
      <c r="H103">
        <v>3</v>
      </c>
      <c r="I103">
        <v>5</v>
      </c>
      <c r="J103">
        <v>5</v>
      </c>
      <c r="K103">
        <v>10</v>
      </c>
      <c r="L103">
        <v>49</v>
      </c>
      <c r="M103">
        <v>4.08</v>
      </c>
      <c r="N103">
        <v>0.03</v>
      </c>
      <c r="O103">
        <v>0.05</v>
      </c>
      <c r="P103">
        <v>0.08</v>
      </c>
      <c r="Q103">
        <v>0.08</v>
      </c>
      <c r="R103">
        <v>0.16</v>
      </c>
      <c r="S103">
        <v>0.78</v>
      </c>
      <c r="T103">
        <v>673.21</v>
      </c>
      <c r="U103">
        <v>10.69</v>
      </c>
      <c r="V103">
        <v>0.18</v>
      </c>
      <c r="W103">
        <v>0.27</v>
      </c>
      <c r="X103">
        <v>0.45</v>
      </c>
      <c r="Y103">
        <v>0.45</v>
      </c>
      <c r="Z103">
        <v>0.89</v>
      </c>
      <c r="AA103">
        <v>4.37</v>
      </c>
      <c r="AB103">
        <v>12.2</v>
      </c>
      <c r="AC103">
        <v>13.82</v>
      </c>
      <c r="AD103">
        <v>56.95</v>
      </c>
      <c r="AE103">
        <v>47.57</v>
      </c>
      <c r="AF103">
        <v>-0.99</v>
      </c>
      <c r="AG103">
        <v>56.72</v>
      </c>
      <c r="AH103">
        <v>38</v>
      </c>
      <c r="AI103">
        <v>29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</v>
      </c>
      <c r="AQ103">
        <v>49</v>
      </c>
      <c r="AR103">
        <v>4.08</v>
      </c>
      <c r="AS103">
        <v>0</v>
      </c>
      <c r="AT103">
        <v>0</v>
      </c>
      <c r="AU103">
        <v>0</v>
      </c>
    </row>
    <row r="104" spans="2:47" x14ac:dyDescent="0.2">
      <c r="B104" t="s">
        <v>284</v>
      </c>
      <c r="C104" t="s">
        <v>41</v>
      </c>
      <c r="D104" t="s">
        <v>98</v>
      </c>
      <c r="E104">
        <v>19.475000000000001</v>
      </c>
      <c r="F104">
        <v>61</v>
      </c>
      <c r="G104">
        <v>8</v>
      </c>
      <c r="H104">
        <v>7</v>
      </c>
      <c r="I104">
        <v>1</v>
      </c>
      <c r="J104">
        <v>15</v>
      </c>
      <c r="K104">
        <v>16</v>
      </c>
      <c r="L104">
        <v>109</v>
      </c>
      <c r="M104">
        <v>7.34</v>
      </c>
      <c r="N104">
        <v>0.13</v>
      </c>
      <c r="O104">
        <v>0.11</v>
      </c>
      <c r="P104">
        <v>0.02</v>
      </c>
      <c r="Q104">
        <v>0.25</v>
      </c>
      <c r="R104">
        <v>0.26</v>
      </c>
      <c r="S104">
        <v>1.79</v>
      </c>
      <c r="T104">
        <v>824.72</v>
      </c>
      <c r="U104">
        <v>13.52</v>
      </c>
      <c r="V104">
        <v>0.57999999999999996</v>
      </c>
      <c r="W104">
        <v>0.51</v>
      </c>
      <c r="X104">
        <v>7.0000000000000007E-2</v>
      </c>
      <c r="Y104">
        <v>1.0900000000000001</v>
      </c>
      <c r="Z104">
        <v>1.1599999999999999</v>
      </c>
      <c r="AA104">
        <v>7.93</v>
      </c>
      <c r="AB104">
        <v>13.62</v>
      </c>
      <c r="AC104">
        <v>14.03</v>
      </c>
      <c r="AD104">
        <v>44.48</v>
      </c>
      <c r="AE104">
        <v>50.65</v>
      </c>
      <c r="AF104">
        <v>-11.8</v>
      </c>
      <c r="AG104">
        <v>35.29</v>
      </c>
      <c r="AH104">
        <v>30</v>
      </c>
      <c r="AI104">
        <v>55</v>
      </c>
      <c r="AJ104">
        <v>2</v>
      </c>
      <c r="AK104">
        <v>12</v>
      </c>
      <c r="AL104">
        <v>16.670000000000002</v>
      </c>
      <c r="AM104">
        <v>1</v>
      </c>
      <c r="AN104">
        <v>21</v>
      </c>
      <c r="AO104">
        <v>4.76</v>
      </c>
      <c r="AP104">
        <v>5</v>
      </c>
      <c r="AQ104">
        <v>76</v>
      </c>
      <c r="AR104">
        <v>6.58</v>
      </c>
      <c r="AS104">
        <v>289</v>
      </c>
      <c r="AT104">
        <v>503</v>
      </c>
      <c r="AU104">
        <v>57.46</v>
      </c>
    </row>
    <row r="105" spans="2:47" x14ac:dyDescent="0.2">
      <c r="B105" t="s">
        <v>76</v>
      </c>
      <c r="C105" t="s">
        <v>41</v>
      </c>
      <c r="D105" t="s">
        <v>1628</v>
      </c>
      <c r="E105">
        <v>19.289000000000001</v>
      </c>
      <c r="F105">
        <v>65</v>
      </c>
      <c r="G105">
        <v>16</v>
      </c>
      <c r="H105">
        <v>22</v>
      </c>
      <c r="I105">
        <v>11</v>
      </c>
      <c r="J105">
        <v>38</v>
      </c>
      <c r="K105">
        <v>49</v>
      </c>
      <c r="L105">
        <v>147</v>
      </c>
      <c r="M105">
        <v>10.88</v>
      </c>
      <c r="N105">
        <v>0.25</v>
      </c>
      <c r="O105">
        <v>0.34</v>
      </c>
      <c r="P105">
        <v>0.17</v>
      </c>
      <c r="Q105">
        <v>0.57999999999999996</v>
      </c>
      <c r="R105">
        <v>0.75</v>
      </c>
      <c r="S105">
        <v>2.2599999999999998</v>
      </c>
      <c r="T105">
        <v>1113.8699999999999</v>
      </c>
      <c r="U105">
        <v>17.14</v>
      </c>
      <c r="V105">
        <v>0.86</v>
      </c>
      <c r="W105">
        <v>1.19</v>
      </c>
      <c r="X105">
        <v>0.59</v>
      </c>
      <c r="Y105">
        <v>2.0499999999999998</v>
      </c>
      <c r="Z105">
        <v>2.64</v>
      </c>
      <c r="AA105">
        <v>7.92</v>
      </c>
      <c r="AB105">
        <v>16.16</v>
      </c>
      <c r="AC105">
        <v>14.24</v>
      </c>
      <c r="AD105">
        <v>55.82</v>
      </c>
      <c r="AE105">
        <v>49.65</v>
      </c>
      <c r="AF105">
        <v>17.57</v>
      </c>
      <c r="AG105">
        <v>63.72</v>
      </c>
      <c r="AH105">
        <v>72</v>
      </c>
      <c r="AI105">
        <v>41</v>
      </c>
      <c r="AJ105">
        <v>4</v>
      </c>
      <c r="AK105">
        <v>29</v>
      </c>
      <c r="AL105">
        <v>13.79</v>
      </c>
      <c r="AM105">
        <v>5</v>
      </c>
      <c r="AN105">
        <v>28</v>
      </c>
      <c r="AO105">
        <v>17.86</v>
      </c>
      <c r="AP105">
        <v>7</v>
      </c>
      <c r="AQ105">
        <v>90</v>
      </c>
      <c r="AR105">
        <v>7.78</v>
      </c>
      <c r="AS105">
        <v>339</v>
      </c>
      <c r="AT105">
        <v>553</v>
      </c>
      <c r="AU105">
        <v>61.3</v>
      </c>
    </row>
    <row r="106" spans="2:47" x14ac:dyDescent="0.2">
      <c r="B106" t="s">
        <v>316</v>
      </c>
      <c r="C106" t="s">
        <v>41</v>
      </c>
      <c r="D106" t="s">
        <v>1637</v>
      </c>
      <c r="E106">
        <v>16.622</v>
      </c>
      <c r="F106">
        <v>63</v>
      </c>
      <c r="G106">
        <v>9</v>
      </c>
      <c r="H106">
        <v>7</v>
      </c>
      <c r="I106">
        <v>4</v>
      </c>
      <c r="J106">
        <v>16</v>
      </c>
      <c r="K106">
        <v>20</v>
      </c>
      <c r="L106">
        <v>69</v>
      </c>
      <c r="M106">
        <v>13.04</v>
      </c>
      <c r="N106">
        <v>0.14000000000000001</v>
      </c>
      <c r="O106">
        <v>0.11</v>
      </c>
      <c r="P106">
        <v>0.06</v>
      </c>
      <c r="Q106">
        <v>0.25</v>
      </c>
      <c r="R106">
        <v>0.32</v>
      </c>
      <c r="S106">
        <v>1.1000000000000001</v>
      </c>
      <c r="T106">
        <v>729.17</v>
      </c>
      <c r="U106">
        <v>11.57</v>
      </c>
      <c r="V106">
        <v>0.74</v>
      </c>
      <c r="W106">
        <v>0.57999999999999996</v>
      </c>
      <c r="X106">
        <v>0.33</v>
      </c>
      <c r="Y106">
        <v>1.32</v>
      </c>
      <c r="Z106">
        <v>1.65</v>
      </c>
      <c r="AA106">
        <v>5.68</v>
      </c>
      <c r="AB106">
        <v>13.39</v>
      </c>
      <c r="AC106">
        <v>13.58</v>
      </c>
      <c r="AD106">
        <v>52.44</v>
      </c>
      <c r="AE106">
        <v>48.97</v>
      </c>
      <c r="AF106">
        <v>-4.97</v>
      </c>
      <c r="AG106">
        <v>47.62</v>
      </c>
      <c r="AH106">
        <v>30</v>
      </c>
      <c r="AI106">
        <v>33</v>
      </c>
      <c r="AJ106">
        <v>5</v>
      </c>
      <c r="AK106">
        <v>11</v>
      </c>
      <c r="AL106">
        <v>45.45</v>
      </c>
      <c r="AM106">
        <v>3</v>
      </c>
      <c r="AN106">
        <v>19</v>
      </c>
      <c r="AO106">
        <v>15.79</v>
      </c>
      <c r="AP106">
        <v>1</v>
      </c>
      <c r="AQ106">
        <v>39</v>
      </c>
      <c r="AR106">
        <v>2.56</v>
      </c>
      <c r="AS106">
        <v>166</v>
      </c>
      <c r="AT106">
        <v>376</v>
      </c>
      <c r="AU106">
        <v>44.15</v>
      </c>
    </row>
    <row r="107" spans="2:47" x14ac:dyDescent="0.2">
      <c r="B107" t="s">
        <v>444</v>
      </c>
      <c r="C107" t="s">
        <v>102</v>
      </c>
      <c r="D107" t="s">
        <v>82</v>
      </c>
      <c r="E107">
        <v>19.356999999999999</v>
      </c>
      <c r="F107">
        <v>66</v>
      </c>
      <c r="G107">
        <v>1</v>
      </c>
      <c r="H107">
        <v>2</v>
      </c>
      <c r="I107">
        <v>6</v>
      </c>
      <c r="J107">
        <v>3</v>
      </c>
      <c r="K107">
        <v>9</v>
      </c>
      <c r="L107">
        <v>55</v>
      </c>
      <c r="M107">
        <v>1.82</v>
      </c>
      <c r="N107">
        <v>0.02</v>
      </c>
      <c r="O107">
        <v>0.03</v>
      </c>
      <c r="P107">
        <v>0.09</v>
      </c>
      <c r="Q107">
        <v>0.05</v>
      </c>
      <c r="R107">
        <v>0.14000000000000001</v>
      </c>
      <c r="S107">
        <v>0.83</v>
      </c>
      <c r="T107">
        <v>757.55</v>
      </c>
      <c r="U107">
        <v>11.48</v>
      </c>
      <c r="V107">
        <v>0.08</v>
      </c>
      <c r="W107">
        <v>0.16</v>
      </c>
      <c r="X107">
        <v>0.48</v>
      </c>
      <c r="Y107">
        <v>0.24</v>
      </c>
      <c r="Z107">
        <v>0.71</v>
      </c>
      <c r="AA107">
        <v>4.3600000000000003</v>
      </c>
      <c r="AB107">
        <v>13.69</v>
      </c>
      <c r="AC107">
        <v>13.65</v>
      </c>
      <c r="AD107">
        <v>52.46</v>
      </c>
      <c r="AE107">
        <v>48.79</v>
      </c>
      <c r="AF107">
        <v>-6.55</v>
      </c>
      <c r="AG107">
        <v>48.68</v>
      </c>
      <c r="AH107">
        <v>37</v>
      </c>
      <c r="AI107">
        <v>39</v>
      </c>
      <c r="AJ107">
        <v>0</v>
      </c>
      <c r="AK107">
        <v>2</v>
      </c>
      <c r="AL107">
        <v>0</v>
      </c>
      <c r="AM107">
        <v>0</v>
      </c>
      <c r="AN107">
        <v>6</v>
      </c>
      <c r="AO107">
        <v>0</v>
      </c>
      <c r="AP107">
        <v>1</v>
      </c>
      <c r="AQ107">
        <v>47</v>
      </c>
      <c r="AR107">
        <v>2.13</v>
      </c>
      <c r="AS107">
        <v>1</v>
      </c>
      <c r="AT107">
        <v>4</v>
      </c>
      <c r="AU107">
        <v>25</v>
      </c>
    </row>
    <row r="108" spans="2:47" x14ac:dyDescent="0.2">
      <c r="B108" t="s">
        <v>194</v>
      </c>
      <c r="C108" t="s">
        <v>102</v>
      </c>
      <c r="D108" t="s">
        <v>78</v>
      </c>
      <c r="E108">
        <v>19.59</v>
      </c>
      <c r="F108">
        <v>68</v>
      </c>
      <c r="G108">
        <v>3</v>
      </c>
      <c r="H108">
        <v>10</v>
      </c>
      <c r="I108">
        <v>5</v>
      </c>
      <c r="J108">
        <v>13</v>
      </c>
      <c r="K108">
        <v>18</v>
      </c>
      <c r="L108">
        <v>96</v>
      </c>
      <c r="M108">
        <v>3.12</v>
      </c>
      <c r="N108">
        <v>0.04</v>
      </c>
      <c r="O108">
        <v>0.15</v>
      </c>
      <c r="P108">
        <v>7.0000000000000007E-2</v>
      </c>
      <c r="Q108">
        <v>0.19</v>
      </c>
      <c r="R108">
        <v>0.26</v>
      </c>
      <c r="S108">
        <v>1.41</v>
      </c>
      <c r="T108">
        <v>1146.75</v>
      </c>
      <c r="U108">
        <v>16.86</v>
      </c>
      <c r="V108">
        <v>0.16</v>
      </c>
      <c r="W108">
        <v>0.52</v>
      </c>
      <c r="X108">
        <v>0.26</v>
      </c>
      <c r="Y108">
        <v>0.68</v>
      </c>
      <c r="Z108">
        <v>0.94</v>
      </c>
      <c r="AA108">
        <v>5.0199999999999996</v>
      </c>
      <c r="AB108">
        <v>13.09</v>
      </c>
      <c r="AC108">
        <v>13.72</v>
      </c>
      <c r="AD108">
        <v>43.79</v>
      </c>
      <c r="AE108">
        <v>51.29</v>
      </c>
      <c r="AF108">
        <v>-5.98</v>
      </c>
      <c r="AG108">
        <v>38.97</v>
      </c>
      <c r="AH108">
        <v>53</v>
      </c>
      <c r="AI108">
        <v>83</v>
      </c>
      <c r="AJ108">
        <v>0</v>
      </c>
      <c r="AK108">
        <v>2</v>
      </c>
      <c r="AL108">
        <v>0</v>
      </c>
      <c r="AM108">
        <v>2</v>
      </c>
      <c r="AN108">
        <v>7</v>
      </c>
      <c r="AO108">
        <v>28.57</v>
      </c>
      <c r="AP108">
        <v>1</v>
      </c>
      <c r="AQ108">
        <v>87</v>
      </c>
      <c r="AR108">
        <v>1.1499999999999999</v>
      </c>
      <c r="AS108">
        <v>1</v>
      </c>
      <c r="AT108">
        <v>1</v>
      </c>
      <c r="AU108">
        <v>100</v>
      </c>
    </row>
    <row r="109" spans="2:47" x14ac:dyDescent="0.2">
      <c r="B109" t="s">
        <v>147</v>
      </c>
      <c r="C109" t="s">
        <v>46</v>
      </c>
      <c r="D109" t="s">
        <v>3695</v>
      </c>
      <c r="E109">
        <v>19.198</v>
      </c>
      <c r="F109">
        <v>66</v>
      </c>
      <c r="G109">
        <v>20</v>
      </c>
      <c r="H109">
        <v>9</v>
      </c>
      <c r="I109">
        <v>5</v>
      </c>
      <c r="J109">
        <v>29</v>
      </c>
      <c r="K109">
        <v>34</v>
      </c>
      <c r="L109">
        <v>154</v>
      </c>
      <c r="M109">
        <v>12.99</v>
      </c>
      <c r="N109">
        <v>0.3</v>
      </c>
      <c r="O109">
        <v>0.14000000000000001</v>
      </c>
      <c r="P109">
        <v>0.08</v>
      </c>
      <c r="Q109">
        <v>0.44</v>
      </c>
      <c r="R109">
        <v>0.52</v>
      </c>
      <c r="S109">
        <v>2.33</v>
      </c>
      <c r="T109">
        <v>840.18</v>
      </c>
      <c r="U109">
        <v>12.73</v>
      </c>
      <c r="V109">
        <v>1.43</v>
      </c>
      <c r="W109">
        <v>0.64</v>
      </c>
      <c r="X109">
        <v>0.36</v>
      </c>
      <c r="Y109">
        <v>2.0699999999999998</v>
      </c>
      <c r="Z109">
        <v>2.4300000000000002</v>
      </c>
      <c r="AA109">
        <v>11</v>
      </c>
      <c r="AB109">
        <v>15.33</v>
      </c>
      <c r="AC109">
        <v>14.23</v>
      </c>
      <c r="AD109">
        <v>51.32</v>
      </c>
      <c r="AE109">
        <v>48.99</v>
      </c>
      <c r="AF109">
        <v>2.48</v>
      </c>
      <c r="AG109">
        <v>54.65</v>
      </c>
      <c r="AH109">
        <v>47</v>
      </c>
      <c r="AI109">
        <v>39</v>
      </c>
      <c r="AJ109">
        <v>10</v>
      </c>
      <c r="AK109">
        <v>37</v>
      </c>
      <c r="AL109">
        <v>27.03</v>
      </c>
      <c r="AM109">
        <v>4</v>
      </c>
      <c r="AN109">
        <v>21</v>
      </c>
      <c r="AO109">
        <v>19.05</v>
      </c>
      <c r="AP109">
        <v>6</v>
      </c>
      <c r="AQ109">
        <v>96</v>
      </c>
      <c r="AR109">
        <v>6.25</v>
      </c>
      <c r="AS109">
        <v>24</v>
      </c>
      <c r="AT109">
        <v>53</v>
      </c>
      <c r="AU109">
        <v>45.28</v>
      </c>
    </row>
    <row r="110" spans="2:47" x14ac:dyDescent="0.2">
      <c r="B110" t="s">
        <v>93</v>
      </c>
      <c r="C110" t="s">
        <v>46</v>
      </c>
      <c r="D110" t="s">
        <v>65</v>
      </c>
      <c r="E110">
        <v>18.295000000000002</v>
      </c>
      <c r="F110">
        <v>68</v>
      </c>
      <c r="G110">
        <v>19</v>
      </c>
      <c r="H110">
        <v>6</v>
      </c>
      <c r="I110">
        <v>5</v>
      </c>
      <c r="J110">
        <v>25</v>
      </c>
      <c r="K110">
        <v>30</v>
      </c>
      <c r="L110">
        <v>124</v>
      </c>
      <c r="M110">
        <v>15.32</v>
      </c>
      <c r="N110">
        <v>0.28000000000000003</v>
      </c>
      <c r="O110">
        <v>0.09</v>
      </c>
      <c r="P110">
        <v>7.0000000000000007E-2</v>
      </c>
      <c r="Q110">
        <v>0.37</v>
      </c>
      <c r="R110">
        <v>0.44</v>
      </c>
      <c r="S110">
        <v>1.82</v>
      </c>
      <c r="T110">
        <v>830.7</v>
      </c>
      <c r="U110">
        <v>12.22</v>
      </c>
      <c r="V110">
        <v>1.37</v>
      </c>
      <c r="W110">
        <v>0.43</v>
      </c>
      <c r="X110">
        <v>0.36</v>
      </c>
      <c r="Y110">
        <v>1.81</v>
      </c>
      <c r="Z110">
        <v>2.17</v>
      </c>
      <c r="AA110">
        <v>8.9600000000000009</v>
      </c>
      <c r="AB110">
        <v>14.05</v>
      </c>
      <c r="AC110">
        <v>14.26</v>
      </c>
      <c r="AD110">
        <v>46.51</v>
      </c>
      <c r="AE110">
        <v>51.38</v>
      </c>
      <c r="AF110">
        <v>1.1299999999999999</v>
      </c>
      <c r="AG110">
        <v>46.58</v>
      </c>
      <c r="AH110">
        <v>34</v>
      </c>
      <c r="AI110">
        <v>39</v>
      </c>
      <c r="AJ110">
        <v>7</v>
      </c>
      <c r="AK110">
        <v>19</v>
      </c>
      <c r="AL110">
        <v>36.840000000000003</v>
      </c>
      <c r="AM110">
        <v>1</v>
      </c>
      <c r="AN110">
        <v>15</v>
      </c>
      <c r="AO110">
        <v>6.67</v>
      </c>
      <c r="AP110">
        <v>11</v>
      </c>
      <c r="AQ110">
        <v>90</v>
      </c>
      <c r="AR110">
        <v>12.22</v>
      </c>
      <c r="AS110">
        <v>95</v>
      </c>
      <c r="AT110">
        <v>229</v>
      </c>
      <c r="AU110">
        <v>41.48</v>
      </c>
    </row>
    <row r="111" spans="2:47" x14ac:dyDescent="0.2">
      <c r="B111" t="s">
        <v>467</v>
      </c>
      <c r="C111" t="s">
        <v>102</v>
      </c>
      <c r="D111" t="s">
        <v>98</v>
      </c>
      <c r="E111">
        <v>18.067</v>
      </c>
      <c r="F111">
        <v>50</v>
      </c>
      <c r="G111">
        <v>3</v>
      </c>
      <c r="H111">
        <v>3</v>
      </c>
      <c r="I111">
        <v>4</v>
      </c>
      <c r="J111">
        <v>6</v>
      </c>
      <c r="K111">
        <v>10</v>
      </c>
      <c r="L111">
        <v>58</v>
      </c>
      <c r="M111">
        <v>5.17</v>
      </c>
      <c r="N111">
        <v>0.06</v>
      </c>
      <c r="O111">
        <v>0.06</v>
      </c>
      <c r="P111">
        <v>0.08</v>
      </c>
      <c r="Q111">
        <v>0.12</v>
      </c>
      <c r="R111">
        <v>0.2</v>
      </c>
      <c r="S111">
        <v>1.1599999999999999</v>
      </c>
      <c r="T111">
        <v>695.89</v>
      </c>
      <c r="U111">
        <v>13.92</v>
      </c>
      <c r="V111">
        <v>0.26</v>
      </c>
      <c r="W111">
        <v>0.26</v>
      </c>
      <c r="X111">
        <v>0.34</v>
      </c>
      <c r="Y111">
        <v>0.52</v>
      </c>
      <c r="Z111">
        <v>0.86</v>
      </c>
      <c r="AA111">
        <v>5</v>
      </c>
      <c r="AB111">
        <v>13.44</v>
      </c>
      <c r="AC111">
        <v>13.86</v>
      </c>
      <c r="AD111">
        <v>45.1</v>
      </c>
      <c r="AE111">
        <v>49.94</v>
      </c>
      <c r="AF111">
        <v>-0.44</v>
      </c>
      <c r="AG111">
        <v>42.67</v>
      </c>
      <c r="AH111">
        <v>32</v>
      </c>
      <c r="AI111">
        <v>43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3</v>
      </c>
      <c r="AQ111">
        <v>56</v>
      </c>
      <c r="AR111">
        <v>5.36</v>
      </c>
      <c r="AS111">
        <v>0</v>
      </c>
      <c r="AT111">
        <v>0</v>
      </c>
      <c r="AU111">
        <v>0</v>
      </c>
    </row>
    <row r="112" spans="2:47" x14ac:dyDescent="0.2">
      <c r="B112" t="s">
        <v>252</v>
      </c>
      <c r="C112" t="s">
        <v>46</v>
      </c>
      <c r="D112" t="s">
        <v>42</v>
      </c>
      <c r="E112">
        <v>16.260000000000002</v>
      </c>
      <c r="F112">
        <v>42</v>
      </c>
      <c r="G112">
        <v>5</v>
      </c>
      <c r="H112">
        <v>4</v>
      </c>
      <c r="I112">
        <v>5</v>
      </c>
      <c r="J112">
        <v>9</v>
      </c>
      <c r="K112">
        <v>14</v>
      </c>
      <c r="L112">
        <v>49</v>
      </c>
      <c r="M112">
        <v>10.199999999999999</v>
      </c>
      <c r="N112">
        <v>0.12</v>
      </c>
      <c r="O112">
        <v>0.1</v>
      </c>
      <c r="P112">
        <v>0.12</v>
      </c>
      <c r="Q112">
        <v>0.21</v>
      </c>
      <c r="R112">
        <v>0.33</v>
      </c>
      <c r="S112">
        <v>1.17</v>
      </c>
      <c r="T112">
        <v>462.16</v>
      </c>
      <c r="U112">
        <v>11</v>
      </c>
      <c r="V112">
        <v>0.65</v>
      </c>
      <c r="W112">
        <v>0.52</v>
      </c>
      <c r="X112">
        <v>0.65</v>
      </c>
      <c r="Y112">
        <v>1.17</v>
      </c>
      <c r="Z112">
        <v>1.82</v>
      </c>
      <c r="AA112">
        <v>6.36</v>
      </c>
      <c r="AB112">
        <v>14.67</v>
      </c>
      <c r="AC112">
        <v>14.16</v>
      </c>
      <c r="AD112">
        <v>63.58</v>
      </c>
      <c r="AE112">
        <v>47.33</v>
      </c>
      <c r="AF112">
        <v>-14.1</v>
      </c>
      <c r="AG112">
        <v>53.33</v>
      </c>
      <c r="AH112">
        <v>24</v>
      </c>
      <c r="AI112">
        <v>21</v>
      </c>
      <c r="AJ112">
        <v>3</v>
      </c>
      <c r="AK112">
        <v>13</v>
      </c>
      <c r="AL112">
        <v>23.08</v>
      </c>
      <c r="AM112">
        <v>2</v>
      </c>
      <c r="AN112">
        <v>6</v>
      </c>
      <c r="AO112">
        <v>33.33</v>
      </c>
      <c r="AP112">
        <v>0</v>
      </c>
      <c r="AQ112">
        <v>30</v>
      </c>
      <c r="AR112">
        <v>0</v>
      </c>
      <c r="AS112">
        <v>3</v>
      </c>
      <c r="AT112">
        <v>11</v>
      </c>
      <c r="AU112">
        <v>27.27</v>
      </c>
    </row>
    <row r="113" spans="2:47" x14ac:dyDescent="0.2">
      <c r="B113" t="s">
        <v>113</v>
      </c>
      <c r="C113" t="s">
        <v>46</v>
      </c>
      <c r="D113" t="s">
        <v>114</v>
      </c>
      <c r="E113">
        <v>18.248000000000001</v>
      </c>
      <c r="F113">
        <v>68</v>
      </c>
      <c r="G113">
        <v>15</v>
      </c>
      <c r="H113">
        <v>13</v>
      </c>
      <c r="I113">
        <v>7</v>
      </c>
      <c r="J113">
        <v>28</v>
      </c>
      <c r="K113">
        <v>35</v>
      </c>
      <c r="L113">
        <v>128</v>
      </c>
      <c r="M113">
        <v>11.72</v>
      </c>
      <c r="N113">
        <v>0.22</v>
      </c>
      <c r="O113">
        <v>0.19</v>
      </c>
      <c r="P113">
        <v>0.1</v>
      </c>
      <c r="Q113">
        <v>0.41</v>
      </c>
      <c r="R113">
        <v>0.51</v>
      </c>
      <c r="S113">
        <v>1.88</v>
      </c>
      <c r="T113">
        <v>926.3</v>
      </c>
      <c r="U113">
        <v>13.62</v>
      </c>
      <c r="V113">
        <v>0.97</v>
      </c>
      <c r="W113">
        <v>0.84</v>
      </c>
      <c r="X113">
        <v>0.45</v>
      </c>
      <c r="Y113">
        <v>1.81</v>
      </c>
      <c r="Z113">
        <v>2.27</v>
      </c>
      <c r="AA113">
        <v>8.2899999999999991</v>
      </c>
      <c r="AB113">
        <v>14.12</v>
      </c>
      <c r="AC113">
        <v>14.15</v>
      </c>
      <c r="AD113">
        <v>51.79</v>
      </c>
      <c r="AE113">
        <v>49.45</v>
      </c>
      <c r="AF113">
        <v>0.95</v>
      </c>
      <c r="AG113">
        <v>52.27</v>
      </c>
      <c r="AH113">
        <v>46</v>
      </c>
      <c r="AI113">
        <v>42</v>
      </c>
      <c r="AJ113">
        <v>5</v>
      </c>
      <c r="AK113">
        <v>29</v>
      </c>
      <c r="AL113">
        <v>17.239999999999998</v>
      </c>
      <c r="AM113">
        <v>5</v>
      </c>
      <c r="AN113">
        <v>20</v>
      </c>
      <c r="AO113">
        <v>25</v>
      </c>
      <c r="AP113">
        <v>5</v>
      </c>
      <c r="AQ113">
        <v>79</v>
      </c>
      <c r="AR113">
        <v>6.33</v>
      </c>
      <c r="AS113">
        <v>0</v>
      </c>
      <c r="AT113">
        <v>6</v>
      </c>
      <c r="AU113">
        <v>0</v>
      </c>
    </row>
    <row r="114" spans="2:47" x14ac:dyDescent="0.2">
      <c r="B114" t="s">
        <v>475</v>
      </c>
      <c r="C114" t="s">
        <v>49</v>
      </c>
      <c r="D114" t="s">
        <v>80</v>
      </c>
      <c r="E114">
        <v>18.407</v>
      </c>
      <c r="F114">
        <v>23</v>
      </c>
      <c r="G114">
        <v>0</v>
      </c>
      <c r="H114">
        <v>1</v>
      </c>
      <c r="I114">
        <v>1</v>
      </c>
      <c r="J114">
        <v>1</v>
      </c>
      <c r="K114">
        <v>2</v>
      </c>
      <c r="L114">
        <v>8</v>
      </c>
      <c r="M114">
        <v>0</v>
      </c>
      <c r="N114">
        <v>0</v>
      </c>
      <c r="O114">
        <v>0.04</v>
      </c>
      <c r="P114">
        <v>0.04</v>
      </c>
      <c r="Q114">
        <v>0.04</v>
      </c>
      <c r="R114">
        <v>0.09</v>
      </c>
      <c r="S114">
        <v>0.35</v>
      </c>
      <c r="T114">
        <v>230.82</v>
      </c>
      <c r="U114">
        <v>10.039999999999999</v>
      </c>
      <c r="V114">
        <v>0</v>
      </c>
      <c r="W114">
        <v>0.26</v>
      </c>
      <c r="X114">
        <v>0.26</v>
      </c>
      <c r="Y114">
        <v>0.26</v>
      </c>
      <c r="Z114">
        <v>0.52</v>
      </c>
      <c r="AA114">
        <v>2.08</v>
      </c>
      <c r="AB114">
        <v>12.61</v>
      </c>
      <c r="AC114">
        <v>13.32</v>
      </c>
      <c r="AD114">
        <v>48.8</v>
      </c>
      <c r="AE114">
        <v>48.15</v>
      </c>
      <c r="AF114">
        <v>-2.93</v>
      </c>
      <c r="AG114">
        <v>44.44</v>
      </c>
      <c r="AH114">
        <v>8</v>
      </c>
      <c r="AI114">
        <v>10</v>
      </c>
      <c r="AJ114">
        <v>0</v>
      </c>
      <c r="AK114">
        <v>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6</v>
      </c>
      <c r="AR114">
        <v>0</v>
      </c>
      <c r="AS114">
        <v>13</v>
      </c>
      <c r="AT114">
        <v>34</v>
      </c>
      <c r="AU114">
        <v>38.24</v>
      </c>
    </row>
    <row r="115" spans="2:47" x14ac:dyDescent="0.2">
      <c r="B115" t="s">
        <v>251</v>
      </c>
      <c r="C115" t="s">
        <v>46</v>
      </c>
      <c r="D115" t="s">
        <v>75</v>
      </c>
      <c r="E115">
        <v>16.395</v>
      </c>
      <c r="F115">
        <v>66</v>
      </c>
      <c r="G115">
        <v>6</v>
      </c>
      <c r="H115">
        <v>5</v>
      </c>
      <c r="I115">
        <v>5</v>
      </c>
      <c r="J115">
        <v>11</v>
      </c>
      <c r="K115">
        <v>16</v>
      </c>
      <c r="L115">
        <v>70</v>
      </c>
      <c r="M115">
        <v>8.57</v>
      </c>
      <c r="N115">
        <v>0.09</v>
      </c>
      <c r="O115">
        <v>0.08</v>
      </c>
      <c r="P115">
        <v>0.08</v>
      </c>
      <c r="Q115">
        <v>0.17</v>
      </c>
      <c r="R115">
        <v>0.24</v>
      </c>
      <c r="S115">
        <v>1.06</v>
      </c>
      <c r="T115">
        <v>624.80999999999995</v>
      </c>
      <c r="U115">
        <v>9.4700000000000006</v>
      </c>
      <c r="V115">
        <v>0.57999999999999996</v>
      </c>
      <c r="W115">
        <v>0.48</v>
      </c>
      <c r="X115">
        <v>0.48</v>
      </c>
      <c r="Y115">
        <v>1.06</v>
      </c>
      <c r="Z115">
        <v>1.54</v>
      </c>
      <c r="AA115">
        <v>6.72</v>
      </c>
      <c r="AB115">
        <v>14.31</v>
      </c>
      <c r="AC115">
        <v>14.2</v>
      </c>
      <c r="AD115">
        <v>47.47</v>
      </c>
      <c r="AE115">
        <v>50.21</v>
      </c>
      <c r="AF115">
        <v>-0.52</v>
      </c>
      <c r="AG115">
        <v>48</v>
      </c>
      <c r="AH115">
        <v>24</v>
      </c>
      <c r="AI115">
        <v>26</v>
      </c>
      <c r="AJ115">
        <v>1</v>
      </c>
      <c r="AK115">
        <v>7</v>
      </c>
      <c r="AL115">
        <v>14.29</v>
      </c>
      <c r="AM115">
        <v>2</v>
      </c>
      <c r="AN115">
        <v>13</v>
      </c>
      <c r="AO115">
        <v>15.38</v>
      </c>
      <c r="AP115">
        <v>3</v>
      </c>
      <c r="AQ115">
        <v>50</v>
      </c>
      <c r="AR115">
        <v>6</v>
      </c>
      <c r="AS115">
        <v>20</v>
      </c>
      <c r="AT115">
        <v>57</v>
      </c>
      <c r="AU115">
        <v>35.090000000000003</v>
      </c>
    </row>
    <row r="116" spans="2:47" x14ac:dyDescent="0.2">
      <c r="B116" t="s">
        <v>263</v>
      </c>
      <c r="C116" t="s">
        <v>46</v>
      </c>
      <c r="D116" t="s">
        <v>54</v>
      </c>
      <c r="E116">
        <v>18.451000000000001</v>
      </c>
      <c r="F116">
        <v>58</v>
      </c>
      <c r="G116">
        <v>7</v>
      </c>
      <c r="H116">
        <v>11</v>
      </c>
      <c r="I116">
        <v>2</v>
      </c>
      <c r="J116">
        <v>18</v>
      </c>
      <c r="K116">
        <v>20</v>
      </c>
      <c r="L116">
        <v>56</v>
      </c>
      <c r="M116">
        <v>12.5</v>
      </c>
      <c r="N116">
        <v>0.12</v>
      </c>
      <c r="O116">
        <v>0.19</v>
      </c>
      <c r="P116">
        <v>0.03</v>
      </c>
      <c r="Q116">
        <v>0.31</v>
      </c>
      <c r="R116">
        <v>0.34</v>
      </c>
      <c r="S116">
        <v>0.97</v>
      </c>
      <c r="T116">
        <v>701.39</v>
      </c>
      <c r="U116">
        <v>12.09</v>
      </c>
      <c r="V116">
        <v>0.6</v>
      </c>
      <c r="W116">
        <v>0.94</v>
      </c>
      <c r="X116">
        <v>0.17</v>
      </c>
      <c r="Y116">
        <v>1.54</v>
      </c>
      <c r="Z116">
        <v>1.71</v>
      </c>
      <c r="AA116">
        <v>4.79</v>
      </c>
      <c r="AB116">
        <v>14.25</v>
      </c>
      <c r="AC116">
        <v>14.04</v>
      </c>
      <c r="AD116">
        <v>51.9</v>
      </c>
      <c r="AE116">
        <v>49.41</v>
      </c>
      <c r="AF116">
        <v>-2.95</v>
      </c>
      <c r="AG116">
        <v>49.18</v>
      </c>
      <c r="AH116">
        <v>30</v>
      </c>
      <c r="AI116">
        <v>31</v>
      </c>
      <c r="AJ116">
        <v>2</v>
      </c>
      <c r="AK116">
        <v>12</v>
      </c>
      <c r="AL116">
        <v>16.670000000000002</v>
      </c>
      <c r="AM116">
        <v>2</v>
      </c>
      <c r="AN116">
        <v>9</v>
      </c>
      <c r="AO116">
        <v>22.22</v>
      </c>
      <c r="AP116">
        <v>3</v>
      </c>
      <c r="AQ116">
        <v>35</v>
      </c>
      <c r="AR116">
        <v>8.57</v>
      </c>
      <c r="AS116">
        <v>3</v>
      </c>
      <c r="AT116">
        <v>6</v>
      </c>
      <c r="AU116">
        <v>50</v>
      </c>
    </row>
    <row r="117" spans="2:47" x14ac:dyDescent="0.2">
      <c r="B117" t="s">
        <v>526</v>
      </c>
      <c r="C117" t="s">
        <v>102</v>
      </c>
      <c r="D117" t="s">
        <v>58</v>
      </c>
      <c r="E117">
        <v>18.311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11.45</v>
      </c>
      <c r="U117">
        <v>11.45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15.96</v>
      </c>
      <c r="AC117">
        <v>14.28</v>
      </c>
      <c r="AD117">
        <v>53.83</v>
      </c>
      <c r="AE117">
        <v>61.12</v>
      </c>
      <c r="AF117">
        <v>-66.67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2:47" x14ac:dyDescent="0.2">
      <c r="B118" t="s">
        <v>372</v>
      </c>
      <c r="C118" t="s">
        <v>102</v>
      </c>
      <c r="D118" t="s">
        <v>47</v>
      </c>
      <c r="E118">
        <v>15.904999999999999</v>
      </c>
      <c r="F118">
        <v>39</v>
      </c>
      <c r="G118">
        <v>1</v>
      </c>
      <c r="H118">
        <v>4</v>
      </c>
      <c r="I118">
        <v>1</v>
      </c>
      <c r="J118">
        <v>5</v>
      </c>
      <c r="K118">
        <v>6</v>
      </c>
      <c r="L118">
        <v>28</v>
      </c>
      <c r="M118">
        <v>3.57</v>
      </c>
      <c r="N118">
        <v>0.03</v>
      </c>
      <c r="O118">
        <v>0.1</v>
      </c>
      <c r="P118">
        <v>0.03</v>
      </c>
      <c r="Q118">
        <v>0.13</v>
      </c>
      <c r="R118">
        <v>0.15</v>
      </c>
      <c r="S118">
        <v>0.72</v>
      </c>
      <c r="T118">
        <v>438.6</v>
      </c>
      <c r="U118">
        <v>11.25</v>
      </c>
      <c r="V118">
        <v>0.14000000000000001</v>
      </c>
      <c r="W118">
        <v>0.55000000000000004</v>
      </c>
      <c r="X118">
        <v>0.14000000000000001</v>
      </c>
      <c r="Y118">
        <v>0.68</v>
      </c>
      <c r="Z118">
        <v>0.82</v>
      </c>
      <c r="AA118">
        <v>3.83</v>
      </c>
      <c r="AB118">
        <v>12.67</v>
      </c>
      <c r="AC118">
        <v>13.67</v>
      </c>
      <c r="AD118">
        <v>53.35</v>
      </c>
      <c r="AE118">
        <v>49.1</v>
      </c>
      <c r="AF118">
        <v>-1.58</v>
      </c>
      <c r="AG118">
        <v>56.25</v>
      </c>
      <c r="AH118">
        <v>27</v>
      </c>
      <c r="AI118">
        <v>21</v>
      </c>
      <c r="AJ118">
        <v>0</v>
      </c>
      <c r="AK118">
        <v>2</v>
      </c>
      <c r="AL118">
        <v>0</v>
      </c>
      <c r="AM118">
        <v>0</v>
      </c>
      <c r="AN118">
        <v>3</v>
      </c>
      <c r="AO118">
        <v>0</v>
      </c>
      <c r="AP118">
        <v>1</v>
      </c>
      <c r="AQ118">
        <v>23</v>
      </c>
      <c r="AR118">
        <v>4.3499999999999996</v>
      </c>
      <c r="AS118">
        <v>0</v>
      </c>
      <c r="AT118">
        <v>0</v>
      </c>
      <c r="AU118">
        <v>0</v>
      </c>
    </row>
    <row r="119" spans="2:47" x14ac:dyDescent="0.2">
      <c r="B119" t="s">
        <v>68</v>
      </c>
      <c r="C119" t="s">
        <v>41</v>
      </c>
      <c r="D119" t="s">
        <v>50</v>
      </c>
      <c r="E119">
        <v>19.420000000000002</v>
      </c>
      <c r="F119">
        <v>66</v>
      </c>
      <c r="G119">
        <v>17</v>
      </c>
      <c r="H119">
        <v>11</v>
      </c>
      <c r="I119">
        <v>5</v>
      </c>
      <c r="J119">
        <v>28</v>
      </c>
      <c r="K119">
        <v>33</v>
      </c>
      <c r="L119">
        <v>154</v>
      </c>
      <c r="M119">
        <v>11.04</v>
      </c>
      <c r="N119">
        <v>0.26</v>
      </c>
      <c r="O119">
        <v>0.17</v>
      </c>
      <c r="P119">
        <v>0.08</v>
      </c>
      <c r="Q119">
        <v>0.42</v>
      </c>
      <c r="R119">
        <v>0.5</v>
      </c>
      <c r="S119">
        <v>2.33</v>
      </c>
      <c r="T119">
        <v>895.44</v>
      </c>
      <c r="U119">
        <v>13.57</v>
      </c>
      <c r="V119">
        <v>1.1399999999999999</v>
      </c>
      <c r="W119">
        <v>0.74</v>
      </c>
      <c r="X119">
        <v>0.34</v>
      </c>
      <c r="Y119">
        <v>1.88</v>
      </c>
      <c r="Z119">
        <v>2.21</v>
      </c>
      <c r="AA119">
        <v>10.32</v>
      </c>
      <c r="AB119">
        <v>14.66</v>
      </c>
      <c r="AC119">
        <v>14.43</v>
      </c>
      <c r="AD119">
        <v>53.16</v>
      </c>
      <c r="AE119">
        <v>49.21</v>
      </c>
      <c r="AF119">
        <v>-6.14</v>
      </c>
      <c r="AG119">
        <v>50</v>
      </c>
      <c r="AH119">
        <v>46</v>
      </c>
      <c r="AI119">
        <v>46</v>
      </c>
      <c r="AJ119">
        <v>4</v>
      </c>
      <c r="AK119">
        <v>19</v>
      </c>
      <c r="AL119">
        <v>21.05</v>
      </c>
      <c r="AM119">
        <v>4</v>
      </c>
      <c r="AN119">
        <v>25</v>
      </c>
      <c r="AO119">
        <v>16</v>
      </c>
      <c r="AP119">
        <v>9</v>
      </c>
      <c r="AQ119">
        <v>110</v>
      </c>
      <c r="AR119">
        <v>8.18</v>
      </c>
      <c r="AS119">
        <v>200</v>
      </c>
      <c r="AT119">
        <v>339</v>
      </c>
      <c r="AU119">
        <v>59</v>
      </c>
    </row>
    <row r="120" spans="2:47" x14ac:dyDescent="0.2">
      <c r="B120" t="s">
        <v>354</v>
      </c>
      <c r="C120" t="s">
        <v>102</v>
      </c>
      <c r="D120" t="s">
        <v>114</v>
      </c>
      <c r="E120">
        <v>17.109000000000002</v>
      </c>
      <c r="F120">
        <v>63</v>
      </c>
      <c r="G120">
        <v>3</v>
      </c>
      <c r="H120">
        <v>4</v>
      </c>
      <c r="I120">
        <v>10</v>
      </c>
      <c r="J120">
        <v>7</v>
      </c>
      <c r="K120">
        <v>17</v>
      </c>
      <c r="L120">
        <v>69</v>
      </c>
      <c r="M120">
        <v>4.3499999999999996</v>
      </c>
      <c r="N120">
        <v>0.05</v>
      </c>
      <c r="O120">
        <v>0.06</v>
      </c>
      <c r="P120">
        <v>0.16</v>
      </c>
      <c r="Q120">
        <v>0.11</v>
      </c>
      <c r="R120">
        <v>0.27</v>
      </c>
      <c r="S120">
        <v>1.1000000000000001</v>
      </c>
      <c r="T120">
        <v>1058.58</v>
      </c>
      <c r="U120">
        <v>16.8</v>
      </c>
      <c r="V120">
        <v>0.17</v>
      </c>
      <c r="W120">
        <v>0.23</v>
      </c>
      <c r="X120">
        <v>0.56999999999999995</v>
      </c>
      <c r="Y120">
        <v>0.4</v>
      </c>
      <c r="Z120">
        <v>0.96</v>
      </c>
      <c r="AA120">
        <v>3.91</v>
      </c>
      <c r="AB120">
        <v>13.78</v>
      </c>
      <c r="AC120">
        <v>14.37</v>
      </c>
      <c r="AD120">
        <v>52.4</v>
      </c>
      <c r="AE120">
        <v>51.21</v>
      </c>
      <c r="AF120">
        <v>-6.99</v>
      </c>
      <c r="AG120">
        <v>46.9</v>
      </c>
      <c r="AH120">
        <v>53</v>
      </c>
      <c r="AI120">
        <v>60</v>
      </c>
      <c r="AJ120">
        <v>1</v>
      </c>
      <c r="AK120">
        <v>5</v>
      </c>
      <c r="AL120">
        <v>20</v>
      </c>
      <c r="AM120">
        <v>0</v>
      </c>
      <c r="AN120">
        <v>4</v>
      </c>
      <c r="AO120">
        <v>0</v>
      </c>
      <c r="AP120">
        <v>2</v>
      </c>
      <c r="AQ120">
        <v>60</v>
      </c>
      <c r="AR120">
        <v>3.33</v>
      </c>
      <c r="AS120">
        <v>0</v>
      </c>
      <c r="AT120">
        <v>0</v>
      </c>
      <c r="AU120">
        <v>0</v>
      </c>
    </row>
    <row r="121" spans="2:47" x14ac:dyDescent="0.2">
      <c r="B121" t="s">
        <v>288</v>
      </c>
      <c r="C121" t="s">
        <v>102</v>
      </c>
      <c r="D121" t="s">
        <v>50</v>
      </c>
      <c r="E121">
        <v>19.568000000000001</v>
      </c>
      <c r="F121">
        <v>47</v>
      </c>
      <c r="G121">
        <v>0</v>
      </c>
      <c r="H121">
        <v>9</v>
      </c>
      <c r="I121">
        <v>2</v>
      </c>
      <c r="J121">
        <v>9</v>
      </c>
      <c r="K121">
        <v>11</v>
      </c>
      <c r="L121">
        <v>46</v>
      </c>
      <c r="M121">
        <v>0</v>
      </c>
      <c r="N121">
        <v>0</v>
      </c>
      <c r="O121">
        <v>0.19</v>
      </c>
      <c r="P121">
        <v>0.04</v>
      </c>
      <c r="Q121">
        <v>0.19</v>
      </c>
      <c r="R121">
        <v>0.23</v>
      </c>
      <c r="S121">
        <v>0.98</v>
      </c>
      <c r="T121">
        <v>732.2</v>
      </c>
      <c r="U121">
        <v>15.58</v>
      </c>
      <c r="V121">
        <v>0</v>
      </c>
      <c r="W121">
        <v>0.74</v>
      </c>
      <c r="X121">
        <v>0.16</v>
      </c>
      <c r="Y121">
        <v>0.74</v>
      </c>
      <c r="Z121">
        <v>0.9</v>
      </c>
      <c r="AA121">
        <v>3.77</v>
      </c>
      <c r="AB121">
        <v>14.35</v>
      </c>
      <c r="AC121">
        <v>14.46</v>
      </c>
      <c r="AD121">
        <v>53.04</v>
      </c>
      <c r="AE121">
        <v>49.75</v>
      </c>
      <c r="AF121">
        <v>1.36</v>
      </c>
      <c r="AG121">
        <v>55.84</v>
      </c>
      <c r="AH121">
        <v>43</v>
      </c>
      <c r="AI121">
        <v>34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45</v>
      </c>
      <c r="AR121">
        <v>0</v>
      </c>
      <c r="AS121">
        <v>0</v>
      </c>
      <c r="AT121">
        <v>0</v>
      </c>
      <c r="AU121">
        <v>0</v>
      </c>
    </row>
    <row r="122" spans="2:47" x14ac:dyDescent="0.2">
      <c r="B122" t="s">
        <v>318</v>
      </c>
      <c r="C122" t="s">
        <v>41</v>
      </c>
      <c r="D122" t="s">
        <v>1636</v>
      </c>
      <c r="E122">
        <v>16.667999999999999</v>
      </c>
      <c r="F122">
        <v>60</v>
      </c>
      <c r="G122">
        <v>8</v>
      </c>
      <c r="H122">
        <v>6</v>
      </c>
      <c r="I122">
        <v>0</v>
      </c>
      <c r="J122">
        <v>14</v>
      </c>
      <c r="K122">
        <v>14</v>
      </c>
      <c r="L122">
        <v>83</v>
      </c>
      <c r="M122">
        <v>9.64</v>
      </c>
      <c r="N122">
        <v>0.13</v>
      </c>
      <c r="O122">
        <v>0.1</v>
      </c>
      <c r="P122">
        <v>0</v>
      </c>
      <c r="Q122">
        <v>0.23</v>
      </c>
      <c r="R122">
        <v>0.23</v>
      </c>
      <c r="S122">
        <v>1.38</v>
      </c>
      <c r="T122">
        <v>643.96</v>
      </c>
      <c r="U122">
        <v>10.73</v>
      </c>
      <c r="V122">
        <v>0.75</v>
      </c>
      <c r="W122">
        <v>0.56000000000000005</v>
      </c>
      <c r="X122">
        <v>0</v>
      </c>
      <c r="Y122">
        <v>1.3</v>
      </c>
      <c r="Z122">
        <v>1.3</v>
      </c>
      <c r="AA122">
        <v>7.73</v>
      </c>
      <c r="AB122">
        <v>12.99</v>
      </c>
      <c r="AC122">
        <v>13.66</v>
      </c>
      <c r="AD122">
        <v>52.1</v>
      </c>
      <c r="AE122">
        <v>48.76</v>
      </c>
      <c r="AF122">
        <v>-10.92</v>
      </c>
      <c r="AG122">
        <v>42.86</v>
      </c>
      <c r="AH122">
        <v>24</v>
      </c>
      <c r="AI122">
        <v>32</v>
      </c>
      <c r="AJ122">
        <v>4</v>
      </c>
      <c r="AK122">
        <v>16</v>
      </c>
      <c r="AL122">
        <v>25</v>
      </c>
      <c r="AM122">
        <v>2</v>
      </c>
      <c r="AN122">
        <v>22</v>
      </c>
      <c r="AO122">
        <v>9.09</v>
      </c>
      <c r="AP122">
        <v>2</v>
      </c>
      <c r="AQ122">
        <v>45</v>
      </c>
      <c r="AR122">
        <v>4.4400000000000004</v>
      </c>
      <c r="AS122">
        <v>110</v>
      </c>
      <c r="AT122">
        <v>256</v>
      </c>
      <c r="AU122">
        <v>42.97</v>
      </c>
    </row>
    <row r="123" spans="2:47" x14ac:dyDescent="0.2">
      <c r="B123" t="s">
        <v>156</v>
      </c>
      <c r="C123" t="s">
        <v>41</v>
      </c>
      <c r="D123" t="s">
        <v>157</v>
      </c>
      <c r="E123">
        <v>17.565999999999999</v>
      </c>
      <c r="F123">
        <v>66</v>
      </c>
      <c r="G123">
        <v>13</v>
      </c>
      <c r="H123">
        <v>9</v>
      </c>
      <c r="I123">
        <v>3</v>
      </c>
      <c r="J123">
        <v>22</v>
      </c>
      <c r="K123">
        <v>25</v>
      </c>
      <c r="L123">
        <v>104</v>
      </c>
      <c r="M123">
        <v>12.5</v>
      </c>
      <c r="N123">
        <v>0.2</v>
      </c>
      <c r="O123">
        <v>0.14000000000000001</v>
      </c>
      <c r="P123">
        <v>0.05</v>
      </c>
      <c r="Q123">
        <v>0.33</v>
      </c>
      <c r="R123">
        <v>0.38</v>
      </c>
      <c r="S123">
        <v>1.58</v>
      </c>
      <c r="T123">
        <v>1017.03</v>
      </c>
      <c r="U123">
        <v>15.41</v>
      </c>
      <c r="V123">
        <v>0.77</v>
      </c>
      <c r="W123">
        <v>0.53</v>
      </c>
      <c r="X123">
        <v>0.18</v>
      </c>
      <c r="Y123">
        <v>1.3</v>
      </c>
      <c r="Z123">
        <v>1.47</v>
      </c>
      <c r="AA123">
        <v>6.14</v>
      </c>
      <c r="AB123">
        <v>14.85</v>
      </c>
      <c r="AC123">
        <v>14.15</v>
      </c>
      <c r="AD123">
        <v>40.409999999999997</v>
      </c>
      <c r="AE123">
        <v>52.12</v>
      </c>
      <c r="AF123">
        <v>-4.4800000000000004</v>
      </c>
      <c r="AG123">
        <v>36.11</v>
      </c>
      <c r="AH123">
        <v>39</v>
      </c>
      <c r="AI123">
        <v>69</v>
      </c>
      <c r="AJ123">
        <v>3</v>
      </c>
      <c r="AK123">
        <v>22</v>
      </c>
      <c r="AL123">
        <v>13.64</v>
      </c>
      <c r="AM123">
        <v>3</v>
      </c>
      <c r="AN123">
        <v>16</v>
      </c>
      <c r="AO123">
        <v>18.75</v>
      </c>
      <c r="AP123">
        <v>7</v>
      </c>
      <c r="AQ123">
        <v>66</v>
      </c>
      <c r="AR123">
        <v>10.61</v>
      </c>
      <c r="AS123">
        <v>33</v>
      </c>
      <c r="AT123">
        <v>84</v>
      </c>
      <c r="AU123">
        <v>39.29</v>
      </c>
    </row>
    <row r="124" spans="2:47" x14ac:dyDescent="0.2">
      <c r="B124" t="s">
        <v>243</v>
      </c>
      <c r="C124" t="s">
        <v>102</v>
      </c>
      <c r="D124" t="s">
        <v>47</v>
      </c>
      <c r="E124">
        <v>20.334</v>
      </c>
      <c r="F124">
        <v>67</v>
      </c>
      <c r="G124">
        <v>4</v>
      </c>
      <c r="H124">
        <v>6</v>
      </c>
      <c r="I124">
        <v>13</v>
      </c>
      <c r="J124">
        <v>10</v>
      </c>
      <c r="K124">
        <v>23</v>
      </c>
      <c r="L124">
        <v>71</v>
      </c>
      <c r="M124">
        <v>5.63</v>
      </c>
      <c r="N124">
        <v>0.06</v>
      </c>
      <c r="O124">
        <v>0.09</v>
      </c>
      <c r="P124">
        <v>0.19</v>
      </c>
      <c r="Q124">
        <v>0.15</v>
      </c>
      <c r="R124">
        <v>0.34</v>
      </c>
      <c r="S124">
        <v>1.06</v>
      </c>
      <c r="T124">
        <v>1090.24</v>
      </c>
      <c r="U124">
        <v>16.27</v>
      </c>
      <c r="V124">
        <v>0.22</v>
      </c>
      <c r="W124">
        <v>0.33</v>
      </c>
      <c r="X124">
        <v>0.72</v>
      </c>
      <c r="Y124">
        <v>0.55000000000000004</v>
      </c>
      <c r="Z124">
        <v>1.27</v>
      </c>
      <c r="AA124">
        <v>3.91</v>
      </c>
      <c r="AB124">
        <v>13.34</v>
      </c>
      <c r="AC124">
        <v>14.33</v>
      </c>
      <c r="AD124">
        <v>56.7</v>
      </c>
      <c r="AE124">
        <v>49.68</v>
      </c>
      <c r="AF124">
        <v>4.88</v>
      </c>
      <c r="AG124">
        <v>60.28</v>
      </c>
      <c r="AH124">
        <v>85</v>
      </c>
      <c r="AI124">
        <v>56</v>
      </c>
      <c r="AJ124">
        <v>0</v>
      </c>
      <c r="AK124">
        <v>6</v>
      </c>
      <c r="AL124">
        <v>0</v>
      </c>
      <c r="AM124">
        <v>2</v>
      </c>
      <c r="AN124">
        <v>2</v>
      </c>
      <c r="AO124">
        <v>100</v>
      </c>
      <c r="AP124">
        <v>2</v>
      </c>
      <c r="AQ124">
        <v>63</v>
      </c>
      <c r="AR124">
        <v>3.17</v>
      </c>
      <c r="AS124">
        <v>0</v>
      </c>
      <c r="AT124">
        <v>1</v>
      </c>
      <c r="AU124">
        <v>0</v>
      </c>
    </row>
    <row r="125" spans="2:47" x14ac:dyDescent="0.2">
      <c r="B125" t="s">
        <v>264</v>
      </c>
      <c r="C125" t="s">
        <v>102</v>
      </c>
      <c r="D125" t="s">
        <v>90</v>
      </c>
      <c r="E125">
        <v>20.282</v>
      </c>
      <c r="F125">
        <v>56</v>
      </c>
      <c r="G125">
        <v>3</v>
      </c>
      <c r="H125">
        <v>5</v>
      </c>
      <c r="I125">
        <v>2</v>
      </c>
      <c r="J125">
        <v>8</v>
      </c>
      <c r="K125">
        <v>10</v>
      </c>
      <c r="L125">
        <v>54</v>
      </c>
      <c r="M125">
        <v>5.56</v>
      </c>
      <c r="N125">
        <v>0.05</v>
      </c>
      <c r="O125">
        <v>0.09</v>
      </c>
      <c r="P125">
        <v>0.04</v>
      </c>
      <c r="Q125">
        <v>0.14000000000000001</v>
      </c>
      <c r="R125">
        <v>0.18</v>
      </c>
      <c r="S125">
        <v>0.96</v>
      </c>
      <c r="T125">
        <v>753.32</v>
      </c>
      <c r="U125">
        <v>13.45</v>
      </c>
      <c r="V125">
        <v>0.24</v>
      </c>
      <c r="W125">
        <v>0.4</v>
      </c>
      <c r="X125">
        <v>0.16</v>
      </c>
      <c r="Y125">
        <v>0.64</v>
      </c>
      <c r="Z125">
        <v>0.8</v>
      </c>
      <c r="AA125">
        <v>4.3</v>
      </c>
      <c r="AB125">
        <v>13.9</v>
      </c>
      <c r="AC125">
        <v>14.12</v>
      </c>
      <c r="AD125">
        <v>55.45</v>
      </c>
      <c r="AE125">
        <v>49.37</v>
      </c>
      <c r="AF125">
        <v>-12.38</v>
      </c>
      <c r="AG125">
        <v>48.61</v>
      </c>
      <c r="AH125">
        <v>35</v>
      </c>
      <c r="AI125">
        <v>37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</v>
      </c>
      <c r="AQ125">
        <v>54</v>
      </c>
      <c r="AR125">
        <v>5.56</v>
      </c>
      <c r="AS125">
        <v>0</v>
      </c>
      <c r="AT125">
        <v>0</v>
      </c>
      <c r="AU125">
        <v>0</v>
      </c>
    </row>
    <row r="126" spans="2:47" x14ac:dyDescent="0.2">
      <c r="B126" t="s">
        <v>491</v>
      </c>
      <c r="C126" t="s">
        <v>102</v>
      </c>
      <c r="D126" t="s">
        <v>492</v>
      </c>
      <c r="E126">
        <v>18.524999999999999</v>
      </c>
      <c r="F126">
        <v>65</v>
      </c>
      <c r="G126">
        <v>0</v>
      </c>
      <c r="H126">
        <v>4</v>
      </c>
      <c r="I126">
        <v>5</v>
      </c>
      <c r="J126">
        <v>4</v>
      </c>
      <c r="K126">
        <v>9</v>
      </c>
      <c r="L126">
        <v>31</v>
      </c>
      <c r="M126">
        <v>0</v>
      </c>
      <c r="N126">
        <v>0</v>
      </c>
      <c r="O126">
        <v>0.06</v>
      </c>
      <c r="P126">
        <v>0.08</v>
      </c>
      <c r="Q126">
        <v>0.06</v>
      </c>
      <c r="R126">
        <v>0.14000000000000001</v>
      </c>
      <c r="S126">
        <v>0.48</v>
      </c>
      <c r="T126">
        <v>751.98</v>
      </c>
      <c r="U126">
        <v>11.57</v>
      </c>
      <c r="V126">
        <v>0</v>
      </c>
      <c r="W126">
        <v>0.32</v>
      </c>
      <c r="X126">
        <v>0.4</v>
      </c>
      <c r="Y126">
        <v>0.32</v>
      </c>
      <c r="Z126">
        <v>0.72</v>
      </c>
      <c r="AA126">
        <v>2.4700000000000002</v>
      </c>
      <c r="AB126">
        <v>14.37</v>
      </c>
      <c r="AC126">
        <v>13.53</v>
      </c>
      <c r="AD126">
        <v>52.05</v>
      </c>
      <c r="AE126">
        <v>48.63</v>
      </c>
      <c r="AF126">
        <v>3.33</v>
      </c>
      <c r="AG126">
        <v>54.55</v>
      </c>
      <c r="AH126">
        <v>36</v>
      </c>
      <c r="AI126">
        <v>30</v>
      </c>
      <c r="AJ126">
        <v>0</v>
      </c>
      <c r="AK126">
        <v>1</v>
      </c>
      <c r="AL126">
        <v>0</v>
      </c>
      <c r="AM126">
        <v>0</v>
      </c>
      <c r="AN126">
        <v>2</v>
      </c>
      <c r="AO126">
        <v>0</v>
      </c>
      <c r="AP126">
        <v>0</v>
      </c>
      <c r="AQ126">
        <v>28</v>
      </c>
      <c r="AR126">
        <v>0</v>
      </c>
      <c r="AS126">
        <v>0</v>
      </c>
      <c r="AT126">
        <v>2</v>
      </c>
      <c r="AU126">
        <v>0</v>
      </c>
    </row>
    <row r="127" spans="2:47" x14ac:dyDescent="0.2">
      <c r="B127" t="s">
        <v>162</v>
      </c>
      <c r="C127" t="s">
        <v>102</v>
      </c>
      <c r="D127" t="s">
        <v>42</v>
      </c>
      <c r="E127">
        <v>18.995999999999999</v>
      </c>
      <c r="F127">
        <v>36</v>
      </c>
      <c r="G127">
        <v>3</v>
      </c>
      <c r="H127">
        <v>11</v>
      </c>
      <c r="I127">
        <v>9</v>
      </c>
      <c r="J127">
        <v>14</v>
      </c>
      <c r="K127">
        <v>23</v>
      </c>
      <c r="L127">
        <v>64</v>
      </c>
      <c r="M127">
        <v>4.6900000000000004</v>
      </c>
      <c r="N127">
        <v>0.08</v>
      </c>
      <c r="O127">
        <v>0.31</v>
      </c>
      <c r="P127">
        <v>0.25</v>
      </c>
      <c r="Q127">
        <v>0.39</v>
      </c>
      <c r="R127">
        <v>0.64</v>
      </c>
      <c r="S127">
        <v>1.78</v>
      </c>
      <c r="T127">
        <v>615.41999999999996</v>
      </c>
      <c r="U127">
        <v>17.09</v>
      </c>
      <c r="V127">
        <v>0.28999999999999998</v>
      </c>
      <c r="W127">
        <v>1.07</v>
      </c>
      <c r="X127">
        <v>0.88</v>
      </c>
      <c r="Y127">
        <v>1.36</v>
      </c>
      <c r="Z127">
        <v>2.2400000000000002</v>
      </c>
      <c r="AA127">
        <v>6.24</v>
      </c>
      <c r="AB127">
        <v>13.99</v>
      </c>
      <c r="AC127">
        <v>13.94</v>
      </c>
      <c r="AD127">
        <v>63.7</v>
      </c>
      <c r="AE127">
        <v>48.19</v>
      </c>
      <c r="AF127">
        <v>-1.28</v>
      </c>
      <c r="AG127">
        <v>61.76</v>
      </c>
      <c r="AH127">
        <v>42</v>
      </c>
      <c r="AI127">
        <v>26</v>
      </c>
      <c r="AJ127">
        <v>2</v>
      </c>
      <c r="AK127">
        <v>3</v>
      </c>
      <c r="AL127">
        <v>66.67</v>
      </c>
      <c r="AM127">
        <v>0</v>
      </c>
      <c r="AN127">
        <v>2</v>
      </c>
      <c r="AO127">
        <v>0</v>
      </c>
      <c r="AP127">
        <v>1</v>
      </c>
      <c r="AQ127">
        <v>59</v>
      </c>
      <c r="AR127">
        <v>1.69</v>
      </c>
      <c r="AS127">
        <v>0</v>
      </c>
      <c r="AT127">
        <v>0</v>
      </c>
      <c r="AU127">
        <v>0</v>
      </c>
    </row>
    <row r="128" spans="2:47" x14ac:dyDescent="0.2">
      <c r="B128" t="s">
        <v>170</v>
      </c>
      <c r="C128" t="s">
        <v>41</v>
      </c>
      <c r="D128" t="s">
        <v>44</v>
      </c>
      <c r="E128">
        <v>17.530999999999999</v>
      </c>
      <c r="F128">
        <v>66</v>
      </c>
      <c r="G128">
        <v>21</v>
      </c>
      <c r="H128">
        <v>12</v>
      </c>
      <c r="I128">
        <v>5</v>
      </c>
      <c r="J128">
        <v>33</v>
      </c>
      <c r="K128">
        <v>38</v>
      </c>
      <c r="L128">
        <v>143</v>
      </c>
      <c r="M128">
        <v>14.69</v>
      </c>
      <c r="N128">
        <v>0.32</v>
      </c>
      <c r="O128">
        <v>0.18</v>
      </c>
      <c r="P128">
        <v>0.08</v>
      </c>
      <c r="Q128">
        <v>0.5</v>
      </c>
      <c r="R128">
        <v>0.57999999999999996</v>
      </c>
      <c r="S128">
        <v>2.17</v>
      </c>
      <c r="T128">
        <v>907.85</v>
      </c>
      <c r="U128">
        <v>13.76</v>
      </c>
      <c r="V128">
        <v>1.39</v>
      </c>
      <c r="W128">
        <v>0.79</v>
      </c>
      <c r="X128">
        <v>0.33</v>
      </c>
      <c r="Y128">
        <v>2.1800000000000002</v>
      </c>
      <c r="Z128">
        <v>2.5099999999999998</v>
      </c>
      <c r="AA128">
        <v>9.4499999999999993</v>
      </c>
      <c r="AB128">
        <v>13.16</v>
      </c>
      <c r="AC128">
        <v>13.95</v>
      </c>
      <c r="AD128">
        <v>53.18</v>
      </c>
      <c r="AE128">
        <v>49.46</v>
      </c>
      <c r="AF128">
        <v>4.4800000000000004</v>
      </c>
      <c r="AG128">
        <v>58.33</v>
      </c>
      <c r="AH128">
        <v>56</v>
      </c>
      <c r="AI128">
        <v>40</v>
      </c>
      <c r="AJ128">
        <v>12</v>
      </c>
      <c r="AK128">
        <v>47</v>
      </c>
      <c r="AL128">
        <v>25.53</v>
      </c>
      <c r="AM128">
        <v>2</v>
      </c>
      <c r="AN128">
        <v>15</v>
      </c>
      <c r="AO128">
        <v>13.33</v>
      </c>
      <c r="AP128">
        <v>7</v>
      </c>
      <c r="AQ128">
        <v>81</v>
      </c>
      <c r="AR128">
        <v>8.64</v>
      </c>
      <c r="AS128">
        <v>112</v>
      </c>
      <c r="AT128">
        <v>243</v>
      </c>
      <c r="AU128">
        <v>46.09</v>
      </c>
    </row>
    <row r="129" spans="2:47" x14ac:dyDescent="0.2">
      <c r="B129" t="s">
        <v>326</v>
      </c>
      <c r="C129" t="s">
        <v>49</v>
      </c>
      <c r="D129" t="s">
        <v>47</v>
      </c>
      <c r="E129">
        <v>18.614999999999998</v>
      </c>
      <c r="F129">
        <v>35</v>
      </c>
      <c r="G129">
        <v>4</v>
      </c>
      <c r="H129">
        <v>1</v>
      </c>
      <c r="I129">
        <v>5</v>
      </c>
      <c r="J129">
        <v>5</v>
      </c>
      <c r="K129">
        <v>10</v>
      </c>
      <c r="L129">
        <v>42</v>
      </c>
      <c r="M129">
        <v>9.52</v>
      </c>
      <c r="N129">
        <v>0.11</v>
      </c>
      <c r="O129">
        <v>0.03</v>
      </c>
      <c r="P129">
        <v>0.14000000000000001</v>
      </c>
      <c r="Q129">
        <v>0.14000000000000001</v>
      </c>
      <c r="R129">
        <v>0.28999999999999998</v>
      </c>
      <c r="S129">
        <v>1.2</v>
      </c>
      <c r="T129">
        <v>360.43</v>
      </c>
      <c r="U129">
        <v>10.3</v>
      </c>
      <c r="V129">
        <v>0.67</v>
      </c>
      <c r="W129">
        <v>0.17</v>
      </c>
      <c r="X129">
        <v>0.83</v>
      </c>
      <c r="Y129">
        <v>0.83</v>
      </c>
      <c r="Z129">
        <v>1.66</v>
      </c>
      <c r="AA129">
        <v>6.99</v>
      </c>
      <c r="AB129">
        <v>13.08</v>
      </c>
      <c r="AC129">
        <v>13.66</v>
      </c>
      <c r="AD129">
        <v>57.37</v>
      </c>
      <c r="AE129">
        <v>48.5</v>
      </c>
      <c r="AF129">
        <v>-10.4</v>
      </c>
      <c r="AG129">
        <v>47.22</v>
      </c>
      <c r="AH129">
        <v>17</v>
      </c>
      <c r="AI129">
        <v>19</v>
      </c>
      <c r="AJ129">
        <v>1</v>
      </c>
      <c r="AK129">
        <v>6</v>
      </c>
      <c r="AL129">
        <v>16.670000000000002</v>
      </c>
      <c r="AM129">
        <v>2</v>
      </c>
      <c r="AN129">
        <v>7</v>
      </c>
      <c r="AO129">
        <v>28.57</v>
      </c>
      <c r="AP129">
        <v>1</v>
      </c>
      <c r="AQ129">
        <v>29</v>
      </c>
      <c r="AR129">
        <v>3.45</v>
      </c>
      <c r="AS129">
        <v>3</v>
      </c>
      <c r="AT129">
        <v>6</v>
      </c>
      <c r="AU129">
        <v>50</v>
      </c>
    </row>
    <row r="130" spans="2:47" x14ac:dyDescent="0.2">
      <c r="B130" t="s">
        <v>535</v>
      </c>
      <c r="C130" t="s">
        <v>41</v>
      </c>
      <c r="D130" t="s">
        <v>54</v>
      </c>
      <c r="E130">
        <v>16.66</v>
      </c>
      <c r="F130">
        <v>36</v>
      </c>
      <c r="G130">
        <v>3</v>
      </c>
      <c r="H130">
        <v>2</v>
      </c>
      <c r="I130">
        <v>0</v>
      </c>
      <c r="J130">
        <v>5</v>
      </c>
      <c r="K130">
        <v>5</v>
      </c>
      <c r="L130">
        <v>21</v>
      </c>
      <c r="M130">
        <v>14.29</v>
      </c>
      <c r="N130">
        <v>0.08</v>
      </c>
      <c r="O130">
        <v>0.06</v>
      </c>
      <c r="P130">
        <v>0</v>
      </c>
      <c r="Q130">
        <v>0.14000000000000001</v>
      </c>
      <c r="R130">
        <v>0.14000000000000001</v>
      </c>
      <c r="S130">
        <v>0.57999999999999996</v>
      </c>
      <c r="T130">
        <v>304.89</v>
      </c>
      <c r="U130">
        <v>8.4700000000000006</v>
      </c>
      <c r="V130">
        <v>0.59</v>
      </c>
      <c r="W130">
        <v>0.39</v>
      </c>
      <c r="X130">
        <v>0</v>
      </c>
      <c r="Y130">
        <v>0.98</v>
      </c>
      <c r="Z130">
        <v>0.98</v>
      </c>
      <c r="AA130">
        <v>4.13</v>
      </c>
      <c r="AB130">
        <v>12.36</v>
      </c>
      <c r="AC130">
        <v>13</v>
      </c>
      <c r="AD130">
        <v>48.26</v>
      </c>
      <c r="AE130">
        <v>47.08</v>
      </c>
      <c r="AF130">
        <v>-5.36</v>
      </c>
      <c r="AG130">
        <v>45</v>
      </c>
      <c r="AH130">
        <v>9</v>
      </c>
      <c r="AI130">
        <v>11</v>
      </c>
      <c r="AJ130">
        <v>0</v>
      </c>
      <c r="AK130">
        <v>2</v>
      </c>
      <c r="AL130">
        <v>0</v>
      </c>
      <c r="AM130">
        <v>1</v>
      </c>
      <c r="AN130">
        <v>1</v>
      </c>
      <c r="AO130">
        <v>100</v>
      </c>
      <c r="AP130">
        <v>2</v>
      </c>
      <c r="AQ130">
        <v>18</v>
      </c>
      <c r="AR130">
        <v>11.11</v>
      </c>
      <c r="AS130">
        <v>10</v>
      </c>
      <c r="AT130">
        <v>18</v>
      </c>
      <c r="AU130">
        <v>55.56</v>
      </c>
    </row>
    <row r="131" spans="2:47" x14ac:dyDescent="0.2">
      <c r="B131" t="s">
        <v>112</v>
      </c>
      <c r="C131" t="s">
        <v>41</v>
      </c>
      <c r="D131" t="s">
        <v>65</v>
      </c>
      <c r="E131">
        <v>17.539000000000001</v>
      </c>
      <c r="F131">
        <v>68</v>
      </c>
      <c r="G131">
        <v>12</v>
      </c>
      <c r="H131">
        <v>7</v>
      </c>
      <c r="I131">
        <v>11</v>
      </c>
      <c r="J131">
        <v>19</v>
      </c>
      <c r="K131">
        <v>30</v>
      </c>
      <c r="L131">
        <v>100</v>
      </c>
      <c r="M131">
        <v>12</v>
      </c>
      <c r="N131">
        <v>0.18</v>
      </c>
      <c r="O131">
        <v>0.1</v>
      </c>
      <c r="P131">
        <v>0.16</v>
      </c>
      <c r="Q131">
        <v>0.28000000000000003</v>
      </c>
      <c r="R131">
        <v>0.44</v>
      </c>
      <c r="S131">
        <v>1.47</v>
      </c>
      <c r="T131">
        <v>912.56</v>
      </c>
      <c r="U131">
        <v>13.42</v>
      </c>
      <c r="V131">
        <v>0.79</v>
      </c>
      <c r="W131">
        <v>0.46</v>
      </c>
      <c r="X131">
        <v>0.72</v>
      </c>
      <c r="Y131">
        <v>1.25</v>
      </c>
      <c r="Z131">
        <v>1.97</v>
      </c>
      <c r="AA131">
        <v>6.57</v>
      </c>
      <c r="AB131">
        <v>14.6</v>
      </c>
      <c r="AC131">
        <v>14.15</v>
      </c>
      <c r="AD131">
        <v>46.65</v>
      </c>
      <c r="AE131">
        <v>49.82</v>
      </c>
      <c r="AF131">
        <v>-1.44</v>
      </c>
      <c r="AG131">
        <v>44.71</v>
      </c>
      <c r="AH131">
        <v>38</v>
      </c>
      <c r="AI131">
        <v>47</v>
      </c>
      <c r="AJ131">
        <v>3</v>
      </c>
      <c r="AK131">
        <v>22</v>
      </c>
      <c r="AL131">
        <v>13.64</v>
      </c>
      <c r="AM131">
        <v>2</v>
      </c>
      <c r="AN131">
        <v>16</v>
      </c>
      <c r="AO131">
        <v>12.5</v>
      </c>
      <c r="AP131">
        <v>7</v>
      </c>
      <c r="AQ131">
        <v>62</v>
      </c>
      <c r="AR131">
        <v>11.29</v>
      </c>
      <c r="AS131">
        <v>370</v>
      </c>
      <c r="AT131">
        <v>747</v>
      </c>
      <c r="AU131">
        <v>49.53</v>
      </c>
    </row>
    <row r="132" spans="2:47" x14ac:dyDescent="0.2">
      <c r="B132" t="s">
        <v>172</v>
      </c>
      <c r="C132" t="s">
        <v>46</v>
      </c>
      <c r="D132" t="s">
        <v>85</v>
      </c>
      <c r="E132">
        <v>18.599</v>
      </c>
      <c r="F132">
        <v>67</v>
      </c>
      <c r="G132">
        <v>13</v>
      </c>
      <c r="H132">
        <v>7</v>
      </c>
      <c r="I132">
        <v>8</v>
      </c>
      <c r="J132">
        <v>20</v>
      </c>
      <c r="K132">
        <v>28</v>
      </c>
      <c r="L132">
        <v>109</v>
      </c>
      <c r="M132">
        <v>11.93</v>
      </c>
      <c r="N132">
        <v>0.19</v>
      </c>
      <c r="O132">
        <v>0.1</v>
      </c>
      <c r="P132">
        <v>0.12</v>
      </c>
      <c r="Q132">
        <v>0.3</v>
      </c>
      <c r="R132">
        <v>0.42</v>
      </c>
      <c r="S132">
        <v>1.63</v>
      </c>
      <c r="T132">
        <v>754.7</v>
      </c>
      <c r="U132">
        <v>11.26</v>
      </c>
      <c r="V132">
        <v>1.03</v>
      </c>
      <c r="W132">
        <v>0.56000000000000005</v>
      </c>
      <c r="X132">
        <v>0.64</v>
      </c>
      <c r="Y132">
        <v>1.59</v>
      </c>
      <c r="Z132">
        <v>2.23</v>
      </c>
      <c r="AA132">
        <v>8.67</v>
      </c>
      <c r="AB132">
        <v>13.64</v>
      </c>
      <c r="AC132">
        <v>14.39</v>
      </c>
      <c r="AD132">
        <v>51.9</v>
      </c>
      <c r="AE132">
        <v>48.35</v>
      </c>
      <c r="AF132">
        <v>9.48</v>
      </c>
      <c r="AG132">
        <v>57.14</v>
      </c>
      <c r="AH132">
        <v>40</v>
      </c>
      <c r="AI132">
        <v>30</v>
      </c>
      <c r="AJ132">
        <v>5</v>
      </c>
      <c r="AK132">
        <v>25</v>
      </c>
      <c r="AL132">
        <v>20</v>
      </c>
      <c r="AM132">
        <v>4</v>
      </c>
      <c r="AN132">
        <v>21</v>
      </c>
      <c r="AO132">
        <v>19.05</v>
      </c>
      <c r="AP132">
        <v>4</v>
      </c>
      <c r="AQ132">
        <v>63</v>
      </c>
      <c r="AR132">
        <v>6.35</v>
      </c>
      <c r="AS132">
        <v>1</v>
      </c>
      <c r="AT132">
        <v>4</v>
      </c>
      <c r="AU132">
        <v>25</v>
      </c>
    </row>
    <row r="133" spans="2:47" x14ac:dyDescent="0.2">
      <c r="B133" t="s">
        <v>308</v>
      </c>
      <c r="C133" t="s">
        <v>41</v>
      </c>
      <c r="D133" t="s">
        <v>114</v>
      </c>
      <c r="E133">
        <v>16.640999999999998</v>
      </c>
      <c r="F133">
        <v>59</v>
      </c>
      <c r="G133">
        <v>10</v>
      </c>
      <c r="H133">
        <v>6</v>
      </c>
      <c r="I133">
        <v>1</v>
      </c>
      <c r="J133">
        <v>16</v>
      </c>
      <c r="K133">
        <v>17</v>
      </c>
      <c r="L133">
        <v>57</v>
      </c>
      <c r="M133">
        <v>17.54</v>
      </c>
      <c r="N133">
        <v>0.17</v>
      </c>
      <c r="O133">
        <v>0.1</v>
      </c>
      <c r="P133">
        <v>0.02</v>
      </c>
      <c r="Q133">
        <v>0.27</v>
      </c>
      <c r="R133">
        <v>0.28999999999999998</v>
      </c>
      <c r="S133">
        <v>0.97</v>
      </c>
      <c r="T133">
        <v>602.67999999999995</v>
      </c>
      <c r="U133">
        <v>10.210000000000001</v>
      </c>
      <c r="V133">
        <v>1</v>
      </c>
      <c r="W133">
        <v>0.6</v>
      </c>
      <c r="X133">
        <v>0.1</v>
      </c>
      <c r="Y133">
        <v>1.59</v>
      </c>
      <c r="Z133">
        <v>1.69</v>
      </c>
      <c r="AA133">
        <v>5.67</v>
      </c>
      <c r="AB133">
        <v>13.72</v>
      </c>
      <c r="AC133">
        <v>13.94</v>
      </c>
      <c r="AD133">
        <v>51.38</v>
      </c>
      <c r="AE133">
        <v>51.03</v>
      </c>
      <c r="AF133">
        <v>5</v>
      </c>
      <c r="AG133">
        <v>56.52</v>
      </c>
      <c r="AH133">
        <v>26</v>
      </c>
      <c r="AI133">
        <v>20</v>
      </c>
      <c r="AJ133">
        <v>4</v>
      </c>
      <c r="AK133">
        <v>16</v>
      </c>
      <c r="AL133">
        <v>25</v>
      </c>
      <c r="AM133">
        <v>5</v>
      </c>
      <c r="AN133">
        <v>12</v>
      </c>
      <c r="AO133">
        <v>41.67</v>
      </c>
      <c r="AP133">
        <v>1</v>
      </c>
      <c r="AQ133">
        <v>29</v>
      </c>
      <c r="AR133">
        <v>3.45</v>
      </c>
      <c r="AS133">
        <v>5</v>
      </c>
      <c r="AT133">
        <v>11</v>
      </c>
      <c r="AU133">
        <v>45.45</v>
      </c>
    </row>
    <row r="134" spans="2:47" x14ac:dyDescent="0.2">
      <c r="B134" t="s">
        <v>1645</v>
      </c>
      <c r="C134" t="s">
        <v>102</v>
      </c>
      <c r="D134" t="s">
        <v>85</v>
      </c>
      <c r="E134">
        <v>16.474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0.33</v>
      </c>
      <c r="T134">
        <v>24.1</v>
      </c>
      <c r="U134">
        <v>8.0299999999999994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2.4900000000000002</v>
      </c>
      <c r="AB134">
        <v>13.99</v>
      </c>
      <c r="AC134">
        <v>15.24</v>
      </c>
      <c r="AD134">
        <v>53.69</v>
      </c>
      <c r="AE134">
        <v>58.22</v>
      </c>
      <c r="AF134">
        <v>-52.94</v>
      </c>
      <c r="AG134">
        <v>0</v>
      </c>
      <c r="AH134">
        <v>0</v>
      </c>
      <c r="AI134">
        <v>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</row>
    <row r="135" spans="2:47" x14ac:dyDescent="0.2">
      <c r="B135" t="s">
        <v>282</v>
      </c>
      <c r="C135" t="s">
        <v>49</v>
      </c>
      <c r="D135" t="s">
        <v>71</v>
      </c>
      <c r="E135">
        <v>18.332999999999998</v>
      </c>
      <c r="F135">
        <v>35</v>
      </c>
      <c r="G135">
        <v>7</v>
      </c>
      <c r="H135">
        <v>2</v>
      </c>
      <c r="I135">
        <v>0</v>
      </c>
      <c r="J135">
        <v>9</v>
      </c>
      <c r="K135">
        <v>9</v>
      </c>
      <c r="L135">
        <v>69</v>
      </c>
      <c r="M135">
        <v>10.14</v>
      </c>
      <c r="N135">
        <v>0.2</v>
      </c>
      <c r="O135">
        <v>0.06</v>
      </c>
      <c r="P135">
        <v>0</v>
      </c>
      <c r="Q135">
        <v>0.26</v>
      </c>
      <c r="R135">
        <v>0.26</v>
      </c>
      <c r="S135">
        <v>1.97</v>
      </c>
      <c r="T135">
        <v>389.03</v>
      </c>
      <c r="U135">
        <v>11.12</v>
      </c>
      <c r="V135">
        <v>1.08</v>
      </c>
      <c r="W135">
        <v>0.31</v>
      </c>
      <c r="X135">
        <v>0</v>
      </c>
      <c r="Y135">
        <v>1.39</v>
      </c>
      <c r="Z135">
        <v>1.39</v>
      </c>
      <c r="AA135">
        <v>10.64</v>
      </c>
      <c r="AB135">
        <v>13.18</v>
      </c>
      <c r="AC135">
        <v>14.05</v>
      </c>
      <c r="AD135">
        <v>46.78</v>
      </c>
      <c r="AE135">
        <v>49.12</v>
      </c>
      <c r="AF135">
        <v>-11.54</v>
      </c>
      <c r="AG135">
        <v>36.36</v>
      </c>
      <c r="AH135">
        <v>12</v>
      </c>
      <c r="AI135">
        <v>21</v>
      </c>
      <c r="AJ135">
        <v>2</v>
      </c>
      <c r="AK135">
        <v>14</v>
      </c>
      <c r="AL135">
        <v>14.29</v>
      </c>
      <c r="AM135">
        <v>1</v>
      </c>
      <c r="AN135">
        <v>11</v>
      </c>
      <c r="AO135">
        <v>9.09</v>
      </c>
      <c r="AP135">
        <v>4</v>
      </c>
      <c r="AQ135">
        <v>44</v>
      </c>
      <c r="AR135">
        <v>9.09</v>
      </c>
      <c r="AS135">
        <v>2</v>
      </c>
      <c r="AT135">
        <v>12</v>
      </c>
      <c r="AU135">
        <v>16.670000000000002</v>
      </c>
    </row>
    <row r="136" spans="2:47" x14ac:dyDescent="0.2">
      <c r="B136" t="s">
        <v>329</v>
      </c>
      <c r="C136" t="s">
        <v>49</v>
      </c>
      <c r="D136" t="s">
        <v>3702</v>
      </c>
      <c r="E136">
        <v>18.844999999999999</v>
      </c>
      <c r="F136">
        <v>31</v>
      </c>
      <c r="G136">
        <v>2</v>
      </c>
      <c r="H136">
        <v>2</v>
      </c>
      <c r="I136">
        <v>3</v>
      </c>
      <c r="J136">
        <v>4</v>
      </c>
      <c r="K136">
        <v>7</v>
      </c>
      <c r="L136">
        <v>48</v>
      </c>
      <c r="M136">
        <v>4.17</v>
      </c>
      <c r="N136">
        <v>0.06</v>
      </c>
      <c r="O136">
        <v>0.06</v>
      </c>
      <c r="P136">
        <v>0.1</v>
      </c>
      <c r="Q136">
        <v>0.13</v>
      </c>
      <c r="R136">
        <v>0.23</v>
      </c>
      <c r="S136">
        <v>1.55</v>
      </c>
      <c r="T136">
        <v>330.89</v>
      </c>
      <c r="U136">
        <v>10.67</v>
      </c>
      <c r="V136">
        <v>0.36</v>
      </c>
      <c r="W136">
        <v>0.36</v>
      </c>
      <c r="X136">
        <v>0.54</v>
      </c>
      <c r="Y136">
        <v>0.73</v>
      </c>
      <c r="Z136">
        <v>1.27</v>
      </c>
      <c r="AA136">
        <v>8.6999999999999993</v>
      </c>
      <c r="AB136">
        <v>14.11</v>
      </c>
      <c r="AC136">
        <v>14.22</v>
      </c>
      <c r="AD136">
        <v>50.5</v>
      </c>
      <c r="AE136">
        <v>47.6</v>
      </c>
      <c r="AF136">
        <v>-1.42</v>
      </c>
      <c r="AG136">
        <v>51.85</v>
      </c>
      <c r="AH136">
        <v>14</v>
      </c>
      <c r="AI136">
        <v>13</v>
      </c>
      <c r="AJ136">
        <v>0</v>
      </c>
      <c r="AK136">
        <v>7</v>
      </c>
      <c r="AL136">
        <v>0</v>
      </c>
      <c r="AM136">
        <v>1</v>
      </c>
      <c r="AN136">
        <v>4</v>
      </c>
      <c r="AO136">
        <v>25</v>
      </c>
      <c r="AP136">
        <v>1</v>
      </c>
      <c r="AQ136">
        <v>37</v>
      </c>
      <c r="AR136">
        <v>2.7</v>
      </c>
      <c r="AS136">
        <v>1</v>
      </c>
      <c r="AT136">
        <v>2</v>
      </c>
      <c r="AU136">
        <v>50</v>
      </c>
    </row>
    <row r="137" spans="2:47" x14ac:dyDescent="0.2">
      <c r="B137" t="s">
        <v>271</v>
      </c>
      <c r="C137" t="s">
        <v>49</v>
      </c>
      <c r="D137" t="s">
        <v>80</v>
      </c>
      <c r="E137">
        <v>16.739999999999998</v>
      </c>
      <c r="F137">
        <v>59</v>
      </c>
      <c r="G137">
        <v>10</v>
      </c>
      <c r="H137">
        <v>7</v>
      </c>
      <c r="I137">
        <v>5</v>
      </c>
      <c r="J137">
        <v>17</v>
      </c>
      <c r="K137">
        <v>22</v>
      </c>
      <c r="L137">
        <v>54</v>
      </c>
      <c r="M137">
        <v>18.52</v>
      </c>
      <c r="N137">
        <v>0.17</v>
      </c>
      <c r="O137">
        <v>0.12</v>
      </c>
      <c r="P137">
        <v>0.08</v>
      </c>
      <c r="Q137">
        <v>0.28999999999999998</v>
      </c>
      <c r="R137">
        <v>0.37</v>
      </c>
      <c r="S137">
        <v>0.92</v>
      </c>
      <c r="T137">
        <v>736.4</v>
      </c>
      <c r="U137">
        <v>12.48</v>
      </c>
      <c r="V137">
        <v>0.81</v>
      </c>
      <c r="W137">
        <v>0.56999999999999995</v>
      </c>
      <c r="X137">
        <v>0.41</v>
      </c>
      <c r="Y137">
        <v>1.39</v>
      </c>
      <c r="Z137">
        <v>1.79</v>
      </c>
      <c r="AA137">
        <v>4.4000000000000004</v>
      </c>
      <c r="AB137">
        <v>13.33</v>
      </c>
      <c r="AC137">
        <v>13.92</v>
      </c>
      <c r="AD137">
        <v>51.14</v>
      </c>
      <c r="AE137">
        <v>48.58</v>
      </c>
      <c r="AF137">
        <v>-4.37</v>
      </c>
      <c r="AG137">
        <v>47.3</v>
      </c>
      <c r="AH137">
        <v>35</v>
      </c>
      <c r="AI137">
        <v>39</v>
      </c>
      <c r="AJ137">
        <v>3</v>
      </c>
      <c r="AK137">
        <v>10</v>
      </c>
      <c r="AL137">
        <v>30</v>
      </c>
      <c r="AM137">
        <v>2</v>
      </c>
      <c r="AN137">
        <v>8</v>
      </c>
      <c r="AO137">
        <v>25</v>
      </c>
      <c r="AP137">
        <v>5</v>
      </c>
      <c r="AQ137">
        <v>36</v>
      </c>
      <c r="AR137">
        <v>13.89</v>
      </c>
      <c r="AS137">
        <v>4</v>
      </c>
      <c r="AT137">
        <v>11</v>
      </c>
      <c r="AU137">
        <v>36.36</v>
      </c>
    </row>
    <row r="138" spans="2:47" x14ac:dyDescent="0.2">
      <c r="B138" t="s">
        <v>283</v>
      </c>
      <c r="C138" t="s">
        <v>49</v>
      </c>
      <c r="D138" t="s">
        <v>65</v>
      </c>
      <c r="E138">
        <v>17.117000000000001</v>
      </c>
      <c r="F138">
        <v>55</v>
      </c>
      <c r="G138">
        <v>4</v>
      </c>
      <c r="H138">
        <v>8</v>
      </c>
      <c r="I138">
        <v>3</v>
      </c>
      <c r="J138">
        <v>12</v>
      </c>
      <c r="K138">
        <v>15</v>
      </c>
      <c r="L138">
        <v>48</v>
      </c>
      <c r="M138">
        <v>8.33</v>
      </c>
      <c r="N138">
        <v>7.0000000000000007E-2</v>
      </c>
      <c r="O138">
        <v>0.15</v>
      </c>
      <c r="P138">
        <v>0.05</v>
      </c>
      <c r="Q138">
        <v>0.22</v>
      </c>
      <c r="R138">
        <v>0.27</v>
      </c>
      <c r="S138">
        <v>0.87</v>
      </c>
      <c r="T138">
        <v>571.54999999999995</v>
      </c>
      <c r="U138">
        <v>10.39</v>
      </c>
      <c r="V138">
        <v>0.42</v>
      </c>
      <c r="W138">
        <v>0.84</v>
      </c>
      <c r="X138">
        <v>0.31</v>
      </c>
      <c r="Y138">
        <v>1.26</v>
      </c>
      <c r="Z138">
        <v>1.57</v>
      </c>
      <c r="AA138">
        <v>5.04</v>
      </c>
      <c r="AB138">
        <v>12.89</v>
      </c>
      <c r="AC138">
        <v>13.75</v>
      </c>
      <c r="AD138">
        <v>44.23</v>
      </c>
      <c r="AE138">
        <v>52.65</v>
      </c>
      <c r="AF138">
        <v>-4.47</v>
      </c>
      <c r="AG138">
        <v>44.19</v>
      </c>
      <c r="AH138">
        <v>19</v>
      </c>
      <c r="AI138">
        <v>24</v>
      </c>
      <c r="AJ138">
        <v>3</v>
      </c>
      <c r="AK138">
        <v>8</v>
      </c>
      <c r="AL138">
        <v>37.5</v>
      </c>
      <c r="AM138">
        <v>0</v>
      </c>
      <c r="AN138">
        <v>3</v>
      </c>
      <c r="AO138">
        <v>0</v>
      </c>
      <c r="AP138">
        <v>1</v>
      </c>
      <c r="AQ138">
        <v>37</v>
      </c>
      <c r="AR138">
        <v>2.7</v>
      </c>
      <c r="AS138">
        <v>5</v>
      </c>
      <c r="AT138">
        <v>12</v>
      </c>
      <c r="AU138">
        <v>41.67</v>
      </c>
    </row>
    <row r="139" spans="2:47" x14ac:dyDescent="0.2">
      <c r="B139" t="s">
        <v>179</v>
      </c>
      <c r="C139" t="s">
        <v>49</v>
      </c>
      <c r="D139" t="s">
        <v>78</v>
      </c>
      <c r="E139">
        <v>18.957000000000001</v>
      </c>
      <c r="F139">
        <v>62</v>
      </c>
      <c r="G139">
        <v>12</v>
      </c>
      <c r="H139">
        <v>12</v>
      </c>
      <c r="I139">
        <v>7</v>
      </c>
      <c r="J139">
        <v>24</v>
      </c>
      <c r="K139">
        <v>31</v>
      </c>
      <c r="L139">
        <v>103</v>
      </c>
      <c r="M139">
        <v>11.65</v>
      </c>
      <c r="N139">
        <v>0.19</v>
      </c>
      <c r="O139">
        <v>0.19</v>
      </c>
      <c r="P139">
        <v>0.11</v>
      </c>
      <c r="Q139">
        <v>0.39</v>
      </c>
      <c r="R139">
        <v>0.5</v>
      </c>
      <c r="S139">
        <v>1.66</v>
      </c>
      <c r="T139">
        <v>753.37</v>
      </c>
      <c r="U139">
        <v>12.15</v>
      </c>
      <c r="V139">
        <v>0.96</v>
      </c>
      <c r="W139">
        <v>0.96</v>
      </c>
      <c r="X139">
        <v>0.56000000000000005</v>
      </c>
      <c r="Y139">
        <v>1.91</v>
      </c>
      <c r="Z139">
        <v>2.4700000000000002</v>
      </c>
      <c r="AA139">
        <v>8.1999999999999993</v>
      </c>
      <c r="AB139">
        <v>13.85</v>
      </c>
      <c r="AC139">
        <v>14.15</v>
      </c>
      <c r="AD139">
        <v>45.01</v>
      </c>
      <c r="AE139">
        <v>52</v>
      </c>
      <c r="AF139">
        <v>21.22</v>
      </c>
      <c r="AG139">
        <v>58.11</v>
      </c>
      <c r="AH139">
        <v>43</v>
      </c>
      <c r="AI139">
        <v>31</v>
      </c>
      <c r="AJ139">
        <v>8</v>
      </c>
      <c r="AK139">
        <v>16</v>
      </c>
      <c r="AL139">
        <v>50</v>
      </c>
      <c r="AM139">
        <v>3</v>
      </c>
      <c r="AN139">
        <v>14</v>
      </c>
      <c r="AO139">
        <v>21.43</v>
      </c>
      <c r="AP139">
        <v>1</v>
      </c>
      <c r="AQ139">
        <v>73</v>
      </c>
      <c r="AR139">
        <v>1.37</v>
      </c>
      <c r="AS139">
        <v>41</v>
      </c>
      <c r="AT139">
        <v>84</v>
      </c>
      <c r="AU139">
        <v>48.81</v>
      </c>
    </row>
    <row r="140" spans="2:47" x14ac:dyDescent="0.2">
      <c r="B140" t="s">
        <v>550</v>
      </c>
      <c r="C140" t="s">
        <v>102</v>
      </c>
      <c r="D140" t="s">
        <v>391</v>
      </c>
      <c r="E140">
        <v>18.5</v>
      </c>
      <c r="F140">
        <v>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16.5</v>
      </c>
      <c r="U140">
        <v>8.25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18.3</v>
      </c>
      <c r="AC140">
        <v>14.75</v>
      </c>
      <c r="AD140">
        <v>100</v>
      </c>
      <c r="AE140">
        <v>45.74</v>
      </c>
      <c r="AF140">
        <v>62.5</v>
      </c>
      <c r="AG140">
        <v>100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2:47" x14ac:dyDescent="0.2">
      <c r="B141" t="s">
        <v>276</v>
      </c>
      <c r="C141" t="s">
        <v>49</v>
      </c>
      <c r="D141" t="s">
        <v>78</v>
      </c>
      <c r="E141">
        <v>18.001999999999999</v>
      </c>
      <c r="F141">
        <v>46</v>
      </c>
      <c r="G141">
        <v>8</v>
      </c>
      <c r="H141">
        <v>6</v>
      </c>
      <c r="I141">
        <v>4</v>
      </c>
      <c r="J141">
        <v>14</v>
      </c>
      <c r="K141">
        <v>18</v>
      </c>
      <c r="L141">
        <v>84</v>
      </c>
      <c r="M141">
        <v>9.52</v>
      </c>
      <c r="N141">
        <v>0.17</v>
      </c>
      <c r="O141">
        <v>0.13</v>
      </c>
      <c r="P141">
        <v>0.09</v>
      </c>
      <c r="Q141">
        <v>0.3</v>
      </c>
      <c r="R141">
        <v>0.39</v>
      </c>
      <c r="S141">
        <v>1.83</v>
      </c>
      <c r="T141">
        <v>650.34</v>
      </c>
      <c r="U141">
        <v>14.14</v>
      </c>
      <c r="V141">
        <v>0.74</v>
      </c>
      <c r="W141">
        <v>0.55000000000000004</v>
      </c>
      <c r="X141">
        <v>0.37</v>
      </c>
      <c r="Y141">
        <v>1.29</v>
      </c>
      <c r="Z141">
        <v>1.66</v>
      </c>
      <c r="AA141">
        <v>7.75</v>
      </c>
      <c r="AB141">
        <v>13.96</v>
      </c>
      <c r="AC141">
        <v>14.19</v>
      </c>
      <c r="AD141">
        <v>44.6</v>
      </c>
      <c r="AE141">
        <v>53.48</v>
      </c>
      <c r="AF141">
        <v>-13.82</v>
      </c>
      <c r="AG141">
        <v>32.43</v>
      </c>
      <c r="AH141">
        <v>24</v>
      </c>
      <c r="AI141">
        <v>50</v>
      </c>
      <c r="AJ141">
        <v>3</v>
      </c>
      <c r="AK141">
        <v>11</v>
      </c>
      <c r="AL141">
        <v>27.27</v>
      </c>
      <c r="AM141">
        <v>2</v>
      </c>
      <c r="AN141">
        <v>11</v>
      </c>
      <c r="AO141">
        <v>18.18</v>
      </c>
      <c r="AP141">
        <v>3</v>
      </c>
      <c r="AQ141">
        <v>62</v>
      </c>
      <c r="AR141">
        <v>4.84</v>
      </c>
      <c r="AS141">
        <v>159</v>
      </c>
      <c r="AT141">
        <v>321</v>
      </c>
      <c r="AU141">
        <v>49.53</v>
      </c>
    </row>
    <row r="142" spans="2:47" x14ac:dyDescent="0.2">
      <c r="B142" t="s">
        <v>285</v>
      </c>
      <c r="C142" t="s">
        <v>46</v>
      </c>
      <c r="D142" t="s">
        <v>78</v>
      </c>
      <c r="E142">
        <v>17.434999999999999</v>
      </c>
      <c r="F142">
        <v>61</v>
      </c>
      <c r="G142">
        <v>6</v>
      </c>
      <c r="H142">
        <v>4</v>
      </c>
      <c r="I142">
        <v>2</v>
      </c>
      <c r="J142">
        <v>10</v>
      </c>
      <c r="K142">
        <v>12</v>
      </c>
      <c r="L142">
        <v>72</v>
      </c>
      <c r="M142">
        <v>8.33</v>
      </c>
      <c r="N142">
        <v>0.1</v>
      </c>
      <c r="O142">
        <v>7.0000000000000007E-2</v>
      </c>
      <c r="P142">
        <v>0.03</v>
      </c>
      <c r="Q142">
        <v>0.16</v>
      </c>
      <c r="R142">
        <v>0.2</v>
      </c>
      <c r="S142">
        <v>1.18</v>
      </c>
      <c r="T142">
        <v>685.45</v>
      </c>
      <c r="U142">
        <v>11.24</v>
      </c>
      <c r="V142">
        <v>0.53</v>
      </c>
      <c r="W142">
        <v>0.35</v>
      </c>
      <c r="X142">
        <v>0.18</v>
      </c>
      <c r="Y142">
        <v>0.88</v>
      </c>
      <c r="Z142">
        <v>1.05</v>
      </c>
      <c r="AA142">
        <v>6.3</v>
      </c>
      <c r="AB142">
        <v>13.61</v>
      </c>
      <c r="AC142">
        <v>13.6</v>
      </c>
      <c r="AD142">
        <v>42.52</v>
      </c>
      <c r="AE142">
        <v>52.65</v>
      </c>
      <c r="AF142">
        <v>-2.0099999999999998</v>
      </c>
      <c r="AG142">
        <v>40.909999999999997</v>
      </c>
      <c r="AH142">
        <v>27</v>
      </c>
      <c r="AI142">
        <v>39</v>
      </c>
      <c r="AJ142">
        <v>1</v>
      </c>
      <c r="AK142">
        <v>8</v>
      </c>
      <c r="AL142">
        <v>12.5</v>
      </c>
      <c r="AM142">
        <v>0</v>
      </c>
      <c r="AN142">
        <v>14</v>
      </c>
      <c r="AO142">
        <v>0</v>
      </c>
      <c r="AP142">
        <v>5</v>
      </c>
      <c r="AQ142">
        <v>50</v>
      </c>
      <c r="AR142">
        <v>10</v>
      </c>
      <c r="AS142">
        <v>62</v>
      </c>
      <c r="AT142">
        <v>160</v>
      </c>
      <c r="AU142">
        <v>38.75</v>
      </c>
    </row>
    <row r="143" spans="2:47" x14ac:dyDescent="0.2">
      <c r="B143" t="s">
        <v>347</v>
      </c>
      <c r="C143" t="s">
        <v>46</v>
      </c>
      <c r="D143" t="s">
        <v>82</v>
      </c>
      <c r="E143">
        <v>17.276</v>
      </c>
      <c r="F143">
        <v>56</v>
      </c>
      <c r="G143">
        <v>10</v>
      </c>
      <c r="H143">
        <v>3</v>
      </c>
      <c r="I143">
        <v>3</v>
      </c>
      <c r="J143">
        <v>13</v>
      </c>
      <c r="K143">
        <v>16</v>
      </c>
      <c r="L143">
        <v>77</v>
      </c>
      <c r="M143">
        <v>12.99</v>
      </c>
      <c r="N143">
        <v>0.18</v>
      </c>
      <c r="O143">
        <v>0.05</v>
      </c>
      <c r="P143">
        <v>0.05</v>
      </c>
      <c r="Q143">
        <v>0.23</v>
      </c>
      <c r="R143">
        <v>0.28999999999999998</v>
      </c>
      <c r="S143">
        <v>1.38</v>
      </c>
      <c r="T143">
        <v>534.49</v>
      </c>
      <c r="U143">
        <v>9.5399999999999991</v>
      </c>
      <c r="V143">
        <v>1.1200000000000001</v>
      </c>
      <c r="W143">
        <v>0.34</v>
      </c>
      <c r="X143">
        <v>0.34</v>
      </c>
      <c r="Y143">
        <v>1.46</v>
      </c>
      <c r="Z143">
        <v>1.8</v>
      </c>
      <c r="AA143">
        <v>8.64</v>
      </c>
      <c r="AB143">
        <v>13.91</v>
      </c>
      <c r="AC143">
        <v>13.43</v>
      </c>
      <c r="AD143">
        <v>52.59</v>
      </c>
      <c r="AE143">
        <v>48.19</v>
      </c>
      <c r="AF143">
        <v>2.78</v>
      </c>
      <c r="AG143">
        <v>55.56</v>
      </c>
      <c r="AH143">
        <v>25</v>
      </c>
      <c r="AI143">
        <v>20</v>
      </c>
      <c r="AJ143">
        <v>4</v>
      </c>
      <c r="AK143">
        <v>18</v>
      </c>
      <c r="AL143">
        <v>22.22</v>
      </c>
      <c r="AM143">
        <v>2</v>
      </c>
      <c r="AN143">
        <v>8</v>
      </c>
      <c r="AO143">
        <v>25</v>
      </c>
      <c r="AP143">
        <v>4</v>
      </c>
      <c r="AQ143">
        <v>51</v>
      </c>
      <c r="AR143">
        <v>7.84</v>
      </c>
      <c r="AS143">
        <v>34</v>
      </c>
      <c r="AT143">
        <v>70</v>
      </c>
      <c r="AU143">
        <v>48.57</v>
      </c>
    </row>
    <row r="144" spans="2:47" x14ac:dyDescent="0.2">
      <c r="B144" t="s">
        <v>303</v>
      </c>
      <c r="C144" t="s">
        <v>102</v>
      </c>
      <c r="D144" t="s">
        <v>98</v>
      </c>
      <c r="E144">
        <v>17.678999999999998</v>
      </c>
      <c r="F144">
        <v>47</v>
      </c>
      <c r="G144">
        <v>3</v>
      </c>
      <c r="H144">
        <v>3</v>
      </c>
      <c r="I144">
        <v>5</v>
      </c>
      <c r="J144">
        <v>6</v>
      </c>
      <c r="K144">
        <v>11</v>
      </c>
      <c r="L144">
        <v>33</v>
      </c>
      <c r="M144">
        <v>9.09</v>
      </c>
      <c r="N144">
        <v>0.06</v>
      </c>
      <c r="O144">
        <v>0.06</v>
      </c>
      <c r="P144">
        <v>0.11</v>
      </c>
      <c r="Q144">
        <v>0.13</v>
      </c>
      <c r="R144">
        <v>0.23</v>
      </c>
      <c r="S144">
        <v>0.7</v>
      </c>
      <c r="T144">
        <v>649.75</v>
      </c>
      <c r="U144">
        <v>13.82</v>
      </c>
      <c r="V144">
        <v>0.28000000000000003</v>
      </c>
      <c r="W144">
        <v>0.28000000000000003</v>
      </c>
      <c r="X144">
        <v>0.46</v>
      </c>
      <c r="Y144">
        <v>0.55000000000000004</v>
      </c>
      <c r="Z144">
        <v>1.02</v>
      </c>
      <c r="AA144">
        <v>3.05</v>
      </c>
      <c r="AB144">
        <v>13.46</v>
      </c>
      <c r="AC144">
        <v>14.32</v>
      </c>
      <c r="AD144">
        <v>45.63</v>
      </c>
      <c r="AE144">
        <v>51.16</v>
      </c>
      <c r="AF144">
        <v>6.96</v>
      </c>
      <c r="AG144">
        <v>50</v>
      </c>
      <c r="AH144">
        <v>36</v>
      </c>
      <c r="AI144">
        <v>36</v>
      </c>
      <c r="AJ144">
        <v>0</v>
      </c>
      <c r="AK144">
        <v>3</v>
      </c>
      <c r="AL144">
        <v>0</v>
      </c>
      <c r="AM144">
        <v>0</v>
      </c>
      <c r="AN144">
        <v>1</v>
      </c>
      <c r="AO144">
        <v>0</v>
      </c>
      <c r="AP144">
        <v>3</v>
      </c>
      <c r="AQ144">
        <v>29</v>
      </c>
      <c r="AR144">
        <v>10.34</v>
      </c>
      <c r="AS144">
        <v>0</v>
      </c>
      <c r="AT144">
        <v>0</v>
      </c>
      <c r="AU144">
        <v>0</v>
      </c>
    </row>
    <row r="145" spans="2:47" x14ac:dyDescent="0.2">
      <c r="B145" t="s">
        <v>517</v>
      </c>
      <c r="C145" t="s">
        <v>102</v>
      </c>
      <c r="D145" t="s">
        <v>138</v>
      </c>
      <c r="E145">
        <v>17.695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23.38</v>
      </c>
      <c r="U145">
        <v>11.69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14.31</v>
      </c>
      <c r="AC145">
        <v>16.440000000000001</v>
      </c>
      <c r="AD145">
        <v>41.01</v>
      </c>
      <c r="AE145">
        <v>59.44</v>
      </c>
      <c r="AF145">
        <v>-12.5</v>
      </c>
      <c r="AG145">
        <v>0</v>
      </c>
      <c r="AH145">
        <v>0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2:47" x14ac:dyDescent="0.2">
      <c r="B146" t="s">
        <v>201</v>
      </c>
      <c r="C146" t="s">
        <v>46</v>
      </c>
      <c r="D146" t="s">
        <v>65</v>
      </c>
      <c r="E146">
        <v>17.977</v>
      </c>
      <c r="F146">
        <v>68</v>
      </c>
      <c r="G146">
        <v>9</v>
      </c>
      <c r="H146">
        <v>11</v>
      </c>
      <c r="I146">
        <v>5</v>
      </c>
      <c r="J146">
        <v>20</v>
      </c>
      <c r="K146">
        <v>25</v>
      </c>
      <c r="L146">
        <v>147</v>
      </c>
      <c r="M146">
        <v>6.12</v>
      </c>
      <c r="N146">
        <v>0.13</v>
      </c>
      <c r="O146">
        <v>0.16</v>
      </c>
      <c r="P146">
        <v>7.0000000000000007E-2</v>
      </c>
      <c r="Q146">
        <v>0.28999999999999998</v>
      </c>
      <c r="R146">
        <v>0.37</v>
      </c>
      <c r="S146">
        <v>2.16</v>
      </c>
      <c r="T146">
        <v>898.91</v>
      </c>
      <c r="U146">
        <v>13.22</v>
      </c>
      <c r="V146">
        <v>0.6</v>
      </c>
      <c r="W146">
        <v>0.73</v>
      </c>
      <c r="X146">
        <v>0.33</v>
      </c>
      <c r="Y146">
        <v>1.33</v>
      </c>
      <c r="Z146">
        <v>1.67</v>
      </c>
      <c r="AA146">
        <v>9.81</v>
      </c>
      <c r="AB146">
        <v>14.54</v>
      </c>
      <c r="AC146">
        <v>14.07</v>
      </c>
      <c r="AD146">
        <v>46.01</v>
      </c>
      <c r="AE146">
        <v>49.5</v>
      </c>
      <c r="AF146">
        <v>3.43</v>
      </c>
      <c r="AG146">
        <v>48.19</v>
      </c>
      <c r="AH146">
        <v>40</v>
      </c>
      <c r="AI146">
        <v>43</v>
      </c>
      <c r="AJ146">
        <v>3</v>
      </c>
      <c r="AK146">
        <v>25</v>
      </c>
      <c r="AL146">
        <v>12</v>
      </c>
      <c r="AM146">
        <v>3</v>
      </c>
      <c r="AN146">
        <v>28</v>
      </c>
      <c r="AO146">
        <v>10.71</v>
      </c>
      <c r="AP146">
        <v>3</v>
      </c>
      <c r="AQ146">
        <v>94</v>
      </c>
      <c r="AR146">
        <v>3.19</v>
      </c>
      <c r="AS146">
        <v>47</v>
      </c>
      <c r="AT146">
        <v>101</v>
      </c>
      <c r="AU146">
        <v>46.53</v>
      </c>
    </row>
    <row r="147" spans="2:47" x14ac:dyDescent="0.2">
      <c r="B147" t="s">
        <v>349</v>
      </c>
      <c r="C147" t="s">
        <v>102</v>
      </c>
      <c r="D147" t="s">
        <v>119</v>
      </c>
      <c r="E147">
        <v>18.254000000000001</v>
      </c>
      <c r="F147">
        <v>62</v>
      </c>
      <c r="G147">
        <v>6</v>
      </c>
      <c r="H147">
        <v>5</v>
      </c>
      <c r="I147">
        <v>9</v>
      </c>
      <c r="J147">
        <v>11</v>
      </c>
      <c r="K147">
        <v>20</v>
      </c>
      <c r="L147">
        <v>110</v>
      </c>
      <c r="M147">
        <v>5.45</v>
      </c>
      <c r="N147">
        <v>0.1</v>
      </c>
      <c r="O147">
        <v>0.08</v>
      </c>
      <c r="P147">
        <v>0.15</v>
      </c>
      <c r="Q147">
        <v>0.18</v>
      </c>
      <c r="R147">
        <v>0.32</v>
      </c>
      <c r="S147">
        <v>1.77</v>
      </c>
      <c r="T147">
        <v>1013.69</v>
      </c>
      <c r="U147">
        <v>16.350000000000001</v>
      </c>
      <c r="V147">
        <v>0.36</v>
      </c>
      <c r="W147">
        <v>0.3</v>
      </c>
      <c r="X147">
        <v>0.53</v>
      </c>
      <c r="Y147">
        <v>0.65</v>
      </c>
      <c r="Z147">
        <v>1.18</v>
      </c>
      <c r="AA147">
        <v>6.51</v>
      </c>
      <c r="AB147">
        <v>14.42</v>
      </c>
      <c r="AC147">
        <v>14.39</v>
      </c>
      <c r="AD147">
        <v>44.05</v>
      </c>
      <c r="AE147">
        <v>52.65</v>
      </c>
      <c r="AF147">
        <v>5.25</v>
      </c>
      <c r="AG147">
        <v>46.43</v>
      </c>
      <c r="AH147">
        <v>52</v>
      </c>
      <c r="AI147">
        <v>60</v>
      </c>
      <c r="AJ147">
        <v>1</v>
      </c>
      <c r="AK147">
        <v>4</v>
      </c>
      <c r="AL147">
        <v>25</v>
      </c>
      <c r="AM147">
        <v>0</v>
      </c>
      <c r="AN147">
        <v>7</v>
      </c>
      <c r="AO147">
        <v>0</v>
      </c>
      <c r="AP147">
        <v>5</v>
      </c>
      <c r="AQ147">
        <v>99</v>
      </c>
      <c r="AR147">
        <v>5.05</v>
      </c>
      <c r="AS147">
        <v>0</v>
      </c>
      <c r="AT147">
        <v>1</v>
      </c>
      <c r="AU147">
        <v>0</v>
      </c>
    </row>
    <row r="148" spans="2:47" x14ac:dyDescent="0.2">
      <c r="B148" t="s">
        <v>77</v>
      </c>
      <c r="C148" t="s">
        <v>46</v>
      </c>
      <c r="D148" t="s">
        <v>223</v>
      </c>
      <c r="E148">
        <v>19.425000000000001</v>
      </c>
      <c r="F148">
        <v>64</v>
      </c>
      <c r="G148">
        <v>31</v>
      </c>
      <c r="H148">
        <v>20</v>
      </c>
      <c r="I148">
        <v>12</v>
      </c>
      <c r="J148">
        <v>51</v>
      </c>
      <c r="K148">
        <v>63</v>
      </c>
      <c r="L148">
        <v>183</v>
      </c>
      <c r="M148">
        <v>16.940000000000001</v>
      </c>
      <c r="N148">
        <v>0.48</v>
      </c>
      <c r="O148">
        <v>0.31</v>
      </c>
      <c r="P148">
        <v>0.19</v>
      </c>
      <c r="Q148">
        <v>0.8</v>
      </c>
      <c r="R148">
        <v>0.98</v>
      </c>
      <c r="S148">
        <v>2.86</v>
      </c>
      <c r="T148">
        <v>1105.72</v>
      </c>
      <c r="U148">
        <v>17.28</v>
      </c>
      <c r="V148">
        <v>1.68</v>
      </c>
      <c r="W148">
        <v>1.0900000000000001</v>
      </c>
      <c r="X148">
        <v>0.65</v>
      </c>
      <c r="Y148">
        <v>2.77</v>
      </c>
      <c r="Z148">
        <v>3.42</v>
      </c>
      <c r="AA148">
        <v>9.93</v>
      </c>
      <c r="AB148">
        <v>14.85</v>
      </c>
      <c r="AC148">
        <v>14.31</v>
      </c>
      <c r="AD148">
        <v>51.71</v>
      </c>
      <c r="AE148">
        <v>50.05</v>
      </c>
      <c r="AF148">
        <v>2.5499999999999998</v>
      </c>
      <c r="AG148">
        <v>54.61</v>
      </c>
      <c r="AH148">
        <v>77</v>
      </c>
      <c r="AI148">
        <v>64</v>
      </c>
      <c r="AJ148">
        <v>9</v>
      </c>
      <c r="AK148">
        <v>17</v>
      </c>
      <c r="AL148">
        <v>52.94</v>
      </c>
      <c r="AM148">
        <v>11</v>
      </c>
      <c r="AN148">
        <v>41</v>
      </c>
      <c r="AO148">
        <v>26.83</v>
      </c>
      <c r="AP148">
        <v>11</v>
      </c>
      <c r="AQ148">
        <v>125</v>
      </c>
      <c r="AR148">
        <v>8.8000000000000007</v>
      </c>
      <c r="AS148">
        <v>2</v>
      </c>
      <c r="AT148">
        <v>7</v>
      </c>
      <c r="AU148">
        <v>28.57</v>
      </c>
    </row>
    <row r="149" spans="2:47" x14ac:dyDescent="0.2">
      <c r="B149" t="s">
        <v>95</v>
      </c>
      <c r="C149" t="s">
        <v>41</v>
      </c>
      <c r="D149" t="s">
        <v>80</v>
      </c>
      <c r="E149">
        <v>19.573</v>
      </c>
      <c r="F149">
        <v>63</v>
      </c>
      <c r="G149">
        <v>18</v>
      </c>
      <c r="H149">
        <v>11</v>
      </c>
      <c r="I149">
        <v>10</v>
      </c>
      <c r="J149">
        <v>29</v>
      </c>
      <c r="K149">
        <v>39</v>
      </c>
      <c r="L149">
        <v>110</v>
      </c>
      <c r="M149">
        <v>16.36</v>
      </c>
      <c r="N149">
        <v>0.28999999999999998</v>
      </c>
      <c r="O149">
        <v>0.17</v>
      </c>
      <c r="P149">
        <v>0.16</v>
      </c>
      <c r="Q149">
        <v>0.46</v>
      </c>
      <c r="R149">
        <v>0.62</v>
      </c>
      <c r="S149">
        <v>1.75</v>
      </c>
      <c r="T149">
        <v>865.59</v>
      </c>
      <c r="U149">
        <v>13.74</v>
      </c>
      <c r="V149">
        <v>1.25</v>
      </c>
      <c r="W149">
        <v>0.76</v>
      </c>
      <c r="X149">
        <v>0.69</v>
      </c>
      <c r="Y149">
        <v>2.0099999999999998</v>
      </c>
      <c r="Z149">
        <v>2.7</v>
      </c>
      <c r="AA149">
        <v>7.62</v>
      </c>
      <c r="AB149">
        <v>13.55</v>
      </c>
      <c r="AC149">
        <v>14.21</v>
      </c>
      <c r="AD149">
        <v>51.49</v>
      </c>
      <c r="AE149">
        <v>50.11</v>
      </c>
      <c r="AF149">
        <v>-4.53</v>
      </c>
      <c r="AG149">
        <v>47.83</v>
      </c>
      <c r="AH149">
        <v>44</v>
      </c>
      <c r="AI149">
        <v>48</v>
      </c>
      <c r="AJ149">
        <v>8</v>
      </c>
      <c r="AK149">
        <v>20</v>
      </c>
      <c r="AL149">
        <v>40</v>
      </c>
      <c r="AM149">
        <v>3</v>
      </c>
      <c r="AN149">
        <v>21</v>
      </c>
      <c r="AO149">
        <v>14.29</v>
      </c>
      <c r="AP149">
        <v>7</v>
      </c>
      <c r="AQ149">
        <v>69</v>
      </c>
      <c r="AR149">
        <v>10.14</v>
      </c>
      <c r="AS149">
        <v>384</v>
      </c>
      <c r="AT149">
        <v>690</v>
      </c>
      <c r="AU149">
        <v>55.65</v>
      </c>
    </row>
    <row r="150" spans="2:47" x14ac:dyDescent="0.2">
      <c r="B150" t="s">
        <v>449</v>
      </c>
      <c r="C150" t="s">
        <v>102</v>
      </c>
      <c r="D150" t="s">
        <v>450</v>
      </c>
      <c r="E150">
        <v>20.57</v>
      </c>
      <c r="F150">
        <v>66</v>
      </c>
      <c r="G150">
        <v>1</v>
      </c>
      <c r="H150">
        <v>5</v>
      </c>
      <c r="I150">
        <v>8</v>
      </c>
      <c r="J150">
        <v>6</v>
      </c>
      <c r="K150">
        <v>14</v>
      </c>
      <c r="L150">
        <v>68</v>
      </c>
      <c r="M150">
        <v>1.47</v>
      </c>
      <c r="N150">
        <v>0.02</v>
      </c>
      <c r="O150">
        <v>0.08</v>
      </c>
      <c r="P150">
        <v>0.12</v>
      </c>
      <c r="Q150">
        <v>0.09</v>
      </c>
      <c r="R150">
        <v>0.21</v>
      </c>
      <c r="S150">
        <v>1.03</v>
      </c>
      <c r="T150">
        <v>1036.8800000000001</v>
      </c>
      <c r="U150">
        <v>15.71</v>
      </c>
      <c r="V150">
        <v>0.06</v>
      </c>
      <c r="W150">
        <v>0.28999999999999998</v>
      </c>
      <c r="X150">
        <v>0.46</v>
      </c>
      <c r="Y150">
        <v>0.35</v>
      </c>
      <c r="Z150">
        <v>0.81</v>
      </c>
      <c r="AA150">
        <v>3.93</v>
      </c>
      <c r="AB150">
        <v>13.31</v>
      </c>
      <c r="AC150">
        <v>14.22</v>
      </c>
      <c r="AD150">
        <v>45.67</v>
      </c>
      <c r="AE150">
        <v>51.89</v>
      </c>
      <c r="AF150">
        <v>3.27</v>
      </c>
      <c r="AG150">
        <v>46.49</v>
      </c>
      <c r="AH150">
        <v>53</v>
      </c>
      <c r="AI150">
        <v>61</v>
      </c>
      <c r="AJ150">
        <v>0</v>
      </c>
      <c r="AK150">
        <v>4</v>
      </c>
      <c r="AL150">
        <v>0</v>
      </c>
      <c r="AM150">
        <v>0</v>
      </c>
      <c r="AN150">
        <v>2</v>
      </c>
      <c r="AO150">
        <v>0</v>
      </c>
      <c r="AP150">
        <v>1</v>
      </c>
      <c r="AQ150">
        <v>62</v>
      </c>
      <c r="AR150">
        <v>1.61</v>
      </c>
      <c r="AS150">
        <v>0</v>
      </c>
      <c r="AT150">
        <v>1</v>
      </c>
      <c r="AU150">
        <v>0</v>
      </c>
    </row>
    <row r="151" spans="2:47" x14ac:dyDescent="0.2">
      <c r="B151" t="s">
        <v>304</v>
      </c>
      <c r="C151" t="s">
        <v>46</v>
      </c>
      <c r="D151" t="s">
        <v>78</v>
      </c>
      <c r="E151">
        <v>18.957000000000001</v>
      </c>
      <c r="F151">
        <v>63</v>
      </c>
      <c r="G151">
        <v>12</v>
      </c>
      <c r="H151">
        <v>8</v>
      </c>
      <c r="I151">
        <v>3</v>
      </c>
      <c r="J151">
        <v>20</v>
      </c>
      <c r="K151">
        <v>23</v>
      </c>
      <c r="L151">
        <v>90</v>
      </c>
      <c r="M151">
        <v>13.33</v>
      </c>
      <c r="N151">
        <v>0.19</v>
      </c>
      <c r="O151">
        <v>0.13</v>
      </c>
      <c r="P151">
        <v>0.05</v>
      </c>
      <c r="Q151">
        <v>0.32</v>
      </c>
      <c r="R151">
        <v>0.37</v>
      </c>
      <c r="S151">
        <v>1.43</v>
      </c>
      <c r="T151">
        <v>725.13</v>
      </c>
      <c r="U151">
        <v>11.51</v>
      </c>
      <c r="V151">
        <v>0.99</v>
      </c>
      <c r="W151">
        <v>0.66</v>
      </c>
      <c r="X151">
        <v>0.25</v>
      </c>
      <c r="Y151">
        <v>1.65</v>
      </c>
      <c r="Z151">
        <v>1.9</v>
      </c>
      <c r="AA151">
        <v>7.45</v>
      </c>
      <c r="AB151">
        <v>13.75</v>
      </c>
      <c r="AC151">
        <v>14.24</v>
      </c>
      <c r="AD151">
        <v>45.38</v>
      </c>
      <c r="AE151">
        <v>52.09</v>
      </c>
      <c r="AF151">
        <v>17.579999999999998</v>
      </c>
      <c r="AG151">
        <v>55.88</v>
      </c>
      <c r="AH151">
        <v>38</v>
      </c>
      <c r="AI151">
        <v>30</v>
      </c>
      <c r="AJ151">
        <v>4</v>
      </c>
      <c r="AK151">
        <v>17</v>
      </c>
      <c r="AL151">
        <v>23.53</v>
      </c>
      <c r="AM151">
        <v>0</v>
      </c>
      <c r="AN151">
        <v>7</v>
      </c>
      <c r="AO151">
        <v>0</v>
      </c>
      <c r="AP151">
        <v>8</v>
      </c>
      <c r="AQ151">
        <v>66</v>
      </c>
      <c r="AR151">
        <v>12.12</v>
      </c>
      <c r="AS151">
        <v>24</v>
      </c>
      <c r="AT151">
        <v>41</v>
      </c>
      <c r="AU151">
        <v>58.54</v>
      </c>
    </row>
    <row r="152" spans="2:47" x14ac:dyDescent="0.2">
      <c r="B152" t="s">
        <v>61</v>
      </c>
      <c r="C152" t="s">
        <v>41</v>
      </c>
      <c r="D152" t="s">
        <v>47</v>
      </c>
      <c r="E152">
        <v>19.113</v>
      </c>
      <c r="F152">
        <v>68</v>
      </c>
      <c r="G152">
        <v>19</v>
      </c>
      <c r="H152">
        <v>15</v>
      </c>
      <c r="I152">
        <v>15</v>
      </c>
      <c r="J152">
        <v>34</v>
      </c>
      <c r="K152">
        <v>49</v>
      </c>
      <c r="L152">
        <v>151</v>
      </c>
      <c r="M152">
        <v>12.58</v>
      </c>
      <c r="N152">
        <v>0.28000000000000003</v>
      </c>
      <c r="O152">
        <v>0.22</v>
      </c>
      <c r="P152">
        <v>0.22</v>
      </c>
      <c r="Q152">
        <v>0.5</v>
      </c>
      <c r="R152">
        <v>0.72</v>
      </c>
      <c r="S152">
        <v>2.2200000000000002</v>
      </c>
      <c r="T152">
        <v>982.03</v>
      </c>
      <c r="U152">
        <v>14.44</v>
      </c>
      <c r="V152">
        <v>1.1599999999999999</v>
      </c>
      <c r="W152">
        <v>0.92</v>
      </c>
      <c r="X152">
        <v>0.92</v>
      </c>
      <c r="Y152">
        <v>2.08</v>
      </c>
      <c r="Z152">
        <v>2.99</v>
      </c>
      <c r="AA152">
        <v>9.23</v>
      </c>
      <c r="AB152">
        <v>14.13</v>
      </c>
      <c r="AC152">
        <v>14.33</v>
      </c>
      <c r="AD152">
        <v>56.13</v>
      </c>
      <c r="AE152">
        <v>49.2</v>
      </c>
      <c r="AF152">
        <v>1</v>
      </c>
      <c r="AG152">
        <v>57.38</v>
      </c>
      <c r="AH152">
        <v>70</v>
      </c>
      <c r="AI152">
        <v>52</v>
      </c>
      <c r="AJ152">
        <v>7</v>
      </c>
      <c r="AK152">
        <v>33</v>
      </c>
      <c r="AL152">
        <v>21.21</v>
      </c>
      <c r="AM152">
        <v>5</v>
      </c>
      <c r="AN152">
        <v>22</v>
      </c>
      <c r="AO152">
        <v>22.73</v>
      </c>
      <c r="AP152">
        <v>7</v>
      </c>
      <c r="AQ152">
        <v>96</v>
      </c>
      <c r="AR152">
        <v>7.29</v>
      </c>
      <c r="AS152">
        <v>548</v>
      </c>
      <c r="AT152">
        <v>867</v>
      </c>
      <c r="AU152">
        <v>63.21</v>
      </c>
    </row>
    <row r="153" spans="2:47" x14ac:dyDescent="0.2">
      <c r="B153" t="s">
        <v>428</v>
      </c>
      <c r="C153" t="s">
        <v>102</v>
      </c>
      <c r="D153" t="s">
        <v>85</v>
      </c>
      <c r="E153">
        <v>18.61</v>
      </c>
      <c r="F153">
        <v>51</v>
      </c>
      <c r="G153">
        <v>3</v>
      </c>
      <c r="H153">
        <v>3</v>
      </c>
      <c r="I153">
        <v>1</v>
      </c>
      <c r="J153">
        <v>6</v>
      </c>
      <c r="K153">
        <v>7</v>
      </c>
      <c r="L153">
        <v>54</v>
      </c>
      <c r="M153">
        <v>5.56</v>
      </c>
      <c r="N153">
        <v>0.06</v>
      </c>
      <c r="O153">
        <v>0.06</v>
      </c>
      <c r="P153">
        <v>0.02</v>
      </c>
      <c r="Q153">
        <v>0.12</v>
      </c>
      <c r="R153">
        <v>0.14000000000000001</v>
      </c>
      <c r="S153">
        <v>1.06</v>
      </c>
      <c r="T153">
        <v>640.5</v>
      </c>
      <c r="U153">
        <v>12.56</v>
      </c>
      <c r="V153">
        <v>0.28000000000000003</v>
      </c>
      <c r="W153">
        <v>0.28000000000000003</v>
      </c>
      <c r="X153">
        <v>0.09</v>
      </c>
      <c r="Y153">
        <v>0.56000000000000005</v>
      </c>
      <c r="Z153">
        <v>0.66</v>
      </c>
      <c r="AA153">
        <v>5.0599999999999996</v>
      </c>
      <c r="AB153">
        <v>12.83</v>
      </c>
      <c r="AC153">
        <v>14.21</v>
      </c>
      <c r="AD153">
        <v>50.75</v>
      </c>
      <c r="AE153">
        <v>50.31</v>
      </c>
      <c r="AF153">
        <v>-5.13</v>
      </c>
      <c r="AG153">
        <v>45.16</v>
      </c>
      <c r="AH153">
        <v>28</v>
      </c>
      <c r="AI153">
        <v>34</v>
      </c>
      <c r="AJ153">
        <v>0</v>
      </c>
      <c r="AK153">
        <v>2</v>
      </c>
      <c r="AL153">
        <v>0</v>
      </c>
      <c r="AM153">
        <v>1</v>
      </c>
      <c r="AN153">
        <v>8</v>
      </c>
      <c r="AO153">
        <v>12.5</v>
      </c>
      <c r="AP153">
        <v>2</v>
      </c>
      <c r="AQ153">
        <v>44</v>
      </c>
      <c r="AR153">
        <v>4.55</v>
      </c>
      <c r="AS153">
        <v>0</v>
      </c>
      <c r="AT153">
        <v>0</v>
      </c>
      <c r="AU153">
        <v>0</v>
      </c>
    </row>
    <row r="154" spans="2:47" x14ac:dyDescent="0.2">
      <c r="B154" t="s">
        <v>342</v>
      </c>
      <c r="C154" t="s">
        <v>102</v>
      </c>
      <c r="D154" t="s">
        <v>65</v>
      </c>
      <c r="E154">
        <v>16.2</v>
      </c>
      <c r="F154">
        <v>55</v>
      </c>
      <c r="G154">
        <v>3</v>
      </c>
      <c r="H154">
        <v>3</v>
      </c>
      <c r="I154">
        <v>3</v>
      </c>
      <c r="J154">
        <v>6</v>
      </c>
      <c r="K154">
        <v>9</v>
      </c>
      <c r="L154">
        <v>37</v>
      </c>
      <c r="M154">
        <v>8.11</v>
      </c>
      <c r="N154">
        <v>0.05</v>
      </c>
      <c r="O154">
        <v>0.05</v>
      </c>
      <c r="P154">
        <v>0.05</v>
      </c>
      <c r="Q154">
        <v>0.11</v>
      </c>
      <c r="R154">
        <v>0.16</v>
      </c>
      <c r="S154">
        <v>0.67</v>
      </c>
      <c r="T154">
        <v>702.91</v>
      </c>
      <c r="U154">
        <v>12.78</v>
      </c>
      <c r="V154">
        <v>0.26</v>
      </c>
      <c r="W154">
        <v>0.26</v>
      </c>
      <c r="X154">
        <v>0.26</v>
      </c>
      <c r="Y154">
        <v>0.51</v>
      </c>
      <c r="Z154">
        <v>0.77</v>
      </c>
      <c r="AA154">
        <v>3.16</v>
      </c>
      <c r="AB154">
        <v>13.11</v>
      </c>
      <c r="AC154">
        <v>13.74</v>
      </c>
      <c r="AD154">
        <v>45.14</v>
      </c>
      <c r="AE154">
        <v>50.72</v>
      </c>
      <c r="AF154">
        <v>-1.24</v>
      </c>
      <c r="AG154">
        <v>45.31</v>
      </c>
      <c r="AH154">
        <v>29</v>
      </c>
      <c r="AI154">
        <v>35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3</v>
      </c>
      <c r="AQ154">
        <v>37</v>
      </c>
      <c r="AR154">
        <v>8.11</v>
      </c>
      <c r="AS154">
        <v>0</v>
      </c>
      <c r="AT154">
        <v>0</v>
      </c>
      <c r="AU154">
        <v>0</v>
      </c>
    </row>
    <row r="155" spans="2:47" x14ac:dyDescent="0.2">
      <c r="B155" t="s">
        <v>538</v>
      </c>
      <c r="C155" t="s">
        <v>49</v>
      </c>
      <c r="D155" t="s">
        <v>90</v>
      </c>
      <c r="E155">
        <v>17.152999999999999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27.16</v>
      </c>
      <c r="U155">
        <v>13.58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13.03</v>
      </c>
      <c r="AC155">
        <v>13.48</v>
      </c>
      <c r="AD155">
        <v>54.22</v>
      </c>
      <c r="AE155">
        <v>45.8</v>
      </c>
      <c r="AF155">
        <v>-41.67</v>
      </c>
      <c r="AG155">
        <v>33.33</v>
      </c>
      <c r="AH155">
        <v>1</v>
      </c>
      <c r="AI155">
        <v>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2:47" x14ac:dyDescent="0.2">
      <c r="B156" t="s">
        <v>294</v>
      </c>
      <c r="C156" t="s">
        <v>102</v>
      </c>
      <c r="D156" t="s">
        <v>58</v>
      </c>
      <c r="E156">
        <v>18.533000000000001</v>
      </c>
      <c r="F156">
        <v>61</v>
      </c>
      <c r="G156">
        <v>3</v>
      </c>
      <c r="H156">
        <v>6</v>
      </c>
      <c r="I156">
        <v>9</v>
      </c>
      <c r="J156">
        <v>9</v>
      </c>
      <c r="K156">
        <v>18</v>
      </c>
      <c r="L156">
        <v>73</v>
      </c>
      <c r="M156">
        <v>4.1100000000000003</v>
      </c>
      <c r="N156">
        <v>0.05</v>
      </c>
      <c r="O156">
        <v>0.1</v>
      </c>
      <c r="P156">
        <v>0.15</v>
      </c>
      <c r="Q156">
        <v>0.15</v>
      </c>
      <c r="R156">
        <v>0.3</v>
      </c>
      <c r="S156">
        <v>1.2</v>
      </c>
      <c r="T156">
        <v>1022.42</v>
      </c>
      <c r="U156">
        <v>16.760000000000002</v>
      </c>
      <c r="V156">
        <v>0.18</v>
      </c>
      <c r="W156">
        <v>0.35</v>
      </c>
      <c r="X156">
        <v>0.53</v>
      </c>
      <c r="Y156">
        <v>0.53</v>
      </c>
      <c r="Z156">
        <v>1.06</v>
      </c>
      <c r="AA156">
        <v>4.28</v>
      </c>
      <c r="AB156">
        <v>14.7</v>
      </c>
      <c r="AC156">
        <v>13.76</v>
      </c>
      <c r="AD156">
        <v>52.92</v>
      </c>
      <c r="AE156">
        <v>51.03</v>
      </c>
      <c r="AF156">
        <v>3.08</v>
      </c>
      <c r="AG156">
        <v>55.86</v>
      </c>
      <c r="AH156">
        <v>62</v>
      </c>
      <c r="AI156">
        <v>49</v>
      </c>
      <c r="AJ156">
        <v>1</v>
      </c>
      <c r="AK156">
        <v>3</v>
      </c>
      <c r="AL156">
        <v>33.33</v>
      </c>
      <c r="AM156">
        <v>0</v>
      </c>
      <c r="AN156">
        <v>2</v>
      </c>
      <c r="AO156">
        <v>0</v>
      </c>
      <c r="AP156">
        <v>2</v>
      </c>
      <c r="AQ156">
        <v>68</v>
      </c>
      <c r="AR156">
        <v>2.94</v>
      </c>
      <c r="AS156">
        <v>0</v>
      </c>
      <c r="AT156">
        <v>0</v>
      </c>
      <c r="AU156">
        <v>0</v>
      </c>
    </row>
    <row r="157" spans="2:47" x14ac:dyDescent="0.2">
      <c r="B157" t="s">
        <v>357</v>
      </c>
      <c r="C157" t="s">
        <v>102</v>
      </c>
      <c r="D157" t="s">
        <v>85</v>
      </c>
      <c r="E157">
        <v>18.648</v>
      </c>
      <c r="F157">
        <v>64</v>
      </c>
      <c r="G157">
        <v>8</v>
      </c>
      <c r="H157">
        <v>2</v>
      </c>
      <c r="I157">
        <v>8</v>
      </c>
      <c r="J157">
        <v>10</v>
      </c>
      <c r="K157">
        <v>18</v>
      </c>
      <c r="L157">
        <v>88</v>
      </c>
      <c r="M157">
        <v>9.09</v>
      </c>
      <c r="N157">
        <v>0.12</v>
      </c>
      <c r="O157">
        <v>0.03</v>
      </c>
      <c r="P157">
        <v>0.12</v>
      </c>
      <c r="Q157">
        <v>0.16</v>
      </c>
      <c r="R157">
        <v>0.28000000000000003</v>
      </c>
      <c r="S157">
        <v>1.38</v>
      </c>
      <c r="T157">
        <v>891.08</v>
      </c>
      <c r="U157">
        <v>13.92</v>
      </c>
      <c r="V157">
        <v>0.54</v>
      </c>
      <c r="W157">
        <v>0.13</v>
      </c>
      <c r="X157">
        <v>0.54</v>
      </c>
      <c r="Y157">
        <v>0.67</v>
      </c>
      <c r="Z157">
        <v>1.21</v>
      </c>
      <c r="AA157">
        <v>5.93</v>
      </c>
      <c r="AB157">
        <v>13.17</v>
      </c>
      <c r="AC157">
        <v>14.27</v>
      </c>
      <c r="AD157">
        <v>52.06</v>
      </c>
      <c r="AE157">
        <v>48.68</v>
      </c>
      <c r="AF157">
        <v>7.88</v>
      </c>
      <c r="AG157">
        <v>56.38</v>
      </c>
      <c r="AH157">
        <v>53</v>
      </c>
      <c r="AI157">
        <v>41</v>
      </c>
      <c r="AJ157">
        <v>4</v>
      </c>
      <c r="AK157">
        <v>8</v>
      </c>
      <c r="AL157">
        <v>50</v>
      </c>
      <c r="AM157">
        <v>0</v>
      </c>
      <c r="AN157">
        <v>7</v>
      </c>
      <c r="AO157">
        <v>0</v>
      </c>
      <c r="AP157">
        <v>4</v>
      </c>
      <c r="AQ157">
        <v>73</v>
      </c>
      <c r="AR157">
        <v>5.48</v>
      </c>
      <c r="AS157">
        <v>0</v>
      </c>
      <c r="AT157">
        <v>0</v>
      </c>
      <c r="AU157">
        <v>0</v>
      </c>
    </row>
    <row r="158" spans="2:47" x14ac:dyDescent="0.2">
      <c r="B158" t="s">
        <v>3759</v>
      </c>
      <c r="C158" t="s">
        <v>46</v>
      </c>
      <c r="D158" t="s">
        <v>54</v>
      </c>
      <c r="E158">
        <v>16.298999999999999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-66.67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2:47" x14ac:dyDescent="0.2">
      <c r="B159" t="s">
        <v>500</v>
      </c>
      <c r="C159" t="s">
        <v>102</v>
      </c>
      <c r="D159" t="s">
        <v>58</v>
      </c>
      <c r="E159">
        <v>17.626999999999999</v>
      </c>
      <c r="F159">
        <v>44</v>
      </c>
      <c r="G159">
        <v>0</v>
      </c>
      <c r="H159">
        <v>1</v>
      </c>
      <c r="I159">
        <v>1</v>
      </c>
      <c r="J159">
        <v>1</v>
      </c>
      <c r="K159">
        <v>2</v>
      </c>
      <c r="L159">
        <v>20</v>
      </c>
      <c r="M159">
        <v>0</v>
      </c>
      <c r="N159">
        <v>0</v>
      </c>
      <c r="O159">
        <v>0.02</v>
      </c>
      <c r="P159">
        <v>0.02</v>
      </c>
      <c r="Q159">
        <v>0.02</v>
      </c>
      <c r="R159">
        <v>0.05</v>
      </c>
      <c r="S159">
        <v>0.45</v>
      </c>
      <c r="T159">
        <v>418.92</v>
      </c>
      <c r="U159">
        <v>9.52</v>
      </c>
      <c r="V159">
        <v>0</v>
      </c>
      <c r="W159">
        <v>0.14000000000000001</v>
      </c>
      <c r="X159">
        <v>0.14000000000000001</v>
      </c>
      <c r="Y159">
        <v>0.14000000000000001</v>
      </c>
      <c r="Z159">
        <v>0.28999999999999998</v>
      </c>
      <c r="AA159">
        <v>2.86</v>
      </c>
      <c r="AB159">
        <v>14.58</v>
      </c>
      <c r="AC159">
        <v>13.63</v>
      </c>
      <c r="AD159">
        <v>52.43</v>
      </c>
      <c r="AE159">
        <v>47.67</v>
      </c>
      <c r="AF159">
        <v>-12.63</v>
      </c>
      <c r="AG159">
        <v>43.75</v>
      </c>
      <c r="AH159">
        <v>14</v>
      </c>
      <c r="AI159">
        <v>18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18</v>
      </c>
      <c r="AR159">
        <v>0</v>
      </c>
      <c r="AS159">
        <v>2</v>
      </c>
      <c r="AT159">
        <v>3</v>
      </c>
      <c r="AU159">
        <v>66.67</v>
      </c>
    </row>
    <row r="160" spans="2:47" x14ac:dyDescent="0.2">
      <c r="B160" t="s">
        <v>468</v>
      </c>
      <c r="C160" t="s">
        <v>102</v>
      </c>
      <c r="D160" t="s">
        <v>78</v>
      </c>
      <c r="E160">
        <v>17.692</v>
      </c>
      <c r="F160">
        <v>61</v>
      </c>
      <c r="G160">
        <v>2</v>
      </c>
      <c r="H160">
        <v>3</v>
      </c>
      <c r="I160">
        <v>1</v>
      </c>
      <c r="J160">
        <v>5</v>
      </c>
      <c r="K160">
        <v>6</v>
      </c>
      <c r="L160">
        <v>42</v>
      </c>
      <c r="M160">
        <v>4.76</v>
      </c>
      <c r="N160">
        <v>0.03</v>
      </c>
      <c r="O160">
        <v>0.05</v>
      </c>
      <c r="P160">
        <v>0.02</v>
      </c>
      <c r="Q160">
        <v>0.08</v>
      </c>
      <c r="R160">
        <v>0.1</v>
      </c>
      <c r="S160">
        <v>0.69</v>
      </c>
      <c r="T160">
        <v>678.88</v>
      </c>
      <c r="U160">
        <v>11.13</v>
      </c>
      <c r="V160">
        <v>0.18</v>
      </c>
      <c r="W160">
        <v>0.27</v>
      </c>
      <c r="X160">
        <v>0.09</v>
      </c>
      <c r="Y160">
        <v>0.44</v>
      </c>
      <c r="Z160">
        <v>0.53</v>
      </c>
      <c r="AA160">
        <v>3.71</v>
      </c>
      <c r="AB160">
        <v>13.81</v>
      </c>
      <c r="AC160">
        <v>13.84</v>
      </c>
      <c r="AD160">
        <v>43.34</v>
      </c>
      <c r="AE160">
        <v>51.88</v>
      </c>
      <c r="AF160">
        <v>-7.11</v>
      </c>
      <c r="AG160">
        <v>37.1</v>
      </c>
      <c r="AH160">
        <v>23</v>
      </c>
      <c r="AI160">
        <v>39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2</v>
      </c>
      <c r="AQ160">
        <v>41</v>
      </c>
      <c r="AR160">
        <v>4.88</v>
      </c>
      <c r="AS160">
        <v>1</v>
      </c>
      <c r="AT160">
        <v>3</v>
      </c>
      <c r="AU160">
        <v>33.33</v>
      </c>
    </row>
    <row r="161" spans="2:47" x14ac:dyDescent="0.2">
      <c r="B161" t="s">
        <v>462</v>
      </c>
      <c r="C161" t="s">
        <v>41</v>
      </c>
      <c r="D161" t="s">
        <v>56</v>
      </c>
      <c r="E161">
        <v>16.495999999999999</v>
      </c>
      <c r="F161">
        <v>56</v>
      </c>
      <c r="G161">
        <v>5</v>
      </c>
      <c r="H161">
        <v>6</v>
      </c>
      <c r="I161">
        <v>2</v>
      </c>
      <c r="J161">
        <v>11</v>
      </c>
      <c r="K161">
        <v>13</v>
      </c>
      <c r="L161">
        <v>47</v>
      </c>
      <c r="M161">
        <v>10.64</v>
      </c>
      <c r="N161">
        <v>0.09</v>
      </c>
      <c r="O161">
        <v>0.11</v>
      </c>
      <c r="P161">
        <v>0.04</v>
      </c>
      <c r="Q161">
        <v>0.2</v>
      </c>
      <c r="R161">
        <v>0.23</v>
      </c>
      <c r="S161">
        <v>0.84</v>
      </c>
      <c r="T161">
        <v>601.42999999999995</v>
      </c>
      <c r="U161">
        <v>10.74</v>
      </c>
      <c r="V161">
        <v>0.5</v>
      </c>
      <c r="W161">
        <v>0.6</v>
      </c>
      <c r="X161">
        <v>0.2</v>
      </c>
      <c r="Y161">
        <v>1.1000000000000001</v>
      </c>
      <c r="Z161">
        <v>1.3</v>
      </c>
      <c r="AA161">
        <v>4.6900000000000004</v>
      </c>
      <c r="AB161">
        <v>13.33</v>
      </c>
      <c r="AC161">
        <v>13.05</v>
      </c>
      <c r="AD161">
        <v>42.79</v>
      </c>
      <c r="AE161">
        <v>47.64</v>
      </c>
      <c r="AF161">
        <v>-10.93</v>
      </c>
      <c r="AG161">
        <v>35.85</v>
      </c>
      <c r="AH161">
        <v>19</v>
      </c>
      <c r="AI161">
        <v>34</v>
      </c>
      <c r="AJ161">
        <v>1</v>
      </c>
      <c r="AK161">
        <v>9</v>
      </c>
      <c r="AL161">
        <v>11.11</v>
      </c>
      <c r="AM161">
        <v>0</v>
      </c>
      <c r="AN161">
        <v>7</v>
      </c>
      <c r="AO161">
        <v>0</v>
      </c>
      <c r="AP161">
        <v>4</v>
      </c>
      <c r="AQ161">
        <v>31</v>
      </c>
      <c r="AR161">
        <v>12.9</v>
      </c>
      <c r="AS161">
        <v>1</v>
      </c>
      <c r="AT161">
        <v>12</v>
      </c>
      <c r="AU161">
        <v>8.33</v>
      </c>
    </row>
    <row r="162" spans="2:47" x14ac:dyDescent="0.2">
      <c r="B162" t="s">
        <v>479</v>
      </c>
      <c r="C162" t="s">
        <v>102</v>
      </c>
      <c r="D162" t="s">
        <v>71</v>
      </c>
      <c r="E162">
        <v>18.213000000000001</v>
      </c>
      <c r="F162">
        <v>13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12</v>
      </c>
      <c r="M162">
        <v>0</v>
      </c>
      <c r="N162">
        <v>0</v>
      </c>
      <c r="O162">
        <v>0.08</v>
      </c>
      <c r="P162">
        <v>0</v>
      </c>
      <c r="Q162">
        <v>0.08</v>
      </c>
      <c r="R162">
        <v>0.08</v>
      </c>
      <c r="S162">
        <v>0.92</v>
      </c>
      <c r="T162">
        <v>131.18</v>
      </c>
      <c r="U162">
        <v>10.09</v>
      </c>
      <c r="V162">
        <v>0</v>
      </c>
      <c r="W162">
        <v>0.46</v>
      </c>
      <c r="X162">
        <v>0</v>
      </c>
      <c r="Y162">
        <v>0.46</v>
      </c>
      <c r="Z162">
        <v>0.46</v>
      </c>
      <c r="AA162">
        <v>5.49</v>
      </c>
      <c r="AB162">
        <v>12.7</v>
      </c>
      <c r="AC162">
        <v>13.43</v>
      </c>
      <c r="AD162">
        <v>47.42</v>
      </c>
      <c r="AE162">
        <v>52.72</v>
      </c>
      <c r="AF162">
        <v>-18.75</v>
      </c>
      <c r="AG162">
        <v>25</v>
      </c>
      <c r="AH162">
        <v>3</v>
      </c>
      <c r="AI162">
        <v>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12</v>
      </c>
      <c r="AR162">
        <v>0</v>
      </c>
      <c r="AS162">
        <v>0</v>
      </c>
      <c r="AT162">
        <v>0</v>
      </c>
      <c r="AU162">
        <v>0</v>
      </c>
    </row>
    <row r="163" spans="2:47" x14ac:dyDescent="0.2">
      <c r="B163" t="s">
        <v>374</v>
      </c>
      <c r="C163" t="s">
        <v>41</v>
      </c>
      <c r="D163" t="s">
        <v>50</v>
      </c>
      <c r="E163">
        <v>17.393999999999998</v>
      </c>
      <c r="F163">
        <v>43</v>
      </c>
      <c r="G163">
        <v>4</v>
      </c>
      <c r="H163">
        <v>2</v>
      </c>
      <c r="I163">
        <v>1</v>
      </c>
      <c r="J163">
        <v>6</v>
      </c>
      <c r="K163">
        <v>7</v>
      </c>
      <c r="L163">
        <v>39</v>
      </c>
      <c r="M163">
        <v>10.26</v>
      </c>
      <c r="N163">
        <v>0.09</v>
      </c>
      <c r="O163">
        <v>0.05</v>
      </c>
      <c r="P163">
        <v>0.02</v>
      </c>
      <c r="Q163">
        <v>0.14000000000000001</v>
      </c>
      <c r="R163">
        <v>0.16</v>
      </c>
      <c r="S163">
        <v>0.91</v>
      </c>
      <c r="T163">
        <v>384.14</v>
      </c>
      <c r="U163">
        <v>8.93</v>
      </c>
      <c r="V163">
        <v>0.62</v>
      </c>
      <c r="W163">
        <v>0.31</v>
      </c>
      <c r="X163">
        <v>0.16</v>
      </c>
      <c r="Y163">
        <v>0.94</v>
      </c>
      <c r="Z163">
        <v>1.0900000000000001</v>
      </c>
      <c r="AA163">
        <v>6.09</v>
      </c>
      <c r="AB163">
        <v>13.21</v>
      </c>
      <c r="AC163">
        <v>13.2</v>
      </c>
      <c r="AD163">
        <v>52.6</v>
      </c>
      <c r="AE163">
        <v>47.03</v>
      </c>
      <c r="AF163">
        <v>-10.86</v>
      </c>
      <c r="AG163">
        <v>42.86</v>
      </c>
      <c r="AH163">
        <v>12</v>
      </c>
      <c r="AI163">
        <v>16</v>
      </c>
      <c r="AJ163">
        <v>3</v>
      </c>
      <c r="AK163">
        <v>5</v>
      </c>
      <c r="AL163">
        <v>60</v>
      </c>
      <c r="AM163">
        <v>0</v>
      </c>
      <c r="AN163">
        <v>4</v>
      </c>
      <c r="AO163">
        <v>0</v>
      </c>
      <c r="AP163">
        <v>1</v>
      </c>
      <c r="AQ163">
        <v>30</v>
      </c>
      <c r="AR163">
        <v>3.33</v>
      </c>
      <c r="AS163">
        <v>101</v>
      </c>
      <c r="AT163">
        <v>210</v>
      </c>
      <c r="AU163">
        <v>48.1</v>
      </c>
    </row>
    <row r="164" spans="2:47" x14ac:dyDescent="0.2">
      <c r="B164" t="s">
        <v>216</v>
      </c>
      <c r="C164" t="s">
        <v>49</v>
      </c>
      <c r="D164" t="s">
        <v>80</v>
      </c>
      <c r="E164">
        <v>19.401</v>
      </c>
      <c r="F164">
        <v>66</v>
      </c>
      <c r="G164">
        <v>7</v>
      </c>
      <c r="H164">
        <v>11</v>
      </c>
      <c r="I164">
        <v>4</v>
      </c>
      <c r="J164">
        <v>18</v>
      </c>
      <c r="K164">
        <v>22</v>
      </c>
      <c r="L164">
        <v>103</v>
      </c>
      <c r="M164">
        <v>6.8</v>
      </c>
      <c r="N164">
        <v>0.11</v>
      </c>
      <c r="O164">
        <v>0.17</v>
      </c>
      <c r="P164">
        <v>0.06</v>
      </c>
      <c r="Q164">
        <v>0.27</v>
      </c>
      <c r="R164">
        <v>0.33</v>
      </c>
      <c r="S164">
        <v>1.56</v>
      </c>
      <c r="T164">
        <v>772.58</v>
      </c>
      <c r="U164">
        <v>11.71</v>
      </c>
      <c r="V164">
        <v>0.54</v>
      </c>
      <c r="W164">
        <v>0.85</v>
      </c>
      <c r="X164">
        <v>0.31</v>
      </c>
      <c r="Y164">
        <v>1.4</v>
      </c>
      <c r="Z164">
        <v>1.71</v>
      </c>
      <c r="AA164">
        <v>8</v>
      </c>
      <c r="AB164">
        <v>13.18</v>
      </c>
      <c r="AC164">
        <v>13.68</v>
      </c>
      <c r="AD164">
        <v>50.53</v>
      </c>
      <c r="AE164">
        <v>49.99</v>
      </c>
      <c r="AF164">
        <v>0.73</v>
      </c>
      <c r="AG164">
        <v>51.35</v>
      </c>
      <c r="AH164">
        <v>38</v>
      </c>
      <c r="AI164">
        <v>36</v>
      </c>
      <c r="AJ164">
        <v>4</v>
      </c>
      <c r="AK164">
        <v>17</v>
      </c>
      <c r="AL164">
        <v>23.53</v>
      </c>
      <c r="AM164">
        <v>0</v>
      </c>
      <c r="AN164">
        <v>6</v>
      </c>
      <c r="AO164">
        <v>0</v>
      </c>
      <c r="AP164">
        <v>3</v>
      </c>
      <c r="AQ164">
        <v>80</v>
      </c>
      <c r="AR164">
        <v>3.75</v>
      </c>
      <c r="AS164">
        <v>46</v>
      </c>
      <c r="AT164">
        <v>104</v>
      </c>
      <c r="AU164">
        <v>44.23</v>
      </c>
    </row>
    <row r="165" spans="2:47" x14ac:dyDescent="0.2">
      <c r="B165" t="s">
        <v>1643</v>
      </c>
      <c r="C165" t="s">
        <v>46</v>
      </c>
      <c r="D165" t="s">
        <v>138</v>
      </c>
      <c r="E165">
        <v>16.748000000000001</v>
      </c>
      <c r="F165">
        <v>4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7</v>
      </c>
      <c r="M165">
        <v>0</v>
      </c>
      <c r="N165">
        <v>0</v>
      </c>
      <c r="O165">
        <v>0</v>
      </c>
      <c r="P165">
        <v>0.25</v>
      </c>
      <c r="Q165">
        <v>0</v>
      </c>
      <c r="R165">
        <v>0.25</v>
      </c>
      <c r="S165">
        <v>1.75</v>
      </c>
      <c r="T165">
        <v>30.57</v>
      </c>
      <c r="U165">
        <v>7.64</v>
      </c>
      <c r="V165">
        <v>0</v>
      </c>
      <c r="W165">
        <v>0</v>
      </c>
      <c r="X165">
        <v>1.96</v>
      </c>
      <c r="Y165">
        <v>0</v>
      </c>
      <c r="Z165">
        <v>1.96</v>
      </c>
      <c r="AA165">
        <v>13.74</v>
      </c>
      <c r="AB165">
        <v>12.68</v>
      </c>
      <c r="AC165">
        <v>14.19</v>
      </c>
      <c r="AD165">
        <v>31.68</v>
      </c>
      <c r="AE165">
        <v>46.14</v>
      </c>
      <c r="AF165">
        <v>18.18</v>
      </c>
      <c r="AG165">
        <v>50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5</v>
      </c>
      <c r="AR165">
        <v>0</v>
      </c>
      <c r="AS165">
        <v>0</v>
      </c>
      <c r="AT165">
        <v>0</v>
      </c>
      <c r="AU165">
        <v>0</v>
      </c>
    </row>
    <row r="166" spans="2:47" x14ac:dyDescent="0.2">
      <c r="B166" t="s">
        <v>278</v>
      </c>
      <c r="C166" t="s">
        <v>49</v>
      </c>
      <c r="D166" t="s">
        <v>138</v>
      </c>
      <c r="E166">
        <v>16.492999999999999</v>
      </c>
      <c r="F166">
        <v>63</v>
      </c>
      <c r="G166">
        <v>9</v>
      </c>
      <c r="H166">
        <v>3</v>
      </c>
      <c r="I166">
        <v>3</v>
      </c>
      <c r="J166">
        <v>12</v>
      </c>
      <c r="K166">
        <v>15</v>
      </c>
      <c r="L166">
        <v>99</v>
      </c>
      <c r="M166">
        <v>9.09</v>
      </c>
      <c r="N166">
        <v>0.14000000000000001</v>
      </c>
      <c r="O166">
        <v>0.05</v>
      </c>
      <c r="P166">
        <v>0.05</v>
      </c>
      <c r="Q166">
        <v>0.19</v>
      </c>
      <c r="R166">
        <v>0.24</v>
      </c>
      <c r="S166">
        <v>1.57</v>
      </c>
      <c r="T166">
        <v>686.39</v>
      </c>
      <c r="U166">
        <v>10.9</v>
      </c>
      <c r="V166">
        <v>0.79</v>
      </c>
      <c r="W166">
        <v>0.26</v>
      </c>
      <c r="X166">
        <v>0.26</v>
      </c>
      <c r="Y166">
        <v>1.05</v>
      </c>
      <c r="Z166">
        <v>1.31</v>
      </c>
      <c r="AA166">
        <v>8.65</v>
      </c>
      <c r="AB166">
        <v>13.69</v>
      </c>
      <c r="AC166">
        <v>13.95</v>
      </c>
      <c r="AD166">
        <v>36.04</v>
      </c>
      <c r="AE166">
        <v>52.36</v>
      </c>
      <c r="AF166">
        <v>0.84</v>
      </c>
      <c r="AG166">
        <v>36.92</v>
      </c>
      <c r="AH166">
        <v>24</v>
      </c>
      <c r="AI166">
        <v>41</v>
      </c>
      <c r="AJ166">
        <v>4</v>
      </c>
      <c r="AK166">
        <v>14</v>
      </c>
      <c r="AL166">
        <v>28.57</v>
      </c>
      <c r="AM166">
        <v>3</v>
      </c>
      <c r="AN166">
        <v>13</v>
      </c>
      <c r="AO166">
        <v>23.08</v>
      </c>
      <c r="AP166">
        <v>2</v>
      </c>
      <c r="AQ166">
        <v>72</v>
      </c>
      <c r="AR166">
        <v>2.78</v>
      </c>
      <c r="AS166">
        <v>7</v>
      </c>
      <c r="AT166">
        <v>16</v>
      </c>
      <c r="AU166">
        <v>43.75</v>
      </c>
    </row>
    <row r="167" spans="2:47" x14ac:dyDescent="0.2">
      <c r="B167" t="s">
        <v>188</v>
      </c>
      <c r="C167" t="s">
        <v>41</v>
      </c>
      <c r="D167" t="s">
        <v>82</v>
      </c>
      <c r="E167">
        <v>20.632999999999999</v>
      </c>
      <c r="F167">
        <v>67</v>
      </c>
      <c r="G167">
        <v>13</v>
      </c>
      <c r="H167">
        <v>18</v>
      </c>
      <c r="I167">
        <v>8</v>
      </c>
      <c r="J167">
        <v>31</v>
      </c>
      <c r="K167">
        <v>39</v>
      </c>
      <c r="L167">
        <v>140</v>
      </c>
      <c r="M167">
        <v>9.2899999999999991</v>
      </c>
      <c r="N167">
        <v>0.19</v>
      </c>
      <c r="O167">
        <v>0.27</v>
      </c>
      <c r="P167">
        <v>0.12</v>
      </c>
      <c r="Q167">
        <v>0.46</v>
      </c>
      <c r="R167">
        <v>0.57999999999999996</v>
      </c>
      <c r="S167">
        <v>2.09</v>
      </c>
      <c r="T167">
        <v>950.69</v>
      </c>
      <c r="U167">
        <v>14.19</v>
      </c>
      <c r="V167">
        <v>0.82</v>
      </c>
      <c r="W167">
        <v>1.1399999999999999</v>
      </c>
      <c r="X167">
        <v>0.5</v>
      </c>
      <c r="Y167">
        <v>1.96</v>
      </c>
      <c r="Z167">
        <v>2.46</v>
      </c>
      <c r="AA167">
        <v>8.84</v>
      </c>
      <c r="AB167">
        <v>15.01</v>
      </c>
      <c r="AC167">
        <v>14.09</v>
      </c>
      <c r="AD167">
        <v>53.48</v>
      </c>
      <c r="AE167">
        <v>49.23</v>
      </c>
      <c r="AF167">
        <v>-1.78</v>
      </c>
      <c r="AG167">
        <v>52.29</v>
      </c>
      <c r="AH167">
        <v>57</v>
      </c>
      <c r="AI167">
        <v>52</v>
      </c>
      <c r="AJ167">
        <v>4</v>
      </c>
      <c r="AK167">
        <v>21</v>
      </c>
      <c r="AL167">
        <v>19.05</v>
      </c>
      <c r="AM167">
        <v>2</v>
      </c>
      <c r="AN167">
        <v>21</v>
      </c>
      <c r="AO167">
        <v>9.52</v>
      </c>
      <c r="AP167">
        <v>7</v>
      </c>
      <c r="AQ167">
        <v>98</v>
      </c>
      <c r="AR167">
        <v>7.14</v>
      </c>
      <c r="AS167">
        <v>84</v>
      </c>
      <c r="AT167">
        <v>181</v>
      </c>
      <c r="AU167">
        <v>46.41</v>
      </c>
    </row>
    <row r="168" spans="2:47" x14ac:dyDescent="0.2">
      <c r="B168" t="s">
        <v>101</v>
      </c>
      <c r="C168" t="s">
        <v>102</v>
      </c>
      <c r="D168" t="s">
        <v>54</v>
      </c>
      <c r="E168">
        <v>17.908999999999999</v>
      </c>
      <c r="F168">
        <v>67</v>
      </c>
      <c r="G168">
        <v>10</v>
      </c>
      <c r="H168">
        <v>20</v>
      </c>
      <c r="I168">
        <v>15</v>
      </c>
      <c r="J168">
        <v>30</v>
      </c>
      <c r="K168">
        <v>45</v>
      </c>
      <c r="L168">
        <v>172</v>
      </c>
      <c r="M168">
        <v>5.81</v>
      </c>
      <c r="N168">
        <v>0.15</v>
      </c>
      <c r="O168">
        <v>0.3</v>
      </c>
      <c r="P168">
        <v>0.22</v>
      </c>
      <c r="Q168">
        <v>0.45</v>
      </c>
      <c r="R168">
        <v>0.67</v>
      </c>
      <c r="S168">
        <v>2.57</v>
      </c>
      <c r="T168">
        <v>1290.48</v>
      </c>
      <c r="U168">
        <v>19.260000000000002</v>
      </c>
      <c r="V168">
        <v>0.46</v>
      </c>
      <c r="W168">
        <v>0.93</v>
      </c>
      <c r="X168">
        <v>0.7</v>
      </c>
      <c r="Y168">
        <v>1.39</v>
      </c>
      <c r="Z168">
        <v>2.09</v>
      </c>
      <c r="AA168">
        <v>8</v>
      </c>
      <c r="AB168">
        <v>14.17</v>
      </c>
      <c r="AC168">
        <v>14.3</v>
      </c>
      <c r="AD168">
        <v>53.53</v>
      </c>
      <c r="AE168">
        <v>49.86</v>
      </c>
      <c r="AF168">
        <v>4.95</v>
      </c>
      <c r="AG168">
        <v>53.9</v>
      </c>
      <c r="AH168">
        <v>76</v>
      </c>
      <c r="AI168">
        <v>65</v>
      </c>
      <c r="AJ168">
        <v>2</v>
      </c>
      <c r="AK168">
        <v>11</v>
      </c>
      <c r="AL168">
        <v>18.18</v>
      </c>
      <c r="AM168">
        <v>2</v>
      </c>
      <c r="AN168">
        <v>9</v>
      </c>
      <c r="AO168">
        <v>22.22</v>
      </c>
      <c r="AP168">
        <v>6</v>
      </c>
      <c r="AQ168">
        <v>152</v>
      </c>
      <c r="AR168">
        <v>3.95</v>
      </c>
      <c r="AS168">
        <v>0</v>
      </c>
      <c r="AT168">
        <v>0</v>
      </c>
      <c r="AU168">
        <v>0</v>
      </c>
    </row>
    <row r="169" spans="2:47" x14ac:dyDescent="0.2">
      <c r="B169" t="s">
        <v>501</v>
      </c>
      <c r="C169" t="s">
        <v>102</v>
      </c>
      <c r="D169" t="s">
        <v>58</v>
      </c>
      <c r="E169">
        <v>16.510000000000002</v>
      </c>
      <c r="F169">
        <v>27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5</v>
      </c>
      <c r="M169">
        <v>0</v>
      </c>
      <c r="N169">
        <v>0</v>
      </c>
      <c r="O169">
        <v>0</v>
      </c>
      <c r="P169">
        <v>0.04</v>
      </c>
      <c r="Q169">
        <v>0</v>
      </c>
      <c r="R169">
        <v>0.04</v>
      </c>
      <c r="S169">
        <v>0.19</v>
      </c>
      <c r="T169">
        <v>188.12</v>
      </c>
      <c r="U169">
        <v>6.97</v>
      </c>
      <c r="V169">
        <v>0</v>
      </c>
      <c r="W169">
        <v>0</v>
      </c>
      <c r="X169">
        <v>0.32</v>
      </c>
      <c r="Y169">
        <v>0</v>
      </c>
      <c r="Z169">
        <v>0.32</v>
      </c>
      <c r="AA169">
        <v>1.59</v>
      </c>
      <c r="AB169">
        <v>13.94</v>
      </c>
      <c r="AC169">
        <v>13.32</v>
      </c>
      <c r="AD169">
        <v>53.72</v>
      </c>
      <c r="AE169">
        <v>50.64</v>
      </c>
      <c r="AF169">
        <v>-2.25</v>
      </c>
      <c r="AG169">
        <v>50</v>
      </c>
      <c r="AH169">
        <v>4</v>
      </c>
      <c r="AI169">
        <v>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5</v>
      </c>
      <c r="AR169">
        <v>0</v>
      </c>
      <c r="AS169">
        <v>0</v>
      </c>
      <c r="AT169">
        <v>0</v>
      </c>
      <c r="AU169">
        <v>0</v>
      </c>
    </row>
    <row r="170" spans="2:47" x14ac:dyDescent="0.2">
      <c r="B170" t="s">
        <v>426</v>
      </c>
      <c r="C170" t="s">
        <v>46</v>
      </c>
      <c r="D170" t="s">
        <v>78</v>
      </c>
      <c r="E170">
        <v>19.460999999999999</v>
      </c>
      <c r="F170">
        <v>6</v>
      </c>
      <c r="G170">
        <v>2</v>
      </c>
      <c r="H170">
        <v>0</v>
      </c>
      <c r="I170">
        <v>1</v>
      </c>
      <c r="J170">
        <v>2</v>
      </c>
      <c r="K170">
        <v>3</v>
      </c>
      <c r="L170">
        <v>9</v>
      </c>
      <c r="M170">
        <v>22.22</v>
      </c>
      <c r="N170">
        <v>0.33</v>
      </c>
      <c r="O170">
        <v>0</v>
      </c>
      <c r="P170">
        <v>0.17</v>
      </c>
      <c r="Q170">
        <v>0.33</v>
      </c>
      <c r="R170">
        <v>0.5</v>
      </c>
      <c r="S170">
        <v>1.5</v>
      </c>
      <c r="T170">
        <v>98.49</v>
      </c>
      <c r="U170">
        <v>16.41</v>
      </c>
      <c r="V170">
        <v>1.22</v>
      </c>
      <c r="W170">
        <v>0</v>
      </c>
      <c r="X170">
        <v>0.61</v>
      </c>
      <c r="Y170">
        <v>1.22</v>
      </c>
      <c r="Z170">
        <v>1.83</v>
      </c>
      <c r="AA170">
        <v>5.48</v>
      </c>
      <c r="AB170">
        <v>13.64</v>
      </c>
      <c r="AC170">
        <v>14.35</v>
      </c>
      <c r="AD170">
        <v>44.62</v>
      </c>
      <c r="AE170">
        <v>51.91</v>
      </c>
      <c r="AF170">
        <v>10.99</v>
      </c>
      <c r="AG170">
        <v>53.85</v>
      </c>
      <c r="AH170">
        <v>7</v>
      </c>
      <c r="AI170">
        <v>6</v>
      </c>
      <c r="AJ170">
        <v>2</v>
      </c>
      <c r="AK170">
        <v>3</v>
      </c>
      <c r="AL170">
        <v>66.67</v>
      </c>
      <c r="AM170">
        <v>0</v>
      </c>
      <c r="AN170">
        <v>2</v>
      </c>
      <c r="AO170">
        <v>0</v>
      </c>
      <c r="AP170">
        <v>0</v>
      </c>
      <c r="AQ170">
        <v>4</v>
      </c>
      <c r="AR170">
        <v>0</v>
      </c>
      <c r="AS170">
        <v>0</v>
      </c>
      <c r="AT170">
        <v>0</v>
      </c>
      <c r="AU170">
        <v>0</v>
      </c>
    </row>
    <row r="171" spans="2:47" x14ac:dyDescent="0.2">
      <c r="B171" t="s">
        <v>358</v>
      </c>
      <c r="C171" t="s">
        <v>102</v>
      </c>
      <c r="D171" t="s">
        <v>138</v>
      </c>
      <c r="E171">
        <v>18.637</v>
      </c>
      <c r="F171">
        <v>67</v>
      </c>
      <c r="G171">
        <v>2</v>
      </c>
      <c r="H171">
        <v>5</v>
      </c>
      <c r="I171">
        <v>3</v>
      </c>
      <c r="J171">
        <v>7</v>
      </c>
      <c r="K171">
        <v>10</v>
      </c>
      <c r="L171">
        <v>120</v>
      </c>
      <c r="M171">
        <v>1.67</v>
      </c>
      <c r="N171">
        <v>0.03</v>
      </c>
      <c r="O171">
        <v>7.0000000000000007E-2</v>
      </c>
      <c r="P171">
        <v>0.04</v>
      </c>
      <c r="Q171">
        <v>0.1</v>
      </c>
      <c r="R171">
        <v>0.15</v>
      </c>
      <c r="S171">
        <v>1.79</v>
      </c>
      <c r="T171">
        <v>1109.56</v>
      </c>
      <c r="U171">
        <v>16.559999999999999</v>
      </c>
      <c r="V171">
        <v>0.11</v>
      </c>
      <c r="W171">
        <v>0.27</v>
      </c>
      <c r="X171">
        <v>0.16</v>
      </c>
      <c r="Y171">
        <v>0.38</v>
      </c>
      <c r="Z171">
        <v>0.54</v>
      </c>
      <c r="AA171">
        <v>6.49</v>
      </c>
      <c r="AB171">
        <v>13.08</v>
      </c>
      <c r="AC171">
        <v>14.02</v>
      </c>
      <c r="AD171">
        <v>36.590000000000003</v>
      </c>
      <c r="AE171">
        <v>51.45</v>
      </c>
      <c r="AF171">
        <v>-1.02</v>
      </c>
      <c r="AG171">
        <v>34.56</v>
      </c>
      <c r="AH171">
        <v>47</v>
      </c>
      <c r="AI171">
        <v>89</v>
      </c>
      <c r="AJ171">
        <v>0</v>
      </c>
      <c r="AK171">
        <v>4</v>
      </c>
      <c r="AL171">
        <v>0</v>
      </c>
      <c r="AM171">
        <v>1</v>
      </c>
      <c r="AN171">
        <v>6</v>
      </c>
      <c r="AO171">
        <v>16.670000000000002</v>
      </c>
      <c r="AP171">
        <v>1</v>
      </c>
      <c r="AQ171">
        <v>110</v>
      </c>
      <c r="AR171">
        <v>0.91</v>
      </c>
      <c r="AS171">
        <v>0</v>
      </c>
      <c r="AT171">
        <v>1</v>
      </c>
      <c r="AU171">
        <v>0</v>
      </c>
    </row>
    <row r="172" spans="2:47" x14ac:dyDescent="0.2">
      <c r="B172" t="s">
        <v>180</v>
      </c>
      <c r="C172" t="s">
        <v>41</v>
      </c>
      <c r="D172" t="s">
        <v>47</v>
      </c>
      <c r="E172">
        <v>19.116</v>
      </c>
      <c r="F172">
        <v>64</v>
      </c>
      <c r="G172">
        <v>7</v>
      </c>
      <c r="H172">
        <v>16</v>
      </c>
      <c r="I172">
        <v>5</v>
      </c>
      <c r="J172">
        <v>23</v>
      </c>
      <c r="K172">
        <v>28</v>
      </c>
      <c r="L172">
        <v>84</v>
      </c>
      <c r="M172">
        <v>8.33</v>
      </c>
      <c r="N172">
        <v>0.11</v>
      </c>
      <c r="O172">
        <v>0.25</v>
      </c>
      <c r="P172">
        <v>0.08</v>
      </c>
      <c r="Q172">
        <v>0.36</v>
      </c>
      <c r="R172">
        <v>0.44</v>
      </c>
      <c r="S172">
        <v>1.31</v>
      </c>
      <c r="T172">
        <v>689.06</v>
      </c>
      <c r="U172">
        <v>10.77</v>
      </c>
      <c r="V172">
        <v>0.61</v>
      </c>
      <c r="W172">
        <v>1.39</v>
      </c>
      <c r="X172">
        <v>0.44</v>
      </c>
      <c r="Y172">
        <v>2</v>
      </c>
      <c r="Z172">
        <v>2.44</v>
      </c>
      <c r="AA172">
        <v>7.31</v>
      </c>
      <c r="AB172">
        <v>12.87</v>
      </c>
      <c r="AC172">
        <v>13.58</v>
      </c>
      <c r="AD172">
        <v>55.7</v>
      </c>
      <c r="AE172">
        <v>49.44</v>
      </c>
      <c r="AF172">
        <v>-1.91</v>
      </c>
      <c r="AG172">
        <v>55.71</v>
      </c>
      <c r="AH172">
        <v>39</v>
      </c>
      <c r="AI172">
        <v>31</v>
      </c>
      <c r="AJ172">
        <v>2</v>
      </c>
      <c r="AK172">
        <v>17</v>
      </c>
      <c r="AL172">
        <v>11.76</v>
      </c>
      <c r="AM172">
        <v>2</v>
      </c>
      <c r="AN172">
        <v>17</v>
      </c>
      <c r="AO172">
        <v>11.76</v>
      </c>
      <c r="AP172">
        <v>3</v>
      </c>
      <c r="AQ172">
        <v>50</v>
      </c>
      <c r="AR172">
        <v>6</v>
      </c>
      <c r="AS172">
        <v>266</v>
      </c>
      <c r="AT172">
        <v>503</v>
      </c>
      <c r="AU172">
        <v>52.88</v>
      </c>
    </row>
    <row r="173" spans="2:47" x14ac:dyDescent="0.2">
      <c r="B173" t="s">
        <v>545</v>
      </c>
      <c r="C173" t="s">
        <v>102</v>
      </c>
      <c r="D173" t="s">
        <v>391</v>
      </c>
      <c r="E173">
        <v>19.286000000000001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0.5</v>
      </c>
      <c r="T173">
        <v>36.590000000000003</v>
      </c>
      <c r="U173">
        <v>18.3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1.64</v>
      </c>
      <c r="AB173">
        <v>17.04</v>
      </c>
      <c r="AC173">
        <v>14.91</v>
      </c>
      <c r="AD173">
        <v>100</v>
      </c>
      <c r="AE173">
        <v>46.5</v>
      </c>
      <c r="AF173">
        <v>100</v>
      </c>
      <c r="AG173">
        <v>100</v>
      </c>
      <c r="AH173">
        <v>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</row>
    <row r="174" spans="2:47" x14ac:dyDescent="0.2">
      <c r="B174" t="s">
        <v>1635</v>
      </c>
      <c r="C174" t="s">
        <v>41</v>
      </c>
      <c r="D174" t="s">
        <v>58</v>
      </c>
      <c r="E174">
        <v>18.087</v>
      </c>
      <c r="F174">
        <v>32</v>
      </c>
      <c r="G174">
        <v>14</v>
      </c>
      <c r="H174">
        <v>15</v>
      </c>
      <c r="I174">
        <v>7</v>
      </c>
      <c r="J174">
        <v>29</v>
      </c>
      <c r="K174">
        <v>36</v>
      </c>
      <c r="L174">
        <v>83</v>
      </c>
      <c r="M174">
        <v>16.87</v>
      </c>
      <c r="N174">
        <v>0.44</v>
      </c>
      <c r="O174">
        <v>0.47</v>
      </c>
      <c r="P174">
        <v>0.22</v>
      </c>
      <c r="Q174">
        <v>0.91</v>
      </c>
      <c r="R174">
        <v>1.1200000000000001</v>
      </c>
      <c r="S174">
        <v>2.59</v>
      </c>
      <c r="T174">
        <v>599.66999999999996</v>
      </c>
      <c r="U174">
        <v>18.739999999999998</v>
      </c>
      <c r="V174">
        <v>1.4</v>
      </c>
      <c r="W174">
        <v>1.5</v>
      </c>
      <c r="X174">
        <v>0.7</v>
      </c>
      <c r="Y174">
        <v>2.9</v>
      </c>
      <c r="Z174">
        <v>3.6</v>
      </c>
      <c r="AA174">
        <v>8.3000000000000007</v>
      </c>
      <c r="AB174">
        <v>16.350000000000001</v>
      </c>
      <c r="AC174">
        <v>14.58</v>
      </c>
      <c r="AD174">
        <v>55.61</v>
      </c>
      <c r="AE174">
        <v>50.46</v>
      </c>
      <c r="AF174">
        <v>29.17</v>
      </c>
      <c r="AG174">
        <v>66.67</v>
      </c>
      <c r="AH174">
        <v>44</v>
      </c>
      <c r="AI174">
        <v>22</v>
      </c>
      <c r="AJ174">
        <v>2</v>
      </c>
      <c r="AK174">
        <v>12</v>
      </c>
      <c r="AL174">
        <v>16.670000000000002</v>
      </c>
      <c r="AM174">
        <v>2</v>
      </c>
      <c r="AN174">
        <v>12</v>
      </c>
      <c r="AO174">
        <v>16.670000000000002</v>
      </c>
      <c r="AP174">
        <v>10</v>
      </c>
      <c r="AQ174">
        <v>59</v>
      </c>
      <c r="AR174">
        <v>16.95</v>
      </c>
      <c r="AS174">
        <v>234</v>
      </c>
      <c r="AT174">
        <v>459</v>
      </c>
      <c r="AU174">
        <v>50.98</v>
      </c>
    </row>
    <row r="175" spans="2:47" x14ac:dyDescent="0.2">
      <c r="B175" t="s">
        <v>439</v>
      </c>
      <c r="C175" t="s">
        <v>102</v>
      </c>
      <c r="D175" t="s">
        <v>119</v>
      </c>
      <c r="E175">
        <v>20.071999999999999</v>
      </c>
      <c r="F175">
        <v>68</v>
      </c>
      <c r="G175">
        <v>1</v>
      </c>
      <c r="H175">
        <v>5</v>
      </c>
      <c r="I175">
        <v>11</v>
      </c>
      <c r="J175">
        <v>6</v>
      </c>
      <c r="K175">
        <v>17</v>
      </c>
      <c r="L175">
        <v>101</v>
      </c>
      <c r="M175">
        <v>0.99</v>
      </c>
      <c r="N175">
        <v>0.01</v>
      </c>
      <c r="O175">
        <v>7.0000000000000007E-2</v>
      </c>
      <c r="P175">
        <v>0.16</v>
      </c>
      <c r="Q175">
        <v>0.09</v>
      </c>
      <c r="R175">
        <v>0.25</v>
      </c>
      <c r="S175">
        <v>1.49</v>
      </c>
      <c r="T175">
        <v>1247.72</v>
      </c>
      <c r="U175">
        <v>18.350000000000001</v>
      </c>
      <c r="V175">
        <v>0.05</v>
      </c>
      <c r="W175">
        <v>0.24</v>
      </c>
      <c r="X175">
        <v>0.53</v>
      </c>
      <c r="Y175">
        <v>0.28999999999999998</v>
      </c>
      <c r="Z175">
        <v>0.82</v>
      </c>
      <c r="AA175">
        <v>4.8600000000000003</v>
      </c>
      <c r="AB175">
        <v>14.63</v>
      </c>
      <c r="AC175">
        <v>14.24</v>
      </c>
      <c r="AD175">
        <v>44.16</v>
      </c>
      <c r="AE175">
        <v>52.3</v>
      </c>
      <c r="AF175">
        <v>-6.36</v>
      </c>
      <c r="AG175">
        <v>40.409999999999997</v>
      </c>
      <c r="AH175">
        <v>59</v>
      </c>
      <c r="AI175">
        <v>87</v>
      </c>
      <c r="AJ175">
        <v>0</v>
      </c>
      <c r="AK175">
        <v>3</v>
      </c>
      <c r="AL175">
        <v>0</v>
      </c>
      <c r="AM175">
        <v>0</v>
      </c>
      <c r="AN175">
        <v>3</v>
      </c>
      <c r="AO175">
        <v>0</v>
      </c>
      <c r="AP175">
        <v>1</v>
      </c>
      <c r="AQ175">
        <v>95</v>
      </c>
      <c r="AR175">
        <v>1.05</v>
      </c>
      <c r="AS175">
        <v>1</v>
      </c>
      <c r="AT175">
        <v>1</v>
      </c>
      <c r="AU175">
        <v>100</v>
      </c>
    </row>
    <row r="176" spans="2:47" x14ac:dyDescent="0.2">
      <c r="B176" t="s">
        <v>214</v>
      </c>
      <c r="C176" t="s">
        <v>41</v>
      </c>
      <c r="D176" t="s">
        <v>56</v>
      </c>
      <c r="E176">
        <v>18.273</v>
      </c>
      <c r="F176">
        <v>65</v>
      </c>
      <c r="G176">
        <v>10</v>
      </c>
      <c r="H176">
        <v>5</v>
      </c>
      <c r="I176">
        <v>7</v>
      </c>
      <c r="J176">
        <v>15</v>
      </c>
      <c r="K176">
        <v>22</v>
      </c>
      <c r="L176">
        <v>110</v>
      </c>
      <c r="M176">
        <v>9.09</v>
      </c>
      <c r="N176">
        <v>0.15</v>
      </c>
      <c r="O176">
        <v>0.08</v>
      </c>
      <c r="P176">
        <v>0.11</v>
      </c>
      <c r="Q176">
        <v>0.23</v>
      </c>
      <c r="R176">
        <v>0.34</v>
      </c>
      <c r="S176">
        <v>1.69</v>
      </c>
      <c r="T176">
        <v>793.43</v>
      </c>
      <c r="U176">
        <v>12.21</v>
      </c>
      <c r="V176">
        <v>0.76</v>
      </c>
      <c r="W176">
        <v>0.38</v>
      </c>
      <c r="X176">
        <v>0.53</v>
      </c>
      <c r="Y176">
        <v>1.1299999999999999</v>
      </c>
      <c r="Z176">
        <v>1.66</v>
      </c>
      <c r="AA176">
        <v>8.32</v>
      </c>
      <c r="AB176">
        <v>14.13</v>
      </c>
      <c r="AC176">
        <v>13.87</v>
      </c>
      <c r="AD176">
        <v>45.65</v>
      </c>
      <c r="AE176">
        <v>50.22</v>
      </c>
      <c r="AF176">
        <v>-12.54</v>
      </c>
      <c r="AG176">
        <v>34.18</v>
      </c>
      <c r="AH176">
        <v>27</v>
      </c>
      <c r="AI176">
        <v>52</v>
      </c>
      <c r="AJ176">
        <v>2</v>
      </c>
      <c r="AK176">
        <v>14</v>
      </c>
      <c r="AL176">
        <v>14.29</v>
      </c>
      <c r="AM176">
        <v>5</v>
      </c>
      <c r="AN176">
        <v>18</v>
      </c>
      <c r="AO176">
        <v>27.78</v>
      </c>
      <c r="AP176">
        <v>3</v>
      </c>
      <c r="AQ176">
        <v>78</v>
      </c>
      <c r="AR176">
        <v>3.85</v>
      </c>
      <c r="AS176">
        <v>306</v>
      </c>
      <c r="AT176">
        <v>623</v>
      </c>
      <c r="AU176">
        <v>49.12</v>
      </c>
    </row>
    <row r="177" spans="2:47" x14ac:dyDescent="0.2">
      <c r="B177" t="s">
        <v>3758</v>
      </c>
      <c r="C177" t="s">
        <v>49</v>
      </c>
      <c r="D177" t="s">
        <v>56</v>
      </c>
      <c r="E177">
        <v>18.707999999999998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15.12</v>
      </c>
      <c r="U177">
        <v>15.12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13.76</v>
      </c>
      <c r="AC177">
        <v>14.22</v>
      </c>
      <c r="AD177">
        <v>45.44</v>
      </c>
      <c r="AE177">
        <v>52.52</v>
      </c>
      <c r="AF177">
        <v>-25</v>
      </c>
      <c r="AG177">
        <v>0</v>
      </c>
      <c r="AH177">
        <v>0</v>
      </c>
      <c r="AI177">
        <v>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2:47" x14ac:dyDescent="0.2">
      <c r="B178" t="s">
        <v>549</v>
      </c>
      <c r="C178" t="s">
        <v>41</v>
      </c>
      <c r="D178" t="s">
        <v>391</v>
      </c>
      <c r="E178">
        <v>19.335000000000001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-44.44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</row>
    <row r="179" spans="2:47" x14ac:dyDescent="0.2">
      <c r="B179" t="s">
        <v>350</v>
      </c>
      <c r="C179" t="s">
        <v>102</v>
      </c>
      <c r="D179" t="s">
        <v>50</v>
      </c>
      <c r="E179">
        <v>17.568999999999999</v>
      </c>
      <c r="F179">
        <v>65</v>
      </c>
      <c r="G179">
        <v>2</v>
      </c>
      <c r="H179">
        <v>6</v>
      </c>
      <c r="I179">
        <v>12</v>
      </c>
      <c r="J179">
        <v>8</v>
      </c>
      <c r="K179">
        <v>20</v>
      </c>
      <c r="L179">
        <v>52</v>
      </c>
      <c r="M179">
        <v>3.85</v>
      </c>
      <c r="N179">
        <v>0.03</v>
      </c>
      <c r="O179">
        <v>0.09</v>
      </c>
      <c r="P179">
        <v>0.18</v>
      </c>
      <c r="Q179">
        <v>0.12</v>
      </c>
      <c r="R179">
        <v>0.31</v>
      </c>
      <c r="S179">
        <v>0.8</v>
      </c>
      <c r="T179">
        <v>976.78</v>
      </c>
      <c r="U179">
        <v>15.03</v>
      </c>
      <c r="V179">
        <v>0.12</v>
      </c>
      <c r="W179">
        <v>0.37</v>
      </c>
      <c r="X179">
        <v>0.74</v>
      </c>
      <c r="Y179">
        <v>0.49</v>
      </c>
      <c r="Z179">
        <v>1.23</v>
      </c>
      <c r="AA179">
        <v>3.19</v>
      </c>
      <c r="AB179">
        <v>14.24</v>
      </c>
      <c r="AC179">
        <v>14.28</v>
      </c>
      <c r="AD179">
        <v>53.67</v>
      </c>
      <c r="AE179">
        <v>50.11</v>
      </c>
      <c r="AF179">
        <v>-1.75</v>
      </c>
      <c r="AG179">
        <v>53.7</v>
      </c>
      <c r="AH179">
        <v>58</v>
      </c>
      <c r="AI179">
        <v>50</v>
      </c>
      <c r="AJ179">
        <v>0</v>
      </c>
      <c r="AK179">
        <v>1</v>
      </c>
      <c r="AL179">
        <v>0</v>
      </c>
      <c r="AM179">
        <v>0</v>
      </c>
      <c r="AN179">
        <v>2</v>
      </c>
      <c r="AO179">
        <v>0</v>
      </c>
      <c r="AP179">
        <v>2</v>
      </c>
      <c r="AQ179">
        <v>49</v>
      </c>
      <c r="AR179">
        <v>4.08</v>
      </c>
      <c r="AS179">
        <v>0</v>
      </c>
      <c r="AT179">
        <v>0</v>
      </c>
      <c r="AU179">
        <v>0</v>
      </c>
    </row>
    <row r="180" spans="2:47" x14ac:dyDescent="0.2">
      <c r="B180" t="s">
        <v>241</v>
      </c>
      <c r="C180" t="s">
        <v>46</v>
      </c>
      <c r="D180" t="s">
        <v>1632</v>
      </c>
      <c r="E180">
        <v>19.550999999999998</v>
      </c>
      <c r="F180">
        <v>46</v>
      </c>
      <c r="G180">
        <v>13</v>
      </c>
      <c r="H180">
        <v>7</v>
      </c>
      <c r="I180">
        <v>4</v>
      </c>
      <c r="J180">
        <v>20</v>
      </c>
      <c r="K180">
        <v>24</v>
      </c>
      <c r="L180">
        <v>112</v>
      </c>
      <c r="M180">
        <v>11.61</v>
      </c>
      <c r="N180">
        <v>0.28000000000000003</v>
      </c>
      <c r="O180">
        <v>0.15</v>
      </c>
      <c r="P180">
        <v>0.09</v>
      </c>
      <c r="Q180">
        <v>0.43</v>
      </c>
      <c r="R180">
        <v>0.52</v>
      </c>
      <c r="S180">
        <v>2.4300000000000002</v>
      </c>
      <c r="T180">
        <v>660.43</v>
      </c>
      <c r="U180">
        <v>14.36</v>
      </c>
      <c r="V180">
        <v>1.18</v>
      </c>
      <c r="W180">
        <v>0.64</v>
      </c>
      <c r="X180">
        <v>0.36</v>
      </c>
      <c r="Y180">
        <v>1.82</v>
      </c>
      <c r="Z180">
        <v>2.1800000000000002</v>
      </c>
      <c r="AA180">
        <v>10.18</v>
      </c>
      <c r="AB180">
        <v>15.25</v>
      </c>
      <c r="AC180">
        <v>14.29</v>
      </c>
      <c r="AD180">
        <v>49.94</v>
      </c>
      <c r="AE180">
        <v>52.64</v>
      </c>
      <c r="AF180">
        <v>3.12</v>
      </c>
      <c r="AG180">
        <v>53.42</v>
      </c>
      <c r="AH180">
        <v>39</v>
      </c>
      <c r="AI180">
        <v>34</v>
      </c>
      <c r="AJ180">
        <v>3</v>
      </c>
      <c r="AK180">
        <v>21</v>
      </c>
      <c r="AL180">
        <v>14.29</v>
      </c>
      <c r="AM180">
        <v>3</v>
      </c>
      <c r="AN180">
        <v>14</v>
      </c>
      <c r="AO180">
        <v>21.43</v>
      </c>
      <c r="AP180">
        <v>7</v>
      </c>
      <c r="AQ180">
        <v>77</v>
      </c>
      <c r="AR180">
        <v>9.09</v>
      </c>
      <c r="AS180">
        <v>14</v>
      </c>
      <c r="AT180">
        <v>35</v>
      </c>
      <c r="AU180">
        <v>40</v>
      </c>
    </row>
    <row r="181" spans="2:47" x14ac:dyDescent="0.2">
      <c r="B181" t="s">
        <v>406</v>
      </c>
      <c r="C181" t="s">
        <v>102</v>
      </c>
      <c r="D181" t="s">
        <v>98</v>
      </c>
      <c r="E181">
        <v>17.690000000000001</v>
      </c>
      <c r="F181">
        <v>64</v>
      </c>
      <c r="G181">
        <v>1</v>
      </c>
      <c r="H181">
        <v>3</v>
      </c>
      <c r="I181">
        <v>4</v>
      </c>
      <c r="J181">
        <v>4</v>
      </c>
      <c r="K181">
        <v>8</v>
      </c>
      <c r="L181">
        <v>55</v>
      </c>
      <c r="M181">
        <v>1.82</v>
      </c>
      <c r="N181">
        <v>0.02</v>
      </c>
      <c r="O181">
        <v>0.05</v>
      </c>
      <c r="P181">
        <v>0.06</v>
      </c>
      <c r="Q181">
        <v>0.06</v>
      </c>
      <c r="R181">
        <v>0.12</v>
      </c>
      <c r="S181">
        <v>0.86</v>
      </c>
      <c r="T181">
        <v>880.88</v>
      </c>
      <c r="U181">
        <v>13.76</v>
      </c>
      <c r="V181">
        <v>7.0000000000000007E-2</v>
      </c>
      <c r="W181">
        <v>0.2</v>
      </c>
      <c r="X181">
        <v>0.27</v>
      </c>
      <c r="Y181">
        <v>0.27</v>
      </c>
      <c r="Z181">
        <v>0.54</v>
      </c>
      <c r="AA181">
        <v>3.75</v>
      </c>
      <c r="AB181">
        <v>13.53</v>
      </c>
      <c r="AC181">
        <v>14.01</v>
      </c>
      <c r="AD181">
        <v>44.68</v>
      </c>
      <c r="AE181">
        <v>50.68</v>
      </c>
      <c r="AF181">
        <v>-7.44</v>
      </c>
      <c r="AG181">
        <v>40.43</v>
      </c>
      <c r="AH181">
        <v>38</v>
      </c>
      <c r="AI181">
        <v>56</v>
      </c>
      <c r="AJ181">
        <v>1</v>
      </c>
      <c r="AK181">
        <v>2</v>
      </c>
      <c r="AL181">
        <v>50</v>
      </c>
      <c r="AM181">
        <v>0</v>
      </c>
      <c r="AN181">
        <v>0</v>
      </c>
      <c r="AO181">
        <v>0</v>
      </c>
      <c r="AP181">
        <v>0</v>
      </c>
      <c r="AQ181">
        <v>53</v>
      </c>
      <c r="AR181">
        <v>0</v>
      </c>
      <c r="AS181">
        <v>0</v>
      </c>
      <c r="AT181">
        <v>0</v>
      </c>
      <c r="AU181">
        <v>0</v>
      </c>
    </row>
    <row r="182" spans="2:47" x14ac:dyDescent="0.2">
      <c r="B182" t="s">
        <v>262</v>
      </c>
      <c r="C182" t="s">
        <v>46</v>
      </c>
      <c r="D182" t="s">
        <v>107</v>
      </c>
      <c r="E182">
        <v>16.396999999999998</v>
      </c>
      <c r="F182">
        <v>63</v>
      </c>
      <c r="G182">
        <v>9</v>
      </c>
      <c r="H182">
        <v>2</v>
      </c>
      <c r="I182">
        <v>4</v>
      </c>
      <c r="J182">
        <v>11</v>
      </c>
      <c r="K182">
        <v>15</v>
      </c>
      <c r="L182">
        <v>77</v>
      </c>
      <c r="M182">
        <v>11.69</v>
      </c>
      <c r="N182">
        <v>0.14000000000000001</v>
      </c>
      <c r="O182">
        <v>0.03</v>
      </c>
      <c r="P182">
        <v>0.06</v>
      </c>
      <c r="Q182">
        <v>0.17</v>
      </c>
      <c r="R182">
        <v>0.24</v>
      </c>
      <c r="S182">
        <v>1.22</v>
      </c>
      <c r="T182">
        <v>634.37</v>
      </c>
      <c r="U182">
        <v>10.07</v>
      </c>
      <c r="V182">
        <v>0.85</v>
      </c>
      <c r="W182">
        <v>0.19</v>
      </c>
      <c r="X182">
        <v>0.38</v>
      </c>
      <c r="Y182">
        <v>1.04</v>
      </c>
      <c r="Z182">
        <v>1.42</v>
      </c>
      <c r="AA182">
        <v>7.28</v>
      </c>
      <c r="AB182">
        <v>13.41</v>
      </c>
      <c r="AC182">
        <v>13.74</v>
      </c>
      <c r="AD182">
        <v>44.48</v>
      </c>
      <c r="AE182">
        <v>52.24</v>
      </c>
      <c r="AF182">
        <v>-7.29</v>
      </c>
      <c r="AG182">
        <v>40.74</v>
      </c>
      <c r="AH182">
        <v>22</v>
      </c>
      <c r="AI182">
        <v>32</v>
      </c>
      <c r="AJ182">
        <v>1</v>
      </c>
      <c r="AK182">
        <v>6</v>
      </c>
      <c r="AL182">
        <v>16.670000000000002</v>
      </c>
      <c r="AM182">
        <v>1</v>
      </c>
      <c r="AN182">
        <v>12</v>
      </c>
      <c r="AO182">
        <v>8.33</v>
      </c>
      <c r="AP182">
        <v>7</v>
      </c>
      <c r="AQ182">
        <v>59</v>
      </c>
      <c r="AR182">
        <v>11.86</v>
      </c>
      <c r="AS182">
        <v>4</v>
      </c>
      <c r="AT182">
        <v>9</v>
      </c>
      <c r="AU182">
        <v>44.44</v>
      </c>
    </row>
    <row r="183" spans="2:47" x14ac:dyDescent="0.2">
      <c r="B183" t="s">
        <v>499</v>
      </c>
      <c r="C183" t="s">
        <v>102</v>
      </c>
      <c r="D183" t="s">
        <v>1631</v>
      </c>
      <c r="E183">
        <v>16.545000000000002</v>
      </c>
      <c r="F183">
        <v>52</v>
      </c>
      <c r="G183">
        <v>0</v>
      </c>
      <c r="H183">
        <v>2</v>
      </c>
      <c r="I183">
        <v>4</v>
      </c>
      <c r="J183">
        <v>2</v>
      </c>
      <c r="K183">
        <v>6</v>
      </c>
      <c r="L183">
        <v>22</v>
      </c>
      <c r="M183">
        <v>0</v>
      </c>
      <c r="N183">
        <v>0</v>
      </c>
      <c r="O183">
        <v>0.04</v>
      </c>
      <c r="P183">
        <v>0.08</v>
      </c>
      <c r="Q183">
        <v>0.04</v>
      </c>
      <c r="R183">
        <v>0.12</v>
      </c>
      <c r="S183">
        <v>0.42</v>
      </c>
      <c r="T183">
        <v>709.17</v>
      </c>
      <c r="U183">
        <v>13.64</v>
      </c>
      <c r="V183">
        <v>0</v>
      </c>
      <c r="W183">
        <v>0.17</v>
      </c>
      <c r="X183">
        <v>0.34</v>
      </c>
      <c r="Y183">
        <v>0.17</v>
      </c>
      <c r="Z183">
        <v>0.51</v>
      </c>
      <c r="AA183">
        <v>1.86</v>
      </c>
      <c r="AB183">
        <v>13.25</v>
      </c>
      <c r="AC183">
        <v>13.65</v>
      </c>
      <c r="AD183">
        <v>52.39</v>
      </c>
      <c r="AE183">
        <v>48.52</v>
      </c>
      <c r="AF183">
        <v>10.69</v>
      </c>
      <c r="AG183">
        <v>56.76</v>
      </c>
      <c r="AH183">
        <v>42</v>
      </c>
      <c r="AI183">
        <v>32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22</v>
      </c>
      <c r="AR183">
        <v>0</v>
      </c>
      <c r="AS183">
        <v>0</v>
      </c>
      <c r="AT183">
        <v>0</v>
      </c>
      <c r="AU183">
        <v>0</v>
      </c>
    </row>
    <row r="184" spans="2:47" x14ac:dyDescent="0.2">
      <c r="B184" t="s">
        <v>183</v>
      </c>
      <c r="C184" t="s">
        <v>46</v>
      </c>
      <c r="D184" t="s">
        <v>50</v>
      </c>
      <c r="E184">
        <v>18.707999999999998</v>
      </c>
      <c r="F184">
        <v>55</v>
      </c>
      <c r="G184">
        <v>9</v>
      </c>
      <c r="H184">
        <v>6</v>
      </c>
      <c r="I184">
        <v>9</v>
      </c>
      <c r="J184">
        <v>15</v>
      </c>
      <c r="K184">
        <v>24</v>
      </c>
      <c r="L184">
        <v>89</v>
      </c>
      <c r="M184">
        <v>10.11</v>
      </c>
      <c r="N184">
        <v>0.16</v>
      </c>
      <c r="O184">
        <v>0.11</v>
      </c>
      <c r="P184">
        <v>0.16</v>
      </c>
      <c r="Q184">
        <v>0.27</v>
      </c>
      <c r="R184">
        <v>0.44</v>
      </c>
      <c r="S184">
        <v>1.62</v>
      </c>
      <c r="T184">
        <v>705.39</v>
      </c>
      <c r="U184">
        <v>12.83</v>
      </c>
      <c r="V184">
        <v>0.77</v>
      </c>
      <c r="W184">
        <v>0.51</v>
      </c>
      <c r="X184">
        <v>0.77</v>
      </c>
      <c r="Y184">
        <v>1.28</v>
      </c>
      <c r="Z184">
        <v>2.04</v>
      </c>
      <c r="AA184">
        <v>7.57</v>
      </c>
      <c r="AB184">
        <v>14.55</v>
      </c>
      <c r="AC184">
        <v>14.31</v>
      </c>
      <c r="AD184">
        <v>53.95</v>
      </c>
      <c r="AE184">
        <v>48.74</v>
      </c>
      <c r="AF184">
        <v>-0.92</v>
      </c>
      <c r="AG184">
        <v>52.11</v>
      </c>
      <c r="AH184">
        <v>37</v>
      </c>
      <c r="AI184">
        <v>34</v>
      </c>
      <c r="AJ184">
        <v>4</v>
      </c>
      <c r="AK184">
        <v>19</v>
      </c>
      <c r="AL184">
        <v>21.05</v>
      </c>
      <c r="AM184">
        <v>1</v>
      </c>
      <c r="AN184">
        <v>23</v>
      </c>
      <c r="AO184">
        <v>4.3499999999999996</v>
      </c>
      <c r="AP184">
        <v>4</v>
      </c>
      <c r="AQ184">
        <v>47</v>
      </c>
      <c r="AR184">
        <v>8.51</v>
      </c>
      <c r="AS184">
        <v>239</v>
      </c>
      <c r="AT184">
        <v>508</v>
      </c>
      <c r="AU184">
        <v>47.05</v>
      </c>
    </row>
    <row r="185" spans="2:47" x14ac:dyDescent="0.2">
      <c r="B185" t="s">
        <v>404</v>
      </c>
      <c r="C185" t="s">
        <v>102</v>
      </c>
      <c r="D185" t="s">
        <v>138</v>
      </c>
      <c r="E185">
        <v>19.614000000000001</v>
      </c>
      <c r="F185">
        <v>61</v>
      </c>
      <c r="G185">
        <v>0</v>
      </c>
      <c r="H185">
        <v>2</v>
      </c>
      <c r="I185">
        <v>4</v>
      </c>
      <c r="J185">
        <v>2</v>
      </c>
      <c r="K185">
        <v>6</v>
      </c>
      <c r="L185">
        <v>36</v>
      </c>
      <c r="M185">
        <v>0</v>
      </c>
      <c r="N185">
        <v>0</v>
      </c>
      <c r="O185">
        <v>0.03</v>
      </c>
      <c r="P185">
        <v>7.0000000000000007E-2</v>
      </c>
      <c r="Q185">
        <v>0.03</v>
      </c>
      <c r="R185">
        <v>0.1</v>
      </c>
      <c r="S185">
        <v>0.59</v>
      </c>
      <c r="T185">
        <v>855.35</v>
      </c>
      <c r="U185">
        <v>14.02</v>
      </c>
      <c r="V185">
        <v>0</v>
      </c>
      <c r="W185">
        <v>0.14000000000000001</v>
      </c>
      <c r="X185">
        <v>0.28000000000000003</v>
      </c>
      <c r="Y185">
        <v>0.14000000000000001</v>
      </c>
      <c r="Z185">
        <v>0.42</v>
      </c>
      <c r="AA185">
        <v>2.5299999999999998</v>
      </c>
      <c r="AB185">
        <v>13.66</v>
      </c>
      <c r="AC185">
        <v>13.9</v>
      </c>
      <c r="AD185">
        <v>36.130000000000003</v>
      </c>
      <c r="AE185">
        <v>51.9</v>
      </c>
      <c r="AF185">
        <v>2.93</v>
      </c>
      <c r="AG185">
        <v>37.229999999999997</v>
      </c>
      <c r="AH185">
        <v>35</v>
      </c>
      <c r="AI185">
        <v>59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35</v>
      </c>
      <c r="AR185">
        <v>0</v>
      </c>
      <c r="AS185">
        <v>0</v>
      </c>
      <c r="AT185">
        <v>0</v>
      </c>
      <c r="AU185">
        <v>0</v>
      </c>
    </row>
    <row r="186" spans="2:47" x14ac:dyDescent="0.2">
      <c r="B186" t="s">
        <v>419</v>
      </c>
      <c r="C186" t="s">
        <v>46</v>
      </c>
      <c r="D186" t="s">
        <v>54</v>
      </c>
      <c r="E186">
        <v>18.254000000000001</v>
      </c>
      <c r="F186">
        <v>42</v>
      </c>
      <c r="G186">
        <v>3</v>
      </c>
      <c r="H186">
        <v>3</v>
      </c>
      <c r="I186">
        <v>1</v>
      </c>
      <c r="J186">
        <v>6</v>
      </c>
      <c r="K186">
        <v>7</v>
      </c>
      <c r="L186">
        <v>27</v>
      </c>
      <c r="M186">
        <v>11.11</v>
      </c>
      <c r="N186">
        <v>7.0000000000000007E-2</v>
      </c>
      <c r="O186">
        <v>7.0000000000000007E-2</v>
      </c>
      <c r="P186">
        <v>0.02</v>
      </c>
      <c r="Q186">
        <v>0.14000000000000001</v>
      </c>
      <c r="R186">
        <v>0.17</v>
      </c>
      <c r="S186">
        <v>0.64</v>
      </c>
      <c r="T186">
        <v>379.02</v>
      </c>
      <c r="U186">
        <v>9.02</v>
      </c>
      <c r="V186">
        <v>0.47</v>
      </c>
      <c r="W186">
        <v>0.47</v>
      </c>
      <c r="X186">
        <v>0.16</v>
      </c>
      <c r="Y186">
        <v>0.95</v>
      </c>
      <c r="Z186">
        <v>1.1100000000000001</v>
      </c>
      <c r="AA186">
        <v>4.2699999999999996</v>
      </c>
      <c r="AB186">
        <v>12.33</v>
      </c>
      <c r="AC186">
        <v>13.21</v>
      </c>
      <c r="AD186">
        <v>47.66</v>
      </c>
      <c r="AE186">
        <v>50.34</v>
      </c>
      <c r="AF186">
        <v>-14.19</v>
      </c>
      <c r="AG186">
        <v>41.67</v>
      </c>
      <c r="AH186">
        <v>10</v>
      </c>
      <c r="AI186">
        <v>14</v>
      </c>
      <c r="AJ186">
        <v>0</v>
      </c>
      <c r="AK186">
        <v>1</v>
      </c>
      <c r="AL186">
        <v>0</v>
      </c>
      <c r="AM186">
        <v>1</v>
      </c>
      <c r="AN186">
        <v>4</v>
      </c>
      <c r="AO186">
        <v>25</v>
      </c>
      <c r="AP186">
        <v>2</v>
      </c>
      <c r="AQ186">
        <v>22</v>
      </c>
      <c r="AR186">
        <v>9.09</v>
      </c>
      <c r="AS186">
        <v>2</v>
      </c>
      <c r="AT186">
        <v>7</v>
      </c>
      <c r="AU186">
        <v>28.57</v>
      </c>
    </row>
    <row r="187" spans="2:47" x14ac:dyDescent="0.2">
      <c r="B187" t="s">
        <v>224</v>
      </c>
      <c r="C187" t="s">
        <v>102</v>
      </c>
      <c r="D187" t="s">
        <v>65</v>
      </c>
      <c r="E187">
        <v>18.158000000000001</v>
      </c>
      <c r="F187">
        <v>68</v>
      </c>
      <c r="G187">
        <v>3</v>
      </c>
      <c r="H187">
        <v>9</v>
      </c>
      <c r="I187">
        <v>9</v>
      </c>
      <c r="J187">
        <v>12</v>
      </c>
      <c r="K187">
        <v>21</v>
      </c>
      <c r="L187">
        <v>65</v>
      </c>
      <c r="M187">
        <v>4.62</v>
      </c>
      <c r="N187">
        <v>0.04</v>
      </c>
      <c r="O187">
        <v>0.13</v>
      </c>
      <c r="P187">
        <v>0.13</v>
      </c>
      <c r="Q187">
        <v>0.18</v>
      </c>
      <c r="R187">
        <v>0.31</v>
      </c>
      <c r="S187">
        <v>0.96</v>
      </c>
      <c r="T187">
        <v>1144.5</v>
      </c>
      <c r="U187">
        <v>16.829999999999998</v>
      </c>
      <c r="V187">
        <v>0.16</v>
      </c>
      <c r="W187">
        <v>0.47</v>
      </c>
      <c r="X187">
        <v>0.47</v>
      </c>
      <c r="Y187">
        <v>0.63</v>
      </c>
      <c r="Z187">
        <v>1.1000000000000001</v>
      </c>
      <c r="AA187">
        <v>3.41</v>
      </c>
      <c r="AB187">
        <v>13.42</v>
      </c>
      <c r="AC187">
        <v>14.06</v>
      </c>
      <c r="AD187">
        <v>45.77</v>
      </c>
      <c r="AE187">
        <v>50.35</v>
      </c>
      <c r="AF187">
        <v>5.0599999999999996</v>
      </c>
      <c r="AG187">
        <v>48.74</v>
      </c>
      <c r="AH187">
        <v>58</v>
      </c>
      <c r="AI187">
        <v>61</v>
      </c>
      <c r="AJ187">
        <v>0</v>
      </c>
      <c r="AK187">
        <v>2</v>
      </c>
      <c r="AL187">
        <v>0</v>
      </c>
      <c r="AM187">
        <v>1</v>
      </c>
      <c r="AN187">
        <v>3</v>
      </c>
      <c r="AO187">
        <v>33.33</v>
      </c>
      <c r="AP187">
        <v>2</v>
      </c>
      <c r="AQ187">
        <v>60</v>
      </c>
      <c r="AR187">
        <v>3.33</v>
      </c>
      <c r="AS187">
        <v>0</v>
      </c>
      <c r="AT187">
        <v>1</v>
      </c>
      <c r="AU187">
        <v>0</v>
      </c>
    </row>
    <row r="188" spans="2:47" x14ac:dyDescent="0.2">
      <c r="B188" t="s">
        <v>382</v>
      </c>
      <c r="C188" t="s">
        <v>41</v>
      </c>
      <c r="D188" t="s">
        <v>1638</v>
      </c>
      <c r="E188">
        <v>15.978</v>
      </c>
      <c r="F188">
        <v>61</v>
      </c>
      <c r="G188">
        <v>7</v>
      </c>
      <c r="H188">
        <v>6</v>
      </c>
      <c r="I188">
        <v>5</v>
      </c>
      <c r="J188">
        <v>13</v>
      </c>
      <c r="K188">
        <v>18</v>
      </c>
      <c r="L188">
        <v>67</v>
      </c>
      <c r="M188">
        <v>10.45</v>
      </c>
      <c r="N188">
        <v>0.11</v>
      </c>
      <c r="O188">
        <v>0.1</v>
      </c>
      <c r="P188">
        <v>0.08</v>
      </c>
      <c r="Q188">
        <v>0.21</v>
      </c>
      <c r="R188">
        <v>0.3</v>
      </c>
      <c r="S188">
        <v>1.1000000000000001</v>
      </c>
      <c r="T188">
        <v>608.38</v>
      </c>
      <c r="U188">
        <v>9.9700000000000006</v>
      </c>
      <c r="V188">
        <v>0.69</v>
      </c>
      <c r="W188">
        <v>0.59</v>
      </c>
      <c r="X188">
        <v>0.49</v>
      </c>
      <c r="Y188">
        <v>1.28</v>
      </c>
      <c r="Z188">
        <v>1.78</v>
      </c>
      <c r="AA188">
        <v>6.61</v>
      </c>
      <c r="AB188">
        <v>13.49</v>
      </c>
      <c r="AC188">
        <v>13.58</v>
      </c>
      <c r="AD188">
        <v>48.31</v>
      </c>
      <c r="AE188">
        <v>47.67</v>
      </c>
      <c r="AF188">
        <v>1.45</v>
      </c>
      <c r="AG188">
        <v>53.06</v>
      </c>
      <c r="AH188">
        <v>26</v>
      </c>
      <c r="AI188">
        <v>23</v>
      </c>
      <c r="AJ188">
        <v>3</v>
      </c>
      <c r="AK188">
        <v>10</v>
      </c>
      <c r="AL188">
        <v>30</v>
      </c>
      <c r="AM188">
        <v>1</v>
      </c>
      <c r="AN188">
        <v>12</v>
      </c>
      <c r="AO188">
        <v>8.33</v>
      </c>
      <c r="AP188">
        <v>3</v>
      </c>
      <c r="AQ188">
        <v>45</v>
      </c>
      <c r="AR188">
        <v>6.67</v>
      </c>
      <c r="AS188">
        <v>124</v>
      </c>
      <c r="AT188">
        <v>259</v>
      </c>
      <c r="AU188">
        <v>47.88</v>
      </c>
    </row>
    <row r="189" spans="2:47" x14ac:dyDescent="0.2">
      <c r="B189" t="s">
        <v>469</v>
      </c>
      <c r="C189" t="s">
        <v>102</v>
      </c>
      <c r="D189" t="s">
        <v>114</v>
      </c>
      <c r="E189">
        <v>17.276</v>
      </c>
      <c r="F189">
        <v>4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0.25</v>
      </c>
      <c r="P189">
        <v>0</v>
      </c>
      <c r="Q189">
        <v>0.25</v>
      </c>
      <c r="R189">
        <v>0.25</v>
      </c>
      <c r="S189">
        <v>0.25</v>
      </c>
      <c r="T189">
        <v>28</v>
      </c>
      <c r="U189">
        <v>7</v>
      </c>
      <c r="V189">
        <v>0</v>
      </c>
      <c r="W189">
        <v>2.14</v>
      </c>
      <c r="X189">
        <v>0</v>
      </c>
      <c r="Y189">
        <v>2.14</v>
      </c>
      <c r="Z189">
        <v>2.14</v>
      </c>
      <c r="AA189">
        <v>2.14</v>
      </c>
      <c r="AB189">
        <v>12.36</v>
      </c>
      <c r="AC189">
        <v>14.8</v>
      </c>
      <c r="AD189">
        <v>44.82</v>
      </c>
      <c r="AE189">
        <v>54.32</v>
      </c>
      <c r="AF189">
        <v>43.75</v>
      </c>
      <c r="AG189">
        <v>100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</row>
    <row r="190" spans="2:47" x14ac:dyDescent="0.2">
      <c r="B190" t="s">
        <v>248</v>
      </c>
      <c r="C190" t="s">
        <v>49</v>
      </c>
      <c r="D190" t="s">
        <v>80</v>
      </c>
      <c r="E190">
        <v>20.433</v>
      </c>
      <c r="F190">
        <v>59</v>
      </c>
      <c r="G190">
        <v>8</v>
      </c>
      <c r="H190">
        <v>4</v>
      </c>
      <c r="I190">
        <v>7</v>
      </c>
      <c r="J190">
        <v>12</v>
      </c>
      <c r="K190">
        <v>19</v>
      </c>
      <c r="L190">
        <v>86</v>
      </c>
      <c r="M190">
        <v>9.3000000000000007</v>
      </c>
      <c r="N190">
        <v>0.14000000000000001</v>
      </c>
      <c r="O190">
        <v>7.0000000000000007E-2</v>
      </c>
      <c r="P190">
        <v>0.12</v>
      </c>
      <c r="Q190">
        <v>0.2</v>
      </c>
      <c r="R190">
        <v>0.32</v>
      </c>
      <c r="S190">
        <v>1.46</v>
      </c>
      <c r="T190">
        <v>672.55</v>
      </c>
      <c r="U190">
        <v>11.4</v>
      </c>
      <c r="V190">
        <v>0.71</v>
      </c>
      <c r="W190">
        <v>0.36</v>
      </c>
      <c r="X190">
        <v>0.62</v>
      </c>
      <c r="Y190">
        <v>1.07</v>
      </c>
      <c r="Z190">
        <v>1.7</v>
      </c>
      <c r="AA190">
        <v>7.67</v>
      </c>
      <c r="AB190">
        <v>13.15</v>
      </c>
      <c r="AC190">
        <v>14.07</v>
      </c>
      <c r="AD190">
        <v>50.74</v>
      </c>
      <c r="AE190">
        <v>47.77</v>
      </c>
      <c r="AF190">
        <v>-2.46</v>
      </c>
      <c r="AG190">
        <v>47.54</v>
      </c>
      <c r="AH190">
        <v>29</v>
      </c>
      <c r="AI190">
        <v>32</v>
      </c>
      <c r="AJ190">
        <v>4</v>
      </c>
      <c r="AK190">
        <v>17</v>
      </c>
      <c r="AL190">
        <v>23.53</v>
      </c>
      <c r="AM190">
        <v>1</v>
      </c>
      <c r="AN190">
        <v>8</v>
      </c>
      <c r="AO190">
        <v>12.5</v>
      </c>
      <c r="AP190">
        <v>3</v>
      </c>
      <c r="AQ190">
        <v>61</v>
      </c>
      <c r="AR190">
        <v>4.92</v>
      </c>
      <c r="AS190">
        <v>166</v>
      </c>
      <c r="AT190">
        <v>336</v>
      </c>
      <c r="AU190">
        <v>49.4</v>
      </c>
    </row>
    <row r="191" spans="2:47" x14ac:dyDescent="0.2">
      <c r="B191" t="s">
        <v>116</v>
      </c>
      <c r="C191" t="s">
        <v>41</v>
      </c>
      <c r="D191" t="s">
        <v>42</v>
      </c>
      <c r="E191">
        <v>19.916</v>
      </c>
      <c r="F191">
        <v>67</v>
      </c>
      <c r="G191">
        <v>24</v>
      </c>
      <c r="H191">
        <v>11</v>
      </c>
      <c r="I191">
        <v>12</v>
      </c>
      <c r="J191">
        <v>35</v>
      </c>
      <c r="K191">
        <v>47</v>
      </c>
      <c r="L191">
        <v>142</v>
      </c>
      <c r="M191">
        <v>16.899999999999999</v>
      </c>
      <c r="N191">
        <v>0.36</v>
      </c>
      <c r="O191">
        <v>0.16</v>
      </c>
      <c r="P191">
        <v>0.18</v>
      </c>
      <c r="Q191">
        <v>0.52</v>
      </c>
      <c r="R191">
        <v>0.7</v>
      </c>
      <c r="S191">
        <v>2.12</v>
      </c>
      <c r="T191">
        <v>938.8</v>
      </c>
      <c r="U191">
        <v>14.01</v>
      </c>
      <c r="V191">
        <v>1.53</v>
      </c>
      <c r="W191">
        <v>0.7</v>
      </c>
      <c r="X191">
        <v>0.77</v>
      </c>
      <c r="Y191">
        <v>2.2400000000000002</v>
      </c>
      <c r="Z191">
        <v>3</v>
      </c>
      <c r="AA191">
        <v>9.08</v>
      </c>
      <c r="AB191">
        <v>14.05</v>
      </c>
      <c r="AC191">
        <v>13.78</v>
      </c>
      <c r="AD191">
        <v>62.52</v>
      </c>
      <c r="AE191">
        <v>49.35</v>
      </c>
      <c r="AF191">
        <v>-2.87</v>
      </c>
      <c r="AG191">
        <v>61.22</v>
      </c>
      <c r="AH191">
        <v>60</v>
      </c>
      <c r="AI191">
        <v>38</v>
      </c>
      <c r="AJ191">
        <v>13</v>
      </c>
      <c r="AK191">
        <v>29</v>
      </c>
      <c r="AL191">
        <v>44.83</v>
      </c>
      <c r="AM191">
        <v>1</v>
      </c>
      <c r="AN191">
        <v>27</v>
      </c>
      <c r="AO191">
        <v>3.7</v>
      </c>
      <c r="AP191">
        <v>10</v>
      </c>
      <c r="AQ191">
        <v>86</v>
      </c>
      <c r="AR191">
        <v>11.63</v>
      </c>
      <c r="AS191">
        <v>464</v>
      </c>
      <c r="AT191">
        <v>919</v>
      </c>
      <c r="AU191">
        <v>50.49</v>
      </c>
    </row>
    <row r="192" spans="2:47" x14ac:dyDescent="0.2">
      <c r="B192" t="s">
        <v>429</v>
      </c>
      <c r="C192" t="s">
        <v>102</v>
      </c>
      <c r="D192" t="s">
        <v>42</v>
      </c>
      <c r="E192">
        <v>17.137</v>
      </c>
      <c r="F192">
        <v>37</v>
      </c>
      <c r="G192">
        <v>1</v>
      </c>
      <c r="H192">
        <v>1</v>
      </c>
      <c r="I192">
        <v>2</v>
      </c>
      <c r="J192">
        <v>2</v>
      </c>
      <c r="K192">
        <v>4</v>
      </c>
      <c r="L192">
        <v>17</v>
      </c>
      <c r="M192">
        <v>5.88</v>
      </c>
      <c r="N192">
        <v>0.03</v>
      </c>
      <c r="O192">
        <v>0.03</v>
      </c>
      <c r="P192">
        <v>0.05</v>
      </c>
      <c r="Q192">
        <v>0.05</v>
      </c>
      <c r="R192">
        <v>0.11</v>
      </c>
      <c r="S192">
        <v>0.46</v>
      </c>
      <c r="T192">
        <v>329.13</v>
      </c>
      <c r="U192">
        <v>8.9</v>
      </c>
      <c r="V192">
        <v>0.18</v>
      </c>
      <c r="W192">
        <v>0.18</v>
      </c>
      <c r="X192">
        <v>0.36</v>
      </c>
      <c r="Y192">
        <v>0.36</v>
      </c>
      <c r="Z192">
        <v>0.73</v>
      </c>
      <c r="AA192">
        <v>3.1</v>
      </c>
      <c r="AB192">
        <v>13.7</v>
      </c>
      <c r="AC192">
        <v>13.17</v>
      </c>
      <c r="AD192">
        <v>63.57</v>
      </c>
      <c r="AE192">
        <v>47.36</v>
      </c>
      <c r="AF192">
        <v>14.51</v>
      </c>
      <c r="AG192">
        <v>77.27</v>
      </c>
      <c r="AH192">
        <v>17</v>
      </c>
      <c r="AI192">
        <v>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17</v>
      </c>
      <c r="AR192">
        <v>5.88</v>
      </c>
      <c r="AS192">
        <v>0</v>
      </c>
      <c r="AT192">
        <v>0</v>
      </c>
      <c r="AU192">
        <v>0</v>
      </c>
    </row>
    <row r="193" spans="2:47" x14ac:dyDescent="0.2">
      <c r="B193" t="s">
        <v>416</v>
      </c>
      <c r="C193" t="s">
        <v>102</v>
      </c>
      <c r="D193" t="s">
        <v>107</v>
      </c>
      <c r="E193">
        <v>18.373999999999999</v>
      </c>
      <c r="F193">
        <v>66</v>
      </c>
      <c r="G193">
        <v>2</v>
      </c>
      <c r="H193">
        <v>4</v>
      </c>
      <c r="I193">
        <v>4</v>
      </c>
      <c r="J193">
        <v>6</v>
      </c>
      <c r="K193">
        <v>10</v>
      </c>
      <c r="L193">
        <v>57</v>
      </c>
      <c r="M193">
        <v>3.51</v>
      </c>
      <c r="N193">
        <v>0.03</v>
      </c>
      <c r="O193">
        <v>0.06</v>
      </c>
      <c r="P193">
        <v>0.06</v>
      </c>
      <c r="Q193">
        <v>0.09</v>
      </c>
      <c r="R193">
        <v>0.15</v>
      </c>
      <c r="S193">
        <v>0.86</v>
      </c>
      <c r="T193">
        <v>875.36</v>
      </c>
      <c r="U193">
        <v>13.26</v>
      </c>
      <c r="V193">
        <v>0.14000000000000001</v>
      </c>
      <c r="W193">
        <v>0.27</v>
      </c>
      <c r="X193">
        <v>0.27</v>
      </c>
      <c r="Y193">
        <v>0.41</v>
      </c>
      <c r="Z193">
        <v>0.69</v>
      </c>
      <c r="AA193">
        <v>3.91</v>
      </c>
      <c r="AB193">
        <v>13.96</v>
      </c>
      <c r="AC193">
        <v>13.98</v>
      </c>
      <c r="AD193">
        <v>47.23</v>
      </c>
      <c r="AE193">
        <v>50.71</v>
      </c>
      <c r="AF193">
        <v>-1.28</v>
      </c>
      <c r="AG193">
        <v>45.65</v>
      </c>
      <c r="AH193">
        <v>42</v>
      </c>
      <c r="AI193">
        <v>50</v>
      </c>
      <c r="AJ193">
        <v>0</v>
      </c>
      <c r="AK193">
        <v>0</v>
      </c>
      <c r="AL193">
        <v>0</v>
      </c>
      <c r="AM193">
        <v>0</v>
      </c>
      <c r="AN193">
        <v>3</v>
      </c>
      <c r="AO193">
        <v>0</v>
      </c>
      <c r="AP193">
        <v>2</v>
      </c>
      <c r="AQ193">
        <v>54</v>
      </c>
      <c r="AR193">
        <v>3.7</v>
      </c>
      <c r="AS193">
        <v>1</v>
      </c>
      <c r="AT193">
        <v>1</v>
      </c>
      <c r="AU193">
        <v>100</v>
      </c>
    </row>
    <row r="194" spans="2:47" x14ac:dyDescent="0.2">
      <c r="B194" t="s">
        <v>67</v>
      </c>
      <c r="C194" t="s">
        <v>49</v>
      </c>
      <c r="D194" t="s">
        <v>47</v>
      </c>
      <c r="E194">
        <v>18.478000000000002</v>
      </c>
      <c r="F194">
        <v>68</v>
      </c>
      <c r="G194">
        <v>14</v>
      </c>
      <c r="H194">
        <v>17</v>
      </c>
      <c r="I194">
        <v>7</v>
      </c>
      <c r="J194">
        <v>31</v>
      </c>
      <c r="K194">
        <v>38</v>
      </c>
      <c r="L194">
        <v>114</v>
      </c>
      <c r="M194">
        <v>12.28</v>
      </c>
      <c r="N194">
        <v>0.21</v>
      </c>
      <c r="O194">
        <v>0.25</v>
      </c>
      <c r="P194">
        <v>0.1</v>
      </c>
      <c r="Q194">
        <v>0.46</v>
      </c>
      <c r="R194">
        <v>0.56000000000000005</v>
      </c>
      <c r="S194">
        <v>1.68</v>
      </c>
      <c r="T194">
        <v>815.2</v>
      </c>
      <c r="U194">
        <v>11.99</v>
      </c>
      <c r="V194">
        <v>1.03</v>
      </c>
      <c r="W194">
        <v>1.25</v>
      </c>
      <c r="X194">
        <v>0.52</v>
      </c>
      <c r="Y194">
        <v>2.2799999999999998</v>
      </c>
      <c r="Z194">
        <v>2.8</v>
      </c>
      <c r="AA194">
        <v>8.39</v>
      </c>
      <c r="AB194">
        <v>13.6</v>
      </c>
      <c r="AC194">
        <v>14.1</v>
      </c>
      <c r="AD194">
        <v>55.58</v>
      </c>
      <c r="AE194">
        <v>49.3</v>
      </c>
      <c r="AF194">
        <v>3.5</v>
      </c>
      <c r="AG194">
        <v>59.34</v>
      </c>
      <c r="AH194">
        <v>54</v>
      </c>
      <c r="AI194">
        <v>37</v>
      </c>
      <c r="AJ194">
        <v>5</v>
      </c>
      <c r="AK194">
        <v>14</v>
      </c>
      <c r="AL194">
        <v>35.71</v>
      </c>
      <c r="AM194">
        <v>0</v>
      </c>
      <c r="AN194">
        <v>15</v>
      </c>
      <c r="AO194">
        <v>0</v>
      </c>
      <c r="AP194">
        <v>9</v>
      </c>
      <c r="AQ194">
        <v>85</v>
      </c>
      <c r="AR194">
        <v>10.59</v>
      </c>
      <c r="AS194">
        <v>4</v>
      </c>
      <c r="AT194">
        <v>14</v>
      </c>
      <c r="AU194">
        <v>28.57</v>
      </c>
    </row>
    <row r="195" spans="2:47" x14ac:dyDescent="0.2">
      <c r="B195" t="s">
        <v>230</v>
      </c>
      <c r="C195" t="s">
        <v>41</v>
      </c>
      <c r="D195" t="s">
        <v>138</v>
      </c>
      <c r="E195">
        <v>17.643000000000001</v>
      </c>
      <c r="F195">
        <v>40</v>
      </c>
      <c r="G195">
        <v>9</v>
      </c>
      <c r="H195">
        <v>5</v>
      </c>
      <c r="I195">
        <v>2</v>
      </c>
      <c r="J195">
        <v>14</v>
      </c>
      <c r="K195">
        <v>16</v>
      </c>
      <c r="L195">
        <v>57</v>
      </c>
      <c r="M195">
        <v>15.79</v>
      </c>
      <c r="N195">
        <v>0.23</v>
      </c>
      <c r="O195">
        <v>0.12</v>
      </c>
      <c r="P195">
        <v>0.05</v>
      </c>
      <c r="Q195">
        <v>0.35</v>
      </c>
      <c r="R195">
        <v>0.4</v>
      </c>
      <c r="S195">
        <v>1.43</v>
      </c>
      <c r="T195">
        <v>489.53</v>
      </c>
      <c r="U195">
        <v>12.24</v>
      </c>
      <c r="V195">
        <v>1.1000000000000001</v>
      </c>
      <c r="W195">
        <v>0.61</v>
      </c>
      <c r="X195">
        <v>0.25</v>
      </c>
      <c r="Y195">
        <v>1.72</v>
      </c>
      <c r="Z195">
        <v>1.96</v>
      </c>
      <c r="AA195">
        <v>6.99</v>
      </c>
      <c r="AB195">
        <v>13.58</v>
      </c>
      <c r="AC195">
        <v>14.04</v>
      </c>
      <c r="AD195">
        <v>36.36</v>
      </c>
      <c r="AE195">
        <v>52.23</v>
      </c>
      <c r="AF195">
        <v>3.38</v>
      </c>
      <c r="AG195">
        <v>37.74</v>
      </c>
      <c r="AH195">
        <v>20</v>
      </c>
      <c r="AI195">
        <v>33</v>
      </c>
      <c r="AJ195">
        <v>5</v>
      </c>
      <c r="AK195">
        <v>16</v>
      </c>
      <c r="AL195">
        <v>31.25</v>
      </c>
      <c r="AM195">
        <v>1</v>
      </c>
      <c r="AN195">
        <v>7</v>
      </c>
      <c r="AO195">
        <v>14.29</v>
      </c>
      <c r="AP195">
        <v>3</v>
      </c>
      <c r="AQ195">
        <v>34</v>
      </c>
      <c r="AR195">
        <v>8.82</v>
      </c>
      <c r="AS195">
        <v>164</v>
      </c>
      <c r="AT195">
        <v>380</v>
      </c>
      <c r="AU195">
        <v>43.16</v>
      </c>
    </row>
    <row r="196" spans="2:47" x14ac:dyDescent="0.2">
      <c r="B196" t="s">
        <v>430</v>
      </c>
      <c r="C196" t="s">
        <v>102</v>
      </c>
      <c r="D196" t="s">
        <v>80</v>
      </c>
      <c r="E196">
        <v>18.308</v>
      </c>
      <c r="F196">
        <v>48</v>
      </c>
      <c r="G196">
        <v>1</v>
      </c>
      <c r="H196">
        <v>3</v>
      </c>
      <c r="I196">
        <v>2</v>
      </c>
      <c r="J196">
        <v>4</v>
      </c>
      <c r="K196">
        <v>6</v>
      </c>
      <c r="L196">
        <v>28</v>
      </c>
      <c r="M196">
        <v>3.57</v>
      </c>
      <c r="N196">
        <v>0.02</v>
      </c>
      <c r="O196">
        <v>0.06</v>
      </c>
      <c r="P196">
        <v>0.04</v>
      </c>
      <c r="Q196">
        <v>0.08</v>
      </c>
      <c r="R196">
        <v>0.12</v>
      </c>
      <c r="S196">
        <v>0.57999999999999996</v>
      </c>
      <c r="T196">
        <v>612.62</v>
      </c>
      <c r="U196">
        <v>12.76</v>
      </c>
      <c r="V196">
        <v>0.1</v>
      </c>
      <c r="W196">
        <v>0.28999999999999998</v>
      </c>
      <c r="X196">
        <v>0.2</v>
      </c>
      <c r="Y196">
        <v>0.39</v>
      </c>
      <c r="Z196">
        <v>0.59</v>
      </c>
      <c r="AA196">
        <v>2.74</v>
      </c>
      <c r="AB196">
        <v>12.79</v>
      </c>
      <c r="AC196">
        <v>13.72</v>
      </c>
      <c r="AD196">
        <v>51.05</v>
      </c>
      <c r="AE196">
        <v>48.91</v>
      </c>
      <c r="AF196">
        <v>-0.59</v>
      </c>
      <c r="AG196">
        <v>50</v>
      </c>
      <c r="AH196">
        <v>30</v>
      </c>
      <c r="AI196">
        <v>30</v>
      </c>
      <c r="AJ196">
        <v>0</v>
      </c>
      <c r="AK196">
        <v>0</v>
      </c>
      <c r="AL196">
        <v>0</v>
      </c>
      <c r="AM196">
        <v>1</v>
      </c>
      <c r="AN196">
        <v>2</v>
      </c>
      <c r="AO196">
        <v>50</v>
      </c>
      <c r="AP196">
        <v>0</v>
      </c>
      <c r="AQ196">
        <v>26</v>
      </c>
      <c r="AR196">
        <v>0</v>
      </c>
      <c r="AS196">
        <v>0</v>
      </c>
      <c r="AT196">
        <v>0</v>
      </c>
      <c r="AU196">
        <v>0</v>
      </c>
    </row>
    <row r="197" spans="2:47" x14ac:dyDescent="0.2">
      <c r="B197" t="s">
        <v>454</v>
      </c>
      <c r="C197" t="s">
        <v>46</v>
      </c>
      <c r="D197" t="s">
        <v>85</v>
      </c>
      <c r="E197">
        <v>16.635999999999999</v>
      </c>
      <c r="F197">
        <v>24</v>
      </c>
      <c r="G197">
        <v>2</v>
      </c>
      <c r="H197">
        <v>0</v>
      </c>
      <c r="I197">
        <v>2</v>
      </c>
      <c r="J197">
        <v>2</v>
      </c>
      <c r="K197">
        <v>4</v>
      </c>
      <c r="L197">
        <v>16</v>
      </c>
      <c r="M197">
        <v>12.5</v>
      </c>
      <c r="N197">
        <v>0.08</v>
      </c>
      <c r="O197">
        <v>0</v>
      </c>
      <c r="P197">
        <v>0.08</v>
      </c>
      <c r="Q197">
        <v>0.08</v>
      </c>
      <c r="R197">
        <v>0.17</v>
      </c>
      <c r="S197">
        <v>0.67</v>
      </c>
      <c r="T197">
        <v>193.05</v>
      </c>
      <c r="U197">
        <v>8.0399999999999991</v>
      </c>
      <c r="V197">
        <v>0.62</v>
      </c>
      <c r="W197">
        <v>0</v>
      </c>
      <c r="X197">
        <v>0.62</v>
      </c>
      <c r="Y197">
        <v>0.62</v>
      </c>
      <c r="Z197">
        <v>1.24</v>
      </c>
      <c r="AA197">
        <v>4.97</v>
      </c>
      <c r="AB197">
        <v>12.76</v>
      </c>
      <c r="AC197">
        <v>13.44</v>
      </c>
      <c r="AD197">
        <v>47.29</v>
      </c>
      <c r="AE197">
        <v>46.62</v>
      </c>
      <c r="AF197">
        <v>0.52</v>
      </c>
      <c r="AG197">
        <v>46.15</v>
      </c>
      <c r="AH197">
        <v>6</v>
      </c>
      <c r="AI197">
        <v>7</v>
      </c>
      <c r="AJ197">
        <v>1</v>
      </c>
      <c r="AK197">
        <v>2</v>
      </c>
      <c r="AL197">
        <v>50</v>
      </c>
      <c r="AM197">
        <v>1</v>
      </c>
      <c r="AN197">
        <v>4</v>
      </c>
      <c r="AO197">
        <v>25</v>
      </c>
      <c r="AP197">
        <v>0</v>
      </c>
      <c r="AQ197">
        <v>10</v>
      </c>
      <c r="AR197">
        <v>0</v>
      </c>
      <c r="AS197">
        <v>1</v>
      </c>
      <c r="AT197">
        <v>2</v>
      </c>
      <c r="AU197">
        <v>50</v>
      </c>
    </row>
    <row r="198" spans="2:47" x14ac:dyDescent="0.2">
      <c r="B198" t="s">
        <v>451</v>
      </c>
      <c r="C198" t="s">
        <v>41</v>
      </c>
      <c r="D198" t="s">
        <v>3703</v>
      </c>
      <c r="E198">
        <v>19.535</v>
      </c>
      <c r="F198">
        <v>45</v>
      </c>
      <c r="G198">
        <v>0</v>
      </c>
      <c r="H198">
        <v>3</v>
      </c>
      <c r="I198">
        <v>2</v>
      </c>
      <c r="J198">
        <v>3</v>
      </c>
      <c r="K198">
        <v>5</v>
      </c>
      <c r="L198">
        <v>47</v>
      </c>
      <c r="M198">
        <v>0</v>
      </c>
      <c r="N198">
        <v>0</v>
      </c>
      <c r="O198">
        <v>7.0000000000000007E-2</v>
      </c>
      <c r="P198">
        <v>0.04</v>
      </c>
      <c r="Q198">
        <v>7.0000000000000007E-2</v>
      </c>
      <c r="R198">
        <v>0.11</v>
      </c>
      <c r="S198">
        <v>1.04</v>
      </c>
      <c r="T198">
        <v>367.05</v>
      </c>
      <c r="U198">
        <v>8.16</v>
      </c>
      <c r="V198">
        <v>0</v>
      </c>
      <c r="W198">
        <v>0.49</v>
      </c>
      <c r="X198">
        <v>0.33</v>
      </c>
      <c r="Y198">
        <v>0.49</v>
      </c>
      <c r="Z198">
        <v>0.82</v>
      </c>
      <c r="AA198">
        <v>7.68</v>
      </c>
      <c r="AB198">
        <v>12.65</v>
      </c>
      <c r="AC198">
        <v>13.1</v>
      </c>
      <c r="AD198">
        <v>46.31</v>
      </c>
      <c r="AE198">
        <v>51.86</v>
      </c>
      <c r="AF198">
        <v>-20.02</v>
      </c>
      <c r="AG198">
        <v>29.17</v>
      </c>
      <c r="AH198">
        <v>7</v>
      </c>
      <c r="AI198">
        <v>17</v>
      </c>
      <c r="AJ198">
        <v>0</v>
      </c>
      <c r="AK198">
        <v>6</v>
      </c>
      <c r="AL198">
        <v>0</v>
      </c>
      <c r="AM198">
        <v>0</v>
      </c>
      <c r="AN198">
        <v>8</v>
      </c>
      <c r="AO198">
        <v>0</v>
      </c>
      <c r="AP198">
        <v>0</v>
      </c>
      <c r="AQ198">
        <v>33</v>
      </c>
      <c r="AR198">
        <v>0</v>
      </c>
      <c r="AS198">
        <v>3</v>
      </c>
      <c r="AT198">
        <v>7</v>
      </c>
      <c r="AU198">
        <v>42.86</v>
      </c>
    </row>
    <row r="199" spans="2:47" x14ac:dyDescent="0.2">
      <c r="B199" t="s">
        <v>502</v>
      </c>
      <c r="C199" t="s">
        <v>102</v>
      </c>
      <c r="D199" t="s">
        <v>82</v>
      </c>
      <c r="E199">
        <v>15.795</v>
      </c>
      <c r="F199">
        <v>41</v>
      </c>
      <c r="G199">
        <v>1</v>
      </c>
      <c r="H199">
        <v>4</v>
      </c>
      <c r="I199">
        <v>1</v>
      </c>
      <c r="J199">
        <v>5</v>
      </c>
      <c r="K199">
        <v>6</v>
      </c>
      <c r="L199">
        <v>14</v>
      </c>
      <c r="M199">
        <v>7.14</v>
      </c>
      <c r="N199">
        <v>0.02</v>
      </c>
      <c r="O199">
        <v>0.1</v>
      </c>
      <c r="P199">
        <v>0.02</v>
      </c>
      <c r="Q199">
        <v>0.12</v>
      </c>
      <c r="R199">
        <v>0.15</v>
      </c>
      <c r="S199">
        <v>0.34</v>
      </c>
      <c r="T199">
        <v>382.95</v>
      </c>
      <c r="U199">
        <v>9.34</v>
      </c>
      <c r="V199">
        <v>0.16</v>
      </c>
      <c r="W199">
        <v>0.63</v>
      </c>
      <c r="X199">
        <v>0.16</v>
      </c>
      <c r="Y199">
        <v>0.78</v>
      </c>
      <c r="Z199">
        <v>0.94</v>
      </c>
      <c r="AA199">
        <v>2.19</v>
      </c>
      <c r="AB199">
        <v>13.4</v>
      </c>
      <c r="AC199">
        <v>13.2</v>
      </c>
      <c r="AD199">
        <v>50.98</v>
      </c>
      <c r="AE199">
        <v>48.78</v>
      </c>
      <c r="AF199">
        <v>2.69</v>
      </c>
      <c r="AG199">
        <v>54.84</v>
      </c>
      <c r="AH199">
        <v>17</v>
      </c>
      <c r="AI199">
        <v>14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13</v>
      </c>
      <c r="AR199">
        <v>7.69</v>
      </c>
      <c r="AS199">
        <v>0</v>
      </c>
      <c r="AT199">
        <v>0</v>
      </c>
      <c r="AU199">
        <v>0</v>
      </c>
    </row>
    <row r="200" spans="2:47" x14ac:dyDescent="0.2">
      <c r="B200" t="s">
        <v>453</v>
      </c>
      <c r="C200" t="s">
        <v>46</v>
      </c>
      <c r="D200" t="s">
        <v>114</v>
      </c>
      <c r="E200">
        <v>19.064</v>
      </c>
      <c r="F200">
        <v>32</v>
      </c>
      <c r="G200">
        <v>4</v>
      </c>
      <c r="H200">
        <v>9</v>
      </c>
      <c r="I200">
        <v>6</v>
      </c>
      <c r="J200">
        <v>13</v>
      </c>
      <c r="K200">
        <v>19</v>
      </c>
      <c r="L200">
        <v>35</v>
      </c>
      <c r="M200">
        <v>11.43</v>
      </c>
      <c r="N200">
        <v>0.12</v>
      </c>
      <c r="O200">
        <v>0.28000000000000003</v>
      </c>
      <c r="P200">
        <v>0.19</v>
      </c>
      <c r="Q200">
        <v>0.41</v>
      </c>
      <c r="R200">
        <v>0.59</v>
      </c>
      <c r="S200">
        <v>1.0900000000000001</v>
      </c>
      <c r="T200">
        <v>417.89</v>
      </c>
      <c r="U200">
        <v>13.06</v>
      </c>
      <c r="V200">
        <v>0.56999999999999995</v>
      </c>
      <c r="W200">
        <v>1.29</v>
      </c>
      <c r="X200">
        <v>0.86</v>
      </c>
      <c r="Y200">
        <v>1.87</v>
      </c>
      <c r="Z200">
        <v>2.73</v>
      </c>
      <c r="AA200">
        <v>5.03</v>
      </c>
      <c r="AB200">
        <v>14.03</v>
      </c>
      <c r="AC200">
        <v>13.75</v>
      </c>
      <c r="AD200">
        <v>51.35</v>
      </c>
      <c r="AE200">
        <v>48.69</v>
      </c>
      <c r="AF200">
        <v>15.59</v>
      </c>
      <c r="AG200">
        <v>68.42</v>
      </c>
      <c r="AH200">
        <v>26</v>
      </c>
      <c r="AI200">
        <v>12</v>
      </c>
      <c r="AJ200">
        <v>2</v>
      </c>
      <c r="AK200">
        <v>11</v>
      </c>
      <c r="AL200">
        <v>18.18</v>
      </c>
      <c r="AM200">
        <v>0</v>
      </c>
      <c r="AN200">
        <v>4</v>
      </c>
      <c r="AO200">
        <v>0</v>
      </c>
      <c r="AP200">
        <v>2</v>
      </c>
      <c r="AQ200">
        <v>20</v>
      </c>
      <c r="AR200">
        <v>10</v>
      </c>
      <c r="AS200">
        <v>30</v>
      </c>
      <c r="AT200">
        <v>61</v>
      </c>
      <c r="AU200">
        <v>49.18</v>
      </c>
    </row>
    <row r="201" spans="2:47" x14ac:dyDescent="0.2">
      <c r="B201" t="s">
        <v>207</v>
      </c>
      <c r="C201" t="s">
        <v>46</v>
      </c>
      <c r="D201" t="s">
        <v>90</v>
      </c>
      <c r="E201">
        <v>18.506</v>
      </c>
      <c r="F201">
        <v>68</v>
      </c>
      <c r="G201">
        <v>13</v>
      </c>
      <c r="H201">
        <v>9</v>
      </c>
      <c r="I201">
        <v>3</v>
      </c>
      <c r="J201">
        <v>22</v>
      </c>
      <c r="K201">
        <v>25</v>
      </c>
      <c r="L201">
        <v>104</v>
      </c>
      <c r="M201">
        <v>12.5</v>
      </c>
      <c r="N201">
        <v>0.19</v>
      </c>
      <c r="O201">
        <v>0.13</v>
      </c>
      <c r="P201">
        <v>0.04</v>
      </c>
      <c r="Q201">
        <v>0.32</v>
      </c>
      <c r="R201">
        <v>0.37</v>
      </c>
      <c r="S201">
        <v>1.53</v>
      </c>
      <c r="T201">
        <v>814.27</v>
      </c>
      <c r="U201">
        <v>11.97</v>
      </c>
      <c r="V201">
        <v>0.96</v>
      </c>
      <c r="W201">
        <v>0.66</v>
      </c>
      <c r="X201">
        <v>0.22</v>
      </c>
      <c r="Y201">
        <v>1.62</v>
      </c>
      <c r="Z201">
        <v>1.84</v>
      </c>
      <c r="AA201">
        <v>7.66</v>
      </c>
      <c r="AB201">
        <v>13.52</v>
      </c>
      <c r="AC201">
        <v>13.74</v>
      </c>
      <c r="AD201">
        <v>54.45</v>
      </c>
      <c r="AE201">
        <v>49.9</v>
      </c>
      <c r="AF201">
        <v>-1.65</v>
      </c>
      <c r="AG201">
        <v>56.16</v>
      </c>
      <c r="AH201">
        <v>41</v>
      </c>
      <c r="AI201">
        <v>32</v>
      </c>
      <c r="AJ201">
        <v>5</v>
      </c>
      <c r="AK201">
        <v>26</v>
      </c>
      <c r="AL201">
        <v>19.23</v>
      </c>
      <c r="AM201">
        <v>5</v>
      </c>
      <c r="AN201">
        <v>20</v>
      </c>
      <c r="AO201">
        <v>25</v>
      </c>
      <c r="AP201">
        <v>3</v>
      </c>
      <c r="AQ201">
        <v>58</v>
      </c>
      <c r="AR201">
        <v>5.17</v>
      </c>
      <c r="AS201">
        <v>5</v>
      </c>
      <c r="AT201">
        <v>15</v>
      </c>
      <c r="AU201">
        <v>33.33</v>
      </c>
    </row>
    <row r="202" spans="2:47" x14ac:dyDescent="0.2">
      <c r="B202" t="s">
        <v>153</v>
      </c>
      <c r="C202" t="s">
        <v>49</v>
      </c>
      <c r="D202" t="s">
        <v>119</v>
      </c>
      <c r="E202">
        <v>18.585000000000001</v>
      </c>
      <c r="F202">
        <v>67</v>
      </c>
      <c r="G202">
        <v>24</v>
      </c>
      <c r="H202">
        <v>9</v>
      </c>
      <c r="I202">
        <v>6</v>
      </c>
      <c r="J202">
        <v>33</v>
      </c>
      <c r="K202">
        <v>39</v>
      </c>
      <c r="L202">
        <v>199</v>
      </c>
      <c r="M202">
        <v>12.06</v>
      </c>
      <c r="N202">
        <v>0.36</v>
      </c>
      <c r="O202">
        <v>0.13</v>
      </c>
      <c r="P202">
        <v>0.09</v>
      </c>
      <c r="Q202">
        <v>0.49</v>
      </c>
      <c r="R202">
        <v>0.57999999999999996</v>
      </c>
      <c r="S202">
        <v>2.97</v>
      </c>
      <c r="T202">
        <v>1097.06</v>
      </c>
      <c r="U202">
        <v>16.37</v>
      </c>
      <c r="V202">
        <v>1.31</v>
      </c>
      <c r="W202">
        <v>0.49</v>
      </c>
      <c r="X202">
        <v>0.33</v>
      </c>
      <c r="Y202">
        <v>1.8</v>
      </c>
      <c r="Z202">
        <v>2.13</v>
      </c>
      <c r="AA202">
        <v>10.88</v>
      </c>
      <c r="AB202">
        <v>15.52</v>
      </c>
      <c r="AC202">
        <v>14.22</v>
      </c>
      <c r="AD202">
        <v>44.35</v>
      </c>
      <c r="AE202">
        <v>51.54</v>
      </c>
      <c r="AF202">
        <v>-7.25</v>
      </c>
      <c r="AG202">
        <v>39.840000000000003</v>
      </c>
      <c r="AH202">
        <v>49</v>
      </c>
      <c r="AI202">
        <v>74</v>
      </c>
      <c r="AJ202">
        <v>6</v>
      </c>
      <c r="AK202">
        <v>36</v>
      </c>
      <c r="AL202">
        <v>16.670000000000002</v>
      </c>
      <c r="AM202">
        <v>4</v>
      </c>
      <c r="AN202">
        <v>30</v>
      </c>
      <c r="AO202">
        <v>13.33</v>
      </c>
      <c r="AP202">
        <v>14</v>
      </c>
      <c r="AQ202">
        <v>133</v>
      </c>
      <c r="AR202">
        <v>10.53</v>
      </c>
      <c r="AS202">
        <v>11</v>
      </c>
      <c r="AT202">
        <v>29</v>
      </c>
      <c r="AU202">
        <v>37.93</v>
      </c>
    </row>
    <row r="203" spans="2:47" x14ac:dyDescent="0.2">
      <c r="B203" t="s">
        <v>508</v>
      </c>
      <c r="C203" t="s">
        <v>102</v>
      </c>
      <c r="D203" t="s">
        <v>75</v>
      </c>
      <c r="E203">
        <v>17.503</v>
      </c>
      <c r="F203">
        <v>58</v>
      </c>
      <c r="G203">
        <v>0</v>
      </c>
      <c r="H203">
        <v>1</v>
      </c>
      <c r="I203">
        <v>3</v>
      </c>
      <c r="J203">
        <v>1</v>
      </c>
      <c r="K203">
        <v>4</v>
      </c>
      <c r="L203">
        <v>21</v>
      </c>
      <c r="M203">
        <v>0</v>
      </c>
      <c r="N203">
        <v>0</v>
      </c>
      <c r="O203">
        <v>0.02</v>
      </c>
      <c r="P203">
        <v>0.05</v>
      </c>
      <c r="Q203">
        <v>0.02</v>
      </c>
      <c r="R203">
        <v>7.0000000000000007E-2</v>
      </c>
      <c r="S203">
        <v>0.36</v>
      </c>
      <c r="T203">
        <v>602.23</v>
      </c>
      <c r="U203">
        <v>10.38</v>
      </c>
      <c r="V203">
        <v>0</v>
      </c>
      <c r="W203">
        <v>0.1</v>
      </c>
      <c r="X203">
        <v>0.3</v>
      </c>
      <c r="Y203">
        <v>0.1</v>
      </c>
      <c r="Z203">
        <v>0.4</v>
      </c>
      <c r="AA203">
        <v>2.09</v>
      </c>
      <c r="AB203">
        <v>14.02</v>
      </c>
      <c r="AC203">
        <v>13.78</v>
      </c>
      <c r="AD203">
        <v>48.5</v>
      </c>
      <c r="AE203">
        <v>50.37</v>
      </c>
      <c r="AF203">
        <v>-3.8</v>
      </c>
      <c r="AG203">
        <v>44.23</v>
      </c>
      <c r="AH203">
        <v>23</v>
      </c>
      <c r="AI203">
        <v>29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21</v>
      </c>
      <c r="AR203">
        <v>0</v>
      </c>
      <c r="AS203">
        <v>0</v>
      </c>
      <c r="AT203">
        <v>0</v>
      </c>
      <c r="AU203">
        <v>0</v>
      </c>
    </row>
    <row r="204" spans="2:47" x14ac:dyDescent="0.2">
      <c r="B204" t="s">
        <v>55</v>
      </c>
      <c r="C204" t="s">
        <v>46</v>
      </c>
      <c r="D204" t="s">
        <v>56</v>
      </c>
      <c r="E204">
        <v>18.045999999999999</v>
      </c>
      <c r="F204">
        <v>62</v>
      </c>
      <c r="G204">
        <v>14</v>
      </c>
      <c r="H204">
        <v>21</v>
      </c>
      <c r="I204">
        <v>10</v>
      </c>
      <c r="J204">
        <v>35</v>
      </c>
      <c r="K204">
        <v>45</v>
      </c>
      <c r="L204">
        <v>158</v>
      </c>
      <c r="M204">
        <v>8.86</v>
      </c>
      <c r="N204">
        <v>0.23</v>
      </c>
      <c r="O204">
        <v>0.34</v>
      </c>
      <c r="P204">
        <v>0.16</v>
      </c>
      <c r="Q204">
        <v>0.56000000000000005</v>
      </c>
      <c r="R204">
        <v>0.73</v>
      </c>
      <c r="S204">
        <v>2.5499999999999998</v>
      </c>
      <c r="T204">
        <v>981.21</v>
      </c>
      <c r="U204">
        <v>15.83</v>
      </c>
      <c r="V204">
        <v>0.86</v>
      </c>
      <c r="W204">
        <v>1.28</v>
      </c>
      <c r="X204">
        <v>0.61</v>
      </c>
      <c r="Y204">
        <v>2.14</v>
      </c>
      <c r="Z204">
        <v>2.75</v>
      </c>
      <c r="AA204">
        <v>9.66</v>
      </c>
      <c r="AB204">
        <v>15.24</v>
      </c>
      <c r="AC204">
        <v>14.54</v>
      </c>
      <c r="AD204">
        <v>49.13</v>
      </c>
      <c r="AE204">
        <v>51.35</v>
      </c>
      <c r="AF204">
        <v>9.89</v>
      </c>
      <c r="AG204">
        <v>52.68</v>
      </c>
      <c r="AH204">
        <v>59</v>
      </c>
      <c r="AI204">
        <v>53</v>
      </c>
      <c r="AJ204">
        <v>7</v>
      </c>
      <c r="AK204">
        <v>34</v>
      </c>
      <c r="AL204">
        <v>20.59</v>
      </c>
      <c r="AM204">
        <v>3</v>
      </c>
      <c r="AN204">
        <v>26</v>
      </c>
      <c r="AO204">
        <v>11.54</v>
      </c>
      <c r="AP204">
        <v>4</v>
      </c>
      <c r="AQ204">
        <v>98</v>
      </c>
      <c r="AR204">
        <v>4.08</v>
      </c>
      <c r="AS204">
        <v>255</v>
      </c>
      <c r="AT204">
        <v>612</v>
      </c>
      <c r="AU204">
        <v>41.67</v>
      </c>
    </row>
    <row r="205" spans="2:47" x14ac:dyDescent="0.2">
      <c r="B205" t="s">
        <v>411</v>
      </c>
      <c r="C205" t="s">
        <v>102</v>
      </c>
      <c r="D205" t="s">
        <v>56</v>
      </c>
      <c r="E205">
        <v>17.649000000000001</v>
      </c>
      <c r="F205">
        <v>63</v>
      </c>
      <c r="G205">
        <v>1</v>
      </c>
      <c r="H205">
        <v>5</v>
      </c>
      <c r="I205">
        <v>5</v>
      </c>
      <c r="J205">
        <v>6</v>
      </c>
      <c r="K205">
        <v>11</v>
      </c>
      <c r="L205">
        <v>52</v>
      </c>
      <c r="M205">
        <v>1.92</v>
      </c>
      <c r="N205">
        <v>0.02</v>
      </c>
      <c r="O205">
        <v>0.08</v>
      </c>
      <c r="P205">
        <v>0.08</v>
      </c>
      <c r="Q205">
        <v>0.1</v>
      </c>
      <c r="R205">
        <v>0.17</v>
      </c>
      <c r="S205">
        <v>0.83</v>
      </c>
      <c r="T205">
        <v>901.38</v>
      </c>
      <c r="U205">
        <v>14.31</v>
      </c>
      <c r="V205">
        <v>7.0000000000000007E-2</v>
      </c>
      <c r="W205">
        <v>0.33</v>
      </c>
      <c r="X205">
        <v>0.33</v>
      </c>
      <c r="Y205">
        <v>0.4</v>
      </c>
      <c r="Z205">
        <v>0.73</v>
      </c>
      <c r="AA205">
        <v>3.46</v>
      </c>
      <c r="AB205">
        <v>13.43</v>
      </c>
      <c r="AC205">
        <v>13.72</v>
      </c>
      <c r="AD205">
        <v>44.01</v>
      </c>
      <c r="AE205">
        <v>50.07</v>
      </c>
      <c r="AF205">
        <v>1.79</v>
      </c>
      <c r="AG205">
        <v>46</v>
      </c>
      <c r="AH205">
        <v>46</v>
      </c>
      <c r="AI205">
        <v>54</v>
      </c>
      <c r="AJ205">
        <v>0</v>
      </c>
      <c r="AK205">
        <v>2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49</v>
      </c>
      <c r="AR205">
        <v>2.04</v>
      </c>
      <c r="AS205">
        <v>0</v>
      </c>
      <c r="AT205">
        <v>0</v>
      </c>
      <c r="AU205">
        <v>0</v>
      </c>
    </row>
    <row r="206" spans="2:47" x14ac:dyDescent="0.2">
      <c r="B206" t="s">
        <v>423</v>
      </c>
      <c r="C206" t="s">
        <v>102</v>
      </c>
      <c r="D206" t="s">
        <v>90</v>
      </c>
      <c r="E206">
        <v>19.408999999999999</v>
      </c>
      <c r="F206">
        <v>63</v>
      </c>
      <c r="G206">
        <v>1</v>
      </c>
      <c r="H206">
        <v>6</v>
      </c>
      <c r="I206">
        <v>6</v>
      </c>
      <c r="J206">
        <v>7</v>
      </c>
      <c r="K206">
        <v>13</v>
      </c>
      <c r="L206">
        <v>62</v>
      </c>
      <c r="M206">
        <v>1.61</v>
      </c>
      <c r="N206">
        <v>0.02</v>
      </c>
      <c r="O206">
        <v>0.1</v>
      </c>
      <c r="P206">
        <v>0.1</v>
      </c>
      <c r="Q206">
        <v>0.11</v>
      </c>
      <c r="R206">
        <v>0.21</v>
      </c>
      <c r="S206">
        <v>0.98</v>
      </c>
      <c r="T206">
        <v>916.7</v>
      </c>
      <c r="U206">
        <v>14.55</v>
      </c>
      <c r="V206">
        <v>7.0000000000000007E-2</v>
      </c>
      <c r="W206">
        <v>0.39</v>
      </c>
      <c r="X206">
        <v>0.39</v>
      </c>
      <c r="Y206">
        <v>0.46</v>
      </c>
      <c r="Z206">
        <v>0.85</v>
      </c>
      <c r="AA206">
        <v>4.0599999999999996</v>
      </c>
      <c r="AB206">
        <v>14</v>
      </c>
      <c r="AC206">
        <v>14.05</v>
      </c>
      <c r="AD206">
        <v>56.04</v>
      </c>
      <c r="AE206">
        <v>49.54</v>
      </c>
      <c r="AF206">
        <v>-9.36</v>
      </c>
      <c r="AG206">
        <v>50.54</v>
      </c>
      <c r="AH206">
        <v>47</v>
      </c>
      <c r="AI206">
        <v>46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61</v>
      </c>
      <c r="AR206">
        <v>1.64</v>
      </c>
      <c r="AS206">
        <v>0</v>
      </c>
      <c r="AT206">
        <v>1</v>
      </c>
      <c r="AU206">
        <v>0</v>
      </c>
    </row>
    <row r="207" spans="2:47" x14ac:dyDescent="0.2">
      <c r="B207" t="s">
        <v>110</v>
      </c>
      <c r="C207" t="s">
        <v>46</v>
      </c>
      <c r="D207" t="s">
        <v>42</v>
      </c>
      <c r="E207">
        <v>19.535</v>
      </c>
      <c r="F207">
        <v>66</v>
      </c>
      <c r="G207">
        <v>21</v>
      </c>
      <c r="H207">
        <v>13</v>
      </c>
      <c r="I207">
        <v>6</v>
      </c>
      <c r="J207">
        <v>34</v>
      </c>
      <c r="K207">
        <v>40</v>
      </c>
      <c r="L207">
        <v>162</v>
      </c>
      <c r="M207">
        <v>12.96</v>
      </c>
      <c r="N207">
        <v>0.32</v>
      </c>
      <c r="O207">
        <v>0.2</v>
      </c>
      <c r="P207">
        <v>0.09</v>
      </c>
      <c r="Q207">
        <v>0.52</v>
      </c>
      <c r="R207">
        <v>0.61</v>
      </c>
      <c r="S207">
        <v>2.4500000000000002</v>
      </c>
      <c r="T207">
        <v>882.87</v>
      </c>
      <c r="U207">
        <v>13.38</v>
      </c>
      <c r="V207">
        <v>1.43</v>
      </c>
      <c r="W207">
        <v>0.88</v>
      </c>
      <c r="X207">
        <v>0.41</v>
      </c>
      <c r="Y207">
        <v>2.31</v>
      </c>
      <c r="Z207">
        <v>2.72</v>
      </c>
      <c r="AA207">
        <v>11.01</v>
      </c>
      <c r="AB207">
        <v>14.12</v>
      </c>
      <c r="AC207">
        <v>14.23</v>
      </c>
      <c r="AD207">
        <v>64.02</v>
      </c>
      <c r="AE207">
        <v>48.32</v>
      </c>
      <c r="AF207">
        <v>0.26</v>
      </c>
      <c r="AG207">
        <v>63.74</v>
      </c>
      <c r="AH207">
        <v>58</v>
      </c>
      <c r="AI207">
        <v>33</v>
      </c>
      <c r="AJ207">
        <v>4</v>
      </c>
      <c r="AK207">
        <v>24</v>
      </c>
      <c r="AL207">
        <v>16.670000000000002</v>
      </c>
      <c r="AM207">
        <v>3</v>
      </c>
      <c r="AN207">
        <v>30</v>
      </c>
      <c r="AO207">
        <v>10</v>
      </c>
      <c r="AP207">
        <v>14</v>
      </c>
      <c r="AQ207">
        <v>108</v>
      </c>
      <c r="AR207">
        <v>12.96</v>
      </c>
      <c r="AS207">
        <v>20</v>
      </c>
      <c r="AT207">
        <v>36</v>
      </c>
      <c r="AU207">
        <v>55.56</v>
      </c>
    </row>
    <row r="208" spans="2:47" x14ac:dyDescent="0.2">
      <c r="B208" t="s">
        <v>447</v>
      </c>
      <c r="C208" t="s">
        <v>49</v>
      </c>
      <c r="D208" t="s">
        <v>138</v>
      </c>
      <c r="E208">
        <v>18.536000000000001</v>
      </c>
      <c r="F208">
        <v>55</v>
      </c>
      <c r="G208">
        <v>2</v>
      </c>
      <c r="H208">
        <v>3</v>
      </c>
      <c r="I208">
        <v>3</v>
      </c>
      <c r="J208">
        <v>5</v>
      </c>
      <c r="K208">
        <v>8</v>
      </c>
      <c r="L208">
        <v>60</v>
      </c>
      <c r="M208">
        <v>3.33</v>
      </c>
      <c r="N208">
        <v>0.04</v>
      </c>
      <c r="O208">
        <v>0.05</v>
      </c>
      <c r="P208">
        <v>0.05</v>
      </c>
      <c r="Q208">
        <v>0.09</v>
      </c>
      <c r="R208">
        <v>0.15</v>
      </c>
      <c r="S208">
        <v>1.0900000000000001</v>
      </c>
      <c r="T208">
        <v>587.03</v>
      </c>
      <c r="U208">
        <v>10.67</v>
      </c>
      <c r="V208">
        <v>0.2</v>
      </c>
      <c r="W208">
        <v>0.31</v>
      </c>
      <c r="X208">
        <v>0.31</v>
      </c>
      <c r="Y208">
        <v>0.51</v>
      </c>
      <c r="Z208">
        <v>0.82</v>
      </c>
      <c r="AA208">
        <v>6.13</v>
      </c>
      <c r="AB208">
        <v>13.25</v>
      </c>
      <c r="AC208">
        <v>13.52</v>
      </c>
      <c r="AD208">
        <v>34</v>
      </c>
      <c r="AE208">
        <v>53.79</v>
      </c>
      <c r="AF208">
        <v>-3.15</v>
      </c>
      <c r="AG208">
        <v>30.91</v>
      </c>
      <c r="AH208">
        <v>17</v>
      </c>
      <c r="AI208">
        <v>38</v>
      </c>
      <c r="AJ208">
        <v>1</v>
      </c>
      <c r="AK208">
        <v>9</v>
      </c>
      <c r="AL208">
        <v>11.11</v>
      </c>
      <c r="AM208">
        <v>0</v>
      </c>
      <c r="AN208">
        <v>10</v>
      </c>
      <c r="AO208">
        <v>0</v>
      </c>
      <c r="AP208">
        <v>1</v>
      </c>
      <c r="AQ208">
        <v>41</v>
      </c>
      <c r="AR208">
        <v>2.44</v>
      </c>
      <c r="AS208">
        <v>111</v>
      </c>
      <c r="AT208">
        <v>355</v>
      </c>
      <c r="AU208">
        <v>31.27</v>
      </c>
    </row>
    <row r="209" spans="2:47" x14ac:dyDescent="0.2">
      <c r="B209" t="s">
        <v>476</v>
      </c>
      <c r="C209" t="s">
        <v>46</v>
      </c>
      <c r="D209" t="s">
        <v>107</v>
      </c>
      <c r="E209">
        <v>15.992000000000001</v>
      </c>
      <c r="F209">
        <v>8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5</v>
      </c>
      <c r="M209">
        <v>0</v>
      </c>
      <c r="N209">
        <v>0</v>
      </c>
      <c r="O209">
        <v>0.12</v>
      </c>
      <c r="P209">
        <v>0</v>
      </c>
      <c r="Q209">
        <v>0.12</v>
      </c>
      <c r="R209">
        <v>0.12</v>
      </c>
      <c r="S209">
        <v>0.62</v>
      </c>
      <c r="T209">
        <v>57.83</v>
      </c>
      <c r="U209">
        <v>7.23</v>
      </c>
      <c r="V209">
        <v>0</v>
      </c>
      <c r="W209">
        <v>1.04</v>
      </c>
      <c r="X209">
        <v>0</v>
      </c>
      <c r="Y209">
        <v>1.04</v>
      </c>
      <c r="Z209">
        <v>1.04</v>
      </c>
      <c r="AA209">
        <v>5.19</v>
      </c>
      <c r="AB209">
        <v>11.93</v>
      </c>
      <c r="AC209">
        <v>13.18</v>
      </c>
      <c r="AD209">
        <v>42.49</v>
      </c>
      <c r="AE209">
        <v>38.619999999999997</v>
      </c>
      <c r="AF209">
        <v>8.33</v>
      </c>
      <c r="AG209">
        <v>50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4</v>
      </c>
      <c r="AR209">
        <v>0</v>
      </c>
      <c r="AS209">
        <v>2</v>
      </c>
      <c r="AT209">
        <v>4</v>
      </c>
      <c r="AU209">
        <v>50</v>
      </c>
    </row>
    <row r="210" spans="2:47" x14ac:dyDescent="0.2">
      <c r="B210" t="s">
        <v>79</v>
      </c>
      <c r="C210" t="s">
        <v>41</v>
      </c>
      <c r="D210" t="s">
        <v>80</v>
      </c>
      <c r="E210">
        <v>18.577000000000002</v>
      </c>
      <c r="F210">
        <v>66</v>
      </c>
      <c r="G210">
        <v>13</v>
      </c>
      <c r="H210">
        <v>20</v>
      </c>
      <c r="I210">
        <v>7</v>
      </c>
      <c r="J210">
        <v>33</v>
      </c>
      <c r="K210">
        <v>40</v>
      </c>
      <c r="L210">
        <v>150</v>
      </c>
      <c r="M210">
        <v>8.67</v>
      </c>
      <c r="N210">
        <v>0.2</v>
      </c>
      <c r="O210">
        <v>0.3</v>
      </c>
      <c r="P210">
        <v>0.11</v>
      </c>
      <c r="Q210">
        <v>0.5</v>
      </c>
      <c r="R210">
        <v>0.61</v>
      </c>
      <c r="S210">
        <v>2.27</v>
      </c>
      <c r="T210">
        <v>912.5</v>
      </c>
      <c r="U210">
        <v>13.83</v>
      </c>
      <c r="V210">
        <v>0.85</v>
      </c>
      <c r="W210">
        <v>1.32</v>
      </c>
      <c r="X210">
        <v>0.46</v>
      </c>
      <c r="Y210">
        <v>2.17</v>
      </c>
      <c r="Z210">
        <v>2.63</v>
      </c>
      <c r="AA210">
        <v>9.86</v>
      </c>
      <c r="AB210">
        <v>13.84</v>
      </c>
      <c r="AC210">
        <v>14.37</v>
      </c>
      <c r="AD210">
        <v>51.1</v>
      </c>
      <c r="AE210">
        <v>50.56</v>
      </c>
      <c r="AF210">
        <v>13</v>
      </c>
      <c r="AG210">
        <v>59.79</v>
      </c>
      <c r="AH210">
        <v>58</v>
      </c>
      <c r="AI210">
        <v>39</v>
      </c>
      <c r="AJ210">
        <v>6</v>
      </c>
      <c r="AK210">
        <v>22</v>
      </c>
      <c r="AL210">
        <v>27.27</v>
      </c>
      <c r="AM210">
        <v>2</v>
      </c>
      <c r="AN210">
        <v>24</v>
      </c>
      <c r="AO210">
        <v>8.33</v>
      </c>
      <c r="AP210">
        <v>5</v>
      </c>
      <c r="AQ210">
        <v>104</v>
      </c>
      <c r="AR210">
        <v>4.8099999999999996</v>
      </c>
      <c r="AS210">
        <v>478</v>
      </c>
      <c r="AT210">
        <v>903</v>
      </c>
      <c r="AU210">
        <v>52.93</v>
      </c>
    </row>
    <row r="211" spans="2:47" x14ac:dyDescent="0.2">
      <c r="B211" t="s">
        <v>346</v>
      </c>
      <c r="C211" t="s">
        <v>46</v>
      </c>
      <c r="D211" t="s">
        <v>138</v>
      </c>
      <c r="E211">
        <v>17.561</v>
      </c>
      <c r="F211">
        <v>67</v>
      </c>
      <c r="G211">
        <v>6</v>
      </c>
      <c r="H211">
        <v>7</v>
      </c>
      <c r="I211">
        <v>1</v>
      </c>
      <c r="J211">
        <v>13</v>
      </c>
      <c r="K211">
        <v>14</v>
      </c>
      <c r="L211">
        <v>95</v>
      </c>
      <c r="M211">
        <v>6.32</v>
      </c>
      <c r="N211">
        <v>0.09</v>
      </c>
      <c r="O211">
        <v>0.1</v>
      </c>
      <c r="P211">
        <v>0.01</v>
      </c>
      <c r="Q211">
        <v>0.19</v>
      </c>
      <c r="R211">
        <v>0.21</v>
      </c>
      <c r="S211">
        <v>1.42</v>
      </c>
      <c r="T211">
        <v>718.09</v>
      </c>
      <c r="U211">
        <v>10.72</v>
      </c>
      <c r="V211">
        <v>0.5</v>
      </c>
      <c r="W211">
        <v>0.57999999999999996</v>
      </c>
      <c r="X211">
        <v>0.08</v>
      </c>
      <c r="Y211">
        <v>1.0900000000000001</v>
      </c>
      <c r="Z211">
        <v>1.17</v>
      </c>
      <c r="AA211">
        <v>7.94</v>
      </c>
      <c r="AB211">
        <v>13.45</v>
      </c>
      <c r="AC211">
        <v>13.72</v>
      </c>
      <c r="AD211">
        <v>35.36</v>
      </c>
      <c r="AE211">
        <v>51.43</v>
      </c>
      <c r="AF211">
        <v>3.82</v>
      </c>
      <c r="AG211">
        <v>38.24</v>
      </c>
      <c r="AH211">
        <v>26</v>
      </c>
      <c r="AI211">
        <v>42</v>
      </c>
      <c r="AJ211">
        <v>3</v>
      </c>
      <c r="AK211">
        <v>25</v>
      </c>
      <c r="AL211">
        <v>12</v>
      </c>
      <c r="AM211">
        <v>2</v>
      </c>
      <c r="AN211">
        <v>17</v>
      </c>
      <c r="AO211">
        <v>11.76</v>
      </c>
      <c r="AP211">
        <v>1</v>
      </c>
      <c r="AQ211">
        <v>53</v>
      </c>
      <c r="AR211">
        <v>1.89</v>
      </c>
      <c r="AS211">
        <v>72</v>
      </c>
      <c r="AT211">
        <v>203</v>
      </c>
      <c r="AU211">
        <v>35.47</v>
      </c>
    </row>
    <row r="212" spans="2:47" x14ac:dyDescent="0.2">
      <c r="B212" t="s">
        <v>431</v>
      </c>
      <c r="C212" t="s">
        <v>102</v>
      </c>
      <c r="D212" t="s">
        <v>50</v>
      </c>
      <c r="E212">
        <v>16.997</v>
      </c>
      <c r="F212">
        <v>57</v>
      </c>
      <c r="G212">
        <v>3</v>
      </c>
      <c r="H212">
        <v>2</v>
      </c>
      <c r="I212">
        <v>2</v>
      </c>
      <c r="J212">
        <v>5</v>
      </c>
      <c r="K212">
        <v>7</v>
      </c>
      <c r="L212">
        <v>33</v>
      </c>
      <c r="M212">
        <v>9.09</v>
      </c>
      <c r="N212">
        <v>0.05</v>
      </c>
      <c r="O212">
        <v>0.04</v>
      </c>
      <c r="P212">
        <v>0.04</v>
      </c>
      <c r="Q212">
        <v>0.09</v>
      </c>
      <c r="R212">
        <v>0.12</v>
      </c>
      <c r="S212">
        <v>0.57999999999999996</v>
      </c>
      <c r="T212">
        <v>642.04999999999995</v>
      </c>
      <c r="U212">
        <v>11.26</v>
      </c>
      <c r="V212">
        <v>0.28000000000000003</v>
      </c>
      <c r="W212">
        <v>0.19</v>
      </c>
      <c r="X212">
        <v>0.19</v>
      </c>
      <c r="Y212">
        <v>0.47</v>
      </c>
      <c r="Z212">
        <v>0.65</v>
      </c>
      <c r="AA212">
        <v>3.08</v>
      </c>
      <c r="AB212">
        <v>13.61</v>
      </c>
      <c r="AC212">
        <v>13.53</v>
      </c>
      <c r="AD212">
        <v>53.78</v>
      </c>
      <c r="AE212">
        <v>46.05</v>
      </c>
      <c r="AF212">
        <v>5.2</v>
      </c>
      <c r="AG212">
        <v>58.62</v>
      </c>
      <c r="AH212">
        <v>34</v>
      </c>
      <c r="AI212">
        <v>24</v>
      </c>
      <c r="AJ212">
        <v>0</v>
      </c>
      <c r="AK212">
        <v>2</v>
      </c>
      <c r="AL212">
        <v>0</v>
      </c>
      <c r="AM212">
        <v>0</v>
      </c>
      <c r="AN212">
        <v>0</v>
      </c>
      <c r="AO212">
        <v>0</v>
      </c>
      <c r="AP212">
        <v>3</v>
      </c>
      <c r="AQ212">
        <v>31</v>
      </c>
      <c r="AR212">
        <v>9.68</v>
      </c>
      <c r="AS212">
        <v>0</v>
      </c>
      <c r="AT212">
        <v>0</v>
      </c>
      <c r="AU212">
        <v>0</v>
      </c>
    </row>
    <row r="213" spans="2:47" x14ac:dyDescent="0.2">
      <c r="B213" t="s">
        <v>482</v>
      </c>
      <c r="C213" t="s">
        <v>49</v>
      </c>
      <c r="D213" t="s">
        <v>82</v>
      </c>
      <c r="E213">
        <v>17.068000000000001</v>
      </c>
      <c r="F213">
        <v>53</v>
      </c>
      <c r="G213">
        <v>6</v>
      </c>
      <c r="H213">
        <v>1</v>
      </c>
      <c r="I213">
        <v>2</v>
      </c>
      <c r="J213">
        <v>7</v>
      </c>
      <c r="K213">
        <v>9</v>
      </c>
      <c r="L213">
        <v>30</v>
      </c>
      <c r="M213">
        <v>20</v>
      </c>
      <c r="N213">
        <v>0.11</v>
      </c>
      <c r="O213">
        <v>0.02</v>
      </c>
      <c r="P213">
        <v>0.04</v>
      </c>
      <c r="Q213">
        <v>0.13</v>
      </c>
      <c r="R213">
        <v>0.17</v>
      </c>
      <c r="S213">
        <v>0.56999999999999995</v>
      </c>
      <c r="T213">
        <v>509.82</v>
      </c>
      <c r="U213">
        <v>9.6199999999999992</v>
      </c>
      <c r="V213">
        <v>0.71</v>
      </c>
      <c r="W213">
        <v>0.12</v>
      </c>
      <c r="X213">
        <v>0.24</v>
      </c>
      <c r="Y213">
        <v>0.82</v>
      </c>
      <c r="Z213">
        <v>1.06</v>
      </c>
      <c r="AA213">
        <v>3.53</v>
      </c>
      <c r="AB213">
        <v>13.56</v>
      </c>
      <c r="AC213">
        <v>13.19</v>
      </c>
      <c r="AD213">
        <v>51.45</v>
      </c>
      <c r="AE213">
        <v>50.02</v>
      </c>
      <c r="AF213">
        <v>-4.3899999999999997</v>
      </c>
      <c r="AG213">
        <v>50</v>
      </c>
      <c r="AH213">
        <v>22</v>
      </c>
      <c r="AI213">
        <v>22</v>
      </c>
      <c r="AJ213">
        <v>1</v>
      </c>
      <c r="AK213">
        <v>5</v>
      </c>
      <c r="AL213">
        <v>20</v>
      </c>
      <c r="AM213">
        <v>1</v>
      </c>
      <c r="AN213">
        <v>3</v>
      </c>
      <c r="AO213">
        <v>33.33</v>
      </c>
      <c r="AP213">
        <v>4</v>
      </c>
      <c r="AQ213">
        <v>22</v>
      </c>
      <c r="AR213">
        <v>18.18</v>
      </c>
      <c r="AS213">
        <v>2</v>
      </c>
      <c r="AT213">
        <v>7</v>
      </c>
      <c r="AU213">
        <v>28.57</v>
      </c>
    </row>
    <row r="214" spans="2:47" x14ac:dyDescent="0.2">
      <c r="B214" t="s">
        <v>532</v>
      </c>
      <c r="C214" t="s">
        <v>49</v>
      </c>
      <c r="D214" t="s">
        <v>71</v>
      </c>
      <c r="E214">
        <v>18.667000000000002</v>
      </c>
      <c r="F214">
        <v>5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2</v>
      </c>
      <c r="M214">
        <v>0</v>
      </c>
      <c r="N214">
        <v>0</v>
      </c>
      <c r="O214">
        <v>0</v>
      </c>
      <c r="P214">
        <v>0.2</v>
      </c>
      <c r="Q214">
        <v>0</v>
      </c>
      <c r="R214">
        <v>0.2</v>
      </c>
      <c r="S214">
        <v>0.4</v>
      </c>
      <c r="T214">
        <v>61.2</v>
      </c>
      <c r="U214">
        <v>12.24</v>
      </c>
      <c r="V214">
        <v>0</v>
      </c>
      <c r="W214">
        <v>0</v>
      </c>
      <c r="X214">
        <v>0.98</v>
      </c>
      <c r="Y214">
        <v>0</v>
      </c>
      <c r="Z214">
        <v>0.98</v>
      </c>
      <c r="AA214">
        <v>1.96</v>
      </c>
      <c r="AB214">
        <v>13.66</v>
      </c>
      <c r="AC214">
        <v>13.78</v>
      </c>
      <c r="AD214">
        <v>47.63</v>
      </c>
      <c r="AE214">
        <v>51.16</v>
      </c>
      <c r="AF214">
        <v>7.14</v>
      </c>
      <c r="AG214">
        <v>57.14</v>
      </c>
      <c r="AH214">
        <v>4</v>
      </c>
      <c r="AI214">
        <v>3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15</v>
      </c>
      <c r="AT214">
        <v>28</v>
      </c>
      <c r="AU214">
        <v>53.57</v>
      </c>
    </row>
    <row r="215" spans="2:47" x14ac:dyDescent="0.2">
      <c r="B215" t="s">
        <v>234</v>
      </c>
      <c r="C215" t="s">
        <v>41</v>
      </c>
      <c r="D215" t="s">
        <v>1634</v>
      </c>
      <c r="E215">
        <v>20.488</v>
      </c>
      <c r="F215">
        <v>64</v>
      </c>
      <c r="G215">
        <v>9</v>
      </c>
      <c r="H215">
        <v>9</v>
      </c>
      <c r="I215">
        <v>4</v>
      </c>
      <c r="J215">
        <v>18</v>
      </c>
      <c r="K215">
        <v>22</v>
      </c>
      <c r="L215">
        <v>80</v>
      </c>
      <c r="M215">
        <v>11.25</v>
      </c>
      <c r="N215">
        <v>0.14000000000000001</v>
      </c>
      <c r="O215">
        <v>0.14000000000000001</v>
      </c>
      <c r="P215">
        <v>0.06</v>
      </c>
      <c r="Q215">
        <v>0.28000000000000003</v>
      </c>
      <c r="R215">
        <v>0.34</v>
      </c>
      <c r="S215">
        <v>1.25</v>
      </c>
      <c r="T215">
        <v>734.44</v>
      </c>
      <c r="U215">
        <v>11.48</v>
      </c>
      <c r="V215">
        <v>0.74</v>
      </c>
      <c r="W215">
        <v>0.74</v>
      </c>
      <c r="X215">
        <v>0.33</v>
      </c>
      <c r="Y215">
        <v>1.47</v>
      </c>
      <c r="Z215">
        <v>1.8</v>
      </c>
      <c r="AA215">
        <v>6.54</v>
      </c>
      <c r="AB215">
        <v>13.48</v>
      </c>
      <c r="AC215">
        <v>13.76</v>
      </c>
      <c r="AD215">
        <v>46.31</v>
      </c>
      <c r="AE215">
        <v>50.74</v>
      </c>
      <c r="AF215">
        <v>-15.2</v>
      </c>
      <c r="AG215">
        <v>37.5</v>
      </c>
      <c r="AH215">
        <v>27</v>
      </c>
      <c r="AI215">
        <v>45</v>
      </c>
      <c r="AJ215">
        <v>2</v>
      </c>
      <c r="AK215">
        <v>10</v>
      </c>
      <c r="AL215">
        <v>20</v>
      </c>
      <c r="AM215">
        <v>2</v>
      </c>
      <c r="AN215">
        <v>12</v>
      </c>
      <c r="AO215">
        <v>16.670000000000002</v>
      </c>
      <c r="AP215">
        <v>5</v>
      </c>
      <c r="AQ215">
        <v>58</v>
      </c>
      <c r="AR215">
        <v>8.6199999999999992</v>
      </c>
      <c r="AS215">
        <v>215</v>
      </c>
      <c r="AT215">
        <v>422</v>
      </c>
      <c r="AU215">
        <v>50.95</v>
      </c>
    </row>
    <row r="216" spans="2:47" x14ac:dyDescent="0.2">
      <c r="B216" t="s">
        <v>345</v>
      </c>
      <c r="C216" t="s">
        <v>102</v>
      </c>
      <c r="D216" t="s">
        <v>138</v>
      </c>
      <c r="E216">
        <v>19.408999999999999</v>
      </c>
      <c r="F216">
        <v>61</v>
      </c>
      <c r="G216">
        <v>3</v>
      </c>
      <c r="H216">
        <v>4</v>
      </c>
      <c r="I216">
        <v>0</v>
      </c>
      <c r="J216">
        <v>7</v>
      </c>
      <c r="K216">
        <v>7</v>
      </c>
      <c r="L216">
        <v>75</v>
      </c>
      <c r="M216">
        <v>4</v>
      </c>
      <c r="N216">
        <v>0.05</v>
      </c>
      <c r="O216">
        <v>7.0000000000000007E-2</v>
      </c>
      <c r="P216">
        <v>0</v>
      </c>
      <c r="Q216">
        <v>0.11</v>
      </c>
      <c r="R216">
        <v>0.11</v>
      </c>
      <c r="S216">
        <v>1.23</v>
      </c>
      <c r="T216">
        <v>726.93</v>
      </c>
      <c r="U216">
        <v>11.92</v>
      </c>
      <c r="V216">
        <v>0.25</v>
      </c>
      <c r="W216">
        <v>0.33</v>
      </c>
      <c r="X216">
        <v>0</v>
      </c>
      <c r="Y216">
        <v>0.57999999999999996</v>
      </c>
      <c r="Z216">
        <v>0.57999999999999996</v>
      </c>
      <c r="AA216">
        <v>6.19</v>
      </c>
      <c r="AB216">
        <v>13.64</v>
      </c>
      <c r="AC216">
        <v>14.02</v>
      </c>
      <c r="AD216">
        <v>37.03</v>
      </c>
      <c r="AE216">
        <v>52.49</v>
      </c>
      <c r="AF216">
        <v>-6.18</v>
      </c>
      <c r="AG216">
        <v>30.14</v>
      </c>
      <c r="AH216">
        <v>22</v>
      </c>
      <c r="AI216">
        <v>51</v>
      </c>
      <c r="AJ216">
        <v>1</v>
      </c>
      <c r="AK216">
        <v>5</v>
      </c>
      <c r="AL216">
        <v>20</v>
      </c>
      <c r="AM216">
        <v>0</v>
      </c>
      <c r="AN216">
        <v>3</v>
      </c>
      <c r="AO216">
        <v>0</v>
      </c>
      <c r="AP216">
        <v>2</v>
      </c>
      <c r="AQ216">
        <v>67</v>
      </c>
      <c r="AR216">
        <v>2.99</v>
      </c>
      <c r="AS216">
        <v>153</v>
      </c>
      <c r="AT216">
        <v>305</v>
      </c>
      <c r="AU216">
        <v>50.16</v>
      </c>
    </row>
    <row r="217" spans="2:47" x14ac:dyDescent="0.2">
      <c r="B217" t="s">
        <v>220</v>
      </c>
      <c r="C217" t="s">
        <v>102</v>
      </c>
      <c r="D217" t="s">
        <v>82</v>
      </c>
      <c r="E217">
        <v>20.137</v>
      </c>
      <c r="F217">
        <v>61</v>
      </c>
      <c r="G217">
        <v>1</v>
      </c>
      <c r="H217">
        <v>13</v>
      </c>
      <c r="I217">
        <v>10</v>
      </c>
      <c r="J217">
        <v>14</v>
      </c>
      <c r="K217">
        <v>24</v>
      </c>
      <c r="L217">
        <v>90</v>
      </c>
      <c r="M217">
        <v>1.1100000000000001</v>
      </c>
      <c r="N217">
        <v>0.02</v>
      </c>
      <c r="O217">
        <v>0.21</v>
      </c>
      <c r="P217">
        <v>0.16</v>
      </c>
      <c r="Q217">
        <v>0.23</v>
      </c>
      <c r="R217">
        <v>0.39</v>
      </c>
      <c r="S217">
        <v>1.48</v>
      </c>
      <c r="T217">
        <v>1139.1600000000001</v>
      </c>
      <c r="U217">
        <v>18.670000000000002</v>
      </c>
      <c r="V217">
        <v>0.05</v>
      </c>
      <c r="W217">
        <v>0.68</v>
      </c>
      <c r="X217">
        <v>0.53</v>
      </c>
      <c r="Y217">
        <v>0.74</v>
      </c>
      <c r="Z217">
        <v>1.26</v>
      </c>
      <c r="AA217">
        <v>4.74</v>
      </c>
      <c r="AB217">
        <v>14.61</v>
      </c>
      <c r="AC217">
        <v>14.46</v>
      </c>
      <c r="AD217">
        <v>54.14</v>
      </c>
      <c r="AE217">
        <v>50.2</v>
      </c>
      <c r="AF217">
        <v>-0.76</v>
      </c>
      <c r="AG217">
        <v>53.59</v>
      </c>
      <c r="AH217">
        <v>82</v>
      </c>
      <c r="AI217">
        <v>71</v>
      </c>
      <c r="AJ217">
        <v>0</v>
      </c>
      <c r="AK217">
        <v>0</v>
      </c>
      <c r="AL217">
        <v>0</v>
      </c>
      <c r="AM217">
        <v>0</v>
      </c>
      <c r="AN217">
        <v>2</v>
      </c>
      <c r="AO217">
        <v>0</v>
      </c>
      <c r="AP217">
        <v>1</v>
      </c>
      <c r="AQ217">
        <v>88</v>
      </c>
      <c r="AR217">
        <v>1.1399999999999999</v>
      </c>
      <c r="AS217">
        <v>0</v>
      </c>
      <c r="AT217">
        <v>0</v>
      </c>
      <c r="AU217">
        <v>0</v>
      </c>
    </row>
    <row r="218" spans="2:47" x14ac:dyDescent="0.2">
      <c r="B218" t="s">
        <v>493</v>
      </c>
      <c r="C218" t="s">
        <v>102</v>
      </c>
      <c r="D218" t="s">
        <v>54</v>
      </c>
      <c r="E218">
        <v>18.495000000000001</v>
      </c>
      <c r="F218">
        <v>63</v>
      </c>
      <c r="G218">
        <v>2</v>
      </c>
      <c r="H218">
        <v>4</v>
      </c>
      <c r="I218">
        <v>8</v>
      </c>
      <c r="J218">
        <v>6</v>
      </c>
      <c r="K218">
        <v>14</v>
      </c>
      <c r="L218">
        <v>63</v>
      </c>
      <c r="M218">
        <v>3.17</v>
      </c>
      <c r="N218">
        <v>0.03</v>
      </c>
      <c r="O218">
        <v>0.06</v>
      </c>
      <c r="P218">
        <v>0.13</v>
      </c>
      <c r="Q218">
        <v>0.1</v>
      </c>
      <c r="R218">
        <v>0.22</v>
      </c>
      <c r="S218">
        <v>1</v>
      </c>
      <c r="T218">
        <v>864.11</v>
      </c>
      <c r="U218">
        <v>13.72</v>
      </c>
      <c r="V218">
        <v>0.14000000000000001</v>
      </c>
      <c r="W218">
        <v>0.28000000000000003</v>
      </c>
      <c r="X218">
        <v>0.56000000000000005</v>
      </c>
      <c r="Y218">
        <v>0.42</v>
      </c>
      <c r="Z218">
        <v>0.97</v>
      </c>
      <c r="AA218">
        <v>4.37</v>
      </c>
      <c r="AB218">
        <v>12.98</v>
      </c>
      <c r="AC218">
        <v>13.97</v>
      </c>
      <c r="AD218">
        <v>50.66</v>
      </c>
      <c r="AE218">
        <v>50.49</v>
      </c>
      <c r="AF218">
        <v>-6.63</v>
      </c>
      <c r="AG218">
        <v>46.34</v>
      </c>
      <c r="AH218">
        <v>38</v>
      </c>
      <c r="AI218">
        <v>44</v>
      </c>
      <c r="AJ218">
        <v>0</v>
      </c>
      <c r="AK218">
        <v>6</v>
      </c>
      <c r="AL218">
        <v>0</v>
      </c>
      <c r="AM218">
        <v>2</v>
      </c>
      <c r="AN218">
        <v>11</v>
      </c>
      <c r="AO218">
        <v>18.18</v>
      </c>
      <c r="AP218">
        <v>0</v>
      </c>
      <c r="AQ218">
        <v>46</v>
      </c>
      <c r="AR218">
        <v>0</v>
      </c>
      <c r="AS218">
        <v>3</v>
      </c>
      <c r="AT218">
        <v>5</v>
      </c>
      <c r="AU218">
        <v>60</v>
      </c>
    </row>
    <row r="219" spans="2:47" x14ac:dyDescent="0.2">
      <c r="B219" t="s">
        <v>409</v>
      </c>
      <c r="C219" t="s">
        <v>102</v>
      </c>
      <c r="D219" t="s">
        <v>42</v>
      </c>
      <c r="E219">
        <v>16.815999999999999</v>
      </c>
      <c r="F219">
        <v>62</v>
      </c>
      <c r="G219">
        <v>0</v>
      </c>
      <c r="H219">
        <v>5</v>
      </c>
      <c r="I219">
        <v>5</v>
      </c>
      <c r="J219">
        <v>5</v>
      </c>
      <c r="K219">
        <v>10</v>
      </c>
      <c r="L219">
        <v>44</v>
      </c>
      <c r="M219">
        <v>0</v>
      </c>
      <c r="N219">
        <v>0</v>
      </c>
      <c r="O219">
        <v>0.08</v>
      </c>
      <c r="P219">
        <v>0.08</v>
      </c>
      <c r="Q219">
        <v>0.08</v>
      </c>
      <c r="R219">
        <v>0.16</v>
      </c>
      <c r="S219">
        <v>0.71</v>
      </c>
      <c r="T219">
        <v>684.24</v>
      </c>
      <c r="U219">
        <v>11.04</v>
      </c>
      <c r="V219">
        <v>0</v>
      </c>
      <c r="W219">
        <v>0.44</v>
      </c>
      <c r="X219">
        <v>0.44</v>
      </c>
      <c r="Y219">
        <v>0.44</v>
      </c>
      <c r="Z219">
        <v>0.88</v>
      </c>
      <c r="AA219">
        <v>3.86</v>
      </c>
      <c r="AB219">
        <v>13.81</v>
      </c>
      <c r="AC219">
        <v>13.78</v>
      </c>
      <c r="AD219">
        <v>64.260000000000005</v>
      </c>
      <c r="AE219">
        <v>47.64</v>
      </c>
      <c r="AF219">
        <v>-0.84</v>
      </c>
      <c r="AG219">
        <v>62.3</v>
      </c>
      <c r="AH219">
        <v>38</v>
      </c>
      <c r="AI219">
        <v>23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43</v>
      </c>
      <c r="AR219">
        <v>0</v>
      </c>
      <c r="AS219">
        <v>0</v>
      </c>
      <c r="AT219">
        <v>0</v>
      </c>
      <c r="AU219">
        <v>0</v>
      </c>
    </row>
    <row r="220" spans="2:47" x14ac:dyDescent="0.2">
      <c r="B220" t="s">
        <v>397</v>
      </c>
      <c r="C220" t="s">
        <v>102</v>
      </c>
      <c r="D220" t="s">
        <v>75</v>
      </c>
      <c r="E220">
        <v>19.045000000000002</v>
      </c>
      <c r="F220">
        <v>32</v>
      </c>
      <c r="G220">
        <v>1</v>
      </c>
      <c r="H220">
        <v>1</v>
      </c>
      <c r="I220">
        <v>5</v>
      </c>
      <c r="J220">
        <v>2</v>
      </c>
      <c r="K220">
        <v>7</v>
      </c>
      <c r="L220">
        <v>33</v>
      </c>
      <c r="M220">
        <v>3.03</v>
      </c>
      <c r="N220">
        <v>0.03</v>
      </c>
      <c r="O220">
        <v>0.03</v>
      </c>
      <c r="P220">
        <v>0.16</v>
      </c>
      <c r="Q220">
        <v>0.06</v>
      </c>
      <c r="R220">
        <v>0.22</v>
      </c>
      <c r="S220">
        <v>1.03</v>
      </c>
      <c r="T220">
        <v>560.89</v>
      </c>
      <c r="U220">
        <v>17.53</v>
      </c>
      <c r="V220">
        <v>0.11</v>
      </c>
      <c r="W220">
        <v>0.11</v>
      </c>
      <c r="X220">
        <v>0.53</v>
      </c>
      <c r="Y220">
        <v>0.21</v>
      </c>
      <c r="Z220">
        <v>0.75</v>
      </c>
      <c r="AA220">
        <v>3.53</v>
      </c>
      <c r="AB220">
        <v>14.84</v>
      </c>
      <c r="AC220">
        <v>14.13</v>
      </c>
      <c r="AD220">
        <v>47.5</v>
      </c>
      <c r="AE220">
        <v>50.95</v>
      </c>
      <c r="AF220">
        <v>3.78</v>
      </c>
      <c r="AG220">
        <v>46.03</v>
      </c>
      <c r="AH220">
        <v>29</v>
      </c>
      <c r="AI220">
        <v>34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31</v>
      </c>
      <c r="AR220">
        <v>3.23</v>
      </c>
      <c r="AS220">
        <v>0</v>
      </c>
      <c r="AT220">
        <v>0</v>
      </c>
      <c r="AU220">
        <v>0</v>
      </c>
    </row>
    <row r="221" spans="2:47" x14ac:dyDescent="0.2">
      <c r="B221" t="s">
        <v>302</v>
      </c>
      <c r="C221" t="s">
        <v>102</v>
      </c>
      <c r="D221" t="s">
        <v>58</v>
      </c>
      <c r="E221">
        <v>18.311</v>
      </c>
      <c r="F221">
        <v>63</v>
      </c>
      <c r="G221">
        <v>3</v>
      </c>
      <c r="H221">
        <v>6</v>
      </c>
      <c r="I221">
        <v>2</v>
      </c>
      <c r="J221">
        <v>9</v>
      </c>
      <c r="K221">
        <v>11</v>
      </c>
      <c r="L221">
        <v>50</v>
      </c>
      <c r="M221">
        <v>6</v>
      </c>
      <c r="N221">
        <v>0.05</v>
      </c>
      <c r="O221">
        <v>0.1</v>
      </c>
      <c r="P221">
        <v>0.03</v>
      </c>
      <c r="Q221">
        <v>0.14000000000000001</v>
      </c>
      <c r="R221">
        <v>0.17</v>
      </c>
      <c r="S221">
        <v>0.79</v>
      </c>
      <c r="T221">
        <v>1049.53</v>
      </c>
      <c r="U221">
        <v>16.66</v>
      </c>
      <c r="V221">
        <v>0.17</v>
      </c>
      <c r="W221">
        <v>0.34</v>
      </c>
      <c r="X221">
        <v>0.11</v>
      </c>
      <c r="Y221">
        <v>0.51</v>
      </c>
      <c r="Z221">
        <v>0.63</v>
      </c>
      <c r="AA221">
        <v>2.86</v>
      </c>
      <c r="AB221">
        <v>14.79</v>
      </c>
      <c r="AC221">
        <v>14.17</v>
      </c>
      <c r="AD221">
        <v>53.32</v>
      </c>
      <c r="AE221">
        <v>50.56</v>
      </c>
      <c r="AF221">
        <v>7.65</v>
      </c>
      <c r="AG221">
        <v>57.94</v>
      </c>
      <c r="AH221">
        <v>62</v>
      </c>
      <c r="AI221">
        <v>45</v>
      </c>
      <c r="AJ221">
        <v>0</v>
      </c>
      <c r="AK221">
        <v>0</v>
      </c>
      <c r="AL221">
        <v>0</v>
      </c>
      <c r="AM221">
        <v>0</v>
      </c>
      <c r="AN221">
        <v>2</v>
      </c>
      <c r="AO221">
        <v>0</v>
      </c>
      <c r="AP221">
        <v>3</v>
      </c>
      <c r="AQ221">
        <v>48</v>
      </c>
      <c r="AR221">
        <v>6.25</v>
      </c>
      <c r="AS221">
        <v>0</v>
      </c>
      <c r="AT221">
        <v>1</v>
      </c>
      <c r="AU221">
        <v>0</v>
      </c>
    </row>
    <row r="222" spans="2:47" x14ac:dyDescent="0.2">
      <c r="B222" t="s">
        <v>163</v>
      </c>
      <c r="C222" t="s">
        <v>46</v>
      </c>
      <c r="D222" t="s">
        <v>52</v>
      </c>
      <c r="E222">
        <v>18.414999999999999</v>
      </c>
      <c r="F222">
        <v>64</v>
      </c>
      <c r="G222">
        <v>11</v>
      </c>
      <c r="H222">
        <v>19</v>
      </c>
      <c r="I222">
        <v>11</v>
      </c>
      <c r="J222">
        <v>30</v>
      </c>
      <c r="K222">
        <v>41</v>
      </c>
      <c r="L222">
        <v>89</v>
      </c>
      <c r="M222">
        <v>12.36</v>
      </c>
      <c r="N222">
        <v>0.17</v>
      </c>
      <c r="O222">
        <v>0.3</v>
      </c>
      <c r="P222">
        <v>0.17</v>
      </c>
      <c r="Q222">
        <v>0.47</v>
      </c>
      <c r="R222">
        <v>0.64</v>
      </c>
      <c r="S222">
        <v>1.39</v>
      </c>
      <c r="T222">
        <v>777.43</v>
      </c>
      <c r="U222">
        <v>12.15</v>
      </c>
      <c r="V222">
        <v>0.85</v>
      </c>
      <c r="W222">
        <v>1.47</v>
      </c>
      <c r="X222">
        <v>0.85</v>
      </c>
      <c r="Y222">
        <v>2.3199999999999998</v>
      </c>
      <c r="Z222">
        <v>3.16</v>
      </c>
      <c r="AA222">
        <v>6.87</v>
      </c>
      <c r="AB222">
        <v>13.15</v>
      </c>
      <c r="AC222">
        <v>13.92</v>
      </c>
      <c r="AD222">
        <v>57.45</v>
      </c>
      <c r="AE222">
        <v>48.01</v>
      </c>
      <c r="AF222">
        <v>10.98</v>
      </c>
      <c r="AG222">
        <v>66.67</v>
      </c>
      <c r="AH222">
        <v>56</v>
      </c>
      <c r="AI222">
        <v>28</v>
      </c>
      <c r="AJ222">
        <v>2</v>
      </c>
      <c r="AK222">
        <v>19</v>
      </c>
      <c r="AL222">
        <v>10.53</v>
      </c>
      <c r="AM222">
        <v>2</v>
      </c>
      <c r="AN222">
        <v>10</v>
      </c>
      <c r="AO222">
        <v>20</v>
      </c>
      <c r="AP222">
        <v>7</v>
      </c>
      <c r="AQ222">
        <v>60</v>
      </c>
      <c r="AR222">
        <v>11.67</v>
      </c>
      <c r="AS222">
        <v>4</v>
      </c>
      <c r="AT222">
        <v>17</v>
      </c>
      <c r="AU222">
        <v>23.53</v>
      </c>
    </row>
    <row r="223" spans="2:47" x14ac:dyDescent="0.2">
      <c r="B223" t="s">
        <v>192</v>
      </c>
      <c r="C223" t="s">
        <v>46</v>
      </c>
      <c r="D223" t="s">
        <v>138</v>
      </c>
      <c r="E223">
        <v>18.445</v>
      </c>
      <c r="F223">
        <v>68</v>
      </c>
      <c r="G223">
        <v>5</v>
      </c>
      <c r="H223">
        <v>11</v>
      </c>
      <c r="I223">
        <v>5</v>
      </c>
      <c r="J223">
        <v>16</v>
      </c>
      <c r="K223">
        <v>21</v>
      </c>
      <c r="L223">
        <v>82</v>
      </c>
      <c r="M223">
        <v>6.1</v>
      </c>
      <c r="N223">
        <v>7.0000000000000007E-2</v>
      </c>
      <c r="O223">
        <v>0.16</v>
      </c>
      <c r="P223">
        <v>7.0000000000000007E-2</v>
      </c>
      <c r="Q223">
        <v>0.24</v>
      </c>
      <c r="R223">
        <v>0.31</v>
      </c>
      <c r="S223">
        <v>1.21</v>
      </c>
      <c r="T223">
        <v>800.35</v>
      </c>
      <c r="U223">
        <v>11.77</v>
      </c>
      <c r="V223">
        <v>0.37</v>
      </c>
      <c r="W223">
        <v>0.82</v>
      </c>
      <c r="X223">
        <v>0.37</v>
      </c>
      <c r="Y223">
        <v>1.2</v>
      </c>
      <c r="Z223">
        <v>1.57</v>
      </c>
      <c r="AA223">
        <v>6.15</v>
      </c>
      <c r="AB223">
        <v>13.8</v>
      </c>
      <c r="AC223">
        <v>14.02</v>
      </c>
      <c r="AD223">
        <v>34.799999999999997</v>
      </c>
      <c r="AE223">
        <v>51.32</v>
      </c>
      <c r="AF223">
        <v>-3.48</v>
      </c>
      <c r="AG223">
        <v>32.1</v>
      </c>
      <c r="AH223">
        <v>26</v>
      </c>
      <c r="AI223">
        <v>55</v>
      </c>
      <c r="AJ223">
        <v>3</v>
      </c>
      <c r="AK223">
        <v>13</v>
      </c>
      <c r="AL223">
        <v>23.08</v>
      </c>
      <c r="AM223">
        <v>0</v>
      </c>
      <c r="AN223">
        <v>11</v>
      </c>
      <c r="AO223">
        <v>0</v>
      </c>
      <c r="AP223">
        <v>2</v>
      </c>
      <c r="AQ223">
        <v>58</v>
      </c>
      <c r="AR223">
        <v>3.45</v>
      </c>
      <c r="AS223">
        <v>69</v>
      </c>
      <c r="AT223">
        <v>154</v>
      </c>
      <c r="AU223">
        <v>44.81</v>
      </c>
    </row>
    <row r="224" spans="2:47" x14ac:dyDescent="0.2">
      <c r="B224" t="s">
        <v>464</v>
      </c>
      <c r="C224" t="s">
        <v>46</v>
      </c>
      <c r="D224" t="s">
        <v>65</v>
      </c>
      <c r="E224">
        <v>17.361000000000001</v>
      </c>
      <c r="F224">
        <v>40</v>
      </c>
      <c r="G224">
        <v>8</v>
      </c>
      <c r="H224">
        <v>5</v>
      </c>
      <c r="I224">
        <v>2</v>
      </c>
      <c r="J224">
        <v>13</v>
      </c>
      <c r="K224">
        <v>15</v>
      </c>
      <c r="L224">
        <v>62</v>
      </c>
      <c r="M224">
        <v>12.9</v>
      </c>
      <c r="N224">
        <v>0.2</v>
      </c>
      <c r="O224">
        <v>0.12</v>
      </c>
      <c r="P224">
        <v>0.05</v>
      </c>
      <c r="Q224">
        <v>0.33</v>
      </c>
      <c r="R224">
        <v>0.38</v>
      </c>
      <c r="S224">
        <v>1.55</v>
      </c>
      <c r="T224">
        <v>525.19000000000005</v>
      </c>
      <c r="U224">
        <v>13.13</v>
      </c>
      <c r="V224">
        <v>0.91</v>
      </c>
      <c r="W224">
        <v>0.56999999999999995</v>
      </c>
      <c r="X224">
        <v>0.23</v>
      </c>
      <c r="Y224">
        <v>1.49</v>
      </c>
      <c r="Z224">
        <v>1.71</v>
      </c>
      <c r="AA224">
        <v>7.08</v>
      </c>
      <c r="AB224">
        <v>14.29</v>
      </c>
      <c r="AC224">
        <v>13.79</v>
      </c>
      <c r="AD224">
        <v>46.2</v>
      </c>
      <c r="AE224">
        <v>51.84</v>
      </c>
      <c r="AF224">
        <v>10.71</v>
      </c>
      <c r="AG224">
        <v>47.92</v>
      </c>
      <c r="AH224">
        <v>23</v>
      </c>
      <c r="AI224">
        <v>25</v>
      </c>
      <c r="AJ224">
        <v>4</v>
      </c>
      <c r="AK224">
        <v>12</v>
      </c>
      <c r="AL224">
        <v>33.33</v>
      </c>
      <c r="AM224">
        <v>2</v>
      </c>
      <c r="AN224">
        <v>6</v>
      </c>
      <c r="AO224">
        <v>33.33</v>
      </c>
      <c r="AP224">
        <v>2</v>
      </c>
      <c r="AQ224">
        <v>44</v>
      </c>
      <c r="AR224">
        <v>4.55</v>
      </c>
      <c r="AS224">
        <v>47</v>
      </c>
      <c r="AT224">
        <v>84</v>
      </c>
      <c r="AU224">
        <v>55.95</v>
      </c>
    </row>
    <row r="225" spans="2:47" x14ac:dyDescent="0.2">
      <c r="B225" t="s">
        <v>564</v>
      </c>
      <c r="C225" t="s">
        <v>102</v>
      </c>
      <c r="D225" t="s">
        <v>3809</v>
      </c>
      <c r="E225">
        <v>17.376999999999999</v>
      </c>
      <c r="F225">
        <v>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0.11</v>
      </c>
      <c r="T225">
        <v>71.87</v>
      </c>
      <c r="U225">
        <v>7.99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0.83</v>
      </c>
      <c r="AB225">
        <v>13.01</v>
      </c>
      <c r="AC225">
        <v>13.3</v>
      </c>
      <c r="AD225">
        <v>46.33</v>
      </c>
      <c r="AE225">
        <v>49.78</v>
      </c>
      <c r="AF225">
        <v>-26.51</v>
      </c>
      <c r="AG225">
        <v>20</v>
      </c>
      <c r="AH225">
        <v>1</v>
      </c>
      <c r="AI225">
        <v>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2</v>
      </c>
      <c r="AU225">
        <v>0</v>
      </c>
    </row>
    <row r="226" spans="2:47" x14ac:dyDescent="0.2">
      <c r="B226" t="s">
        <v>149</v>
      </c>
      <c r="C226" t="s">
        <v>46</v>
      </c>
      <c r="D226" t="s">
        <v>1630</v>
      </c>
      <c r="E226">
        <v>20.591999999999999</v>
      </c>
      <c r="F226">
        <v>68</v>
      </c>
      <c r="G226">
        <v>10</v>
      </c>
      <c r="H226">
        <v>10</v>
      </c>
      <c r="I226">
        <v>7</v>
      </c>
      <c r="J226">
        <v>20</v>
      </c>
      <c r="K226">
        <v>27</v>
      </c>
      <c r="L226">
        <v>127</v>
      </c>
      <c r="M226">
        <v>7.87</v>
      </c>
      <c r="N226">
        <v>0.15</v>
      </c>
      <c r="O226">
        <v>0.15</v>
      </c>
      <c r="P226">
        <v>0.1</v>
      </c>
      <c r="Q226">
        <v>0.28999999999999998</v>
      </c>
      <c r="R226">
        <v>0.4</v>
      </c>
      <c r="S226">
        <v>1.87</v>
      </c>
      <c r="T226">
        <v>903.44</v>
      </c>
      <c r="U226">
        <v>13.29</v>
      </c>
      <c r="V226">
        <v>0.66</v>
      </c>
      <c r="W226">
        <v>0.66</v>
      </c>
      <c r="X226">
        <v>0.46</v>
      </c>
      <c r="Y226">
        <v>1.33</v>
      </c>
      <c r="Z226">
        <v>1.79</v>
      </c>
      <c r="AA226">
        <v>8.43</v>
      </c>
      <c r="AB226">
        <v>14.18</v>
      </c>
      <c r="AC226">
        <v>14.39</v>
      </c>
      <c r="AD226">
        <v>50.24</v>
      </c>
      <c r="AE226">
        <v>49.3</v>
      </c>
      <c r="AF226">
        <v>0.12</v>
      </c>
      <c r="AG226">
        <v>52.33</v>
      </c>
      <c r="AH226">
        <v>45</v>
      </c>
      <c r="AI226">
        <v>41</v>
      </c>
      <c r="AJ226">
        <v>5</v>
      </c>
      <c r="AK226">
        <v>28</v>
      </c>
      <c r="AL226">
        <v>17.86</v>
      </c>
      <c r="AM226">
        <v>1</v>
      </c>
      <c r="AN226">
        <v>17</v>
      </c>
      <c r="AO226">
        <v>5.88</v>
      </c>
      <c r="AP226">
        <v>4</v>
      </c>
      <c r="AQ226">
        <v>82</v>
      </c>
      <c r="AR226">
        <v>4.88</v>
      </c>
      <c r="AS226">
        <v>25</v>
      </c>
      <c r="AT226">
        <v>57</v>
      </c>
      <c r="AU226">
        <v>43.86</v>
      </c>
    </row>
    <row r="227" spans="2:47" x14ac:dyDescent="0.2">
      <c r="B227" t="s">
        <v>463</v>
      </c>
      <c r="C227" t="s">
        <v>41</v>
      </c>
      <c r="D227" t="s">
        <v>90</v>
      </c>
      <c r="E227">
        <v>17.408000000000001</v>
      </c>
      <c r="F227">
        <v>30</v>
      </c>
      <c r="G227">
        <v>1</v>
      </c>
      <c r="H227">
        <v>1</v>
      </c>
      <c r="I227">
        <v>1</v>
      </c>
      <c r="J227">
        <v>2</v>
      </c>
      <c r="K227">
        <v>3</v>
      </c>
      <c r="L227">
        <v>13</v>
      </c>
      <c r="M227">
        <v>7.69</v>
      </c>
      <c r="N227">
        <v>0.03</v>
      </c>
      <c r="O227">
        <v>0.03</v>
      </c>
      <c r="P227">
        <v>0.03</v>
      </c>
      <c r="Q227">
        <v>7.0000000000000007E-2</v>
      </c>
      <c r="R227">
        <v>0.1</v>
      </c>
      <c r="S227">
        <v>0.43</v>
      </c>
      <c r="T227">
        <v>243.03</v>
      </c>
      <c r="U227">
        <v>8.1</v>
      </c>
      <c r="V227">
        <v>0.25</v>
      </c>
      <c r="W227">
        <v>0.25</v>
      </c>
      <c r="X227">
        <v>0.25</v>
      </c>
      <c r="Y227">
        <v>0.49</v>
      </c>
      <c r="Z227">
        <v>0.74</v>
      </c>
      <c r="AA227">
        <v>3.21</v>
      </c>
      <c r="AB227">
        <v>13.5</v>
      </c>
      <c r="AC227">
        <v>13.09</v>
      </c>
      <c r="AD227">
        <v>55.63</v>
      </c>
      <c r="AE227">
        <v>45.71</v>
      </c>
      <c r="AF227">
        <v>-22.41</v>
      </c>
      <c r="AG227">
        <v>35.71</v>
      </c>
      <c r="AH227">
        <v>5</v>
      </c>
      <c r="AI227">
        <v>9</v>
      </c>
      <c r="AJ227">
        <v>1</v>
      </c>
      <c r="AK227">
        <v>5</v>
      </c>
      <c r="AL227">
        <v>20</v>
      </c>
      <c r="AM227">
        <v>0</v>
      </c>
      <c r="AN227">
        <v>3</v>
      </c>
      <c r="AO227">
        <v>0</v>
      </c>
      <c r="AP227">
        <v>0</v>
      </c>
      <c r="AQ227">
        <v>5</v>
      </c>
      <c r="AR227">
        <v>0</v>
      </c>
      <c r="AS227">
        <v>23</v>
      </c>
      <c r="AT227">
        <v>83</v>
      </c>
      <c r="AU227">
        <v>27.71</v>
      </c>
    </row>
    <row r="228" spans="2:47" x14ac:dyDescent="0.2">
      <c r="B228" t="s">
        <v>3746</v>
      </c>
      <c r="C228" t="s">
        <v>49</v>
      </c>
      <c r="D228" t="s">
        <v>98</v>
      </c>
      <c r="E228">
        <v>16.414000000000001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26.96</v>
      </c>
      <c r="U228">
        <v>6.74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8.9</v>
      </c>
      <c r="AB228">
        <v>11.9</v>
      </c>
      <c r="AC228">
        <v>15.68</v>
      </c>
      <c r="AD228">
        <v>39.58</v>
      </c>
      <c r="AE228">
        <v>55.17</v>
      </c>
      <c r="AF228">
        <v>-45.83</v>
      </c>
      <c r="AG228">
        <v>0</v>
      </c>
      <c r="AH228">
        <v>0</v>
      </c>
      <c r="AI228">
        <v>2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</v>
      </c>
      <c r="AR228">
        <v>0</v>
      </c>
      <c r="AS228">
        <v>0</v>
      </c>
      <c r="AT228">
        <v>0</v>
      </c>
      <c r="AU228">
        <v>0</v>
      </c>
    </row>
    <row r="229" spans="2:47" x14ac:dyDescent="0.2">
      <c r="B229" t="s">
        <v>166</v>
      </c>
      <c r="C229" t="s">
        <v>46</v>
      </c>
      <c r="D229" t="s">
        <v>114</v>
      </c>
      <c r="E229">
        <v>20.206</v>
      </c>
      <c r="F229">
        <v>59</v>
      </c>
      <c r="G229">
        <v>14</v>
      </c>
      <c r="H229">
        <v>14</v>
      </c>
      <c r="I229">
        <v>5</v>
      </c>
      <c r="J229">
        <v>28</v>
      </c>
      <c r="K229">
        <v>33</v>
      </c>
      <c r="L229">
        <v>120</v>
      </c>
      <c r="M229">
        <v>11.67</v>
      </c>
      <c r="N229">
        <v>0.24</v>
      </c>
      <c r="O229">
        <v>0.24</v>
      </c>
      <c r="P229">
        <v>0.08</v>
      </c>
      <c r="Q229">
        <v>0.47</v>
      </c>
      <c r="R229">
        <v>0.56000000000000005</v>
      </c>
      <c r="S229">
        <v>2.0299999999999998</v>
      </c>
      <c r="T229">
        <v>865.54</v>
      </c>
      <c r="U229">
        <v>14.67</v>
      </c>
      <c r="V229">
        <v>0.97</v>
      </c>
      <c r="W229">
        <v>0.97</v>
      </c>
      <c r="X229">
        <v>0.35</v>
      </c>
      <c r="Y229">
        <v>1.94</v>
      </c>
      <c r="Z229">
        <v>2.29</v>
      </c>
      <c r="AA229">
        <v>8.32</v>
      </c>
      <c r="AB229">
        <v>14.54</v>
      </c>
      <c r="AC229">
        <v>14.25</v>
      </c>
      <c r="AD229">
        <v>52.29</v>
      </c>
      <c r="AE229">
        <v>50.21</v>
      </c>
      <c r="AF229">
        <v>-0.09</v>
      </c>
      <c r="AG229">
        <v>48.81</v>
      </c>
      <c r="AH229">
        <v>41</v>
      </c>
      <c r="AI229">
        <v>43</v>
      </c>
      <c r="AJ229">
        <v>5</v>
      </c>
      <c r="AK229">
        <v>19</v>
      </c>
      <c r="AL229">
        <v>26.32</v>
      </c>
      <c r="AM229">
        <v>0</v>
      </c>
      <c r="AN229">
        <v>12</v>
      </c>
      <c r="AO229">
        <v>0</v>
      </c>
      <c r="AP229">
        <v>9</v>
      </c>
      <c r="AQ229">
        <v>89</v>
      </c>
      <c r="AR229">
        <v>10.11</v>
      </c>
      <c r="AS229">
        <v>9</v>
      </c>
      <c r="AT229">
        <v>20</v>
      </c>
      <c r="AU229">
        <v>45</v>
      </c>
    </row>
    <row r="230" spans="2:47" x14ac:dyDescent="0.2">
      <c r="B230" t="s">
        <v>209</v>
      </c>
      <c r="C230" t="s">
        <v>102</v>
      </c>
      <c r="D230" t="s">
        <v>58</v>
      </c>
      <c r="E230">
        <v>18.478000000000002</v>
      </c>
      <c r="F230">
        <v>67</v>
      </c>
      <c r="G230">
        <v>4</v>
      </c>
      <c r="H230">
        <v>10</v>
      </c>
      <c r="I230">
        <v>5</v>
      </c>
      <c r="J230">
        <v>14</v>
      </c>
      <c r="K230">
        <v>19</v>
      </c>
      <c r="L230">
        <v>92</v>
      </c>
      <c r="M230">
        <v>4.3499999999999996</v>
      </c>
      <c r="N230">
        <v>0.06</v>
      </c>
      <c r="O230">
        <v>0.15</v>
      </c>
      <c r="P230">
        <v>7.0000000000000007E-2</v>
      </c>
      <c r="Q230">
        <v>0.21</v>
      </c>
      <c r="R230">
        <v>0.28000000000000003</v>
      </c>
      <c r="S230">
        <v>1.37</v>
      </c>
      <c r="T230">
        <v>1141.79</v>
      </c>
      <c r="U230">
        <v>17.04</v>
      </c>
      <c r="V230">
        <v>0.21</v>
      </c>
      <c r="W230">
        <v>0.53</v>
      </c>
      <c r="X230">
        <v>0.26</v>
      </c>
      <c r="Y230">
        <v>0.74</v>
      </c>
      <c r="Z230">
        <v>1</v>
      </c>
      <c r="AA230">
        <v>4.83</v>
      </c>
      <c r="AB230">
        <v>14.57</v>
      </c>
      <c r="AC230">
        <v>13.99</v>
      </c>
      <c r="AD230">
        <v>52.97</v>
      </c>
      <c r="AE230">
        <v>49.11</v>
      </c>
      <c r="AF230">
        <v>10.89</v>
      </c>
      <c r="AG230">
        <v>59.84</v>
      </c>
      <c r="AH230">
        <v>73</v>
      </c>
      <c r="AI230">
        <v>49</v>
      </c>
      <c r="AJ230">
        <v>0</v>
      </c>
      <c r="AK230">
        <v>3</v>
      </c>
      <c r="AL230">
        <v>0</v>
      </c>
      <c r="AM230">
        <v>1</v>
      </c>
      <c r="AN230">
        <v>7</v>
      </c>
      <c r="AO230">
        <v>14.29</v>
      </c>
      <c r="AP230">
        <v>3</v>
      </c>
      <c r="AQ230">
        <v>82</v>
      </c>
      <c r="AR230">
        <v>3.66</v>
      </c>
      <c r="AS230">
        <v>0</v>
      </c>
      <c r="AT230">
        <v>3</v>
      </c>
      <c r="AU230">
        <v>0</v>
      </c>
    </row>
    <row r="231" spans="2:47" x14ac:dyDescent="0.2">
      <c r="B231" t="s">
        <v>473</v>
      </c>
      <c r="C231" t="s">
        <v>102</v>
      </c>
      <c r="D231" t="s">
        <v>138</v>
      </c>
      <c r="E231">
        <v>20.667999999999999</v>
      </c>
      <c r="F231">
        <v>46</v>
      </c>
      <c r="G231">
        <v>6</v>
      </c>
      <c r="H231">
        <v>6</v>
      </c>
      <c r="I231">
        <v>6</v>
      </c>
      <c r="J231">
        <v>12</v>
      </c>
      <c r="K231">
        <v>18</v>
      </c>
      <c r="L231">
        <v>122</v>
      </c>
      <c r="M231">
        <v>4.92</v>
      </c>
      <c r="N231">
        <v>0.13</v>
      </c>
      <c r="O231">
        <v>0.13</v>
      </c>
      <c r="P231">
        <v>0.13</v>
      </c>
      <c r="Q231">
        <v>0.26</v>
      </c>
      <c r="R231">
        <v>0.39</v>
      </c>
      <c r="S231">
        <v>2.65</v>
      </c>
      <c r="T231">
        <v>894.9</v>
      </c>
      <c r="U231">
        <v>19.45</v>
      </c>
      <c r="V231">
        <v>0.4</v>
      </c>
      <c r="W231">
        <v>0.4</v>
      </c>
      <c r="X231">
        <v>0.4</v>
      </c>
      <c r="Y231">
        <v>0.8</v>
      </c>
      <c r="Z231">
        <v>1.21</v>
      </c>
      <c r="AA231">
        <v>8.18</v>
      </c>
      <c r="AB231">
        <v>13.32</v>
      </c>
      <c r="AC231">
        <v>14.13</v>
      </c>
      <c r="AD231">
        <v>35.9</v>
      </c>
      <c r="AE231">
        <v>53.42</v>
      </c>
      <c r="AF231">
        <v>-3.68</v>
      </c>
      <c r="AG231">
        <v>31.86</v>
      </c>
      <c r="AH231">
        <v>36</v>
      </c>
      <c r="AI231">
        <v>77</v>
      </c>
      <c r="AJ231">
        <v>0</v>
      </c>
      <c r="AK231">
        <v>6</v>
      </c>
      <c r="AL231">
        <v>0</v>
      </c>
      <c r="AM231">
        <v>1</v>
      </c>
      <c r="AN231">
        <v>4</v>
      </c>
      <c r="AO231">
        <v>25</v>
      </c>
      <c r="AP231">
        <v>5</v>
      </c>
      <c r="AQ231">
        <v>112</v>
      </c>
      <c r="AR231">
        <v>4.46</v>
      </c>
      <c r="AS231">
        <v>0</v>
      </c>
      <c r="AT231">
        <v>0</v>
      </c>
      <c r="AU231">
        <v>0</v>
      </c>
    </row>
    <row r="232" spans="2:47" x14ac:dyDescent="0.2">
      <c r="B232" t="s">
        <v>228</v>
      </c>
      <c r="C232" t="s">
        <v>41</v>
      </c>
      <c r="D232" t="s">
        <v>119</v>
      </c>
      <c r="E232">
        <v>20.507000000000001</v>
      </c>
      <c r="F232">
        <v>64</v>
      </c>
      <c r="G232">
        <v>9</v>
      </c>
      <c r="H232">
        <v>8</v>
      </c>
      <c r="I232">
        <v>10</v>
      </c>
      <c r="J232">
        <v>17</v>
      </c>
      <c r="K232">
        <v>27</v>
      </c>
      <c r="L232">
        <v>194</v>
      </c>
      <c r="M232">
        <v>4.6399999999999997</v>
      </c>
      <c r="N232">
        <v>0.14000000000000001</v>
      </c>
      <c r="O232">
        <v>0.12</v>
      </c>
      <c r="P232">
        <v>0.16</v>
      </c>
      <c r="Q232">
        <v>0.27</v>
      </c>
      <c r="R232">
        <v>0.42</v>
      </c>
      <c r="S232">
        <v>3.03</v>
      </c>
      <c r="T232">
        <v>862.53</v>
      </c>
      <c r="U232">
        <v>13.48</v>
      </c>
      <c r="V232">
        <v>0.63</v>
      </c>
      <c r="W232">
        <v>0.56000000000000005</v>
      </c>
      <c r="X232">
        <v>0.7</v>
      </c>
      <c r="Y232">
        <v>1.18</v>
      </c>
      <c r="Z232">
        <v>1.88</v>
      </c>
      <c r="AA232">
        <v>13.5</v>
      </c>
      <c r="AB232">
        <v>14.35</v>
      </c>
      <c r="AC232">
        <v>13.88</v>
      </c>
      <c r="AD232">
        <v>44.31</v>
      </c>
      <c r="AE232">
        <v>51.74</v>
      </c>
      <c r="AF232">
        <v>2.12</v>
      </c>
      <c r="AG232">
        <v>45.98</v>
      </c>
      <c r="AH232">
        <v>40</v>
      </c>
      <c r="AI232">
        <v>47</v>
      </c>
      <c r="AJ232">
        <v>3</v>
      </c>
      <c r="AK232">
        <v>18</v>
      </c>
      <c r="AL232">
        <v>16.670000000000002</v>
      </c>
      <c r="AM232">
        <v>3</v>
      </c>
      <c r="AN232">
        <v>22</v>
      </c>
      <c r="AO232">
        <v>13.64</v>
      </c>
      <c r="AP232">
        <v>3</v>
      </c>
      <c r="AQ232">
        <v>154</v>
      </c>
      <c r="AR232">
        <v>1.95</v>
      </c>
      <c r="AS232">
        <v>186</v>
      </c>
      <c r="AT232">
        <v>342</v>
      </c>
      <c r="AU232">
        <v>54.39</v>
      </c>
    </row>
    <row r="233" spans="2:47" x14ac:dyDescent="0.2">
      <c r="B233" t="s">
        <v>310</v>
      </c>
      <c r="C233" t="s">
        <v>41</v>
      </c>
      <c r="D233" t="s">
        <v>47</v>
      </c>
      <c r="E233">
        <v>16.553000000000001</v>
      </c>
      <c r="F233">
        <v>46</v>
      </c>
      <c r="G233">
        <v>4</v>
      </c>
      <c r="H233">
        <v>10</v>
      </c>
      <c r="I233">
        <v>2</v>
      </c>
      <c r="J233">
        <v>14</v>
      </c>
      <c r="K233">
        <v>16</v>
      </c>
      <c r="L233">
        <v>53</v>
      </c>
      <c r="M233">
        <v>7.55</v>
      </c>
      <c r="N233">
        <v>0.09</v>
      </c>
      <c r="O233">
        <v>0.22</v>
      </c>
      <c r="P233">
        <v>0.04</v>
      </c>
      <c r="Q233">
        <v>0.3</v>
      </c>
      <c r="R233">
        <v>0.35</v>
      </c>
      <c r="S233">
        <v>1.1499999999999999</v>
      </c>
      <c r="T233">
        <v>448.55</v>
      </c>
      <c r="U233">
        <v>9.75</v>
      </c>
      <c r="V233">
        <v>0.54</v>
      </c>
      <c r="W233">
        <v>1.34</v>
      </c>
      <c r="X233">
        <v>0.27</v>
      </c>
      <c r="Y233">
        <v>1.87</v>
      </c>
      <c r="Z233">
        <v>2.14</v>
      </c>
      <c r="AA233">
        <v>7.09</v>
      </c>
      <c r="AB233">
        <v>13.39</v>
      </c>
      <c r="AC233">
        <v>13.52</v>
      </c>
      <c r="AD233">
        <v>55.94</v>
      </c>
      <c r="AE233">
        <v>51.07</v>
      </c>
      <c r="AF233">
        <v>-2.72</v>
      </c>
      <c r="AG233">
        <v>56.1</v>
      </c>
      <c r="AH233">
        <v>23</v>
      </c>
      <c r="AI233">
        <v>18</v>
      </c>
      <c r="AJ233">
        <v>0</v>
      </c>
      <c r="AK233">
        <v>9</v>
      </c>
      <c r="AL233">
        <v>0</v>
      </c>
      <c r="AM233">
        <v>1</v>
      </c>
      <c r="AN233">
        <v>13</v>
      </c>
      <c r="AO233">
        <v>7.69</v>
      </c>
      <c r="AP233">
        <v>3</v>
      </c>
      <c r="AQ233">
        <v>31</v>
      </c>
      <c r="AR233">
        <v>9.68</v>
      </c>
      <c r="AS233">
        <v>106</v>
      </c>
      <c r="AT233">
        <v>242</v>
      </c>
      <c r="AU233">
        <v>43.8</v>
      </c>
    </row>
    <row r="234" spans="2:47" x14ac:dyDescent="0.2">
      <c r="B234" t="s">
        <v>57</v>
      </c>
      <c r="C234" t="s">
        <v>46</v>
      </c>
      <c r="D234" t="s">
        <v>58</v>
      </c>
      <c r="E234">
        <v>18.155000000000001</v>
      </c>
      <c r="F234">
        <v>68</v>
      </c>
      <c r="G234">
        <v>23</v>
      </c>
      <c r="H234">
        <v>14</v>
      </c>
      <c r="I234">
        <v>11</v>
      </c>
      <c r="J234">
        <v>37</v>
      </c>
      <c r="K234">
        <v>48</v>
      </c>
      <c r="L234">
        <v>215</v>
      </c>
      <c r="M234">
        <v>10.7</v>
      </c>
      <c r="N234">
        <v>0.34</v>
      </c>
      <c r="O234">
        <v>0.21</v>
      </c>
      <c r="P234">
        <v>0.16</v>
      </c>
      <c r="Q234">
        <v>0.54</v>
      </c>
      <c r="R234">
        <v>0.71</v>
      </c>
      <c r="S234">
        <v>3.16</v>
      </c>
      <c r="T234">
        <v>1074.6500000000001</v>
      </c>
      <c r="U234">
        <v>15.8</v>
      </c>
      <c r="V234">
        <v>1.28</v>
      </c>
      <c r="W234">
        <v>0.78</v>
      </c>
      <c r="X234">
        <v>0.61</v>
      </c>
      <c r="Y234">
        <v>2.0699999999999998</v>
      </c>
      <c r="Z234">
        <v>2.68</v>
      </c>
      <c r="AA234">
        <v>12</v>
      </c>
      <c r="AB234">
        <v>15.37</v>
      </c>
      <c r="AC234">
        <v>13.91</v>
      </c>
      <c r="AD234">
        <v>53.46</v>
      </c>
      <c r="AE234">
        <v>50.36</v>
      </c>
      <c r="AF234">
        <v>8.32</v>
      </c>
      <c r="AG234">
        <v>58.56</v>
      </c>
      <c r="AH234">
        <v>65</v>
      </c>
      <c r="AI234">
        <v>46</v>
      </c>
      <c r="AJ234">
        <v>4</v>
      </c>
      <c r="AK234">
        <v>32</v>
      </c>
      <c r="AL234">
        <v>12.5</v>
      </c>
      <c r="AM234">
        <v>8</v>
      </c>
      <c r="AN234">
        <v>40</v>
      </c>
      <c r="AO234">
        <v>20</v>
      </c>
      <c r="AP234">
        <v>11</v>
      </c>
      <c r="AQ234">
        <v>143</v>
      </c>
      <c r="AR234">
        <v>7.69</v>
      </c>
      <c r="AS234">
        <v>1</v>
      </c>
      <c r="AT234">
        <v>6</v>
      </c>
      <c r="AU234">
        <v>16.670000000000002</v>
      </c>
    </row>
    <row r="235" spans="2:47" x14ac:dyDescent="0.2">
      <c r="B235" t="s">
        <v>51</v>
      </c>
      <c r="C235" t="s">
        <v>41</v>
      </c>
      <c r="D235" t="s">
        <v>52</v>
      </c>
      <c r="E235">
        <v>18.603999999999999</v>
      </c>
      <c r="F235">
        <v>68</v>
      </c>
      <c r="G235">
        <v>20</v>
      </c>
      <c r="H235">
        <v>19</v>
      </c>
      <c r="I235">
        <v>5</v>
      </c>
      <c r="J235">
        <v>39</v>
      </c>
      <c r="K235">
        <v>44</v>
      </c>
      <c r="L235">
        <v>144</v>
      </c>
      <c r="M235">
        <v>13.89</v>
      </c>
      <c r="N235">
        <v>0.28999999999999998</v>
      </c>
      <c r="O235">
        <v>0.28000000000000003</v>
      </c>
      <c r="P235">
        <v>7.0000000000000007E-2</v>
      </c>
      <c r="Q235">
        <v>0.56999999999999995</v>
      </c>
      <c r="R235">
        <v>0.65</v>
      </c>
      <c r="S235">
        <v>2.12</v>
      </c>
      <c r="T235">
        <v>859.74</v>
      </c>
      <c r="U235">
        <v>12.64</v>
      </c>
      <c r="V235">
        <v>1.4</v>
      </c>
      <c r="W235">
        <v>1.33</v>
      </c>
      <c r="X235">
        <v>0.35</v>
      </c>
      <c r="Y235">
        <v>2.72</v>
      </c>
      <c r="Z235">
        <v>3.07</v>
      </c>
      <c r="AA235">
        <v>10.050000000000001</v>
      </c>
      <c r="AB235">
        <v>13.5</v>
      </c>
      <c r="AC235">
        <v>14.07</v>
      </c>
      <c r="AD235">
        <v>58.67</v>
      </c>
      <c r="AE235">
        <v>48.42</v>
      </c>
      <c r="AF235">
        <v>6.62</v>
      </c>
      <c r="AG235">
        <v>63.54</v>
      </c>
      <c r="AH235">
        <v>61</v>
      </c>
      <c r="AI235">
        <v>35</v>
      </c>
      <c r="AJ235">
        <v>7</v>
      </c>
      <c r="AK235">
        <v>30</v>
      </c>
      <c r="AL235">
        <v>23.33</v>
      </c>
      <c r="AM235">
        <v>4</v>
      </c>
      <c r="AN235">
        <v>24</v>
      </c>
      <c r="AO235">
        <v>16.670000000000002</v>
      </c>
      <c r="AP235">
        <v>9</v>
      </c>
      <c r="AQ235">
        <v>90</v>
      </c>
      <c r="AR235">
        <v>10</v>
      </c>
      <c r="AS235">
        <v>424</v>
      </c>
      <c r="AT235">
        <v>799</v>
      </c>
      <c r="AU235">
        <v>53.07</v>
      </c>
    </row>
    <row r="236" spans="2:47" x14ac:dyDescent="0.2">
      <c r="B236" t="s">
        <v>542</v>
      </c>
      <c r="C236" t="s">
        <v>49</v>
      </c>
      <c r="D236" t="s">
        <v>391</v>
      </c>
      <c r="E236">
        <v>18.675000000000001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-44.44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2:47" x14ac:dyDescent="0.2">
      <c r="B237" t="s">
        <v>332</v>
      </c>
      <c r="C237" t="s">
        <v>102</v>
      </c>
      <c r="D237" t="s">
        <v>71</v>
      </c>
      <c r="E237">
        <v>20.670999999999999</v>
      </c>
      <c r="F237">
        <v>68</v>
      </c>
      <c r="G237">
        <v>3</v>
      </c>
      <c r="H237">
        <v>7</v>
      </c>
      <c r="I237">
        <v>7</v>
      </c>
      <c r="J237">
        <v>10</v>
      </c>
      <c r="K237">
        <v>17</v>
      </c>
      <c r="L237">
        <v>91</v>
      </c>
      <c r="M237">
        <v>3.3</v>
      </c>
      <c r="N237">
        <v>0.04</v>
      </c>
      <c r="O237">
        <v>0.1</v>
      </c>
      <c r="P237">
        <v>0.1</v>
      </c>
      <c r="Q237">
        <v>0.15</v>
      </c>
      <c r="R237">
        <v>0.25</v>
      </c>
      <c r="S237">
        <v>1.34</v>
      </c>
      <c r="T237">
        <v>1101.76</v>
      </c>
      <c r="U237">
        <v>16.2</v>
      </c>
      <c r="V237">
        <v>0.16</v>
      </c>
      <c r="W237">
        <v>0.38</v>
      </c>
      <c r="X237">
        <v>0.38</v>
      </c>
      <c r="Y237">
        <v>0.54</v>
      </c>
      <c r="Z237">
        <v>0.93</v>
      </c>
      <c r="AA237">
        <v>4.96</v>
      </c>
      <c r="AB237">
        <v>14.16</v>
      </c>
      <c r="AC237">
        <v>14.11</v>
      </c>
      <c r="AD237">
        <v>49.25</v>
      </c>
      <c r="AE237">
        <v>50.36</v>
      </c>
      <c r="AF237">
        <v>0.21</v>
      </c>
      <c r="AG237">
        <v>47.83</v>
      </c>
      <c r="AH237">
        <v>55</v>
      </c>
      <c r="AI237">
        <v>60</v>
      </c>
      <c r="AJ237">
        <v>1</v>
      </c>
      <c r="AK237">
        <v>2</v>
      </c>
      <c r="AL237">
        <v>50</v>
      </c>
      <c r="AM237">
        <v>0</v>
      </c>
      <c r="AN237">
        <v>5</v>
      </c>
      <c r="AO237">
        <v>0</v>
      </c>
      <c r="AP237">
        <v>2</v>
      </c>
      <c r="AQ237">
        <v>84</v>
      </c>
      <c r="AR237">
        <v>2.38</v>
      </c>
      <c r="AS237">
        <v>0</v>
      </c>
      <c r="AT237">
        <v>0</v>
      </c>
      <c r="AU237">
        <v>0</v>
      </c>
    </row>
    <row r="238" spans="2:47" x14ac:dyDescent="0.2">
      <c r="B238" t="s">
        <v>309</v>
      </c>
      <c r="C238" t="s">
        <v>49</v>
      </c>
      <c r="D238" t="s">
        <v>42</v>
      </c>
      <c r="E238">
        <v>16.622</v>
      </c>
      <c r="F238">
        <v>53</v>
      </c>
      <c r="G238">
        <v>9</v>
      </c>
      <c r="H238">
        <v>5</v>
      </c>
      <c r="I238">
        <v>2</v>
      </c>
      <c r="J238">
        <v>14</v>
      </c>
      <c r="K238">
        <v>16</v>
      </c>
      <c r="L238">
        <v>53</v>
      </c>
      <c r="M238">
        <v>16.98</v>
      </c>
      <c r="N238">
        <v>0.17</v>
      </c>
      <c r="O238">
        <v>0.09</v>
      </c>
      <c r="P238">
        <v>0.04</v>
      </c>
      <c r="Q238">
        <v>0.26</v>
      </c>
      <c r="R238">
        <v>0.3</v>
      </c>
      <c r="S238">
        <v>1</v>
      </c>
      <c r="T238">
        <v>551.1</v>
      </c>
      <c r="U238">
        <v>10.4</v>
      </c>
      <c r="V238">
        <v>0.98</v>
      </c>
      <c r="W238">
        <v>0.54</v>
      </c>
      <c r="X238">
        <v>0.22</v>
      </c>
      <c r="Y238">
        <v>1.52</v>
      </c>
      <c r="Z238">
        <v>1.74</v>
      </c>
      <c r="AA238">
        <v>5.77</v>
      </c>
      <c r="AB238">
        <v>13.85</v>
      </c>
      <c r="AC238">
        <v>13.33</v>
      </c>
      <c r="AD238">
        <v>61.66</v>
      </c>
      <c r="AE238">
        <v>49</v>
      </c>
      <c r="AF238">
        <v>-18.22</v>
      </c>
      <c r="AG238">
        <v>48</v>
      </c>
      <c r="AH238">
        <v>24</v>
      </c>
      <c r="AI238">
        <v>26</v>
      </c>
      <c r="AJ238">
        <v>1</v>
      </c>
      <c r="AK238">
        <v>5</v>
      </c>
      <c r="AL238">
        <v>20</v>
      </c>
      <c r="AM238">
        <v>3</v>
      </c>
      <c r="AN238">
        <v>10</v>
      </c>
      <c r="AO238">
        <v>30</v>
      </c>
      <c r="AP238">
        <v>5</v>
      </c>
      <c r="AQ238">
        <v>38</v>
      </c>
      <c r="AR238">
        <v>13.16</v>
      </c>
      <c r="AS238">
        <v>60</v>
      </c>
      <c r="AT238">
        <v>112</v>
      </c>
      <c r="AU238">
        <v>53.57</v>
      </c>
    </row>
    <row r="239" spans="2:47" x14ac:dyDescent="0.2">
      <c r="B239" t="s">
        <v>266</v>
      </c>
      <c r="C239" t="s">
        <v>102</v>
      </c>
      <c r="D239" t="s">
        <v>52</v>
      </c>
      <c r="E239">
        <v>18.21</v>
      </c>
      <c r="F239">
        <v>62</v>
      </c>
      <c r="G239">
        <v>7</v>
      </c>
      <c r="H239">
        <v>11</v>
      </c>
      <c r="I239">
        <v>15</v>
      </c>
      <c r="J239">
        <v>18</v>
      </c>
      <c r="K239">
        <v>33</v>
      </c>
      <c r="L239">
        <v>111</v>
      </c>
      <c r="M239">
        <v>6.31</v>
      </c>
      <c r="N239">
        <v>0.11</v>
      </c>
      <c r="O239">
        <v>0.18</v>
      </c>
      <c r="P239">
        <v>0.24</v>
      </c>
      <c r="Q239">
        <v>0.28999999999999998</v>
      </c>
      <c r="R239">
        <v>0.53</v>
      </c>
      <c r="S239">
        <v>1.79</v>
      </c>
      <c r="T239">
        <v>1035.75</v>
      </c>
      <c r="U239">
        <v>16.71</v>
      </c>
      <c r="V239">
        <v>0.41</v>
      </c>
      <c r="W239">
        <v>0.64</v>
      </c>
      <c r="X239">
        <v>0.87</v>
      </c>
      <c r="Y239">
        <v>1.04</v>
      </c>
      <c r="Z239">
        <v>1.91</v>
      </c>
      <c r="AA239">
        <v>6.43</v>
      </c>
      <c r="AB239">
        <v>14.18</v>
      </c>
      <c r="AC239">
        <v>14.18</v>
      </c>
      <c r="AD239">
        <v>58.06</v>
      </c>
      <c r="AE239">
        <v>48.2</v>
      </c>
      <c r="AF239">
        <v>5.42</v>
      </c>
      <c r="AG239">
        <v>61.94</v>
      </c>
      <c r="AH239">
        <v>83</v>
      </c>
      <c r="AI239">
        <v>51</v>
      </c>
      <c r="AJ239">
        <v>0</v>
      </c>
      <c r="AK239">
        <v>2</v>
      </c>
      <c r="AL239">
        <v>0</v>
      </c>
      <c r="AM239">
        <v>0</v>
      </c>
      <c r="AN239">
        <v>4</v>
      </c>
      <c r="AO239">
        <v>0</v>
      </c>
      <c r="AP239">
        <v>7</v>
      </c>
      <c r="AQ239">
        <v>105</v>
      </c>
      <c r="AR239">
        <v>6.67</v>
      </c>
      <c r="AS239">
        <v>0</v>
      </c>
      <c r="AT239">
        <v>0</v>
      </c>
      <c r="AU239">
        <v>0</v>
      </c>
    </row>
    <row r="240" spans="2:47" x14ac:dyDescent="0.2">
      <c r="B240" t="s">
        <v>348</v>
      </c>
      <c r="C240" t="s">
        <v>46</v>
      </c>
      <c r="D240" t="s">
        <v>98</v>
      </c>
      <c r="E240">
        <v>17.443000000000001</v>
      </c>
      <c r="F240">
        <v>41</v>
      </c>
      <c r="G240">
        <v>2</v>
      </c>
      <c r="H240">
        <v>2</v>
      </c>
      <c r="I240">
        <v>1</v>
      </c>
      <c r="J240">
        <v>4</v>
      </c>
      <c r="K240">
        <v>5</v>
      </c>
      <c r="L240">
        <v>30</v>
      </c>
      <c r="M240">
        <v>6.67</v>
      </c>
      <c r="N240">
        <v>0.05</v>
      </c>
      <c r="O240">
        <v>0.05</v>
      </c>
      <c r="P240">
        <v>0.02</v>
      </c>
      <c r="Q240">
        <v>0.1</v>
      </c>
      <c r="R240">
        <v>0.12</v>
      </c>
      <c r="S240">
        <v>0.73</v>
      </c>
      <c r="T240">
        <v>301.83</v>
      </c>
      <c r="U240">
        <v>7.36</v>
      </c>
      <c r="V240">
        <v>0.4</v>
      </c>
      <c r="W240">
        <v>0.4</v>
      </c>
      <c r="X240">
        <v>0.2</v>
      </c>
      <c r="Y240">
        <v>0.8</v>
      </c>
      <c r="Z240">
        <v>0.99</v>
      </c>
      <c r="AA240">
        <v>5.96</v>
      </c>
      <c r="AB240">
        <v>13.25</v>
      </c>
      <c r="AC240">
        <v>12.86</v>
      </c>
      <c r="AD240">
        <v>41.37</v>
      </c>
      <c r="AE240">
        <v>47.99</v>
      </c>
      <c r="AF240">
        <v>-12.53</v>
      </c>
      <c r="AG240">
        <v>33.33</v>
      </c>
      <c r="AH240">
        <v>5</v>
      </c>
      <c r="AI240">
        <v>10</v>
      </c>
      <c r="AJ240">
        <v>2</v>
      </c>
      <c r="AK240">
        <v>8</v>
      </c>
      <c r="AL240">
        <v>25</v>
      </c>
      <c r="AM240">
        <v>0</v>
      </c>
      <c r="AN240">
        <v>2</v>
      </c>
      <c r="AO240">
        <v>0</v>
      </c>
      <c r="AP240">
        <v>0</v>
      </c>
      <c r="AQ240">
        <v>20</v>
      </c>
      <c r="AR240">
        <v>0</v>
      </c>
      <c r="AS240">
        <v>0</v>
      </c>
      <c r="AT240">
        <v>3</v>
      </c>
      <c r="AU240">
        <v>0</v>
      </c>
    </row>
    <row r="241" spans="2:47" x14ac:dyDescent="0.2">
      <c r="B241" t="s">
        <v>470</v>
      </c>
      <c r="C241" t="s">
        <v>102</v>
      </c>
      <c r="D241" t="s">
        <v>85</v>
      </c>
      <c r="E241">
        <v>19.452999999999999</v>
      </c>
      <c r="F241">
        <v>53</v>
      </c>
      <c r="G241">
        <v>0</v>
      </c>
      <c r="H241">
        <v>4</v>
      </c>
      <c r="I241">
        <v>2</v>
      </c>
      <c r="J241">
        <v>4</v>
      </c>
      <c r="K241">
        <v>6</v>
      </c>
      <c r="L241">
        <v>37</v>
      </c>
      <c r="M241">
        <v>0</v>
      </c>
      <c r="N241">
        <v>0</v>
      </c>
      <c r="O241">
        <v>0.08</v>
      </c>
      <c r="P241">
        <v>0.04</v>
      </c>
      <c r="Q241">
        <v>0.08</v>
      </c>
      <c r="R241">
        <v>0.11</v>
      </c>
      <c r="S241">
        <v>0.7</v>
      </c>
      <c r="T241">
        <v>707.45</v>
      </c>
      <c r="U241">
        <v>13.35</v>
      </c>
      <c r="V241">
        <v>0</v>
      </c>
      <c r="W241">
        <v>0.34</v>
      </c>
      <c r="X241">
        <v>0.17</v>
      </c>
      <c r="Y241">
        <v>0.34</v>
      </c>
      <c r="Z241">
        <v>0.51</v>
      </c>
      <c r="AA241">
        <v>3.14</v>
      </c>
      <c r="AB241">
        <v>12.84</v>
      </c>
      <c r="AC241">
        <v>13.83</v>
      </c>
      <c r="AD241">
        <v>51.46</v>
      </c>
      <c r="AE241">
        <v>48.74</v>
      </c>
      <c r="AF241">
        <v>-3.95</v>
      </c>
      <c r="AG241">
        <v>46.05</v>
      </c>
      <c r="AH241">
        <v>35</v>
      </c>
      <c r="AI241">
        <v>41</v>
      </c>
      <c r="AJ241">
        <v>0</v>
      </c>
      <c r="AK241">
        <v>2</v>
      </c>
      <c r="AL241">
        <v>0</v>
      </c>
      <c r="AM241">
        <v>0</v>
      </c>
      <c r="AN241">
        <v>4</v>
      </c>
      <c r="AO241">
        <v>0</v>
      </c>
      <c r="AP241">
        <v>0</v>
      </c>
      <c r="AQ241">
        <v>31</v>
      </c>
      <c r="AR241">
        <v>0</v>
      </c>
      <c r="AS241">
        <v>1</v>
      </c>
      <c r="AT241">
        <v>3</v>
      </c>
      <c r="AU241">
        <v>33.33</v>
      </c>
    </row>
    <row r="242" spans="2:47" x14ac:dyDescent="0.2">
      <c r="B242" t="s">
        <v>184</v>
      </c>
      <c r="C242" t="s">
        <v>49</v>
      </c>
      <c r="D242" t="s">
        <v>85</v>
      </c>
      <c r="E242">
        <v>20.085000000000001</v>
      </c>
      <c r="F242">
        <v>64</v>
      </c>
      <c r="G242">
        <v>17</v>
      </c>
      <c r="H242">
        <v>15</v>
      </c>
      <c r="I242">
        <v>7</v>
      </c>
      <c r="J242">
        <v>32</v>
      </c>
      <c r="K242">
        <v>39</v>
      </c>
      <c r="L242">
        <v>128</v>
      </c>
      <c r="M242">
        <v>13.28</v>
      </c>
      <c r="N242">
        <v>0.27</v>
      </c>
      <c r="O242">
        <v>0.23</v>
      </c>
      <c r="P242">
        <v>0.11</v>
      </c>
      <c r="Q242">
        <v>0.5</v>
      </c>
      <c r="R242">
        <v>0.61</v>
      </c>
      <c r="S242">
        <v>2</v>
      </c>
      <c r="T242">
        <v>859.17</v>
      </c>
      <c r="U242">
        <v>13.42</v>
      </c>
      <c r="V242">
        <v>1.19</v>
      </c>
      <c r="W242">
        <v>1.05</v>
      </c>
      <c r="X242">
        <v>0.49</v>
      </c>
      <c r="Y242">
        <v>2.23</v>
      </c>
      <c r="Z242">
        <v>2.72</v>
      </c>
      <c r="AA242">
        <v>8.94</v>
      </c>
      <c r="AB242">
        <v>13.7</v>
      </c>
      <c r="AC242">
        <v>14.51</v>
      </c>
      <c r="AD242">
        <v>53.69</v>
      </c>
      <c r="AE242">
        <v>49.48</v>
      </c>
      <c r="AF242">
        <v>16.59</v>
      </c>
      <c r="AG242">
        <v>62.22</v>
      </c>
      <c r="AH242">
        <v>56</v>
      </c>
      <c r="AI242">
        <v>34</v>
      </c>
      <c r="AJ242">
        <v>8</v>
      </c>
      <c r="AK242">
        <v>29</v>
      </c>
      <c r="AL242">
        <v>27.59</v>
      </c>
      <c r="AM242">
        <v>5</v>
      </c>
      <c r="AN242">
        <v>22</v>
      </c>
      <c r="AO242">
        <v>22.73</v>
      </c>
      <c r="AP242">
        <v>4</v>
      </c>
      <c r="AQ242">
        <v>77</v>
      </c>
      <c r="AR242">
        <v>5.19</v>
      </c>
      <c r="AS242">
        <v>3</v>
      </c>
      <c r="AT242">
        <v>15</v>
      </c>
      <c r="AU242">
        <v>20</v>
      </c>
    </row>
    <row r="243" spans="2:47" x14ac:dyDescent="0.2">
      <c r="B243" t="s">
        <v>124</v>
      </c>
      <c r="C243" t="s">
        <v>49</v>
      </c>
      <c r="D243" t="s">
        <v>82</v>
      </c>
      <c r="E243">
        <v>18.93</v>
      </c>
      <c r="F243">
        <v>42</v>
      </c>
      <c r="G243">
        <v>17</v>
      </c>
      <c r="H243">
        <v>9</v>
      </c>
      <c r="I243">
        <v>9</v>
      </c>
      <c r="J243">
        <v>26</v>
      </c>
      <c r="K243">
        <v>35</v>
      </c>
      <c r="L243">
        <v>152</v>
      </c>
      <c r="M243">
        <v>11.18</v>
      </c>
      <c r="N243">
        <v>0.4</v>
      </c>
      <c r="O243">
        <v>0.21</v>
      </c>
      <c r="P243">
        <v>0.21</v>
      </c>
      <c r="Q243">
        <v>0.62</v>
      </c>
      <c r="R243">
        <v>0.83</v>
      </c>
      <c r="S243">
        <v>3.62</v>
      </c>
      <c r="T243">
        <v>662.91</v>
      </c>
      <c r="U243">
        <v>15.78</v>
      </c>
      <c r="V243">
        <v>1.54</v>
      </c>
      <c r="W243">
        <v>0.81</v>
      </c>
      <c r="X243">
        <v>0.81</v>
      </c>
      <c r="Y243">
        <v>2.35</v>
      </c>
      <c r="Z243">
        <v>3.17</v>
      </c>
      <c r="AA243">
        <v>13.76</v>
      </c>
      <c r="AB243">
        <v>15.86</v>
      </c>
      <c r="AC243">
        <v>14.79</v>
      </c>
      <c r="AD243">
        <v>55.27</v>
      </c>
      <c r="AE243">
        <v>48.64</v>
      </c>
      <c r="AF243">
        <v>5.71</v>
      </c>
      <c r="AG243">
        <v>57.3</v>
      </c>
      <c r="AH243">
        <v>51</v>
      </c>
      <c r="AI243">
        <v>38</v>
      </c>
      <c r="AJ243">
        <v>10</v>
      </c>
      <c r="AK243">
        <v>40</v>
      </c>
      <c r="AL243">
        <v>25</v>
      </c>
      <c r="AM243">
        <v>2</v>
      </c>
      <c r="AN243">
        <v>18</v>
      </c>
      <c r="AO243">
        <v>11.11</v>
      </c>
      <c r="AP243">
        <v>5</v>
      </c>
      <c r="AQ243">
        <v>94</v>
      </c>
      <c r="AR243">
        <v>5.32</v>
      </c>
      <c r="AS243">
        <v>3</v>
      </c>
      <c r="AT243">
        <v>5</v>
      </c>
      <c r="AU243">
        <v>60</v>
      </c>
    </row>
    <row r="244" spans="2:47" x14ac:dyDescent="0.2">
      <c r="B244" t="s">
        <v>169</v>
      </c>
      <c r="C244" t="s">
        <v>41</v>
      </c>
      <c r="D244" t="s">
        <v>1629</v>
      </c>
      <c r="E244">
        <v>19.625</v>
      </c>
      <c r="F244">
        <v>65</v>
      </c>
      <c r="G244">
        <v>14</v>
      </c>
      <c r="H244">
        <v>17</v>
      </c>
      <c r="I244">
        <v>6</v>
      </c>
      <c r="J244">
        <v>31</v>
      </c>
      <c r="K244">
        <v>37</v>
      </c>
      <c r="L244">
        <v>99</v>
      </c>
      <c r="M244">
        <v>14.14</v>
      </c>
      <c r="N244">
        <v>0.22</v>
      </c>
      <c r="O244">
        <v>0.26</v>
      </c>
      <c r="P244">
        <v>0.09</v>
      </c>
      <c r="Q244">
        <v>0.48</v>
      </c>
      <c r="R244">
        <v>0.56999999999999995</v>
      </c>
      <c r="S244">
        <v>1.52</v>
      </c>
      <c r="T244">
        <v>963.39</v>
      </c>
      <c r="U244">
        <v>14.82</v>
      </c>
      <c r="V244">
        <v>0.87</v>
      </c>
      <c r="W244">
        <v>1.06</v>
      </c>
      <c r="X244">
        <v>0.37</v>
      </c>
      <c r="Y244">
        <v>1.93</v>
      </c>
      <c r="Z244">
        <v>2.2999999999999998</v>
      </c>
      <c r="AA244">
        <v>6.17</v>
      </c>
      <c r="AB244">
        <v>14.01</v>
      </c>
      <c r="AC244">
        <v>14.07</v>
      </c>
      <c r="AD244">
        <v>49.28</v>
      </c>
      <c r="AE244">
        <v>50.82</v>
      </c>
      <c r="AF244">
        <v>5.72</v>
      </c>
      <c r="AG244">
        <v>54.05</v>
      </c>
      <c r="AH244">
        <v>60</v>
      </c>
      <c r="AI244">
        <v>51</v>
      </c>
      <c r="AJ244">
        <v>5</v>
      </c>
      <c r="AK244">
        <v>20</v>
      </c>
      <c r="AL244">
        <v>25</v>
      </c>
      <c r="AM244">
        <v>2</v>
      </c>
      <c r="AN244">
        <v>16</v>
      </c>
      <c r="AO244">
        <v>12.5</v>
      </c>
      <c r="AP244">
        <v>7</v>
      </c>
      <c r="AQ244">
        <v>63</v>
      </c>
      <c r="AR244">
        <v>11.11</v>
      </c>
      <c r="AS244">
        <v>294</v>
      </c>
      <c r="AT244">
        <v>541</v>
      </c>
      <c r="AU244">
        <v>54.34</v>
      </c>
    </row>
    <row r="245" spans="2:47" x14ac:dyDescent="0.2">
      <c r="B245" t="s">
        <v>272</v>
      </c>
      <c r="C245" t="s">
        <v>46</v>
      </c>
      <c r="D245" t="s">
        <v>50</v>
      </c>
      <c r="E245">
        <v>18.388000000000002</v>
      </c>
      <c r="F245">
        <v>59</v>
      </c>
      <c r="G245">
        <v>5</v>
      </c>
      <c r="H245">
        <v>4</v>
      </c>
      <c r="I245">
        <v>3</v>
      </c>
      <c r="J245">
        <v>9</v>
      </c>
      <c r="K245">
        <v>12</v>
      </c>
      <c r="L245">
        <v>42</v>
      </c>
      <c r="M245">
        <v>11.9</v>
      </c>
      <c r="N245">
        <v>0.08</v>
      </c>
      <c r="O245">
        <v>7.0000000000000007E-2</v>
      </c>
      <c r="P245">
        <v>0.05</v>
      </c>
      <c r="Q245">
        <v>0.15</v>
      </c>
      <c r="R245">
        <v>0.2</v>
      </c>
      <c r="S245">
        <v>0.71</v>
      </c>
      <c r="T245">
        <v>503.49</v>
      </c>
      <c r="U245">
        <v>8.5299999999999994</v>
      </c>
      <c r="V245">
        <v>0.6</v>
      </c>
      <c r="W245">
        <v>0.48</v>
      </c>
      <c r="X245">
        <v>0.36</v>
      </c>
      <c r="Y245">
        <v>1.07</v>
      </c>
      <c r="Z245">
        <v>1.43</v>
      </c>
      <c r="AA245">
        <v>5.01</v>
      </c>
      <c r="AB245">
        <v>12.53</v>
      </c>
      <c r="AC245">
        <v>12.94</v>
      </c>
      <c r="AD245">
        <v>49.84</v>
      </c>
      <c r="AE245">
        <v>45.7</v>
      </c>
      <c r="AF245">
        <v>7.0000000000000007E-2</v>
      </c>
      <c r="AG245">
        <v>55.88</v>
      </c>
      <c r="AH245">
        <v>19</v>
      </c>
      <c r="AI245">
        <v>15</v>
      </c>
      <c r="AJ245">
        <v>4</v>
      </c>
      <c r="AK245">
        <v>11</v>
      </c>
      <c r="AL245">
        <v>36.36</v>
      </c>
      <c r="AM245">
        <v>0</v>
      </c>
      <c r="AN245">
        <v>9</v>
      </c>
      <c r="AO245">
        <v>0</v>
      </c>
      <c r="AP245">
        <v>1</v>
      </c>
      <c r="AQ245">
        <v>22</v>
      </c>
      <c r="AR245">
        <v>4.55</v>
      </c>
      <c r="AS245">
        <v>2</v>
      </c>
      <c r="AT245">
        <v>9</v>
      </c>
      <c r="AU245">
        <v>22.22</v>
      </c>
    </row>
    <row r="246" spans="2:47" x14ac:dyDescent="0.2">
      <c r="B246" t="s">
        <v>62</v>
      </c>
      <c r="C246" t="s">
        <v>49</v>
      </c>
      <c r="D246" t="s">
        <v>47</v>
      </c>
      <c r="E246">
        <v>20.247</v>
      </c>
      <c r="F246">
        <v>68</v>
      </c>
      <c r="G246">
        <v>21</v>
      </c>
      <c r="H246">
        <v>11</v>
      </c>
      <c r="I246">
        <v>6</v>
      </c>
      <c r="J246">
        <v>32</v>
      </c>
      <c r="K246">
        <v>38</v>
      </c>
      <c r="L246">
        <v>170</v>
      </c>
      <c r="M246">
        <v>12.35</v>
      </c>
      <c r="N246">
        <v>0.31</v>
      </c>
      <c r="O246">
        <v>0.16</v>
      </c>
      <c r="P246">
        <v>0.09</v>
      </c>
      <c r="Q246">
        <v>0.47</v>
      </c>
      <c r="R246">
        <v>0.56000000000000005</v>
      </c>
      <c r="S246">
        <v>2.5</v>
      </c>
      <c r="T246">
        <v>761.38</v>
      </c>
      <c r="U246">
        <v>11.2</v>
      </c>
      <c r="V246">
        <v>1.65</v>
      </c>
      <c r="W246">
        <v>0.87</v>
      </c>
      <c r="X246">
        <v>0.47</v>
      </c>
      <c r="Y246">
        <v>2.52</v>
      </c>
      <c r="Z246">
        <v>2.99</v>
      </c>
      <c r="AA246">
        <v>13.4</v>
      </c>
      <c r="AB246">
        <v>13.17</v>
      </c>
      <c r="AC246">
        <v>13.74</v>
      </c>
      <c r="AD246">
        <v>55.21</v>
      </c>
      <c r="AE246">
        <v>48.83</v>
      </c>
      <c r="AF246">
        <v>3.27</v>
      </c>
      <c r="AG246">
        <v>59.26</v>
      </c>
      <c r="AH246">
        <v>48</v>
      </c>
      <c r="AI246">
        <v>33</v>
      </c>
      <c r="AJ246">
        <v>6</v>
      </c>
      <c r="AK246">
        <v>22</v>
      </c>
      <c r="AL246">
        <v>27.27</v>
      </c>
      <c r="AM246">
        <v>6</v>
      </c>
      <c r="AN246">
        <v>26</v>
      </c>
      <c r="AO246">
        <v>23.08</v>
      </c>
      <c r="AP246">
        <v>9</v>
      </c>
      <c r="AQ246">
        <v>122</v>
      </c>
      <c r="AR246">
        <v>7.38</v>
      </c>
      <c r="AS246">
        <v>9</v>
      </c>
      <c r="AT246">
        <v>26</v>
      </c>
      <c r="AU246">
        <v>34.619999999999997</v>
      </c>
    </row>
    <row r="247" spans="2:47" x14ac:dyDescent="0.2">
      <c r="B247" t="s">
        <v>509</v>
      </c>
      <c r="C247" t="s">
        <v>49</v>
      </c>
      <c r="D247" t="s">
        <v>114</v>
      </c>
      <c r="E247">
        <v>16.2</v>
      </c>
      <c r="F247">
        <v>11</v>
      </c>
      <c r="G247">
        <v>1</v>
      </c>
      <c r="H247">
        <v>1</v>
      </c>
      <c r="I247">
        <v>0</v>
      </c>
      <c r="J247">
        <v>2</v>
      </c>
      <c r="K247">
        <v>2</v>
      </c>
      <c r="L247">
        <v>10</v>
      </c>
      <c r="M247">
        <v>10</v>
      </c>
      <c r="N247">
        <v>0.09</v>
      </c>
      <c r="O247">
        <v>0.09</v>
      </c>
      <c r="P247">
        <v>0</v>
      </c>
      <c r="Q247">
        <v>0.18</v>
      </c>
      <c r="R247">
        <v>0.18</v>
      </c>
      <c r="S247">
        <v>0.91</v>
      </c>
      <c r="T247">
        <v>114.28</v>
      </c>
      <c r="U247">
        <v>10.39</v>
      </c>
      <c r="V247">
        <v>0.53</v>
      </c>
      <c r="W247">
        <v>0.53</v>
      </c>
      <c r="X247">
        <v>0</v>
      </c>
      <c r="Y247">
        <v>1.05</v>
      </c>
      <c r="Z247">
        <v>1.05</v>
      </c>
      <c r="AA247">
        <v>5.25</v>
      </c>
      <c r="AB247">
        <v>13.35</v>
      </c>
      <c r="AC247">
        <v>13.1</v>
      </c>
      <c r="AD247">
        <v>54.1</v>
      </c>
      <c r="AE247">
        <v>51.51</v>
      </c>
      <c r="AF247">
        <v>23.02</v>
      </c>
      <c r="AG247">
        <v>77.78</v>
      </c>
      <c r="AH247">
        <v>7</v>
      </c>
      <c r="AI247">
        <v>2</v>
      </c>
      <c r="AJ247">
        <v>1</v>
      </c>
      <c r="AK247">
        <v>2</v>
      </c>
      <c r="AL247">
        <v>50</v>
      </c>
      <c r="AM247">
        <v>0</v>
      </c>
      <c r="AN247">
        <v>0</v>
      </c>
      <c r="AO247">
        <v>0</v>
      </c>
      <c r="AP247">
        <v>0</v>
      </c>
      <c r="AQ247">
        <v>8</v>
      </c>
      <c r="AR247">
        <v>0</v>
      </c>
      <c r="AS247">
        <v>14</v>
      </c>
      <c r="AT247">
        <v>47</v>
      </c>
      <c r="AU247">
        <v>29.79</v>
      </c>
    </row>
    <row r="248" spans="2:47" x14ac:dyDescent="0.2">
      <c r="B248" t="s">
        <v>45</v>
      </c>
      <c r="C248" t="s">
        <v>46</v>
      </c>
      <c r="D248" t="s">
        <v>47</v>
      </c>
      <c r="E248">
        <v>19.367999999999999</v>
      </c>
      <c r="F248">
        <v>56</v>
      </c>
      <c r="G248">
        <v>23</v>
      </c>
      <c r="H248">
        <v>27</v>
      </c>
      <c r="I248">
        <v>13</v>
      </c>
      <c r="J248">
        <v>50</v>
      </c>
      <c r="K248">
        <v>63</v>
      </c>
      <c r="L248">
        <v>110</v>
      </c>
      <c r="M248">
        <v>20.91</v>
      </c>
      <c r="N248">
        <v>0.41</v>
      </c>
      <c r="O248">
        <v>0.48</v>
      </c>
      <c r="P248">
        <v>0.23</v>
      </c>
      <c r="Q248">
        <v>0.89</v>
      </c>
      <c r="R248">
        <v>1.1200000000000001</v>
      </c>
      <c r="S248">
        <v>1.96</v>
      </c>
      <c r="T248">
        <v>819.83</v>
      </c>
      <c r="U248">
        <v>14.64</v>
      </c>
      <c r="V248">
        <v>1.68</v>
      </c>
      <c r="W248">
        <v>1.98</v>
      </c>
      <c r="X248">
        <v>0.95</v>
      </c>
      <c r="Y248">
        <v>3.66</v>
      </c>
      <c r="Z248">
        <v>4.6100000000000003</v>
      </c>
      <c r="AA248">
        <v>8.0500000000000007</v>
      </c>
      <c r="AB248">
        <v>14.2</v>
      </c>
      <c r="AC248">
        <v>14.46</v>
      </c>
      <c r="AD248">
        <v>56.75</v>
      </c>
      <c r="AE248">
        <v>50.19</v>
      </c>
      <c r="AF248">
        <v>3.28</v>
      </c>
      <c r="AG248">
        <v>61.9</v>
      </c>
      <c r="AH248">
        <v>65</v>
      </c>
      <c r="AI248">
        <v>40</v>
      </c>
      <c r="AJ248">
        <v>9</v>
      </c>
      <c r="AK248">
        <v>33</v>
      </c>
      <c r="AL248">
        <v>27.27</v>
      </c>
      <c r="AM248">
        <v>2</v>
      </c>
      <c r="AN248">
        <v>13</v>
      </c>
      <c r="AO248">
        <v>15.38</v>
      </c>
      <c r="AP248">
        <v>12</v>
      </c>
      <c r="AQ248">
        <v>64</v>
      </c>
      <c r="AR248">
        <v>18.75</v>
      </c>
      <c r="AS248">
        <v>21</v>
      </c>
      <c r="AT248">
        <v>43</v>
      </c>
      <c r="AU248">
        <v>48.84</v>
      </c>
    </row>
    <row r="249" spans="2:47" x14ac:dyDescent="0.2">
      <c r="B249" t="s">
        <v>219</v>
      </c>
      <c r="C249" t="s">
        <v>102</v>
      </c>
      <c r="D249" t="s">
        <v>1638</v>
      </c>
      <c r="E249">
        <v>19.434000000000001</v>
      </c>
      <c r="F249">
        <v>67</v>
      </c>
      <c r="G249">
        <v>6</v>
      </c>
      <c r="H249">
        <v>10</v>
      </c>
      <c r="I249">
        <v>15</v>
      </c>
      <c r="J249">
        <v>16</v>
      </c>
      <c r="K249">
        <v>31</v>
      </c>
      <c r="L249">
        <v>109</v>
      </c>
      <c r="M249">
        <v>5.5</v>
      </c>
      <c r="N249">
        <v>0.09</v>
      </c>
      <c r="O249">
        <v>0.15</v>
      </c>
      <c r="P249">
        <v>0.22</v>
      </c>
      <c r="Q249">
        <v>0.24</v>
      </c>
      <c r="R249">
        <v>0.46</v>
      </c>
      <c r="S249">
        <v>1.63</v>
      </c>
      <c r="T249">
        <v>1211.5</v>
      </c>
      <c r="U249">
        <v>18.079999999999998</v>
      </c>
      <c r="V249">
        <v>0.3</v>
      </c>
      <c r="W249">
        <v>0.5</v>
      </c>
      <c r="X249">
        <v>0.74</v>
      </c>
      <c r="Y249">
        <v>0.79</v>
      </c>
      <c r="Z249">
        <v>1.54</v>
      </c>
      <c r="AA249">
        <v>5.4</v>
      </c>
      <c r="AB249">
        <v>14.29</v>
      </c>
      <c r="AC249">
        <v>14.14</v>
      </c>
      <c r="AD249">
        <v>54.45</v>
      </c>
      <c r="AE249">
        <v>51.07</v>
      </c>
      <c r="AF249">
        <v>13.76</v>
      </c>
      <c r="AG249">
        <v>62.5</v>
      </c>
      <c r="AH249">
        <v>95</v>
      </c>
      <c r="AI249">
        <v>57</v>
      </c>
      <c r="AJ249">
        <v>1</v>
      </c>
      <c r="AK249">
        <v>2</v>
      </c>
      <c r="AL249">
        <v>50</v>
      </c>
      <c r="AM249">
        <v>1</v>
      </c>
      <c r="AN249">
        <v>3</v>
      </c>
      <c r="AO249">
        <v>33.33</v>
      </c>
      <c r="AP249">
        <v>4</v>
      </c>
      <c r="AQ249">
        <v>104</v>
      </c>
      <c r="AR249">
        <v>3.85</v>
      </c>
      <c r="AS249">
        <v>0</v>
      </c>
      <c r="AT249">
        <v>0</v>
      </c>
      <c r="AU249">
        <v>0</v>
      </c>
    </row>
    <row r="250" spans="2:47" x14ac:dyDescent="0.2">
      <c r="B250" t="s">
        <v>197</v>
      </c>
      <c r="C250" t="s">
        <v>46</v>
      </c>
      <c r="D250" t="s">
        <v>50</v>
      </c>
      <c r="E250">
        <v>18.106000000000002</v>
      </c>
      <c r="F250">
        <v>68</v>
      </c>
      <c r="G250">
        <v>6</v>
      </c>
      <c r="H250">
        <v>14</v>
      </c>
      <c r="I250">
        <v>16</v>
      </c>
      <c r="J250">
        <v>20</v>
      </c>
      <c r="K250">
        <v>36</v>
      </c>
      <c r="L250">
        <v>79</v>
      </c>
      <c r="M250">
        <v>7.59</v>
      </c>
      <c r="N250">
        <v>0.09</v>
      </c>
      <c r="O250">
        <v>0.21</v>
      </c>
      <c r="P250">
        <v>0.24</v>
      </c>
      <c r="Q250">
        <v>0.28999999999999998</v>
      </c>
      <c r="R250">
        <v>0.53</v>
      </c>
      <c r="S250">
        <v>1.1599999999999999</v>
      </c>
      <c r="T250">
        <v>1076.21</v>
      </c>
      <c r="U250">
        <v>15.83</v>
      </c>
      <c r="V250">
        <v>0.33</v>
      </c>
      <c r="W250">
        <v>0.78</v>
      </c>
      <c r="X250">
        <v>0.89</v>
      </c>
      <c r="Y250">
        <v>1.1200000000000001</v>
      </c>
      <c r="Z250">
        <v>2.0099999999999998</v>
      </c>
      <c r="AA250">
        <v>4.4000000000000004</v>
      </c>
      <c r="AB250">
        <v>14.4</v>
      </c>
      <c r="AC250">
        <v>14.2</v>
      </c>
      <c r="AD250">
        <v>54.4</v>
      </c>
      <c r="AE250">
        <v>49.74</v>
      </c>
      <c r="AF250">
        <v>-1.43</v>
      </c>
      <c r="AG250">
        <v>53.33</v>
      </c>
      <c r="AH250">
        <v>64</v>
      </c>
      <c r="AI250">
        <v>56</v>
      </c>
      <c r="AJ250">
        <v>1</v>
      </c>
      <c r="AK250">
        <v>12</v>
      </c>
      <c r="AL250">
        <v>8.33</v>
      </c>
      <c r="AM250">
        <v>1</v>
      </c>
      <c r="AN250">
        <v>8</v>
      </c>
      <c r="AO250">
        <v>12.5</v>
      </c>
      <c r="AP250">
        <v>4</v>
      </c>
      <c r="AQ250">
        <v>59</v>
      </c>
      <c r="AR250">
        <v>6.78</v>
      </c>
      <c r="AS250">
        <v>168</v>
      </c>
      <c r="AT250">
        <v>322</v>
      </c>
      <c r="AU250">
        <v>52.17</v>
      </c>
    </row>
    <row r="251" spans="2:47" x14ac:dyDescent="0.2">
      <c r="B251" t="s">
        <v>341</v>
      </c>
      <c r="C251" t="s">
        <v>41</v>
      </c>
      <c r="D251" t="s">
        <v>56</v>
      </c>
      <c r="E251">
        <v>17.695</v>
      </c>
      <c r="F251">
        <v>51</v>
      </c>
      <c r="G251">
        <v>6</v>
      </c>
      <c r="H251">
        <v>2</v>
      </c>
      <c r="I251">
        <v>3</v>
      </c>
      <c r="J251">
        <v>8</v>
      </c>
      <c r="K251">
        <v>11</v>
      </c>
      <c r="L251">
        <v>53</v>
      </c>
      <c r="M251">
        <v>11.32</v>
      </c>
      <c r="N251">
        <v>0.12</v>
      </c>
      <c r="O251">
        <v>0.04</v>
      </c>
      <c r="P251">
        <v>0.06</v>
      </c>
      <c r="Q251">
        <v>0.16</v>
      </c>
      <c r="R251">
        <v>0.22</v>
      </c>
      <c r="S251">
        <v>1.04</v>
      </c>
      <c r="T251">
        <v>489.6</v>
      </c>
      <c r="U251">
        <v>9.6</v>
      </c>
      <c r="V251">
        <v>0.74</v>
      </c>
      <c r="W251">
        <v>0.25</v>
      </c>
      <c r="X251">
        <v>0.37</v>
      </c>
      <c r="Y251">
        <v>0.98</v>
      </c>
      <c r="Z251">
        <v>1.35</v>
      </c>
      <c r="AA251">
        <v>6.5</v>
      </c>
      <c r="AB251">
        <v>13.87</v>
      </c>
      <c r="AC251">
        <v>13.15</v>
      </c>
      <c r="AD251">
        <v>43.68</v>
      </c>
      <c r="AE251">
        <v>48.86</v>
      </c>
      <c r="AF251">
        <v>-3.65</v>
      </c>
      <c r="AG251">
        <v>41.46</v>
      </c>
      <c r="AH251">
        <v>17</v>
      </c>
      <c r="AI251">
        <v>24</v>
      </c>
      <c r="AJ251">
        <v>3</v>
      </c>
      <c r="AK251">
        <v>6</v>
      </c>
      <c r="AL251">
        <v>50</v>
      </c>
      <c r="AM251">
        <v>0</v>
      </c>
      <c r="AN251">
        <v>12</v>
      </c>
      <c r="AO251">
        <v>0</v>
      </c>
      <c r="AP251">
        <v>3</v>
      </c>
      <c r="AQ251">
        <v>35</v>
      </c>
      <c r="AR251">
        <v>8.57</v>
      </c>
      <c r="AS251">
        <v>90</v>
      </c>
      <c r="AT251">
        <v>242</v>
      </c>
      <c r="AU251">
        <v>37.19</v>
      </c>
    </row>
    <row r="252" spans="2:47" x14ac:dyDescent="0.2">
      <c r="B252" t="s">
        <v>510</v>
      </c>
      <c r="C252" t="s">
        <v>49</v>
      </c>
      <c r="D252" t="s">
        <v>114</v>
      </c>
      <c r="E252">
        <v>19.411999999999999</v>
      </c>
      <c r="F252">
        <v>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-35.29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2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2</v>
      </c>
      <c r="AU252">
        <v>50</v>
      </c>
    </row>
    <row r="253" spans="2:47" x14ac:dyDescent="0.2">
      <c r="B253" t="s">
        <v>519</v>
      </c>
      <c r="C253" t="s">
        <v>102</v>
      </c>
      <c r="D253" t="s">
        <v>80</v>
      </c>
      <c r="E253">
        <v>17.315000000000001</v>
      </c>
      <c r="F253">
        <v>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0.11</v>
      </c>
      <c r="Q253">
        <v>0</v>
      </c>
      <c r="R253">
        <v>0.11</v>
      </c>
      <c r="S253">
        <v>0.11</v>
      </c>
      <c r="T253">
        <v>86.12</v>
      </c>
      <c r="U253">
        <v>9.57</v>
      </c>
      <c r="V253">
        <v>0</v>
      </c>
      <c r="W253">
        <v>0</v>
      </c>
      <c r="X253">
        <v>0.7</v>
      </c>
      <c r="Y253">
        <v>0</v>
      </c>
      <c r="Z253">
        <v>0.7</v>
      </c>
      <c r="AA253">
        <v>0.7</v>
      </c>
      <c r="AB253">
        <v>12.42</v>
      </c>
      <c r="AC253">
        <v>13.75</v>
      </c>
      <c r="AD253">
        <v>47.48</v>
      </c>
      <c r="AE253">
        <v>46.81</v>
      </c>
      <c r="AF253">
        <v>15.06</v>
      </c>
      <c r="AG253">
        <v>66.67</v>
      </c>
      <c r="AH253">
        <v>4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</row>
    <row r="254" spans="2:47" x14ac:dyDescent="0.2">
      <c r="B254" t="s">
        <v>334</v>
      </c>
      <c r="C254" t="s">
        <v>41</v>
      </c>
      <c r="D254" t="s">
        <v>54</v>
      </c>
      <c r="E254">
        <v>18.308</v>
      </c>
      <c r="F254">
        <v>65</v>
      </c>
      <c r="G254">
        <v>7</v>
      </c>
      <c r="H254">
        <v>5</v>
      </c>
      <c r="I254">
        <v>2</v>
      </c>
      <c r="J254">
        <v>12</v>
      </c>
      <c r="K254">
        <v>14</v>
      </c>
      <c r="L254">
        <v>50</v>
      </c>
      <c r="M254">
        <v>14</v>
      </c>
      <c r="N254">
        <v>0.11</v>
      </c>
      <c r="O254">
        <v>0.08</v>
      </c>
      <c r="P254">
        <v>0.03</v>
      </c>
      <c r="Q254">
        <v>0.18</v>
      </c>
      <c r="R254">
        <v>0.22</v>
      </c>
      <c r="S254">
        <v>0.77</v>
      </c>
      <c r="T254">
        <v>643.02</v>
      </c>
      <c r="U254">
        <v>9.89</v>
      </c>
      <c r="V254">
        <v>0.65</v>
      </c>
      <c r="W254">
        <v>0.47</v>
      </c>
      <c r="X254">
        <v>0.19</v>
      </c>
      <c r="Y254">
        <v>1.1200000000000001</v>
      </c>
      <c r="Z254">
        <v>1.31</v>
      </c>
      <c r="AA254">
        <v>4.67</v>
      </c>
      <c r="AB254">
        <v>12.84</v>
      </c>
      <c r="AC254">
        <v>13.56</v>
      </c>
      <c r="AD254">
        <v>48.27</v>
      </c>
      <c r="AE254">
        <v>48.44</v>
      </c>
      <c r="AF254">
        <v>-13.83</v>
      </c>
      <c r="AG254">
        <v>40.43</v>
      </c>
      <c r="AH254">
        <v>19</v>
      </c>
      <c r="AI254">
        <v>28</v>
      </c>
      <c r="AJ254">
        <v>4</v>
      </c>
      <c r="AK254">
        <v>13</v>
      </c>
      <c r="AL254">
        <v>30.77</v>
      </c>
      <c r="AM254">
        <v>1</v>
      </c>
      <c r="AN254">
        <v>7</v>
      </c>
      <c r="AO254">
        <v>14.29</v>
      </c>
      <c r="AP254">
        <v>2</v>
      </c>
      <c r="AQ254">
        <v>30</v>
      </c>
      <c r="AR254">
        <v>6.67</v>
      </c>
      <c r="AS254">
        <v>138</v>
      </c>
      <c r="AT254">
        <v>297</v>
      </c>
      <c r="AU254">
        <v>46.46</v>
      </c>
    </row>
    <row r="255" spans="2:47" x14ac:dyDescent="0.2">
      <c r="B255" t="s">
        <v>352</v>
      </c>
      <c r="C255" t="s">
        <v>102</v>
      </c>
      <c r="D255" t="s">
        <v>56</v>
      </c>
      <c r="E255">
        <v>18.571000000000002</v>
      </c>
      <c r="F255">
        <v>67</v>
      </c>
      <c r="G255">
        <v>4</v>
      </c>
      <c r="H255">
        <v>2</v>
      </c>
      <c r="I255">
        <v>9</v>
      </c>
      <c r="J255">
        <v>6</v>
      </c>
      <c r="K255">
        <v>15</v>
      </c>
      <c r="L255">
        <v>63</v>
      </c>
      <c r="M255">
        <v>6.35</v>
      </c>
      <c r="N255">
        <v>0.06</v>
      </c>
      <c r="O255">
        <v>0.03</v>
      </c>
      <c r="P255">
        <v>0.13</v>
      </c>
      <c r="Q255">
        <v>0.09</v>
      </c>
      <c r="R255">
        <v>0.22</v>
      </c>
      <c r="S255">
        <v>0.94</v>
      </c>
      <c r="T255">
        <v>1065.73</v>
      </c>
      <c r="U255">
        <v>15.91</v>
      </c>
      <c r="V255">
        <v>0.23</v>
      </c>
      <c r="W255">
        <v>0.11</v>
      </c>
      <c r="X255">
        <v>0.51</v>
      </c>
      <c r="Y255">
        <v>0.34</v>
      </c>
      <c r="Z255">
        <v>0.84</v>
      </c>
      <c r="AA255">
        <v>3.55</v>
      </c>
      <c r="AB255">
        <v>13.6</v>
      </c>
      <c r="AC255">
        <v>13.76</v>
      </c>
      <c r="AD255">
        <v>45.4</v>
      </c>
      <c r="AE255">
        <v>49.84</v>
      </c>
      <c r="AF255">
        <v>-7.37</v>
      </c>
      <c r="AG255">
        <v>40</v>
      </c>
      <c r="AH255">
        <v>50</v>
      </c>
      <c r="AI255">
        <v>75</v>
      </c>
      <c r="AJ255">
        <v>0</v>
      </c>
      <c r="AK255">
        <v>2</v>
      </c>
      <c r="AL255">
        <v>0</v>
      </c>
      <c r="AM255">
        <v>0</v>
      </c>
      <c r="AN255">
        <v>3</v>
      </c>
      <c r="AO255">
        <v>0</v>
      </c>
      <c r="AP255">
        <v>4</v>
      </c>
      <c r="AQ255">
        <v>58</v>
      </c>
      <c r="AR255">
        <v>6.9</v>
      </c>
      <c r="AS255">
        <v>0</v>
      </c>
      <c r="AT255">
        <v>1</v>
      </c>
      <c r="AU255">
        <v>0</v>
      </c>
    </row>
    <row r="256" spans="2:47" x14ac:dyDescent="0.2">
      <c r="B256" t="s">
        <v>414</v>
      </c>
      <c r="C256" t="s">
        <v>49</v>
      </c>
      <c r="D256" t="s">
        <v>85</v>
      </c>
      <c r="E256">
        <v>19.535</v>
      </c>
      <c r="F256">
        <v>13</v>
      </c>
      <c r="G256">
        <v>1</v>
      </c>
      <c r="H256">
        <v>2</v>
      </c>
      <c r="I256">
        <v>1</v>
      </c>
      <c r="J256">
        <v>3</v>
      </c>
      <c r="K256">
        <v>4</v>
      </c>
      <c r="L256">
        <v>7</v>
      </c>
      <c r="M256">
        <v>14.29</v>
      </c>
      <c r="N256">
        <v>0.08</v>
      </c>
      <c r="O256">
        <v>0.15</v>
      </c>
      <c r="P256">
        <v>0.08</v>
      </c>
      <c r="Q256">
        <v>0.23</v>
      </c>
      <c r="R256">
        <v>0.31</v>
      </c>
      <c r="S256">
        <v>0.54</v>
      </c>
      <c r="T256">
        <v>121.24</v>
      </c>
      <c r="U256">
        <v>9.33</v>
      </c>
      <c r="V256">
        <v>0.49</v>
      </c>
      <c r="W256">
        <v>0.99</v>
      </c>
      <c r="X256">
        <v>0.49</v>
      </c>
      <c r="Y256">
        <v>1.48</v>
      </c>
      <c r="Z256">
        <v>1.98</v>
      </c>
      <c r="AA256">
        <v>3.46</v>
      </c>
      <c r="AB256">
        <v>12.58</v>
      </c>
      <c r="AC256">
        <v>13.48</v>
      </c>
      <c r="AD256">
        <v>48.46</v>
      </c>
      <c r="AE256">
        <v>45.72</v>
      </c>
      <c r="AF256">
        <v>-9.52</v>
      </c>
      <c r="AG256">
        <v>50</v>
      </c>
      <c r="AH256">
        <v>5</v>
      </c>
      <c r="AI256">
        <v>5</v>
      </c>
      <c r="AJ256">
        <v>0</v>
      </c>
      <c r="AK256">
        <v>2</v>
      </c>
      <c r="AL256">
        <v>0</v>
      </c>
      <c r="AM256">
        <v>1</v>
      </c>
      <c r="AN256">
        <v>1</v>
      </c>
      <c r="AO256">
        <v>100</v>
      </c>
      <c r="AP256">
        <v>0</v>
      </c>
      <c r="AQ256">
        <v>4</v>
      </c>
      <c r="AR256">
        <v>0</v>
      </c>
      <c r="AS256">
        <v>1</v>
      </c>
      <c r="AT256">
        <v>3</v>
      </c>
      <c r="AU256">
        <v>33.33</v>
      </c>
    </row>
    <row r="257" spans="2:47" x14ac:dyDescent="0.2">
      <c r="B257" t="s">
        <v>70</v>
      </c>
      <c r="C257" t="s">
        <v>46</v>
      </c>
      <c r="D257" t="s">
        <v>71</v>
      </c>
      <c r="E257">
        <v>19.62</v>
      </c>
      <c r="F257">
        <v>68</v>
      </c>
      <c r="G257">
        <v>22</v>
      </c>
      <c r="H257">
        <v>22</v>
      </c>
      <c r="I257">
        <v>3</v>
      </c>
      <c r="J257">
        <v>44</v>
      </c>
      <c r="K257">
        <v>47</v>
      </c>
      <c r="L257">
        <v>188</v>
      </c>
      <c r="M257">
        <v>11.7</v>
      </c>
      <c r="N257">
        <v>0.32</v>
      </c>
      <c r="O257">
        <v>0.32</v>
      </c>
      <c r="P257">
        <v>0.04</v>
      </c>
      <c r="Q257">
        <v>0.65</v>
      </c>
      <c r="R257">
        <v>0.69</v>
      </c>
      <c r="S257">
        <v>2.76</v>
      </c>
      <c r="T257">
        <v>1201.8800000000001</v>
      </c>
      <c r="U257">
        <v>17.670000000000002</v>
      </c>
      <c r="V257">
        <v>1.1000000000000001</v>
      </c>
      <c r="W257">
        <v>1.1000000000000001</v>
      </c>
      <c r="X257">
        <v>0.15</v>
      </c>
      <c r="Y257">
        <v>2.2000000000000002</v>
      </c>
      <c r="Z257">
        <v>2.35</v>
      </c>
      <c r="AA257">
        <v>9.39</v>
      </c>
      <c r="AB257">
        <v>15.24</v>
      </c>
      <c r="AC257">
        <v>14.25</v>
      </c>
      <c r="AD257">
        <v>50.39</v>
      </c>
      <c r="AE257">
        <v>51.02</v>
      </c>
      <c r="AF257">
        <v>8.06</v>
      </c>
      <c r="AG257">
        <v>52.31</v>
      </c>
      <c r="AH257">
        <v>68</v>
      </c>
      <c r="AI257">
        <v>62</v>
      </c>
      <c r="AJ257">
        <v>12</v>
      </c>
      <c r="AK257">
        <v>41</v>
      </c>
      <c r="AL257">
        <v>29.27</v>
      </c>
      <c r="AM257">
        <v>2</v>
      </c>
      <c r="AN257">
        <v>29</v>
      </c>
      <c r="AO257">
        <v>6.9</v>
      </c>
      <c r="AP257">
        <v>8</v>
      </c>
      <c r="AQ257">
        <v>118</v>
      </c>
      <c r="AR257">
        <v>6.78</v>
      </c>
      <c r="AS257">
        <v>0</v>
      </c>
      <c r="AT257">
        <v>13</v>
      </c>
      <c r="AU257">
        <v>0</v>
      </c>
    </row>
    <row r="258" spans="2:47" x14ac:dyDescent="0.2">
      <c r="B258" t="s">
        <v>330</v>
      </c>
      <c r="C258" t="s">
        <v>102</v>
      </c>
      <c r="D258" t="s">
        <v>90</v>
      </c>
      <c r="E258">
        <v>20.588999999999999</v>
      </c>
      <c r="F258">
        <v>59</v>
      </c>
      <c r="G258">
        <v>6</v>
      </c>
      <c r="H258">
        <v>2</v>
      </c>
      <c r="I258">
        <v>10</v>
      </c>
      <c r="J258">
        <v>8</v>
      </c>
      <c r="K258">
        <v>18</v>
      </c>
      <c r="L258">
        <v>85</v>
      </c>
      <c r="M258">
        <v>7.06</v>
      </c>
      <c r="N258">
        <v>0.1</v>
      </c>
      <c r="O258">
        <v>0.03</v>
      </c>
      <c r="P258">
        <v>0.17</v>
      </c>
      <c r="Q258">
        <v>0.14000000000000001</v>
      </c>
      <c r="R258">
        <v>0.31</v>
      </c>
      <c r="S258">
        <v>1.44</v>
      </c>
      <c r="T258">
        <v>877.3</v>
      </c>
      <c r="U258">
        <v>14.87</v>
      </c>
      <c r="V258">
        <v>0.41</v>
      </c>
      <c r="W258">
        <v>0.14000000000000001</v>
      </c>
      <c r="X258">
        <v>0.68</v>
      </c>
      <c r="Y258">
        <v>0.55000000000000004</v>
      </c>
      <c r="Z258">
        <v>1.23</v>
      </c>
      <c r="AA258">
        <v>5.81</v>
      </c>
      <c r="AB258">
        <v>14.24</v>
      </c>
      <c r="AC258">
        <v>13.93</v>
      </c>
      <c r="AD258">
        <v>57.22</v>
      </c>
      <c r="AE258">
        <v>48.81</v>
      </c>
      <c r="AF258">
        <v>7.05</v>
      </c>
      <c r="AG258">
        <v>61.8</v>
      </c>
      <c r="AH258">
        <v>55</v>
      </c>
      <c r="AI258">
        <v>34</v>
      </c>
      <c r="AJ258">
        <v>2</v>
      </c>
      <c r="AK258">
        <v>4</v>
      </c>
      <c r="AL258">
        <v>50</v>
      </c>
      <c r="AM258">
        <v>0</v>
      </c>
      <c r="AN258">
        <v>1</v>
      </c>
      <c r="AO258">
        <v>0</v>
      </c>
      <c r="AP258">
        <v>4</v>
      </c>
      <c r="AQ258">
        <v>80</v>
      </c>
      <c r="AR258">
        <v>5</v>
      </c>
      <c r="AS258">
        <v>0</v>
      </c>
      <c r="AT258">
        <v>0</v>
      </c>
      <c r="AU258">
        <v>0</v>
      </c>
    </row>
    <row r="259" spans="2:47" x14ac:dyDescent="0.2">
      <c r="B259" t="s">
        <v>396</v>
      </c>
      <c r="C259" t="s">
        <v>102</v>
      </c>
      <c r="D259" t="s">
        <v>85</v>
      </c>
      <c r="E259">
        <v>17.231999999999999</v>
      </c>
      <c r="F259">
        <v>66</v>
      </c>
      <c r="G259">
        <v>0</v>
      </c>
      <c r="H259">
        <v>6</v>
      </c>
      <c r="I259">
        <v>9</v>
      </c>
      <c r="J259">
        <v>6</v>
      </c>
      <c r="K259">
        <v>15</v>
      </c>
      <c r="L259">
        <v>61</v>
      </c>
      <c r="M259">
        <v>0</v>
      </c>
      <c r="N259">
        <v>0</v>
      </c>
      <c r="O259">
        <v>0.09</v>
      </c>
      <c r="P259">
        <v>0.14000000000000001</v>
      </c>
      <c r="Q259">
        <v>0.09</v>
      </c>
      <c r="R259">
        <v>0.23</v>
      </c>
      <c r="S259">
        <v>0.92</v>
      </c>
      <c r="T259">
        <v>1007.38</v>
      </c>
      <c r="U259">
        <v>15.26</v>
      </c>
      <c r="V259">
        <v>0</v>
      </c>
      <c r="W259">
        <v>0.36</v>
      </c>
      <c r="X259">
        <v>0.54</v>
      </c>
      <c r="Y259">
        <v>0.36</v>
      </c>
      <c r="Z259">
        <v>0.89</v>
      </c>
      <c r="AA259">
        <v>3.63</v>
      </c>
      <c r="AB259">
        <v>12.89</v>
      </c>
      <c r="AC259">
        <v>14.22</v>
      </c>
      <c r="AD259">
        <v>51.81</v>
      </c>
      <c r="AE259">
        <v>48.87</v>
      </c>
      <c r="AF259">
        <v>-4.58</v>
      </c>
      <c r="AG259">
        <v>47.27</v>
      </c>
      <c r="AH259">
        <v>52</v>
      </c>
      <c r="AI259">
        <v>58</v>
      </c>
      <c r="AJ259">
        <v>0</v>
      </c>
      <c r="AK259">
        <v>3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57</v>
      </c>
      <c r="AR259">
        <v>0</v>
      </c>
      <c r="AS259">
        <v>0</v>
      </c>
      <c r="AT259">
        <v>2</v>
      </c>
      <c r="AU259">
        <v>0</v>
      </c>
    </row>
    <row r="260" spans="2:47" x14ac:dyDescent="0.2">
      <c r="B260" t="s">
        <v>211</v>
      </c>
      <c r="C260" t="s">
        <v>102</v>
      </c>
      <c r="D260" t="s">
        <v>52</v>
      </c>
      <c r="E260">
        <v>19.07</v>
      </c>
      <c r="F260">
        <v>62</v>
      </c>
      <c r="G260">
        <v>5</v>
      </c>
      <c r="H260">
        <v>8</v>
      </c>
      <c r="I260">
        <v>8</v>
      </c>
      <c r="J260">
        <v>13</v>
      </c>
      <c r="K260">
        <v>21</v>
      </c>
      <c r="L260">
        <v>112</v>
      </c>
      <c r="M260">
        <v>4.46</v>
      </c>
      <c r="N260">
        <v>0.08</v>
      </c>
      <c r="O260">
        <v>0.13</v>
      </c>
      <c r="P260">
        <v>0.13</v>
      </c>
      <c r="Q260">
        <v>0.21</v>
      </c>
      <c r="R260">
        <v>0.34</v>
      </c>
      <c r="S260">
        <v>1.81</v>
      </c>
      <c r="T260">
        <v>997.8</v>
      </c>
      <c r="U260">
        <v>16.09</v>
      </c>
      <c r="V260">
        <v>0.3</v>
      </c>
      <c r="W260">
        <v>0.48</v>
      </c>
      <c r="X260">
        <v>0.48</v>
      </c>
      <c r="Y260">
        <v>0.78</v>
      </c>
      <c r="Z260">
        <v>1.26</v>
      </c>
      <c r="AA260">
        <v>6.73</v>
      </c>
      <c r="AB260">
        <v>13.29</v>
      </c>
      <c r="AC260">
        <v>14.23</v>
      </c>
      <c r="AD260">
        <v>58.17</v>
      </c>
      <c r="AE260">
        <v>49.8</v>
      </c>
      <c r="AF260">
        <v>-2.68</v>
      </c>
      <c r="AG260">
        <v>56.91</v>
      </c>
      <c r="AH260">
        <v>70</v>
      </c>
      <c r="AI260">
        <v>53</v>
      </c>
      <c r="AJ260">
        <v>1</v>
      </c>
      <c r="AK260">
        <v>5</v>
      </c>
      <c r="AL260">
        <v>20</v>
      </c>
      <c r="AM260">
        <v>0</v>
      </c>
      <c r="AN260">
        <v>3</v>
      </c>
      <c r="AO260">
        <v>0</v>
      </c>
      <c r="AP260">
        <v>4</v>
      </c>
      <c r="AQ260">
        <v>104</v>
      </c>
      <c r="AR260">
        <v>3.85</v>
      </c>
      <c r="AS260">
        <v>0</v>
      </c>
      <c r="AT260">
        <v>0</v>
      </c>
      <c r="AU260">
        <v>0</v>
      </c>
    </row>
    <row r="261" spans="2:47" x14ac:dyDescent="0.2">
      <c r="B261" t="s">
        <v>527</v>
      </c>
      <c r="C261" t="s">
        <v>49</v>
      </c>
      <c r="D261" t="s">
        <v>58</v>
      </c>
      <c r="E261">
        <v>17.524999999999999</v>
      </c>
      <c r="F261">
        <v>25</v>
      </c>
      <c r="G261">
        <v>3</v>
      </c>
      <c r="H261">
        <v>1</v>
      </c>
      <c r="I261">
        <v>0</v>
      </c>
      <c r="J261">
        <v>4</v>
      </c>
      <c r="K261">
        <v>4</v>
      </c>
      <c r="L261">
        <v>16</v>
      </c>
      <c r="M261">
        <v>18.75</v>
      </c>
      <c r="N261">
        <v>0.12</v>
      </c>
      <c r="O261">
        <v>0.04</v>
      </c>
      <c r="P261">
        <v>0</v>
      </c>
      <c r="Q261">
        <v>0.16</v>
      </c>
      <c r="R261">
        <v>0.16</v>
      </c>
      <c r="S261">
        <v>0.64</v>
      </c>
      <c r="T261">
        <v>202.94</v>
      </c>
      <c r="U261">
        <v>8.1199999999999992</v>
      </c>
      <c r="V261">
        <v>0.89</v>
      </c>
      <c r="W261">
        <v>0.3</v>
      </c>
      <c r="X261">
        <v>0</v>
      </c>
      <c r="Y261">
        <v>1.18</v>
      </c>
      <c r="Z261">
        <v>1.18</v>
      </c>
      <c r="AA261">
        <v>4.7300000000000004</v>
      </c>
      <c r="AB261">
        <v>15</v>
      </c>
      <c r="AC261">
        <v>13.12</v>
      </c>
      <c r="AD261">
        <v>51.45</v>
      </c>
      <c r="AE261">
        <v>49.76</v>
      </c>
      <c r="AF261">
        <v>15.6</v>
      </c>
      <c r="AG261">
        <v>63.64</v>
      </c>
      <c r="AH261">
        <v>7</v>
      </c>
      <c r="AI261">
        <v>4</v>
      </c>
      <c r="AJ261">
        <v>0</v>
      </c>
      <c r="AK261">
        <v>2</v>
      </c>
      <c r="AL261">
        <v>0</v>
      </c>
      <c r="AM261">
        <v>2</v>
      </c>
      <c r="AN261">
        <v>5</v>
      </c>
      <c r="AO261">
        <v>40</v>
      </c>
      <c r="AP261">
        <v>1</v>
      </c>
      <c r="AQ261">
        <v>9</v>
      </c>
      <c r="AR261">
        <v>11.11</v>
      </c>
      <c r="AS261">
        <v>5</v>
      </c>
      <c r="AT261">
        <v>6</v>
      </c>
      <c r="AU261">
        <v>83.33</v>
      </c>
    </row>
    <row r="262" spans="2:47" x14ac:dyDescent="0.2">
      <c r="B262" t="s">
        <v>321</v>
      </c>
      <c r="C262" t="s">
        <v>102</v>
      </c>
      <c r="D262" t="s">
        <v>240</v>
      </c>
      <c r="E262">
        <v>18.373999999999999</v>
      </c>
      <c r="F262">
        <v>61</v>
      </c>
      <c r="G262">
        <v>3</v>
      </c>
      <c r="H262">
        <v>7</v>
      </c>
      <c r="I262">
        <v>9</v>
      </c>
      <c r="J262">
        <v>10</v>
      </c>
      <c r="K262">
        <v>19</v>
      </c>
      <c r="L262">
        <v>87</v>
      </c>
      <c r="M262">
        <v>3.45</v>
      </c>
      <c r="N262">
        <v>0.05</v>
      </c>
      <c r="O262">
        <v>0.11</v>
      </c>
      <c r="P262">
        <v>0.15</v>
      </c>
      <c r="Q262">
        <v>0.16</v>
      </c>
      <c r="R262">
        <v>0.31</v>
      </c>
      <c r="S262">
        <v>1.43</v>
      </c>
      <c r="T262">
        <v>818.47</v>
      </c>
      <c r="U262">
        <v>13.42</v>
      </c>
      <c r="V262">
        <v>0.22</v>
      </c>
      <c r="W262">
        <v>0.51</v>
      </c>
      <c r="X262">
        <v>0.66</v>
      </c>
      <c r="Y262">
        <v>0.73</v>
      </c>
      <c r="Z262">
        <v>1.39</v>
      </c>
      <c r="AA262">
        <v>6.38</v>
      </c>
      <c r="AB262">
        <v>13.82</v>
      </c>
      <c r="AC262">
        <v>13.82</v>
      </c>
      <c r="AD262">
        <v>56.37</v>
      </c>
      <c r="AE262">
        <v>47.56</v>
      </c>
      <c r="AF262">
        <v>-2.68</v>
      </c>
      <c r="AG262">
        <v>61.18</v>
      </c>
      <c r="AH262">
        <v>52</v>
      </c>
      <c r="AI262">
        <v>33</v>
      </c>
      <c r="AJ262">
        <v>0</v>
      </c>
      <c r="AK262">
        <v>3</v>
      </c>
      <c r="AL262">
        <v>0</v>
      </c>
      <c r="AM262">
        <v>0</v>
      </c>
      <c r="AN262">
        <v>2</v>
      </c>
      <c r="AO262">
        <v>0</v>
      </c>
      <c r="AP262">
        <v>3</v>
      </c>
      <c r="AQ262">
        <v>82</v>
      </c>
      <c r="AR262">
        <v>3.66</v>
      </c>
      <c r="AS262">
        <v>0</v>
      </c>
      <c r="AT262">
        <v>0</v>
      </c>
      <c r="AU262">
        <v>0</v>
      </c>
    </row>
    <row r="263" spans="2:47" x14ac:dyDescent="0.2">
      <c r="B263" t="s">
        <v>295</v>
      </c>
      <c r="C263" t="s">
        <v>102</v>
      </c>
      <c r="D263" t="s">
        <v>65</v>
      </c>
      <c r="E263">
        <v>19.597999999999999</v>
      </c>
      <c r="F263">
        <v>64</v>
      </c>
      <c r="G263">
        <v>2</v>
      </c>
      <c r="H263">
        <v>4</v>
      </c>
      <c r="I263">
        <v>4</v>
      </c>
      <c r="J263">
        <v>6</v>
      </c>
      <c r="K263">
        <v>10</v>
      </c>
      <c r="L263">
        <v>90</v>
      </c>
      <c r="M263">
        <v>2.2200000000000002</v>
      </c>
      <c r="N263">
        <v>0.03</v>
      </c>
      <c r="O263">
        <v>0.06</v>
      </c>
      <c r="P263">
        <v>0.06</v>
      </c>
      <c r="Q263">
        <v>0.09</v>
      </c>
      <c r="R263">
        <v>0.16</v>
      </c>
      <c r="S263">
        <v>1.41</v>
      </c>
      <c r="T263">
        <v>987.04</v>
      </c>
      <c r="U263">
        <v>15.42</v>
      </c>
      <c r="V263">
        <v>0.12</v>
      </c>
      <c r="W263">
        <v>0.24</v>
      </c>
      <c r="X263">
        <v>0.24</v>
      </c>
      <c r="Y263">
        <v>0.36</v>
      </c>
      <c r="Z263">
        <v>0.61</v>
      </c>
      <c r="AA263">
        <v>5.47</v>
      </c>
      <c r="AB263">
        <v>12.92</v>
      </c>
      <c r="AC263">
        <v>14.13</v>
      </c>
      <c r="AD263">
        <v>45.33</v>
      </c>
      <c r="AE263">
        <v>51.94</v>
      </c>
      <c r="AF263">
        <v>2.88</v>
      </c>
      <c r="AG263">
        <v>46.46</v>
      </c>
      <c r="AH263">
        <v>46</v>
      </c>
      <c r="AI263">
        <v>53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</v>
      </c>
      <c r="AQ263">
        <v>90</v>
      </c>
      <c r="AR263">
        <v>2.2200000000000002</v>
      </c>
      <c r="AS263">
        <v>0</v>
      </c>
      <c r="AT263">
        <v>0</v>
      </c>
      <c r="AU263">
        <v>0</v>
      </c>
    </row>
    <row r="264" spans="2:47" x14ac:dyDescent="0.2">
      <c r="B264" t="s">
        <v>260</v>
      </c>
      <c r="C264" t="s">
        <v>41</v>
      </c>
      <c r="D264" t="s">
        <v>75</v>
      </c>
      <c r="E264">
        <v>16.085000000000001</v>
      </c>
      <c r="F264">
        <v>61</v>
      </c>
      <c r="G264">
        <v>5</v>
      </c>
      <c r="H264">
        <v>5</v>
      </c>
      <c r="I264">
        <v>3</v>
      </c>
      <c r="J264">
        <v>10</v>
      </c>
      <c r="K264">
        <v>13</v>
      </c>
      <c r="L264">
        <v>72</v>
      </c>
      <c r="M264">
        <v>6.94</v>
      </c>
      <c r="N264">
        <v>0.08</v>
      </c>
      <c r="O264">
        <v>0.08</v>
      </c>
      <c r="P264">
        <v>0.05</v>
      </c>
      <c r="Q264">
        <v>0.16</v>
      </c>
      <c r="R264">
        <v>0.21</v>
      </c>
      <c r="S264">
        <v>1.18</v>
      </c>
      <c r="T264">
        <v>602.19000000000005</v>
      </c>
      <c r="U264">
        <v>9.8699999999999992</v>
      </c>
      <c r="V264">
        <v>0.5</v>
      </c>
      <c r="W264">
        <v>0.5</v>
      </c>
      <c r="X264">
        <v>0.3</v>
      </c>
      <c r="Y264">
        <v>1</v>
      </c>
      <c r="Z264">
        <v>1.3</v>
      </c>
      <c r="AA264">
        <v>7.17</v>
      </c>
      <c r="AB264">
        <v>14.35</v>
      </c>
      <c r="AC264">
        <v>13.84</v>
      </c>
      <c r="AD264">
        <v>47.12</v>
      </c>
      <c r="AE264">
        <v>49.74</v>
      </c>
      <c r="AF264">
        <v>0.42</v>
      </c>
      <c r="AG264">
        <v>48</v>
      </c>
      <c r="AH264">
        <v>24</v>
      </c>
      <c r="AI264">
        <v>26</v>
      </c>
      <c r="AJ264">
        <v>1</v>
      </c>
      <c r="AK264">
        <v>14</v>
      </c>
      <c r="AL264">
        <v>7.14</v>
      </c>
      <c r="AM264">
        <v>1</v>
      </c>
      <c r="AN264">
        <v>13</v>
      </c>
      <c r="AO264">
        <v>7.69</v>
      </c>
      <c r="AP264">
        <v>3</v>
      </c>
      <c r="AQ264">
        <v>45</v>
      </c>
      <c r="AR264">
        <v>6.67</v>
      </c>
      <c r="AS264">
        <v>143</v>
      </c>
      <c r="AT264">
        <v>327</v>
      </c>
      <c r="AU264">
        <v>43.73</v>
      </c>
    </row>
    <row r="265" spans="2:47" x14ac:dyDescent="0.2">
      <c r="B265" t="s">
        <v>370</v>
      </c>
      <c r="C265" t="s">
        <v>41</v>
      </c>
      <c r="D265" t="s">
        <v>119</v>
      </c>
      <c r="E265">
        <v>16.709</v>
      </c>
      <c r="F265">
        <v>61</v>
      </c>
      <c r="G265">
        <v>4</v>
      </c>
      <c r="H265">
        <v>3</v>
      </c>
      <c r="I265">
        <v>2</v>
      </c>
      <c r="J265">
        <v>7</v>
      </c>
      <c r="K265">
        <v>9</v>
      </c>
      <c r="L265">
        <v>28</v>
      </c>
      <c r="M265">
        <v>14.29</v>
      </c>
      <c r="N265">
        <v>7.0000000000000007E-2</v>
      </c>
      <c r="O265">
        <v>0.05</v>
      </c>
      <c r="P265">
        <v>0.03</v>
      </c>
      <c r="Q265">
        <v>0.11</v>
      </c>
      <c r="R265">
        <v>0.15</v>
      </c>
      <c r="S265">
        <v>0.46</v>
      </c>
      <c r="T265">
        <v>538.14</v>
      </c>
      <c r="U265">
        <v>8.82</v>
      </c>
      <c r="V265">
        <v>0.45</v>
      </c>
      <c r="W265">
        <v>0.33</v>
      </c>
      <c r="X265">
        <v>0.22</v>
      </c>
      <c r="Y265">
        <v>0.78</v>
      </c>
      <c r="Z265">
        <v>1</v>
      </c>
      <c r="AA265">
        <v>3.12</v>
      </c>
      <c r="AB265">
        <v>13.71</v>
      </c>
      <c r="AC265">
        <v>13.76</v>
      </c>
      <c r="AD265">
        <v>43.78</v>
      </c>
      <c r="AE265">
        <v>50.57</v>
      </c>
      <c r="AF265">
        <v>11.78</v>
      </c>
      <c r="AG265">
        <v>55.56</v>
      </c>
      <c r="AH265">
        <v>20</v>
      </c>
      <c r="AI265">
        <v>16</v>
      </c>
      <c r="AJ265">
        <v>3</v>
      </c>
      <c r="AK265">
        <v>11</v>
      </c>
      <c r="AL265">
        <v>27.27</v>
      </c>
      <c r="AM265">
        <v>0</v>
      </c>
      <c r="AN265">
        <v>4</v>
      </c>
      <c r="AO265">
        <v>0</v>
      </c>
      <c r="AP265">
        <v>1</v>
      </c>
      <c r="AQ265">
        <v>13</v>
      </c>
      <c r="AR265">
        <v>7.69</v>
      </c>
      <c r="AS265">
        <v>3</v>
      </c>
      <c r="AT265">
        <v>13</v>
      </c>
      <c r="AU265">
        <v>23.08</v>
      </c>
    </row>
    <row r="266" spans="2:47" x14ac:dyDescent="0.2">
      <c r="B266" t="s">
        <v>173</v>
      </c>
      <c r="C266" t="s">
        <v>49</v>
      </c>
      <c r="D266" t="s">
        <v>42</v>
      </c>
      <c r="E266">
        <v>19.559999999999999</v>
      </c>
      <c r="F266">
        <v>61</v>
      </c>
      <c r="G266">
        <v>11</v>
      </c>
      <c r="H266">
        <v>12</v>
      </c>
      <c r="I266">
        <v>4</v>
      </c>
      <c r="J266">
        <v>23</v>
      </c>
      <c r="K266">
        <v>27</v>
      </c>
      <c r="L266">
        <v>102</v>
      </c>
      <c r="M266">
        <v>10.78</v>
      </c>
      <c r="N266">
        <v>0.18</v>
      </c>
      <c r="O266">
        <v>0.2</v>
      </c>
      <c r="P266">
        <v>7.0000000000000007E-2</v>
      </c>
      <c r="Q266">
        <v>0.38</v>
      </c>
      <c r="R266">
        <v>0.44</v>
      </c>
      <c r="S266">
        <v>1.67</v>
      </c>
      <c r="T266">
        <v>788.7</v>
      </c>
      <c r="U266">
        <v>12.93</v>
      </c>
      <c r="V266">
        <v>0.84</v>
      </c>
      <c r="W266">
        <v>0.91</v>
      </c>
      <c r="X266">
        <v>0.3</v>
      </c>
      <c r="Y266">
        <v>1.75</v>
      </c>
      <c r="Z266">
        <v>2.0499999999999998</v>
      </c>
      <c r="AA266">
        <v>7.76</v>
      </c>
      <c r="AB266">
        <v>13.94</v>
      </c>
      <c r="AC266">
        <v>13.96</v>
      </c>
      <c r="AD266">
        <v>63.62</v>
      </c>
      <c r="AE266">
        <v>47.36</v>
      </c>
      <c r="AF266">
        <v>5.6</v>
      </c>
      <c r="AG266">
        <v>65.790000000000006</v>
      </c>
      <c r="AH266">
        <v>50</v>
      </c>
      <c r="AI266">
        <v>26</v>
      </c>
      <c r="AJ266">
        <v>4</v>
      </c>
      <c r="AK266">
        <v>18</v>
      </c>
      <c r="AL266">
        <v>22.22</v>
      </c>
      <c r="AM266">
        <v>4</v>
      </c>
      <c r="AN266">
        <v>13</v>
      </c>
      <c r="AO266">
        <v>30.77</v>
      </c>
      <c r="AP266">
        <v>3</v>
      </c>
      <c r="AQ266">
        <v>71</v>
      </c>
      <c r="AR266">
        <v>4.2300000000000004</v>
      </c>
      <c r="AS266">
        <v>44</v>
      </c>
      <c r="AT266">
        <v>119</v>
      </c>
      <c r="AU266">
        <v>36.97</v>
      </c>
    </row>
    <row r="267" spans="2:47" x14ac:dyDescent="0.2">
      <c r="B267" t="s">
        <v>351</v>
      </c>
      <c r="C267" t="s">
        <v>102</v>
      </c>
      <c r="D267" t="s">
        <v>47</v>
      </c>
      <c r="E267">
        <v>18.411999999999999</v>
      </c>
      <c r="F267">
        <v>62</v>
      </c>
      <c r="G267">
        <v>0</v>
      </c>
      <c r="H267">
        <v>4</v>
      </c>
      <c r="I267">
        <v>7</v>
      </c>
      <c r="J267">
        <v>4</v>
      </c>
      <c r="K267">
        <v>11</v>
      </c>
      <c r="L267">
        <v>37</v>
      </c>
      <c r="M267">
        <v>0</v>
      </c>
      <c r="N267">
        <v>0</v>
      </c>
      <c r="O267">
        <v>0.06</v>
      </c>
      <c r="P267">
        <v>0.11</v>
      </c>
      <c r="Q267">
        <v>0.06</v>
      </c>
      <c r="R267">
        <v>0.18</v>
      </c>
      <c r="S267">
        <v>0.6</v>
      </c>
      <c r="T267">
        <v>887.9</v>
      </c>
      <c r="U267">
        <v>14.32</v>
      </c>
      <c r="V267">
        <v>0</v>
      </c>
      <c r="W267">
        <v>0.27</v>
      </c>
      <c r="X267">
        <v>0.47</v>
      </c>
      <c r="Y267">
        <v>0.27</v>
      </c>
      <c r="Z267">
        <v>0.74</v>
      </c>
      <c r="AA267">
        <v>2.5</v>
      </c>
      <c r="AB267">
        <v>12.81</v>
      </c>
      <c r="AC267">
        <v>13.9</v>
      </c>
      <c r="AD267">
        <v>55.64</v>
      </c>
      <c r="AE267">
        <v>50.61</v>
      </c>
      <c r="AF267">
        <v>-16.600000000000001</v>
      </c>
      <c r="AG267">
        <v>45.45</v>
      </c>
      <c r="AH267">
        <v>50</v>
      </c>
      <c r="AI267">
        <v>60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36</v>
      </c>
      <c r="AR267">
        <v>0</v>
      </c>
      <c r="AS267">
        <v>0</v>
      </c>
      <c r="AT267">
        <v>0</v>
      </c>
      <c r="AU267">
        <v>0</v>
      </c>
    </row>
    <row r="268" spans="2:47" x14ac:dyDescent="0.2">
      <c r="B268" t="s">
        <v>204</v>
      </c>
      <c r="C268" t="s">
        <v>46</v>
      </c>
      <c r="D268" t="s">
        <v>80</v>
      </c>
      <c r="E268">
        <v>20.113</v>
      </c>
      <c r="F268">
        <v>67</v>
      </c>
      <c r="G268">
        <v>16</v>
      </c>
      <c r="H268">
        <v>8</v>
      </c>
      <c r="I268">
        <v>7</v>
      </c>
      <c r="J268">
        <v>24</v>
      </c>
      <c r="K268">
        <v>31</v>
      </c>
      <c r="L268">
        <v>170</v>
      </c>
      <c r="M268">
        <v>9.41</v>
      </c>
      <c r="N268">
        <v>0.24</v>
      </c>
      <c r="O268">
        <v>0.12</v>
      </c>
      <c r="P268">
        <v>0.1</v>
      </c>
      <c r="Q268">
        <v>0.36</v>
      </c>
      <c r="R268">
        <v>0.46</v>
      </c>
      <c r="S268">
        <v>2.54</v>
      </c>
      <c r="T268">
        <v>783.92</v>
      </c>
      <c r="U268">
        <v>11.7</v>
      </c>
      <c r="V268">
        <v>1.22</v>
      </c>
      <c r="W268">
        <v>0.61</v>
      </c>
      <c r="X268">
        <v>0.54</v>
      </c>
      <c r="Y268">
        <v>1.84</v>
      </c>
      <c r="Z268">
        <v>2.37</v>
      </c>
      <c r="AA268">
        <v>13.01</v>
      </c>
      <c r="AB268">
        <v>13.82</v>
      </c>
      <c r="AC268">
        <v>14.15</v>
      </c>
      <c r="AD268">
        <v>51.15</v>
      </c>
      <c r="AE268">
        <v>50.15</v>
      </c>
      <c r="AF268">
        <v>3.53</v>
      </c>
      <c r="AG268">
        <v>53.33</v>
      </c>
      <c r="AH268">
        <v>40</v>
      </c>
      <c r="AI268">
        <v>35</v>
      </c>
      <c r="AJ268">
        <v>4</v>
      </c>
      <c r="AK268">
        <v>18</v>
      </c>
      <c r="AL268">
        <v>22.22</v>
      </c>
      <c r="AM268">
        <v>3</v>
      </c>
      <c r="AN268">
        <v>29</v>
      </c>
      <c r="AO268">
        <v>10.34</v>
      </c>
      <c r="AP268">
        <v>9</v>
      </c>
      <c r="AQ268">
        <v>123</v>
      </c>
      <c r="AR268">
        <v>7.32</v>
      </c>
      <c r="AS268">
        <v>7</v>
      </c>
      <c r="AT268">
        <v>32</v>
      </c>
      <c r="AU268">
        <v>21.88</v>
      </c>
    </row>
    <row r="269" spans="2:47" x14ac:dyDescent="0.2">
      <c r="B269" t="s">
        <v>355</v>
      </c>
      <c r="C269" t="s">
        <v>102</v>
      </c>
      <c r="D269" t="s">
        <v>107</v>
      </c>
      <c r="E269">
        <v>17.221</v>
      </c>
      <c r="F269">
        <v>58</v>
      </c>
      <c r="G269">
        <v>1</v>
      </c>
      <c r="H269">
        <v>4</v>
      </c>
      <c r="I269">
        <v>8</v>
      </c>
      <c r="J269">
        <v>5</v>
      </c>
      <c r="K269">
        <v>13</v>
      </c>
      <c r="L269">
        <v>45</v>
      </c>
      <c r="M269">
        <v>2.2200000000000002</v>
      </c>
      <c r="N269">
        <v>0.02</v>
      </c>
      <c r="O269">
        <v>7.0000000000000007E-2</v>
      </c>
      <c r="P269">
        <v>0.14000000000000001</v>
      </c>
      <c r="Q269">
        <v>0.09</v>
      </c>
      <c r="R269">
        <v>0.22</v>
      </c>
      <c r="S269">
        <v>0.78</v>
      </c>
      <c r="T269">
        <v>880.96</v>
      </c>
      <c r="U269">
        <v>15.19</v>
      </c>
      <c r="V269">
        <v>7.0000000000000007E-2</v>
      </c>
      <c r="W269">
        <v>0.27</v>
      </c>
      <c r="X269">
        <v>0.54</v>
      </c>
      <c r="Y269">
        <v>0.34</v>
      </c>
      <c r="Z269">
        <v>0.89</v>
      </c>
      <c r="AA269">
        <v>3.06</v>
      </c>
      <c r="AB269">
        <v>14.54</v>
      </c>
      <c r="AC269">
        <v>14.33</v>
      </c>
      <c r="AD269">
        <v>48.06</v>
      </c>
      <c r="AE269">
        <v>53.3</v>
      </c>
      <c r="AF269">
        <v>-13.04</v>
      </c>
      <c r="AG269">
        <v>37.5</v>
      </c>
      <c r="AH269">
        <v>39</v>
      </c>
      <c r="AI269">
        <v>65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44</v>
      </c>
      <c r="AR269">
        <v>2.27</v>
      </c>
      <c r="AS269">
        <v>1</v>
      </c>
      <c r="AT269">
        <v>1</v>
      </c>
      <c r="AU269">
        <v>100</v>
      </c>
    </row>
    <row r="270" spans="2:47" x14ac:dyDescent="0.2">
      <c r="B270" t="s">
        <v>125</v>
      </c>
      <c r="C270" t="s">
        <v>49</v>
      </c>
      <c r="D270" t="s">
        <v>82</v>
      </c>
      <c r="E270">
        <v>19.542999999999999</v>
      </c>
      <c r="F270">
        <v>53</v>
      </c>
      <c r="G270">
        <v>15</v>
      </c>
      <c r="H270">
        <v>22</v>
      </c>
      <c r="I270">
        <v>8</v>
      </c>
      <c r="J270">
        <v>37</v>
      </c>
      <c r="K270">
        <v>45</v>
      </c>
      <c r="L270">
        <v>170</v>
      </c>
      <c r="M270">
        <v>8.82</v>
      </c>
      <c r="N270">
        <v>0.28000000000000003</v>
      </c>
      <c r="O270">
        <v>0.42</v>
      </c>
      <c r="P270">
        <v>0.15</v>
      </c>
      <c r="Q270">
        <v>0.7</v>
      </c>
      <c r="R270">
        <v>0.85</v>
      </c>
      <c r="S270">
        <v>3.21</v>
      </c>
      <c r="T270">
        <v>852.02</v>
      </c>
      <c r="U270">
        <v>16.079999999999998</v>
      </c>
      <c r="V270">
        <v>1.06</v>
      </c>
      <c r="W270">
        <v>1.55</v>
      </c>
      <c r="X270">
        <v>0.56000000000000005</v>
      </c>
      <c r="Y270">
        <v>2.61</v>
      </c>
      <c r="Z270">
        <v>3.17</v>
      </c>
      <c r="AA270">
        <v>11.97</v>
      </c>
      <c r="AB270">
        <v>15.7</v>
      </c>
      <c r="AC270">
        <v>14.65</v>
      </c>
      <c r="AD270">
        <v>55.28</v>
      </c>
      <c r="AE270">
        <v>49.7</v>
      </c>
      <c r="AF270">
        <v>4.46</v>
      </c>
      <c r="AG270">
        <v>58.18</v>
      </c>
      <c r="AH270">
        <v>64</v>
      </c>
      <c r="AI270">
        <v>46</v>
      </c>
      <c r="AJ270">
        <v>3</v>
      </c>
      <c r="AK270">
        <v>18</v>
      </c>
      <c r="AL270">
        <v>16.670000000000002</v>
      </c>
      <c r="AM270">
        <v>3</v>
      </c>
      <c r="AN270">
        <v>31</v>
      </c>
      <c r="AO270">
        <v>9.68</v>
      </c>
      <c r="AP270">
        <v>9</v>
      </c>
      <c r="AQ270">
        <v>121</v>
      </c>
      <c r="AR270">
        <v>7.44</v>
      </c>
      <c r="AS270">
        <v>261</v>
      </c>
      <c r="AT270">
        <v>439</v>
      </c>
      <c r="AU270">
        <v>59.45</v>
      </c>
    </row>
    <row r="271" spans="2:47" x14ac:dyDescent="0.2">
      <c r="B271" t="s">
        <v>366</v>
      </c>
      <c r="C271" t="s">
        <v>49</v>
      </c>
      <c r="D271" t="s">
        <v>114</v>
      </c>
      <c r="E271">
        <v>18.64</v>
      </c>
      <c r="F271">
        <v>33</v>
      </c>
      <c r="G271">
        <v>3</v>
      </c>
      <c r="H271">
        <v>2</v>
      </c>
      <c r="I271">
        <v>1</v>
      </c>
      <c r="J271">
        <v>5</v>
      </c>
      <c r="K271">
        <v>6</v>
      </c>
      <c r="L271">
        <v>30</v>
      </c>
      <c r="M271">
        <v>10</v>
      </c>
      <c r="N271">
        <v>0.09</v>
      </c>
      <c r="O271">
        <v>0.06</v>
      </c>
      <c r="P271">
        <v>0.03</v>
      </c>
      <c r="Q271">
        <v>0.15</v>
      </c>
      <c r="R271">
        <v>0.18</v>
      </c>
      <c r="S271">
        <v>0.91</v>
      </c>
      <c r="T271">
        <v>258.17</v>
      </c>
      <c r="U271">
        <v>7.82</v>
      </c>
      <c r="V271">
        <v>0.7</v>
      </c>
      <c r="W271">
        <v>0.46</v>
      </c>
      <c r="X271">
        <v>0.23</v>
      </c>
      <c r="Y271">
        <v>1.1599999999999999</v>
      </c>
      <c r="Z271">
        <v>1.39</v>
      </c>
      <c r="AA271">
        <v>6.97</v>
      </c>
      <c r="AB271">
        <v>14.04</v>
      </c>
      <c r="AC271">
        <v>13.78</v>
      </c>
      <c r="AD271">
        <v>52.34</v>
      </c>
      <c r="AE271">
        <v>46.93</v>
      </c>
      <c r="AF271">
        <v>0.41</v>
      </c>
      <c r="AG271">
        <v>53.85</v>
      </c>
      <c r="AH271">
        <v>7</v>
      </c>
      <c r="AI271">
        <v>6</v>
      </c>
      <c r="AJ271">
        <v>1</v>
      </c>
      <c r="AK271">
        <v>10</v>
      </c>
      <c r="AL271">
        <v>10</v>
      </c>
      <c r="AM271">
        <v>1</v>
      </c>
      <c r="AN271">
        <v>2</v>
      </c>
      <c r="AO271">
        <v>50</v>
      </c>
      <c r="AP271">
        <v>1</v>
      </c>
      <c r="AQ271">
        <v>18</v>
      </c>
      <c r="AR271">
        <v>5.56</v>
      </c>
      <c r="AS271">
        <v>0</v>
      </c>
      <c r="AT271">
        <v>2</v>
      </c>
      <c r="AU271">
        <v>0</v>
      </c>
    </row>
    <row r="272" spans="2:47" x14ac:dyDescent="0.2">
      <c r="B272" t="s">
        <v>84</v>
      </c>
      <c r="C272" t="s">
        <v>46</v>
      </c>
      <c r="D272" t="s">
        <v>85</v>
      </c>
      <c r="E272">
        <v>18.295000000000002</v>
      </c>
      <c r="F272">
        <v>62</v>
      </c>
      <c r="G272">
        <v>19</v>
      </c>
      <c r="H272">
        <v>16</v>
      </c>
      <c r="I272">
        <v>11</v>
      </c>
      <c r="J272">
        <v>35</v>
      </c>
      <c r="K272">
        <v>46</v>
      </c>
      <c r="L272">
        <v>128</v>
      </c>
      <c r="M272">
        <v>14.84</v>
      </c>
      <c r="N272">
        <v>0.31</v>
      </c>
      <c r="O272">
        <v>0.26</v>
      </c>
      <c r="P272">
        <v>0.18</v>
      </c>
      <c r="Q272">
        <v>0.56000000000000005</v>
      </c>
      <c r="R272">
        <v>0.74</v>
      </c>
      <c r="S272">
        <v>2.06</v>
      </c>
      <c r="T272">
        <v>884.11</v>
      </c>
      <c r="U272">
        <v>14.26</v>
      </c>
      <c r="V272">
        <v>1.29</v>
      </c>
      <c r="W272">
        <v>1.0900000000000001</v>
      </c>
      <c r="X272">
        <v>0.75</v>
      </c>
      <c r="Y272">
        <v>2.38</v>
      </c>
      <c r="Z272">
        <v>3.12</v>
      </c>
      <c r="AA272">
        <v>8.69</v>
      </c>
      <c r="AB272">
        <v>13.76</v>
      </c>
      <c r="AC272">
        <v>14.26</v>
      </c>
      <c r="AD272">
        <v>53.29</v>
      </c>
      <c r="AE272">
        <v>49.07</v>
      </c>
      <c r="AF272">
        <v>22.42</v>
      </c>
      <c r="AG272">
        <v>65.59</v>
      </c>
      <c r="AH272">
        <v>61</v>
      </c>
      <c r="AI272">
        <v>32</v>
      </c>
      <c r="AJ272">
        <v>7</v>
      </c>
      <c r="AK272">
        <v>24</v>
      </c>
      <c r="AL272">
        <v>29.17</v>
      </c>
      <c r="AM272">
        <v>5</v>
      </c>
      <c r="AN272">
        <v>21</v>
      </c>
      <c r="AO272">
        <v>23.81</v>
      </c>
      <c r="AP272">
        <v>7</v>
      </c>
      <c r="AQ272">
        <v>83</v>
      </c>
      <c r="AR272">
        <v>8.43</v>
      </c>
      <c r="AS272">
        <v>2</v>
      </c>
      <c r="AT272">
        <v>9</v>
      </c>
      <c r="AU272">
        <v>22.22</v>
      </c>
    </row>
    <row r="273" spans="2:47" x14ac:dyDescent="0.2">
      <c r="B273" t="s">
        <v>222</v>
      </c>
      <c r="C273" t="s">
        <v>46</v>
      </c>
      <c r="D273" t="s">
        <v>223</v>
      </c>
      <c r="E273">
        <v>17.468</v>
      </c>
      <c r="F273">
        <v>63</v>
      </c>
      <c r="G273">
        <v>6</v>
      </c>
      <c r="H273">
        <v>14</v>
      </c>
      <c r="I273">
        <v>6</v>
      </c>
      <c r="J273">
        <v>20</v>
      </c>
      <c r="K273">
        <v>26</v>
      </c>
      <c r="L273">
        <v>123</v>
      </c>
      <c r="M273">
        <v>4.88</v>
      </c>
      <c r="N273">
        <v>0.1</v>
      </c>
      <c r="O273">
        <v>0.22</v>
      </c>
      <c r="P273">
        <v>0.1</v>
      </c>
      <c r="Q273">
        <v>0.32</v>
      </c>
      <c r="R273">
        <v>0.41</v>
      </c>
      <c r="S273">
        <v>1.95</v>
      </c>
      <c r="T273">
        <v>827.72</v>
      </c>
      <c r="U273">
        <v>13.14</v>
      </c>
      <c r="V273">
        <v>0.43</v>
      </c>
      <c r="W273">
        <v>1.01</v>
      </c>
      <c r="X273">
        <v>0.43</v>
      </c>
      <c r="Y273">
        <v>1.45</v>
      </c>
      <c r="Z273">
        <v>1.88</v>
      </c>
      <c r="AA273">
        <v>8.92</v>
      </c>
      <c r="AB273">
        <v>13.72</v>
      </c>
      <c r="AC273">
        <v>13.86</v>
      </c>
      <c r="AD273">
        <v>47.91</v>
      </c>
      <c r="AE273">
        <v>50.56</v>
      </c>
      <c r="AF273">
        <v>-8.59</v>
      </c>
      <c r="AG273">
        <v>39.770000000000003</v>
      </c>
      <c r="AH273">
        <v>35</v>
      </c>
      <c r="AI273">
        <v>53</v>
      </c>
      <c r="AJ273">
        <v>1</v>
      </c>
      <c r="AK273">
        <v>9</v>
      </c>
      <c r="AL273">
        <v>11.11</v>
      </c>
      <c r="AM273">
        <v>3</v>
      </c>
      <c r="AN273">
        <v>19</v>
      </c>
      <c r="AO273">
        <v>15.79</v>
      </c>
      <c r="AP273">
        <v>2</v>
      </c>
      <c r="AQ273">
        <v>95</v>
      </c>
      <c r="AR273">
        <v>2.11</v>
      </c>
      <c r="AS273">
        <v>12</v>
      </c>
      <c r="AT273">
        <v>32</v>
      </c>
      <c r="AU273">
        <v>37.5</v>
      </c>
    </row>
    <row r="274" spans="2:47" x14ac:dyDescent="0.2">
      <c r="B274" t="s">
        <v>140</v>
      </c>
      <c r="C274" t="s">
        <v>46</v>
      </c>
      <c r="D274" t="s">
        <v>107</v>
      </c>
      <c r="E274">
        <v>17.928000000000001</v>
      </c>
      <c r="F274">
        <v>56</v>
      </c>
      <c r="G274">
        <v>10</v>
      </c>
      <c r="H274">
        <v>11</v>
      </c>
      <c r="I274">
        <v>8</v>
      </c>
      <c r="J274">
        <v>21</v>
      </c>
      <c r="K274">
        <v>29</v>
      </c>
      <c r="L274">
        <v>89</v>
      </c>
      <c r="M274">
        <v>11.24</v>
      </c>
      <c r="N274">
        <v>0.18</v>
      </c>
      <c r="O274">
        <v>0.2</v>
      </c>
      <c r="P274">
        <v>0.14000000000000001</v>
      </c>
      <c r="Q274">
        <v>0.38</v>
      </c>
      <c r="R274">
        <v>0.52</v>
      </c>
      <c r="S274">
        <v>1.59</v>
      </c>
      <c r="T274">
        <v>721</v>
      </c>
      <c r="U274">
        <v>12.87</v>
      </c>
      <c r="V274">
        <v>0.83</v>
      </c>
      <c r="W274">
        <v>0.92</v>
      </c>
      <c r="X274">
        <v>0.67</v>
      </c>
      <c r="Y274">
        <v>1.75</v>
      </c>
      <c r="Z274">
        <v>2.41</v>
      </c>
      <c r="AA274">
        <v>7.41</v>
      </c>
      <c r="AB274">
        <v>14.97</v>
      </c>
      <c r="AC274">
        <v>13.96</v>
      </c>
      <c r="AD274">
        <v>47.59</v>
      </c>
      <c r="AE274">
        <v>50.61</v>
      </c>
      <c r="AF274">
        <v>11.88</v>
      </c>
      <c r="AG274">
        <v>55.56</v>
      </c>
      <c r="AH274">
        <v>40</v>
      </c>
      <c r="AI274">
        <v>32</v>
      </c>
      <c r="AJ274">
        <v>1</v>
      </c>
      <c r="AK274">
        <v>15</v>
      </c>
      <c r="AL274">
        <v>6.67</v>
      </c>
      <c r="AM274">
        <v>2</v>
      </c>
      <c r="AN274">
        <v>17</v>
      </c>
      <c r="AO274">
        <v>11.76</v>
      </c>
      <c r="AP274">
        <v>7</v>
      </c>
      <c r="AQ274">
        <v>57</v>
      </c>
      <c r="AR274">
        <v>12.28</v>
      </c>
      <c r="AS274">
        <v>4</v>
      </c>
      <c r="AT274">
        <v>12</v>
      </c>
      <c r="AU274">
        <v>33.33</v>
      </c>
    </row>
    <row r="275" spans="2:47" x14ac:dyDescent="0.2">
      <c r="B275" t="s">
        <v>127</v>
      </c>
      <c r="C275" t="s">
        <v>46</v>
      </c>
      <c r="D275" t="s">
        <v>50</v>
      </c>
      <c r="E275">
        <v>20.649000000000001</v>
      </c>
      <c r="F275">
        <v>57</v>
      </c>
      <c r="G275">
        <v>23</v>
      </c>
      <c r="H275">
        <v>15</v>
      </c>
      <c r="I275">
        <v>4</v>
      </c>
      <c r="J275">
        <v>38</v>
      </c>
      <c r="K275">
        <v>42</v>
      </c>
      <c r="L275">
        <v>155</v>
      </c>
      <c r="M275">
        <v>14.84</v>
      </c>
      <c r="N275">
        <v>0.4</v>
      </c>
      <c r="O275">
        <v>0.26</v>
      </c>
      <c r="P275">
        <v>7.0000000000000007E-2</v>
      </c>
      <c r="Q275">
        <v>0.67</v>
      </c>
      <c r="R275">
        <v>0.74</v>
      </c>
      <c r="S275">
        <v>2.72</v>
      </c>
      <c r="T275">
        <v>890.59</v>
      </c>
      <c r="U275">
        <v>15.62</v>
      </c>
      <c r="V275">
        <v>1.55</v>
      </c>
      <c r="W275">
        <v>1.01</v>
      </c>
      <c r="X275">
        <v>0.27</v>
      </c>
      <c r="Y275">
        <v>2.56</v>
      </c>
      <c r="Z275">
        <v>2.83</v>
      </c>
      <c r="AA275">
        <v>10.44</v>
      </c>
      <c r="AB275">
        <v>15.19</v>
      </c>
      <c r="AC275">
        <v>14.34</v>
      </c>
      <c r="AD275">
        <v>54.83</v>
      </c>
      <c r="AE275">
        <v>49.81</v>
      </c>
      <c r="AF275">
        <v>11.55</v>
      </c>
      <c r="AG275">
        <v>61</v>
      </c>
      <c r="AH275">
        <v>61</v>
      </c>
      <c r="AI275">
        <v>39</v>
      </c>
      <c r="AJ275">
        <v>6</v>
      </c>
      <c r="AK275">
        <v>23</v>
      </c>
      <c r="AL275">
        <v>26.09</v>
      </c>
      <c r="AM275">
        <v>5</v>
      </c>
      <c r="AN275">
        <v>22</v>
      </c>
      <c r="AO275">
        <v>22.73</v>
      </c>
      <c r="AP275">
        <v>12</v>
      </c>
      <c r="AQ275">
        <v>110</v>
      </c>
      <c r="AR275">
        <v>10.91</v>
      </c>
      <c r="AS275">
        <v>82</v>
      </c>
      <c r="AT275">
        <v>162</v>
      </c>
      <c r="AU275">
        <v>50.62</v>
      </c>
    </row>
    <row r="276" spans="2:47" x14ac:dyDescent="0.2">
      <c r="B276" t="s">
        <v>460</v>
      </c>
      <c r="C276" t="s">
        <v>41</v>
      </c>
      <c r="D276" t="s">
        <v>71</v>
      </c>
      <c r="E276">
        <v>16.405999999999999</v>
      </c>
      <c r="F276">
        <v>33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26</v>
      </c>
      <c r="M276">
        <v>3.85</v>
      </c>
      <c r="N276">
        <v>0.03</v>
      </c>
      <c r="O276">
        <v>0</v>
      </c>
      <c r="P276">
        <v>0</v>
      </c>
      <c r="Q276">
        <v>0.03</v>
      </c>
      <c r="R276">
        <v>0.03</v>
      </c>
      <c r="S276">
        <v>0.79</v>
      </c>
      <c r="T276">
        <v>242.33</v>
      </c>
      <c r="U276">
        <v>7.34</v>
      </c>
      <c r="V276">
        <v>0.25</v>
      </c>
      <c r="W276">
        <v>0</v>
      </c>
      <c r="X276">
        <v>0</v>
      </c>
      <c r="Y276">
        <v>0.25</v>
      </c>
      <c r="Z276">
        <v>0.25</v>
      </c>
      <c r="AA276">
        <v>6.44</v>
      </c>
      <c r="AB276">
        <v>12.38</v>
      </c>
      <c r="AC276">
        <v>13.54</v>
      </c>
      <c r="AD276">
        <v>39.71</v>
      </c>
      <c r="AE276">
        <v>50.51</v>
      </c>
      <c r="AF276">
        <v>-21.08</v>
      </c>
      <c r="AG276">
        <v>23.08</v>
      </c>
      <c r="AH276">
        <v>3</v>
      </c>
      <c r="AI276">
        <v>10</v>
      </c>
      <c r="AJ276">
        <v>0</v>
      </c>
      <c r="AK276">
        <v>1</v>
      </c>
      <c r="AL276">
        <v>0</v>
      </c>
      <c r="AM276">
        <v>1</v>
      </c>
      <c r="AN276">
        <v>10</v>
      </c>
      <c r="AO276">
        <v>10</v>
      </c>
      <c r="AP276">
        <v>0</v>
      </c>
      <c r="AQ276">
        <v>15</v>
      </c>
      <c r="AR276">
        <v>0</v>
      </c>
      <c r="AS276">
        <v>14</v>
      </c>
      <c r="AT276">
        <v>38</v>
      </c>
      <c r="AU276">
        <v>36.840000000000003</v>
      </c>
    </row>
    <row r="277" spans="2:47" x14ac:dyDescent="0.2">
      <c r="B277" t="s">
        <v>505</v>
      </c>
      <c r="C277" t="s">
        <v>102</v>
      </c>
      <c r="D277" t="s">
        <v>56</v>
      </c>
      <c r="E277">
        <v>17.423999999999999</v>
      </c>
      <c r="F277">
        <v>44</v>
      </c>
      <c r="G277">
        <v>1</v>
      </c>
      <c r="H277">
        <v>2</v>
      </c>
      <c r="I277">
        <v>4</v>
      </c>
      <c r="J277">
        <v>3</v>
      </c>
      <c r="K277">
        <v>7</v>
      </c>
      <c r="L277">
        <v>24</v>
      </c>
      <c r="M277">
        <v>4.17</v>
      </c>
      <c r="N277">
        <v>0.02</v>
      </c>
      <c r="O277">
        <v>0.05</v>
      </c>
      <c r="P277">
        <v>0.09</v>
      </c>
      <c r="Q277">
        <v>7.0000000000000007E-2</v>
      </c>
      <c r="R277">
        <v>0.16</v>
      </c>
      <c r="S277">
        <v>0.55000000000000004</v>
      </c>
      <c r="T277">
        <v>617.61</v>
      </c>
      <c r="U277">
        <v>14.04</v>
      </c>
      <c r="V277">
        <v>0.1</v>
      </c>
      <c r="W277">
        <v>0.19</v>
      </c>
      <c r="X277">
        <v>0.39</v>
      </c>
      <c r="Y277">
        <v>0.28999999999999998</v>
      </c>
      <c r="Z277">
        <v>0.68</v>
      </c>
      <c r="AA277">
        <v>2.33</v>
      </c>
      <c r="AB277">
        <v>13.39</v>
      </c>
      <c r="AC277">
        <v>13.7</v>
      </c>
      <c r="AD277">
        <v>44.81</v>
      </c>
      <c r="AE277">
        <v>48.97</v>
      </c>
      <c r="AF277">
        <v>-5.3</v>
      </c>
      <c r="AG277">
        <v>39.729999999999997</v>
      </c>
      <c r="AH277">
        <v>29</v>
      </c>
      <c r="AI277">
        <v>44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24</v>
      </c>
      <c r="AR277">
        <v>4.17</v>
      </c>
      <c r="AS277">
        <v>0</v>
      </c>
      <c r="AT277">
        <v>0</v>
      </c>
      <c r="AU277">
        <v>0</v>
      </c>
    </row>
    <row r="278" spans="2:47" x14ac:dyDescent="0.2">
      <c r="B278" t="s">
        <v>458</v>
      </c>
      <c r="C278" t="s">
        <v>102</v>
      </c>
      <c r="D278" t="s">
        <v>107</v>
      </c>
      <c r="E278">
        <v>18.704999999999998</v>
      </c>
      <c r="F278">
        <v>7</v>
      </c>
      <c r="G278">
        <v>0</v>
      </c>
      <c r="H278">
        <v>1</v>
      </c>
      <c r="I278">
        <v>1</v>
      </c>
      <c r="J278">
        <v>1</v>
      </c>
      <c r="K278">
        <v>2</v>
      </c>
      <c r="L278">
        <v>7</v>
      </c>
      <c r="M278">
        <v>0</v>
      </c>
      <c r="N278">
        <v>0</v>
      </c>
      <c r="O278">
        <v>0.14000000000000001</v>
      </c>
      <c r="P278">
        <v>0.14000000000000001</v>
      </c>
      <c r="Q278">
        <v>0.14000000000000001</v>
      </c>
      <c r="R278">
        <v>0.28999999999999998</v>
      </c>
      <c r="S278">
        <v>1</v>
      </c>
      <c r="T278">
        <v>77.790000000000006</v>
      </c>
      <c r="U278">
        <v>11.11</v>
      </c>
      <c r="V278">
        <v>0</v>
      </c>
      <c r="W278">
        <v>0.77</v>
      </c>
      <c r="X278">
        <v>0.77</v>
      </c>
      <c r="Y278">
        <v>0.77</v>
      </c>
      <c r="Z278">
        <v>1.54</v>
      </c>
      <c r="AA278">
        <v>5.4</v>
      </c>
      <c r="AB278">
        <v>14.4</v>
      </c>
      <c r="AC278">
        <v>13.76</v>
      </c>
      <c r="AD278">
        <v>47.09</v>
      </c>
      <c r="AE278">
        <v>45.69</v>
      </c>
      <c r="AF278">
        <v>11.69</v>
      </c>
      <c r="AG278">
        <v>57.14</v>
      </c>
      <c r="AH278">
        <v>4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7</v>
      </c>
      <c r="AR278">
        <v>0</v>
      </c>
      <c r="AS278">
        <v>0</v>
      </c>
      <c r="AT278">
        <v>0</v>
      </c>
      <c r="AU278">
        <v>0</v>
      </c>
    </row>
    <row r="279" spans="2:47" x14ac:dyDescent="0.2">
      <c r="B279" t="s">
        <v>250</v>
      </c>
      <c r="C279" t="s">
        <v>49</v>
      </c>
      <c r="D279" t="s">
        <v>65</v>
      </c>
      <c r="E279">
        <v>18.515999999999998</v>
      </c>
      <c r="F279">
        <v>56</v>
      </c>
      <c r="G279">
        <v>7</v>
      </c>
      <c r="H279">
        <v>4</v>
      </c>
      <c r="I279">
        <v>5</v>
      </c>
      <c r="J279">
        <v>11</v>
      </c>
      <c r="K279">
        <v>16</v>
      </c>
      <c r="L279">
        <v>75</v>
      </c>
      <c r="M279">
        <v>9.33</v>
      </c>
      <c r="N279">
        <v>0.12</v>
      </c>
      <c r="O279">
        <v>7.0000000000000007E-2</v>
      </c>
      <c r="P279">
        <v>0.09</v>
      </c>
      <c r="Q279">
        <v>0.2</v>
      </c>
      <c r="R279">
        <v>0.28999999999999998</v>
      </c>
      <c r="S279">
        <v>1.34</v>
      </c>
      <c r="T279">
        <v>631.44000000000005</v>
      </c>
      <c r="U279">
        <v>11.28</v>
      </c>
      <c r="V279">
        <v>0.67</v>
      </c>
      <c r="W279">
        <v>0.38</v>
      </c>
      <c r="X279">
        <v>0.48</v>
      </c>
      <c r="Y279">
        <v>1.05</v>
      </c>
      <c r="Z279">
        <v>1.52</v>
      </c>
      <c r="AA279">
        <v>7.13</v>
      </c>
      <c r="AB279">
        <v>13.81</v>
      </c>
      <c r="AC279">
        <v>14.22</v>
      </c>
      <c r="AD279">
        <v>46.65</v>
      </c>
      <c r="AE279">
        <v>51.45</v>
      </c>
      <c r="AF279">
        <v>-2.42</v>
      </c>
      <c r="AG279">
        <v>46.3</v>
      </c>
      <c r="AH279">
        <v>25</v>
      </c>
      <c r="AI279">
        <v>29</v>
      </c>
      <c r="AJ279">
        <v>5</v>
      </c>
      <c r="AK279">
        <v>18</v>
      </c>
      <c r="AL279">
        <v>27.78</v>
      </c>
      <c r="AM279">
        <v>1</v>
      </c>
      <c r="AN279">
        <v>15</v>
      </c>
      <c r="AO279">
        <v>6.67</v>
      </c>
      <c r="AP279">
        <v>1</v>
      </c>
      <c r="AQ279">
        <v>42</v>
      </c>
      <c r="AR279">
        <v>2.38</v>
      </c>
      <c r="AS279">
        <v>2</v>
      </c>
      <c r="AT279">
        <v>10</v>
      </c>
      <c r="AU279">
        <v>20</v>
      </c>
    </row>
    <row r="280" spans="2:47" x14ac:dyDescent="0.2">
      <c r="B280" t="s">
        <v>301</v>
      </c>
      <c r="C280" t="s">
        <v>102</v>
      </c>
      <c r="D280" t="s">
        <v>50</v>
      </c>
      <c r="E280">
        <v>19.3</v>
      </c>
      <c r="F280">
        <v>60</v>
      </c>
      <c r="G280">
        <v>2</v>
      </c>
      <c r="H280">
        <v>5</v>
      </c>
      <c r="I280">
        <v>4</v>
      </c>
      <c r="J280">
        <v>7</v>
      </c>
      <c r="K280">
        <v>11</v>
      </c>
      <c r="L280">
        <v>44</v>
      </c>
      <c r="M280">
        <v>4.55</v>
      </c>
      <c r="N280">
        <v>0.03</v>
      </c>
      <c r="O280">
        <v>0.08</v>
      </c>
      <c r="P280">
        <v>7.0000000000000007E-2</v>
      </c>
      <c r="Q280">
        <v>0.12</v>
      </c>
      <c r="R280">
        <v>0.18</v>
      </c>
      <c r="S280">
        <v>0.73</v>
      </c>
      <c r="T280">
        <v>844.29</v>
      </c>
      <c r="U280">
        <v>14.07</v>
      </c>
      <c r="V280">
        <v>0.14000000000000001</v>
      </c>
      <c r="W280">
        <v>0.36</v>
      </c>
      <c r="X280">
        <v>0.28000000000000003</v>
      </c>
      <c r="Y280">
        <v>0.5</v>
      </c>
      <c r="Z280">
        <v>0.78</v>
      </c>
      <c r="AA280">
        <v>3.13</v>
      </c>
      <c r="AB280">
        <v>13.8</v>
      </c>
      <c r="AC280">
        <v>13.85</v>
      </c>
      <c r="AD280">
        <v>54.05</v>
      </c>
      <c r="AE280">
        <v>49.5</v>
      </c>
      <c r="AF280">
        <v>-9.42</v>
      </c>
      <c r="AG280">
        <v>47.25</v>
      </c>
      <c r="AH280">
        <v>43</v>
      </c>
      <c r="AI280">
        <v>48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2</v>
      </c>
      <c r="AQ280">
        <v>42</v>
      </c>
      <c r="AR280">
        <v>4.76</v>
      </c>
      <c r="AS280">
        <v>0</v>
      </c>
      <c r="AT280">
        <v>0</v>
      </c>
      <c r="AU280">
        <v>0</v>
      </c>
    </row>
    <row r="281" spans="2:47" x14ac:dyDescent="0.2">
      <c r="B281" t="s">
        <v>339</v>
      </c>
      <c r="C281" t="s">
        <v>41</v>
      </c>
      <c r="D281" t="s">
        <v>138</v>
      </c>
      <c r="E281">
        <v>16.43</v>
      </c>
      <c r="F281">
        <v>60</v>
      </c>
      <c r="G281">
        <v>5</v>
      </c>
      <c r="H281">
        <v>3</v>
      </c>
      <c r="I281">
        <v>3</v>
      </c>
      <c r="J281">
        <v>8</v>
      </c>
      <c r="K281">
        <v>11</v>
      </c>
      <c r="L281">
        <v>62</v>
      </c>
      <c r="M281">
        <v>8.06</v>
      </c>
      <c r="N281">
        <v>0.08</v>
      </c>
      <c r="O281">
        <v>0.05</v>
      </c>
      <c r="P281">
        <v>0.05</v>
      </c>
      <c r="Q281">
        <v>0.13</v>
      </c>
      <c r="R281">
        <v>0.18</v>
      </c>
      <c r="S281">
        <v>1.03</v>
      </c>
      <c r="T281">
        <v>661.24</v>
      </c>
      <c r="U281">
        <v>11.02</v>
      </c>
      <c r="V281">
        <v>0.45</v>
      </c>
      <c r="W281">
        <v>0.27</v>
      </c>
      <c r="X281">
        <v>0.27</v>
      </c>
      <c r="Y281">
        <v>0.73</v>
      </c>
      <c r="Z281">
        <v>1</v>
      </c>
      <c r="AA281">
        <v>5.63</v>
      </c>
      <c r="AB281">
        <v>13.16</v>
      </c>
      <c r="AC281">
        <v>13.35</v>
      </c>
      <c r="AD281">
        <v>34.700000000000003</v>
      </c>
      <c r="AE281">
        <v>51.76</v>
      </c>
      <c r="AF281">
        <v>-9.23</v>
      </c>
      <c r="AG281">
        <v>26.98</v>
      </c>
      <c r="AH281">
        <v>17</v>
      </c>
      <c r="AI281">
        <v>46</v>
      </c>
      <c r="AJ281">
        <v>1</v>
      </c>
      <c r="AK281">
        <v>7</v>
      </c>
      <c r="AL281">
        <v>14.29</v>
      </c>
      <c r="AM281">
        <v>1</v>
      </c>
      <c r="AN281">
        <v>11</v>
      </c>
      <c r="AO281">
        <v>9.09</v>
      </c>
      <c r="AP281">
        <v>3</v>
      </c>
      <c r="AQ281">
        <v>44</v>
      </c>
      <c r="AR281">
        <v>6.82</v>
      </c>
      <c r="AS281">
        <v>129</v>
      </c>
      <c r="AT281">
        <v>355</v>
      </c>
      <c r="AU281">
        <v>36.340000000000003</v>
      </c>
    </row>
    <row r="282" spans="2:47" x14ac:dyDescent="0.2">
      <c r="B282" t="s">
        <v>255</v>
      </c>
      <c r="C282" t="s">
        <v>41</v>
      </c>
      <c r="D282" t="s">
        <v>52</v>
      </c>
      <c r="E282">
        <v>18.169</v>
      </c>
      <c r="F282">
        <v>58</v>
      </c>
      <c r="G282">
        <v>5</v>
      </c>
      <c r="H282">
        <v>5</v>
      </c>
      <c r="I282">
        <v>2</v>
      </c>
      <c r="J282">
        <v>10</v>
      </c>
      <c r="K282">
        <v>12</v>
      </c>
      <c r="L282">
        <v>49</v>
      </c>
      <c r="M282">
        <v>10.199999999999999</v>
      </c>
      <c r="N282">
        <v>0.09</v>
      </c>
      <c r="O282">
        <v>0.09</v>
      </c>
      <c r="P282">
        <v>0.03</v>
      </c>
      <c r="Q282">
        <v>0.17</v>
      </c>
      <c r="R282">
        <v>0.21</v>
      </c>
      <c r="S282">
        <v>0.84</v>
      </c>
      <c r="T282">
        <v>513.29999999999995</v>
      </c>
      <c r="U282">
        <v>8.85</v>
      </c>
      <c r="V282">
        <v>0.57999999999999996</v>
      </c>
      <c r="W282">
        <v>0.57999999999999996</v>
      </c>
      <c r="X282">
        <v>0.23</v>
      </c>
      <c r="Y282">
        <v>1.17</v>
      </c>
      <c r="Z282">
        <v>1.4</v>
      </c>
      <c r="AA282">
        <v>5.73</v>
      </c>
      <c r="AB282">
        <v>12.35</v>
      </c>
      <c r="AC282">
        <v>13.3</v>
      </c>
      <c r="AD282">
        <v>55.89</v>
      </c>
      <c r="AE282">
        <v>49.07</v>
      </c>
      <c r="AF282">
        <v>-19.84</v>
      </c>
      <c r="AG282">
        <v>42.86</v>
      </c>
      <c r="AH282">
        <v>18</v>
      </c>
      <c r="AI282">
        <v>24</v>
      </c>
      <c r="AJ282">
        <v>0</v>
      </c>
      <c r="AK282">
        <v>10</v>
      </c>
      <c r="AL282">
        <v>0</v>
      </c>
      <c r="AM282">
        <v>1</v>
      </c>
      <c r="AN282">
        <v>7</v>
      </c>
      <c r="AO282">
        <v>14.29</v>
      </c>
      <c r="AP282">
        <v>4</v>
      </c>
      <c r="AQ282">
        <v>32</v>
      </c>
      <c r="AR282">
        <v>12.5</v>
      </c>
      <c r="AS282">
        <v>97</v>
      </c>
      <c r="AT282">
        <v>214</v>
      </c>
      <c r="AU282">
        <v>45.33</v>
      </c>
    </row>
    <row r="283" spans="2:47" x14ac:dyDescent="0.2">
      <c r="B283" t="s">
        <v>315</v>
      </c>
      <c r="C283" t="s">
        <v>41</v>
      </c>
      <c r="D283" t="s">
        <v>85</v>
      </c>
      <c r="E283">
        <v>19.059000000000001</v>
      </c>
      <c r="F283">
        <v>56</v>
      </c>
      <c r="G283">
        <v>3</v>
      </c>
      <c r="H283">
        <v>7</v>
      </c>
      <c r="I283">
        <v>0</v>
      </c>
      <c r="J283">
        <v>10</v>
      </c>
      <c r="K283">
        <v>10</v>
      </c>
      <c r="L283">
        <v>63</v>
      </c>
      <c r="M283">
        <v>4.76</v>
      </c>
      <c r="N283">
        <v>0.05</v>
      </c>
      <c r="O283">
        <v>0.12</v>
      </c>
      <c r="P283">
        <v>0</v>
      </c>
      <c r="Q283">
        <v>0.18</v>
      </c>
      <c r="R283">
        <v>0.18</v>
      </c>
      <c r="S283">
        <v>1.1200000000000001</v>
      </c>
      <c r="T283">
        <v>568.91</v>
      </c>
      <c r="U283">
        <v>10.16</v>
      </c>
      <c r="V283">
        <v>0.32</v>
      </c>
      <c r="W283">
        <v>0.74</v>
      </c>
      <c r="X283">
        <v>0</v>
      </c>
      <c r="Y283">
        <v>1.05</v>
      </c>
      <c r="Z283">
        <v>1.05</v>
      </c>
      <c r="AA283">
        <v>6.64</v>
      </c>
      <c r="AB283">
        <v>12.61</v>
      </c>
      <c r="AC283">
        <v>13.89</v>
      </c>
      <c r="AD283">
        <v>47.73</v>
      </c>
      <c r="AE283">
        <v>48.03</v>
      </c>
      <c r="AF283">
        <v>-18.64</v>
      </c>
      <c r="AG283">
        <v>34.69</v>
      </c>
      <c r="AH283">
        <v>17</v>
      </c>
      <c r="AI283">
        <v>32</v>
      </c>
      <c r="AJ283">
        <v>1</v>
      </c>
      <c r="AK283">
        <v>6</v>
      </c>
      <c r="AL283">
        <v>16.670000000000002</v>
      </c>
      <c r="AM283">
        <v>1</v>
      </c>
      <c r="AN283">
        <v>8</v>
      </c>
      <c r="AO283">
        <v>12.5</v>
      </c>
      <c r="AP283">
        <v>1</v>
      </c>
      <c r="AQ283">
        <v>49</v>
      </c>
      <c r="AR283">
        <v>2.04</v>
      </c>
      <c r="AS283">
        <v>305</v>
      </c>
      <c r="AT283">
        <v>569</v>
      </c>
      <c r="AU283">
        <v>53.6</v>
      </c>
    </row>
    <row r="284" spans="2:47" x14ac:dyDescent="0.2">
      <c r="B284" t="s">
        <v>293</v>
      </c>
      <c r="C284" t="s">
        <v>41</v>
      </c>
      <c r="D284" t="s">
        <v>80</v>
      </c>
      <c r="E284">
        <v>18.385000000000002</v>
      </c>
      <c r="F284">
        <v>44</v>
      </c>
      <c r="G284">
        <v>7</v>
      </c>
      <c r="H284">
        <v>8</v>
      </c>
      <c r="I284">
        <v>7</v>
      </c>
      <c r="J284">
        <v>15</v>
      </c>
      <c r="K284">
        <v>22</v>
      </c>
      <c r="L284">
        <v>60</v>
      </c>
      <c r="M284">
        <v>11.67</v>
      </c>
      <c r="N284">
        <v>0.16</v>
      </c>
      <c r="O284">
        <v>0.18</v>
      </c>
      <c r="P284">
        <v>0.16</v>
      </c>
      <c r="Q284">
        <v>0.34</v>
      </c>
      <c r="R284">
        <v>0.5</v>
      </c>
      <c r="S284">
        <v>1.36</v>
      </c>
      <c r="T284">
        <v>542.47</v>
      </c>
      <c r="U284">
        <v>12.33</v>
      </c>
      <c r="V284">
        <v>0.77</v>
      </c>
      <c r="W284">
        <v>0.88</v>
      </c>
      <c r="X284">
        <v>0.77</v>
      </c>
      <c r="Y284">
        <v>1.66</v>
      </c>
      <c r="Z284">
        <v>2.4300000000000002</v>
      </c>
      <c r="AA284">
        <v>6.64</v>
      </c>
      <c r="AB284">
        <v>13.36</v>
      </c>
      <c r="AC284">
        <v>14.33</v>
      </c>
      <c r="AD284">
        <v>50.96</v>
      </c>
      <c r="AE284">
        <v>49.87</v>
      </c>
      <c r="AF284">
        <v>3.07</v>
      </c>
      <c r="AG284">
        <v>53.7</v>
      </c>
      <c r="AH284">
        <v>29</v>
      </c>
      <c r="AI284">
        <v>25</v>
      </c>
      <c r="AJ284">
        <v>2</v>
      </c>
      <c r="AK284">
        <v>9</v>
      </c>
      <c r="AL284">
        <v>22.22</v>
      </c>
      <c r="AM284">
        <v>2</v>
      </c>
      <c r="AN284">
        <v>12</v>
      </c>
      <c r="AO284">
        <v>16.670000000000002</v>
      </c>
      <c r="AP284">
        <v>3</v>
      </c>
      <c r="AQ284">
        <v>39</v>
      </c>
      <c r="AR284">
        <v>7.69</v>
      </c>
      <c r="AS284">
        <v>163</v>
      </c>
      <c r="AT284">
        <v>332</v>
      </c>
      <c r="AU284">
        <v>49.1</v>
      </c>
    </row>
    <row r="285" spans="2:47" x14ac:dyDescent="0.2">
      <c r="B285" t="s">
        <v>60</v>
      </c>
      <c r="C285" t="s">
        <v>49</v>
      </c>
      <c r="D285" t="s">
        <v>56</v>
      </c>
      <c r="E285">
        <v>19.521000000000001</v>
      </c>
      <c r="F285">
        <v>65</v>
      </c>
      <c r="G285">
        <v>26</v>
      </c>
      <c r="H285">
        <v>12</v>
      </c>
      <c r="I285">
        <v>10</v>
      </c>
      <c r="J285">
        <v>38</v>
      </c>
      <c r="K285">
        <v>48</v>
      </c>
      <c r="L285">
        <v>145</v>
      </c>
      <c r="M285">
        <v>17.93</v>
      </c>
      <c r="N285">
        <v>0.4</v>
      </c>
      <c r="O285">
        <v>0.18</v>
      </c>
      <c r="P285">
        <v>0.15</v>
      </c>
      <c r="Q285">
        <v>0.57999999999999996</v>
      </c>
      <c r="R285">
        <v>0.74</v>
      </c>
      <c r="S285">
        <v>2.23</v>
      </c>
      <c r="T285">
        <v>1030.8699999999999</v>
      </c>
      <c r="U285">
        <v>15.86</v>
      </c>
      <c r="V285">
        <v>1.51</v>
      </c>
      <c r="W285">
        <v>0.7</v>
      </c>
      <c r="X285">
        <v>0.57999999999999996</v>
      </c>
      <c r="Y285">
        <v>2.21</v>
      </c>
      <c r="Z285">
        <v>2.79</v>
      </c>
      <c r="AA285">
        <v>8.44</v>
      </c>
      <c r="AB285">
        <v>15.13</v>
      </c>
      <c r="AC285">
        <v>14.64</v>
      </c>
      <c r="AD285">
        <v>47.82</v>
      </c>
      <c r="AE285">
        <v>51.45</v>
      </c>
      <c r="AF285">
        <v>9.01</v>
      </c>
      <c r="AG285">
        <v>50.83</v>
      </c>
      <c r="AH285">
        <v>61</v>
      </c>
      <c r="AI285">
        <v>59</v>
      </c>
      <c r="AJ285">
        <v>5</v>
      </c>
      <c r="AK285">
        <v>23</v>
      </c>
      <c r="AL285">
        <v>21.74</v>
      </c>
      <c r="AM285">
        <v>11</v>
      </c>
      <c r="AN285">
        <v>35</v>
      </c>
      <c r="AO285">
        <v>31.43</v>
      </c>
      <c r="AP285">
        <v>10</v>
      </c>
      <c r="AQ285">
        <v>87</v>
      </c>
      <c r="AR285">
        <v>11.49</v>
      </c>
      <c r="AS285">
        <v>44</v>
      </c>
      <c r="AT285">
        <v>105</v>
      </c>
      <c r="AU285">
        <v>41.9</v>
      </c>
    </row>
    <row r="286" spans="2:47" x14ac:dyDescent="0.2">
      <c r="B286" t="s">
        <v>176</v>
      </c>
      <c r="C286" t="s">
        <v>41</v>
      </c>
      <c r="D286" t="s">
        <v>71</v>
      </c>
      <c r="E286">
        <v>19.309999999999999</v>
      </c>
      <c r="F286">
        <v>61</v>
      </c>
      <c r="G286">
        <v>8</v>
      </c>
      <c r="H286">
        <v>9</v>
      </c>
      <c r="I286">
        <v>7</v>
      </c>
      <c r="J286">
        <v>17</v>
      </c>
      <c r="K286">
        <v>24</v>
      </c>
      <c r="L286">
        <v>88</v>
      </c>
      <c r="M286">
        <v>9.09</v>
      </c>
      <c r="N286">
        <v>0.13</v>
      </c>
      <c r="O286">
        <v>0.15</v>
      </c>
      <c r="P286">
        <v>0.11</v>
      </c>
      <c r="Q286">
        <v>0.28000000000000003</v>
      </c>
      <c r="R286">
        <v>0.39</v>
      </c>
      <c r="S286">
        <v>1.44</v>
      </c>
      <c r="T286">
        <v>720.15</v>
      </c>
      <c r="U286">
        <v>11.81</v>
      </c>
      <c r="V286">
        <v>0.67</v>
      </c>
      <c r="W286">
        <v>0.75</v>
      </c>
      <c r="X286">
        <v>0.57999999999999996</v>
      </c>
      <c r="Y286">
        <v>1.42</v>
      </c>
      <c r="Z286">
        <v>2</v>
      </c>
      <c r="AA286">
        <v>7.33</v>
      </c>
      <c r="AB286">
        <v>13.91</v>
      </c>
      <c r="AC286">
        <v>13.75</v>
      </c>
      <c r="AD286">
        <v>47.99</v>
      </c>
      <c r="AE286">
        <v>49.66</v>
      </c>
      <c r="AF286">
        <v>1.9</v>
      </c>
      <c r="AG286">
        <v>50</v>
      </c>
      <c r="AH286">
        <v>31</v>
      </c>
      <c r="AI286">
        <v>31</v>
      </c>
      <c r="AJ286">
        <v>3</v>
      </c>
      <c r="AK286">
        <v>25</v>
      </c>
      <c r="AL286">
        <v>12</v>
      </c>
      <c r="AM286">
        <v>3</v>
      </c>
      <c r="AN286">
        <v>17</v>
      </c>
      <c r="AO286">
        <v>17.649999999999999</v>
      </c>
      <c r="AP286">
        <v>2</v>
      </c>
      <c r="AQ286">
        <v>46</v>
      </c>
      <c r="AR286">
        <v>4.3499999999999996</v>
      </c>
      <c r="AS286">
        <v>382</v>
      </c>
      <c r="AT286">
        <v>754</v>
      </c>
      <c r="AU286">
        <v>50.66</v>
      </c>
    </row>
    <row r="287" spans="2:47" x14ac:dyDescent="0.2">
      <c r="B287" t="s">
        <v>182</v>
      </c>
      <c r="C287" t="s">
        <v>102</v>
      </c>
      <c r="D287" t="s">
        <v>78</v>
      </c>
      <c r="E287">
        <v>19.727</v>
      </c>
      <c r="F287">
        <v>57</v>
      </c>
      <c r="G287">
        <v>10</v>
      </c>
      <c r="H287">
        <v>4</v>
      </c>
      <c r="I287">
        <v>2</v>
      </c>
      <c r="J287">
        <v>14</v>
      </c>
      <c r="K287">
        <v>16</v>
      </c>
      <c r="L287">
        <v>91</v>
      </c>
      <c r="M287">
        <v>10.99</v>
      </c>
      <c r="N287">
        <v>0.18</v>
      </c>
      <c r="O287">
        <v>7.0000000000000007E-2</v>
      </c>
      <c r="P287">
        <v>0.04</v>
      </c>
      <c r="Q287">
        <v>0.25</v>
      </c>
      <c r="R287">
        <v>0.28000000000000003</v>
      </c>
      <c r="S287">
        <v>1.6</v>
      </c>
      <c r="T287">
        <v>911.22</v>
      </c>
      <c r="U287">
        <v>15.99</v>
      </c>
      <c r="V287">
        <v>0.66</v>
      </c>
      <c r="W287">
        <v>0.26</v>
      </c>
      <c r="X287">
        <v>0.13</v>
      </c>
      <c r="Y287">
        <v>0.92</v>
      </c>
      <c r="Z287">
        <v>1.05</v>
      </c>
      <c r="AA287">
        <v>5.99</v>
      </c>
      <c r="AB287">
        <v>13.13</v>
      </c>
      <c r="AC287">
        <v>14.06</v>
      </c>
      <c r="AD287">
        <v>44.27</v>
      </c>
      <c r="AE287">
        <v>53.4</v>
      </c>
      <c r="AF287">
        <v>1.1499999999999999</v>
      </c>
      <c r="AG287">
        <v>42.06</v>
      </c>
      <c r="AH287">
        <v>45</v>
      </c>
      <c r="AI287">
        <v>62</v>
      </c>
      <c r="AJ287">
        <v>2</v>
      </c>
      <c r="AK287">
        <v>3</v>
      </c>
      <c r="AL287">
        <v>66.67</v>
      </c>
      <c r="AM287">
        <v>0</v>
      </c>
      <c r="AN287">
        <v>1</v>
      </c>
      <c r="AO287">
        <v>0</v>
      </c>
      <c r="AP287">
        <v>8</v>
      </c>
      <c r="AQ287">
        <v>87</v>
      </c>
      <c r="AR287">
        <v>9.1999999999999993</v>
      </c>
      <c r="AS287">
        <v>0</v>
      </c>
      <c r="AT287">
        <v>1</v>
      </c>
      <c r="AU287">
        <v>0</v>
      </c>
    </row>
    <row r="288" spans="2:47" x14ac:dyDescent="0.2">
      <c r="B288" t="s">
        <v>381</v>
      </c>
      <c r="C288" t="s">
        <v>102</v>
      </c>
      <c r="D288" t="s">
        <v>114</v>
      </c>
      <c r="E288">
        <v>16.997</v>
      </c>
      <c r="F288">
        <v>66</v>
      </c>
      <c r="G288">
        <v>5</v>
      </c>
      <c r="H288">
        <v>3</v>
      </c>
      <c r="I288">
        <v>5</v>
      </c>
      <c r="J288">
        <v>8</v>
      </c>
      <c r="K288">
        <v>13</v>
      </c>
      <c r="L288">
        <v>77</v>
      </c>
      <c r="M288">
        <v>6.49</v>
      </c>
      <c r="N288">
        <v>0.08</v>
      </c>
      <c r="O288">
        <v>0.05</v>
      </c>
      <c r="P288">
        <v>0.08</v>
      </c>
      <c r="Q288">
        <v>0.12</v>
      </c>
      <c r="R288">
        <v>0.2</v>
      </c>
      <c r="S288">
        <v>1.17</v>
      </c>
      <c r="T288">
        <v>875.97</v>
      </c>
      <c r="U288">
        <v>13.27</v>
      </c>
      <c r="V288">
        <v>0.34</v>
      </c>
      <c r="W288">
        <v>0.21</v>
      </c>
      <c r="X288">
        <v>0.34</v>
      </c>
      <c r="Y288">
        <v>0.55000000000000004</v>
      </c>
      <c r="Z288">
        <v>0.89</v>
      </c>
      <c r="AA288">
        <v>5.27</v>
      </c>
      <c r="AB288">
        <v>13.61</v>
      </c>
      <c r="AC288">
        <v>13.6</v>
      </c>
      <c r="AD288">
        <v>51.98</v>
      </c>
      <c r="AE288">
        <v>48.18</v>
      </c>
      <c r="AF288">
        <v>11.74</v>
      </c>
      <c r="AG288">
        <v>59.76</v>
      </c>
      <c r="AH288">
        <v>49</v>
      </c>
      <c r="AI288">
        <v>33</v>
      </c>
      <c r="AJ288">
        <v>2</v>
      </c>
      <c r="AK288">
        <v>5</v>
      </c>
      <c r="AL288">
        <v>40</v>
      </c>
      <c r="AM288">
        <v>0</v>
      </c>
      <c r="AN288">
        <v>3</v>
      </c>
      <c r="AO288">
        <v>0</v>
      </c>
      <c r="AP288">
        <v>3</v>
      </c>
      <c r="AQ288">
        <v>69</v>
      </c>
      <c r="AR288">
        <v>4.3499999999999996</v>
      </c>
      <c r="AS288">
        <v>0</v>
      </c>
      <c r="AT288">
        <v>0</v>
      </c>
      <c r="AU288">
        <v>0</v>
      </c>
    </row>
    <row r="289" spans="2:47" x14ac:dyDescent="0.2">
      <c r="B289" t="s">
        <v>558</v>
      </c>
      <c r="C289" t="s">
        <v>41</v>
      </c>
      <c r="D289" t="s">
        <v>78</v>
      </c>
      <c r="E289">
        <v>16.46</v>
      </c>
      <c r="F289">
        <v>9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8</v>
      </c>
      <c r="M289">
        <v>0</v>
      </c>
      <c r="N289">
        <v>0</v>
      </c>
      <c r="O289">
        <v>0</v>
      </c>
      <c r="P289">
        <v>0.11</v>
      </c>
      <c r="Q289">
        <v>0</v>
      </c>
      <c r="R289">
        <v>0.11</v>
      </c>
      <c r="S289">
        <v>0.89</v>
      </c>
      <c r="T289">
        <v>80.67</v>
      </c>
      <c r="U289">
        <v>8.9600000000000009</v>
      </c>
      <c r="V289">
        <v>0</v>
      </c>
      <c r="W289">
        <v>0</v>
      </c>
      <c r="X289">
        <v>0.74</v>
      </c>
      <c r="Y289">
        <v>0</v>
      </c>
      <c r="Z289">
        <v>0.74</v>
      </c>
      <c r="AA289">
        <v>5.95</v>
      </c>
      <c r="AB289">
        <v>13.16</v>
      </c>
      <c r="AC289">
        <v>13.51</v>
      </c>
      <c r="AD289">
        <v>43.55</v>
      </c>
      <c r="AE289">
        <v>50.75</v>
      </c>
      <c r="AF289">
        <v>-10</v>
      </c>
      <c r="AG289">
        <v>40</v>
      </c>
      <c r="AH289">
        <v>2</v>
      </c>
      <c r="AI289">
        <v>3</v>
      </c>
      <c r="AJ289">
        <v>0</v>
      </c>
      <c r="AK289">
        <v>0</v>
      </c>
      <c r="AL289">
        <v>0</v>
      </c>
      <c r="AM289">
        <v>0</v>
      </c>
      <c r="AN289">
        <v>2</v>
      </c>
      <c r="AO289">
        <v>0</v>
      </c>
      <c r="AP289">
        <v>0</v>
      </c>
      <c r="AQ289">
        <v>6</v>
      </c>
      <c r="AR289">
        <v>0</v>
      </c>
      <c r="AS289">
        <v>31</v>
      </c>
      <c r="AT289">
        <v>56</v>
      </c>
      <c r="AU289">
        <v>55.36</v>
      </c>
    </row>
    <row r="290" spans="2:47" x14ac:dyDescent="0.2">
      <c r="B290" t="s">
        <v>312</v>
      </c>
      <c r="C290" t="s">
        <v>41</v>
      </c>
      <c r="D290" t="s">
        <v>54</v>
      </c>
      <c r="E290">
        <v>17.616</v>
      </c>
      <c r="F290">
        <v>65</v>
      </c>
      <c r="G290">
        <v>16</v>
      </c>
      <c r="H290">
        <v>6</v>
      </c>
      <c r="I290">
        <v>4</v>
      </c>
      <c r="J290">
        <v>22</v>
      </c>
      <c r="K290">
        <v>26</v>
      </c>
      <c r="L290">
        <v>106</v>
      </c>
      <c r="M290">
        <v>15.09</v>
      </c>
      <c r="N290">
        <v>0.25</v>
      </c>
      <c r="O290">
        <v>0.09</v>
      </c>
      <c r="P290">
        <v>0.06</v>
      </c>
      <c r="Q290">
        <v>0.34</v>
      </c>
      <c r="R290">
        <v>0.4</v>
      </c>
      <c r="S290">
        <v>1.63</v>
      </c>
      <c r="T290">
        <v>820.6</v>
      </c>
      <c r="U290">
        <v>12.62</v>
      </c>
      <c r="V290">
        <v>1.17</v>
      </c>
      <c r="W290">
        <v>0.44</v>
      </c>
      <c r="X290">
        <v>0.28999999999999998</v>
      </c>
      <c r="Y290">
        <v>1.61</v>
      </c>
      <c r="Z290">
        <v>1.9</v>
      </c>
      <c r="AA290">
        <v>7.75</v>
      </c>
      <c r="AB290">
        <v>13.85</v>
      </c>
      <c r="AC290">
        <v>13.88</v>
      </c>
      <c r="AD290">
        <v>51.17</v>
      </c>
      <c r="AE290">
        <v>50.01</v>
      </c>
      <c r="AF290">
        <v>-9.82</v>
      </c>
      <c r="AG290">
        <v>44.59</v>
      </c>
      <c r="AH290">
        <v>33</v>
      </c>
      <c r="AI290">
        <v>41</v>
      </c>
      <c r="AJ290">
        <v>6</v>
      </c>
      <c r="AK290">
        <v>25</v>
      </c>
      <c r="AL290">
        <v>24</v>
      </c>
      <c r="AM290">
        <v>3</v>
      </c>
      <c r="AN290">
        <v>18</v>
      </c>
      <c r="AO290">
        <v>16.670000000000002</v>
      </c>
      <c r="AP290">
        <v>7</v>
      </c>
      <c r="AQ290">
        <v>63</v>
      </c>
      <c r="AR290">
        <v>11.11</v>
      </c>
      <c r="AS290">
        <v>98</v>
      </c>
      <c r="AT290">
        <v>211</v>
      </c>
      <c r="AU290">
        <v>46.45</v>
      </c>
    </row>
    <row r="291" spans="2:47" x14ac:dyDescent="0.2">
      <c r="B291" t="s">
        <v>398</v>
      </c>
      <c r="C291" t="s">
        <v>102</v>
      </c>
      <c r="D291" t="s">
        <v>85</v>
      </c>
      <c r="E291">
        <v>18.617999999999999</v>
      </c>
      <c r="F291">
        <v>63</v>
      </c>
      <c r="G291">
        <v>2</v>
      </c>
      <c r="H291">
        <v>6</v>
      </c>
      <c r="I291">
        <v>9</v>
      </c>
      <c r="J291">
        <v>8</v>
      </c>
      <c r="K291">
        <v>17</v>
      </c>
      <c r="L291">
        <v>76</v>
      </c>
      <c r="M291">
        <v>2.63</v>
      </c>
      <c r="N291">
        <v>0.03</v>
      </c>
      <c r="O291">
        <v>0.1</v>
      </c>
      <c r="P291">
        <v>0.14000000000000001</v>
      </c>
      <c r="Q291">
        <v>0.13</v>
      </c>
      <c r="R291">
        <v>0.27</v>
      </c>
      <c r="S291">
        <v>1.21</v>
      </c>
      <c r="T291">
        <v>912.79</v>
      </c>
      <c r="U291">
        <v>14.49</v>
      </c>
      <c r="V291">
        <v>0.13</v>
      </c>
      <c r="W291">
        <v>0.39</v>
      </c>
      <c r="X291">
        <v>0.59</v>
      </c>
      <c r="Y291">
        <v>0.53</v>
      </c>
      <c r="Z291">
        <v>1.1200000000000001</v>
      </c>
      <c r="AA291">
        <v>5</v>
      </c>
      <c r="AB291">
        <v>12.79</v>
      </c>
      <c r="AC291">
        <v>14.25</v>
      </c>
      <c r="AD291">
        <v>50.93</v>
      </c>
      <c r="AE291">
        <v>49.25</v>
      </c>
      <c r="AF291">
        <v>-2.41</v>
      </c>
      <c r="AG291">
        <v>49.48</v>
      </c>
      <c r="AH291">
        <v>48</v>
      </c>
      <c r="AI291">
        <v>49</v>
      </c>
      <c r="AJ291">
        <v>1</v>
      </c>
      <c r="AK291">
        <v>2</v>
      </c>
      <c r="AL291">
        <v>50</v>
      </c>
      <c r="AM291">
        <v>1</v>
      </c>
      <c r="AN291">
        <v>3</v>
      </c>
      <c r="AO291">
        <v>33.33</v>
      </c>
      <c r="AP291">
        <v>0</v>
      </c>
      <c r="AQ291">
        <v>71</v>
      </c>
      <c r="AR291">
        <v>0</v>
      </c>
      <c r="AS291">
        <v>1</v>
      </c>
      <c r="AT291">
        <v>5</v>
      </c>
      <c r="AU291">
        <v>20</v>
      </c>
    </row>
    <row r="292" spans="2:47" x14ac:dyDescent="0.2">
      <c r="B292" t="s">
        <v>268</v>
      </c>
      <c r="C292" t="s">
        <v>41</v>
      </c>
      <c r="D292" t="s">
        <v>119</v>
      </c>
      <c r="E292">
        <v>18.414999999999999</v>
      </c>
      <c r="F292">
        <v>62</v>
      </c>
      <c r="G292">
        <v>10</v>
      </c>
      <c r="H292">
        <v>10</v>
      </c>
      <c r="I292">
        <v>8</v>
      </c>
      <c r="J292">
        <v>20</v>
      </c>
      <c r="K292">
        <v>28</v>
      </c>
      <c r="L292">
        <v>85</v>
      </c>
      <c r="M292">
        <v>11.76</v>
      </c>
      <c r="N292">
        <v>0.16</v>
      </c>
      <c r="O292">
        <v>0.16</v>
      </c>
      <c r="P292">
        <v>0.13</v>
      </c>
      <c r="Q292">
        <v>0.32</v>
      </c>
      <c r="R292">
        <v>0.45</v>
      </c>
      <c r="S292">
        <v>1.37</v>
      </c>
      <c r="T292">
        <v>875.27</v>
      </c>
      <c r="U292">
        <v>14.12</v>
      </c>
      <c r="V292">
        <v>0.69</v>
      </c>
      <c r="W292">
        <v>0.69</v>
      </c>
      <c r="X292">
        <v>0.55000000000000004</v>
      </c>
      <c r="Y292">
        <v>1.37</v>
      </c>
      <c r="Z292">
        <v>1.92</v>
      </c>
      <c r="AA292">
        <v>5.83</v>
      </c>
      <c r="AB292">
        <v>14.36</v>
      </c>
      <c r="AC292">
        <v>14.27</v>
      </c>
      <c r="AD292">
        <v>43.91</v>
      </c>
      <c r="AE292">
        <v>51.66</v>
      </c>
      <c r="AF292">
        <v>4.83</v>
      </c>
      <c r="AG292">
        <v>48.31</v>
      </c>
      <c r="AH292">
        <v>43</v>
      </c>
      <c r="AI292">
        <v>46</v>
      </c>
      <c r="AJ292">
        <v>7</v>
      </c>
      <c r="AK292">
        <v>16</v>
      </c>
      <c r="AL292">
        <v>43.75</v>
      </c>
      <c r="AM292">
        <v>0</v>
      </c>
      <c r="AN292">
        <v>9</v>
      </c>
      <c r="AO292">
        <v>0</v>
      </c>
      <c r="AP292">
        <v>3</v>
      </c>
      <c r="AQ292">
        <v>60</v>
      </c>
      <c r="AR292">
        <v>5</v>
      </c>
      <c r="AS292">
        <v>381</v>
      </c>
      <c r="AT292">
        <v>727</v>
      </c>
      <c r="AU292">
        <v>52.41</v>
      </c>
    </row>
    <row r="293" spans="2:47" x14ac:dyDescent="0.2">
      <c r="B293" t="s">
        <v>328</v>
      </c>
      <c r="C293" t="s">
        <v>102</v>
      </c>
      <c r="D293" t="s">
        <v>58</v>
      </c>
      <c r="E293">
        <v>20.219000000000001</v>
      </c>
      <c r="F293">
        <v>63</v>
      </c>
      <c r="G293">
        <v>1</v>
      </c>
      <c r="H293">
        <v>4</v>
      </c>
      <c r="I293">
        <v>3</v>
      </c>
      <c r="J293">
        <v>5</v>
      </c>
      <c r="K293">
        <v>8</v>
      </c>
      <c r="L293">
        <v>55</v>
      </c>
      <c r="M293">
        <v>1.82</v>
      </c>
      <c r="N293">
        <v>0.02</v>
      </c>
      <c r="O293">
        <v>0.06</v>
      </c>
      <c r="P293">
        <v>0.05</v>
      </c>
      <c r="Q293">
        <v>0.08</v>
      </c>
      <c r="R293">
        <v>0.13</v>
      </c>
      <c r="S293">
        <v>0.87</v>
      </c>
      <c r="T293">
        <v>1013.1</v>
      </c>
      <c r="U293">
        <v>16.079999999999998</v>
      </c>
      <c r="V293">
        <v>0.06</v>
      </c>
      <c r="W293">
        <v>0.24</v>
      </c>
      <c r="X293">
        <v>0.18</v>
      </c>
      <c r="Y293">
        <v>0.3</v>
      </c>
      <c r="Z293">
        <v>0.47</v>
      </c>
      <c r="AA293">
        <v>3.26</v>
      </c>
      <c r="AB293">
        <v>14.46</v>
      </c>
      <c r="AC293">
        <v>13.98</v>
      </c>
      <c r="AD293">
        <v>52.92</v>
      </c>
      <c r="AE293">
        <v>50.23</v>
      </c>
      <c r="AF293">
        <v>-12.59</v>
      </c>
      <c r="AG293">
        <v>45.1</v>
      </c>
      <c r="AH293">
        <v>46</v>
      </c>
      <c r="AI293">
        <v>56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54</v>
      </c>
      <c r="AR293">
        <v>1.85</v>
      </c>
      <c r="AS293">
        <v>0</v>
      </c>
      <c r="AT293">
        <v>0</v>
      </c>
      <c r="AU293">
        <v>0</v>
      </c>
    </row>
    <row r="294" spans="2:47" x14ac:dyDescent="0.2">
      <c r="B294" t="s">
        <v>525</v>
      </c>
      <c r="C294" t="s">
        <v>49</v>
      </c>
      <c r="D294" t="s">
        <v>50</v>
      </c>
      <c r="E294">
        <v>17.465</v>
      </c>
      <c r="F294">
        <v>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20.32</v>
      </c>
      <c r="U294">
        <v>6.77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8.86</v>
      </c>
      <c r="AB294">
        <v>11.04</v>
      </c>
      <c r="AC294">
        <v>11.59</v>
      </c>
      <c r="AD294">
        <v>51.89</v>
      </c>
      <c r="AE294">
        <v>47.22</v>
      </c>
      <c r="AF294">
        <v>-50</v>
      </c>
      <c r="AG294">
        <v>0</v>
      </c>
      <c r="AH294">
        <v>0</v>
      </c>
      <c r="AI294">
        <v>1</v>
      </c>
      <c r="AJ294">
        <v>0</v>
      </c>
      <c r="AK294">
        <v>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1</v>
      </c>
      <c r="AU294">
        <v>100</v>
      </c>
    </row>
    <row r="295" spans="2:47" x14ac:dyDescent="0.2">
      <c r="B295" t="s">
        <v>407</v>
      </c>
      <c r="C295" t="s">
        <v>102</v>
      </c>
      <c r="D295" t="s">
        <v>78</v>
      </c>
      <c r="E295">
        <v>16.344999999999999</v>
      </c>
      <c r="F295">
        <v>60</v>
      </c>
      <c r="G295">
        <v>4</v>
      </c>
      <c r="H295">
        <v>1</v>
      </c>
      <c r="I295">
        <v>3</v>
      </c>
      <c r="J295">
        <v>5</v>
      </c>
      <c r="K295">
        <v>8</v>
      </c>
      <c r="L295">
        <v>38</v>
      </c>
      <c r="M295">
        <v>10.53</v>
      </c>
      <c r="N295">
        <v>7.0000000000000007E-2</v>
      </c>
      <c r="O295">
        <v>0.02</v>
      </c>
      <c r="P295">
        <v>0.05</v>
      </c>
      <c r="Q295">
        <v>0.08</v>
      </c>
      <c r="R295">
        <v>0.13</v>
      </c>
      <c r="S295">
        <v>0.63</v>
      </c>
      <c r="T295">
        <v>820.07</v>
      </c>
      <c r="U295">
        <v>13.67</v>
      </c>
      <c r="V295">
        <v>0.28999999999999998</v>
      </c>
      <c r="W295">
        <v>7.0000000000000007E-2</v>
      </c>
      <c r="X295">
        <v>0.22</v>
      </c>
      <c r="Y295">
        <v>0.37</v>
      </c>
      <c r="Z295">
        <v>0.59</v>
      </c>
      <c r="AA295">
        <v>2.78</v>
      </c>
      <c r="AB295">
        <v>13.41</v>
      </c>
      <c r="AC295">
        <v>13.82</v>
      </c>
      <c r="AD295">
        <v>44.09</v>
      </c>
      <c r="AE295">
        <v>51.88</v>
      </c>
      <c r="AF295">
        <v>-3.46</v>
      </c>
      <c r="AG295">
        <v>40.229999999999997</v>
      </c>
      <c r="AH295">
        <v>35</v>
      </c>
      <c r="AI295">
        <v>52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4</v>
      </c>
      <c r="AQ295">
        <v>36</v>
      </c>
      <c r="AR295">
        <v>11.11</v>
      </c>
      <c r="AS295">
        <v>0</v>
      </c>
      <c r="AT295">
        <v>0</v>
      </c>
      <c r="AU295">
        <v>0</v>
      </c>
    </row>
    <row r="296" spans="2:47" x14ac:dyDescent="0.2">
      <c r="B296" t="s">
        <v>471</v>
      </c>
      <c r="C296" t="s">
        <v>49</v>
      </c>
      <c r="D296" t="s">
        <v>119</v>
      </c>
      <c r="E296">
        <v>18.401</v>
      </c>
      <c r="F296">
        <v>4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2</v>
      </c>
      <c r="M296">
        <v>50</v>
      </c>
      <c r="N296">
        <v>0.25</v>
      </c>
      <c r="O296">
        <v>0</v>
      </c>
      <c r="P296">
        <v>0</v>
      </c>
      <c r="Q296">
        <v>0.25</v>
      </c>
      <c r="R296">
        <v>0.25</v>
      </c>
      <c r="S296">
        <v>0.5</v>
      </c>
      <c r="T296">
        <v>37.33</v>
      </c>
      <c r="U296">
        <v>9.33</v>
      </c>
      <c r="V296">
        <v>1.61</v>
      </c>
      <c r="W296">
        <v>0</v>
      </c>
      <c r="X296">
        <v>0</v>
      </c>
      <c r="Y296">
        <v>1.61</v>
      </c>
      <c r="Z296">
        <v>1.61</v>
      </c>
      <c r="AA296">
        <v>3.21</v>
      </c>
      <c r="AB296">
        <v>12.04</v>
      </c>
      <c r="AC296">
        <v>14.06</v>
      </c>
      <c r="AD296">
        <v>38.65</v>
      </c>
      <c r="AE296">
        <v>47.26</v>
      </c>
      <c r="AF296">
        <v>-2.38</v>
      </c>
      <c r="AG296">
        <v>33.33</v>
      </c>
      <c r="AH296">
        <v>1</v>
      </c>
      <c r="AI296">
        <v>2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100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</row>
    <row r="297" spans="2:47" x14ac:dyDescent="0.2">
      <c r="B297" t="s">
        <v>485</v>
      </c>
      <c r="C297" t="s">
        <v>49</v>
      </c>
      <c r="D297" t="s">
        <v>90</v>
      </c>
      <c r="E297">
        <v>16.082000000000001</v>
      </c>
      <c r="F297">
        <v>2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2</v>
      </c>
      <c r="M297">
        <v>0</v>
      </c>
      <c r="N297">
        <v>0</v>
      </c>
      <c r="O297">
        <v>0.5</v>
      </c>
      <c r="P297">
        <v>0</v>
      </c>
      <c r="Q297">
        <v>0.5</v>
      </c>
      <c r="R297">
        <v>0.5</v>
      </c>
      <c r="S297">
        <v>1</v>
      </c>
      <c r="T297">
        <v>13.74</v>
      </c>
      <c r="U297">
        <v>6.87</v>
      </c>
      <c r="V297">
        <v>0</v>
      </c>
      <c r="W297">
        <v>4.37</v>
      </c>
      <c r="X297">
        <v>0</v>
      </c>
      <c r="Y297">
        <v>4.37</v>
      </c>
      <c r="Z297">
        <v>4.37</v>
      </c>
      <c r="AA297">
        <v>8.73</v>
      </c>
      <c r="AB297">
        <v>11.39</v>
      </c>
      <c r="AC297">
        <v>10.89</v>
      </c>
      <c r="AD297">
        <v>51.96</v>
      </c>
      <c r="AE297">
        <v>27.15</v>
      </c>
      <c r="AF297">
        <v>41.67</v>
      </c>
      <c r="AG297">
        <v>100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</row>
    <row r="298" spans="2:47" x14ac:dyDescent="0.2">
      <c r="B298" t="s">
        <v>504</v>
      </c>
      <c r="C298" t="s">
        <v>102</v>
      </c>
      <c r="D298" t="s">
        <v>54</v>
      </c>
      <c r="E298">
        <v>16.28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11.53</v>
      </c>
      <c r="U298">
        <v>11.53</v>
      </c>
      <c r="V298">
        <v>0</v>
      </c>
      <c r="W298">
        <v>0</v>
      </c>
      <c r="X298">
        <v>5.2</v>
      </c>
      <c r="Y298">
        <v>0</v>
      </c>
      <c r="Z298">
        <v>5.2</v>
      </c>
      <c r="AA298">
        <v>0</v>
      </c>
      <c r="AB298">
        <v>12.15</v>
      </c>
      <c r="AC298">
        <v>13.81</v>
      </c>
      <c r="AD298">
        <v>46.97</v>
      </c>
      <c r="AE298">
        <v>47.37</v>
      </c>
      <c r="AF298">
        <v>66.67</v>
      </c>
      <c r="AG298">
        <v>100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2:47" x14ac:dyDescent="0.2">
      <c r="B299" t="s">
        <v>66</v>
      </c>
      <c r="C299" t="s">
        <v>49</v>
      </c>
      <c r="D299" t="s">
        <v>58</v>
      </c>
      <c r="E299">
        <v>18.184999999999999</v>
      </c>
      <c r="F299">
        <v>67</v>
      </c>
      <c r="G299">
        <v>33</v>
      </c>
      <c r="H299">
        <v>18</v>
      </c>
      <c r="I299">
        <v>13</v>
      </c>
      <c r="J299">
        <v>51</v>
      </c>
      <c r="K299">
        <v>64</v>
      </c>
      <c r="L299">
        <v>148</v>
      </c>
      <c r="M299">
        <v>22.3</v>
      </c>
      <c r="N299">
        <v>0.49</v>
      </c>
      <c r="O299">
        <v>0.27</v>
      </c>
      <c r="P299">
        <v>0.19</v>
      </c>
      <c r="Q299">
        <v>0.76</v>
      </c>
      <c r="R299">
        <v>0.96</v>
      </c>
      <c r="S299">
        <v>2.21</v>
      </c>
      <c r="T299">
        <v>1165.46</v>
      </c>
      <c r="U299">
        <v>17.39</v>
      </c>
      <c r="V299">
        <v>1.7</v>
      </c>
      <c r="W299">
        <v>0.93</v>
      </c>
      <c r="X299">
        <v>0.67</v>
      </c>
      <c r="Y299">
        <v>2.63</v>
      </c>
      <c r="Z299">
        <v>3.29</v>
      </c>
      <c r="AA299">
        <v>7.62</v>
      </c>
      <c r="AB299">
        <v>15.97</v>
      </c>
      <c r="AC299">
        <v>14.31</v>
      </c>
      <c r="AD299">
        <v>55.67</v>
      </c>
      <c r="AE299">
        <v>49.44</v>
      </c>
      <c r="AF299">
        <v>15.64</v>
      </c>
      <c r="AG299">
        <v>62.7</v>
      </c>
      <c r="AH299">
        <v>79</v>
      </c>
      <c r="AI299">
        <v>47</v>
      </c>
      <c r="AJ299">
        <v>10</v>
      </c>
      <c r="AK299">
        <v>22</v>
      </c>
      <c r="AL299">
        <v>45.45</v>
      </c>
      <c r="AM299">
        <v>9</v>
      </c>
      <c r="AN299">
        <v>31</v>
      </c>
      <c r="AO299">
        <v>29.03</v>
      </c>
      <c r="AP299">
        <v>14</v>
      </c>
      <c r="AQ299">
        <v>95</v>
      </c>
      <c r="AR299">
        <v>14.74</v>
      </c>
      <c r="AS299">
        <v>23</v>
      </c>
      <c r="AT299">
        <v>43</v>
      </c>
      <c r="AU299">
        <v>53.49</v>
      </c>
    </row>
    <row r="300" spans="2:47" x14ac:dyDescent="0.2">
      <c r="B300" t="s">
        <v>171</v>
      </c>
      <c r="C300" t="s">
        <v>41</v>
      </c>
      <c r="D300" t="s">
        <v>1631</v>
      </c>
      <c r="E300">
        <v>19.535</v>
      </c>
      <c r="F300">
        <v>32</v>
      </c>
      <c r="G300">
        <v>17</v>
      </c>
      <c r="H300">
        <v>11</v>
      </c>
      <c r="I300">
        <v>5</v>
      </c>
      <c r="J300">
        <v>28</v>
      </c>
      <c r="K300">
        <v>33</v>
      </c>
      <c r="L300">
        <v>93</v>
      </c>
      <c r="M300">
        <v>18.28</v>
      </c>
      <c r="N300">
        <v>0.53</v>
      </c>
      <c r="O300">
        <v>0.34</v>
      </c>
      <c r="P300">
        <v>0.16</v>
      </c>
      <c r="Q300">
        <v>0.88</v>
      </c>
      <c r="R300">
        <v>1.03</v>
      </c>
      <c r="S300">
        <v>2.91</v>
      </c>
      <c r="T300">
        <v>584.66</v>
      </c>
      <c r="U300">
        <v>18.27</v>
      </c>
      <c r="V300">
        <v>1.74</v>
      </c>
      <c r="W300">
        <v>1.1299999999999999</v>
      </c>
      <c r="X300">
        <v>0.51</v>
      </c>
      <c r="Y300">
        <v>2.87</v>
      </c>
      <c r="Z300">
        <v>3.39</v>
      </c>
      <c r="AA300">
        <v>9.5399999999999991</v>
      </c>
      <c r="AB300">
        <v>16</v>
      </c>
      <c r="AC300">
        <v>14.84</v>
      </c>
      <c r="AD300">
        <v>53.75</v>
      </c>
      <c r="AE300">
        <v>51.16</v>
      </c>
      <c r="AF300">
        <v>19.760000000000002</v>
      </c>
      <c r="AG300">
        <v>60.87</v>
      </c>
      <c r="AH300">
        <v>42</v>
      </c>
      <c r="AI300">
        <v>27</v>
      </c>
      <c r="AJ300">
        <v>4</v>
      </c>
      <c r="AK300">
        <v>25</v>
      </c>
      <c r="AL300">
        <v>16</v>
      </c>
      <c r="AM300">
        <v>4</v>
      </c>
      <c r="AN300">
        <v>12</v>
      </c>
      <c r="AO300">
        <v>33.33</v>
      </c>
      <c r="AP300">
        <v>9</v>
      </c>
      <c r="AQ300">
        <v>56</v>
      </c>
      <c r="AR300">
        <v>16.07</v>
      </c>
      <c r="AS300">
        <v>129</v>
      </c>
      <c r="AT300">
        <v>274</v>
      </c>
      <c r="AU300">
        <v>47.08</v>
      </c>
    </row>
    <row r="301" spans="2:47" x14ac:dyDescent="0.2">
      <c r="B301" t="s">
        <v>181</v>
      </c>
      <c r="C301" t="s">
        <v>41</v>
      </c>
      <c r="D301" t="s">
        <v>98</v>
      </c>
      <c r="E301">
        <v>19.920999999999999</v>
      </c>
      <c r="F301">
        <v>59</v>
      </c>
      <c r="G301">
        <v>13</v>
      </c>
      <c r="H301">
        <v>10</v>
      </c>
      <c r="I301">
        <v>4</v>
      </c>
      <c r="J301">
        <v>23</v>
      </c>
      <c r="K301">
        <v>27</v>
      </c>
      <c r="L301">
        <v>120</v>
      </c>
      <c r="M301">
        <v>10.83</v>
      </c>
      <c r="N301">
        <v>0.22</v>
      </c>
      <c r="O301">
        <v>0.17</v>
      </c>
      <c r="P301">
        <v>7.0000000000000007E-2</v>
      </c>
      <c r="Q301">
        <v>0.39</v>
      </c>
      <c r="R301">
        <v>0.46</v>
      </c>
      <c r="S301">
        <v>2.0299999999999998</v>
      </c>
      <c r="T301">
        <v>766.65</v>
      </c>
      <c r="U301">
        <v>12.99</v>
      </c>
      <c r="V301">
        <v>1.02</v>
      </c>
      <c r="W301">
        <v>0.78</v>
      </c>
      <c r="X301">
        <v>0.31</v>
      </c>
      <c r="Y301">
        <v>1.8</v>
      </c>
      <c r="Z301">
        <v>2.11</v>
      </c>
      <c r="AA301">
        <v>9.39</v>
      </c>
      <c r="AB301">
        <v>13.78</v>
      </c>
      <c r="AC301">
        <v>14.27</v>
      </c>
      <c r="AD301">
        <v>46.73</v>
      </c>
      <c r="AE301">
        <v>50.74</v>
      </c>
      <c r="AF301">
        <v>2.4</v>
      </c>
      <c r="AG301">
        <v>46.84</v>
      </c>
      <c r="AH301">
        <v>37</v>
      </c>
      <c r="AI301">
        <v>42</v>
      </c>
      <c r="AJ301">
        <v>4</v>
      </c>
      <c r="AK301">
        <v>16</v>
      </c>
      <c r="AL301">
        <v>25</v>
      </c>
      <c r="AM301">
        <v>6</v>
      </c>
      <c r="AN301">
        <v>22</v>
      </c>
      <c r="AO301">
        <v>27.27</v>
      </c>
      <c r="AP301">
        <v>3</v>
      </c>
      <c r="AQ301">
        <v>82</v>
      </c>
      <c r="AR301">
        <v>3.66</v>
      </c>
      <c r="AS301">
        <v>48</v>
      </c>
      <c r="AT301">
        <v>111</v>
      </c>
      <c r="AU301">
        <v>43.24</v>
      </c>
    </row>
    <row r="302" spans="2:47" x14ac:dyDescent="0.2">
      <c r="B302" t="s">
        <v>148</v>
      </c>
      <c r="C302" t="s">
        <v>102</v>
      </c>
      <c r="D302" t="s">
        <v>50</v>
      </c>
      <c r="E302">
        <v>19.309999999999999</v>
      </c>
      <c r="F302">
        <v>61</v>
      </c>
      <c r="G302">
        <v>12</v>
      </c>
      <c r="H302">
        <v>9</v>
      </c>
      <c r="I302">
        <v>7</v>
      </c>
      <c r="J302">
        <v>21</v>
      </c>
      <c r="K302">
        <v>28</v>
      </c>
      <c r="L302">
        <v>127</v>
      </c>
      <c r="M302">
        <v>9.4499999999999993</v>
      </c>
      <c r="N302">
        <v>0.2</v>
      </c>
      <c r="O302">
        <v>0.15</v>
      </c>
      <c r="P302">
        <v>0.11</v>
      </c>
      <c r="Q302">
        <v>0.34</v>
      </c>
      <c r="R302">
        <v>0.46</v>
      </c>
      <c r="S302">
        <v>2.08</v>
      </c>
      <c r="T302">
        <v>1192.8699999999999</v>
      </c>
      <c r="U302">
        <v>19.559999999999999</v>
      </c>
      <c r="V302">
        <v>0.6</v>
      </c>
      <c r="W302">
        <v>0.45</v>
      </c>
      <c r="X302">
        <v>0.35</v>
      </c>
      <c r="Y302">
        <v>1.06</v>
      </c>
      <c r="Z302">
        <v>1.41</v>
      </c>
      <c r="AA302">
        <v>6.39</v>
      </c>
      <c r="AB302">
        <v>13.77</v>
      </c>
      <c r="AC302">
        <v>14.53</v>
      </c>
      <c r="AD302">
        <v>53.62</v>
      </c>
      <c r="AE302">
        <v>49.71</v>
      </c>
      <c r="AF302">
        <v>-3.74</v>
      </c>
      <c r="AG302">
        <v>52.03</v>
      </c>
      <c r="AH302">
        <v>77</v>
      </c>
      <c r="AI302">
        <v>71</v>
      </c>
      <c r="AJ302">
        <v>1</v>
      </c>
      <c r="AK302">
        <v>5</v>
      </c>
      <c r="AL302">
        <v>20</v>
      </c>
      <c r="AM302">
        <v>3</v>
      </c>
      <c r="AN302">
        <v>3</v>
      </c>
      <c r="AO302">
        <v>100</v>
      </c>
      <c r="AP302">
        <v>8</v>
      </c>
      <c r="AQ302">
        <v>119</v>
      </c>
      <c r="AR302">
        <v>6.72</v>
      </c>
      <c r="AS302">
        <v>0</v>
      </c>
      <c r="AT302">
        <v>0</v>
      </c>
      <c r="AU302">
        <v>0</v>
      </c>
    </row>
    <row r="303" spans="2:47" x14ac:dyDescent="0.2">
      <c r="B303" t="s">
        <v>494</v>
      </c>
      <c r="C303" t="s">
        <v>102</v>
      </c>
      <c r="D303" t="s">
        <v>114</v>
      </c>
      <c r="E303">
        <v>16.625</v>
      </c>
      <c r="F303">
        <v>42</v>
      </c>
      <c r="G303">
        <v>0</v>
      </c>
      <c r="H303">
        <v>0</v>
      </c>
      <c r="I303">
        <v>2</v>
      </c>
      <c r="J303">
        <v>0</v>
      </c>
      <c r="K303">
        <v>2</v>
      </c>
      <c r="L303">
        <v>17</v>
      </c>
      <c r="M303">
        <v>0</v>
      </c>
      <c r="N303">
        <v>0</v>
      </c>
      <c r="O303">
        <v>0</v>
      </c>
      <c r="P303">
        <v>0.05</v>
      </c>
      <c r="Q303">
        <v>0</v>
      </c>
      <c r="R303">
        <v>0.05</v>
      </c>
      <c r="S303">
        <v>0.4</v>
      </c>
      <c r="T303">
        <v>395.21</v>
      </c>
      <c r="U303">
        <v>9.41</v>
      </c>
      <c r="V303">
        <v>0</v>
      </c>
      <c r="W303">
        <v>0</v>
      </c>
      <c r="X303">
        <v>0.3</v>
      </c>
      <c r="Y303">
        <v>0</v>
      </c>
      <c r="Z303">
        <v>0.3</v>
      </c>
      <c r="AA303">
        <v>2.58</v>
      </c>
      <c r="AB303">
        <v>13.75</v>
      </c>
      <c r="AC303">
        <v>13.65</v>
      </c>
      <c r="AD303">
        <v>51.6</v>
      </c>
      <c r="AE303">
        <v>48.63</v>
      </c>
      <c r="AF303">
        <v>-14.79</v>
      </c>
      <c r="AG303">
        <v>38.46</v>
      </c>
      <c r="AH303">
        <v>10</v>
      </c>
      <c r="AI303">
        <v>16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17</v>
      </c>
      <c r="AR303">
        <v>0</v>
      </c>
      <c r="AS303">
        <v>0</v>
      </c>
      <c r="AT303">
        <v>0</v>
      </c>
      <c r="AU303">
        <v>0</v>
      </c>
    </row>
    <row r="304" spans="2:47" x14ac:dyDescent="0.2">
      <c r="B304" t="s">
        <v>73</v>
      </c>
      <c r="C304" t="s">
        <v>49</v>
      </c>
      <c r="D304" t="s">
        <v>52</v>
      </c>
      <c r="E304">
        <v>18.878</v>
      </c>
      <c r="F304">
        <v>68</v>
      </c>
      <c r="G304">
        <v>24</v>
      </c>
      <c r="H304">
        <v>20</v>
      </c>
      <c r="I304">
        <v>13</v>
      </c>
      <c r="J304">
        <v>44</v>
      </c>
      <c r="K304">
        <v>57</v>
      </c>
      <c r="L304">
        <v>92</v>
      </c>
      <c r="M304">
        <v>26.09</v>
      </c>
      <c r="N304">
        <v>0.35</v>
      </c>
      <c r="O304">
        <v>0.28999999999999998</v>
      </c>
      <c r="P304">
        <v>0.19</v>
      </c>
      <c r="Q304">
        <v>0.65</v>
      </c>
      <c r="R304">
        <v>0.84</v>
      </c>
      <c r="S304">
        <v>1.35</v>
      </c>
      <c r="T304">
        <v>882.07</v>
      </c>
      <c r="U304">
        <v>12.97</v>
      </c>
      <c r="V304">
        <v>1.63</v>
      </c>
      <c r="W304">
        <v>1.36</v>
      </c>
      <c r="X304">
        <v>0.88</v>
      </c>
      <c r="Y304">
        <v>2.99</v>
      </c>
      <c r="Z304">
        <v>3.88</v>
      </c>
      <c r="AA304">
        <v>6.26</v>
      </c>
      <c r="AB304">
        <v>13.93</v>
      </c>
      <c r="AC304">
        <v>14.1</v>
      </c>
      <c r="AD304">
        <v>57.81</v>
      </c>
      <c r="AE304">
        <v>48.38</v>
      </c>
      <c r="AF304">
        <v>8.7799999999999994</v>
      </c>
      <c r="AG304">
        <v>65</v>
      </c>
      <c r="AH304">
        <v>65</v>
      </c>
      <c r="AI304">
        <v>35</v>
      </c>
      <c r="AJ304">
        <v>6</v>
      </c>
      <c r="AK304">
        <v>21</v>
      </c>
      <c r="AL304">
        <v>28.57</v>
      </c>
      <c r="AM304">
        <v>4</v>
      </c>
      <c r="AN304">
        <v>17</v>
      </c>
      <c r="AO304">
        <v>23.53</v>
      </c>
      <c r="AP304">
        <v>14</v>
      </c>
      <c r="AQ304">
        <v>54</v>
      </c>
      <c r="AR304">
        <v>25.93</v>
      </c>
      <c r="AS304">
        <v>3</v>
      </c>
      <c r="AT304">
        <v>7</v>
      </c>
      <c r="AU304">
        <v>42.86</v>
      </c>
    </row>
    <row r="305" spans="2:47" x14ac:dyDescent="0.2">
      <c r="B305" t="s">
        <v>386</v>
      </c>
      <c r="C305" t="s">
        <v>102</v>
      </c>
      <c r="D305" t="s">
        <v>107</v>
      </c>
      <c r="E305">
        <v>16.687999999999999</v>
      </c>
      <c r="F305">
        <v>57</v>
      </c>
      <c r="G305">
        <v>2</v>
      </c>
      <c r="H305">
        <v>1</v>
      </c>
      <c r="I305">
        <v>0</v>
      </c>
      <c r="J305">
        <v>3</v>
      </c>
      <c r="K305">
        <v>3</v>
      </c>
      <c r="L305">
        <v>28</v>
      </c>
      <c r="M305">
        <v>7.14</v>
      </c>
      <c r="N305">
        <v>0.04</v>
      </c>
      <c r="O305">
        <v>0.02</v>
      </c>
      <c r="P305">
        <v>0</v>
      </c>
      <c r="Q305">
        <v>0.05</v>
      </c>
      <c r="R305">
        <v>0.05</v>
      </c>
      <c r="S305">
        <v>0.49</v>
      </c>
      <c r="T305">
        <v>606.29</v>
      </c>
      <c r="U305">
        <v>10.64</v>
      </c>
      <c r="V305">
        <v>0.2</v>
      </c>
      <c r="W305">
        <v>0.1</v>
      </c>
      <c r="X305">
        <v>0</v>
      </c>
      <c r="Y305">
        <v>0.3</v>
      </c>
      <c r="Z305">
        <v>0.3</v>
      </c>
      <c r="AA305">
        <v>2.77</v>
      </c>
      <c r="AB305">
        <v>14.45</v>
      </c>
      <c r="AC305">
        <v>13.74</v>
      </c>
      <c r="AD305">
        <v>47.25</v>
      </c>
      <c r="AE305">
        <v>51.8</v>
      </c>
      <c r="AF305">
        <v>-4.1100000000000003</v>
      </c>
      <c r="AG305">
        <v>45.45</v>
      </c>
      <c r="AH305">
        <v>25</v>
      </c>
      <c r="AI305">
        <v>30</v>
      </c>
      <c r="AJ305">
        <v>0</v>
      </c>
      <c r="AK305">
        <v>1</v>
      </c>
      <c r="AL305">
        <v>0</v>
      </c>
      <c r="AM305">
        <v>0</v>
      </c>
      <c r="AN305">
        <v>2</v>
      </c>
      <c r="AO305">
        <v>0</v>
      </c>
      <c r="AP305">
        <v>2</v>
      </c>
      <c r="AQ305">
        <v>25</v>
      </c>
      <c r="AR305">
        <v>8</v>
      </c>
      <c r="AS305">
        <v>0</v>
      </c>
      <c r="AT305">
        <v>1</v>
      </c>
      <c r="AU305">
        <v>0</v>
      </c>
    </row>
    <row r="306" spans="2:47" x14ac:dyDescent="0.2">
      <c r="B306" t="s">
        <v>536</v>
      </c>
      <c r="C306" t="s">
        <v>41</v>
      </c>
      <c r="D306" t="s">
        <v>54</v>
      </c>
      <c r="E306">
        <v>16.093</v>
      </c>
      <c r="F306">
        <v>25</v>
      </c>
      <c r="G306">
        <v>1</v>
      </c>
      <c r="H306">
        <v>0</v>
      </c>
      <c r="I306">
        <v>1</v>
      </c>
      <c r="J306">
        <v>1</v>
      </c>
      <c r="K306">
        <v>2</v>
      </c>
      <c r="L306">
        <v>15</v>
      </c>
      <c r="M306">
        <v>6.67</v>
      </c>
      <c r="N306">
        <v>0.04</v>
      </c>
      <c r="O306">
        <v>0</v>
      </c>
      <c r="P306">
        <v>0.04</v>
      </c>
      <c r="Q306">
        <v>0.04</v>
      </c>
      <c r="R306">
        <v>0.08</v>
      </c>
      <c r="S306">
        <v>0.6</v>
      </c>
      <c r="T306">
        <v>195.72</v>
      </c>
      <c r="U306">
        <v>7.83</v>
      </c>
      <c r="V306">
        <v>0.31</v>
      </c>
      <c r="W306">
        <v>0</v>
      </c>
      <c r="X306">
        <v>0.31</v>
      </c>
      <c r="Y306">
        <v>0.31</v>
      </c>
      <c r="Z306">
        <v>0.61</v>
      </c>
      <c r="AA306">
        <v>4.5999999999999996</v>
      </c>
      <c r="AB306">
        <v>12.83</v>
      </c>
      <c r="AC306">
        <v>12.72</v>
      </c>
      <c r="AD306">
        <v>48.43</v>
      </c>
      <c r="AE306">
        <v>48.34</v>
      </c>
      <c r="AF306">
        <v>-22.69</v>
      </c>
      <c r="AG306">
        <v>30</v>
      </c>
      <c r="AH306">
        <v>3</v>
      </c>
      <c r="AI306">
        <v>7</v>
      </c>
      <c r="AJ306">
        <v>1</v>
      </c>
      <c r="AK306">
        <v>3</v>
      </c>
      <c r="AL306">
        <v>33.33</v>
      </c>
      <c r="AM306">
        <v>0</v>
      </c>
      <c r="AN306">
        <v>0</v>
      </c>
      <c r="AO306">
        <v>0</v>
      </c>
      <c r="AP306">
        <v>0</v>
      </c>
      <c r="AQ306">
        <v>12</v>
      </c>
      <c r="AR306">
        <v>0</v>
      </c>
      <c r="AS306">
        <v>2</v>
      </c>
      <c r="AT306">
        <v>6</v>
      </c>
      <c r="AU306">
        <v>33.33</v>
      </c>
    </row>
    <row r="307" spans="2:47" x14ac:dyDescent="0.2">
      <c r="B307" t="s">
        <v>483</v>
      </c>
      <c r="C307" t="s">
        <v>102</v>
      </c>
      <c r="D307" t="s">
        <v>1640</v>
      </c>
      <c r="E307">
        <v>17.254000000000001</v>
      </c>
      <c r="F307">
        <v>39</v>
      </c>
      <c r="G307">
        <v>0</v>
      </c>
      <c r="H307">
        <v>2</v>
      </c>
      <c r="I307">
        <v>1</v>
      </c>
      <c r="J307">
        <v>2</v>
      </c>
      <c r="K307">
        <v>3</v>
      </c>
      <c r="L307">
        <v>15</v>
      </c>
      <c r="M307">
        <v>0</v>
      </c>
      <c r="N307">
        <v>0</v>
      </c>
      <c r="O307">
        <v>0.05</v>
      </c>
      <c r="P307">
        <v>0.03</v>
      </c>
      <c r="Q307">
        <v>0.05</v>
      </c>
      <c r="R307">
        <v>0.08</v>
      </c>
      <c r="S307">
        <v>0.38</v>
      </c>
      <c r="T307">
        <v>390.4</v>
      </c>
      <c r="U307">
        <v>10.01</v>
      </c>
      <c r="V307">
        <v>0</v>
      </c>
      <c r="W307">
        <v>0.31</v>
      </c>
      <c r="X307">
        <v>0.15</v>
      </c>
      <c r="Y307">
        <v>0.31</v>
      </c>
      <c r="Z307">
        <v>0.46</v>
      </c>
      <c r="AA307">
        <v>2.31</v>
      </c>
      <c r="AB307">
        <v>13.48</v>
      </c>
      <c r="AC307">
        <v>13.69</v>
      </c>
      <c r="AD307">
        <v>47.88</v>
      </c>
      <c r="AE307">
        <v>50.51</v>
      </c>
      <c r="AF307">
        <v>-22.82</v>
      </c>
      <c r="AG307">
        <v>29.03</v>
      </c>
      <c r="AH307">
        <v>9</v>
      </c>
      <c r="AI307">
        <v>22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13</v>
      </c>
      <c r="AR307">
        <v>0</v>
      </c>
      <c r="AS307">
        <v>0</v>
      </c>
      <c r="AT307">
        <v>0</v>
      </c>
      <c r="AU307">
        <v>0</v>
      </c>
    </row>
    <row r="308" spans="2:47" x14ac:dyDescent="0.2">
      <c r="B308" t="s">
        <v>273</v>
      </c>
      <c r="C308" t="s">
        <v>41</v>
      </c>
      <c r="D308" t="s">
        <v>52</v>
      </c>
      <c r="E308">
        <v>16.867999999999999</v>
      </c>
      <c r="F308">
        <v>56</v>
      </c>
      <c r="G308">
        <v>7</v>
      </c>
      <c r="H308">
        <v>2</v>
      </c>
      <c r="I308">
        <v>3</v>
      </c>
      <c r="J308">
        <v>9</v>
      </c>
      <c r="K308">
        <v>12</v>
      </c>
      <c r="L308">
        <v>45</v>
      </c>
      <c r="M308">
        <v>15.56</v>
      </c>
      <c r="N308">
        <v>0.12</v>
      </c>
      <c r="O308">
        <v>0.04</v>
      </c>
      <c r="P308">
        <v>0.05</v>
      </c>
      <c r="Q308">
        <v>0.16</v>
      </c>
      <c r="R308">
        <v>0.21</v>
      </c>
      <c r="S308">
        <v>0.8</v>
      </c>
      <c r="T308">
        <v>510.19</v>
      </c>
      <c r="U308">
        <v>9.11</v>
      </c>
      <c r="V308">
        <v>0.82</v>
      </c>
      <c r="W308">
        <v>0.24</v>
      </c>
      <c r="X308">
        <v>0.35</v>
      </c>
      <c r="Y308">
        <v>1.06</v>
      </c>
      <c r="Z308">
        <v>1.41</v>
      </c>
      <c r="AA308">
        <v>5.29</v>
      </c>
      <c r="AB308">
        <v>12.67</v>
      </c>
      <c r="AC308">
        <v>13.75</v>
      </c>
      <c r="AD308">
        <v>56.66</v>
      </c>
      <c r="AE308">
        <v>49.36</v>
      </c>
      <c r="AF308">
        <v>-13.29</v>
      </c>
      <c r="AG308">
        <v>47.62</v>
      </c>
      <c r="AH308">
        <v>20</v>
      </c>
      <c r="AI308">
        <v>22</v>
      </c>
      <c r="AJ308">
        <v>3</v>
      </c>
      <c r="AK308">
        <v>10</v>
      </c>
      <c r="AL308">
        <v>30</v>
      </c>
      <c r="AM308">
        <v>2</v>
      </c>
      <c r="AN308">
        <v>8</v>
      </c>
      <c r="AO308">
        <v>25</v>
      </c>
      <c r="AP308">
        <v>2</v>
      </c>
      <c r="AQ308">
        <v>27</v>
      </c>
      <c r="AR308">
        <v>7.41</v>
      </c>
      <c r="AS308">
        <v>192</v>
      </c>
      <c r="AT308">
        <v>478</v>
      </c>
      <c r="AU308">
        <v>40.17</v>
      </c>
    </row>
    <row r="309" spans="2:47" x14ac:dyDescent="0.2">
      <c r="B309" t="s">
        <v>202</v>
      </c>
      <c r="C309" t="s">
        <v>46</v>
      </c>
      <c r="D309" t="s">
        <v>114</v>
      </c>
      <c r="E309">
        <v>18.265000000000001</v>
      </c>
      <c r="F309">
        <v>64</v>
      </c>
      <c r="G309">
        <v>13</v>
      </c>
      <c r="H309">
        <v>10</v>
      </c>
      <c r="I309">
        <v>9</v>
      </c>
      <c r="J309">
        <v>23</v>
      </c>
      <c r="K309">
        <v>32</v>
      </c>
      <c r="L309">
        <v>102</v>
      </c>
      <c r="M309">
        <v>12.75</v>
      </c>
      <c r="N309">
        <v>0.2</v>
      </c>
      <c r="O309">
        <v>0.16</v>
      </c>
      <c r="P309">
        <v>0.14000000000000001</v>
      </c>
      <c r="Q309">
        <v>0.36</v>
      </c>
      <c r="R309">
        <v>0.5</v>
      </c>
      <c r="S309">
        <v>1.59</v>
      </c>
      <c r="T309">
        <v>924.16</v>
      </c>
      <c r="U309">
        <v>14.44</v>
      </c>
      <c r="V309">
        <v>0.84</v>
      </c>
      <c r="W309">
        <v>0.65</v>
      </c>
      <c r="X309">
        <v>0.57999999999999996</v>
      </c>
      <c r="Y309">
        <v>1.49</v>
      </c>
      <c r="Z309">
        <v>2.08</v>
      </c>
      <c r="AA309">
        <v>6.62</v>
      </c>
      <c r="AB309">
        <v>14.91</v>
      </c>
      <c r="AC309">
        <v>14.34</v>
      </c>
      <c r="AD309">
        <v>51.7</v>
      </c>
      <c r="AE309">
        <v>50.32</v>
      </c>
      <c r="AF309">
        <v>-6.24</v>
      </c>
      <c r="AG309">
        <v>47.31</v>
      </c>
      <c r="AH309">
        <v>44</v>
      </c>
      <c r="AI309">
        <v>49</v>
      </c>
      <c r="AJ309">
        <v>3</v>
      </c>
      <c r="AK309">
        <v>30</v>
      </c>
      <c r="AL309">
        <v>10</v>
      </c>
      <c r="AM309">
        <v>2</v>
      </c>
      <c r="AN309">
        <v>18</v>
      </c>
      <c r="AO309">
        <v>11.11</v>
      </c>
      <c r="AP309">
        <v>8</v>
      </c>
      <c r="AQ309">
        <v>54</v>
      </c>
      <c r="AR309">
        <v>14.81</v>
      </c>
      <c r="AS309">
        <v>18</v>
      </c>
      <c r="AT309">
        <v>65</v>
      </c>
      <c r="AU309">
        <v>27.69</v>
      </c>
    </row>
    <row r="310" spans="2:47" x14ac:dyDescent="0.2">
      <c r="B310" t="s">
        <v>92</v>
      </c>
      <c r="C310" t="s">
        <v>49</v>
      </c>
      <c r="D310" t="s">
        <v>71</v>
      </c>
      <c r="E310">
        <v>19.349</v>
      </c>
      <c r="F310">
        <v>68</v>
      </c>
      <c r="G310">
        <v>22</v>
      </c>
      <c r="H310">
        <v>14</v>
      </c>
      <c r="I310">
        <v>12</v>
      </c>
      <c r="J310">
        <v>36</v>
      </c>
      <c r="K310">
        <v>48</v>
      </c>
      <c r="L310">
        <v>147</v>
      </c>
      <c r="M310">
        <v>14.97</v>
      </c>
      <c r="N310">
        <v>0.32</v>
      </c>
      <c r="O310">
        <v>0.21</v>
      </c>
      <c r="P310">
        <v>0.18</v>
      </c>
      <c r="Q310">
        <v>0.53</v>
      </c>
      <c r="R310">
        <v>0.71</v>
      </c>
      <c r="S310">
        <v>2.16</v>
      </c>
      <c r="T310">
        <v>1055.04</v>
      </c>
      <c r="U310">
        <v>15.52</v>
      </c>
      <c r="V310">
        <v>1.25</v>
      </c>
      <c r="W310">
        <v>0.8</v>
      </c>
      <c r="X310">
        <v>0.68</v>
      </c>
      <c r="Y310">
        <v>2.0499999999999998</v>
      </c>
      <c r="Z310">
        <v>2.73</v>
      </c>
      <c r="AA310">
        <v>8.36</v>
      </c>
      <c r="AB310">
        <v>15.74</v>
      </c>
      <c r="AC310">
        <v>14.17</v>
      </c>
      <c r="AD310">
        <v>50.11</v>
      </c>
      <c r="AE310">
        <v>50.73</v>
      </c>
      <c r="AF310">
        <v>9.31</v>
      </c>
      <c r="AG310">
        <v>53.7</v>
      </c>
      <c r="AH310">
        <v>58</v>
      </c>
      <c r="AI310">
        <v>50</v>
      </c>
      <c r="AJ310">
        <v>8</v>
      </c>
      <c r="AK310">
        <v>36</v>
      </c>
      <c r="AL310">
        <v>22.22</v>
      </c>
      <c r="AM310">
        <v>7</v>
      </c>
      <c r="AN310">
        <v>33</v>
      </c>
      <c r="AO310">
        <v>21.21</v>
      </c>
      <c r="AP310">
        <v>7</v>
      </c>
      <c r="AQ310">
        <v>78</v>
      </c>
      <c r="AR310">
        <v>8.9700000000000006</v>
      </c>
      <c r="AS310">
        <v>206</v>
      </c>
      <c r="AT310">
        <v>411</v>
      </c>
      <c r="AU310">
        <v>50.12</v>
      </c>
    </row>
    <row r="311" spans="2:47" x14ac:dyDescent="0.2">
      <c r="B311" t="s">
        <v>478</v>
      </c>
      <c r="C311" t="s">
        <v>49</v>
      </c>
      <c r="D311" t="s">
        <v>58</v>
      </c>
      <c r="E311">
        <v>15.97</v>
      </c>
      <c r="F311">
        <v>6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2</v>
      </c>
      <c r="M311">
        <v>50</v>
      </c>
      <c r="N311">
        <v>0.17</v>
      </c>
      <c r="O311">
        <v>0</v>
      </c>
      <c r="P311">
        <v>0</v>
      </c>
      <c r="Q311">
        <v>0.17</v>
      </c>
      <c r="R311">
        <v>0.17</v>
      </c>
      <c r="S311">
        <v>0.33</v>
      </c>
      <c r="T311">
        <v>49.77</v>
      </c>
      <c r="U311">
        <v>8.2899999999999991</v>
      </c>
      <c r="V311">
        <v>1.21</v>
      </c>
      <c r="W311">
        <v>0</v>
      </c>
      <c r="X311">
        <v>0</v>
      </c>
      <c r="Y311">
        <v>1.21</v>
      </c>
      <c r="Z311">
        <v>1.21</v>
      </c>
      <c r="AA311">
        <v>2.41</v>
      </c>
      <c r="AB311">
        <v>14.13</v>
      </c>
      <c r="AC311">
        <v>13.87</v>
      </c>
      <c r="AD311">
        <v>53.66</v>
      </c>
      <c r="AE311">
        <v>48.22</v>
      </c>
      <c r="AF311">
        <v>25.93</v>
      </c>
      <c r="AG311">
        <v>66.67</v>
      </c>
      <c r="AH311">
        <v>2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2</v>
      </c>
      <c r="AR311">
        <v>50</v>
      </c>
      <c r="AS311">
        <v>0</v>
      </c>
      <c r="AT311">
        <v>0</v>
      </c>
      <c r="AU311">
        <v>0</v>
      </c>
    </row>
    <row r="312" spans="2:47" x14ac:dyDescent="0.2">
      <c r="B312" t="s">
        <v>518</v>
      </c>
      <c r="C312" t="s">
        <v>49</v>
      </c>
      <c r="D312" t="s">
        <v>138</v>
      </c>
      <c r="E312">
        <v>19.981000000000002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17.43</v>
      </c>
      <c r="U312">
        <v>8.7100000000000009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6.89</v>
      </c>
      <c r="AB312">
        <v>13.04</v>
      </c>
      <c r="AC312">
        <v>13.68</v>
      </c>
      <c r="AD312">
        <v>35.97</v>
      </c>
      <c r="AE312">
        <v>49.06</v>
      </c>
      <c r="AF312">
        <v>-66.67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</row>
    <row r="313" spans="2:47" x14ac:dyDescent="0.2">
      <c r="B313" t="s">
        <v>331</v>
      </c>
      <c r="C313" t="s">
        <v>41</v>
      </c>
      <c r="D313" t="s">
        <v>114</v>
      </c>
      <c r="E313">
        <v>19.48</v>
      </c>
      <c r="F313">
        <v>40</v>
      </c>
      <c r="G313">
        <v>12</v>
      </c>
      <c r="H313">
        <v>4</v>
      </c>
      <c r="I313">
        <v>3</v>
      </c>
      <c r="J313">
        <v>16</v>
      </c>
      <c r="K313">
        <v>19</v>
      </c>
      <c r="L313">
        <v>45</v>
      </c>
      <c r="M313">
        <v>26.67</v>
      </c>
      <c r="N313">
        <v>0.3</v>
      </c>
      <c r="O313">
        <v>0.1</v>
      </c>
      <c r="P313">
        <v>7.0000000000000007E-2</v>
      </c>
      <c r="Q313">
        <v>0.4</v>
      </c>
      <c r="R313">
        <v>0.47</v>
      </c>
      <c r="S313">
        <v>1.1200000000000001</v>
      </c>
      <c r="T313">
        <v>504.71</v>
      </c>
      <c r="U313">
        <v>12.62</v>
      </c>
      <c r="V313">
        <v>1.43</v>
      </c>
      <c r="W313">
        <v>0.48</v>
      </c>
      <c r="X313">
        <v>0.36</v>
      </c>
      <c r="Y313">
        <v>1.9</v>
      </c>
      <c r="Z313">
        <v>2.2599999999999998</v>
      </c>
      <c r="AA313">
        <v>5.35</v>
      </c>
      <c r="AB313">
        <v>14</v>
      </c>
      <c r="AC313">
        <v>14.08</v>
      </c>
      <c r="AD313">
        <v>51.33</v>
      </c>
      <c r="AE313">
        <v>48.9</v>
      </c>
      <c r="AF313">
        <v>11.74</v>
      </c>
      <c r="AG313">
        <v>61.36</v>
      </c>
      <c r="AH313">
        <v>27</v>
      </c>
      <c r="AI313">
        <v>17</v>
      </c>
      <c r="AJ313">
        <v>4</v>
      </c>
      <c r="AK313">
        <v>12</v>
      </c>
      <c r="AL313">
        <v>33.33</v>
      </c>
      <c r="AM313">
        <v>3</v>
      </c>
      <c r="AN313">
        <v>10</v>
      </c>
      <c r="AO313">
        <v>30</v>
      </c>
      <c r="AP313">
        <v>5</v>
      </c>
      <c r="AQ313">
        <v>23</v>
      </c>
      <c r="AR313">
        <v>21.74</v>
      </c>
      <c r="AS313">
        <v>109</v>
      </c>
      <c r="AT313">
        <v>232</v>
      </c>
      <c r="AU313">
        <v>46.98</v>
      </c>
    </row>
    <row r="314" spans="2:47" x14ac:dyDescent="0.2">
      <c r="B314" t="s">
        <v>232</v>
      </c>
      <c r="C314" t="s">
        <v>49</v>
      </c>
      <c r="D314" t="s">
        <v>71</v>
      </c>
      <c r="E314">
        <v>17.300999999999998</v>
      </c>
      <c r="F314">
        <v>67</v>
      </c>
      <c r="G314">
        <v>8</v>
      </c>
      <c r="H314">
        <v>8</v>
      </c>
      <c r="I314">
        <v>6</v>
      </c>
      <c r="J314">
        <v>16</v>
      </c>
      <c r="K314">
        <v>22</v>
      </c>
      <c r="L314">
        <v>76</v>
      </c>
      <c r="M314">
        <v>10.53</v>
      </c>
      <c r="N314">
        <v>0.12</v>
      </c>
      <c r="O314">
        <v>0.12</v>
      </c>
      <c r="P314">
        <v>0.09</v>
      </c>
      <c r="Q314">
        <v>0.24</v>
      </c>
      <c r="R314">
        <v>0.33</v>
      </c>
      <c r="S314">
        <v>1.1299999999999999</v>
      </c>
      <c r="T314">
        <v>716.61</v>
      </c>
      <c r="U314">
        <v>10.7</v>
      </c>
      <c r="V314">
        <v>0.67</v>
      </c>
      <c r="W314">
        <v>0.67</v>
      </c>
      <c r="X314">
        <v>0.5</v>
      </c>
      <c r="Y314">
        <v>1.34</v>
      </c>
      <c r="Z314">
        <v>1.84</v>
      </c>
      <c r="AA314">
        <v>6.36</v>
      </c>
      <c r="AB314">
        <v>14.3</v>
      </c>
      <c r="AC314">
        <v>13.68</v>
      </c>
      <c r="AD314">
        <v>48.73</v>
      </c>
      <c r="AE314">
        <v>49.95</v>
      </c>
      <c r="AF314">
        <v>1.81</v>
      </c>
      <c r="AG314">
        <v>48.28</v>
      </c>
      <c r="AH314">
        <v>28</v>
      </c>
      <c r="AI314">
        <v>30</v>
      </c>
      <c r="AJ314">
        <v>3</v>
      </c>
      <c r="AK314">
        <v>11</v>
      </c>
      <c r="AL314">
        <v>27.27</v>
      </c>
      <c r="AM314">
        <v>2</v>
      </c>
      <c r="AN314">
        <v>11</v>
      </c>
      <c r="AO314">
        <v>18.18</v>
      </c>
      <c r="AP314">
        <v>3</v>
      </c>
      <c r="AQ314">
        <v>54</v>
      </c>
      <c r="AR314">
        <v>5.56</v>
      </c>
      <c r="AS314">
        <v>124</v>
      </c>
      <c r="AT314">
        <v>268</v>
      </c>
      <c r="AU314">
        <v>46.27</v>
      </c>
    </row>
    <row r="315" spans="2:47" x14ac:dyDescent="0.2">
      <c r="B315" t="s">
        <v>130</v>
      </c>
      <c r="C315" t="s">
        <v>102</v>
      </c>
      <c r="D315" t="s">
        <v>42</v>
      </c>
      <c r="E315">
        <v>18.974</v>
      </c>
      <c r="F315">
        <v>63</v>
      </c>
      <c r="G315">
        <v>9</v>
      </c>
      <c r="H315">
        <v>13</v>
      </c>
      <c r="I315">
        <v>10</v>
      </c>
      <c r="J315">
        <v>22</v>
      </c>
      <c r="K315">
        <v>32</v>
      </c>
      <c r="L315">
        <v>90</v>
      </c>
      <c r="M315">
        <v>10</v>
      </c>
      <c r="N315">
        <v>0.14000000000000001</v>
      </c>
      <c r="O315">
        <v>0.21</v>
      </c>
      <c r="P315">
        <v>0.16</v>
      </c>
      <c r="Q315">
        <v>0.35</v>
      </c>
      <c r="R315">
        <v>0.51</v>
      </c>
      <c r="S315">
        <v>1.43</v>
      </c>
      <c r="T315">
        <v>953.18</v>
      </c>
      <c r="U315">
        <v>15.13</v>
      </c>
      <c r="V315">
        <v>0.56999999999999995</v>
      </c>
      <c r="W315">
        <v>0.82</v>
      </c>
      <c r="X315">
        <v>0.63</v>
      </c>
      <c r="Y315">
        <v>1.38</v>
      </c>
      <c r="Z315">
        <v>2.0099999999999998</v>
      </c>
      <c r="AA315">
        <v>5.67</v>
      </c>
      <c r="AB315">
        <v>14.16</v>
      </c>
      <c r="AC315">
        <v>14.46</v>
      </c>
      <c r="AD315">
        <v>63.56</v>
      </c>
      <c r="AE315">
        <v>49.16</v>
      </c>
      <c r="AF315">
        <v>-4.71</v>
      </c>
      <c r="AG315">
        <v>60.19</v>
      </c>
      <c r="AH315">
        <v>65</v>
      </c>
      <c r="AI315">
        <v>43</v>
      </c>
      <c r="AJ315">
        <v>1</v>
      </c>
      <c r="AK315">
        <v>7</v>
      </c>
      <c r="AL315">
        <v>14.29</v>
      </c>
      <c r="AM315">
        <v>0</v>
      </c>
      <c r="AN315">
        <v>4</v>
      </c>
      <c r="AO315">
        <v>0</v>
      </c>
      <c r="AP315">
        <v>8</v>
      </c>
      <c r="AQ315">
        <v>79</v>
      </c>
      <c r="AR315">
        <v>10.130000000000001</v>
      </c>
      <c r="AS315">
        <v>0</v>
      </c>
      <c r="AT315">
        <v>0</v>
      </c>
      <c r="AU315">
        <v>0</v>
      </c>
    </row>
    <row r="316" spans="2:47" x14ac:dyDescent="0.2">
      <c r="B316" t="s">
        <v>306</v>
      </c>
      <c r="C316" t="s">
        <v>49</v>
      </c>
      <c r="D316" t="s">
        <v>78</v>
      </c>
      <c r="E316">
        <v>18.515999999999998</v>
      </c>
      <c r="F316">
        <v>48</v>
      </c>
      <c r="G316">
        <v>8</v>
      </c>
      <c r="H316">
        <v>5</v>
      </c>
      <c r="I316">
        <v>4</v>
      </c>
      <c r="J316">
        <v>13</v>
      </c>
      <c r="K316">
        <v>17</v>
      </c>
      <c r="L316">
        <v>50</v>
      </c>
      <c r="M316">
        <v>16</v>
      </c>
      <c r="N316">
        <v>0.17</v>
      </c>
      <c r="O316">
        <v>0.1</v>
      </c>
      <c r="P316">
        <v>0.08</v>
      </c>
      <c r="Q316">
        <v>0.27</v>
      </c>
      <c r="R316">
        <v>0.35</v>
      </c>
      <c r="S316">
        <v>1.04</v>
      </c>
      <c r="T316">
        <v>613.51</v>
      </c>
      <c r="U316">
        <v>12.78</v>
      </c>
      <c r="V316">
        <v>0.78</v>
      </c>
      <c r="W316">
        <v>0.49</v>
      </c>
      <c r="X316">
        <v>0.39</v>
      </c>
      <c r="Y316">
        <v>1.27</v>
      </c>
      <c r="Z316">
        <v>1.66</v>
      </c>
      <c r="AA316">
        <v>4.8899999999999997</v>
      </c>
      <c r="AB316">
        <v>13.82</v>
      </c>
      <c r="AC316">
        <v>14.39</v>
      </c>
      <c r="AD316">
        <v>44.37</v>
      </c>
      <c r="AE316">
        <v>53.25</v>
      </c>
      <c r="AF316">
        <v>-2.04</v>
      </c>
      <c r="AG316">
        <v>39.340000000000003</v>
      </c>
      <c r="AH316">
        <v>24</v>
      </c>
      <c r="AI316">
        <v>37</v>
      </c>
      <c r="AJ316">
        <v>2</v>
      </c>
      <c r="AK316">
        <v>15</v>
      </c>
      <c r="AL316">
        <v>13.33</v>
      </c>
      <c r="AM316">
        <v>2</v>
      </c>
      <c r="AN316">
        <v>11</v>
      </c>
      <c r="AO316">
        <v>18.18</v>
      </c>
      <c r="AP316">
        <v>4</v>
      </c>
      <c r="AQ316">
        <v>24</v>
      </c>
      <c r="AR316">
        <v>16.670000000000002</v>
      </c>
      <c r="AS316">
        <v>137</v>
      </c>
      <c r="AT316">
        <v>230</v>
      </c>
      <c r="AU316">
        <v>59.57</v>
      </c>
    </row>
    <row r="317" spans="2:47" x14ac:dyDescent="0.2">
      <c r="B317" t="s">
        <v>246</v>
      </c>
      <c r="C317" t="s">
        <v>46</v>
      </c>
      <c r="D317" t="s">
        <v>90</v>
      </c>
      <c r="E317">
        <v>18.177</v>
      </c>
      <c r="F317">
        <v>49</v>
      </c>
      <c r="G317">
        <v>11</v>
      </c>
      <c r="H317">
        <v>12</v>
      </c>
      <c r="I317">
        <v>7</v>
      </c>
      <c r="J317">
        <v>23</v>
      </c>
      <c r="K317">
        <v>30</v>
      </c>
      <c r="L317">
        <v>102</v>
      </c>
      <c r="M317">
        <v>10.78</v>
      </c>
      <c r="N317">
        <v>0.22</v>
      </c>
      <c r="O317">
        <v>0.24</v>
      </c>
      <c r="P317">
        <v>0.14000000000000001</v>
      </c>
      <c r="Q317">
        <v>0.47</v>
      </c>
      <c r="R317">
        <v>0.61</v>
      </c>
      <c r="S317">
        <v>2.08</v>
      </c>
      <c r="T317">
        <v>696.04</v>
      </c>
      <c r="U317">
        <v>14.2</v>
      </c>
      <c r="V317">
        <v>0.95</v>
      </c>
      <c r="W317">
        <v>1.03</v>
      </c>
      <c r="X317">
        <v>0.6</v>
      </c>
      <c r="Y317">
        <v>1.98</v>
      </c>
      <c r="Z317">
        <v>2.59</v>
      </c>
      <c r="AA317">
        <v>8.7899999999999991</v>
      </c>
      <c r="AB317">
        <v>14.61</v>
      </c>
      <c r="AC317">
        <v>13.92</v>
      </c>
      <c r="AD317">
        <v>57.37</v>
      </c>
      <c r="AE317">
        <v>49.97</v>
      </c>
      <c r="AF317">
        <v>5.55</v>
      </c>
      <c r="AG317">
        <v>61.11</v>
      </c>
      <c r="AH317">
        <v>44</v>
      </c>
      <c r="AI317">
        <v>28</v>
      </c>
      <c r="AJ317">
        <v>5</v>
      </c>
      <c r="AK317">
        <v>20</v>
      </c>
      <c r="AL317">
        <v>25</v>
      </c>
      <c r="AM317">
        <v>3</v>
      </c>
      <c r="AN317">
        <v>17</v>
      </c>
      <c r="AO317">
        <v>17.649999999999999</v>
      </c>
      <c r="AP317">
        <v>3</v>
      </c>
      <c r="AQ317">
        <v>65</v>
      </c>
      <c r="AR317">
        <v>4.62</v>
      </c>
      <c r="AS317">
        <v>100</v>
      </c>
      <c r="AT317">
        <v>224</v>
      </c>
      <c r="AU317">
        <v>44.64</v>
      </c>
    </row>
    <row r="318" spans="2:47" x14ac:dyDescent="0.2">
      <c r="B318" t="s">
        <v>96</v>
      </c>
      <c r="C318" t="s">
        <v>46</v>
      </c>
      <c r="D318" t="s">
        <v>82</v>
      </c>
      <c r="E318">
        <v>18.599</v>
      </c>
      <c r="F318">
        <v>60</v>
      </c>
      <c r="G318">
        <v>21</v>
      </c>
      <c r="H318">
        <v>13</v>
      </c>
      <c r="I318">
        <v>6</v>
      </c>
      <c r="J318">
        <v>34</v>
      </c>
      <c r="K318">
        <v>40</v>
      </c>
      <c r="L318">
        <v>107</v>
      </c>
      <c r="M318">
        <v>19.63</v>
      </c>
      <c r="N318">
        <v>0.35</v>
      </c>
      <c r="O318">
        <v>0.22</v>
      </c>
      <c r="P318">
        <v>0.1</v>
      </c>
      <c r="Q318">
        <v>0.56999999999999995</v>
      </c>
      <c r="R318">
        <v>0.67</v>
      </c>
      <c r="S318">
        <v>1.78</v>
      </c>
      <c r="T318">
        <v>827.82</v>
      </c>
      <c r="U318">
        <v>13.8</v>
      </c>
      <c r="V318">
        <v>1.52</v>
      </c>
      <c r="W318">
        <v>0.94</v>
      </c>
      <c r="X318">
        <v>0.43</v>
      </c>
      <c r="Y318">
        <v>2.46</v>
      </c>
      <c r="Z318">
        <v>2.9</v>
      </c>
      <c r="AA318">
        <v>7.76</v>
      </c>
      <c r="AB318">
        <v>14.88</v>
      </c>
      <c r="AC318">
        <v>14.11</v>
      </c>
      <c r="AD318">
        <v>53.33</v>
      </c>
      <c r="AE318">
        <v>49.44</v>
      </c>
      <c r="AF318">
        <v>-2.87</v>
      </c>
      <c r="AG318">
        <v>53.06</v>
      </c>
      <c r="AH318">
        <v>52</v>
      </c>
      <c r="AI318">
        <v>46</v>
      </c>
      <c r="AJ318">
        <v>9</v>
      </c>
      <c r="AK318">
        <v>23</v>
      </c>
      <c r="AL318">
        <v>39.130000000000003</v>
      </c>
      <c r="AM318">
        <v>6</v>
      </c>
      <c r="AN318">
        <v>22</v>
      </c>
      <c r="AO318">
        <v>27.27</v>
      </c>
      <c r="AP318">
        <v>6</v>
      </c>
      <c r="AQ318">
        <v>62</v>
      </c>
      <c r="AR318">
        <v>9.68</v>
      </c>
      <c r="AS318">
        <v>7</v>
      </c>
      <c r="AT318">
        <v>16</v>
      </c>
      <c r="AU318">
        <v>43.75</v>
      </c>
    </row>
    <row r="319" spans="2:47" x14ac:dyDescent="0.2">
      <c r="B319" t="s">
        <v>221</v>
      </c>
      <c r="C319" t="s">
        <v>102</v>
      </c>
      <c r="D319" t="s">
        <v>65</v>
      </c>
      <c r="E319">
        <v>20.49</v>
      </c>
      <c r="F319">
        <v>68</v>
      </c>
      <c r="G319">
        <v>4</v>
      </c>
      <c r="H319">
        <v>10</v>
      </c>
      <c r="I319">
        <v>15</v>
      </c>
      <c r="J319">
        <v>14</v>
      </c>
      <c r="K319">
        <v>29</v>
      </c>
      <c r="L319">
        <v>144</v>
      </c>
      <c r="M319">
        <v>2.78</v>
      </c>
      <c r="N319">
        <v>0.06</v>
      </c>
      <c r="O319">
        <v>0.15</v>
      </c>
      <c r="P319">
        <v>0.22</v>
      </c>
      <c r="Q319">
        <v>0.21</v>
      </c>
      <c r="R319">
        <v>0.43</v>
      </c>
      <c r="S319">
        <v>2.12</v>
      </c>
      <c r="T319">
        <v>1287.76</v>
      </c>
      <c r="U319">
        <v>18.940000000000001</v>
      </c>
      <c r="V319">
        <v>0.19</v>
      </c>
      <c r="W319">
        <v>0.47</v>
      </c>
      <c r="X319">
        <v>0.7</v>
      </c>
      <c r="Y319">
        <v>0.65</v>
      </c>
      <c r="Z319">
        <v>1.35</v>
      </c>
      <c r="AA319">
        <v>6.71</v>
      </c>
      <c r="AB319">
        <v>13.08</v>
      </c>
      <c r="AC319">
        <v>14.22</v>
      </c>
      <c r="AD319">
        <v>45.98</v>
      </c>
      <c r="AE319">
        <v>50.13</v>
      </c>
      <c r="AF319">
        <v>8.17</v>
      </c>
      <c r="AG319">
        <v>50</v>
      </c>
      <c r="AH319">
        <v>70</v>
      </c>
      <c r="AI319">
        <v>70</v>
      </c>
      <c r="AJ319">
        <v>0</v>
      </c>
      <c r="AK319">
        <v>0</v>
      </c>
      <c r="AL319">
        <v>0</v>
      </c>
      <c r="AM319">
        <v>1</v>
      </c>
      <c r="AN319">
        <v>6</v>
      </c>
      <c r="AO319">
        <v>16.670000000000002</v>
      </c>
      <c r="AP319">
        <v>3</v>
      </c>
      <c r="AQ319">
        <v>138</v>
      </c>
      <c r="AR319">
        <v>2.17</v>
      </c>
      <c r="AS319">
        <v>0</v>
      </c>
      <c r="AT319">
        <v>0</v>
      </c>
      <c r="AU319">
        <v>0</v>
      </c>
    </row>
    <row r="320" spans="2:47" x14ac:dyDescent="0.2">
      <c r="B320" t="s">
        <v>457</v>
      </c>
      <c r="C320" t="s">
        <v>102</v>
      </c>
      <c r="D320" t="s">
        <v>138</v>
      </c>
      <c r="E320">
        <v>15.817</v>
      </c>
      <c r="F320">
        <v>45</v>
      </c>
      <c r="G320">
        <v>0</v>
      </c>
      <c r="H320">
        <v>2</v>
      </c>
      <c r="I320">
        <v>1</v>
      </c>
      <c r="J320">
        <v>2</v>
      </c>
      <c r="K320">
        <v>3</v>
      </c>
      <c r="L320">
        <v>19</v>
      </c>
      <c r="M320">
        <v>0</v>
      </c>
      <c r="N320">
        <v>0</v>
      </c>
      <c r="O320">
        <v>0.04</v>
      </c>
      <c r="P320">
        <v>0.02</v>
      </c>
      <c r="Q320">
        <v>0.04</v>
      </c>
      <c r="R320">
        <v>7.0000000000000007E-2</v>
      </c>
      <c r="S320">
        <v>0.42</v>
      </c>
      <c r="T320">
        <v>599.83000000000004</v>
      </c>
      <c r="U320">
        <v>13.33</v>
      </c>
      <c r="V320">
        <v>0</v>
      </c>
      <c r="W320">
        <v>0.2</v>
      </c>
      <c r="X320">
        <v>0.1</v>
      </c>
      <c r="Y320">
        <v>0.2</v>
      </c>
      <c r="Z320">
        <v>0.3</v>
      </c>
      <c r="AA320">
        <v>1.9</v>
      </c>
      <c r="AB320">
        <v>13.27</v>
      </c>
      <c r="AC320">
        <v>13.79</v>
      </c>
      <c r="AD320">
        <v>36.67</v>
      </c>
      <c r="AE320">
        <v>50.24</v>
      </c>
      <c r="AF320">
        <v>1.05</v>
      </c>
      <c r="AG320">
        <v>33.33</v>
      </c>
      <c r="AH320">
        <v>21</v>
      </c>
      <c r="AI320">
        <v>42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18</v>
      </c>
      <c r="AR320">
        <v>0</v>
      </c>
      <c r="AS320">
        <v>0</v>
      </c>
      <c r="AT320">
        <v>0</v>
      </c>
      <c r="AU320">
        <v>0</v>
      </c>
    </row>
    <row r="321" spans="2:47" x14ac:dyDescent="0.2">
      <c r="B321" t="s">
        <v>120</v>
      </c>
      <c r="C321" t="s">
        <v>46</v>
      </c>
      <c r="D321" t="s">
        <v>90</v>
      </c>
      <c r="E321">
        <v>18.885999999999999</v>
      </c>
      <c r="F321">
        <v>62</v>
      </c>
      <c r="G321">
        <v>15</v>
      </c>
      <c r="H321">
        <v>13</v>
      </c>
      <c r="I321">
        <v>7</v>
      </c>
      <c r="J321">
        <v>28</v>
      </c>
      <c r="K321">
        <v>35</v>
      </c>
      <c r="L321">
        <v>101</v>
      </c>
      <c r="M321">
        <v>14.85</v>
      </c>
      <c r="N321">
        <v>0.24</v>
      </c>
      <c r="O321">
        <v>0.21</v>
      </c>
      <c r="P321">
        <v>0.11</v>
      </c>
      <c r="Q321">
        <v>0.45</v>
      </c>
      <c r="R321">
        <v>0.56000000000000005</v>
      </c>
      <c r="S321">
        <v>1.63</v>
      </c>
      <c r="T321">
        <v>890.27</v>
      </c>
      <c r="U321">
        <v>14.36</v>
      </c>
      <c r="V321">
        <v>1.01</v>
      </c>
      <c r="W321">
        <v>0.88</v>
      </c>
      <c r="X321">
        <v>0.47</v>
      </c>
      <c r="Y321">
        <v>1.89</v>
      </c>
      <c r="Z321">
        <v>2.36</v>
      </c>
      <c r="AA321">
        <v>6.81</v>
      </c>
      <c r="AB321">
        <v>14.21</v>
      </c>
      <c r="AC321">
        <v>14.06</v>
      </c>
      <c r="AD321">
        <v>55.54</v>
      </c>
      <c r="AE321">
        <v>48.7</v>
      </c>
      <c r="AF321">
        <v>12.33</v>
      </c>
      <c r="AG321">
        <v>65.52</v>
      </c>
      <c r="AH321">
        <v>57</v>
      </c>
      <c r="AI321">
        <v>30</v>
      </c>
      <c r="AJ321">
        <v>6</v>
      </c>
      <c r="AK321">
        <v>29</v>
      </c>
      <c r="AL321">
        <v>20.69</v>
      </c>
      <c r="AM321">
        <v>2</v>
      </c>
      <c r="AN321">
        <v>19</v>
      </c>
      <c r="AO321">
        <v>10.53</v>
      </c>
      <c r="AP321">
        <v>7</v>
      </c>
      <c r="AQ321">
        <v>53</v>
      </c>
      <c r="AR321">
        <v>13.21</v>
      </c>
      <c r="AS321">
        <v>5</v>
      </c>
      <c r="AT321">
        <v>15</v>
      </c>
      <c r="AU321">
        <v>33.33</v>
      </c>
    </row>
    <row r="322" spans="2:47" x14ac:dyDescent="0.2">
      <c r="B322" t="s">
        <v>377</v>
      </c>
      <c r="C322" t="s">
        <v>49</v>
      </c>
      <c r="D322" t="s">
        <v>82</v>
      </c>
      <c r="E322">
        <v>17.617999999999999</v>
      </c>
      <c r="F322">
        <v>37</v>
      </c>
      <c r="G322">
        <v>1</v>
      </c>
      <c r="H322">
        <v>3</v>
      </c>
      <c r="I322">
        <v>1</v>
      </c>
      <c r="J322">
        <v>4</v>
      </c>
      <c r="K322">
        <v>5</v>
      </c>
      <c r="L322">
        <v>16</v>
      </c>
      <c r="M322">
        <v>6.25</v>
      </c>
      <c r="N322">
        <v>0.03</v>
      </c>
      <c r="O322">
        <v>0.08</v>
      </c>
      <c r="P322">
        <v>0.03</v>
      </c>
      <c r="Q322">
        <v>0.11</v>
      </c>
      <c r="R322">
        <v>0.14000000000000001</v>
      </c>
      <c r="S322">
        <v>0.43</v>
      </c>
      <c r="T322">
        <v>351.62</v>
      </c>
      <c r="U322">
        <v>9.5</v>
      </c>
      <c r="V322">
        <v>0.17</v>
      </c>
      <c r="W322">
        <v>0.51</v>
      </c>
      <c r="X322">
        <v>0.17</v>
      </c>
      <c r="Y322">
        <v>0.68</v>
      </c>
      <c r="Z322">
        <v>0.85</v>
      </c>
      <c r="AA322">
        <v>2.73</v>
      </c>
      <c r="AB322">
        <v>13.54</v>
      </c>
      <c r="AC322">
        <v>13.61</v>
      </c>
      <c r="AD322">
        <v>50.75</v>
      </c>
      <c r="AE322">
        <v>51.45</v>
      </c>
      <c r="AF322">
        <v>-1.85</v>
      </c>
      <c r="AG322">
        <v>48.15</v>
      </c>
      <c r="AH322">
        <v>13</v>
      </c>
      <c r="AI322">
        <v>14</v>
      </c>
      <c r="AJ322">
        <v>1</v>
      </c>
      <c r="AK322">
        <v>3</v>
      </c>
      <c r="AL322">
        <v>33.33</v>
      </c>
      <c r="AM322">
        <v>0</v>
      </c>
      <c r="AN322">
        <v>1</v>
      </c>
      <c r="AO322">
        <v>0</v>
      </c>
      <c r="AP322">
        <v>0</v>
      </c>
      <c r="AQ322">
        <v>12</v>
      </c>
      <c r="AR322">
        <v>0</v>
      </c>
      <c r="AS322">
        <v>22</v>
      </c>
      <c r="AT322">
        <v>72</v>
      </c>
      <c r="AU322">
        <v>30.56</v>
      </c>
    </row>
    <row r="323" spans="2:47" x14ac:dyDescent="0.2">
      <c r="B323" t="s">
        <v>442</v>
      </c>
      <c r="C323" t="s">
        <v>102</v>
      </c>
      <c r="D323" t="s">
        <v>119</v>
      </c>
      <c r="E323">
        <v>19.968</v>
      </c>
      <c r="F323">
        <v>66</v>
      </c>
      <c r="G323">
        <v>1</v>
      </c>
      <c r="H323">
        <v>4</v>
      </c>
      <c r="I323">
        <v>5</v>
      </c>
      <c r="J323">
        <v>5</v>
      </c>
      <c r="K323">
        <v>10</v>
      </c>
      <c r="L323">
        <v>48</v>
      </c>
      <c r="M323">
        <v>2.08</v>
      </c>
      <c r="N323">
        <v>0.02</v>
      </c>
      <c r="O323">
        <v>0.06</v>
      </c>
      <c r="P323">
        <v>0.08</v>
      </c>
      <c r="Q323">
        <v>0.08</v>
      </c>
      <c r="R323">
        <v>0.15</v>
      </c>
      <c r="S323">
        <v>0.73</v>
      </c>
      <c r="T323">
        <v>917.67</v>
      </c>
      <c r="U323">
        <v>13.9</v>
      </c>
      <c r="V323">
        <v>7.0000000000000007E-2</v>
      </c>
      <c r="W323">
        <v>0.26</v>
      </c>
      <c r="X323">
        <v>0.33</v>
      </c>
      <c r="Y323">
        <v>0.33</v>
      </c>
      <c r="Z323">
        <v>0.65</v>
      </c>
      <c r="AA323">
        <v>3.14</v>
      </c>
      <c r="AB323">
        <v>13.65</v>
      </c>
      <c r="AC323">
        <v>13.93</v>
      </c>
      <c r="AD323">
        <v>44</v>
      </c>
      <c r="AE323">
        <v>51.96</v>
      </c>
      <c r="AF323">
        <v>2.84</v>
      </c>
      <c r="AG323">
        <v>46.32</v>
      </c>
      <c r="AH323">
        <v>44</v>
      </c>
      <c r="AI323">
        <v>51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47</v>
      </c>
      <c r="AR323">
        <v>2.13</v>
      </c>
      <c r="AS323">
        <v>1</v>
      </c>
      <c r="AT323">
        <v>1</v>
      </c>
      <c r="AU323">
        <v>100</v>
      </c>
    </row>
    <row r="324" spans="2:47" x14ac:dyDescent="0.2">
      <c r="B324" t="s">
        <v>344</v>
      </c>
      <c r="C324" t="s">
        <v>102</v>
      </c>
      <c r="D324" t="s">
        <v>119</v>
      </c>
      <c r="E324">
        <v>15.805999999999999</v>
      </c>
      <c r="F324">
        <v>66</v>
      </c>
      <c r="G324">
        <v>2</v>
      </c>
      <c r="H324">
        <v>4</v>
      </c>
      <c r="I324">
        <v>2</v>
      </c>
      <c r="J324">
        <v>6</v>
      </c>
      <c r="K324">
        <v>8</v>
      </c>
      <c r="L324">
        <v>39</v>
      </c>
      <c r="M324">
        <v>5.13</v>
      </c>
      <c r="N324">
        <v>0.03</v>
      </c>
      <c r="O324">
        <v>0.06</v>
      </c>
      <c r="P324">
        <v>0.03</v>
      </c>
      <c r="Q324">
        <v>0.09</v>
      </c>
      <c r="R324">
        <v>0.12</v>
      </c>
      <c r="S324">
        <v>0.59</v>
      </c>
      <c r="T324">
        <v>747.42</v>
      </c>
      <c r="U324">
        <v>11.32</v>
      </c>
      <c r="V324">
        <v>0.16</v>
      </c>
      <c r="W324">
        <v>0.32</v>
      </c>
      <c r="X324">
        <v>0.16</v>
      </c>
      <c r="Y324">
        <v>0.48</v>
      </c>
      <c r="Z324">
        <v>0.64</v>
      </c>
      <c r="AA324">
        <v>3.13</v>
      </c>
      <c r="AB324">
        <v>13.35</v>
      </c>
      <c r="AC324">
        <v>13.37</v>
      </c>
      <c r="AD324">
        <v>44.4</v>
      </c>
      <c r="AE324">
        <v>49.36</v>
      </c>
      <c r="AF324">
        <v>-4.84</v>
      </c>
      <c r="AG324">
        <v>40.299999999999997</v>
      </c>
      <c r="AH324">
        <v>27</v>
      </c>
      <c r="AI324">
        <v>40</v>
      </c>
      <c r="AJ324">
        <v>1</v>
      </c>
      <c r="AK324">
        <v>1</v>
      </c>
      <c r="AL324">
        <v>100</v>
      </c>
      <c r="AM324">
        <v>0</v>
      </c>
      <c r="AN324">
        <v>0</v>
      </c>
      <c r="AO324">
        <v>0</v>
      </c>
      <c r="AP324">
        <v>1</v>
      </c>
      <c r="AQ324">
        <v>38</v>
      </c>
      <c r="AR324">
        <v>2.63</v>
      </c>
      <c r="AS324">
        <v>1</v>
      </c>
      <c r="AT324">
        <v>2</v>
      </c>
      <c r="AU324">
        <v>50</v>
      </c>
    </row>
    <row r="325" spans="2:47" x14ac:dyDescent="0.2">
      <c r="B325" t="s">
        <v>456</v>
      </c>
      <c r="C325" t="s">
        <v>102</v>
      </c>
      <c r="D325" t="s">
        <v>47</v>
      </c>
      <c r="E325">
        <v>16.811</v>
      </c>
      <c r="F325">
        <v>27</v>
      </c>
      <c r="G325">
        <v>1</v>
      </c>
      <c r="H325">
        <v>1</v>
      </c>
      <c r="I325">
        <v>1</v>
      </c>
      <c r="J325">
        <v>2</v>
      </c>
      <c r="K325">
        <v>3</v>
      </c>
      <c r="L325">
        <v>12</v>
      </c>
      <c r="M325">
        <v>8.33</v>
      </c>
      <c r="N325">
        <v>0.04</v>
      </c>
      <c r="O325">
        <v>0.04</v>
      </c>
      <c r="P325">
        <v>0.04</v>
      </c>
      <c r="Q325">
        <v>7.0000000000000007E-2</v>
      </c>
      <c r="R325">
        <v>0.11</v>
      </c>
      <c r="S325">
        <v>0.44</v>
      </c>
      <c r="T325">
        <v>296.37</v>
      </c>
      <c r="U325">
        <v>10.98</v>
      </c>
      <c r="V325">
        <v>0.2</v>
      </c>
      <c r="W325">
        <v>0.2</v>
      </c>
      <c r="X325">
        <v>0.2</v>
      </c>
      <c r="Y325">
        <v>0.4</v>
      </c>
      <c r="Z325">
        <v>0.61</v>
      </c>
      <c r="AA325">
        <v>2.4300000000000002</v>
      </c>
      <c r="AB325">
        <v>12.82</v>
      </c>
      <c r="AC325">
        <v>13.35</v>
      </c>
      <c r="AD325">
        <v>55.31</v>
      </c>
      <c r="AE325">
        <v>48.57</v>
      </c>
      <c r="AF325">
        <v>14.17</v>
      </c>
      <c r="AG325">
        <v>66.67</v>
      </c>
      <c r="AH325">
        <v>22</v>
      </c>
      <c r="AI325">
        <v>11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12</v>
      </c>
      <c r="AR325">
        <v>8.33</v>
      </c>
      <c r="AS325">
        <v>0</v>
      </c>
      <c r="AT325">
        <v>0</v>
      </c>
      <c r="AU325">
        <v>0</v>
      </c>
    </row>
    <row r="326" spans="2:47" x14ac:dyDescent="0.2">
      <c r="B326" t="s">
        <v>245</v>
      </c>
      <c r="C326" t="s">
        <v>102</v>
      </c>
      <c r="D326" t="s">
        <v>82</v>
      </c>
      <c r="E326">
        <v>18.492000000000001</v>
      </c>
      <c r="F326">
        <v>68</v>
      </c>
      <c r="G326">
        <v>4</v>
      </c>
      <c r="H326">
        <v>12</v>
      </c>
      <c r="I326">
        <v>9</v>
      </c>
      <c r="J326">
        <v>16</v>
      </c>
      <c r="K326">
        <v>25</v>
      </c>
      <c r="L326">
        <v>102</v>
      </c>
      <c r="M326">
        <v>3.92</v>
      </c>
      <c r="N326">
        <v>0.06</v>
      </c>
      <c r="O326">
        <v>0.18</v>
      </c>
      <c r="P326">
        <v>0.13</v>
      </c>
      <c r="Q326">
        <v>0.24</v>
      </c>
      <c r="R326">
        <v>0.37</v>
      </c>
      <c r="S326">
        <v>1.5</v>
      </c>
      <c r="T326">
        <v>1044.28</v>
      </c>
      <c r="U326">
        <v>15.36</v>
      </c>
      <c r="V326">
        <v>0.23</v>
      </c>
      <c r="W326">
        <v>0.69</v>
      </c>
      <c r="X326">
        <v>0.52</v>
      </c>
      <c r="Y326">
        <v>0.92</v>
      </c>
      <c r="Z326">
        <v>1.44</v>
      </c>
      <c r="AA326">
        <v>5.86</v>
      </c>
      <c r="AB326">
        <v>14.11</v>
      </c>
      <c r="AC326">
        <v>14.13</v>
      </c>
      <c r="AD326">
        <v>53.83</v>
      </c>
      <c r="AE326">
        <v>48.86</v>
      </c>
      <c r="AF326">
        <v>-1.21</v>
      </c>
      <c r="AG326">
        <v>52.8</v>
      </c>
      <c r="AH326">
        <v>66</v>
      </c>
      <c r="AI326">
        <v>59</v>
      </c>
      <c r="AJ326">
        <v>1</v>
      </c>
      <c r="AK326">
        <v>2</v>
      </c>
      <c r="AL326">
        <v>50</v>
      </c>
      <c r="AM326">
        <v>0</v>
      </c>
      <c r="AN326">
        <v>4</v>
      </c>
      <c r="AO326">
        <v>0</v>
      </c>
      <c r="AP326">
        <v>3</v>
      </c>
      <c r="AQ326">
        <v>96</v>
      </c>
      <c r="AR326">
        <v>3.12</v>
      </c>
      <c r="AS326">
        <v>0</v>
      </c>
      <c r="AT326">
        <v>0</v>
      </c>
      <c r="AU326">
        <v>0</v>
      </c>
    </row>
    <row r="327" spans="2:47" x14ac:dyDescent="0.2">
      <c r="B327" t="s">
        <v>436</v>
      </c>
      <c r="C327" t="s">
        <v>102</v>
      </c>
      <c r="D327" t="s">
        <v>75</v>
      </c>
      <c r="E327">
        <v>17.454000000000001</v>
      </c>
      <c r="F327">
        <v>32</v>
      </c>
      <c r="G327">
        <v>0</v>
      </c>
      <c r="H327">
        <v>2</v>
      </c>
      <c r="I327">
        <v>0</v>
      </c>
      <c r="J327">
        <v>2</v>
      </c>
      <c r="K327">
        <v>2</v>
      </c>
      <c r="L327">
        <v>16</v>
      </c>
      <c r="M327">
        <v>0</v>
      </c>
      <c r="N327">
        <v>0</v>
      </c>
      <c r="O327">
        <v>0.06</v>
      </c>
      <c r="P327">
        <v>0</v>
      </c>
      <c r="Q327">
        <v>0.06</v>
      </c>
      <c r="R327">
        <v>0.06</v>
      </c>
      <c r="S327">
        <v>0.5</v>
      </c>
      <c r="T327">
        <v>230.45</v>
      </c>
      <c r="U327">
        <v>7.2</v>
      </c>
      <c r="V327">
        <v>0</v>
      </c>
      <c r="W327">
        <v>0.52</v>
      </c>
      <c r="X327">
        <v>0</v>
      </c>
      <c r="Y327">
        <v>0.52</v>
      </c>
      <c r="Z327">
        <v>0.52</v>
      </c>
      <c r="AA327">
        <v>4.17</v>
      </c>
      <c r="AB327">
        <v>12.14</v>
      </c>
      <c r="AC327">
        <v>13.27</v>
      </c>
      <c r="AD327">
        <v>45.57</v>
      </c>
      <c r="AE327">
        <v>48.6</v>
      </c>
      <c r="AF327">
        <v>1.73</v>
      </c>
      <c r="AG327">
        <v>54.55</v>
      </c>
      <c r="AH327">
        <v>6</v>
      </c>
      <c r="AI327">
        <v>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16</v>
      </c>
      <c r="AR327">
        <v>0</v>
      </c>
      <c r="AS327">
        <v>0</v>
      </c>
      <c r="AT327">
        <v>0</v>
      </c>
      <c r="AU327">
        <v>0</v>
      </c>
    </row>
    <row r="328" spans="2:47" x14ac:dyDescent="0.2">
      <c r="B328" t="s">
        <v>168</v>
      </c>
      <c r="C328" t="s">
        <v>49</v>
      </c>
      <c r="D328" t="s">
        <v>3697</v>
      </c>
      <c r="E328">
        <v>20.373000000000001</v>
      </c>
      <c r="F328">
        <v>64</v>
      </c>
      <c r="G328">
        <v>13</v>
      </c>
      <c r="H328">
        <v>12</v>
      </c>
      <c r="I328">
        <v>7</v>
      </c>
      <c r="J328">
        <v>25</v>
      </c>
      <c r="K328">
        <v>32</v>
      </c>
      <c r="L328">
        <v>111</v>
      </c>
      <c r="M328">
        <v>11.71</v>
      </c>
      <c r="N328">
        <v>0.2</v>
      </c>
      <c r="O328">
        <v>0.19</v>
      </c>
      <c r="P328">
        <v>0.11</v>
      </c>
      <c r="Q328">
        <v>0.39</v>
      </c>
      <c r="R328">
        <v>0.5</v>
      </c>
      <c r="S328">
        <v>1.73</v>
      </c>
      <c r="T328">
        <v>764.75</v>
      </c>
      <c r="U328">
        <v>11.95</v>
      </c>
      <c r="V328">
        <v>1.02</v>
      </c>
      <c r="W328">
        <v>0.94</v>
      </c>
      <c r="X328">
        <v>0.55000000000000004</v>
      </c>
      <c r="Y328">
        <v>1.96</v>
      </c>
      <c r="Z328">
        <v>2.5099999999999998</v>
      </c>
      <c r="AA328">
        <v>8.7100000000000009</v>
      </c>
      <c r="AB328">
        <v>14.11</v>
      </c>
      <c r="AC328">
        <v>14.16</v>
      </c>
      <c r="AD328">
        <v>46.66</v>
      </c>
      <c r="AE328">
        <v>51.08</v>
      </c>
      <c r="AF328">
        <v>1.61</v>
      </c>
      <c r="AG328">
        <v>50</v>
      </c>
      <c r="AH328">
        <v>34</v>
      </c>
      <c r="AI328">
        <v>34</v>
      </c>
      <c r="AJ328">
        <v>1</v>
      </c>
      <c r="AK328">
        <v>27</v>
      </c>
      <c r="AL328">
        <v>3.7</v>
      </c>
      <c r="AM328">
        <v>7</v>
      </c>
      <c r="AN328">
        <v>29</v>
      </c>
      <c r="AO328">
        <v>24.14</v>
      </c>
      <c r="AP328">
        <v>5</v>
      </c>
      <c r="AQ328">
        <v>55</v>
      </c>
      <c r="AR328">
        <v>9.09</v>
      </c>
      <c r="AS328">
        <v>130</v>
      </c>
      <c r="AT328">
        <v>241</v>
      </c>
      <c r="AU328">
        <v>53.94</v>
      </c>
    </row>
    <row r="329" spans="2:47" x14ac:dyDescent="0.2">
      <c r="B329" t="s">
        <v>1647</v>
      </c>
      <c r="C329" t="s">
        <v>102</v>
      </c>
      <c r="D329" t="s">
        <v>65</v>
      </c>
      <c r="E329">
        <v>16.164999999999999</v>
      </c>
      <c r="F329">
        <v>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66.98</v>
      </c>
      <c r="U329">
        <v>11.16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5.37</v>
      </c>
      <c r="AB329">
        <v>12.93</v>
      </c>
      <c r="AC329">
        <v>13.54</v>
      </c>
      <c r="AD329">
        <v>48.78</v>
      </c>
      <c r="AE329">
        <v>51.79</v>
      </c>
      <c r="AF329">
        <v>0</v>
      </c>
      <c r="AG329">
        <v>40</v>
      </c>
      <c r="AH329">
        <v>2</v>
      </c>
      <c r="AI329">
        <v>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6</v>
      </c>
      <c r="AR329">
        <v>0</v>
      </c>
      <c r="AS329">
        <v>0</v>
      </c>
      <c r="AT329">
        <v>0</v>
      </c>
      <c r="AU329">
        <v>0</v>
      </c>
    </row>
    <row r="330" spans="2:47" x14ac:dyDescent="0.2">
      <c r="B330" t="s">
        <v>286</v>
      </c>
      <c r="C330" t="s">
        <v>41</v>
      </c>
      <c r="D330" t="s">
        <v>119</v>
      </c>
      <c r="E330">
        <v>16.137</v>
      </c>
      <c r="F330">
        <v>60</v>
      </c>
      <c r="G330">
        <v>7</v>
      </c>
      <c r="H330">
        <v>4</v>
      </c>
      <c r="I330">
        <v>2</v>
      </c>
      <c r="J330">
        <v>11</v>
      </c>
      <c r="K330">
        <v>13</v>
      </c>
      <c r="L330">
        <v>54</v>
      </c>
      <c r="M330">
        <v>12.96</v>
      </c>
      <c r="N330">
        <v>0.12</v>
      </c>
      <c r="O330">
        <v>7.0000000000000007E-2</v>
      </c>
      <c r="P330">
        <v>0.03</v>
      </c>
      <c r="Q330">
        <v>0.18</v>
      </c>
      <c r="R330">
        <v>0.22</v>
      </c>
      <c r="S330">
        <v>0.9</v>
      </c>
      <c r="T330">
        <v>574.63</v>
      </c>
      <c r="U330">
        <v>9.58</v>
      </c>
      <c r="V330">
        <v>0.73</v>
      </c>
      <c r="W330">
        <v>0.42</v>
      </c>
      <c r="X330">
        <v>0.21</v>
      </c>
      <c r="Y330">
        <v>1.1499999999999999</v>
      </c>
      <c r="Z330">
        <v>1.36</v>
      </c>
      <c r="AA330">
        <v>5.64</v>
      </c>
      <c r="AB330">
        <v>13.65</v>
      </c>
      <c r="AC330">
        <v>13.65</v>
      </c>
      <c r="AD330">
        <v>44.43</v>
      </c>
      <c r="AE330">
        <v>49.4</v>
      </c>
      <c r="AF330">
        <v>-4.58</v>
      </c>
      <c r="AG330">
        <v>40.909999999999997</v>
      </c>
      <c r="AH330">
        <v>18</v>
      </c>
      <c r="AI330">
        <v>26</v>
      </c>
      <c r="AJ330">
        <v>1</v>
      </c>
      <c r="AK330">
        <v>9</v>
      </c>
      <c r="AL330">
        <v>11.11</v>
      </c>
      <c r="AM330">
        <v>3</v>
      </c>
      <c r="AN330">
        <v>9</v>
      </c>
      <c r="AO330">
        <v>33.33</v>
      </c>
      <c r="AP330">
        <v>3</v>
      </c>
      <c r="AQ330">
        <v>36</v>
      </c>
      <c r="AR330">
        <v>8.33</v>
      </c>
      <c r="AS330">
        <v>86</v>
      </c>
      <c r="AT330">
        <v>198</v>
      </c>
      <c r="AU330">
        <v>43.43</v>
      </c>
    </row>
    <row r="331" spans="2:47" x14ac:dyDescent="0.2">
      <c r="B331" t="s">
        <v>433</v>
      </c>
      <c r="C331" t="s">
        <v>102</v>
      </c>
      <c r="D331" t="s">
        <v>52</v>
      </c>
      <c r="E331">
        <v>16.378</v>
      </c>
      <c r="F331">
        <v>30</v>
      </c>
      <c r="G331">
        <v>1</v>
      </c>
      <c r="H331">
        <v>1</v>
      </c>
      <c r="I331">
        <v>1</v>
      </c>
      <c r="J331">
        <v>2</v>
      </c>
      <c r="K331">
        <v>3</v>
      </c>
      <c r="L331">
        <v>23</v>
      </c>
      <c r="M331">
        <v>4.3499999999999996</v>
      </c>
      <c r="N331">
        <v>0.03</v>
      </c>
      <c r="O331">
        <v>0.03</v>
      </c>
      <c r="P331">
        <v>0.03</v>
      </c>
      <c r="Q331">
        <v>7.0000000000000007E-2</v>
      </c>
      <c r="R331">
        <v>0.1</v>
      </c>
      <c r="S331">
        <v>0.77</v>
      </c>
      <c r="T331">
        <v>318.69</v>
      </c>
      <c r="U331">
        <v>10.62</v>
      </c>
      <c r="V331">
        <v>0.19</v>
      </c>
      <c r="W331">
        <v>0.19</v>
      </c>
      <c r="X331">
        <v>0.19</v>
      </c>
      <c r="Y331">
        <v>0.38</v>
      </c>
      <c r="Z331">
        <v>0.56000000000000005</v>
      </c>
      <c r="AA331">
        <v>4.33</v>
      </c>
      <c r="AB331">
        <v>12.29</v>
      </c>
      <c r="AC331">
        <v>13.28</v>
      </c>
      <c r="AD331">
        <v>56.96</v>
      </c>
      <c r="AE331">
        <v>48.2</v>
      </c>
      <c r="AF331">
        <v>-0.1</v>
      </c>
      <c r="AG331">
        <v>59.38</v>
      </c>
      <c r="AH331">
        <v>19</v>
      </c>
      <c r="AI331">
        <v>13</v>
      </c>
      <c r="AJ331">
        <v>0</v>
      </c>
      <c r="AK331">
        <v>2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21</v>
      </c>
      <c r="AR331">
        <v>4.76</v>
      </c>
      <c r="AS331">
        <v>0</v>
      </c>
      <c r="AT331">
        <v>0</v>
      </c>
      <c r="AU331">
        <v>0</v>
      </c>
    </row>
    <row r="332" spans="2:47" x14ac:dyDescent="0.2">
      <c r="B332" t="s">
        <v>129</v>
      </c>
      <c r="C332" t="s">
        <v>49</v>
      </c>
      <c r="D332" t="s">
        <v>114</v>
      </c>
      <c r="E332">
        <v>17.649000000000001</v>
      </c>
      <c r="F332">
        <v>66</v>
      </c>
      <c r="G332">
        <v>15</v>
      </c>
      <c r="H332">
        <v>8</v>
      </c>
      <c r="I332">
        <v>6</v>
      </c>
      <c r="J332">
        <v>23</v>
      </c>
      <c r="K332">
        <v>29</v>
      </c>
      <c r="L332">
        <v>80</v>
      </c>
      <c r="M332">
        <v>18.75</v>
      </c>
      <c r="N332">
        <v>0.23</v>
      </c>
      <c r="O332">
        <v>0.12</v>
      </c>
      <c r="P332">
        <v>0.09</v>
      </c>
      <c r="Q332">
        <v>0.35</v>
      </c>
      <c r="R332">
        <v>0.44</v>
      </c>
      <c r="S332">
        <v>1.21</v>
      </c>
      <c r="T332">
        <v>953.3</v>
      </c>
      <c r="U332">
        <v>14.44</v>
      </c>
      <c r="V332">
        <v>0.94</v>
      </c>
      <c r="W332">
        <v>0.5</v>
      </c>
      <c r="X332">
        <v>0.38</v>
      </c>
      <c r="Y332">
        <v>1.45</v>
      </c>
      <c r="Z332">
        <v>1.83</v>
      </c>
      <c r="AA332">
        <v>5.04</v>
      </c>
      <c r="AB332">
        <v>14.44</v>
      </c>
      <c r="AC332">
        <v>14.18</v>
      </c>
      <c r="AD332">
        <v>50.6</v>
      </c>
      <c r="AE332">
        <v>50.83</v>
      </c>
      <c r="AF332">
        <v>-7.09</v>
      </c>
      <c r="AG332">
        <v>46.24</v>
      </c>
      <c r="AH332">
        <v>43</v>
      </c>
      <c r="AI332">
        <v>50</v>
      </c>
      <c r="AJ332">
        <v>3</v>
      </c>
      <c r="AK332">
        <v>20</v>
      </c>
      <c r="AL332">
        <v>15</v>
      </c>
      <c r="AM332">
        <v>7</v>
      </c>
      <c r="AN332">
        <v>17</v>
      </c>
      <c r="AO332">
        <v>41.18</v>
      </c>
      <c r="AP332">
        <v>5</v>
      </c>
      <c r="AQ332">
        <v>43</v>
      </c>
      <c r="AR332">
        <v>11.63</v>
      </c>
      <c r="AS332">
        <v>30</v>
      </c>
      <c r="AT332">
        <v>81</v>
      </c>
      <c r="AU332">
        <v>37.04</v>
      </c>
    </row>
    <row r="333" spans="2:47" x14ac:dyDescent="0.2">
      <c r="B333" t="s">
        <v>554</v>
      </c>
      <c r="C333" t="s">
        <v>102</v>
      </c>
      <c r="D333" t="s">
        <v>391</v>
      </c>
      <c r="E333">
        <v>18.588000000000001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-44.44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2:47" x14ac:dyDescent="0.2">
      <c r="B334" t="s">
        <v>174</v>
      </c>
      <c r="C334" t="s">
        <v>46</v>
      </c>
      <c r="D334" t="s">
        <v>1634</v>
      </c>
      <c r="E334">
        <v>20.532</v>
      </c>
      <c r="F334">
        <v>68</v>
      </c>
      <c r="G334">
        <v>10</v>
      </c>
      <c r="H334">
        <v>21</v>
      </c>
      <c r="I334">
        <v>8</v>
      </c>
      <c r="J334">
        <v>31</v>
      </c>
      <c r="K334">
        <v>39</v>
      </c>
      <c r="L334">
        <v>107</v>
      </c>
      <c r="M334">
        <v>9.35</v>
      </c>
      <c r="N334">
        <v>0.15</v>
      </c>
      <c r="O334">
        <v>0.31</v>
      </c>
      <c r="P334">
        <v>0.12</v>
      </c>
      <c r="Q334">
        <v>0.46</v>
      </c>
      <c r="R334">
        <v>0.56999999999999995</v>
      </c>
      <c r="S334">
        <v>1.57</v>
      </c>
      <c r="T334">
        <v>1011.11</v>
      </c>
      <c r="U334">
        <v>14.87</v>
      </c>
      <c r="V334">
        <v>0.59</v>
      </c>
      <c r="W334">
        <v>1.25</v>
      </c>
      <c r="X334">
        <v>0.47</v>
      </c>
      <c r="Y334">
        <v>1.84</v>
      </c>
      <c r="Z334">
        <v>2.31</v>
      </c>
      <c r="AA334">
        <v>6.35</v>
      </c>
      <c r="AB334">
        <v>15.48</v>
      </c>
      <c r="AC334">
        <v>14.09</v>
      </c>
      <c r="AD334">
        <v>49.43</v>
      </c>
      <c r="AE334">
        <v>52.2</v>
      </c>
      <c r="AF334">
        <v>6.57</v>
      </c>
      <c r="AG334">
        <v>50.91</v>
      </c>
      <c r="AH334">
        <v>56</v>
      </c>
      <c r="AI334">
        <v>54</v>
      </c>
      <c r="AJ334">
        <v>2</v>
      </c>
      <c r="AK334">
        <v>19</v>
      </c>
      <c r="AL334">
        <v>10.53</v>
      </c>
      <c r="AM334">
        <v>3</v>
      </c>
      <c r="AN334">
        <v>20</v>
      </c>
      <c r="AO334">
        <v>15</v>
      </c>
      <c r="AP334">
        <v>5</v>
      </c>
      <c r="AQ334">
        <v>68</v>
      </c>
      <c r="AR334">
        <v>7.35</v>
      </c>
      <c r="AS334">
        <v>315</v>
      </c>
      <c r="AT334">
        <v>584</v>
      </c>
      <c r="AU334">
        <v>53.94</v>
      </c>
    </row>
    <row r="335" spans="2:47" x14ac:dyDescent="0.2">
      <c r="B335" t="s">
        <v>291</v>
      </c>
      <c r="C335" t="s">
        <v>102</v>
      </c>
      <c r="D335" t="s">
        <v>80</v>
      </c>
      <c r="E335">
        <v>19.108000000000001</v>
      </c>
      <c r="F335">
        <v>67</v>
      </c>
      <c r="G335">
        <v>7</v>
      </c>
      <c r="H335">
        <v>11</v>
      </c>
      <c r="I335">
        <v>8</v>
      </c>
      <c r="J335">
        <v>18</v>
      </c>
      <c r="K335">
        <v>26</v>
      </c>
      <c r="L335">
        <v>140</v>
      </c>
      <c r="M335">
        <v>5</v>
      </c>
      <c r="N335">
        <v>0.1</v>
      </c>
      <c r="O335">
        <v>0.16</v>
      </c>
      <c r="P335">
        <v>0.12</v>
      </c>
      <c r="Q335">
        <v>0.27</v>
      </c>
      <c r="R335">
        <v>0.39</v>
      </c>
      <c r="S335">
        <v>2.09</v>
      </c>
      <c r="T335">
        <v>1150.46</v>
      </c>
      <c r="U335">
        <v>17.170000000000002</v>
      </c>
      <c r="V335">
        <v>0.37</v>
      </c>
      <c r="W335">
        <v>0.56999999999999995</v>
      </c>
      <c r="X335">
        <v>0.42</v>
      </c>
      <c r="Y335">
        <v>0.94</v>
      </c>
      <c r="Z335">
        <v>1.36</v>
      </c>
      <c r="AA335">
        <v>7.3</v>
      </c>
      <c r="AB335">
        <v>13.24</v>
      </c>
      <c r="AC335">
        <v>14.56</v>
      </c>
      <c r="AD335">
        <v>50.76</v>
      </c>
      <c r="AE335">
        <v>50.61</v>
      </c>
      <c r="AF335">
        <v>4.68</v>
      </c>
      <c r="AG335">
        <v>53.33</v>
      </c>
      <c r="AH335">
        <v>72</v>
      </c>
      <c r="AI335">
        <v>63</v>
      </c>
      <c r="AJ335">
        <v>0</v>
      </c>
      <c r="AK335">
        <v>1</v>
      </c>
      <c r="AL335">
        <v>0</v>
      </c>
      <c r="AM335">
        <v>0</v>
      </c>
      <c r="AN335">
        <v>3</v>
      </c>
      <c r="AO335">
        <v>0</v>
      </c>
      <c r="AP335">
        <v>7</v>
      </c>
      <c r="AQ335">
        <v>136</v>
      </c>
      <c r="AR335">
        <v>5.15</v>
      </c>
      <c r="AS335">
        <v>0</v>
      </c>
      <c r="AT335">
        <v>0</v>
      </c>
      <c r="AU335">
        <v>0</v>
      </c>
    </row>
    <row r="336" spans="2:47" x14ac:dyDescent="0.2">
      <c r="B336" t="s">
        <v>523</v>
      </c>
      <c r="C336" t="s">
        <v>41</v>
      </c>
      <c r="D336" t="s">
        <v>50</v>
      </c>
      <c r="E336">
        <v>16.550999999999998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0.2</v>
      </c>
      <c r="T336">
        <v>44.01</v>
      </c>
      <c r="U336">
        <v>8.8000000000000007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1.36</v>
      </c>
      <c r="AB336">
        <v>12.76</v>
      </c>
      <c r="AC336">
        <v>9.64</v>
      </c>
      <c r="AD336">
        <v>48.73</v>
      </c>
      <c r="AE336">
        <v>39.200000000000003</v>
      </c>
      <c r="AF336">
        <v>-73.33</v>
      </c>
      <c r="AG336">
        <v>0</v>
      </c>
      <c r="AH336">
        <v>0</v>
      </c>
      <c r="AI336">
        <v>2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10</v>
      </c>
      <c r="AU336">
        <v>30</v>
      </c>
    </row>
    <row r="337" spans="2:47" x14ac:dyDescent="0.2">
      <c r="B337" t="s">
        <v>158</v>
      </c>
      <c r="C337" t="s">
        <v>49</v>
      </c>
      <c r="D337" t="s">
        <v>159</v>
      </c>
      <c r="E337">
        <v>19.609000000000002</v>
      </c>
      <c r="F337">
        <v>68</v>
      </c>
      <c r="G337">
        <v>13</v>
      </c>
      <c r="H337">
        <v>5</v>
      </c>
      <c r="I337">
        <v>4</v>
      </c>
      <c r="J337">
        <v>18</v>
      </c>
      <c r="K337">
        <v>22</v>
      </c>
      <c r="L337">
        <v>101</v>
      </c>
      <c r="M337">
        <v>12.87</v>
      </c>
      <c r="N337">
        <v>0.19</v>
      </c>
      <c r="O337">
        <v>7.0000000000000007E-2</v>
      </c>
      <c r="P337">
        <v>0.06</v>
      </c>
      <c r="Q337">
        <v>0.26</v>
      </c>
      <c r="R337">
        <v>0.32</v>
      </c>
      <c r="S337">
        <v>1.49</v>
      </c>
      <c r="T337">
        <v>859.21</v>
      </c>
      <c r="U337">
        <v>12.64</v>
      </c>
      <c r="V337">
        <v>0.91</v>
      </c>
      <c r="W337">
        <v>0.35</v>
      </c>
      <c r="X337">
        <v>0.28000000000000003</v>
      </c>
      <c r="Y337">
        <v>1.26</v>
      </c>
      <c r="Z337">
        <v>1.54</v>
      </c>
      <c r="AA337">
        <v>7.05</v>
      </c>
      <c r="AB337">
        <v>14.51</v>
      </c>
      <c r="AC337">
        <v>13.87</v>
      </c>
      <c r="AD337">
        <v>50.53</v>
      </c>
      <c r="AE337">
        <v>50.37</v>
      </c>
      <c r="AF337">
        <v>-6.52</v>
      </c>
      <c r="AG337">
        <v>44.59</v>
      </c>
      <c r="AH337">
        <v>33</v>
      </c>
      <c r="AI337">
        <v>41</v>
      </c>
      <c r="AJ337">
        <v>4</v>
      </c>
      <c r="AK337">
        <v>21</v>
      </c>
      <c r="AL337">
        <v>19.05</v>
      </c>
      <c r="AM337">
        <v>5</v>
      </c>
      <c r="AN337">
        <v>18</v>
      </c>
      <c r="AO337">
        <v>27.78</v>
      </c>
      <c r="AP337">
        <v>4</v>
      </c>
      <c r="AQ337">
        <v>62</v>
      </c>
      <c r="AR337">
        <v>6.45</v>
      </c>
      <c r="AS337">
        <v>27</v>
      </c>
      <c r="AT337">
        <v>65</v>
      </c>
      <c r="AU337">
        <v>41.54</v>
      </c>
    </row>
    <row r="338" spans="2:47" x14ac:dyDescent="0.2">
      <c r="B338" t="s">
        <v>466</v>
      </c>
      <c r="C338" t="s">
        <v>102</v>
      </c>
      <c r="D338" t="s">
        <v>98</v>
      </c>
      <c r="E338">
        <v>17.353000000000002</v>
      </c>
      <c r="F338">
        <v>49</v>
      </c>
      <c r="G338">
        <v>1</v>
      </c>
      <c r="H338">
        <v>3</v>
      </c>
      <c r="I338">
        <v>2</v>
      </c>
      <c r="J338">
        <v>4</v>
      </c>
      <c r="K338">
        <v>6</v>
      </c>
      <c r="L338">
        <v>43</v>
      </c>
      <c r="M338">
        <v>2.33</v>
      </c>
      <c r="N338">
        <v>0.02</v>
      </c>
      <c r="O338">
        <v>0.06</v>
      </c>
      <c r="P338">
        <v>0.04</v>
      </c>
      <c r="Q338">
        <v>0.08</v>
      </c>
      <c r="R338">
        <v>0.12</v>
      </c>
      <c r="S338">
        <v>0.88</v>
      </c>
      <c r="T338">
        <v>591.23</v>
      </c>
      <c r="U338">
        <v>12.07</v>
      </c>
      <c r="V338">
        <v>0.1</v>
      </c>
      <c r="W338">
        <v>0.3</v>
      </c>
      <c r="X338">
        <v>0.2</v>
      </c>
      <c r="Y338">
        <v>0.41</v>
      </c>
      <c r="Z338">
        <v>0.61</v>
      </c>
      <c r="AA338">
        <v>4.3600000000000003</v>
      </c>
      <c r="AB338">
        <v>13.35</v>
      </c>
      <c r="AC338">
        <v>13.82</v>
      </c>
      <c r="AD338">
        <v>44.46</v>
      </c>
      <c r="AE338">
        <v>51.23</v>
      </c>
      <c r="AF338">
        <v>-7.96</v>
      </c>
      <c r="AG338">
        <v>36.67</v>
      </c>
      <c r="AH338">
        <v>22</v>
      </c>
      <c r="AI338">
        <v>38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41</v>
      </c>
      <c r="AR338">
        <v>2.44</v>
      </c>
      <c r="AS338">
        <v>0</v>
      </c>
      <c r="AT338">
        <v>0</v>
      </c>
      <c r="AU338">
        <v>0</v>
      </c>
    </row>
    <row r="339" spans="2:47" x14ac:dyDescent="0.2">
      <c r="B339" t="s">
        <v>465</v>
      </c>
      <c r="C339" t="s">
        <v>49</v>
      </c>
      <c r="D339" t="s">
        <v>65</v>
      </c>
      <c r="E339">
        <v>20.126000000000001</v>
      </c>
      <c r="F339">
        <v>9</v>
      </c>
      <c r="G339">
        <v>0</v>
      </c>
      <c r="H339">
        <v>1</v>
      </c>
      <c r="I339">
        <v>1</v>
      </c>
      <c r="J339">
        <v>1</v>
      </c>
      <c r="K339">
        <v>2</v>
      </c>
      <c r="L339">
        <v>19</v>
      </c>
      <c r="M339">
        <v>0</v>
      </c>
      <c r="N339">
        <v>0</v>
      </c>
      <c r="O339">
        <v>0.11</v>
      </c>
      <c r="P339">
        <v>0.11</v>
      </c>
      <c r="Q339">
        <v>0.11</v>
      </c>
      <c r="R339">
        <v>0.22</v>
      </c>
      <c r="S339">
        <v>2.11</v>
      </c>
      <c r="T339">
        <v>108.79</v>
      </c>
      <c r="U339">
        <v>12.09</v>
      </c>
      <c r="V339">
        <v>0</v>
      </c>
      <c r="W339">
        <v>0.55000000000000004</v>
      </c>
      <c r="X339">
        <v>0.55000000000000004</v>
      </c>
      <c r="Y339">
        <v>0.55000000000000004</v>
      </c>
      <c r="Z339">
        <v>1.1000000000000001</v>
      </c>
      <c r="AA339">
        <v>10.48</v>
      </c>
      <c r="AB339">
        <v>13.86</v>
      </c>
      <c r="AC339">
        <v>14.18</v>
      </c>
      <c r="AD339">
        <v>50.99</v>
      </c>
      <c r="AE339">
        <v>51.54</v>
      </c>
      <c r="AF339">
        <v>-18.670000000000002</v>
      </c>
      <c r="AG339">
        <v>33.33</v>
      </c>
      <c r="AH339">
        <v>3</v>
      </c>
      <c r="AI339">
        <v>6</v>
      </c>
      <c r="AJ339">
        <v>0</v>
      </c>
      <c r="AK339">
        <v>2</v>
      </c>
      <c r="AL339">
        <v>0</v>
      </c>
      <c r="AM339">
        <v>0</v>
      </c>
      <c r="AN339">
        <v>2</v>
      </c>
      <c r="AO339">
        <v>0</v>
      </c>
      <c r="AP339">
        <v>0</v>
      </c>
      <c r="AQ339">
        <v>15</v>
      </c>
      <c r="AR339">
        <v>0</v>
      </c>
      <c r="AS339">
        <v>3</v>
      </c>
      <c r="AT339">
        <v>7</v>
      </c>
      <c r="AU339">
        <v>42.86</v>
      </c>
    </row>
    <row r="340" spans="2:47" x14ac:dyDescent="0.2">
      <c r="B340" t="s">
        <v>155</v>
      </c>
      <c r="C340" t="s">
        <v>41</v>
      </c>
      <c r="D340" t="s">
        <v>85</v>
      </c>
      <c r="E340">
        <v>18.297000000000001</v>
      </c>
      <c r="F340">
        <v>68</v>
      </c>
      <c r="G340">
        <v>13</v>
      </c>
      <c r="H340">
        <v>13</v>
      </c>
      <c r="I340">
        <v>4</v>
      </c>
      <c r="J340">
        <v>26</v>
      </c>
      <c r="K340">
        <v>30</v>
      </c>
      <c r="L340">
        <v>128</v>
      </c>
      <c r="M340">
        <v>10.16</v>
      </c>
      <c r="N340">
        <v>0.19</v>
      </c>
      <c r="O340">
        <v>0.19</v>
      </c>
      <c r="P340">
        <v>0.06</v>
      </c>
      <c r="Q340">
        <v>0.38</v>
      </c>
      <c r="R340">
        <v>0.44</v>
      </c>
      <c r="S340">
        <v>1.88</v>
      </c>
      <c r="T340">
        <v>823.27</v>
      </c>
      <c r="U340">
        <v>12.11</v>
      </c>
      <c r="V340">
        <v>0.95</v>
      </c>
      <c r="W340">
        <v>0.95</v>
      </c>
      <c r="X340">
        <v>0.28999999999999998</v>
      </c>
      <c r="Y340">
        <v>1.89</v>
      </c>
      <c r="Z340">
        <v>2.19</v>
      </c>
      <c r="AA340">
        <v>9.33</v>
      </c>
      <c r="AB340">
        <v>12.94</v>
      </c>
      <c r="AC340">
        <v>14.07</v>
      </c>
      <c r="AD340">
        <v>49.94</v>
      </c>
      <c r="AE340">
        <v>48.01</v>
      </c>
      <c r="AF340">
        <v>-3.59</v>
      </c>
      <c r="AG340">
        <v>47.5</v>
      </c>
      <c r="AH340">
        <v>38</v>
      </c>
      <c r="AI340">
        <v>42</v>
      </c>
      <c r="AJ340">
        <v>4</v>
      </c>
      <c r="AK340">
        <v>26</v>
      </c>
      <c r="AL340">
        <v>15.38</v>
      </c>
      <c r="AM340">
        <v>4</v>
      </c>
      <c r="AN340">
        <v>13</v>
      </c>
      <c r="AO340">
        <v>30.77</v>
      </c>
      <c r="AP340">
        <v>5</v>
      </c>
      <c r="AQ340">
        <v>89</v>
      </c>
      <c r="AR340">
        <v>5.62</v>
      </c>
      <c r="AS340">
        <v>98</v>
      </c>
      <c r="AT340">
        <v>191</v>
      </c>
      <c r="AU340">
        <v>51.31</v>
      </c>
    </row>
    <row r="341" spans="2:47" x14ac:dyDescent="0.2">
      <c r="B341" t="s">
        <v>89</v>
      </c>
      <c r="C341" t="s">
        <v>49</v>
      </c>
      <c r="D341" t="s">
        <v>90</v>
      </c>
      <c r="E341">
        <v>18.693999999999999</v>
      </c>
      <c r="F341">
        <v>65</v>
      </c>
      <c r="G341">
        <v>25</v>
      </c>
      <c r="H341">
        <v>12</v>
      </c>
      <c r="I341">
        <v>9</v>
      </c>
      <c r="J341">
        <v>37</v>
      </c>
      <c r="K341">
        <v>46</v>
      </c>
      <c r="L341">
        <v>134</v>
      </c>
      <c r="M341">
        <v>18.66</v>
      </c>
      <c r="N341">
        <v>0.38</v>
      </c>
      <c r="O341">
        <v>0.18</v>
      </c>
      <c r="P341">
        <v>0.14000000000000001</v>
      </c>
      <c r="Q341">
        <v>0.56999999999999995</v>
      </c>
      <c r="R341">
        <v>0.71</v>
      </c>
      <c r="S341">
        <v>2.06</v>
      </c>
      <c r="T341">
        <v>1045.48</v>
      </c>
      <c r="U341">
        <v>16.079999999999998</v>
      </c>
      <c r="V341">
        <v>1.43</v>
      </c>
      <c r="W341">
        <v>0.69</v>
      </c>
      <c r="X341">
        <v>0.52</v>
      </c>
      <c r="Y341">
        <v>2.12</v>
      </c>
      <c r="Z341">
        <v>2.64</v>
      </c>
      <c r="AA341">
        <v>7.69</v>
      </c>
      <c r="AB341">
        <v>14.7</v>
      </c>
      <c r="AC341">
        <v>14.21</v>
      </c>
      <c r="AD341">
        <v>55.86</v>
      </c>
      <c r="AE341">
        <v>49.62</v>
      </c>
      <c r="AF341">
        <v>-4.91</v>
      </c>
      <c r="AG341">
        <v>54.55</v>
      </c>
      <c r="AH341">
        <v>60</v>
      </c>
      <c r="AI341">
        <v>50</v>
      </c>
      <c r="AJ341">
        <v>11</v>
      </c>
      <c r="AK341">
        <v>33</v>
      </c>
      <c r="AL341">
        <v>33.33</v>
      </c>
      <c r="AM341">
        <v>4</v>
      </c>
      <c r="AN341">
        <v>24</v>
      </c>
      <c r="AO341">
        <v>16.670000000000002</v>
      </c>
      <c r="AP341">
        <v>10</v>
      </c>
      <c r="AQ341">
        <v>77</v>
      </c>
      <c r="AR341">
        <v>12.99</v>
      </c>
      <c r="AS341">
        <v>56</v>
      </c>
      <c r="AT341">
        <v>94</v>
      </c>
      <c r="AU341">
        <v>59.57</v>
      </c>
    </row>
    <row r="342" spans="2:47" x14ac:dyDescent="0.2">
      <c r="B342" t="s">
        <v>186</v>
      </c>
      <c r="C342" t="s">
        <v>41</v>
      </c>
      <c r="D342" t="s">
        <v>363</v>
      </c>
      <c r="E342">
        <v>17.725000000000001</v>
      </c>
      <c r="F342">
        <v>62</v>
      </c>
      <c r="G342">
        <v>22</v>
      </c>
      <c r="H342">
        <v>10</v>
      </c>
      <c r="I342">
        <v>10</v>
      </c>
      <c r="J342">
        <v>32</v>
      </c>
      <c r="K342">
        <v>42</v>
      </c>
      <c r="L342">
        <v>131</v>
      </c>
      <c r="M342">
        <v>16.79</v>
      </c>
      <c r="N342">
        <v>0.35</v>
      </c>
      <c r="O342">
        <v>0.16</v>
      </c>
      <c r="P342">
        <v>0.16</v>
      </c>
      <c r="Q342">
        <v>0.52</v>
      </c>
      <c r="R342">
        <v>0.68</v>
      </c>
      <c r="S342">
        <v>2.11</v>
      </c>
      <c r="T342">
        <v>946.05</v>
      </c>
      <c r="U342">
        <v>15.26</v>
      </c>
      <c r="V342">
        <v>1.4</v>
      </c>
      <c r="W342">
        <v>0.63</v>
      </c>
      <c r="X342">
        <v>0.63</v>
      </c>
      <c r="Y342">
        <v>2.0299999999999998</v>
      </c>
      <c r="Z342">
        <v>2.66</v>
      </c>
      <c r="AA342">
        <v>8.31</v>
      </c>
      <c r="AB342">
        <v>15.2</v>
      </c>
      <c r="AC342">
        <v>14.06</v>
      </c>
      <c r="AD342">
        <v>51.58</v>
      </c>
      <c r="AE342">
        <v>48.39</v>
      </c>
      <c r="AF342">
        <v>9.9700000000000006</v>
      </c>
      <c r="AG342">
        <v>56.25</v>
      </c>
      <c r="AH342">
        <v>54</v>
      </c>
      <c r="AI342">
        <v>42</v>
      </c>
      <c r="AJ342">
        <v>7</v>
      </c>
      <c r="AK342">
        <v>33</v>
      </c>
      <c r="AL342">
        <v>21.21</v>
      </c>
      <c r="AM342">
        <v>5</v>
      </c>
      <c r="AN342">
        <v>26</v>
      </c>
      <c r="AO342">
        <v>19.23</v>
      </c>
      <c r="AP342">
        <v>10</v>
      </c>
      <c r="AQ342">
        <v>72</v>
      </c>
      <c r="AR342">
        <v>13.89</v>
      </c>
      <c r="AS342">
        <v>334</v>
      </c>
      <c r="AT342">
        <v>728</v>
      </c>
      <c r="AU342">
        <v>45.88</v>
      </c>
    </row>
    <row r="343" spans="2:47" x14ac:dyDescent="0.2">
      <c r="B343" t="s">
        <v>336</v>
      </c>
      <c r="C343" t="s">
        <v>102</v>
      </c>
      <c r="D343" t="s">
        <v>98</v>
      </c>
      <c r="E343">
        <v>19.349</v>
      </c>
      <c r="F343">
        <v>46</v>
      </c>
      <c r="G343">
        <v>2</v>
      </c>
      <c r="H343">
        <v>7</v>
      </c>
      <c r="I343">
        <v>5</v>
      </c>
      <c r="J343">
        <v>9</v>
      </c>
      <c r="K343">
        <v>14</v>
      </c>
      <c r="L343">
        <v>49</v>
      </c>
      <c r="M343">
        <v>4.08</v>
      </c>
      <c r="N343">
        <v>0.04</v>
      </c>
      <c r="O343">
        <v>0.15</v>
      </c>
      <c r="P343">
        <v>0.11</v>
      </c>
      <c r="Q343">
        <v>0.2</v>
      </c>
      <c r="R343">
        <v>0.3</v>
      </c>
      <c r="S343">
        <v>1.07</v>
      </c>
      <c r="T343">
        <v>778.12</v>
      </c>
      <c r="U343">
        <v>16.920000000000002</v>
      </c>
      <c r="V343">
        <v>0.15</v>
      </c>
      <c r="W343">
        <v>0.54</v>
      </c>
      <c r="X343">
        <v>0.39</v>
      </c>
      <c r="Y343">
        <v>0.69</v>
      </c>
      <c r="Z343">
        <v>1.08</v>
      </c>
      <c r="AA343">
        <v>3.78</v>
      </c>
      <c r="AB343">
        <v>13.31</v>
      </c>
      <c r="AC343">
        <v>14.24</v>
      </c>
      <c r="AD343">
        <v>44.68</v>
      </c>
      <c r="AE343">
        <v>52.23</v>
      </c>
      <c r="AF343">
        <v>-0.35</v>
      </c>
      <c r="AG343">
        <v>41.67</v>
      </c>
      <c r="AH343">
        <v>35</v>
      </c>
      <c r="AI343">
        <v>49</v>
      </c>
      <c r="AJ343">
        <v>0</v>
      </c>
      <c r="AK343">
        <v>3</v>
      </c>
      <c r="AL343">
        <v>0</v>
      </c>
      <c r="AM343">
        <v>0</v>
      </c>
      <c r="AN343">
        <v>2</v>
      </c>
      <c r="AO343">
        <v>0</v>
      </c>
      <c r="AP343">
        <v>2</v>
      </c>
      <c r="AQ343">
        <v>44</v>
      </c>
      <c r="AR343">
        <v>4.55</v>
      </c>
      <c r="AS343">
        <v>0</v>
      </c>
      <c r="AT343">
        <v>0</v>
      </c>
      <c r="AU343">
        <v>0</v>
      </c>
    </row>
    <row r="344" spans="2:47" x14ac:dyDescent="0.2">
      <c r="B344" t="s">
        <v>563</v>
      </c>
      <c r="C344" t="s">
        <v>46</v>
      </c>
      <c r="D344" t="s">
        <v>75</v>
      </c>
      <c r="E344">
        <v>18.341000000000001</v>
      </c>
      <c r="F344">
        <v>11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0.82</v>
      </c>
      <c r="T344">
        <v>82.92</v>
      </c>
      <c r="U344">
        <v>7.54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6.51</v>
      </c>
      <c r="AB344">
        <v>13.85</v>
      </c>
      <c r="AC344">
        <v>13.74</v>
      </c>
      <c r="AD344">
        <v>41.64</v>
      </c>
      <c r="AE344">
        <v>51</v>
      </c>
      <c r="AF344">
        <v>-48.89</v>
      </c>
      <c r="AG344">
        <v>0</v>
      </c>
      <c r="AH344">
        <v>0</v>
      </c>
      <c r="AI344">
        <v>5</v>
      </c>
      <c r="AJ344">
        <v>0</v>
      </c>
      <c r="AK344">
        <v>2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6</v>
      </c>
      <c r="AR344">
        <v>0</v>
      </c>
      <c r="AS344">
        <v>0</v>
      </c>
      <c r="AT344">
        <v>2</v>
      </c>
      <c r="AU344">
        <v>0</v>
      </c>
    </row>
    <row r="345" spans="2:47" x14ac:dyDescent="0.2">
      <c r="B345" t="s">
        <v>425</v>
      </c>
      <c r="C345" t="s">
        <v>49</v>
      </c>
      <c r="D345" t="s">
        <v>98</v>
      </c>
      <c r="E345">
        <v>18.704999999999998</v>
      </c>
      <c r="F345">
        <v>34</v>
      </c>
      <c r="G345">
        <v>2</v>
      </c>
      <c r="H345">
        <v>0</v>
      </c>
      <c r="I345">
        <v>1</v>
      </c>
      <c r="J345">
        <v>2</v>
      </c>
      <c r="K345">
        <v>3</v>
      </c>
      <c r="L345">
        <v>23</v>
      </c>
      <c r="M345">
        <v>8.6999999999999993</v>
      </c>
      <c r="N345">
        <v>0.06</v>
      </c>
      <c r="O345">
        <v>0</v>
      </c>
      <c r="P345">
        <v>0.03</v>
      </c>
      <c r="Q345">
        <v>0.06</v>
      </c>
      <c r="R345">
        <v>0.09</v>
      </c>
      <c r="S345">
        <v>0.68</v>
      </c>
      <c r="T345">
        <v>281.86</v>
      </c>
      <c r="U345">
        <v>8.2899999999999991</v>
      </c>
      <c r="V345">
        <v>0.43</v>
      </c>
      <c r="W345">
        <v>0</v>
      </c>
      <c r="X345">
        <v>0.21</v>
      </c>
      <c r="Y345">
        <v>0.43</v>
      </c>
      <c r="Z345">
        <v>0.64</v>
      </c>
      <c r="AA345">
        <v>4.9000000000000004</v>
      </c>
      <c r="AB345">
        <v>12.99</v>
      </c>
      <c r="AC345">
        <v>13.26</v>
      </c>
      <c r="AD345">
        <v>40.96</v>
      </c>
      <c r="AE345">
        <v>51.79</v>
      </c>
      <c r="AF345">
        <v>-11.32</v>
      </c>
      <c r="AG345">
        <v>35</v>
      </c>
      <c r="AH345">
        <v>7</v>
      </c>
      <c r="AI345">
        <v>13</v>
      </c>
      <c r="AJ345">
        <v>1</v>
      </c>
      <c r="AK345">
        <v>5</v>
      </c>
      <c r="AL345">
        <v>20</v>
      </c>
      <c r="AM345">
        <v>1</v>
      </c>
      <c r="AN345">
        <v>2</v>
      </c>
      <c r="AO345">
        <v>50</v>
      </c>
      <c r="AP345">
        <v>0</v>
      </c>
      <c r="AQ345">
        <v>16</v>
      </c>
      <c r="AR345">
        <v>0</v>
      </c>
      <c r="AS345">
        <v>1</v>
      </c>
      <c r="AT345">
        <v>4</v>
      </c>
      <c r="AU345">
        <v>25</v>
      </c>
    </row>
    <row r="346" spans="2:47" x14ac:dyDescent="0.2">
      <c r="B346" t="s">
        <v>139</v>
      </c>
      <c r="C346" t="s">
        <v>49</v>
      </c>
      <c r="D346" t="s">
        <v>138</v>
      </c>
      <c r="E346">
        <v>20.49</v>
      </c>
      <c r="F346">
        <v>67</v>
      </c>
      <c r="G346">
        <v>14</v>
      </c>
      <c r="H346">
        <v>11</v>
      </c>
      <c r="I346">
        <v>6</v>
      </c>
      <c r="J346">
        <v>25</v>
      </c>
      <c r="K346">
        <v>31</v>
      </c>
      <c r="L346">
        <v>172</v>
      </c>
      <c r="M346">
        <v>8.14</v>
      </c>
      <c r="N346">
        <v>0.21</v>
      </c>
      <c r="O346">
        <v>0.16</v>
      </c>
      <c r="P346">
        <v>0.09</v>
      </c>
      <c r="Q346">
        <v>0.37</v>
      </c>
      <c r="R346">
        <v>0.46</v>
      </c>
      <c r="S346">
        <v>2.57</v>
      </c>
      <c r="T346">
        <v>1053.8599999999999</v>
      </c>
      <c r="U346">
        <v>15.73</v>
      </c>
      <c r="V346">
        <v>0.8</v>
      </c>
      <c r="W346">
        <v>0.63</v>
      </c>
      <c r="X346">
        <v>0.34</v>
      </c>
      <c r="Y346">
        <v>1.42</v>
      </c>
      <c r="Z346">
        <v>1.76</v>
      </c>
      <c r="AA346">
        <v>9.7899999999999991</v>
      </c>
      <c r="AB346">
        <v>15.02</v>
      </c>
      <c r="AC346">
        <v>14.21</v>
      </c>
      <c r="AD346">
        <v>37.18</v>
      </c>
      <c r="AE346">
        <v>51.33</v>
      </c>
      <c r="AF346">
        <v>7.11</v>
      </c>
      <c r="AG346">
        <v>39.68</v>
      </c>
      <c r="AH346">
        <v>50</v>
      </c>
      <c r="AI346">
        <v>76</v>
      </c>
      <c r="AJ346">
        <v>3</v>
      </c>
      <c r="AK346">
        <v>19</v>
      </c>
      <c r="AL346">
        <v>15.79</v>
      </c>
      <c r="AM346">
        <v>2</v>
      </c>
      <c r="AN346">
        <v>17</v>
      </c>
      <c r="AO346">
        <v>11.76</v>
      </c>
      <c r="AP346">
        <v>9</v>
      </c>
      <c r="AQ346">
        <v>136</v>
      </c>
      <c r="AR346">
        <v>6.62</v>
      </c>
      <c r="AS346">
        <v>19</v>
      </c>
      <c r="AT346">
        <v>43</v>
      </c>
      <c r="AU346">
        <v>44.19</v>
      </c>
    </row>
    <row r="347" spans="2:47" x14ac:dyDescent="0.2">
      <c r="B347" t="s">
        <v>217</v>
      </c>
      <c r="C347" t="s">
        <v>41</v>
      </c>
      <c r="D347" t="s">
        <v>65</v>
      </c>
      <c r="E347">
        <v>17.202000000000002</v>
      </c>
      <c r="F347">
        <v>66</v>
      </c>
      <c r="G347">
        <v>11</v>
      </c>
      <c r="H347">
        <v>10</v>
      </c>
      <c r="I347">
        <v>4</v>
      </c>
      <c r="J347">
        <v>21</v>
      </c>
      <c r="K347">
        <v>25</v>
      </c>
      <c r="L347">
        <v>92</v>
      </c>
      <c r="M347">
        <v>11.96</v>
      </c>
      <c r="N347">
        <v>0.17</v>
      </c>
      <c r="O347">
        <v>0.15</v>
      </c>
      <c r="P347">
        <v>0.06</v>
      </c>
      <c r="Q347">
        <v>0.32</v>
      </c>
      <c r="R347">
        <v>0.38</v>
      </c>
      <c r="S347">
        <v>1.39</v>
      </c>
      <c r="T347">
        <v>840.57</v>
      </c>
      <c r="U347">
        <v>12.74</v>
      </c>
      <c r="V347">
        <v>0.79</v>
      </c>
      <c r="W347">
        <v>0.71</v>
      </c>
      <c r="X347">
        <v>0.28999999999999998</v>
      </c>
      <c r="Y347">
        <v>1.5</v>
      </c>
      <c r="Z347">
        <v>1.78</v>
      </c>
      <c r="AA347">
        <v>6.57</v>
      </c>
      <c r="AB347">
        <v>13.72</v>
      </c>
      <c r="AC347">
        <v>14.02</v>
      </c>
      <c r="AD347">
        <v>46.02</v>
      </c>
      <c r="AE347">
        <v>51.79</v>
      </c>
      <c r="AF347">
        <v>3.7</v>
      </c>
      <c r="AG347">
        <v>48.68</v>
      </c>
      <c r="AH347">
        <v>37</v>
      </c>
      <c r="AI347">
        <v>39</v>
      </c>
      <c r="AJ347">
        <v>3</v>
      </c>
      <c r="AK347">
        <v>28</v>
      </c>
      <c r="AL347">
        <v>10.71</v>
      </c>
      <c r="AM347">
        <v>2</v>
      </c>
      <c r="AN347">
        <v>17</v>
      </c>
      <c r="AO347">
        <v>11.76</v>
      </c>
      <c r="AP347">
        <v>6</v>
      </c>
      <c r="AQ347">
        <v>47</v>
      </c>
      <c r="AR347">
        <v>12.77</v>
      </c>
      <c r="AS347">
        <v>326</v>
      </c>
      <c r="AT347">
        <v>626</v>
      </c>
      <c r="AU347">
        <v>52.08</v>
      </c>
    </row>
    <row r="348" spans="2:47" x14ac:dyDescent="0.2">
      <c r="B348" t="s">
        <v>111</v>
      </c>
      <c r="C348" t="s">
        <v>49</v>
      </c>
      <c r="D348" t="s">
        <v>1628</v>
      </c>
      <c r="E348">
        <v>19.579000000000001</v>
      </c>
      <c r="F348">
        <v>31</v>
      </c>
      <c r="G348">
        <v>14</v>
      </c>
      <c r="H348">
        <v>3</v>
      </c>
      <c r="I348">
        <v>1</v>
      </c>
      <c r="J348">
        <v>17</v>
      </c>
      <c r="K348">
        <v>18</v>
      </c>
      <c r="L348">
        <v>88</v>
      </c>
      <c r="M348">
        <v>15.91</v>
      </c>
      <c r="N348">
        <v>0.45</v>
      </c>
      <c r="O348">
        <v>0.1</v>
      </c>
      <c r="P348">
        <v>0.03</v>
      </c>
      <c r="Q348">
        <v>0.55000000000000004</v>
      </c>
      <c r="R348">
        <v>0.57999999999999996</v>
      </c>
      <c r="S348">
        <v>2.84</v>
      </c>
      <c r="T348">
        <v>493.27</v>
      </c>
      <c r="U348">
        <v>15.91</v>
      </c>
      <c r="V348">
        <v>1.7</v>
      </c>
      <c r="W348">
        <v>0.36</v>
      </c>
      <c r="X348">
        <v>0.12</v>
      </c>
      <c r="Y348">
        <v>2.0699999999999998</v>
      </c>
      <c r="Z348">
        <v>2.19</v>
      </c>
      <c r="AA348">
        <v>10.7</v>
      </c>
      <c r="AB348">
        <v>15.37</v>
      </c>
      <c r="AC348">
        <v>14.71</v>
      </c>
      <c r="AD348">
        <v>54.59</v>
      </c>
      <c r="AE348">
        <v>49.05</v>
      </c>
      <c r="AF348">
        <v>4.91</v>
      </c>
      <c r="AG348">
        <v>55.56</v>
      </c>
      <c r="AH348">
        <v>25</v>
      </c>
      <c r="AI348">
        <v>20</v>
      </c>
      <c r="AJ348">
        <v>5</v>
      </c>
      <c r="AK348">
        <v>14</v>
      </c>
      <c r="AL348">
        <v>35.71</v>
      </c>
      <c r="AM348">
        <v>1</v>
      </c>
      <c r="AN348">
        <v>15</v>
      </c>
      <c r="AO348">
        <v>6.67</v>
      </c>
      <c r="AP348">
        <v>8</v>
      </c>
      <c r="AQ348">
        <v>59</v>
      </c>
      <c r="AR348">
        <v>13.56</v>
      </c>
      <c r="AS348">
        <v>4</v>
      </c>
      <c r="AT348">
        <v>10</v>
      </c>
      <c r="AU348">
        <v>40</v>
      </c>
    </row>
    <row r="349" spans="2:47" x14ac:dyDescent="0.2">
      <c r="B349" t="s">
        <v>279</v>
      </c>
      <c r="C349" t="s">
        <v>49</v>
      </c>
      <c r="D349" t="s">
        <v>138</v>
      </c>
      <c r="E349">
        <v>19.594999999999999</v>
      </c>
      <c r="F349">
        <v>58</v>
      </c>
      <c r="G349">
        <v>6</v>
      </c>
      <c r="H349">
        <v>4</v>
      </c>
      <c r="I349">
        <v>4</v>
      </c>
      <c r="J349">
        <v>10</v>
      </c>
      <c r="K349">
        <v>14</v>
      </c>
      <c r="L349">
        <v>75</v>
      </c>
      <c r="M349">
        <v>8</v>
      </c>
      <c r="N349">
        <v>0.1</v>
      </c>
      <c r="O349">
        <v>7.0000000000000007E-2</v>
      </c>
      <c r="P349">
        <v>7.0000000000000007E-2</v>
      </c>
      <c r="Q349">
        <v>0.17</v>
      </c>
      <c r="R349">
        <v>0.24</v>
      </c>
      <c r="S349">
        <v>1.29</v>
      </c>
      <c r="T349">
        <v>638.16999999999996</v>
      </c>
      <c r="U349">
        <v>11</v>
      </c>
      <c r="V349">
        <v>0.56000000000000005</v>
      </c>
      <c r="W349">
        <v>0.38</v>
      </c>
      <c r="X349">
        <v>0.38</v>
      </c>
      <c r="Y349">
        <v>0.94</v>
      </c>
      <c r="Z349">
        <v>1.32</v>
      </c>
      <c r="AA349">
        <v>7.05</v>
      </c>
      <c r="AB349">
        <v>13.68</v>
      </c>
      <c r="AC349">
        <v>13.99</v>
      </c>
      <c r="AD349">
        <v>36.049999999999997</v>
      </c>
      <c r="AE349">
        <v>52.25</v>
      </c>
      <c r="AF349">
        <v>9.36</v>
      </c>
      <c r="AG349">
        <v>41.67</v>
      </c>
      <c r="AH349">
        <v>25</v>
      </c>
      <c r="AI349">
        <v>35</v>
      </c>
      <c r="AJ349">
        <v>2</v>
      </c>
      <c r="AK349">
        <v>13</v>
      </c>
      <c r="AL349">
        <v>15.38</v>
      </c>
      <c r="AM349">
        <v>2</v>
      </c>
      <c r="AN349">
        <v>11</v>
      </c>
      <c r="AO349">
        <v>18.18</v>
      </c>
      <c r="AP349">
        <v>2</v>
      </c>
      <c r="AQ349">
        <v>51</v>
      </c>
      <c r="AR349">
        <v>3.92</v>
      </c>
      <c r="AS349">
        <v>3</v>
      </c>
      <c r="AT349">
        <v>10</v>
      </c>
      <c r="AU349">
        <v>30</v>
      </c>
    </row>
    <row r="350" spans="2:47" x14ac:dyDescent="0.2">
      <c r="B350" t="s">
        <v>205</v>
      </c>
      <c r="C350" t="s">
        <v>49</v>
      </c>
      <c r="D350" t="s">
        <v>56</v>
      </c>
      <c r="E350">
        <v>17.079000000000001</v>
      </c>
      <c r="F350">
        <v>61</v>
      </c>
      <c r="G350">
        <v>9</v>
      </c>
      <c r="H350">
        <v>13</v>
      </c>
      <c r="I350">
        <v>5</v>
      </c>
      <c r="J350">
        <v>22</v>
      </c>
      <c r="K350">
        <v>27</v>
      </c>
      <c r="L350">
        <v>102</v>
      </c>
      <c r="M350">
        <v>8.82</v>
      </c>
      <c r="N350">
        <v>0.15</v>
      </c>
      <c r="O350">
        <v>0.21</v>
      </c>
      <c r="P350">
        <v>0.08</v>
      </c>
      <c r="Q350">
        <v>0.36</v>
      </c>
      <c r="R350">
        <v>0.44</v>
      </c>
      <c r="S350">
        <v>1.67</v>
      </c>
      <c r="T350">
        <v>790.16</v>
      </c>
      <c r="U350">
        <v>12.95</v>
      </c>
      <c r="V350">
        <v>0.68</v>
      </c>
      <c r="W350">
        <v>0.99</v>
      </c>
      <c r="X350">
        <v>0.38</v>
      </c>
      <c r="Y350">
        <v>1.67</v>
      </c>
      <c r="Z350">
        <v>2.0499999999999998</v>
      </c>
      <c r="AA350">
        <v>7.75</v>
      </c>
      <c r="AB350">
        <v>14.08</v>
      </c>
      <c r="AC350">
        <v>13.88</v>
      </c>
      <c r="AD350">
        <v>45.07</v>
      </c>
      <c r="AE350">
        <v>49.93</v>
      </c>
      <c r="AF350">
        <v>1.37</v>
      </c>
      <c r="AG350">
        <v>47.62</v>
      </c>
      <c r="AH350">
        <v>40</v>
      </c>
      <c r="AI350">
        <v>44</v>
      </c>
      <c r="AJ350">
        <v>5</v>
      </c>
      <c r="AK350">
        <v>27</v>
      </c>
      <c r="AL350">
        <v>18.52</v>
      </c>
      <c r="AM350">
        <v>1</v>
      </c>
      <c r="AN350">
        <v>14</v>
      </c>
      <c r="AO350">
        <v>7.14</v>
      </c>
      <c r="AP350">
        <v>3</v>
      </c>
      <c r="AQ350">
        <v>61</v>
      </c>
      <c r="AR350">
        <v>4.92</v>
      </c>
      <c r="AS350">
        <v>6</v>
      </c>
      <c r="AT350">
        <v>12</v>
      </c>
      <c r="AU350">
        <v>50</v>
      </c>
    </row>
    <row r="351" spans="2:47" x14ac:dyDescent="0.2">
      <c r="B351" t="s">
        <v>610</v>
      </c>
      <c r="C351" t="s">
        <v>41</v>
      </c>
      <c r="D351" t="s">
        <v>391</v>
      </c>
      <c r="E351">
        <v>2016.7070000000001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2:47" x14ac:dyDescent="0.2">
      <c r="B352" t="s">
        <v>343</v>
      </c>
      <c r="C352" t="s">
        <v>102</v>
      </c>
      <c r="D352" t="s">
        <v>1634</v>
      </c>
      <c r="E352">
        <v>17.388000000000002</v>
      </c>
      <c r="F352">
        <v>68</v>
      </c>
      <c r="G352">
        <v>4</v>
      </c>
      <c r="H352">
        <v>8</v>
      </c>
      <c r="I352">
        <v>5</v>
      </c>
      <c r="J352">
        <v>12</v>
      </c>
      <c r="K352">
        <v>17</v>
      </c>
      <c r="L352">
        <v>79</v>
      </c>
      <c r="M352">
        <v>5.0599999999999996</v>
      </c>
      <c r="N352">
        <v>0.06</v>
      </c>
      <c r="O352">
        <v>0.12</v>
      </c>
      <c r="P352">
        <v>7.0000000000000007E-2</v>
      </c>
      <c r="Q352">
        <v>0.18</v>
      </c>
      <c r="R352">
        <v>0.25</v>
      </c>
      <c r="S352">
        <v>1.1599999999999999</v>
      </c>
      <c r="T352">
        <v>880.48</v>
      </c>
      <c r="U352">
        <v>12.95</v>
      </c>
      <c r="V352">
        <v>0.27</v>
      </c>
      <c r="W352">
        <v>0.55000000000000004</v>
      </c>
      <c r="X352">
        <v>0.34</v>
      </c>
      <c r="Y352">
        <v>0.82</v>
      </c>
      <c r="Z352">
        <v>1.1599999999999999</v>
      </c>
      <c r="AA352">
        <v>5.38</v>
      </c>
      <c r="AB352">
        <v>13.82</v>
      </c>
      <c r="AC352">
        <v>13.96</v>
      </c>
      <c r="AD352">
        <v>47.41</v>
      </c>
      <c r="AE352">
        <v>50.8</v>
      </c>
      <c r="AF352">
        <v>0.4</v>
      </c>
      <c r="AG352">
        <v>48.91</v>
      </c>
      <c r="AH352">
        <v>45</v>
      </c>
      <c r="AI352">
        <v>47</v>
      </c>
      <c r="AJ352">
        <v>1</v>
      </c>
      <c r="AK352">
        <v>3</v>
      </c>
      <c r="AL352">
        <v>33.33</v>
      </c>
      <c r="AM352">
        <v>0</v>
      </c>
      <c r="AN352">
        <v>0</v>
      </c>
      <c r="AO352">
        <v>0</v>
      </c>
      <c r="AP352">
        <v>3</v>
      </c>
      <c r="AQ352">
        <v>76</v>
      </c>
      <c r="AR352">
        <v>3.95</v>
      </c>
      <c r="AS352">
        <v>0</v>
      </c>
      <c r="AT352">
        <v>0</v>
      </c>
      <c r="AU352">
        <v>0</v>
      </c>
    </row>
    <row r="353" spans="2:47" x14ac:dyDescent="0.2">
      <c r="B353" t="s">
        <v>544</v>
      </c>
      <c r="C353" t="s">
        <v>41</v>
      </c>
      <c r="D353" t="s">
        <v>391</v>
      </c>
      <c r="E353">
        <v>17.155999999999999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-44.44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</v>
      </c>
      <c r="AT353">
        <v>7</v>
      </c>
      <c r="AU353">
        <v>28.57</v>
      </c>
    </row>
    <row r="354" spans="2:47" x14ac:dyDescent="0.2">
      <c r="B354" t="s">
        <v>380</v>
      </c>
      <c r="C354" t="s">
        <v>49</v>
      </c>
      <c r="D354" t="s">
        <v>75</v>
      </c>
      <c r="E354">
        <v>17.568999999999999</v>
      </c>
      <c r="F354">
        <v>65</v>
      </c>
      <c r="G354">
        <v>13</v>
      </c>
      <c r="H354">
        <v>5</v>
      </c>
      <c r="I354">
        <v>5</v>
      </c>
      <c r="J354">
        <v>18</v>
      </c>
      <c r="K354">
        <v>23</v>
      </c>
      <c r="L354">
        <v>98</v>
      </c>
      <c r="M354">
        <v>13.27</v>
      </c>
      <c r="N354">
        <v>0.2</v>
      </c>
      <c r="O354">
        <v>0.08</v>
      </c>
      <c r="P354">
        <v>0.08</v>
      </c>
      <c r="Q354">
        <v>0.28000000000000003</v>
      </c>
      <c r="R354">
        <v>0.35</v>
      </c>
      <c r="S354">
        <v>1.51</v>
      </c>
      <c r="T354">
        <v>753.12</v>
      </c>
      <c r="U354">
        <v>11.59</v>
      </c>
      <c r="V354">
        <v>1.04</v>
      </c>
      <c r="W354">
        <v>0.4</v>
      </c>
      <c r="X354">
        <v>0.4</v>
      </c>
      <c r="Y354">
        <v>1.43</v>
      </c>
      <c r="Z354">
        <v>1.83</v>
      </c>
      <c r="AA354">
        <v>7.81</v>
      </c>
      <c r="AB354">
        <v>15.18</v>
      </c>
      <c r="AC354">
        <v>13.9</v>
      </c>
      <c r="AD354">
        <v>48.43</v>
      </c>
      <c r="AE354">
        <v>49.66</v>
      </c>
      <c r="AF354">
        <v>5.34</v>
      </c>
      <c r="AG354">
        <v>52.11</v>
      </c>
      <c r="AH354">
        <v>37</v>
      </c>
      <c r="AI354">
        <v>34</v>
      </c>
      <c r="AJ354">
        <v>6</v>
      </c>
      <c r="AK354">
        <v>17</v>
      </c>
      <c r="AL354">
        <v>35.29</v>
      </c>
      <c r="AM354">
        <v>6</v>
      </c>
      <c r="AN354">
        <v>15</v>
      </c>
      <c r="AO354">
        <v>40</v>
      </c>
      <c r="AP354">
        <v>1</v>
      </c>
      <c r="AQ354">
        <v>66</v>
      </c>
      <c r="AR354">
        <v>1.52</v>
      </c>
      <c r="AS354">
        <v>38</v>
      </c>
      <c r="AT354">
        <v>77</v>
      </c>
      <c r="AU354">
        <v>49.35</v>
      </c>
    </row>
    <row r="355" spans="2:47" x14ac:dyDescent="0.2">
      <c r="B355" t="s">
        <v>307</v>
      </c>
      <c r="C355" t="s">
        <v>41</v>
      </c>
      <c r="D355" t="s">
        <v>75</v>
      </c>
      <c r="E355">
        <v>19.617000000000001</v>
      </c>
      <c r="F355">
        <v>38</v>
      </c>
      <c r="G355">
        <v>7</v>
      </c>
      <c r="H355">
        <v>14</v>
      </c>
      <c r="I355">
        <v>7</v>
      </c>
      <c r="J355">
        <v>21</v>
      </c>
      <c r="K355">
        <v>28</v>
      </c>
      <c r="L355">
        <v>86</v>
      </c>
      <c r="M355">
        <v>8.14</v>
      </c>
      <c r="N355">
        <v>0.18</v>
      </c>
      <c r="O355">
        <v>0.37</v>
      </c>
      <c r="P355">
        <v>0.18</v>
      </c>
      <c r="Q355">
        <v>0.55000000000000004</v>
      </c>
      <c r="R355">
        <v>0.74</v>
      </c>
      <c r="S355">
        <v>2.2599999999999998</v>
      </c>
      <c r="T355">
        <v>679</v>
      </c>
      <c r="U355">
        <v>17.87</v>
      </c>
      <c r="V355">
        <v>0.62</v>
      </c>
      <c r="W355">
        <v>1.24</v>
      </c>
      <c r="X355">
        <v>0.62</v>
      </c>
      <c r="Y355">
        <v>1.86</v>
      </c>
      <c r="Z355">
        <v>2.4700000000000002</v>
      </c>
      <c r="AA355">
        <v>7.6</v>
      </c>
      <c r="AB355">
        <v>15.65</v>
      </c>
      <c r="AC355">
        <v>14.14</v>
      </c>
      <c r="AD355">
        <v>50.72</v>
      </c>
      <c r="AE355">
        <v>50.47</v>
      </c>
      <c r="AF355">
        <v>-0.14000000000000001</v>
      </c>
      <c r="AG355">
        <v>49.38</v>
      </c>
      <c r="AH355">
        <v>40</v>
      </c>
      <c r="AI355">
        <v>41</v>
      </c>
      <c r="AJ355">
        <v>1</v>
      </c>
      <c r="AK355">
        <v>29</v>
      </c>
      <c r="AL355">
        <v>3.45</v>
      </c>
      <c r="AM355">
        <v>6</v>
      </c>
      <c r="AN355">
        <v>23</v>
      </c>
      <c r="AO355">
        <v>26.09</v>
      </c>
      <c r="AP355">
        <v>0</v>
      </c>
      <c r="AQ355">
        <v>34</v>
      </c>
      <c r="AR355">
        <v>0</v>
      </c>
      <c r="AS355">
        <v>347</v>
      </c>
      <c r="AT355">
        <v>534</v>
      </c>
      <c r="AU355">
        <v>64.98</v>
      </c>
    </row>
    <row r="356" spans="2:47" x14ac:dyDescent="0.2">
      <c r="B356" t="s">
        <v>109</v>
      </c>
      <c r="C356" t="s">
        <v>41</v>
      </c>
      <c r="D356" t="s">
        <v>3696</v>
      </c>
      <c r="E356">
        <v>19.513000000000002</v>
      </c>
      <c r="F356">
        <v>62</v>
      </c>
      <c r="G356">
        <v>16</v>
      </c>
      <c r="H356">
        <v>11</v>
      </c>
      <c r="I356">
        <v>10</v>
      </c>
      <c r="J356">
        <v>27</v>
      </c>
      <c r="K356">
        <v>37</v>
      </c>
      <c r="L356">
        <v>135</v>
      </c>
      <c r="M356">
        <v>11.85</v>
      </c>
      <c r="N356">
        <v>0.26</v>
      </c>
      <c r="O356">
        <v>0.18</v>
      </c>
      <c r="P356">
        <v>0.16</v>
      </c>
      <c r="Q356">
        <v>0.44</v>
      </c>
      <c r="R356">
        <v>0.6</v>
      </c>
      <c r="S356">
        <v>2.1800000000000002</v>
      </c>
      <c r="T356">
        <v>846.59</v>
      </c>
      <c r="U356">
        <v>13.65</v>
      </c>
      <c r="V356">
        <v>1.1299999999999999</v>
      </c>
      <c r="W356">
        <v>0.78</v>
      </c>
      <c r="X356">
        <v>0.71</v>
      </c>
      <c r="Y356">
        <v>1.91</v>
      </c>
      <c r="Z356">
        <v>2.62</v>
      </c>
      <c r="AA356">
        <v>9.57</v>
      </c>
      <c r="AB356">
        <v>14.54</v>
      </c>
      <c r="AC356">
        <v>14.06</v>
      </c>
      <c r="AD356">
        <v>49.38</v>
      </c>
      <c r="AE356">
        <v>50.95</v>
      </c>
      <c r="AF356">
        <v>-9.99</v>
      </c>
      <c r="AG356">
        <v>45.26</v>
      </c>
      <c r="AH356">
        <v>43</v>
      </c>
      <c r="AI356">
        <v>52</v>
      </c>
      <c r="AJ356">
        <v>5</v>
      </c>
      <c r="AK356">
        <v>30</v>
      </c>
      <c r="AL356">
        <v>16.670000000000002</v>
      </c>
      <c r="AM356">
        <v>4</v>
      </c>
      <c r="AN356">
        <v>14</v>
      </c>
      <c r="AO356">
        <v>28.57</v>
      </c>
      <c r="AP356">
        <v>7</v>
      </c>
      <c r="AQ356">
        <v>91</v>
      </c>
      <c r="AR356">
        <v>7.69</v>
      </c>
      <c r="AS356">
        <v>191</v>
      </c>
      <c r="AT356">
        <v>321</v>
      </c>
      <c r="AU356">
        <v>59.5</v>
      </c>
    </row>
    <row r="357" spans="2:47" x14ac:dyDescent="0.2">
      <c r="B357" t="s">
        <v>1644</v>
      </c>
      <c r="C357" t="s">
        <v>102</v>
      </c>
      <c r="D357" t="s">
        <v>50</v>
      </c>
      <c r="E357">
        <v>16.274000000000001</v>
      </c>
      <c r="F357">
        <v>24</v>
      </c>
      <c r="G357">
        <v>1</v>
      </c>
      <c r="H357">
        <v>2</v>
      </c>
      <c r="I357">
        <v>1</v>
      </c>
      <c r="J357">
        <v>3</v>
      </c>
      <c r="K357">
        <v>4</v>
      </c>
      <c r="L357">
        <v>22</v>
      </c>
      <c r="M357">
        <v>4.55</v>
      </c>
      <c r="N357">
        <v>0.04</v>
      </c>
      <c r="O357">
        <v>0.08</v>
      </c>
      <c r="P357">
        <v>0.04</v>
      </c>
      <c r="Q357">
        <v>0.12</v>
      </c>
      <c r="R357">
        <v>0.17</v>
      </c>
      <c r="S357">
        <v>0.92</v>
      </c>
      <c r="T357">
        <v>309.22000000000003</v>
      </c>
      <c r="U357">
        <v>12.88</v>
      </c>
      <c r="V357">
        <v>0.19</v>
      </c>
      <c r="W357">
        <v>0.39</v>
      </c>
      <c r="X357">
        <v>0.19</v>
      </c>
      <c r="Y357">
        <v>0.57999999999999996</v>
      </c>
      <c r="Z357">
        <v>0.78</v>
      </c>
      <c r="AA357">
        <v>4.2699999999999996</v>
      </c>
      <c r="AB357">
        <v>14.03</v>
      </c>
      <c r="AC357">
        <v>14.07</v>
      </c>
      <c r="AD357">
        <v>52.93</v>
      </c>
      <c r="AE357">
        <v>47.54</v>
      </c>
      <c r="AF357">
        <v>-9.76</v>
      </c>
      <c r="AG357">
        <v>50</v>
      </c>
      <c r="AH357">
        <v>15</v>
      </c>
      <c r="AI357">
        <v>15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21</v>
      </c>
      <c r="AR357">
        <v>4.76</v>
      </c>
      <c r="AS357">
        <v>0</v>
      </c>
      <c r="AT357">
        <v>0</v>
      </c>
      <c r="AU357">
        <v>0</v>
      </c>
    </row>
    <row r="358" spans="2:47" x14ac:dyDescent="0.2">
      <c r="B358" t="s">
        <v>417</v>
      </c>
      <c r="C358" t="s">
        <v>49</v>
      </c>
      <c r="D358" t="s">
        <v>50</v>
      </c>
      <c r="E358">
        <v>16.57</v>
      </c>
      <c r="F358">
        <v>40</v>
      </c>
      <c r="G358">
        <v>2</v>
      </c>
      <c r="H358">
        <v>1</v>
      </c>
      <c r="I358">
        <v>1</v>
      </c>
      <c r="J358">
        <v>3</v>
      </c>
      <c r="K358">
        <v>4</v>
      </c>
      <c r="L358">
        <v>27</v>
      </c>
      <c r="M358">
        <v>7.41</v>
      </c>
      <c r="N358">
        <v>0.05</v>
      </c>
      <c r="O358">
        <v>0.03</v>
      </c>
      <c r="P358">
        <v>0.03</v>
      </c>
      <c r="Q358">
        <v>7.0000000000000007E-2</v>
      </c>
      <c r="R358">
        <v>0.1</v>
      </c>
      <c r="S358">
        <v>0.68</v>
      </c>
      <c r="T358">
        <v>320.89</v>
      </c>
      <c r="U358">
        <v>8.02</v>
      </c>
      <c r="V358">
        <v>0.37</v>
      </c>
      <c r="W358">
        <v>0.19</v>
      </c>
      <c r="X358">
        <v>0.19</v>
      </c>
      <c r="Y358">
        <v>0.56000000000000005</v>
      </c>
      <c r="Z358">
        <v>0.75</v>
      </c>
      <c r="AA358">
        <v>5.05</v>
      </c>
      <c r="AB358">
        <v>12.61</v>
      </c>
      <c r="AC358">
        <v>13.34</v>
      </c>
      <c r="AD358">
        <v>51.54</v>
      </c>
      <c r="AE358">
        <v>47.53</v>
      </c>
      <c r="AF358">
        <v>-7.84</v>
      </c>
      <c r="AG358">
        <v>47.37</v>
      </c>
      <c r="AH358">
        <v>9</v>
      </c>
      <c r="AI358">
        <v>10</v>
      </c>
      <c r="AJ358">
        <v>0</v>
      </c>
      <c r="AK358">
        <v>4</v>
      </c>
      <c r="AL358">
        <v>0</v>
      </c>
      <c r="AM358">
        <v>0</v>
      </c>
      <c r="AN358">
        <v>5</v>
      </c>
      <c r="AO358">
        <v>0</v>
      </c>
      <c r="AP358">
        <v>2</v>
      </c>
      <c r="AQ358">
        <v>18</v>
      </c>
      <c r="AR358">
        <v>11.11</v>
      </c>
      <c r="AS358">
        <v>113</v>
      </c>
      <c r="AT358">
        <v>193</v>
      </c>
      <c r="AU358">
        <v>58.55</v>
      </c>
    </row>
    <row r="359" spans="2:47" x14ac:dyDescent="0.2">
      <c r="B359" t="s">
        <v>551</v>
      </c>
      <c r="C359" t="s">
        <v>49</v>
      </c>
      <c r="D359" t="s">
        <v>391</v>
      </c>
      <c r="E359">
        <v>17.643000000000001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-44.44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2:47" x14ac:dyDescent="0.2">
      <c r="B360" t="s">
        <v>3745</v>
      </c>
      <c r="C360" t="s">
        <v>102</v>
      </c>
      <c r="D360" t="s">
        <v>47</v>
      </c>
      <c r="E360">
        <v>19.609000000000002</v>
      </c>
      <c r="F360">
        <v>16</v>
      </c>
      <c r="G360">
        <v>2</v>
      </c>
      <c r="H360">
        <v>0</v>
      </c>
      <c r="I360">
        <v>0</v>
      </c>
      <c r="J360">
        <v>2</v>
      </c>
      <c r="K360">
        <v>2</v>
      </c>
      <c r="L360">
        <v>23</v>
      </c>
      <c r="M360">
        <v>8.6999999999999993</v>
      </c>
      <c r="N360">
        <v>0.12</v>
      </c>
      <c r="O360">
        <v>0</v>
      </c>
      <c r="P360">
        <v>0</v>
      </c>
      <c r="Q360">
        <v>0.12</v>
      </c>
      <c r="R360">
        <v>0.12</v>
      </c>
      <c r="S360">
        <v>1.44</v>
      </c>
      <c r="T360">
        <v>261.83</v>
      </c>
      <c r="U360">
        <v>16.36</v>
      </c>
      <c r="V360">
        <v>0.46</v>
      </c>
      <c r="W360">
        <v>0</v>
      </c>
      <c r="X360">
        <v>0</v>
      </c>
      <c r="Y360">
        <v>0.46</v>
      </c>
      <c r="Z360">
        <v>0.46</v>
      </c>
      <c r="AA360">
        <v>5.27</v>
      </c>
      <c r="AB360">
        <v>14</v>
      </c>
      <c r="AC360">
        <v>14.44</v>
      </c>
      <c r="AD360">
        <v>55.44</v>
      </c>
      <c r="AE360">
        <v>49.32</v>
      </c>
      <c r="AF360">
        <v>-0.91</v>
      </c>
      <c r="AG360">
        <v>50</v>
      </c>
      <c r="AH360">
        <v>18</v>
      </c>
      <c r="AI360">
        <v>18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23</v>
      </c>
      <c r="AR360">
        <v>8.6999999999999993</v>
      </c>
      <c r="AS360">
        <v>0</v>
      </c>
      <c r="AT360">
        <v>0</v>
      </c>
      <c r="AU360">
        <v>0</v>
      </c>
    </row>
    <row r="361" spans="2:47" x14ac:dyDescent="0.2">
      <c r="B361" t="s">
        <v>390</v>
      </c>
      <c r="C361" t="s">
        <v>49</v>
      </c>
      <c r="D361" t="s">
        <v>391</v>
      </c>
      <c r="E361">
        <v>19.497</v>
      </c>
      <c r="F361">
        <v>2</v>
      </c>
      <c r="G361">
        <v>3</v>
      </c>
      <c r="H361">
        <v>0</v>
      </c>
      <c r="I361">
        <v>0</v>
      </c>
      <c r="J361">
        <v>3</v>
      </c>
      <c r="K361">
        <v>3</v>
      </c>
      <c r="L361">
        <v>5</v>
      </c>
      <c r="M361">
        <v>60</v>
      </c>
      <c r="N361">
        <v>1.5</v>
      </c>
      <c r="O361">
        <v>0</v>
      </c>
      <c r="P361">
        <v>0</v>
      </c>
      <c r="Q361">
        <v>1.5</v>
      </c>
      <c r="R361">
        <v>1.5</v>
      </c>
      <c r="S361">
        <v>2.5</v>
      </c>
      <c r="T361">
        <v>36.590000000000003</v>
      </c>
      <c r="U361">
        <v>18.3</v>
      </c>
      <c r="V361">
        <v>4.92</v>
      </c>
      <c r="W361">
        <v>0</v>
      </c>
      <c r="X361">
        <v>0</v>
      </c>
      <c r="Y361">
        <v>4.92</v>
      </c>
      <c r="Z361">
        <v>4.92</v>
      </c>
      <c r="AA361">
        <v>8.1999999999999993</v>
      </c>
      <c r="AB361">
        <v>17.04</v>
      </c>
      <c r="AC361">
        <v>14.91</v>
      </c>
      <c r="AD361">
        <v>100</v>
      </c>
      <c r="AE361">
        <v>46.5</v>
      </c>
      <c r="AF361">
        <v>100</v>
      </c>
      <c r="AG361">
        <v>100</v>
      </c>
      <c r="AH361">
        <v>4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2</v>
      </c>
      <c r="AO361">
        <v>50</v>
      </c>
      <c r="AP361">
        <v>2</v>
      </c>
      <c r="AQ361">
        <v>3</v>
      </c>
      <c r="AR361">
        <v>66.67</v>
      </c>
      <c r="AS361">
        <v>0</v>
      </c>
      <c r="AT361">
        <v>2</v>
      </c>
      <c r="AU361">
        <v>0</v>
      </c>
    </row>
    <row r="362" spans="2:47" x14ac:dyDescent="0.2">
      <c r="B362" t="s">
        <v>385</v>
      </c>
      <c r="C362" t="s">
        <v>102</v>
      </c>
      <c r="D362" t="s">
        <v>80</v>
      </c>
      <c r="E362">
        <v>16.492999999999999</v>
      </c>
      <c r="F362">
        <v>60</v>
      </c>
      <c r="G362">
        <v>2</v>
      </c>
      <c r="H362">
        <v>3</v>
      </c>
      <c r="I362">
        <v>2</v>
      </c>
      <c r="J362">
        <v>5</v>
      </c>
      <c r="K362">
        <v>7</v>
      </c>
      <c r="L362">
        <v>24</v>
      </c>
      <c r="M362">
        <v>8.33</v>
      </c>
      <c r="N362">
        <v>0.03</v>
      </c>
      <c r="O362">
        <v>0.05</v>
      </c>
      <c r="P362">
        <v>0.03</v>
      </c>
      <c r="Q362">
        <v>0.08</v>
      </c>
      <c r="R362">
        <v>0.12</v>
      </c>
      <c r="S362">
        <v>0.4</v>
      </c>
      <c r="T362">
        <v>751.84</v>
      </c>
      <c r="U362">
        <v>12.53</v>
      </c>
      <c r="V362">
        <v>0.16</v>
      </c>
      <c r="W362">
        <v>0.24</v>
      </c>
      <c r="X362">
        <v>0.16</v>
      </c>
      <c r="Y362">
        <v>0.4</v>
      </c>
      <c r="Z362">
        <v>0.56000000000000005</v>
      </c>
      <c r="AA362">
        <v>1.92</v>
      </c>
      <c r="AB362">
        <v>13.06</v>
      </c>
      <c r="AC362">
        <v>13.84</v>
      </c>
      <c r="AD362">
        <v>51</v>
      </c>
      <c r="AE362">
        <v>49.99</v>
      </c>
      <c r="AF362">
        <v>4.33</v>
      </c>
      <c r="AG362">
        <v>55.26</v>
      </c>
      <c r="AH362">
        <v>42</v>
      </c>
      <c r="AI362">
        <v>34</v>
      </c>
      <c r="AJ362">
        <v>1</v>
      </c>
      <c r="AK362">
        <v>2</v>
      </c>
      <c r="AL362">
        <v>50</v>
      </c>
      <c r="AM362">
        <v>0</v>
      </c>
      <c r="AN362">
        <v>2</v>
      </c>
      <c r="AO362">
        <v>0</v>
      </c>
      <c r="AP362">
        <v>1</v>
      </c>
      <c r="AQ362">
        <v>20</v>
      </c>
      <c r="AR362">
        <v>5</v>
      </c>
      <c r="AS362">
        <v>0</v>
      </c>
      <c r="AT362">
        <v>1</v>
      </c>
      <c r="AU362">
        <v>0</v>
      </c>
    </row>
    <row r="363" spans="2:47" x14ac:dyDescent="0.2">
      <c r="B363" t="s">
        <v>537</v>
      </c>
      <c r="C363" t="s">
        <v>102</v>
      </c>
      <c r="D363" t="s">
        <v>3705</v>
      </c>
      <c r="E363">
        <v>19.538</v>
      </c>
      <c r="F363">
        <v>48</v>
      </c>
      <c r="G363">
        <v>0</v>
      </c>
      <c r="H363">
        <v>2</v>
      </c>
      <c r="I363">
        <v>2</v>
      </c>
      <c r="J363">
        <v>2</v>
      </c>
      <c r="K363">
        <v>4</v>
      </c>
      <c r="L363">
        <v>23</v>
      </c>
      <c r="M363">
        <v>0</v>
      </c>
      <c r="N363">
        <v>0</v>
      </c>
      <c r="O363">
        <v>0.04</v>
      </c>
      <c r="P363">
        <v>0.04</v>
      </c>
      <c r="Q363">
        <v>0.04</v>
      </c>
      <c r="R363">
        <v>0.08</v>
      </c>
      <c r="S363">
        <v>0.48</v>
      </c>
      <c r="T363">
        <v>636.98</v>
      </c>
      <c r="U363">
        <v>13.27</v>
      </c>
      <c r="V363">
        <v>0</v>
      </c>
      <c r="W363">
        <v>0.19</v>
      </c>
      <c r="X363">
        <v>0.19</v>
      </c>
      <c r="Y363">
        <v>0.19</v>
      </c>
      <c r="Z363">
        <v>0.38</v>
      </c>
      <c r="AA363">
        <v>2.17</v>
      </c>
      <c r="AB363">
        <v>14.99</v>
      </c>
      <c r="AC363">
        <v>14.35</v>
      </c>
      <c r="AD363">
        <v>50.06</v>
      </c>
      <c r="AE363">
        <v>52.51</v>
      </c>
      <c r="AF363">
        <v>-27.1</v>
      </c>
      <c r="AG363">
        <v>27.87</v>
      </c>
      <c r="AH363">
        <v>17</v>
      </c>
      <c r="AI363">
        <v>44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22</v>
      </c>
      <c r="AR363">
        <v>0</v>
      </c>
      <c r="AS363">
        <v>0</v>
      </c>
      <c r="AT363">
        <v>0</v>
      </c>
      <c r="AU363">
        <v>0</v>
      </c>
    </row>
    <row r="364" spans="2:47" x14ac:dyDescent="0.2">
      <c r="B364" t="s">
        <v>520</v>
      </c>
      <c r="C364" t="s">
        <v>49</v>
      </c>
      <c r="D364" t="s">
        <v>80</v>
      </c>
      <c r="E364">
        <v>17.350000000000001</v>
      </c>
      <c r="F364">
        <v>27</v>
      </c>
      <c r="G364">
        <v>1</v>
      </c>
      <c r="H364">
        <v>0</v>
      </c>
      <c r="I364">
        <v>0</v>
      </c>
      <c r="J364">
        <v>1</v>
      </c>
      <c r="K364">
        <v>1</v>
      </c>
      <c r="L364">
        <v>16</v>
      </c>
      <c r="M364">
        <v>6.25</v>
      </c>
      <c r="N364">
        <v>0.04</v>
      </c>
      <c r="O364">
        <v>0</v>
      </c>
      <c r="P364">
        <v>0</v>
      </c>
      <c r="Q364">
        <v>0.04</v>
      </c>
      <c r="R364">
        <v>0.04</v>
      </c>
      <c r="S364">
        <v>0.59</v>
      </c>
      <c r="T364">
        <v>216.13</v>
      </c>
      <c r="U364">
        <v>8</v>
      </c>
      <c r="V364">
        <v>0.28000000000000003</v>
      </c>
      <c r="W364">
        <v>0</v>
      </c>
      <c r="X364">
        <v>0</v>
      </c>
      <c r="Y364">
        <v>0.28000000000000003</v>
      </c>
      <c r="Z364">
        <v>0.28000000000000003</v>
      </c>
      <c r="AA364">
        <v>4.4400000000000004</v>
      </c>
      <c r="AB364">
        <v>12.41</v>
      </c>
      <c r="AC364">
        <v>13.14</v>
      </c>
      <c r="AD364">
        <v>50.24</v>
      </c>
      <c r="AE364">
        <v>48.96</v>
      </c>
      <c r="AF364">
        <v>-23.91</v>
      </c>
      <c r="AG364">
        <v>25</v>
      </c>
      <c r="AH364">
        <v>3</v>
      </c>
      <c r="AI364">
        <v>9</v>
      </c>
      <c r="AJ364">
        <v>0</v>
      </c>
      <c r="AK364">
        <v>3</v>
      </c>
      <c r="AL364">
        <v>0</v>
      </c>
      <c r="AM364">
        <v>1</v>
      </c>
      <c r="AN364">
        <v>4</v>
      </c>
      <c r="AO364">
        <v>25</v>
      </c>
      <c r="AP364">
        <v>0</v>
      </c>
      <c r="AQ364">
        <v>9</v>
      </c>
      <c r="AR364">
        <v>0</v>
      </c>
      <c r="AS364">
        <v>1</v>
      </c>
      <c r="AT364">
        <v>7</v>
      </c>
      <c r="AU364">
        <v>14.29</v>
      </c>
    </row>
    <row r="365" spans="2:47" x14ac:dyDescent="0.2">
      <c r="B365" t="s">
        <v>361</v>
      </c>
      <c r="C365" t="s">
        <v>49</v>
      </c>
      <c r="D365" t="s">
        <v>107</v>
      </c>
      <c r="E365">
        <v>17.638000000000002</v>
      </c>
      <c r="F365">
        <v>67</v>
      </c>
      <c r="G365">
        <v>8</v>
      </c>
      <c r="H365">
        <v>10</v>
      </c>
      <c r="I365">
        <v>5</v>
      </c>
      <c r="J365">
        <v>18</v>
      </c>
      <c r="K365">
        <v>23</v>
      </c>
      <c r="L365">
        <v>86</v>
      </c>
      <c r="M365">
        <v>9.3000000000000007</v>
      </c>
      <c r="N365">
        <v>0.12</v>
      </c>
      <c r="O365">
        <v>0.15</v>
      </c>
      <c r="P365">
        <v>7.0000000000000007E-2</v>
      </c>
      <c r="Q365">
        <v>0.27</v>
      </c>
      <c r="R365">
        <v>0.34</v>
      </c>
      <c r="S365">
        <v>1.28</v>
      </c>
      <c r="T365">
        <v>728.61</v>
      </c>
      <c r="U365">
        <v>10.87</v>
      </c>
      <c r="V365">
        <v>0.66</v>
      </c>
      <c r="W365">
        <v>0.82</v>
      </c>
      <c r="X365">
        <v>0.41</v>
      </c>
      <c r="Y365">
        <v>1.48</v>
      </c>
      <c r="Z365">
        <v>1.89</v>
      </c>
      <c r="AA365">
        <v>7.08</v>
      </c>
      <c r="AB365">
        <v>13.03</v>
      </c>
      <c r="AC365">
        <v>13.77</v>
      </c>
      <c r="AD365">
        <v>45.88</v>
      </c>
      <c r="AE365">
        <v>50.89</v>
      </c>
      <c r="AF365">
        <v>2.5299999999999998</v>
      </c>
      <c r="AG365">
        <v>49.25</v>
      </c>
      <c r="AH365">
        <v>33</v>
      </c>
      <c r="AI365">
        <v>34</v>
      </c>
      <c r="AJ365">
        <v>1</v>
      </c>
      <c r="AK365">
        <v>20</v>
      </c>
      <c r="AL365">
        <v>5</v>
      </c>
      <c r="AM365">
        <v>4</v>
      </c>
      <c r="AN365">
        <v>18</v>
      </c>
      <c r="AO365">
        <v>22.22</v>
      </c>
      <c r="AP365">
        <v>3</v>
      </c>
      <c r="AQ365">
        <v>48</v>
      </c>
      <c r="AR365">
        <v>6.25</v>
      </c>
      <c r="AS365">
        <v>261</v>
      </c>
      <c r="AT365">
        <v>487</v>
      </c>
      <c r="AU365">
        <v>53.59</v>
      </c>
    </row>
    <row r="366" spans="2:47" x14ac:dyDescent="0.2">
      <c r="B366" t="s">
        <v>418</v>
      </c>
      <c r="C366" t="s">
        <v>41</v>
      </c>
      <c r="D366" t="s">
        <v>82</v>
      </c>
      <c r="E366">
        <v>16.530999999999999</v>
      </c>
      <c r="F366">
        <v>59</v>
      </c>
      <c r="G366">
        <v>3</v>
      </c>
      <c r="H366">
        <v>3</v>
      </c>
      <c r="I366">
        <v>1</v>
      </c>
      <c r="J366">
        <v>6</v>
      </c>
      <c r="K366">
        <v>7</v>
      </c>
      <c r="L366">
        <v>51</v>
      </c>
      <c r="M366">
        <v>5.88</v>
      </c>
      <c r="N366">
        <v>0.05</v>
      </c>
      <c r="O366">
        <v>0.05</v>
      </c>
      <c r="P366">
        <v>0.02</v>
      </c>
      <c r="Q366">
        <v>0.1</v>
      </c>
      <c r="R366">
        <v>0.12</v>
      </c>
      <c r="S366">
        <v>0.86</v>
      </c>
      <c r="T366">
        <v>484.65</v>
      </c>
      <c r="U366">
        <v>8.2100000000000009</v>
      </c>
      <c r="V366">
        <v>0.37</v>
      </c>
      <c r="W366">
        <v>0.37</v>
      </c>
      <c r="X366">
        <v>0.12</v>
      </c>
      <c r="Y366">
        <v>0.74</v>
      </c>
      <c r="Z366">
        <v>0.87</v>
      </c>
      <c r="AA366">
        <v>6.31</v>
      </c>
      <c r="AB366">
        <v>13.46</v>
      </c>
      <c r="AC366">
        <v>13.64</v>
      </c>
      <c r="AD366">
        <v>51.8</v>
      </c>
      <c r="AE366">
        <v>49.43</v>
      </c>
      <c r="AF366">
        <v>-8.18</v>
      </c>
      <c r="AG366">
        <v>47.06</v>
      </c>
      <c r="AH366">
        <v>16</v>
      </c>
      <c r="AI366">
        <v>18</v>
      </c>
      <c r="AJ366">
        <v>1</v>
      </c>
      <c r="AK366">
        <v>11</v>
      </c>
      <c r="AL366">
        <v>9.09</v>
      </c>
      <c r="AM366">
        <v>0</v>
      </c>
      <c r="AN366">
        <v>9</v>
      </c>
      <c r="AO366">
        <v>0</v>
      </c>
      <c r="AP366">
        <v>2</v>
      </c>
      <c r="AQ366">
        <v>31</v>
      </c>
      <c r="AR366">
        <v>6.45</v>
      </c>
      <c r="AS366">
        <v>138</v>
      </c>
      <c r="AT366">
        <v>356</v>
      </c>
      <c r="AU366">
        <v>38.76</v>
      </c>
    </row>
    <row r="367" spans="2:47" x14ac:dyDescent="0.2">
      <c r="B367" t="s">
        <v>40</v>
      </c>
      <c r="C367" t="s">
        <v>41</v>
      </c>
      <c r="D367" t="s">
        <v>42</v>
      </c>
      <c r="E367">
        <v>18.344000000000001</v>
      </c>
      <c r="F367">
        <v>67</v>
      </c>
      <c r="G367">
        <v>26</v>
      </c>
      <c r="H367">
        <v>32</v>
      </c>
      <c r="I367">
        <v>17</v>
      </c>
      <c r="J367">
        <v>58</v>
      </c>
      <c r="K367">
        <v>75</v>
      </c>
      <c r="L367">
        <v>137</v>
      </c>
      <c r="M367">
        <v>18.98</v>
      </c>
      <c r="N367">
        <v>0.39</v>
      </c>
      <c r="O367">
        <v>0.48</v>
      </c>
      <c r="P367">
        <v>0.25</v>
      </c>
      <c r="Q367">
        <v>0.87</v>
      </c>
      <c r="R367">
        <v>1.1200000000000001</v>
      </c>
      <c r="S367">
        <v>2.04</v>
      </c>
      <c r="T367">
        <v>1125.1099999999999</v>
      </c>
      <c r="U367">
        <v>16.79</v>
      </c>
      <c r="V367">
        <v>1.39</v>
      </c>
      <c r="W367">
        <v>1.71</v>
      </c>
      <c r="X367">
        <v>0.91</v>
      </c>
      <c r="Y367">
        <v>3.09</v>
      </c>
      <c r="Z367">
        <v>4</v>
      </c>
      <c r="AA367">
        <v>7.31</v>
      </c>
      <c r="AB367">
        <v>14.75</v>
      </c>
      <c r="AC367">
        <v>14.37</v>
      </c>
      <c r="AD367">
        <v>64.260000000000005</v>
      </c>
      <c r="AE367">
        <v>49.09</v>
      </c>
      <c r="AF367">
        <v>12.99</v>
      </c>
      <c r="AG367">
        <v>71.319999999999993</v>
      </c>
      <c r="AH367">
        <v>92</v>
      </c>
      <c r="AI367">
        <v>37</v>
      </c>
      <c r="AJ367">
        <v>9</v>
      </c>
      <c r="AK367">
        <v>25</v>
      </c>
      <c r="AL367">
        <v>36</v>
      </c>
      <c r="AM367">
        <v>4</v>
      </c>
      <c r="AN367">
        <v>15</v>
      </c>
      <c r="AO367">
        <v>26.67</v>
      </c>
      <c r="AP367">
        <v>13</v>
      </c>
      <c r="AQ367">
        <v>97</v>
      </c>
      <c r="AR367">
        <v>13.4</v>
      </c>
      <c r="AS367">
        <v>559</v>
      </c>
      <c r="AT367">
        <v>1052</v>
      </c>
      <c r="AU367">
        <v>53.14</v>
      </c>
    </row>
    <row r="368" spans="2:47" x14ac:dyDescent="0.2">
      <c r="B368" t="s">
        <v>208</v>
      </c>
      <c r="C368" t="s">
        <v>41</v>
      </c>
      <c r="D368" t="s">
        <v>119</v>
      </c>
      <c r="E368">
        <v>18.558</v>
      </c>
      <c r="F368">
        <v>57</v>
      </c>
      <c r="G368">
        <v>8</v>
      </c>
      <c r="H368">
        <v>11</v>
      </c>
      <c r="I368">
        <v>4</v>
      </c>
      <c r="J368">
        <v>19</v>
      </c>
      <c r="K368">
        <v>23</v>
      </c>
      <c r="L368">
        <v>109</v>
      </c>
      <c r="M368">
        <v>7.34</v>
      </c>
      <c r="N368">
        <v>0.14000000000000001</v>
      </c>
      <c r="O368">
        <v>0.19</v>
      </c>
      <c r="P368">
        <v>7.0000000000000007E-2</v>
      </c>
      <c r="Q368">
        <v>0.33</v>
      </c>
      <c r="R368">
        <v>0.4</v>
      </c>
      <c r="S368">
        <v>1.91</v>
      </c>
      <c r="T368">
        <v>829.7</v>
      </c>
      <c r="U368">
        <v>14.56</v>
      </c>
      <c r="V368">
        <v>0.57999999999999996</v>
      </c>
      <c r="W368">
        <v>0.8</v>
      </c>
      <c r="X368">
        <v>0.28999999999999998</v>
      </c>
      <c r="Y368">
        <v>1.37</v>
      </c>
      <c r="Z368">
        <v>1.66</v>
      </c>
      <c r="AA368">
        <v>7.88</v>
      </c>
      <c r="AB368">
        <v>15.42</v>
      </c>
      <c r="AC368">
        <v>14.21</v>
      </c>
      <c r="AD368">
        <v>43.56</v>
      </c>
      <c r="AE368">
        <v>50.65</v>
      </c>
      <c r="AF368">
        <v>-3.64</v>
      </c>
      <c r="AG368">
        <v>41.86</v>
      </c>
      <c r="AH368">
        <v>36</v>
      </c>
      <c r="AI368">
        <v>50</v>
      </c>
      <c r="AJ368">
        <v>2</v>
      </c>
      <c r="AK368">
        <v>26</v>
      </c>
      <c r="AL368">
        <v>7.69</v>
      </c>
      <c r="AM368">
        <v>3</v>
      </c>
      <c r="AN368">
        <v>16</v>
      </c>
      <c r="AO368">
        <v>18.75</v>
      </c>
      <c r="AP368">
        <v>3</v>
      </c>
      <c r="AQ368">
        <v>67</v>
      </c>
      <c r="AR368">
        <v>4.4800000000000004</v>
      </c>
      <c r="AS368">
        <v>182</v>
      </c>
      <c r="AT368">
        <v>375</v>
      </c>
      <c r="AU368">
        <v>48.53</v>
      </c>
    </row>
    <row r="369" spans="2:47" x14ac:dyDescent="0.2">
      <c r="B369" t="s">
        <v>364</v>
      </c>
      <c r="C369" t="s">
        <v>102</v>
      </c>
      <c r="D369" t="s">
        <v>52</v>
      </c>
      <c r="E369">
        <v>16.373000000000001</v>
      </c>
      <c r="F369">
        <v>55</v>
      </c>
      <c r="G369">
        <v>2</v>
      </c>
      <c r="H369">
        <v>4</v>
      </c>
      <c r="I369">
        <v>8</v>
      </c>
      <c r="J369">
        <v>6</v>
      </c>
      <c r="K369">
        <v>14</v>
      </c>
      <c r="L369">
        <v>37</v>
      </c>
      <c r="M369">
        <v>5.41</v>
      </c>
      <c r="N369">
        <v>0.04</v>
      </c>
      <c r="O369">
        <v>7.0000000000000007E-2</v>
      </c>
      <c r="P369">
        <v>0.15</v>
      </c>
      <c r="Q369">
        <v>0.11</v>
      </c>
      <c r="R369">
        <v>0.25</v>
      </c>
      <c r="S369">
        <v>0.67</v>
      </c>
      <c r="T369">
        <v>631.54</v>
      </c>
      <c r="U369">
        <v>11.48</v>
      </c>
      <c r="V369">
        <v>0.19</v>
      </c>
      <c r="W369">
        <v>0.38</v>
      </c>
      <c r="X369">
        <v>0.76</v>
      </c>
      <c r="Y369">
        <v>0.56999999999999995</v>
      </c>
      <c r="Z369">
        <v>1.33</v>
      </c>
      <c r="AA369">
        <v>3.52</v>
      </c>
      <c r="AB369">
        <v>12.85</v>
      </c>
      <c r="AC369">
        <v>13.83</v>
      </c>
      <c r="AD369">
        <v>57.62</v>
      </c>
      <c r="AE369">
        <v>48.9</v>
      </c>
      <c r="AF369">
        <v>-4.3</v>
      </c>
      <c r="AG369">
        <v>55.88</v>
      </c>
      <c r="AH369">
        <v>38</v>
      </c>
      <c r="AI369">
        <v>30</v>
      </c>
      <c r="AJ369">
        <v>0</v>
      </c>
      <c r="AK369">
        <v>1</v>
      </c>
      <c r="AL369">
        <v>0</v>
      </c>
      <c r="AM369">
        <v>1</v>
      </c>
      <c r="AN369">
        <v>2</v>
      </c>
      <c r="AO369">
        <v>50</v>
      </c>
      <c r="AP369">
        <v>1</v>
      </c>
      <c r="AQ369">
        <v>34</v>
      </c>
      <c r="AR369">
        <v>2.94</v>
      </c>
      <c r="AS369">
        <v>0</v>
      </c>
      <c r="AT369">
        <v>0</v>
      </c>
      <c r="AU369">
        <v>0</v>
      </c>
    </row>
    <row r="370" spans="2:47" x14ac:dyDescent="0.2">
      <c r="B370" t="s">
        <v>99</v>
      </c>
      <c r="C370" t="s">
        <v>49</v>
      </c>
      <c r="D370" t="s">
        <v>1628</v>
      </c>
      <c r="E370">
        <v>17.533999999999999</v>
      </c>
      <c r="F370">
        <v>60</v>
      </c>
      <c r="G370">
        <v>14</v>
      </c>
      <c r="H370">
        <v>15</v>
      </c>
      <c r="I370">
        <v>12</v>
      </c>
      <c r="J370">
        <v>29</v>
      </c>
      <c r="K370">
        <v>41</v>
      </c>
      <c r="L370">
        <v>76</v>
      </c>
      <c r="M370">
        <v>18.420000000000002</v>
      </c>
      <c r="N370">
        <v>0.23</v>
      </c>
      <c r="O370">
        <v>0.25</v>
      </c>
      <c r="P370">
        <v>0.2</v>
      </c>
      <c r="Q370">
        <v>0.48</v>
      </c>
      <c r="R370">
        <v>0.68</v>
      </c>
      <c r="S370">
        <v>1.27</v>
      </c>
      <c r="T370">
        <v>912.1</v>
      </c>
      <c r="U370">
        <v>15.2</v>
      </c>
      <c r="V370">
        <v>0.92</v>
      </c>
      <c r="W370">
        <v>0.99</v>
      </c>
      <c r="X370">
        <v>0.79</v>
      </c>
      <c r="Y370">
        <v>1.91</v>
      </c>
      <c r="Z370">
        <v>2.7</v>
      </c>
      <c r="AA370">
        <v>5</v>
      </c>
      <c r="AB370">
        <v>14.61</v>
      </c>
      <c r="AC370">
        <v>14.09</v>
      </c>
      <c r="AD370">
        <v>52.88</v>
      </c>
      <c r="AE370">
        <v>49.32</v>
      </c>
      <c r="AF370">
        <v>16.52</v>
      </c>
      <c r="AG370">
        <v>62.89</v>
      </c>
      <c r="AH370">
        <v>61</v>
      </c>
      <c r="AI370">
        <v>36</v>
      </c>
      <c r="AJ370">
        <v>4</v>
      </c>
      <c r="AK370">
        <v>19</v>
      </c>
      <c r="AL370">
        <v>21.05</v>
      </c>
      <c r="AM370">
        <v>5</v>
      </c>
      <c r="AN370">
        <v>16</v>
      </c>
      <c r="AO370">
        <v>31.25</v>
      </c>
      <c r="AP370">
        <v>5</v>
      </c>
      <c r="AQ370">
        <v>41</v>
      </c>
      <c r="AR370">
        <v>12.2</v>
      </c>
      <c r="AS370">
        <v>265</v>
      </c>
      <c r="AT370">
        <v>479</v>
      </c>
      <c r="AU370">
        <v>55.32</v>
      </c>
    </row>
    <row r="371" spans="2:47" x14ac:dyDescent="0.2">
      <c r="B371" t="s">
        <v>367</v>
      </c>
      <c r="C371" t="s">
        <v>102</v>
      </c>
      <c r="D371" t="s">
        <v>114</v>
      </c>
      <c r="E371">
        <v>16.334</v>
      </c>
      <c r="F371">
        <v>54</v>
      </c>
      <c r="G371">
        <v>3</v>
      </c>
      <c r="H371">
        <v>3</v>
      </c>
      <c r="I371">
        <v>3</v>
      </c>
      <c r="J371">
        <v>6</v>
      </c>
      <c r="K371">
        <v>9</v>
      </c>
      <c r="L371">
        <v>55</v>
      </c>
      <c r="M371">
        <v>5.45</v>
      </c>
      <c r="N371">
        <v>0.06</v>
      </c>
      <c r="O371">
        <v>0.06</v>
      </c>
      <c r="P371">
        <v>0.06</v>
      </c>
      <c r="Q371">
        <v>0.11</v>
      </c>
      <c r="R371">
        <v>0.17</v>
      </c>
      <c r="S371">
        <v>1.02</v>
      </c>
      <c r="T371">
        <v>738.57</v>
      </c>
      <c r="U371">
        <v>13.68</v>
      </c>
      <c r="V371">
        <v>0.24</v>
      </c>
      <c r="W371">
        <v>0.24</v>
      </c>
      <c r="X371">
        <v>0.24</v>
      </c>
      <c r="Y371">
        <v>0.49</v>
      </c>
      <c r="Z371">
        <v>0.73</v>
      </c>
      <c r="AA371">
        <v>4.47</v>
      </c>
      <c r="AB371">
        <v>13.79</v>
      </c>
      <c r="AC371">
        <v>13.76</v>
      </c>
      <c r="AD371">
        <v>51.9</v>
      </c>
      <c r="AE371">
        <v>49.76</v>
      </c>
      <c r="AF371">
        <v>8.26</v>
      </c>
      <c r="AG371">
        <v>54.93</v>
      </c>
      <c r="AH371">
        <v>39</v>
      </c>
      <c r="AI371">
        <v>32</v>
      </c>
      <c r="AJ371">
        <v>0</v>
      </c>
      <c r="AK371">
        <v>2</v>
      </c>
      <c r="AL371">
        <v>0</v>
      </c>
      <c r="AM371">
        <v>0</v>
      </c>
      <c r="AN371">
        <v>4</v>
      </c>
      <c r="AO371">
        <v>0</v>
      </c>
      <c r="AP371">
        <v>3</v>
      </c>
      <c r="AQ371">
        <v>49</v>
      </c>
      <c r="AR371">
        <v>6.12</v>
      </c>
      <c r="AS371">
        <v>0</v>
      </c>
      <c r="AT371">
        <v>0</v>
      </c>
      <c r="AU371">
        <v>0</v>
      </c>
    </row>
    <row r="372" spans="2:47" x14ac:dyDescent="0.2">
      <c r="B372" t="s">
        <v>435</v>
      </c>
      <c r="C372" t="s">
        <v>49</v>
      </c>
      <c r="D372" t="s">
        <v>90</v>
      </c>
      <c r="E372">
        <v>16.507000000000001</v>
      </c>
      <c r="F372">
        <v>28</v>
      </c>
      <c r="G372">
        <v>2</v>
      </c>
      <c r="H372">
        <v>0</v>
      </c>
      <c r="I372">
        <v>1</v>
      </c>
      <c r="J372">
        <v>2</v>
      </c>
      <c r="K372">
        <v>3</v>
      </c>
      <c r="L372">
        <v>13</v>
      </c>
      <c r="M372">
        <v>15.38</v>
      </c>
      <c r="N372">
        <v>7.0000000000000007E-2</v>
      </c>
      <c r="O372">
        <v>0</v>
      </c>
      <c r="P372">
        <v>0.04</v>
      </c>
      <c r="Q372">
        <v>7.0000000000000007E-2</v>
      </c>
      <c r="R372">
        <v>0.11</v>
      </c>
      <c r="S372">
        <v>0.46</v>
      </c>
      <c r="T372">
        <v>194.18</v>
      </c>
      <c r="U372">
        <v>6.94</v>
      </c>
      <c r="V372">
        <v>0.62</v>
      </c>
      <c r="W372">
        <v>0</v>
      </c>
      <c r="X372">
        <v>0.31</v>
      </c>
      <c r="Y372">
        <v>0.62</v>
      </c>
      <c r="Z372">
        <v>0.93</v>
      </c>
      <c r="AA372">
        <v>4.0199999999999996</v>
      </c>
      <c r="AB372">
        <v>13.21</v>
      </c>
      <c r="AC372">
        <v>13.79</v>
      </c>
      <c r="AD372">
        <v>53.75</v>
      </c>
      <c r="AE372">
        <v>49.26</v>
      </c>
      <c r="AF372">
        <v>-17.350000000000001</v>
      </c>
      <c r="AG372">
        <v>44.44</v>
      </c>
      <c r="AH372">
        <v>4</v>
      </c>
      <c r="AI372">
        <v>5</v>
      </c>
      <c r="AJ372">
        <v>1</v>
      </c>
      <c r="AK372">
        <v>4</v>
      </c>
      <c r="AL372">
        <v>25</v>
      </c>
      <c r="AM372">
        <v>1</v>
      </c>
      <c r="AN372">
        <v>4</v>
      </c>
      <c r="AO372">
        <v>25</v>
      </c>
      <c r="AP372">
        <v>0</v>
      </c>
      <c r="AQ372">
        <v>5</v>
      </c>
      <c r="AR372">
        <v>0</v>
      </c>
      <c r="AS372">
        <v>3</v>
      </c>
      <c r="AT372">
        <v>6</v>
      </c>
      <c r="AU372">
        <v>50</v>
      </c>
    </row>
    <row r="373" spans="2:47" x14ac:dyDescent="0.2">
      <c r="B373" t="s">
        <v>69</v>
      </c>
      <c r="C373" t="s">
        <v>46</v>
      </c>
      <c r="D373" t="s">
        <v>157</v>
      </c>
      <c r="E373">
        <v>19.026</v>
      </c>
      <c r="F373">
        <v>64</v>
      </c>
      <c r="G373">
        <v>18</v>
      </c>
      <c r="H373">
        <v>19</v>
      </c>
      <c r="I373">
        <v>9</v>
      </c>
      <c r="J373">
        <v>37</v>
      </c>
      <c r="K373">
        <v>46</v>
      </c>
      <c r="L373">
        <v>186</v>
      </c>
      <c r="M373">
        <v>9.68</v>
      </c>
      <c r="N373">
        <v>0.28000000000000003</v>
      </c>
      <c r="O373">
        <v>0.3</v>
      </c>
      <c r="P373">
        <v>0.14000000000000001</v>
      </c>
      <c r="Q373">
        <v>0.57999999999999996</v>
      </c>
      <c r="R373">
        <v>0.72</v>
      </c>
      <c r="S373">
        <v>2.91</v>
      </c>
      <c r="T373">
        <v>934.6</v>
      </c>
      <c r="U373">
        <v>14.6</v>
      </c>
      <c r="V373">
        <v>1.1599999999999999</v>
      </c>
      <c r="W373">
        <v>1.22</v>
      </c>
      <c r="X373">
        <v>0.57999999999999996</v>
      </c>
      <c r="Y373">
        <v>2.38</v>
      </c>
      <c r="Z373">
        <v>2.95</v>
      </c>
      <c r="AA373">
        <v>11.94</v>
      </c>
      <c r="AB373">
        <v>14.64</v>
      </c>
      <c r="AC373">
        <v>14.21</v>
      </c>
      <c r="AD373">
        <v>49.84</v>
      </c>
      <c r="AE373">
        <v>49.96</v>
      </c>
      <c r="AF373">
        <v>5.71</v>
      </c>
      <c r="AG373">
        <v>55.24</v>
      </c>
      <c r="AH373">
        <v>58</v>
      </c>
      <c r="AI373">
        <v>47</v>
      </c>
      <c r="AJ373">
        <v>9</v>
      </c>
      <c r="AK373">
        <v>45</v>
      </c>
      <c r="AL373">
        <v>20</v>
      </c>
      <c r="AM373">
        <v>3</v>
      </c>
      <c r="AN373">
        <v>30</v>
      </c>
      <c r="AO373">
        <v>10</v>
      </c>
      <c r="AP373">
        <v>6</v>
      </c>
      <c r="AQ373">
        <v>111</v>
      </c>
      <c r="AR373">
        <v>5.41</v>
      </c>
      <c r="AS373">
        <v>15</v>
      </c>
      <c r="AT373">
        <v>35</v>
      </c>
      <c r="AU373">
        <v>42.86</v>
      </c>
    </row>
    <row r="374" spans="2:47" x14ac:dyDescent="0.2">
      <c r="B374" t="s">
        <v>379</v>
      </c>
      <c r="C374" t="s">
        <v>49</v>
      </c>
      <c r="D374" t="s">
        <v>75</v>
      </c>
      <c r="E374">
        <v>17.527999999999999</v>
      </c>
      <c r="F374">
        <v>63</v>
      </c>
      <c r="G374">
        <v>3</v>
      </c>
      <c r="H374">
        <v>4</v>
      </c>
      <c r="I374">
        <v>4</v>
      </c>
      <c r="J374">
        <v>7</v>
      </c>
      <c r="K374">
        <v>11</v>
      </c>
      <c r="L374">
        <v>83</v>
      </c>
      <c r="M374">
        <v>3.61</v>
      </c>
      <c r="N374">
        <v>0.05</v>
      </c>
      <c r="O374">
        <v>0.06</v>
      </c>
      <c r="P374">
        <v>0.06</v>
      </c>
      <c r="Q374">
        <v>0.11</v>
      </c>
      <c r="R374">
        <v>0.17</v>
      </c>
      <c r="S374">
        <v>1.32</v>
      </c>
      <c r="T374">
        <v>569.27</v>
      </c>
      <c r="U374">
        <v>9.0399999999999991</v>
      </c>
      <c r="V374">
        <v>0.32</v>
      </c>
      <c r="W374">
        <v>0.42</v>
      </c>
      <c r="X374">
        <v>0.42</v>
      </c>
      <c r="Y374">
        <v>0.74</v>
      </c>
      <c r="Z374">
        <v>1.1599999999999999</v>
      </c>
      <c r="AA374">
        <v>8.75</v>
      </c>
      <c r="AB374">
        <v>13.84</v>
      </c>
      <c r="AC374">
        <v>14.11</v>
      </c>
      <c r="AD374">
        <v>47.93</v>
      </c>
      <c r="AE374">
        <v>51.88</v>
      </c>
      <c r="AF374">
        <v>-10.1</v>
      </c>
      <c r="AG374">
        <v>40.479999999999997</v>
      </c>
      <c r="AH374">
        <v>17</v>
      </c>
      <c r="AI374">
        <v>25</v>
      </c>
      <c r="AJ374">
        <v>0</v>
      </c>
      <c r="AK374">
        <v>7</v>
      </c>
      <c r="AL374">
        <v>0</v>
      </c>
      <c r="AM374">
        <v>1</v>
      </c>
      <c r="AN374">
        <v>16</v>
      </c>
      <c r="AO374">
        <v>6.25</v>
      </c>
      <c r="AP374">
        <v>2</v>
      </c>
      <c r="AQ374">
        <v>60</v>
      </c>
      <c r="AR374">
        <v>3.33</v>
      </c>
      <c r="AS374">
        <v>4</v>
      </c>
      <c r="AT374">
        <v>11</v>
      </c>
      <c r="AU374">
        <v>36.36</v>
      </c>
    </row>
    <row r="375" spans="2:47" x14ac:dyDescent="0.2">
      <c r="B375" t="s">
        <v>378</v>
      </c>
      <c r="C375" t="s">
        <v>49</v>
      </c>
      <c r="D375" t="s">
        <v>65</v>
      </c>
      <c r="E375">
        <v>16.515000000000001</v>
      </c>
      <c r="F375">
        <v>57</v>
      </c>
      <c r="G375">
        <v>2</v>
      </c>
      <c r="H375">
        <v>3</v>
      </c>
      <c r="I375">
        <v>4</v>
      </c>
      <c r="J375">
        <v>5</v>
      </c>
      <c r="K375">
        <v>9</v>
      </c>
      <c r="L375">
        <v>63</v>
      </c>
      <c r="M375">
        <v>3.17</v>
      </c>
      <c r="N375">
        <v>0.04</v>
      </c>
      <c r="O375">
        <v>0.05</v>
      </c>
      <c r="P375">
        <v>7.0000000000000007E-2</v>
      </c>
      <c r="Q375">
        <v>0.09</v>
      </c>
      <c r="R375">
        <v>0.16</v>
      </c>
      <c r="S375">
        <v>1.1100000000000001</v>
      </c>
      <c r="T375">
        <v>689.45</v>
      </c>
      <c r="U375">
        <v>12.1</v>
      </c>
      <c r="V375">
        <v>0.17</v>
      </c>
      <c r="W375">
        <v>0.26</v>
      </c>
      <c r="X375">
        <v>0.35</v>
      </c>
      <c r="Y375">
        <v>0.44</v>
      </c>
      <c r="Z375">
        <v>0.78</v>
      </c>
      <c r="AA375">
        <v>5.48</v>
      </c>
      <c r="AB375">
        <v>13.45</v>
      </c>
      <c r="AC375">
        <v>13.74</v>
      </c>
      <c r="AD375">
        <v>45.73</v>
      </c>
      <c r="AE375">
        <v>52.66</v>
      </c>
      <c r="AF375">
        <v>-13.31</v>
      </c>
      <c r="AG375">
        <v>32.76</v>
      </c>
      <c r="AH375">
        <v>19</v>
      </c>
      <c r="AI375">
        <v>39</v>
      </c>
      <c r="AJ375">
        <v>1</v>
      </c>
      <c r="AK375">
        <v>10</v>
      </c>
      <c r="AL375">
        <v>10</v>
      </c>
      <c r="AM375">
        <v>0</v>
      </c>
      <c r="AN375">
        <v>8</v>
      </c>
      <c r="AO375">
        <v>0</v>
      </c>
      <c r="AP375">
        <v>1</v>
      </c>
      <c r="AQ375">
        <v>45</v>
      </c>
      <c r="AR375">
        <v>2.2200000000000002</v>
      </c>
      <c r="AS375">
        <v>8</v>
      </c>
      <c r="AT375">
        <v>20</v>
      </c>
      <c r="AU375">
        <v>40</v>
      </c>
    </row>
    <row r="376" spans="2:47" x14ac:dyDescent="0.2">
      <c r="B376" t="s">
        <v>496</v>
      </c>
      <c r="C376" t="s">
        <v>41</v>
      </c>
      <c r="D376" t="s">
        <v>119</v>
      </c>
      <c r="E376">
        <v>18.634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0.5</v>
      </c>
      <c r="Q376">
        <v>0</v>
      </c>
      <c r="R376">
        <v>0.5</v>
      </c>
      <c r="S376">
        <v>0</v>
      </c>
      <c r="T376">
        <v>24.88</v>
      </c>
      <c r="U376">
        <v>12.44</v>
      </c>
      <c r="V376">
        <v>0</v>
      </c>
      <c r="W376">
        <v>0</v>
      </c>
      <c r="X376">
        <v>2.41</v>
      </c>
      <c r="Y376">
        <v>0</v>
      </c>
      <c r="Z376">
        <v>2.41</v>
      </c>
      <c r="AA376">
        <v>0</v>
      </c>
      <c r="AB376">
        <v>11.27</v>
      </c>
      <c r="AC376">
        <v>14.06</v>
      </c>
      <c r="AD376">
        <v>38.65</v>
      </c>
      <c r="AE376">
        <v>47.26</v>
      </c>
      <c r="AF376">
        <v>-9.5299999999999994</v>
      </c>
      <c r="AG376">
        <v>33.33</v>
      </c>
      <c r="AH376">
        <v>1</v>
      </c>
      <c r="AI376">
        <v>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</v>
      </c>
      <c r="AU376">
        <v>0</v>
      </c>
    </row>
    <row r="377" spans="2:47" x14ac:dyDescent="0.2">
      <c r="B377" t="s">
        <v>399</v>
      </c>
      <c r="C377" t="s">
        <v>102</v>
      </c>
      <c r="D377" t="s">
        <v>47</v>
      </c>
      <c r="E377">
        <v>18.53</v>
      </c>
      <c r="F377">
        <v>65</v>
      </c>
      <c r="G377">
        <v>1</v>
      </c>
      <c r="H377">
        <v>5</v>
      </c>
      <c r="I377">
        <v>9</v>
      </c>
      <c r="J377">
        <v>6</v>
      </c>
      <c r="K377">
        <v>15</v>
      </c>
      <c r="L377">
        <v>60</v>
      </c>
      <c r="M377">
        <v>1.67</v>
      </c>
      <c r="N377">
        <v>0.02</v>
      </c>
      <c r="O377">
        <v>0.08</v>
      </c>
      <c r="P377">
        <v>0.14000000000000001</v>
      </c>
      <c r="Q377">
        <v>0.09</v>
      </c>
      <c r="R377">
        <v>0.23</v>
      </c>
      <c r="S377">
        <v>0.92</v>
      </c>
      <c r="T377">
        <v>897.08</v>
      </c>
      <c r="U377">
        <v>13.8</v>
      </c>
      <c r="V377">
        <v>7.0000000000000007E-2</v>
      </c>
      <c r="W377">
        <v>0.33</v>
      </c>
      <c r="X377">
        <v>0.6</v>
      </c>
      <c r="Y377">
        <v>0.4</v>
      </c>
      <c r="Z377">
        <v>1</v>
      </c>
      <c r="AA377">
        <v>4.01</v>
      </c>
      <c r="AB377">
        <v>12.76</v>
      </c>
      <c r="AC377">
        <v>13.63</v>
      </c>
      <c r="AD377">
        <v>55.82</v>
      </c>
      <c r="AE377">
        <v>49.54</v>
      </c>
      <c r="AF377">
        <v>2.89</v>
      </c>
      <c r="AG377">
        <v>58.72</v>
      </c>
      <c r="AH377">
        <v>64</v>
      </c>
      <c r="AI377">
        <v>45</v>
      </c>
      <c r="AJ377">
        <v>0</v>
      </c>
      <c r="AK377">
        <v>1</v>
      </c>
      <c r="AL377">
        <v>0</v>
      </c>
      <c r="AM377">
        <v>1</v>
      </c>
      <c r="AN377">
        <v>2</v>
      </c>
      <c r="AO377">
        <v>50</v>
      </c>
      <c r="AP377">
        <v>0</v>
      </c>
      <c r="AQ377">
        <v>57</v>
      </c>
      <c r="AR377">
        <v>0</v>
      </c>
      <c r="AS377">
        <v>0</v>
      </c>
      <c r="AT377">
        <v>1</v>
      </c>
      <c r="AU377">
        <v>0</v>
      </c>
    </row>
    <row r="378" spans="2:47" x14ac:dyDescent="0.2">
      <c r="B378" t="s">
        <v>495</v>
      </c>
      <c r="C378" t="s">
        <v>49</v>
      </c>
      <c r="D378" t="s">
        <v>98</v>
      </c>
      <c r="E378">
        <v>18.100000000000001</v>
      </c>
      <c r="F378">
        <v>29</v>
      </c>
      <c r="G378">
        <v>3</v>
      </c>
      <c r="H378">
        <v>2</v>
      </c>
      <c r="I378">
        <v>1</v>
      </c>
      <c r="J378">
        <v>5</v>
      </c>
      <c r="K378">
        <v>6</v>
      </c>
      <c r="L378">
        <v>42</v>
      </c>
      <c r="M378">
        <v>7.14</v>
      </c>
      <c r="N378">
        <v>0.1</v>
      </c>
      <c r="O378">
        <v>7.0000000000000007E-2</v>
      </c>
      <c r="P378">
        <v>0.03</v>
      </c>
      <c r="Q378">
        <v>0.17</v>
      </c>
      <c r="R378">
        <v>0.21</v>
      </c>
      <c r="S378">
        <v>1.45</v>
      </c>
      <c r="T378">
        <v>360.21</v>
      </c>
      <c r="U378">
        <v>12.42</v>
      </c>
      <c r="V378">
        <v>0.5</v>
      </c>
      <c r="W378">
        <v>0.33</v>
      </c>
      <c r="X378">
        <v>0.17</v>
      </c>
      <c r="Y378">
        <v>0.83</v>
      </c>
      <c r="Z378">
        <v>1</v>
      </c>
      <c r="AA378">
        <v>7</v>
      </c>
      <c r="AB378">
        <v>13.45</v>
      </c>
      <c r="AC378">
        <v>14.02</v>
      </c>
      <c r="AD378">
        <v>42.63</v>
      </c>
      <c r="AE378">
        <v>49.19</v>
      </c>
      <c r="AF378">
        <v>0.14000000000000001</v>
      </c>
      <c r="AG378">
        <v>46.88</v>
      </c>
      <c r="AH378">
        <v>15</v>
      </c>
      <c r="AI378">
        <v>17</v>
      </c>
      <c r="AJ378">
        <v>0</v>
      </c>
      <c r="AK378">
        <v>8</v>
      </c>
      <c r="AL378">
        <v>0</v>
      </c>
      <c r="AM378">
        <v>2</v>
      </c>
      <c r="AN378">
        <v>4</v>
      </c>
      <c r="AO378">
        <v>50</v>
      </c>
      <c r="AP378">
        <v>1</v>
      </c>
      <c r="AQ378">
        <v>30</v>
      </c>
      <c r="AR378">
        <v>3.33</v>
      </c>
      <c r="AS378">
        <v>1</v>
      </c>
      <c r="AT378">
        <v>5</v>
      </c>
      <c r="AU378">
        <v>20</v>
      </c>
    </row>
    <row r="379" spans="2:47" x14ac:dyDescent="0.2">
      <c r="B379" t="s">
        <v>362</v>
      </c>
      <c r="C379" t="s">
        <v>102</v>
      </c>
      <c r="D379" t="s">
        <v>363</v>
      </c>
      <c r="E379">
        <v>18.675000000000001</v>
      </c>
      <c r="F379">
        <v>60</v>
      </c>
      <c r="G379">
        <v>2</v>
      </c>
      <c r="H379">
        <v>3</v>
      </c>
      <c r="I379">
        <v>4</v>
      </c>
      <c r="J379">
        <v>5</v>
      </c>
      <c r="K379">
        <v>9</v>
      </c>
      <c r="L379">
        <v>56</v>
      </c>
      <c r="M379">
        <v>3.57</v>
      </c>
      <c r="N379">
        <v>0.03</v>
      </c>
      <c r="O379">
        <v>0.05</v>
      </c>
      <c r="P379">
        <v>7.0000000000000007E-2</v>
      </c>
      <c r="Q379">
        <v>0.08</v>
      </c>
      <c r="R379">
        <v>0.15</v>
      </c>
      <c r="S379">
        <v>0.93</v>
      </c>
      <c r="T379">
        <v>757.21</v>
      </c>
      <c r="U379">
        <v>12.62</v>
      </c>
      <c r="V379">
        <v>0.16</v>
      </c>
      <c r="W379">
        <v>0.24</v>
      </c>
      <c r="X379">
        <v>0.32</v>
      </c>
      <c r="Y379">
        <v>0.4</v>
      </c>
      <c r="Z379">
        <v>0.71</v>
      </c>
      <c r="AA379">
        <v>4.4400000000000004</v>
      </c>
      <c r="AB379">
        <v>13.17</v>
      </c>
      <c r="AC379">
        <v>13.7</v>
      </c>
      <c r="AD379">
        <v>47.15</v>
      </c>
      <c r="AE379">
        <v>49.06</v>
      </c>
      <c r="AF379">
        <v>-5.81</v>
      </c>
      <c r="AG379">
        <v>43.94</v>
      </c>
      <c r="AH379">
        <v>29</v>
      </c>
      <c r="AI379">
        <v>37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2</v>
      </c>
      <c r="AQ379">
        <v>55</v>
      </c>
      <c r="AR379">
        <v>3.64</v>
      </c>
      <c r="AS379">
        <v>1</v>
      </c>
      <c r="AT379">
        <v>1</v>
      </c>
      <c r="AU379">
        <v>100</v>
      </c>
    </row>
    <row r="380" spans="2:47" x14ac:dyDescent="0.2">
      <c r="B380" t="s">
        <v>193</v>
      </c>
      <c r="C380" t="s">
        <v>49</v>
      </c>
      <c r="D380" t="s">
        <v>50</v>
      </c>
      <c r="E380">
        <v>18.59</v>
      </c>
      <c r="F380">
        <v>66</v>
      </c>
      <c r="G380">
        <v>10</v>
      </c>
      <c r="H380">
        <v>9</v>
      </c>
      <c r="I380">
        <v>5</v>
      </c>
      <c r="J380">
        <v>19</v>
      </c>
      <c r="K380">
        <v>24</v>
      </c>
      <c r="L380">
        <v>73</v>
      </c>
      <c r="M380">
        <v>13.7</v>
      </c>
      <c r="N380">
        <v>0.15</v>
      </c>
      <c r="O380">
        <v>0.14000000000000001</v>
      </c>
      <c r="P380">
        <v>0.08</v>
      </c>
      <c r="Q380">
        <v>0.28999999999999998</v>
      </c>
      <c r="R380">
        <v>0.36</v>
      </c>
      <c r="S380">
        <v>1.1100000000000001</v>
      </c>
      <c r="T380">
        <v>680.81</v>
      </c>
      <c r="U380">
        <v>10.32</v>
      </c>
      <c r="V380">
        <v>0.88</v>
      </c>
      <c r="W380">
        <v>0.79</v>
      </c>
      <c r="X380">
        <v>0.44</v>
      </c>
      <c r="Y380">
        <v>1.67</v>
      </c>
      <c r="Z380">
        <v>2.12</v>
      </c>
      <c r="AA380">
        <v>6.43</v>
      </c>
      <c r="AB380">
        <v>13.71</v>
      </c>
      <c r="AC380">
        <v>14.1</v>
      </c>
      <c r="AD380">
        <v>51.87</v>
      </c>
      <c r="AE380">
        <v>48.3</v>
      </c>
      <c r="AF380">
        <v>-7.37</v>
      </c>
      <c r="AG380">
        <v>49.12</v>
      </c>
      <c r="AH380">
        <v>28</v>
      </c>
      <c r="AI380">
        <v>29</v>
      </c>
      <c r="AJ380">
        <v>4</v>
      </c>
      <c r="AK380">
        <v>8</v>
      </c>
      <c r="AL380">
        <v>50</v>
      </c>
      <c r="AM380">
        <v>0</v>
      </c>
      <c r="AN380">
        <v>7</v>
      </c>
      <c r="AO380">
        <v>0</v>
      </c>
      <c r="AP380">
        <v>6</v>
      </c>
      <c r="AQ380">
        <v>58</v>
      </c>
      <c r="AR380">
        <v>10.34</v>
      </c>
      <c r="AS380">
        <v>17</v>
      </c>
      <c r="AT380">
        <v>35</v>
      </c>
      <c r="AU380">
        <v>48.57</v>
      </c>
    </row>
    <row r="381" spans="2:47" x14ac:dyDescent="0.2">
      <c r="B381" t="s">
        <v>218</v>
      </c>
      <c r="C381" t="s">
        <v>41</v>
      </c>
      <c r="D381" t="s">
        <v>98</v>
      </c>
      <c r="E381">
        <v>16.013999999999999</v>
      </c>
      <c r="F381">
        <v>62</v>
      </c>
      <c r="G381">
        <v>10</v>
      </c>
      <c r="H381">
        <v>11</v>
      </c>
      <c r="I381">
        <v>1</v>
      </c>
      <c r="J381">
        <v>21</v>
      </c>
      <c r="K381">
        <v>22</v>
      </c>
      <c r="L381">
        <v>88</v>
      </c>
      <c r="M381">
        <v>11.36</v>
      </c>
      <c r="N381">
        <v>0.16</v>
      </c>
      <c r="O381">
        <v>0.18</v>
      </c>
      <c r="P381">
        <v>0.02</v>
      </c>
      <c r="Q381">
        <v>0.34</v>
      </c>
      <c r="R381">
        <v>0.35</v>
      </c>
      <c r="S381">
        <v>1.42</v>
      </c>
      <c r="T381">
        <v>784.74</v>
      </c>
      <c r="U381">
        <v>12.66</v>
      </c>
      <c r="V381">
        <v>0.76</v>
      </c>
      <c r="W381">
        <v>0.84</v>
      </c>
      <c r="X381">
        <v>0.08</v>
      </c>
      <c r="Y381">
        <v>1.61</v>
      </c>
      <c r="Z381">
        <v>1.68</v>
      </c>
      <c r="AA381">
        <v>6.73</v>
      </c>
      <c r="AB381">
        <v>13.09</v>
      </c>
      <c r="AC381">
        <v>13.73</v>
      </c>
      <c r="AD381">
        <v>42.69</v>
      </c>
      <c r="AE381">
        <v>50.37</v>
      </c>
      <c r="AF381">
        <v>-5.94</v>
      </c>
      <c r="AG381">
        <v>39.51</v>
      </c>
      <c r="AH381">
        <v>32</v>
      </c>
      <c r="AI381">
        <v>49</v>
      </c>
      <c r="AJ381">
        <v>2</v>
      </c>
      <c r="AK381">
        <v>16</v>
      </c>
      <c r="AL381">
        <v>12.5</v>
      </c>
      <c r="AM381">
        <v>1</v>
      </c>
      <c r="AN381">
        <v>14</v>
      </c>
      <c r="AO381">
        <v>7.14</v>
      </c>
      <c r="AP381">
        <v>7</v>
      </c>
      <c r="AQ381">
        <v>58</v>
      </c>
      <c r="AR381">
        <v>12.07</v>
      </c>
      <c r="AS381">
        <v>155</v>
      </c>
      <c r="AT381">
        <v>357</v>
      </c>
      <c r="AU381">
        <v>43.42</v>
      </c>
    </row>
    <row r="382" spans="2:47" x14ac:dyDescent="0.2">
      <c r="B382" t="s">
        <v>81</v>
      </c>
      <c r="C382" t="s">
        <v>41</v>
      </c>
      <c r="D382" t="s">
        <v>82</v>
      </c>
      <c r="E382">
        <v>18.103000000000002</v>
      </c>
      <c r="F382">
        <v>64</v>
      </c>
      <c r="G382">
        <v>29</v>
      </c>
      <c r="H382">
        <v>20</v>
      </c>
      <c r="I382">
        <v>15</v>
      </c>
      <c r="J382">
        <v>49</v>
      </c>
      <c r="K382">
        <v>64</v>
      </c>
      <c r="L382">
        <v>196</v>
      </c>
      <c r="M382">
        <v>14.8</v>
      </c>
      <c r="N382">
        <v>0.45</v>
      </c>
      <c r="O382">
        <v>0.31</v>
      </c>
      <c r="P382">
        <v>0.23</v>
      </c>
      <c r="Q382">
        <v>0.77</v>
      </c>
      <c r="R382">
        <v>1</v>
      </c>
      <c r="S382">
        <v>3.06</v>
      </c>
      <c r="T382">
        <v>1068.47</v>
      </c>
      <c r="U382">
        <v>16.690000000000001</v>
      </c>
      <c r="V382">
        <v>1.63</v>
      </c>
      <c r="W382">
        <v>1.1200000000000001</v>
      </c>
      <c r="X382">
        <v>0.84</v>
      </c>
      <c r="Y382">
        <v>2.75</v>
      </c>
      <c r="Z382">
        <v>3.59</v>
      </c>
      <c r="AA382">
        <v>11.01</v>
      </c>
      <c r="AB382">
        <v>15.59</v>
      </c>
      <c r="AC382">
        <v>14.58</v>
      </c>
      <c r="AD382">
        <v>54.66</v>
      </c>
      <c r="AE382">
        <v>49.44</v>
      </c>
      <c r="AF382">
        <v>10.18</v>
      </c>
      <c r="AG382">
        <v>60.9</v>
      </c>
      <c r="AH382">
        <v>81</v>
      </c>
      <c r="AI382">
        <v>52</v>
      </c>
      <c r="AJ382">
        <v>10</v>
      </c>
      <c r="AK382">
        <v>38</v>
      </c>
      <c r="AL382">
        <v>26.32</v>
      </c>
      <c r="AM382">
        <v>8</v>
      </c>
      <c r="AN382">
        <v>26</v>
      </c>
      <c r="AO382">
        <v>30.77</v>
      </c>
      <c r="AP382">
        <v>11</v>
      </c>
      <c r="AQ382">
        <v>132</v>
      </c>
      <c r="AR382">
        <v>8.33</v>
      </c>
      <c r="AS382">
        <v>248</v>
      </c>
      <c r="AT382">
        <v>461</v>
      </c>
      <c r="AU382">
        <v>53.8</v>
      </c>
    </row>
    <row r="383" spans="2:47" x14ac:dyDescent="0.2">
      <c r="B383" t="s">
        <v>242</v>
      </c>
      <c r="C383" t="s">
        <v>41</v>
      </c>
      <c r="D383" t="s">
        <v>80</v>
      </c>
      <c r="E383">
        <v>15.997999999999999</v>
      </c>
      <c r="F383">
        <v>63</v>
      </c>
      <c r="G383">
        <v>12</v>
      </c>
      <c r="H383">
        <v>4</v>
      </c>
      <c r="I383">
        <v>2</v>
      </c>
      <c r="J383">
        <v>16</v>
      </c>
      <c r="K383">
        <v>18</v>
      </c>
      <c r="L383">
        <v>59</v>
      </c>
      <c r="M383">
        <v>20.34</v>
      </c>
      <c r="N383">
        <v>0.19</v>
      </c>
      <c r="O383">
        <v>0.06</v>
      </c>
      <c r="P383">
        <v>0.03</v>
      </c>
      <c r="Q383">
        <v>0.25</v>
      </c>
      <c r="R383">
        <v>0.28999999999999998</v>
      </c>
      <c r="S383">
        <v>0.94</v>
      </c>
      <c r="T383">
        <v>646.78</v>
      </c>
      <c r="U383">
        <v>10.27</v>
      </c>
      <c r="V383">
        <v>1.1100000000000001</v>
      </c>
      <c r="W383">
        <v>0.37</v>
      </c>
      <c r="X383">
        <v>0.19</v>
      </c>
      <c r="Y383">
        <v>1.48</v>
      </c>
      <c r="Z383">
        <v>1.67</v>
      </c>
      <c r="AA383">
        <v>5.47</v>
      </c>
      <c r="AB383">
        <v>13.18</v>
      </c>
      <c r="AC383">
        <v>13.42</v>
      </c>
      <c r="AD383">
        <v>50.9</v>
      </c>
      <c r="AE383">
        <v>48.29</v>
      </c>
      <c r="AF383">
        <v>-9.5399999999999991</v>
      </c>
      <c r="AG383">
        <v>44.64</v>
      </c>
      <c r="AH383">
        <v>25</v>
      </c>
      <c r="AI383">
        <v>31</v>
      </c>
      <c r="AJ383">
        <v>5</v>
      </c>
      <c r="AK383">
        <v>10</v>
      </c>
      <c r="AL383">
        <v>50</v>
      </c>
      <c r="AM383">
        <v>1</v>
      </c>
      <c r="AN383">
        <v>7</v>
      </c>
      <c r="AO383">
        <v>14.29</v>
      </c>
      <c r="AP383">
        <v>6</v>
      </c>
      <c r="AQ383">
        <v>42</v>
      </c>
      <c r="AR383">
        <v>14.29</v>
      </c>
      <c r="AS383">
        <v>26</v>
      </c>
      <c r="AT383">
        <v>57</v>
      </c>
      <c r="AU383">
        <v>45.61</v>
      </c>
    </row>
    <row r="384" spans="2:47" x14ac:dyDescent="0.2">
      <c r="B384" t="s">
        <v>384</v>
      </c>
      <c r="C384" t="s">
        <v>102</v>
      </c>
      <c r="D384" t="s">
        <v>80</v>
      </c>
      <c r="E384">
        <v>17.64</v>
      </c>
      <c r="F384">
        <v>58</v>
      </c>
      <c r="G384">
        <v>3</v>
      </c>
      <c r="H384">
        <v>4</v>
      </c>
      <c r="I384">
        <v>0</v>
      </c>
      <c r="J384">
        <v>7</v>
      </c>
      <c r="K384">
        <v>7</v>
      </c>
      <c r="L384">
        <v>40</v>
      </c>
      <c r="M384">
        <v>7.5</v>
      </c>
      <c r="N384">
        <v>0.05</v>
      </c>
      <c r="O384">
        <v>7.0000000000000007E-2</v>
      </c>
      <c r="P384">
        <v>0</v>
      </c>
      <c r="Q384">
        <v>0.12</v>
      </c>
      <c r="R384">
        <v>0.12</v>
      </c>
      <c r="S384">
        <v>0.69</v>
      </c>
      <c r="T384">
        <v>805.04</v>
      </c>
      <c r="U384">
        <v>13.88</v>
      </c>
      <c r="V384">
        <v>0.22</v>
      </c>
      <c r="W384">
        <v>0.3</v>
      </c>
      <c r="X384">
        <v>0</v>
      </c>
      <c r="Y384">
        <v>0.52</v>
      </c>
      <c r="Z384">
        <v>0.52</v>
      </c>
      <c r="AA384">
        <v>2.98</v>
      </c>
      <c r="AB384">
        <v>12.9</v>
      </c>
      <c r="AC384">
        <v>13.87</v>
      </c>
      <c r="AD384">
        <v>50.77</v>
      </c>
      <c r="AE384">
        <v>49.09</v>
      </c>
      <c r="AF384">
        <v>-1.54</v>
      </c>
      <c r="AG384">
        <v>47.67</v>
      </c>
      <c r="AH384">
        <v>41</v>
      </c>
      <c r="AI384">
        <v>45</v>
      </c>
      <c r="AJ384">
        <v>1</v>
      </c>
      <c r="AK384">
        <v>2</v>
      </c>
      <c r="AL384">
        <v>50</v>
      </c>
      <c r="AM384">
        <v>0</v>
      </c>
      <c r="AN384">
        <v>2</v>
      </c>
      <c r="AO384">
        <v>0</v>
      </c>
      <c r="AP384">
        <v>2</v>
      </c>
      <c r="AQ384">
        <v>36</v>
      </c>
      <c r="AR384">
        <v>5.56</v>
      </c>
      <c r="AS384">
        <v>0</v>
      </c>
      <c r="AT384">
        <v>0</v>
      </c>
      <c r="AU384">
        <v>0</v>
      </c>
    </row>
    <row r="385" spans="2:47" x14ac:dyDescent="0.2">
      <c r="B385" t="s">
        <v>145</v>
      </c>
      <c r="C385" t="s">
        <v>102</v>
      </c>
      <c r="D385" t="s">
        <v>75</v>
      </c>
      <c r="E385">
        <v>18.782</v>
      </c>
      <c r="F385">
        <v>67</v>
      </c>
      <c r="G385">
        <v>20</v>
      </c>
      <c r="H385">
        <v>10</v>
      </c>
      <c r="I385">
        <v>10</v>
      </c>
      <c r="J385">
        <v>30</v>
      </c>
      <c r="K385">
        <v>40</v>
      </c>
      <c r="L385">
        <v>149</v>
      </c>
      <c r="M385">
        <v>13.42</v>
      </c>
      <c r="N385">
        <v>0.3</v>
      </c>
      <c r="O385">
        <v>0.15</v>
      </c>
      <c r="P385">
        <v>0.15</v>
      </c>
      <c r="Q385">
        <v>0.45</v>
      </c>
      <c r="R385">
        <v>0.6</v>
      </c>
      <c r="S385">
        <v>2.2200000000000002</v>
      </c>
      <c r="T385">
        <v>1465.73</v>
      </c>
      <c r="U385">
        <v>21.88</v>
      </c>
      <c r="V385">
        <v>0.82</v>
      </c>
      <c r="W385">
        <v>0.41</v>
      </c>
      <c r="X385">
        <v>0.41</v>
      </c>
      <c r="Y385">
        <v>1.23</v>
      </c>
      <c r="Z385">
        <v>1.64</v>
      </c>
      <c r="AA385">
        <v>6.1</v>
      </c>
      <c r="AB385">
        <v>14.2</v>
      </c>
      <c r="AC385">
        <v>14.06</v>
      </c>
      <c r="AD385">
        <v>48.71</v>
      </c>
      <c r="AE385">
        <v>50.63</v>
      </c>
      <c r="AF385">
        <v>6.87</v>
      </c>
      <c r="AG385">
        <v>51.65</v>
      </c>
      <c r="AH385">
        <v>94</v>
      </c>
      <c r="AI385">
        <v>88</v>
      </c>
      <c r="AJ385">
        <v>4</v>
      </c>
      <c r="AK385">
        <v>9</v>
      </c>
      <c r="AL385">
        <v>44.44</v>
      </c>
      <c r="AM385">
        <v>4</v>
      </c>
      <c r="AN385">
        <v>8</v>
      </c>
      <c r="AO385">
        <v>50</v>
      </c>
      <c r="AP385">
        <v>12</v>
      </c>
      <c r="AQ385">
        <v>132</v>
      </c>
      <c r="AR385">
        <v>9.09</v>
      </c>
      <c r="AS385">
        <v>4</v>
      </c>
      <c r="AT385">
        <v>4</v>
      </c>
      <c r="AU385">
        <v>100</v>
      </c>
    </row>
    <row r="386" spans="2:47" x14ac:dyDescent="0.2">
      <c r="B386" t="s">
        <v>320</v>
      </c>
      <c r="C386" t="s">
        <v>102</v>
      </c>
      <c r="D386" t="s">
        <v>157</v>
      </c>
      <c r="E386">
        <v>19.535</v>
      </c>
      <c r="F386">
        <v>64</v>
      </c>
      <c r="G386">
        <v>5</v>
      </c>
      <c r="H386">
        <v>4</v>
      </c>
      <c r="I386">
        <v>10</v>
      </c>
      <c r="J386">
        <v>9</v>
      </c>
      <c r="K386">
        <v>19</v>
      </c>
      <c r="L386">
        <v>130</v>
      </c>
      <c r="M386">
        <v>3.85</v>
      </c>
      <c r="N386">
        <v>0.08</v>
      </c>
      <c r="O386">
        <v>0.06</v>
      </c>
      <c r="P386">
        <v>0.16</v>
      </c>
      <c r="Q386">
        <v>0.14000000000000001</v>
      </c>
      <c r="R386">
        <v>0.3</v>
      </c>
      <c r="S386">
        <v>2.0299999999999998</v>
      </c>
      <c r="T386">
        <v>1143.01</v>
      </c>
      <c r="U386">
        <v>17.86</v>
      </c>
      <c r="V386">
        <v>0.26</v>
      </c>
      <c r="W386">
        <v>0.21</v>
      </c>
      <c r="X386">
        <v>0.52</v>
      </c>
      <c r="Y386">
        <v>0.47</v>
      </c>
      <c r="Z386">
        <v>1</v>
      </c>
      <c r="AA386">
        <v>6.82</v>
      </c>
      <c r="AB386">
        <v>13.58</v>
      </c>
      <c r="AC386">
        <v>13.97</v>
      </c>
      <c r="AD386">
        <v>42.84</v>
      </c>
      <c r="AE386">
        <v>52.28</v>
      </c>
      <c r="AF386">
        <v>7.52</v>
      </c>
      <c r="AG386">
        <v>47.86</v>
      </c>
      <c r="AH386">
        <v>67</v>
      </c>
      <c r="AI386">
        <v>73</v>
      </c>
      <c r="AJ386">
        <v>0</v>
      </c>
      <c r="AK386">
        <v>0</v>
      </c>
      <c r="AL386">
        <v>0</v>
      </c>
      <c r="AM386">
        <v>1</v>
      </c>
      <c r="AN386">
        <v>3</v>
      </c>
      <c r="AO386">
        <v>33.33</v>
      </c>
      <c r="AP386">
        <v>4</v>
      </c>
      <c r="AQ386">
        <v>127</v>
      </c>
      <c r="AR386">
        <v>3.15</v>
      </c>
      <c r="AS386">
        <v>0</v>
      </c>
      <c r="AT386">
        <v>2</v>
      </c>
      <c r="AU386">
        <v>0</v>
      </c>
    </row>
    <row r="387" spans="2:47" x14ac:dyDescent="0.2">
      <c r="B387" t="s">
        <v>474</v>
      </c>
      <c r="C387" t="s">
        <v>102</v>
      </c>
      <c r="D387" t="s">
        <v>138</v>
      </c>
      <c r="E387">
        <v>18.332999999999998</v>
      </c>
      <c r="F387">
        <v>58</v>
      </c>
      <c r="G387">
        <v>2</v>
      </c>
      <c r="H387">
        <v>1</v>
      </c>
      <c r="I387">
        <v>0</v>
      </c>
      <c r="J387">
        <v>3</v>
      </c>
      <c r="K387">
        <v>3</v>
      </c>
      <c r="L387">
        <v>48</v>
      </c>
      <c r="M387">
        <v>4.17</v>
      </c>
      <c r="N387">
        <v>0.03</v>
      </c>
      <c r="O387">
        <v>0.02</v>
      </c>
      <c r="P387">
        <v>0</v>
      </c>
      <c r="Q387">
        <v>0.05</v>
      </c>
      <c r="R387">
        <v>0.05</v>
      </c>
      <c r="S387">
        <v>0.83</v>
      </c>
      <c r="T387">
        <v>730.55</v>
      </c>
      <c r="U387">
        <v>12.6</v>
      </c>
      <c r="V387">
        <v>0.16</v>
      </c>
      <c r="W387">
        <v>0.08</v>
      </c>
      <c r="X387">
        <v>0</v>
      </c>
      <c r="Y387">
        <v>0.25</v>
      </c>
      <c r="Z387">
        <v>0.25</v>
      </c>
      <c r="AA387">
        <v>3.94</v>
      </c>
      <c r="AB387">
        <v>13.77</v>
      </c>
      <c r="AC387">
        <v>13.69</v>
      </c>
      <c r="AD387">
        <v>35.770000000000003</v>
      </c>
      <c r="AE387">
        <v>51.78</v>
      </c>
      <c r="AF387">
        <v>-10.07</v>
      </c>
      <c r="AG387">
        <v>26.92</v>
      </c>
      <c r="AH387">
        <v>21</v>
      </c>
      <c r="AI387">
        <v>57</v>
      </c>
      <c r="AJ387">
        <v>1</v>
      </c>
      <c r="AK387">
        <v>2</v>
      </c>
      <c r="AL387">
        <v>50</v>
      </c>
      <c r="AM387">
        <v>1</v>
      </c>
      <c r="AN387">
        <v>1</v>
      </c>
      <c r="AO387">
        <v>100</v>
      </c>
      <c r="AP387">
        <v>0</v>
      </c>
      <c r="AQ387">
        <v>45</v>
      </c>
      <c r="AR387">
        <v>0</v>
      </c>
      <c r="AS387">
        <v>0</v>
      </c>
      <c r="AT387">
        <v>0</v>
      </c>
      <c r="AU387">
        <v>0</v>
      </c>
    </row>
    <row r="388" spans="2:47" x14ac:dyDescent="0.2">
      <c r="B388" t="s">
        <v>97</v>
      </c>
      <c r="C388" t="s">
        <v>46</v>
      </c>
      <c r="D388" t="s">
        <v>98</v>
      </c>
      <c r="E388">
        <v>20.603000000000002</v>
      </c>
      <c r="F388">
        <v>64</v>
      </c>
      <c r="G388">
        <v>20</v>
      </c>
      <c r="H388">
        <v>15</v>
      </c>
      <c r="I388">
        <v>3</v>
      </c>
      <c r="J388">
        <v>35</v>
      </c>
      <c r="K388">
        <v>38</v>
      </c>
      <c r="L388">
        <v>148</v>
      </c>
      <c r="M388">
        <v>13.51</v>
      </c>
      <c r="N388">
        <v>0.31</v>
      </c>
      <c r="O388">
        <v>0.23</v>
      </c>
      <c r="P388">
        <v>0.05</v>
      </c>
      <c r="Q388">
        <v>0.55000000000000004</v>
      </c>
      <c r="R388">
        <v>0.59</v>
      </c>
      <c r="S388">
        <v>2.31</v>
      </c>
      <c r="T388">
        <v>987.79</v>
      </c>
      <c r="U388">
        <v>15.43</v>
      </c>
      <c r="V388">
        <v>1.21</v>
      </c>
      <c r="W388">
        <v>0.91</v>
      </c>
      <c r="X388">
        <v>0.18</v>
      </c>
      <c r="Y388">
        <v>2.13</v>
      </c>
      <c r="Z388">
        <v>2.31</v>
      </c>
      <c r="AA388">
        <v>8.99</v>
      </c>
      <c r="AB388">
        <v>13.69</v>
      </c>
      <c r="AC388">
        <v>14.18</v>
      </c>
      <c r="AD388">
        <v>45.54</v>
      </c>
      <c r="AE388">
        <v>51.8</v>
      </c>
      <c r="AF388">
        <v>7.03</v>
      </c>
      <c r="AG388">
        <v>48.18</v>
      </c>
      <c r="AH388">
        <v>53</v>
      </c>
      <c r="AI388">
        <v>57</v>
      </c>
      <c r="AJ388">
        <v>4</v>
      </c>
      <c r="AK388">
        <v>22</v>
      </c>
      <c r="AL388">
        <v>18.18</v>
      </c>
      <c r="AM388">
        <v>1</v>
      </c>
      <c r="AN388">
        <v>19</v>
      </c>
      <c r="AO388">
        <v>5.26</v>
      </c>
      <c r="AP388">
        <v>15</v>
      </c>
      <c r="AQ388">
        <v>107</v>
      </c>
      <c r="AR388">
        <v>14.02</v>
      </c>
      <c r="AS388">
        <v>1</v>
      </c>
      <c r="AT388">
        <v>14</v>
      </c>
      <c r="AU388">
        <v>7.14</v>
      </c>
    </row>
    <row r="389" spans="2:47" x14ac:dyDescent="0.2">
      <c r="B389" t="s">
        <v>459</v>
      </c>
      <c r="C389" t="s">
        <v>102</v>
      </c>
      <c r="D389" t="s">
        <v>107</v>
      </c>
      <c r="E389">
        <v>16.783000000000001</v>
      </c>
      <c r="F389">
        <v>53</v>
      </c>
      <c r="G389">
        <v>4</v>
      </c>
      <c r="H389">
        <v>1</v>
      </c>
      <c r="I389">
        <v>3</v>
      </c>
      <c r="J389">
        <v>5</v>
      </c>
      <c r="K389">
        <v>8</v>
      </c>
      <c r="L389">
        <v>53</v>
      </c>
      <c r="M389">
        <v>7.55</v>
      </c>
      <c r="N389">
        <v>0.08</v>
      </c>
      <c r="O389">
        <v>0.02</v>
      </c>
      <c r="P389">
        <v>0.06</v>
      </c>
      <c r="Q389">
        <v>0.09</v>
      </c>
      <c r="R389">
        <v>0.15</v>
      </c>
      <c r="S389">
        <v>1</v>
      </c>
      <c r="T389">
        <v>665.54</v>
      </c>
      <c r="U389">
        <v>12.56</v>
      </c>
      <c r="V389">
        <v>0.36</v>
      </c>
      <c r="W389">
        <v>0.09</v>
      </c>
      <c r="X389">
        <v>0.27</v>
      </c>
      <c r="Y389">
        <v>0.45</v>
      </c>
      <c r="Z389">
        <v>0.72</v>
      </c>
      <c r="AA389">
        <v>4.78</v>
      </c>
      <c r="AB389">
        <v>13.71</v>
      </c>
      <c r="AC389">
        <v>13.68</v>
      </c>
      <c r="AD389">
        <v>47.55</v>
      </c>
      <c r="AE389">
        <v>50.71</v>
      </c>
      <c r="AF389">
        <v>3.44</v>
      </c>
      <c r="AG389">
        <v>50</v>
      </c>
      <c r="AH389">
        <v>34</v>
      </c>
      <c r="AI389">
        <v>34</v>
      </c>
      <c r="AJ389">
        <v>0</v>
      </c>
      <c r="AK389">
        <v>1</v>
      </c>
      <c r="AL389">
        <v>0</v>
      </c>
      <c r="AM389">
        <v>2</v>
      </c>
      <c r="AN389">
        <v>2</v>
      </c>
      <c r="AO389">
        <v>100</v>
      </c>
      <c r="AP389">
        <v>2</v>
      </c>
      <c r="AQ389">
        <v>50</v>
      </c>
      <c r="AR389">
        <v>4</v>
      </c>
      <c r="AS389">
        <v>1</v>
      </c>
      <c r="AT389">
        <v>1</v>
      </c>
      <c r="AU389">
        <v>100</v>
      </c>
    </row>
    <row r="390" spans="2:47" x14ac:dyDescent="0.2">
      <c r="B390" t="s">
        <v>292</v>
      </c>
      <c r="C390" t="s">
        <v>102</v>
      </c>
      <c r="D390" t="s">
        <v>42</v>
      </c>
      <c r="E390">
        <v>19.79</v>
      </c>
      <c r="F390">
        <v>65</v>
      </c>
      <c r="G390">
        <v>5</v>
      </c>
      <c r="H390">
        <v>6</v>
      </c>
      <c r="I390">
        <v>13</v>
      </c>
      <c r="J390">
        <v>11</v>
      </c>
      <c r="K390">
        <v>24</v>
      </c>
      <c r="L390">
        <v>86</v>
      </c>
      <c r="M390">
        <v>5.81</v>
      </c>
      <c r="N390">
        <v>0.08</v>
      </c>
      <c r="O390">
        <v>0.09</v>
      </c>
      <c r="P390">
        <v>0.2</v>
      </c>
      <c r="Q390">
        <v>0.17</v>
      </c>
      <c r="R390">
        <v>0.37</v>
      </c>
      <c r="S390">
        <v>1.32</v>
      </c>
      <c r="T390">
        <v>1010.52</v>
      </c>
      <c r="U390">
        <v>15.55</v>
      </c>
      <c r="V390">
        <v>0.3</v>
      </c>
      <c r="W390">
        <v>0.36</v>
      </c>
      <c r="X390">
        <v>0.77</v>
      </c>
      <c r="Y390">
        <v>0.65</v>
      </c>
      <c r="Z390">
        <v>1.43</v>
      </c>
      <c r="AA390">
        <v>5.1100000000000003</v>
      </c>
      <c r="AB390">
        <v>13.99</v>
      </c>
      <c r="AC390">
        <v>14.25</v>
      </c>
      <c r="AD390">
        <v>63.3</v>
      </c>
      <c r="AE390">
        <v>49.56</v>
      </c>
      <c r="AF390">
        <v>-6.01</v>
      </c>
      <c r="AG390">
        <v>59.82</v>
      </c>
      <c r="AH390">
        <v>67</v>
      </c>
      <c r="AI390">
        <v>45</v>
      </c>
      <c r="AJ390">
        <v>1</v>
      </c>
      <c r="AK390">
        <v>4</v>
      </c>
      <c r="AL390">
        <v>25</v>
      </c>
      <c r="AM390">
        <v>0</v>
      </c>
      <c r="AN390">
        <v>3</v>
      </c>
      <c r="AO390">
        <v>0</v>
      </c>
      <c r="AP390">
        <v>4</v>
      </c>
      <c r="AQ390">
        <v>79</v>
      </c>
      <c r="AR390">
        <v>5.0599999999999996</v>
      </c>
      <c r="AS390">
        <v>0</v>
      </c>
      <c r="AT390">
        <v>0</v>
      </c>
      <c r="AU390">
        <v>0</v>
      </c>
    </row>
    <row r="391" spans="2:47" x14ac:dyDescent="0.2">
      <c r="B391" t="s">
        <v>489</v>
      </c>
      <c r="C391" t="s">
        <v>46</v>
      </c>
      <c r="D391" t="s">
        <v>78</v>
      </c>
      <c r="E391">
        <v>19.146000000000001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100</v>
      </c>
      <c r="N391">
        <v>1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18.079999999999998</v>
      </c>
      <c r="U391">
        <v>18.079999999999998</v>
      </c>
      <c r="V391">
        <v>3.32</v>
      </c>
      <c r="W391">
        <v>0</v>
      </c>
      <c r="X391">
        <v>0</v>
      </c>
      <c r="Y391">
        <v>3.32</v>
      </c>
      <c r="Z391">
        <v>3.32</v>
      </c>
      <c r="AA391">
        <v>3.32</v>
      </c>
      <c r="AB391">
        <v>13.12</v>
      </c>
      <c r="AC391">
        <v>15.18</v>
      </c>
      <c r="AD391">
        <v>45.72</v>
      </c>
      <c r="AE391">
        <v>65.790000000000006</v>
      </c>
      <c r="AF391">
        <v>-16.670000000000002</v>
      </c>
      <c r="AG391">
        <v>33.33</v>
      </c>
      <c r="AH391">
        <v>1</v>
      </c>
      <c r="AI391">
        <v>2</v>
      </c>
      <c r="AJ391">
        <v>1</v>
      </c>
      <c r="AK391">
        <v>1</v>
      </c>
      <c r="AL391">
        <v>100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5</v>
      </c>
      <c r="AU391">
        <v>20</v>
      </c>
    </row>
    <row r="392" spans="2:47" x14ac:dyDescent="0.2">
      <c r="B392" t="s">
        <v>226</v>
      </c>
      <c r="C392" t="s">
        <v>102</v>
      </c>
      <c r="D392" t="s">
        <v>107</v>
      </c>
      <c r="E392">
        <v>18.693999999999999</v>
      </c>
      <c r="F392">
        <v>65</v>
      </c>
      <c r="G392">
        <v>6</v>
      </c>
      <c r="H392">
        <v>8</v>
      </c>
      <c r="I392">
        <v>6</v>
      </c>
      <c r="J392">
        <v>14</v>
      </c>
      <c r="K392">
        <v>20</v>
      </c>
      <c r="L392">
        <v>79</v>
      </c>
      <c r="M392">
        <v>7.59</v>
      </c>
      <c r="N392">
        <v>0.09</v>
      </c>
      <c r="O392">
        <v>0.12</v>
      </c>
      <c r="P392">
        <v>0.09</v>
      </c>
      <c r="Q392">
        <v>0.22</v>
      </c>
      <c r="R392">
        <v>0.31</v>
      </c>
      <c r="S392">
        <v>1.22</v>
      </c>
      <c r="T392">
        <v>1019.87</v>
      </c>
      <c r="U392">
        <v>15.69</v>
      </c>
      <c r="V392">
        <v>0.35</v>
      </c>
      <c r="W392">
        <v>0.47</v>
      </c>
      <c r="X392">
        <v>0.35</v>
      </c>
      <c r="Y392">
        <v>0.82</v>
      </c>
      <c r="Z392">
        <v>1.18</v>
      </c>
      <c r="AA392">
        <v>4.6500000000000004</v>
      </c>
      <c r="AB392">
        <v>14.5</v>
      </c>
      <c r="AC392">
        <v>14.15</v>
      </c>
      <c r="AD392">
        <v>47.2</v>
      </c>
      <c r="AE392">
        <v>53.06</v>
      </c>
      <c r="AF392">
        <v>4.22</v>
      </c>
      <c r="AG392">
        <v>48.72</v>
      </c>
      <c r="AH392">
        <v>57</v>
      </c>
      <c r="AI392">
        <v>60</v>
      </c>
      <c r="AJ392">
        <v>1</v>
      </c>
      <c r="AK392">
        <v>1</v>
      </c>
      <c r="AL392">
        <v>100</v>
      </c>
      <c r="AM392">
        <v>0</v>
      </c>
      <c r="AN392">
        <v>5</v>
      </c>
      <c r="AO392">
        <v>0</v>
      </c>
      <c r="AP392">
        <v>5</v>
      </c>
      <c r="AQ392">
        <v>73</v>
      </c>
      <c r="AR392">
        <v>6.85</v>
      </c>
      <c r="AS392">
        <v>0</v>
      </c>
      <c r="AT392">
        <v>0</v>
      </c>
      <c r="AU392">
        <v>0</v>
      </c>
    </row>
    <row r="393" spans="2:47" x14ac:dyDescent="0.2">
      <c r="B393" t="s">
        <v>522</v>
      </c>
      <c r="C393" t="s">
        <v>41</v>
      </c>
      <c r="D393" t="s">
        <v>107</v>
      </c>
      <c r="E393">
        <v>19.02</v>
      </c>
      <c r="F393">
        <v>18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12</v>
      </c>
      <c r="M393">
        <v>8.33</v>
      </c>
      <c r="N393">
        <v>0.06</v>
      </c>
      <c r="O393">
        <v>0</v>
      </c>
      <c r="P393">
        <v>0</v>
      </c>
      <c r="Q393">
        <v>0.06</v>
      </c>
      <c r="R393">
        <v>0.06</v>
      </c>
      <c r="S393">
        <v>0.67</v>
      </c>
      <c r="T393">
        <v>159.31</v>
      </c>
      <c r="U393">
        <v>8.85</v>
      </c>
      <c r="V393">
        <v>0.38</v>
      </c>
      <c r="W393">
        <v>0</v>
      </c>
      <c r="X393">
        <v>0</v>
      </c>
      <c r="Y393">
        <v>0.38</v>
      </c>
      <c r="Z393">
        <v>0.38</v>
      </c>
      <c r="AA393">
        <v>4.5199999999999996</v>
      </c>
      <c r="AB393">
        <v>12.25</v>
      </c>
      <c r="AC393">
        <v>13.38</v>
      </c>
      <c r="AD393">
        <v>43.95</v>
      </c>
      <c r="AE393">
        <v>53.58</v>
      </c>
      <c r="AF393">
        <v>-21.46</v>
      </c>
      <c r="AG393">
        <v>20</v>
      </c>
      <c r="AH393">
        <v>3</v>
      </c>
      <c r="AI393">
        <v>12</v>
      </c>
      <c r="AJ393">
        <v>0</v>
      </c>
      <c r="AK393">
        <v>3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8</v>
      </c>
      <c r="AR393">
        <v>12.5</v>
      </c>
      <c r="AS393">
        <v>16</v>
      </c>
      <c r="AT393">
        <v>34</v>
      </c>
      <c r="AU393">
        <v>47.06</v>
      </c>
    </row>
    <row r="394" spans="2:47" x14ac:dyDescent="0.2">
      <c r="B394" t="s">
        <v>305</v>
      </c>
      <c r="C394" t="s">
        <v>49</v>
      </c>
      <c r="D394" t="s">
        <v>78</v>
      </c>
      <c r="E394">
        <v>17.224</v>
      </c>
      <c r="F394">
        <v>62</v>
      </c>
      <c r="G394">
        <v>7</v>
      </c>
      <c r="H394">
        <v>4</v>
      </c>
      <c r="I394">
        <v>4</v>
      </c>
      <c r="J394">
        <v>11</v>
      </c>
      <c r="K394">
        <v>15</v>
      </c>
      <c r="L394">
        <v>100</v>
      </c>
      <c r="M394">
        <v>7</v>
      </c>
      <c r="N394">
        <v>0.11</v>
      </c>
      <c r="O394">
        <v>0.06</v>
      </c>
      <c r="P394">
        <v>0.06</v>
      </c>
      <c r="Q394">
        <v>0.18</v>
      </c>
      <c r="R394">
        <v>0.24</v>
      </c>
      <c r="S394">
        <v>1.61</v>
      </c>
      <c r="T394">
        <v>639.51</v>
      </c>
      <c r="U394">
        <v>10.31</v>
      </c>
      <c r="V394">
        <v>0.66</v>
      </c>
      <c r="W394">
        <v>0.38</v>
      </c>
      <c r="X394">
        <v>0.38</v>
      </c>
      <c r="Y394">
        <v>1.03</v>
      </c>
      <c r="Z394">
        <v>1.41</v>
      </c>
      <c r="AA394">
        <v>9.3800000000000008</v>
      </c>
      <c r="AB394">
        <v>13.71</v>
      </c>
      <c r="AC394">
        <v>13.7</v>
      </c>
      <c r="AD394">
        <v>42.7</v>
      </c>
      <c r="AE394">
        <v>52.32</v>
      </c>
      <c r="AF394">
        <v>-0.23</v>
      </c>
      <c r="AG394">
        <v>42.11</v>
      </c>
      <c r="AH394">
        <v>24</v>
      </c>
      <c r="AI394">
        <v>33</v>
      </c>
      <c r="AJ394">
        <v>3</v>
      </c>
      <c r="AK394">
        <v>17</v>
      </c>
      <c r="AL394">
        <v>17.649999999999999</v>
      </c>
      <c r="AM394">
        <v>0</v>
      </c>
      <c r="AN394">
        <v>17</v>
      </c>
      <c r="AO394">
        <v>0</v>
      </c>
      <c r="AP394">
        <v>4</v>
      </c>
      <c r="AQ394">
        <v>66</v>
      </c>
      <c r="AR394">
        <v>6.06</v>
      </c>
      <c r="AS394">
        <v>3</v>
      </c>
      <c r="AT394">
        <v>10</v>
      </c>
      <c r="AU394">
        <v>30</v>
      </c>
    </row>
    <row r="395" spans="2:47" x14ac:dyDescent="0.2">
      <c r="B395" t="s">
        <v>561</v>
      </c>
      <c r="C395" t="s">
        <v>102</v>
      </c>
      <c r="D395" t="s">
        <v>78</v>
      </c>
      <c r="E395">
        <v>18.606999999999999</v>
      </c>
      <c r="F395">
        <v>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0.6</v>
      </c>
      <c r="T395">
        <v>46.45</v>
      </c>
      <c r="U395">
        <v>9.2899999999999991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3.88</v>
      </c>
      <c r="AB395">
        <v>13.01</v>
      </c>
      <c r="AC395">
        <v>13.01</v>
      </c>
      <c r="AD395">
        <v>46.28</v>
      </c>
      <c r="AE395">
        <v>47.38</v>
      </c>
      <c r="AF395">
        <v>-10</v>
      </c>
      <c r="AG395">
        <v>40</v>
      </c>
      <c r="AH395">
        <v>2</v>
      </c>
      <c r="AI395">
        <v>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</v>
      </c>
      <c r="AR395">
        <v>0</v>
      </c>
      <c r="AS395">
        <v>0</v>
      </c>
      <c r="AT395">
        <v>0</v>
      </c>
      <c r="AU395">
        <v>0</v>
      </c>
    </row>
    <row r="396" spans="2:47" x14ac:dyDescent="0.2">
      <c r="B396" t="s">
        <v>269</v>
      </c>
      <c r="C396" t="s">
        <v>49</v>
      </c>
      <c r="D396" t="s">
        <v>85</v>
      </c>
      <c r="E396">
        <v>18.004000000000001</v>
      </c>
      <c r="F396">
        <v>64</v>
      </c>
      <c r="G396">
        <v>9</v>
      </c>
      <c r="H396">
        <v>6</v>
      </c>
      <c r="I396">
        <v>6</v>
      </c>
      <c r="J396">
        <v>15</v>
      </c>
      <c r="K396">
        <v>21</v>
      </c>
      <c r="L396">
        <v>81</v>
      </c>
      <c r="M396">
        <v>11.11</v>
      </c>
      <c r="N396">
        <v>0.14000000000000001</v>
      </c>
      <c r="O396">
        <v>0.09</v>
      </c>
      <c r="P396">
        <v>0.09</v>
      </c>
      <c r="Q396">
        <v>0.23</v>
      </c>
      <c r="R396">
        <v>0.33</v>
      </c>
      <c r="S396">
        <v>1.27</v>
      </c>
      <c r="T396">
        <v>747.87</v>
      </c>
      <c r="U396">
        <v>11.69</v>
      </c>
      <c r="V396">
        <v>0.72</v>
      </c>
      <c r="W396">
        <v>0.48</v>
      </c>
      <c r="X396">
        <v>0.48</v>
      </c>
      <c r="Y396">
        <v>1.2</v>
      </c>
      <c r="Z396">
        <v>1.68</v>
      </c>
      <c r="AA396">
        <v>6.5</v>
      </c>
      <c r="AB396">
        <v>13.11</v>
      </c>
      <c r="AC396">
        <v>14.17</v>
      </c>
      <c r="AD396">
        <v>50.21</v>
      </c>
      <c r="AE396">
        <v>49.38</v>
      </c>
      <c r="AF396">
        <v>-6.53</v>
      </c>
      <c r="AG396">
        <v>45.07</v>
      </c>
      <c r="AH396">
        <v>32</v>
      </c>
      <c r="AI396">
        <v>39</v>
      </c>
      <c r="AJ396">
        <v>0</v>
      </c>
      <c r="AK396">
        <v>17</v>
      </c>
      <c r="AL396">
        <v>0</v>
      </c>
      <c r="AM396">
        <v>5</v>
      </c>
      <c r="AN396">
        <v>14</v>
      </c>
      <c r="AO396">
        <v>35.71</v>
      </c>
      <c r="AP396">
        <v>4</v>
      </c>
      <c r="AQ396">
        <v>50</v>
      </c>
      <c r="AR396">
        <v>8</v>
      </c>
      <c r="AS396">
        <v>4</v>
      </c>
      <c r="AT396">
        <v>16</v>
      </c>
      <c r="AU396">
        <v>25</v>
      </c>
    </row>
    <row r="397" spans="2:47" x14ac:dyDescent="0.2">
      <c r="B397" t="s">
        <v>340</v>
      </c>
      <c r="C397" t="s">
        <v>46</v>
      </c>
      <c r="D397" t="s">
        <v>107</v>
      </c>
      <c r="E397">
        <v>17.369</v>
      </c>
      <c r="F397">
        <v>58</v>
      </c>
      <c r="G397">
        <v>5</v>
      </c>
      <c r="H397">
        <v>5</v>
      </c>
      <c r="I397">
        <v>2</v>
      </c>
      <c r="J397">
        <v>10</v>
      </c>
      <c r="K397">
        <v>12</v>
      </c>
      <c r="L397">
        <v>51</v>
      </c>
      <c r="M397">
        <v>9.8000000000000007</v>
      </c>
      <c r="N397">
        <v>0.09</v>
      </c>
      <c r="O397">
        <v>0.09</v>
      </c>
      <c r="P397">
        <v>0.03</v>
      </c>
      <c r="Q397">
        <v>0.17</v>
      </c>
      <c r="R397">
        <v>0.21</v>
      </c>
      <c r="S397">
        <v>0.88</v>
      </c>
      <c r="T397">
        <v>501.44</v>
      </c>
      <c r="U397">
        <v>8.65</v>
      </c>
      <c r="V397">
        <v>0.6</v>
      </c>
      <c r="W397">
        <v>0.6</v>
      </c>
      <c r="X397">
        <v>0.24</v>
      </c>
      <c r="Y397">
        <v>1.2</v>
      </c>
      <c r="Z397">
        <v>1.44</v>
      </c>
      <c r="AA397">
        <v>6.1</v>
      </c>
      <c r="AB397">
        <v>13.5</v>
      </c>
      <c r="AC397">
        <v>13.43</v>
      </c>
      <c r="AD397">
        <v>46.28</v>
      </c>
      <c r="AE397">
        <v>49.54</v>
      </c>
      <c r="AF397">
        <v>0.45</v>
      </c>
      <c r="AG397">
        <v>46.15</v>
      </c>
      <c r="AH397">
        <v>18</v>
      </c>
      <c r="AI397">
        <v>21</v>
      </c>
      <c r="AJ397">
        <v>2</v>
      </c>
      <c r="AK397">
        <v>13</v>
      </c>
      <c r="AL397">
        <v>15.38</v>
      </c>
      <c r="AM397">
        <v>0</v>
      </c>
      <c r="AN397">
        <v>7</v>
      </c>
      <c r="AO397">
        <v>0</v>
      </c>
      <c r="AP397">
        <v>3</v>
      </c>
      <c r="AQ397">
        <v>31</v>
      </c>
      <c r="AR397">
        <v>9.68</v>
      </c>
      <c r="AS397">
        <v>8</v>
      </c>
      <c r="AT397">
        <v>25</v>
      </c>
      <c r="AU397">
        <v>32</v>
      </c>
    </row>
    <row r="398" spans="2:47" x14ac:dyDescent="0.2">
      <c r="B398" t="s">
        <v>415</v>
      </c>
      <c r="C398" t="s">
        <v>49</v>
      </c>
      <c r="D398" t="s">
        <v>85</v>
      </c>
      <c r="E398">
        <v>18.681000000000001</v>
      </c>
      <c r="F398">
        <v>17</v>
      </c>
      <c r="G398">
        <v>1</v>
      </c>
      <c r="H398">
        <v>1</v>
      </c>
      <c r="I398">
        <v>1</v>
      </c>
      <c r="J398">
        <v>2</v>
      </c>
      <c r="K398">
        <v>3</v>
      </c>
      <c r="L398">
        <v>24</v>
      </c>
      <c r="M398">
        <v>4.17</v>
      </c>
      <c r="N398">
        <v>0.06</v>
      </c>
      <c r="O398">
        <v>0.06</v>
      </c>
      <c r="P398">
        <v>0.06</v>
      </c>
      <c r="Q398">
        <v>0.12</v>
      </c>
      <c r="R398">
        <v>0.18</v>
      </c>
      <c r="S398">
        <v>1.41</v>
      </c>
      <c r="T398">
        <v>161.1</v>
      </c>
      <c r="U398">
        <v>9.48</v>
      </c>
      <c r="V398">
        <v>0.37</v>
      </c>
      <c r="W398">
        <v>0.37</v>
      </c>
      <c r="X398">
        <v>0.37</v>
      </c>
      <c r="Y398">
        <v>0.74</v>
      </c>
      <c r="Z398">
        <v>1.1200000000000001</v>
      </c>
      <c r="AA398">
        <v>8.94</v>
      </c>
      <c r="AB398">
        <v>12.77</v>
      </c>
      <c r="AC398">
        <v>13.24</v>
      </c>
      <c r="AD398">
        <v>49.44</v>
      </c>
      <c r="AE398">
        <v>50.13</v>
      </c>
      <c r="AF398">
        <v>-33.33</v>
      </c>
      <c r="AG398">
        <v>16.670000000000002</v>
      </c>
      <c r="AH398">
        <v>2</v>
      </c>
      <c r="AI398">
        <v>10</v>
      </c>
      <c r="AJ398">
        <v>1</v>
      </c>
      <c r="AK398">
        <v>4</v>
      </c>
      <c r="AL398">
        <v>25</v>
      </c>
      <c r="AM398">
        <v>0</v>
      </c>
      <c r="AN398">
        <v>2</v>
      </c>
      <c r="AO398">
        <v>0</v>
      </c>
      <c r="AP398">
        <v>0</v>
      </c>
      <c r="AQ398">
        <v>18</v>
      </c>
      <c r="AR398">
        <v>0</v>
      </c>
      <c r="AS398">
        <v>4</v>
      </c>
      <c r="AT398">
        <v>9</v>
      </c>
      <c r="AU398">
        <v>44.44</v>
      </c>
    </row>
    <row r="399" spans="2:47" x14ac:dyDescent="0.2">
      <c r="B399" t="s">
        <v>405</v>
      </c>
      <c r="C399" t="s">
        <v>49</v>
      </c>
      <c r="D399" t="s">
        <v>90</v>
      </c>
      <c r="E399">
        <v>19.064</v>
      </c>
      <c r="F399">
        <v>29</v>
      </c>
      <c r="G399">
        <v>1</v>
      </c>
      <c r="H399">
        <v>2</v>
      </c>
      <c r="I399">
        <v>3</v>
      </c>
      <c r="J399">
        <v>3</v>
      </c>
      <c r="K399">
        <v>6</v>
      </c>
      <c r="L399">
        <v>19</v>
      </c>
      <c r="M399">
        <v>5.26</v>
      </c>
      <c r="N399">
        <v>0.03</v>
      </c>
      <c r="O399">
        <v>7.0000000000000007E-2</v>
      </c>
      <c r="P399">
        <v>0.1</v>
      </c>
      <c r="Q399">
        <v>0.1</v>
      </c>
      <c r="R399">
        <v>0.21</v>
      </c>
      <c r="S399">
        <v>0.66</v>
      </c>
      <c r="T399">
        <v>292.72000000000003</v>
      </c>
      <c r="U399">
        <v>10.09</v>
      </c>
      <c r="V399">
        <v>0.2</v>
      </c>
      <c r="W399">
        <v>0.41</v>
      </c>
      <c r="X399">
        <v>0.61</v>
      </c>
      <c r="Y399">
        <v>0.61</v>
      </c>
      <c r="Z399">
        <v>1.23</v>
      </c>
      <c r="AA399">
        <v>3.89</v>
      </c>
      <c r="AB399">
        <v>14.17</v>
      </c>
      <c r="AC399">
        <v>13.67</v>
      </c>
      <c r="AD399">
        <v>52.98</v>
      </c>
      <c r="AE399">
        <v>50.23</v>
      </c>
      <c r="AF399">
        <v>5.83</v>
      </c>
      <c r="AG399">
        <v>60</v>
      </c>
      <c r="AH399">
        <v>12</v>
      </c>
      <c r="AI399">
        <v>8</v>
      </c>
      <c r="AJ399">
        <v>1</v>
      </c>
      <c r="AK399">
        <v>5</v>
      </c>
      <c r="AL399">
        <v>20</v>
      </c>
      <c r="AM399">
        <v>0</v>
      </c>
      <c r="AN399">
        <v>1</v>
      </c>
      <c r="AO399">
        <v>0</v>
      </c>
      <c r="AP399">
        <v>0</v>
      </c>
      <c r="AQ399">
        <v>13</v>
      </c>
      <c r="AR399">
        <v>0</v>
      </c>
      <c r="AS399">
        <v>36</v>
      </c>
      <c r="AT399">
        <v>77</v>
      </c>
      <c r="AU399">
        <v>46.75</v>
      </c>
    </row>
    <row r="400" spans="2:47" x14ac:dyDescent="0.2">
      <c r="B400" t="s">
        <v>290</v>
      </c>
      <c r="C400" t="s">
        <v>41</v>
      </c>
      <c r="D400" t="s">
        <v>78</v>
      </c>
      <c r="E400">
        <v>17.350000000000001</v>
      </c>
      <c r="F400">
        <v>52</v>
      </c>
      <c r="G400">
        <v>4</v>
      </c>
      <c r="H400">
        <v>4</v>
      </c>
      <c r="I400">
        <v>0</v>
      </c>
      <c r="J400">
        <v>8</v>
      </c>
      <c r="K400">
        <v>8</v>
      </c>
      <c r="L400">
        <v>61</v>
      </c>
      <c r="M400">
        <v>6.56</v>
      </c>
      <c r="N400">
        <v>0.08</v>
      </c>
      <c r="O400">
        <v>0.08</v>
      </c>
      <c r="P400">
        <v>0</v>
      </c>
      <c r="Q400">
        <v>0.15</v>
      </c>
      <c r="R400">
        <v>0.15</v>
      </c>
      <c r="S400">
        <v>1.17</v>
      </c>
      <c r="T400">
        <v>591.57000000000005</v>
      </c>
      <c r="U400">
        <v>11.38</v>
      </c>
      <c r="V400">
        <v>0.41</v>
      </c>
      <c r="W400">
        <v>0.41</v>
      </c>
      <c r="X400">
        <v>0</v>
      </c>
      <c r="Y400">
        <v>0.81</v>
      </c>
      <c r="Z400">
        <v>0.81</v>
      </c>
      <c r="AA400">
        <v>6.19</v>
      </c>
      <c r="AB400">
        <v>13.61</v>
      </c>
      <c r="AC400">
        <v>13.59</v>
      </c>
      <c r="AD400">
        <v>44.9</v>
      </c>
      <c r="AE400">
        <v>53.18</v>
      </c>
      <c r="AF400">
        <v>-23.81</v>
      </c>
      <c r="AG400">
        <v>25.93</v>
      </c>
      <c r="AH400">
        <v>14</v>
      </c>
      <c r="AI400">
        <v>40</v>
      </c>
      <c r="AJ400">
        <v>3</v>
      </c>
      <c r="AK400">
        <v>15</v>
      </c>
      <c r="AL400">
        <v>20</v>
      </c>
      <c r="AM400">
        <v>1</v>
      </c>
      <c r="AN400">
        <v>8</v>
      </c>
      <c r="AO400">
        <v>12.5</v>
      </c>
      <c r="AP400">
        <v>0</v>
      </c>
      <c r="AQ400">
        <v>38</v>
      </c>
      <c r="AR400">
        <v>0</v>
      </c>
      <c r="AS400">
        <v>158</v>
      </c>
      <c r="AT400">
        <v>363</v>
      </c>
      <c r="AU400">
        <v>43.53</v>
      </c>
    </row>
    <row r="401" spans="2:47" x14ac:dyDescent="0.2">
      <c r="B401" t="s">
        <v>189</v>
      </c>
      <c r="C401" t="s">
        <v>102</v>
      </c>
      <c r="D401" t="s">
        <v>56</v>
      </c>
      <c r="E401">
        <v>20.065999999999999</v>
      </c>
      <c r="F401">
        <v>64</v>
      </c>
      <c r="G401">
        <v>8</v>
      </c>
      <c r="H401">
        <v>9</v>
      </c>
      <c r="I401">
        <v>6</v>
      </c>
      <c r="J401">
        <v>17</v>
      </c>
      <c r="K401">
        <v>23</v>
      </c>
      <c r="L401">
        <v>113</v>
      </c>
      <c r="M401">
        <v>7.08</v>
      </c>
      <c r="N401">
        <v>0.12</v>
      </c>
      <c r="O401">
        <v>0.14000000000000001</v>
      </c>
      <c r="P401">
        <v>0.09</v>
      </c>
      <c r="Q401">
        <v>0.27</v>
      </c>
      <c r="R401">
        <v>0.36</v>
      </c>
      <c r="S401">
        <v>1.77</v>
      </c>
      <c r="T401">
        <v>1135.8</v>
      </c>
      <c r="U401">
        <v>17.75</v>
      </c>
      <c r="V401">
        <v>0.42</v>
      </c>
      <c r="W401">
        <v>0.48</v>
      </c>
      <c r="X401">
        <v>0.32</v>
      </c>
      <c r="Y401">
        <v>0.9</v>
      </c>
      <c r="Z401">
        <v>1.22</v>
      </c>
      <c r="AA401">
        <v>5.97</v>
      </c>
      <c r="AB401">
        <v>13.8</v>
      </c>
      <c r="AC401">
        <v>14.2</v>
      </c>
      <c r="AD401">
        <v>45.4</v>
      </c>
      <c r="AE401">
        <v>50.41</v>
      </c>
      <c r="AF401">
        <v>-2.44</v>
      </c>
      <c r="AG401">
        <v>43.48</v>
      </c>
      <c r="AH401">
        <v>60</v>
      </c>
      <c r="AI401">
        <v>78</v>
      </c>
      <c r="AJ401">
        <v>0</v>
      </c>
      <c r="AK401">
        <v>5</v>
      </c>
      <c r="AL401">
        <v>0</v>
      </c>
      <c r="AM401">
        <v>1</v>
      </c>
      <c r="AN401">
        <v>7</v>
      </c>
      <c r="AO401">
        <v>14.29</v>
      </c>
      <c r="AP401">
        <v>7</v>
      </c>
      <c r="AQ401">
        <v>101</v>
      </c>
      <c r="AR401">
        <v>6.93</v>
      </c>
      <c r="AS401">
        <v>1</v>
      </c>
      <c r="AT401">
        <v>2</v>
      </c>
      <c r="AU401">
        <v>50</v>
      </c>
    </row>
    <row r="402" spans="2:47" x14ac:dyDescent="0.2">
      <c r="B402" t="s">
        <v>403</v>
      </c>
      <c r="C402" t="s">
        <v>102</v>
      </c>
      <c r="D402" t="s">
        <v>119</v>
      </c>
      <c r="E402">
        <v>17.623999999999999</v>
      </c>
      <c r="F402">
        <v>67</v>
      </c>
      <c r="G402">
        <v>0</v>
      </c>
      <c r="H402">
        <v>7</v>
      </c>
      <c r="I402">
        <v>7</v>
      </c>
      <c r="J402">
        <v>7</v>
      </c>
      <c r="K402">
        <v>14</v>
      </c>
      <c r="L402">
        <v>51</v>
      </c>
      <c r="M402">
        <v>0</v>
      </c>
      <c r="N402">
        <v>0</v>
      </c>
      <c r="O402">
        <v>0.1</v>
      </c>
      <c r="P402">
        <v>0.1</v>
      </c>
      <c r="Q402">
        <v>0.1</v>
      </c>
      <c r="R402">
        <v>0.21</v>
      </c>
      <c r="S402">
        <v>0.76</v>
      </c>
      <c r="T402">
        <v>988.17</v>
      </c>
      <c r="U402">
        <v>14.75</v>
      </c>
      <c r="V402">
        <v>0</v>
      </c>
      <c r="W402">
        <v>0.43</v>
      </c>
      <c r="X402">
        <v>0.43</v>
      </c>
      <c r="Y402">
        <v>0.43</v>
      </c>
      <c r="Z402">
        <v>0.85</v>
      </c>
      <c r="AA402">
        <v>3.1</v>
      </c>
      <c r="AB402">
        <v>13.91</v>
      </c>
      <c r="AC402">
        <v>13.95</v>
      </c>
      <c r="AD402">
        <v>43.96</v>
      </c>
      <c r="AE402">
        <v>51.15</v>
      </c>
      <c r="AF402">
        <v>2.4700000000000002</v>
      </c>
      <c r="AG402">
        <v>45.71</v>
      </c>
      <c r="AH402">
        <v>48</v>
      </c>
      <c r="AI402">
        <v>57</v>
      </c>
      <c r="AJ402">
        <v>0</v>
      </c>
      <c r="AK402">
        <v>3</v>
      </c>
      <c r="AL402">
        <v>0</v>
      </c>
      <c r="AM402">
        <v>0</v>
      </c>
      <c r="AN402">
        <v>2</v>
      </c>
      <c r="AO402">
        <v>0</v>
      </c>
      <c r="AP402">
        <v>0</v>
      </c>
      <c r="AQ402">
        <v>46</v>
      </c>
      <c r="AR402">
        <v>0</v>
      </c>
      <c r="AS402">
        <v>0</v>
      </c>
      <c r="AT402">
        <v>0</v>
      </c>
      <c r="AU402">
        <v>0</v>
      </c>
    </row>
    <row r="403" spans="2:47" x14ac:dyDescent="0.2">
      <c r="B403" t="s">
        <v>196</v>
      </c>
      <c r="C403" t="s">
        <v>46</v>
      </c>
      <c r="D403" t="s">
        <v>75</v>
      </c>
      <c r="E403">
        <v>18.582000000000001</v>
      </c>
      <c r="F403">
        <v>51</v>
      </c>
      <c r="G403">
        <v>25</v>
      </c>
      <c r="H403">
        <v>11</v>
      </c>
      <c r="I403">
        <v>8</v>
      </c>
      <c r="J403">
        <v>36</v>
      </c>
      <c r="K403">
        <v>44</v>
      </c>
      <c r="L403">
        <v>204</v>
      </c>
      <c r="M403">
        <v>12.25</v>
      </c>
      <c r="N403">
        <v>0.49</v>
      </c>
      <c r="O403">
        <v>0.22</v>
      </c>
      <c r="P403">
        <v>0.16</v>
      </c>
      <c r="Q403">
        <v>0.71</v>
      </c>
      <c r="R403">
        <v>0.86</v>
      </c>
      <c r="S403">
        <v>4</v>
      </c>
      <c r="T403">
        <v>908.55</v>
      </c>
      <c r="U403">
        <v>17.809999999999999</v>
      </c>
      <c r="V403">
        <v>1.65</v>
      </c>
      <c r="W403">
        <v>0.73</v>
      </c>
      <c r="X403">
        <v>0.53</v>
      </c>
      <c r="Y403">
        <v>2.38</v>
      </c>
      <c r="Z403">
        <v>2.91</v>
      </c>
      <c r="AA403">
        <v>13.47</v>
      </c>
      <c r="AB403">
        <v>15.13</v>
      </c>
      <c r="AC403">
        <v>14.07</v>
      </c>
      <c r="AD403">
        <v>49.94</v>
      </c>
      <c r="AE403">
        <v>50.29</v>
      </c>
      <c r="AF403">
        <v>4.6399999999999997</v>
      </c>
      <c r="AG403">
        <v>52.29</v>
      </c>
      <c r="AH403">
        <v>57</v>
      </c>
      <c r="AI403">
        <v>52</v>
      </c>
      <c r="AJ403">
        <v>8</v>
      </c>
      <c r="AK403">
        <v>27</v>
      </c>
      <c r="AL403">
        <v>29.63</v>
      </c>
      <c r="AM403">
        <v>7</v>
      </c>
      <c r="AN403">
        <v>38</v>
      </c>
      <c r="AO403">
        <v>18.420000000000002</v>
      </c>
      <c r="AP403">
        <v>10</v>
      </c>
      <c r="AQ403">
        <v>139</v>
      </c>
      <c r="AR403">
        <v>7.19</v>
      </c>
      <c r="AS403">
        <v>3</v>
      </c>
      <c r="AT403">
        <v>13</v>
      </c>
      <c r="AU403">
        <v>23.08</v>
      </c>
    </row>
    <row r="404" spans="2:47" x14ac:dyDescent="0.2">
      <c r="B404" t="s">
        <v>376</v>
      </c>
      <c r="C404" t="s">
        <v>46</v>
      </c>
      <c r="D404" t="s">
        <v>71</v>
      </c>
      <c r="E404">
        <v>17.489999999999998</v>
      </c>
      <c r="F404">
        <v>53</v>
      </c>
      <c r="G404">
        <v>1</v>
      </c>
      <c r="H404">
        <v>2</v>
      </c>
      <c r="I404">
        <v>2</v>
      </c>
      <c r="J404">
        <v>3</v>
      </c>
      <c r="K404">
        <v>5</v>
      </c>
      <c r="L404">
        <v>34</v>
      </c>
      <c r="M404">
        <v>2.94</v>
      </c>
      <c r="N404">
        <v>0.02</v>
      </c>
      <c r="O404">
        <v>0.04</v>
      </c>
      <c r="P404">
        <v>0.04</v>
      </c>
      <c r="Q404">
        <v>0.06</v>
      </c>
      <c r="R404">
        <v>0.09</v>
      </c>
      <c r="S404">
        <v>0.64</v>
      </c>
      <c r="T404">
        <v>452.4</v>
      </c>
      <c r="U404">
        <v>8.5399999999999991</v>
      </c>
      <c r="V404">
        <v>0.13</v>
      </c>
      <c r="W404">
        <v>0.27</v>
      </c>
      <c r="X404">
        <v>0.27</v>
      </c>
      <c r="Y404">
        <v>0.4</v>
      </c>
      <c r="Z404">
        <v>0.66</v>
      </c>
      <c r="AA404">
        <v>4.51</v>
      </c>
      <c r="AB404">
        <v>13.45</v>
      </c>
      <c r="AC404">
        <v>14.23</v>
      </c>
      <c r="AD404">
        <v>45</v>
      </c>
      <c r="AE404">
        <v>51.17</v>
      </c>
      <c r="AF404">
        <v>-24.75</v>
      </c>
      <c r="AG404">
        <v>25</v>
      </c>
      <c r="AH404">
        <v>7</v>
      </c>
      <c r="AI404">
        <v>21</v>
      </c>
      <c r="AJ404">
        <v>0</v>
      </c>
      <c r="AK404">
        <v>1</v>
      </c>
      <c r="AL404">
        <v>0</v>
      </c>
      <c r="AM404">
        <v>0</v>
      </c>
      <c r="AN404">
        <v>6</v>
      </c>
      <c r="AO404">
        <v>0</v>
      </c>
      <c r="AP404">
        <v>1</v>
      </c>
      <c r="AQ404">
        <v>27</v>
      </c>
      <c r="AR404">
        <v>3.7</v>
      </c>
      <c r="AS404">
        <v>123</v>
      </c>
      <c r="AT404">
        <v>323</v>
      </c>
      <c r="AU404">
        <v>38.08</v>
      </c>
    </row>
    <row r="405" spans="2:47" x14ac:dyDescent="0.2">
      <c r="B405" t="s">
        <v>133</v>
      </c>
      <c r="C405" t="s">
        <v>49</v>
      </c>
      <c r="D405" t="s">
        <v>56</v>
      </c>
      <c r="E405">
        <v>20.25</v>
      </c>
      <c r="F405">
        <v>68</v>
      </c>
      <c r="G405">
        <v>11</v>
      </c>
      <c r="H405">
        <v>18</v>
      </c>
      <c r="I405">
        <v>6</v>
      </c>
      <c r="J405">
        <v>29</v>
      </c>
      <c r="K405">
        <v>35</v>
      </c>
      <c r="L405">
        <v>99</v>
      </c>
      <c r="M405">
        <v>11.11</v>
      </c>
      <c r="N405">
        <v>0.16</v>
      </c>
      <c r="O405">
        <v>0.26</v>
      </c>
      <c r="P405">
        <v>0.09</v>
      </c>
      <c r="Q405">
        <v>0.43</v>
      </c>
      <c r="R405">
        <v>0.51</v>
      </c>
      <c r="S405">
        <v>1.46</v>
      </c>
      <c r="T405">
        <v>873.74</v>
      </c>
      <c r="U405">
        <v>12.85</v>
      </c>
      <c r="V405">
        <v>0.76</v>
      </c>
      <c r="W405">
        <v>1.24</v>
      </c>
      <c r="X405">
        <v>0.41</v>
      </c>
      <c r="Y405">
        <v>1.99</v>
      </c>
      <c r="Z405">
        <v>2.4</v>
      </c>
      <c r="AA405">
        <v>6.8</v>
      </c>
      <c r="AB405">
        <v>14.19</v>
      </c>
      <c r="AC405">
        <v>13.93</v>
      </c>
      <c r="AD405">
        <v>45.23</v>
      </c>
      <c r="AE405">
        <v>50.87</v>
      </c>
      <c r="AF405">
        <v>3.27</v>
      </c>
      <c r="AG405">
        <v>47.25</v>
      </c>
      <c r="AH405">
        <v>43</v>
      </c>
      <c r="AI405">
        <v>48</v>
      </c>
      <c r="AJ405">
        <v>4</v>
      </c>
      <c r="AK405">
        <v>22</v>
      </c>
      <c r="AL405">
        <v>18.18</v>
      </c>
      <c r="AM405">
        <v>2</v>
      </c>
      <c r="AN405">
        <v>19</v>
      </c>
      <c r="AO405">
        <v>10.53</v>
      </c>
      <c r="AP405">
        <v>5</v>
      </c>
      <c r="AQ405">
        <v>58</v>
      </c>
      <c r="AR405">
        <v>8.6199999999999992</v>
      </c>
      <c r="AS405">
        <v>14</v>
      </c>
      <c r="AT405">
        <v>37</v>
      </c>
      <c r="AU405">
        <v>37.840000000000003</v>
      </c>
    </row>
    <row r="406" spans="2:47" x14ac:dyDescent="0.2">
      <c r="B406" t="s">
        <v>441</v>
      </c>
      <c r="C406" t="s">
        <v>41</v>
      </c>
      <c r="D406" t="s">
        <v>58</v>
      </c>
      <c r="E406">
        <v>17.635000000000002</v>
      </c>
      <c r="F406">
        <v>51</v>
      </c>
      <c r="G406">
        <v>0</v>
      </c>
      <c r="H406">
        <v>1</v>
      </c>
      <c r="I406">
        <v>6</v>
      </c>
      <c r="J406">
        <v>1</v>
      </c>
      <c r="K406">
        <v>7</v>
      </c>
      <c r="L406">
        <v>32</v>
      </c>
      <c r="M406">
        <v>0</v>
      </c>
      <c r="N406">
        <v>0</v>
      </c>
      <c r="O406">
        <v>0.02</v>
      </c>
      <c r="P406">
        <v>0.12</v>
      </c>
      <c r="Q406">
        <v>0.02</v>
      </c>
      <c r="R406">
        <v>0.14000000000000001</v>
      </c>
      <c r="S406">
        <v>0.63</v>
      </c>
      <c r="T406">
        <v>403.81</v>
      </c>
      <c r="U406">
        <v>7.92</v>
      </c>
      <c r="V406">
        <v>0</v>
      </c>
      <c r="W406">
        <v>0.15</v>
      </c>
      <c r="X406">
        <v>0.89</v>
      </c>
      <c r="Y406">
        <v>0.15</v>
      </c>
      <c r="Z406">
        <v>1.04</v>
      </c>
      <c r="AA406">
        <v>4.75</v>
      </c>
      <c r="AB406">
        <v>14</v>
      </c>
      <c r="AC406">
        <v>14.05</v>
      </c>
      <c r="AD406">
        <v>50.38</v>
      </c>
      <c r="AE406">
        <v>47.13</v>
      </c>
      <c r="AF406">
        <v>-7.21</v>
      </c>
      <c r="AG406">
        <v>50</v>
      </c>
      <c r="AH406">
        <v>11</v>
      </c>
      <c r="AI406">
        <v>11</v>
      </c>
      <c r="AJ406">
        <v>0</v>
      </c>
      <c r="AK406">
        <v>2</v>
      </c>
      <c r="AL406">
        <v>0</v>
      </c>
      <c r="AM406">
        <v>0</v>
      </c>
      <c r="AN406">
        <v>3</v>
      </c>
      <c r="AO406">
        <v>0</v>
      </c>
      <c r="AP406">
        <v>0</v>
      </c>
      <c r="AQ406">
        <v>27</v>
      </c>
      <c r="AR406">
        <v>0</v>
      </c>
      <c r="AS406">
        <v>4</v>
      </c>
      <c r="AT406">
        <v>7</v>
      </c>
      <c r="AU406">
        <v>57.14</v>
      </c>
    </row>
    <row r="407" spans="2:47" x14ac:dyDescent="0.2">
      <c r="B407" t="s">
        <v>164</v>
      </c>
      <c r="C407" t="s">
        <v>46</v>
      </c>
      <c r="D407" t="s">
        <v>98</v>
      </c>
      <c r="E407">
        <v>17.574999999999999</v>
      </c>
      <c r="F407">
        <v>66</v>
      </c>
      <c r="G407">
        <v>27</v>
      </c>
      <c r="H407">
        <v>7</v>
      </c>
      <c r="I407">
        <v>6</v>
      </c>
      <c r="J407">
        <v>34</v>
      </c>
      <c r="K407">
        <v>40</v>
      </c>
      <c r="L407">
        <v>150</v>
      </c>
      <c r="M407">
        <v>18</v>
      </c>
      <c r="N407">
        <v>0.41</v>
      </c>
      <c r="O407">
        <v>0.11</v>
      </c>
      <c r="P407">
        <v>0.09</v>
      </c>
      <c r="Q407">
        <v>0.52</v>
      </c>
      <c r="R407">
        <v>0.61</v>
      </c>
      <c r="S407">
        <v>2.27</v>
      </c>
      <c r="T407">
        <v>1029.45</v>
      </c>
      <c r="U407">
        <v>15.6</v>
      </c>
      <c r="V407">
        <v>1.57</v>
      </c>
      <c r="W407">
        <v>0.41</v>
      </c>
      <c r="X407">
        <v>0.35</v>
      </c>
      <c r="Y407">
        <v>1.98</v>
      </c>
      <c r="Z407">
        <v>2.33</v>
      </c>
      <c r="AA407">
        <v>8.74</v>
      </c>
      <c r="AB407">
        <v>13.58</v>
      </c>
      <c r="AC407">
        <v>14.19</v>
      </c>
      <c r="AD407">
        <v>43.96</v>
      </c>
      <c r="AE407">
        <v>50.66</v>
      </c>
      <c r="AF407">
        <v>7.01</v>
      </c>
      <c r="AG407">
        <v>48.72</v>
      </c>
      <c r="AH407">
        <v>57</v>
      </c>
      <c r="AI407">
        <v>60</v>
      </c>
      <c r="AJ407">
        <v>10</v>
      </c>
      <c r="AK407">
        <v>22</v>
      </c>
      <c r="AL407">
        <v>45.45</v>
      </c>
      <c r="AM407">
        <v>7</v>
      </c>
      <c r="AN407">
        <v>27</v>
      </c>
      <c r="AO407">
        <v>25.93</v>
      </c>
      <c r="AP407">
        <v>10</v>
      </c>
      <c r="AQ407">
        <v>101</v>
      </c>
      <c r="AR407">
        <v>9.9</v>
      </c>
      <c r="AS407">
        <v>5</v>
      </c>
      <c r="AT407">
        <v>17</v>
      </c>
      <c r="AU407">
        <v>29.41</v>
      </c>
    </row>
    <row r="408" spans="2:47" x14ac:dyDescent="0.2">
      <c r="B408" t="s">
        <v>530</v>
      </c>
      <c r="C408" t="s">
        <v>102</v>
      </c>
      <c r="D408" t="s">
        <v>71</v>
      </c>
      <c r="E408">
        <v>16.492999999999999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14.07</v>
      </c>
      <c r="U408">
        <v>14.07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13.34</v>
      </c>
      <c r="AC408">
        <v>12.17</v>
      </c>
      <c r="AD408">
        <v>47.18</v>
      </c>
      <c r="AE408">
        <v>48.84</v>
      </c>
      <c r="AF408">
        <v>16.670000000000002</v>
      </c>
      <c r="AG408">
        <v>100</v>
      </c>
      <c r="AH408">
        <v>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</row>
    <row r="409" spans="2:47" x14ac:dyDescent="0.2">
      <c r="B409" t="s">
        <v>360</v>
      </c>
      <c r="C409" t="s">
        <v>102</v>
      </c>
      <c r="D409" t="s">
        <v>3699</v>
      </c>
      <c r="E409">
        <v>17.661999999999999</v>
      </c>
      <c r="F409">
        <v>67</v>
      </c>
      <c r="G409">
        <v>5</v>
      </c>
      <c r="H409">
        <v>5</v>
      </c>
      <c r="I409">
        <v>5</v>
      </c>
      <c r="J409">
        <v>10</v>
      </c>
      <c r="K409">
        <v>15</v>
      </c>
      <c r="L409">
        <v>58</v>
      </c>
      <c r="M409">
        <v>8.6199999999999992</v>
      </c>
      <c r="N409">
        <v>7.0000000000000007E-2</v>
      </c>
      <c r="O409">
        <v>7.0000000000000007E-2</v>
      </c>
      <c r="P409">
        <v>7.0000000000000007E-2</v>
      </c>
      <c r="Q409">
        <v>0.15</v>
      </c>
      <c r="R409">
        <v>0.22</v>
      </c>
      <c r="S409">
        <v>0.87</v>
      </c>
      <c r="T409">
        <v>1005.22</v>
      </c>
      <c r="U409">
        <v>15</v>
      </c>
      <c r="V409">
        <v>0.3</v>
      </c>
      <c r="W409">
        <v>0.3</v>
      </c>
      <c r="X409">
        <v>0.3</v>
      </c>
      <c r="Y409">
        <v>0.6</v>
      </c>
      <c r="Z409">
        <v>0.9</v>
      </c>
      <c r="AA409">
        <v>3.46</v>
      </c>
      <c r="AB409">
        <v>13.53</v>
      </c>
      <c r="AC409">
        <v>13.96</v>
      </c>
      <c r="AD409">
        <v>45.01</v>
      </c>
      <c r="AE409">
        <v>51.95</v>
      </c>
      <c r="AF409">
        <v>8.0399999999999991</v>
      </c>
      <c r="AG409">
        <v>45.95</v>
      </c>
      <c r="AH409">
        <v>51</v>
      </c>
      <c r="AI409">
        <v>60</v>
      </c>
      <c r="AJ409">
        <v>0</v>
      </c>
      <c r="AK409">
        <v>1</v>
      </c>
      <c r="AL409">
        <v>0</v>
      </c>
      <c r="AM409">
        <v>0</v>
      </c>
      <c r="AN409">
        <v>3</v>
      </c>
      <c r="AO409">
        <v>0</v>
      </c>
      <c r="AP409">
        <v>5</v>
      </c>
      <c r="AQ409">
        <v>54</v>
      </c>
      <c r="AR409">
        <v>9.26</v>
      </c>
      <c r="AS409">
        <v>1</v>
      </c>
      <c r="AT409">
        <v>2</v>
      </c>
      <c r="AU409">
        <v>50</v>
      </c>
    </row>
    <row r="410" spans="2:47" x14ac:dyDescent="0.2">
      <c r="B410" t="s">
        <v>497</v>
      </c>
      <c r="C410" t="s">
        <v>102</v>
      </c>
      <c r="D410" t="s">
        <v>42</v>
      </c>
      <c r="E410">
        <v>17.149999999999999</v>
      </c>
      <c r="F410">
        <v>24</v>
      </c>
      <c r="G410">
        <v>0</v>
      </c>
      <c r="H410">
        <v>0</v>
      </c>
      <c r="I410">
        <v>2</v>
      </c>
      <c r="J410">
        <v>0</v>
      </c>
      <c r="K410">
        <v>2</v>
      </c>
      <c r="L410">
        <v>16</v>
      </c>
      <c r="M410">
        <v>0</v>
      </c>
      <c r="N410">
        <v>0</v>
      </c>
      <c r="O410">
        <v>0</v>
      </c>
      <c r="P410">
        <v>0.08</v>
      </c>
      <c r="Q410">
        <v>0</v>
      </c>
      <c r="R410">
        <v>0.08</v>
      </c>
      <c r="S410">
        <v>0.67</v>
      </c>
      <c r="T410">
        <v>218.8</v>
      </c>
      <c r="U410">
        <v>9.1199999999999992</v>
      </c>
      <c r="V410">
        <v>0</v>
      </c>
      <c r="W410">
        <v>0</v>
      </c>
      <c r="X410">
        <v>0.55000000000000004</v>
      </c>
      <c r="Y410">
        <v>0</v>
      </c>
      <c r="Z410">
        <v>0.55000000000000004</v>
      </c>
      <c r="AA410">
        <v>4.3899999999999997</v>
      </c>
      <c r="AB410">
        <v>13.64</v>
      </c>
      <c r="AC410">
        <v>12.93</v>
      </c>
      <c r="AD410">
        <v>64</v>
      </c>
      <c r="AE410">
        <v>46.3</v>
      </c>
      <c r="AF410">
        <v>-3.15</v>
      </c>
      <c r="AG410">
        <v>64.290000000000006</v>
      </c>
      <c r="AH410">
        <v>9</v>
      </c>
      <c r="AI410">
        <v>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16</v>
      </c>
      <c r="AR410">
        <v>0</v>
      </c>
      <c r="AS410">
        <v>0</v>
      </c>
      <c r="AT410">
        <v>0</v>
      </c>
      <c r="AU410">
        <v>0</v>
      </c>
    </row>
    <row r="411" spans="2:47" x14ac:dyDescent="0.2">
      <c r="B411" t="s">
        <v>191</v>
      </c>
      <c r="C411" t="s">
        <v>46</v>
      </c>
      <c r="D411" t="s">
        <v>85</v>
      </c>
      <c r="E411">
        <v>16.137</v>
      </c>
      <c r="F411">
        <v>61</v>
      </c>
      <c r="G411">
        <v>5</v>
      </c>
      <c r="H411">
        <v>12</v>
      </c>
      <c r="I411">
        <v>5</v>
      </c>
      <c r="J411">
        <v>17</v>
      </c>
      <c r="K411">
        <v>22</v>
      </c>
      <c r="L411">
        <v>63</v>
      </c>
      <c r="M411">
        <v>7.94</v>
      </c>
      <c r="N411">
        <v>0.08</v>
      </c>
      <c r="O411">
        <v>0.2</v>
      </c>
      <c r="P411">
        <v>0.08</v>
      </c>
      <c r="Q411">
        <v>0.28000000000000003</v>
      </c>
      <c r="R411">
        <v>0.36</v>
      </c>
      <c r="S411">
        <v>1.03</v>
      </c>
      <c r="T411">
        <v>732.74</v>
      </c>
      <c r="U411">
        <v>12.01</v>
      </c>
      <c r="V411">
        <v>0.41</v>
      </c>
      <c r="W411">
        <v>0.98</v>
      </c>
      <c r="X411">
        <v>0.41</v>
      </c>
      <c r="Y411">
        <v>1.39</v>
      </c>
      <c r="Z411">
        <v>1.8</v>
      </c>
      <c r="AA411">
        <v>5.16</v>
      </c>
      <c r="AB411">
        <v>12.7</v>
      </c>
      <c r="AC411">
        <v>13.75</v>
      </c>
      <c r="AD411">
        <v>49</v>
      </c>
      <c r="AE411">
        <v>48.13</v>
      </c>
      <c r="AF411">
        <v>-8.99</v>
      </c>
      <c r="AG411">
        <v>43.84</v>
      </c>
      <c r="AH411">
        <v>32</v>
      </c>
      <c r="AI411">
        <v>41</v>
      </c>
      <c r="AJ411">
        <v>3</v>
      </c>
      <c r="AK411">
        <v>15</v>
      </c>
      <c r="AL411">
        <v>20</v>
      </c>
      <c r="AM411">
        <v>0</v>
      </c>
      <c r="AN411">
        <v>11</v>
      </c>
      <c r="AO411">
        <v>0</v>
      </c>
      <c r="AP411">
        <v>2</v>
      </c>
      <c r="AQ411">
        <v>37</v>
      </c>
      <c r="AR411">
        <v>5.41</v>
      </c>
      <c r="AS411">
        <v>138</v>
      </c>
      <c r="AT411">
        <v>297</v>
      </c>
      <c r="AU411">
        <v>46.46</v>
      </c>
    </row>
    <row r="412" spans="2:47" x14ac:dyDescent="0.2">
      <c r="B412" t="s">
        <v>552</v>
      </c>
      <c r="C412" t="s">
        <v>102</v>
      </c>
      <c r="D412" t="s">
        <v>391</v>
      </c>
      <c r="E412">
        <v>18.149999999999999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-44.44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2:47" x14ac:dyDescent="0.2">
      <c r="B413" t="s">
        <v>373</v>
      </c>
      <c r="C413" t="s">
        <v>49</v>
      </c>
      <c r="D413" t="s">
        <v>107</v>
      </c>
      <c r="E413">
        <v>17.695</v>
      </c>
      <c r="F413">
        <v>60</v>
      </c>
      <c r="G413">
        <v>5</v>
      </c>
      <c r="H413">
        <v>3</v>
      </c>
      <c r="I413">
        <v>3</v>
      </c>
      <c r="J413">
        <v>8</v>
      </c>
      <c r="K413">
        <v>11</v>
      </c>
      <c r="L413">
        <v>51</v>
      </c>
      <c r="M413">
        <v>9.8000000000000007</v>
      </c>
      <c r="N413">
        <v>0.08</v>
      </c>
      <c r="O413">
        <v>0.05</v>
      </c>
      <c r="P413">
        <v>0.05</v>
      </c>
      <c r="Q413">
        <v>0.13</v>
      </c>
      <c r="R413">
        <v>0.18</v>
      </c>
      <c r="S413">
        <v>0.85</v>
      </c>
      <c r="T413">
        <v>552.9</v>
      </c>
      <c r="U413">
        <v>9.2100000000000009</v>
      </c>
      <c r="V413">
        <v>0.54</v>
      </c>
      <c r="W413">
        <v>0.33</v>
      </c>
      <c r="X413">
        <v>0.33</v>
      </c>
      <c r="Y413">
        <v>0.87</v>
      </c>
      <c r="Z413">
        <v>1.19</v>
      </c>
      <c r="AA413">
        <v>5.53</v>
      </c>
      <c r="AB413">
        <v>12.88</v>
      </c>
      <c r="AC413">
        <v>13.51</v>
      </c>
      <c r="AD413">
        <v>45.18</v>
      </c>
      <c r="AE413">
        <v>50.9</v>
      </c>
      <c r="AF413">
        <v>-15.72</v>
      </c>
      <c r="AG413">
        <v>34.880000000000003</v>
      </c>
      <c r="AH413">
        <v>15</v>
      </c>
      <c r="AI413">
        <v>28</v>
      </c>
      <c r="AJ413">
        <v>1</v>
      </c>
      <c r="AK413">
        <v>7</v>
      </c>
      <c r="AL413">
        <v>14.29</v>
      </c>
      <c r="AM413">
        <v>1</v>
      </c>
      <c r="AN413">
        <v>4</v>
      </c>
      <c r="AO413">
        <v>25</v>
      </c>
      <c r="AP413">
        <v>3</v>
      </c>
      <c r="AQ413">
        <v>40</v>
      </c>
      <c r="AR413">
        <v>7.5</v>
      </c>
      <c r="AS413">
        <v>1</v>
      </c>
      <c r="AT413">
        <v>4</v>
      </c>
      <c r="AU413">
        <v>25</v>
      </c>
    </row>
    <row r="414" spans="2:47" x14ac:dyDescent="0.2">
      <c r="B414" t="s">
        <v>325</v>
      </c>
      <c r="C414" t="s">
        <v>102</v>
      </c>
      <c r="D414" t="s">
        <v>42</v>
      </c>
      <c r="E414">
        <v>17.527999999999999</v>
      </c>
      <c r="F414">
        <v>51</v>
      </c>
      <c r="G414">
        <v>8</v>
      </c>
      <c r="H414">
        <v>7</v>
      </c>
      <c r="I414">
        <v>13</v>
      </c>
      <c r="J414">
        <v>15</v>
      </c>
      <c r="K414">
        <v>28</v>
      </c>
      <c r="L414">
        <v>64</v>
      </c>
      <c r="M414">
        <v>12.5</v>
      </c>
      <c r="N414">
        <v>0.16</v>
      </c>
      <c r="O414">
        <v>0.14000000000000001</v>
      </c>
      <c r="P414">
        <v>0.25</v>
      </c>
      <c r="Q414">
        <v>0.28999999999999998</v>
      </c>
      <c r="R414">
        <v>0.55000000000000004</v>
      </c>
      <c r="S414">
        <v>1.25</v>
      </c>
      <c r="T414">
        <v>946.51</v>
      </c>
      <c r="U414">
        <v>18.559999999999999</v>
      </c>
      <c r="V414">
        <v>0.51</v>
      </c>
      <c r="W414">
        <v>0.44</v>
      </c>
      <c r="X414">
        <v>0.82</v>
      </c>
      <c r="Y414">
        <v>0.95</v>
      </c>
      <c r="Z414">
        <v>1.77</v>
      </c>
      <c r="AA414">
        <v>4.0599999999999996</v>
      </c>
      <c r="AB414">
        <v>14.19</v>
      </c>
      <c r="AC414">
        <v>14.17</v>
      </c>
      <c r="AD414">
        <v>63.71</v>
      </c>
      <c r="AE414">
        <v>48.66</v>
      </c>
      <c r="AF414">
        <v>-2.89</v>
      </c>
      <c r="AG414">
        <v>62.39</v>
      </c>
      <c r="AH414">
        <v>73</v>
      </c>
      <c r="AI414">
        <v>44</v>
      </c>
      <c r="AJ414">
        <v>3</v>
      </c>
      <c r="AK414">
        <v>6</v>
      </c>
      <c r="AL414">
        <v>50</v>
      </c>
      <c r="AM414">
        <v>2</v>
      </c>
      <c r="AN414">
        <v>4</v>
      </c>
      <c r="AO414">
        <v>50</v>
      </c>
      <c r="AP414">
        <v>3</v>
      </c>
      <c r="AQ414">
        <v>54</v>
      </c>
      <c r="AR414">
        <v>5.56</v>
      </c>
      <c r="AS414">
        <v>0</v>
      </c>
      <c r="AT414">
        <v>0</v>
      </c>
      <c r="AU414">
        <v>0</v>
      </c>
    </row>
    <row r="415" spans="2:47" x14ac:dyDescent="0.2">
      <c r="B415" t="s">
        <v>296</v>
      </c>
      <c r="C415" t="s">
        <v>102</v>
      </c>
      <c r="D415" t="s">
        <v>3701</v>
      </c>
      <c r="E415">
        <v>18.754999999999999</v>
      </c>
      <c r="F415">
        <v>55</v>
      </c>
      <c r="G415">
        <v>5</v>
      </c>
      <c r="H415">
        <v>4</v>
      </c>
      <c r="I415">
        <v>7</v>
      </c>
      <c r="J415">
        <v>9</v>
      </c>
      <c r="K415">
        <v>16</v>
      </c>
      <c r="L415">
        <v>71</v>
      </c>
      <c r="M415">
        <v>7.04</v>
      </c>
      <c r="N415">
        <v>0.09</v>
      </c>
      <c r="O415">
        <v>7.0000000000000007E-2</v>
      </c>
      <c r="P415">
        <v>0.13</v>
      </c>
      <c r="Q415">
        <v>0.16</v>
      </c>
      <c r="R415">
        <v>0.28999999999999998</v>
      </c>
      <c r="S415">
        <v>1.29</v>
      </c>
      <c r="T415">
        <v>850.4</v>
      </c>
      <c r="U415">
        <v>15.46</v>
      </c>
      <c r="V415">
        <v>0.35</v>
      </c>
      <c r="W415">
        <v>0.28000000000000003</v>
      </c>
      <c r="X415">
        <v>0.49</v>
      </c>
      <c r="Y415">
        <v>0.63</v>
      </c>
      <c r="Z415">
        <v>1.1299999999999999</v>
      </c>
      <c r="AA415">
        <v>5.01</v>
      </c>
      <c r="AB415">
        <v>14.69</v>
      </c>
      <c r="AC415">
        <v>14.15</v>
      </c>
      <c r="AD415">
        <v>47.88</v>
      </c>
      <c r="AE415">
        <v>51.2</v>
      </c>
      <c r="AF415">
        <v>1.17</v>
      </c>
      <c r="AG415">
        <v>52.58</v>
      </c>
      <c r="AH415">
        <v>51</v>
      </c>
      <c r="AI415">
        <v>46</v>
      </c>
      <c r="AJ415">
        <v>0</v>
      </c>
      <c r="AK415">
        <v>1</v>
      </c>
      <c r="AL415">
        <v>0</v>
      </c>
      <c r="AM415">
        <v>0</v>
      </c>
      <c r="AN415">
        <v>2</v>
      </c>
      <c r="AO415">
        <v>0</v>
      </c>
      <c r="AP415">
        <v>5</v>
      </c>
      <c r="AQ415">
        <v>68</v>
      </c>
      <c r="AR415">
        <v>7.35</v>
      </c>
      <c r="AS415">
        <v>0</v>
      </c>
      <c r="AT415">
        <v>0</v>
      </c>
      <c r="AU415">
        <v>0</v>
      </c>
    </row>
    <row r="416" spans="2:47" x14ac:dyDescent="0.2">
      <c r="B416" t="s">
        <v>486</v>
      </c>
      <c r="C416" t="s">
        <v>102</v>
      </c>
      <c r="D416" t="s">
        <v>1642</v>
      </c>
      <c r="E416">
        <v>18.370999999999999</v>
      </c>
      <c r="F416">
        <v>66</v>
      </c>
      <c r="G416">
        <v>1</v>
      </c>
      <c r="H416">
        <v>3</v>
      </c>
      <c r="I416">
        <v>0</v>
      </c>
      <c r="J416">
        <v>4</v>
      </c>
      <c r="K416">
        <v>4</v>
      </c>
      <c r="L416">
        <v>77</v>
      </c>
      <c r="M416">
        <v>1.3</v>
      </c>
      <c r="N416">
        <v>0.02</v>
      </c>
      <c r="O416">
        <v>0.05</v>
      </c>
      <c r="P416">
        <v>0</v>
      </c>
      <c r="Q416">
        <v>0.06</v>
      </c>
      <c r="R416">
        <v>0.06</v>
      </c>
      <c r="S416">
        <v>1.17</v>
      </c>
      <c r="T416">
        <v>849.31</v>
      </c>
      <c r="U416">
        <v>12.87</v>
      </c>
      <c r="V416">
        <v>7.0000000000000007E-2</v>
      </c>
      <c r="W416">
        <v>0.21</v>
      </c>
      <c r="X416">
        <v>0</v>
      </c>
      <c r="Y416">
        <v>0.28000000000000003</v>
      </c>
      <c r="Z416">
        <v>0.28000000000000003</v>
      </c>
      <c r="AA416">
        <v>5.44</v>
      </c>
      <c r="AB416">
        <v>13.67</v>
      </c>
      <c r="AC416">
        <v>14.11</v>
      </c>
      <c r="AD416">
        <v>50.58</v>
      </c>
      <c r="AE416">
        <v>52.17</v>
      </c>
      <c r="AF416">
        <v>-9.69</v>
      </c>
      <c r="AG416">
        <v>40.79</v>
      </c>
      <c r="AH416">
        <v>31</v>
      </c>
      <c r="AI416">
        <v>45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75</v>
      </c>
      <c r="AR416">
        <v>1.33</v>
      </c>
      <c r="AS416">
        <v>0</v>
      </c>
      <c r="AT416">
        <v>0</v>
      </c>
      <c r="AU416">
        <v>0</v>
      </c>
    </row>
    <row r="417" spans="2:47" x14ac:dyDescent="0.2">
      <c r="B417" t="s">
        <v>167</v>
      </c>
      <c r="C417" t="s">
        <v>49</v>
      </c>
      <c r="D417" t="s">
        <v>80</v>
      </c>
      <c r="E417">
        <v>18.725000000000001</v>
      </c>
      <c r="F417">
        <v>61</v>
      </c>
      <c r="G417">
        <v>19</v>
      </c>
      <c r="H417">
        <v>7</v>
      </c>
      <c r="I417">
        <v>6</v>
      </c>
      <c r="J417">
        <v>26</v>
      </c>
      <c r="K417">
        <v>32</v>
      </c>
      <c r="L417">
        <v>134</v>
      </c>
      <c r="M417">
        <v>14.18</v>
      </c>
      <c r="N417">
        <v>0.31</v>
      </c>
      <c r="O417">
        <v>0.11</v>
      </c>
      <c r="P417">
        <v>0.1</v>
      </c>
      <c r="Q417">
        <v>0.43</v>
      </c>
      <c r="R417">
        <v>0.52</v>
      </c>
      <c r="S417">
        <v>2.2000000000000002</v>
      </c>
      <c r="T417">
        <v>813.57</v>
      </c>
      <c r="U417">
        <v>13.34</v>
      </c>
      <c r="V417">
        <v>1.4</v>
      </c>
      <c r="W417">
        <v>0.52</v>
      </c>
      <c r="X417">
        <v>0.44</v>
      </c>
      <c r="Y417">
        <v>1.92</v>
      </c>
      <c r="Z417">
        <v>2.36</v>
      </c>
      <c r="AA417">
        <v>9.8800000000000008</v>
      </c>
      <c r="AB417">
        <v>13.96</v>
      </c>
      <c r="AC417">
        <v>14.39</v>
      </c>
      <c r="AD417">
        <v>52.4</v>
      </c>
      <c r="AE417">
        <v>50.08</v>
      </c>
      <c r="AF417">
        <v>-0.02</v>
      </c>
      <c r="AG417">
        <v>51.19</v>
      </c>
      <c r="AH417">
        <v>43</v>
      </c>
      <c r="AI417">
        <v>41</v>
      </c>
      <c r="AJ417">
        <v>8</v>
      </c>
      <c r="AK417">
        <v>24</v>
      </c>
      <c r="AL417">
        <v>33.33</v>
      </c>
      <c r="AM417">
        <v>7</v>
      </c>
      <c r="AN417">
        <v>25</v>
      </c>
      <c r="AO417">
        <v>28</v>
      </c>
      <c r="AP417">
        <v>4</v>
      </c>
      <c r="AQ417">
        <v>85</v>
      </c>
      <c r="AR417">
        <v>4.71</v>
      </c>
      <c r="AS417">
        <v>6</v>
      </c>
      <c r="AT417">
        <v>17</v>
      </c>
      <c r="AU417">
        <v>35.29</v>
      </c>
    </row>
    <row r="418" spans="2:47" x14ac:dyDescent="0.2">
      <c r="B418" t="s">
        <v>375</v>
      </c>
      <c r="C418" t="s">
        <v>41</v>
      </c>
      <c r="D418" t="s">
        <v>71</v>
      </c>
      <c r="E418">
        <v>17.664999999999999</v>
      </c>
      <c r="F418">
        <v>38</v>
      </c>
      <c r="G418">
        <v>1</v>
      </c>
      <c r="H418">
        <v>4</v>
      </c>
      <c r="I418">
        <v>2</v>
      </c>
      <c r="J418">
        <v>5</v>
      </c>
      <c r="K418">
        <v>7</v>
      </c>
      <c r="L418">
        <v>38</v>
      </c>
      <c r="M418">
        <v>2.63</v>
      </c>
      <c r="N418">
        <v>0.03</v>
      </c>
      <c r="O418">
        <v>0.11</v>
      </c>
      <c r="P418">
        <v>0.05</v>
      </c>
      <c r="Q418">
        <v>0.13</v>
      </c>
      <c r="R418">
        <v>0.18</v>
      </c>
      <c r="S418">
        <v>1</v>
      </c>
      <c r="T418">
        <v>390.79</v>
      </c>
      <c r="U418">
        <v>10.28</v>
      </c>
      <c r="V418">
        <v>0.15</v>
      </c>
      <c r="W418">
        <v>0.61</v>
      </c>
      <c r="X418">
        <v>0.31</v>
      </c>
      <c r="Y418">
        <v>0.77</v>
      </c>
      <c r="Z418">
        <v>1.07</v>
      </c>
      <c r="AA418">
        <v>5.83</v>
      </c>
      <c r="AB418">
        <v>13.59</v>
      </c>
      <c r="AC418">
        <v>13.99</v>
      </c>
      <c r="AD418">
        <v>46.92</v>
      </c>
      <c r="AE418">
        <v>49.8</v>
      </c>
      <c r="AF418">
        <v>1.49</v>
      </c>
      <c r="AG418">
        <v>50</v>
      </c>
      <c r="AH418">
        <v>15</v>
      </c>
      <c r="AI418">
        <v>15</v>
      </c>
      <c r="AJ418">
        <v>1</v>
      </c>
      <c r="AK418">
        <v>9</v>
      </c>
      <c r="AL418">
        <v>11.11</v>
      </c>
      <c r="AM418">
        <v>0</v>
      </c>
      <c r="AN418">
        <v>5</v>
      </c>
      <c r="AO418">
        <v>0</v>
      </c>
      <c r="AP418">
        <v>0</v>
      </c>
      <c r="AQ418">
        <v>24</v>
      </c>
      <c r="AR418">
        <v>0</v>
      </c>
      <c r="AS418">
        <v>89</v>
      </c>
      <c r="AT418">
        <v>229</v>
      </c>
      <c r="AU418">
        <v>38.86</v>
      </c>
    </row>
    <row r="419" spans="2:47" x14ac:dyDescent="0.2">
      <c r="B419" t="s">
        <v>446</v>
      </c>
      <c r="C419" t="s">
        <v>49</v>
      </c>
      <c r="D419" t="s">
        <v>54</v>
      </c>
      <c r="E419">
        <v>17.440000000000001</v>
      </c>
      <c r="F419">
        <v>54</v>
      </c>
      <c r="G419">
        <v>5</v>
      </c>
      <c r="H419">
        <v>4</v>
      </c>
      <c r="I419">
        <v>4</v>
      </c>
      <c r="J419">
        <v>9</v>
      </c>
      <c r="K419">
        <v>13</v>
      </c>
      <c r="L419">
        <v>45</v>
      </c>
      <c r="M419">
        <v>11.11</v>
      </c>
      <c r="N419">
        <v>0.09</v>
      </c>
      <c r="O419">
        <v>7.0000000000000007E-2</v>
      </c>
      <c r="P419">
        <v>7.0000000000000007E-2</v>
      </c>
      <c r="Q419">
        <v>0.17</v>
      </c>
      <c r="R419">
        <v>0.24</v>
      </c>
      <c r="S419">
        <v>0.83</v>
      </c>
      <c r="T419">
        <v>570.63</v>
      </c>
      <c r="U419">
        <v>10.57</v>
      </c>
      <c r="V419">
        <v>0.53</v>
      </c>
      <c r="W419">
        <v>0.42</v>
      </c>
      <c r="X419">
        <v>0.42</v>
      </c>
      <c r="Y419">
        <v>0.95</v>
      </c>
      <c r="Z419">
        <v>1.37</v>
      </c>
      <c r="AA419">
        <v>4.7300000000000004</v>
      </c>
      <c r="AB419">
        <v>13.02</v>
      </c>
      <c r="AC419">
        <v>13.74</v>
      </c>
      <c r="AD419">
        <v>49.49</v>
      </c>
      <c r="AE419">
        <v>50.01</v>
      </c>
      <c r="AF419">
        <v>-7.73</v>
      </c>
      <c r="AG419">
        <v>44.44</v>
      </c>
      <c r="AH419">
        <v>20</v>
      </c>
      <c r="AI419">
        <v>25</v>
      </c>
      <c r="AJ419">
        <v>1</v>
      </c>
      <c r="AK419">
        <v>8</v>
      </c>
      <c r="AL419">
        <v>12.5</v>
      </c>
      <c r="AM419">
        <v>2</v>
      </c>
      <c r="AN419">
        <v>6</v>
      </c>
      <c r="AO419">
        <v>33.33</v>
      </c>
      <c r="AP419">
        <v>2</v>
      </c>
      <c r="AQ419">
        <v>31</v>
      </c>
      <c r="AR419">
        <v>6.45</v>
      </c>
      <c r="AS419">
        <v>6</v>
      </c>
      <c r="AT419">
        <v>13</v>
      </c>
      <c r="AU419">
        <v>46.15</v>
      </c>
    </row>
    <row r="420" spans="2:47" x14ac:dyDescent="0.2">
      <c r="B420" t="s">
        <v>265</v>
      </c>
      <c r="C420" t="s">
        <v>41</v>
      </c>
      <c r="D420" t="s">
        <v>50</v>
      </c>
      <c r="E420">
        <v>18.661999999999999</v>
      </c>
      <c r="F420">
        <v>66</v>
      </c>
      <c r="G420">
        <v>6</v>
      </c>
      <c r="H420">
        <v>7</v>
      </c>
      <c r="I420">
        <v>13</v>
      </c>
      <c r="J420">
        <v>13</v>
      </c>
      <c r="K420">
        <v>26</v>
      </c>
      <c r="L420">
        <v>87</v>
      </c>
      <c r="M420">
        <v>6.9</v>
      </c>
      <c r="N420">
        <v>0.09</v>
      </c>
      <c r="O420">
        <v>0.11</v>
      </c>
      <c r="P420">
        <v>0.2</v>
      </c>
      <c r="Q420">
        <v>0.2</v>
      </c>
      <c r="R420">
        <v>0.39</v>
      </c>
      <c r="S420">
        <v>1.32</v>
      </c>
      <c r="T420">
        <v>850.05</v>
      </c>
      <c r="U420">
        <v>12.88</v>
      </c>
      <c r="V420">
        <v>0.42</v>
      </c>
      <c r="W420">
        <v>0.49</v>
      </c>
      <c r="X420">
        <v>0.92</v>
      </c>
      <c r="Y420">
        <v>0.92</v>
      </c>
      <c r="Z420">
        <v>1.84</v>
      </c>
      <c r="AA420">
        <v>6.14</v>
      </c>
      <c r="AB420">
        <v>14.59</v>
      </c>
      <c r="AC420">
        <v>14</v>
      </c>
      <c r="AD420">
        <v>54.7</v>
      </c>
      <c r="AE420">
        <v>48.74</v>
      </c>
      <c r="AF420">
        <v>-6.15</v>
      </c>
      <c r="AG420">
        <v>49.41</v>
      </c>
      <c r="AH420">
        <v>42</v>
      </c>
      <c r="AI420">
        <v>43</v>
      </c>
      <c r="AJ420">
        <v>0</v>
      </c>
      <c r="AK420">
        <v>10</v>
      </c>
      <c r="AL420">
        <v>0</v>
      </c>
      <c r="AM420">
        <v>3</v>
      </c>
      <c r="AN420">
        <v>16</v>
      </c>
      <c r="AO420">
        <v>18.75</v>
      </c>
      <c r="AP420">
        <v>3</v>
      </c>
      <c r="AQ420">
        <v>61</v>
      </c>
      <c r="AR420">
        <v>4.92</v>
      </c>
      <c r="AS420">
        <v>257</v>
      </c>
      <c r="AT420">
        <v>528</v>
      </c>
      <c r="AU420">
        <v>48.67</v>
      </c>
    </row>
    <row r="421" spans="2:47" x14ac:dyDescent="0.2">
      <c r="B421" t="s">
        <v>327</v>
      </c>
      <c r="C421" t="s">
        <v>102</v>
      </c>
      <c r="D421" t="s">
        <v>71</v>
      </c>
      <c r="E421">
        <v>20.170000000000002</v>
      </c>
      <c r="F421">
        <v>67</v>
      </c>
      <c r="G421">
        <v>3</v>
      </c>
      <c r="H421">
        <v>2</v>
      </c>
      <c r="I421">
        <v>6</v>
      </c>
      <c r="J421">
        <v>5</v>
      </c>
      <c r="K421">
        <v>11</v>
      </c>
      <c r="L421">
        <v>92</v>
      </c>
      <c r="M421">
        <v>3.26</v>
      </c>
      <c r="N421">
        <v>0.04</v>
      </c>
      <c r="O421">
        <v>0.03</v>
      </c>
      <c r="P421">
        <v>0.09</v>
      </c>
      <c r="Q421">
        <v>7.0000000000000007E-2</v>
      </c>
      <c r="R421">
        <v>0.16</v>
      </c>
      <c r="S421">
        <v>1.37</v>
      </c>
      <c r="T421">
        <v>1230.1600000000001</v>
      </c>
      <c r="U421">
        <v>18.36</v>
      </c>
      <c r="V421">
        <v>0.15</v>
      </c>
      <c r="W421">
        <v>0.1</v>
      </c>
      <c r="X421">
        <v>0.28999999999999998</v>
      </c>
      <c r="Y421">
        <v>0.24</v>
      </c>
      <c r="Z421">
        <v>0.54</v>
      </c>
      <c r="AA421">
        <v>4.49</v>
      </c>
      <c r="AB421">
        <v>13.85</v>
      </c>
      <c r="AC421">
        <v>14.01</v>
      </c>
      <c r="AD421">
        <v>49.65</v>
      </c>
      <c r="AE421">
        <v>51.08</v>
      </c>
      <c r="AF421">
        <v>-0.15</v>
      </c>
      <c r="AG421">
        <v>47.41</v>
      </c>
      <c r="AH421">
        <v>64</v>
      </c>
      <c r="AI421">
        <v>71</v>
      </c>
      <c r="AJ421">
        <v>0</v>
      </c>
      <c r="AK421">
        <v>2</v>
      </c>
      <c r="AL421">
        <v>0</v>
      </c>
      <c r="AM421">
        <v>0</v>
      </c>
      <c r="AN421">
        <v>0</v>
      </c>
      <c r="AO421">
        <v>0</v>
      </c>
      <c r="AP421">
        <v>3</v>
      </c>
      <c r="AQ421">
        <v>90</v>
      </c>
      <c r="AR421">
        <v>3.33</v>
      </c>
      <c r="AS421">
        <v>0</v>
      </c>
      <c r="AT421">
        <v>0</v>
      </c>
      <c r="AU421">
        <v>0</v>
      </c>
    </row>
    <row r="422" spans="2:47" x14ac:dyDescent="0.2">
      <c r="B422" t="s">
        <v>461</v>
      </c>
      <c r="C422" t="s">
        <v>102</v>
      </c>
      <c r="D422" t="s">
        <v>54</v>
      </c>
      <c r="E422">
        <v>18.196000000000002</v>
      </c>
      <c r="F422">
        <v>61</v>
      </c>
      <c r="G422">
        <v>0</v>
      </c>
      <c r="H422">
        <v>1</v>
      </c>
      <c r="I422">
        <v>4</v>
      </c>
      <c r="J422">
        <v>1</v>
      </c>
      <c r="K422">
        <v>5</v>
      </c>
      <c r="L422">
        <v>45</v>
      </c>
      <c r="M422">
        <v>0</v>
      </c>
      <c r="N422">
        <v>0</v>
      </c>
      <c r="O422">
        <v>0.02</v>
      </c>
      <c r="P422">
        <v>7.0000000000000007E-2</v>
      </c>
      <c r="Q422">
        <v>0.02</v>
      </c>
      <c r="R422">
        <v>0.08</v>
      </c>
      <c r="S422">
        <v>0.74</v>
      </c>
      <c r="T422">
        <v>704.9</v>
      </c>
      <c r="U422">
        <v>11.56</v>
      </c>
      <c r="V422">
        <v>0</v>
      </c>
      <c r="W422">
        <v>0.09</v>
      </c>
      <c r="X422">
        <v>0.34</v>
      </c>
      <c r="Y422">
        <v>0.09</v>
      </c>
      <c r="Z422">
        <v>0.43</v>
      </c>
      <c r="AA422">
        <v>3.83</v>
      </c>
      <c r="AB422">
        <v>12.93</v>
      </c>
      <c r="AC422">
        <v>13.57</v>
      </c>
      <c r="AD422">
        <v>50.1</v>
      </c>
      <c r="AE422">
        <v>48.86</v>
      </c>
      <c r="AF422">
        <v>-3.76</v>
      </c>
      <c r="AG422">
        <v>48.28</v>
      </c>
      <c r="AH422">
        <v>28</v>
      </c>
      <c r="AI422">
        <v>30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45</v>
      </c>
      <c r="AR422">
        <v>0</v>
      </c>
      <c r="AS422">
        <v>0</v>
      </c>
      <c r="AT422">
        <v>1</v>
      </c>
      <c r="AU422">
        <v>0</v>
      </c>
    </row>
    <row r="423" spans="2:47" x14ac:dyDescent="0.2">
      <c r="B423" t="s">
        <v>175</v>
      </c>
      <c r="C423" t="s">
        <v>41</v>
      </c>
      <c r="D423" t="s">
        <v>50</v>
      </c>
      <c r="E423">
        <v>17.492000000000001</v>
      </c>
      <c r="F423">
        <v>64</v>
      </c>
      <c r="G423">
        <v>12</v>
      </c>
      <c r="H423">
        <v>8</v>
      </c>
      <c r="I423">
        <v>4</v>
      </c>
      <c r="J423">
        <v>20</v>
      </c>
      <c r="K423">
        <v>24</v>
      </c>
      <c r="L423">
        <v>131</v>
      </c>
      <c r="M423">
        <v>9.16</v>
      </c>
      <c r="N423">
        <v>0.19</v>
      </c>
      <c r="O423">
        <v>0.12</v>
      </c>
      <c r="P423">
        <v>0.06</v>
      </c>
      <c r="Q423">
        <v>0.31</v>
      </c>
      <c r="R423">
        <v>0.38</v>
      </c>
      <c r="S423">
        <v>2.0499999999999998</v>
      </c>
      <c r="T423">
        <v>832.97</v>
      </c>
      <c r="U423">
        <v>13.02</v>
      </c>
      <c r="V423">
        <v>0.86</v>
      </c>
      <c r="W423">
        <v>0.57999999999999996</v>
      </c>
      <c r="X423">
        <v>0.28999999999999998</v>
      </c>
      <c r="Y423">
        <v>1.44</v>
      </c>
      <c r="Z423">
        <v>1.73</v>
      </c>
      <c r="AA423">
        <v>9.44</v>
      </c>
      <c r="AB423">
        <v>14.7</v>
      </c>
      <c r="AC423">
        <v>14.66</v>
      </c>
      <c r="AD423">
        <v>52.87</v>
      </c>
      <c r="AE423">
        <v>49.71</v>
      </c>
      <c r="AF423">
        <v>-6.35</v>
      </c>
      <c r="AG423">
        <v>49.4</v>
      </c>
      <c r="AH423">
        <v>41</v>
      </c>
      <c r="AI423">
        <v>42</v>
      </c>
      <c r="AJ423">
        <v>4</v>
      </c>
      <c r="AK423">
        <v>21</v>
      </c>
      <c r="AL423">
        <v>19.05</v>
      </c>
      <c r="AM423">
        <v>3</v>
      </c>
      <c r="AN423">
        <v>18</v>
      </c>
      <c r="AO423">
        <v>16.670000000000002</v>
      </c>
      <c r="AP423">
        <v>5</v>
      </c>
      <c r="AQ423">
        <v>92</v>
      </c>
      <c r="AR423">
        <v>5.43</v>
      </c>
      <c r="AS423">
        <v>283</v>
      </c>
      <c r="AT423">
        <v>599</v>
      </c>
      <c r="AU423">
        <v>47.25</v>
      </c>
    </row>
    <row r="424" spans="2:47" x14ac:dyDescent="0.2">
      <c r="B424" t="s">
        <v>356</v>
      </c>
      <c r="C424" t="s">
        <v>102</v>
      </c>
      <c r="D424" t="s">
        <v>157</v>
      </c>
      <c r="E424">
        <v>17.224</v>
      </c>
      <c r="F424">
        <v>56</v>
      </c>
      <c r="G424">
        <v>2</v>
      </c>
      <c r="H424">
        <v>6</v>
      </c>
      <c r="I424">
        <v>5</v>
      </c>
      <c r="J424">
        <v>8</v>
      </c>
      <c r="K424">
        <v>13</v>
      </c>
      <c r="L424">
        <v>48</v>
      </c>
      <c r="M424">
        <v>4.17</v>
      </c>
      <c r="N424">
        <v>0.04</v>
      </c>
      <c r="O424">
        <v>0.11</v>
      </c>
      <c r="P424">
        <v>0.09</v>
      </c>
      <c r="Q424">
        <v>0.14000000000000001</v>
      </c>
      <c r="R424">
        <v>0.23</v>
      </c>
      <c r="S424">
        <v>0.86</v>
      </c>
      <c r="T424">
        <v>779.94</v>
      </c>
      <c r="U424">
        <v>13.93</v>
      </c>
      <c r="V424">
        <v>0.15</v>
      </c>
      <c r="W424">
        <v>0.46</v>
      </c>
      <c r="X424">
        <v>0.38</v>
      </c>
      <c r="Y424">
        <v>0.62</v>
      </c>
      <c r="Z424">
        <v>1</v>
      </c>
      <c r="AA424">
        <v>3.69</v>
      </c>
      <c r="AB424">
        <v>13.75</v>
      </c>
      <c r="AC424">
        <v>13.86</v>
      </c>
      <c r="AD424">
        <v>42.42</v>
      </c>
      <c r="AE424">
        <v>50.32</v>
      </c>
      <c r="AF424">
        <v>-0.37</v>
      </c>
      <c r="AG424">
        <v>43.04</v>
      </c>
      <c r="AH424">
        <v>34</v>
      </c>
      <c r="AI424">
        <v>45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2</v>
      </c>
      <c r="AQ424">
        <v>47</v>
      </c>
      <c r="AR424">
        <v>4.26</v>
      </c>
      <c r="AS424">
        <v>0</v>
      </c>
      <c r="AT424">
        <v>0</v>
      </c>
      <c r="AU424">
        <v>0</v>
      </c>
    </row>
    <row r="425" spans="2:47" x14ac:dyDescent="0.2">
      <c r="B425" t="s">
        <v>254</v>
      </c>
      <c r="C425" t="s">
        <v>102</v>
      </c>
      <c r="D425" t="s">
        <v>3698</v>
      </c>
      <c r="E425">
        <v>19.524000000000001</v>
      </c>
      <c r="F425">
        <v>62</v>
      </c>
      <c r="G425">
        <v>5</v>
      </c>
      <c r="H425">
        <v>13</v>
      </c>
      <c r="I425">
        <v>10</v>
      </c>
      <c r="J425">
        <v>18</v>
      </c>
      <c r="K425">
        <v>28</v>
      </c>
      <c r="L425">
        <v>93</v>
      </c>
      <c r="M425">
        <v>5.38</v>
      </c>
      <c r="N425">
        <v>0.08</v>
      </c>
      <c r="O425">
        <v>0.21</v>
      </c>
      <c r="P425">
        <v>0.16</v>
      </c>
      <c r="Q425">
        <v>0.28999999999999998</v>
      </c>
      <c r="R425">
        <v>0.45</v>
      </c>
      <c r="S425">
        <v>1.5</v>
      </c>
      <c r="T425">
        <v>960.07</v>
      </c>
      <c r="U425">
        <v>15.48</v>
      </c>
      <c r="V425">
        <v>0.31</v>
      </c>
      <c r="W425">
        <v>0.81</v>
      </c>
      <c r="X425">
        <v>0.62</v>
      </c>
      <c r="Y425">
        <v>1.1200000000000001</v>
      </c>
      <c r="Z425">
        <v>1.75</v>
      </c>
      <c r="AA425">
        <v>5.81</v>
      </c>
      <c r="AB425">
        <v>13.89</v>
      </c>
      <c r="AC425">
        <v>14.08</v>
      </c>
      <c r="AD425">
        <v>55.59</v>
      </c>
      <c r="AE425">
        <v>50.35</v>
      </c>
      <c r="AF425">
        <v>6.47</v>
      </c>
      <c r="AG425">
        <v>60.19</v>
      </c>
      <c r="AH425">
        <v>65</v>
      </c>
      <c r="AI425">
        <v>43</v>
      </c>
      <c r="AJ425">
        <v>0</v>
      </c>
      <c r="AK425">
        <v>1</v>
      </c>
      <c r="AL425">
        <v>0</v>
      </c>
      <c r="AM425">
        <v>0</v>
      </c>
      <c r="AN425">
        <v>4</v>
      </c>
      <c r="AO425">
        <v>0</v>
      </c>
      <c r="AP425">
        <v>5</v>
      </c>
      <c r="AQ425">
        <v>88</v>
      </c>
      <c r="AR425">
        <v>5.68</v>
      </c>
      <c r="AS425">
        <v>0</v>
      </c>
      <c r="AT425">
        <v>0</v>
      </c>
      <c r="AU425">
        <v>0</v>
      </c>
    </row>
    <row r="426" spans="2:47" x14ac:dyDescent="0.2">
      <c r="B426" t="s">
        <v>515</v>
      </c>
      <c r="C426" t="s">
        <v>102</v>
      </c>
      <c r="D426" t="s">
        <v>42</v>
      </c>
      <c r="E426">
        <v>16.640999999999998</v>
      </c>
      <c r="F426">
        <v>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0.67</v>
      </c>
      <c r="T426">
        <v>67.540000000000006</v>
      </c>
      <c r="U426">
        <v>11.26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3.55</v>
      </c>
      <c r="AB426">
        <v>13.58</v>
      </c>
      <c r="AC426">
        <v>12.55</v>
      </c>
      <c r="AD426">
        <v>64.900000000000006</v>
      </c>
      <c r="AE426">
        <v>44.88</v>
      </c>
      <c r="AF426">
        <v>0</v>
      </c>
      <c r="AG426">
        <v>66.67</v>
      </c>
      <c r="AH426">
        <v>2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</v>
      </c>
      <c r="AR426">
        <v>0</v>
      </c>
      <c r="AS426">
        <v>0</v>
      </c>
      <c r="AT426">
        <v>0</v>
      </c>
      <c r="AU426">
        <v>0</v>
      </c>
    </row>
    <row r="427" spans="2:47" x14ac:dyDescent="0.2">
      <c r="B427" t="s">
        <v>53</v>
      </c>
      <c r="C427" t="s">
        <v>41</v>
      </c>
      <c r="D427" t="s">
        <v>1636</v>
      </c>
      <c r="E427">
        <v>18.21</v>
      </c>
      <c r="F427">
        <v>49</v>
      </c>
      <c r="G427">
        <v>14</v>
      </c>
      <c r="H427">
        <v>20</v>
      </c>
      <c r="I427">
        <v>12</v>
      </c>
      <c r="J427">
        <v>34</v>
      </c>
      <c r="K427">
        <v>46</v>
      </c>
      <c r="L427">
        <v>74</v>
      </c>
      <c r="M427">
        <v>18.920000000000002</v>
      </c>
      <c r="N427">
        <v>0.28999999999999998</v>
      </c>
      <c r="O427">
        <v>0.41</v>
      </c>
      <c r="P427">
        <v>0.24</v>
      </c>
      <c r="Q427">
        <v>0.69</v>
      </c>
      <c r="R427">
        <v>0.94</v>
      </c>
      <c r="S427">
        <v>1.51</v>
      </c>
      <c r="T427">
        <v>845.09</v>
      </c>
      <c r="U427">
        <v>17.25</v>
      </c>
      <c r="V427">
        <v>0.99</v>
      </c>
      <c r="W427">
        <v>1.42</v>
      </c>
      <c r="X427">
        <v>0.85</v>
      </c>
      <c r="Y427">
        <v>2.41</v>
      </c>
      <c r="Z427">
        <v>3.27</v>
      </c>
      <c r="AA427">
        <v>5.25</v>
      </c>
      <c r="AB427">
        <v>15.72</v>
      </c>
      <c r="AC427">
        <v>14.1</v>
      </c>
      <c r="AD427">
        <v>56.68</v>
      </c>
      <c r="AE427">
        <v>48.94</v>
      </c>
      <c r="AF427">
        <v>10.6</v>
      </c>
      <c r="AG427">
        <v>64.77</v>
      </c>
      <c r="AH427">
        <v>57</v>
      </c>
      <c r="AI427">
        <v>31</v>
      </c>
      <c r="AJ427">
        <v>3</v>
      </c>
      <c r="AK427">
        <v>13</v>
      </c>
      <c r="AL427">
        <v>23.08</v>
      </c>
      <c r="AM427">
        <v>5</v>
      </c>
      <c r="AN427">
        <v>18</v>
      </c>
      <c r="AO427">
        <v>27.78</v>
      </c>
      <c r="AP427">
        <v>6</v>
      </c>
      <c r="AQ427">
        <v>43</v>
      </c>
      <c r="AR427">
        <v>13.95</v>
      </c>
      <c r="AS427">
        <v>432</v>
      </c>
      <c r="AT427">
        <v>754</v>
      </c>
      <c r="AU427">
        <v>57.29</v>
      </c>
    </row>
    <row r="428" spans="2:47" x14ac:dyDescent="0.2">
      <c r="B428" t="s">
        <v>534</v>
      </c>
      <c r="C428" t="s">
        <v>102</v>
      </c>
      <c r="D428" t="s">
        <v>54</v>
      </c>
      <c r="E428">
        <v>17.687000000000001</v>
      </c>
      <c r="F428">
        <v>7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0.14000000000000001</v>
      </c>
      <c r="Q428">
        <v>0</v>
      </c>
      <c r="R428">
        <v>0.14000000000000001</v>
      </c>
      <c r="S428">
        <v>0</v>
      </c>
      <c r="T428">
        <v>54.24</v>
      </c>
      <c r="U428">
        <v>7.75</v>
      </c>
      <c r="V428">
        <v>0</v>
      </c>
      <c r="W428">
        <v>0</v>
      </c>
      <c r="X428">
        <v>1.1100000000000001</v>
      </c>
      <c r="Y428">
        <v>0</v>
      </c>
      <c r="Z428">
        <v>1.1100000000000001</v>
      </c>
      <c r="AA428">
        <v>0</v>
      </c>
      <c r="AB428">
        <v>11.84</v>
      </c>
      <c r="AC428">
        <v>12.87</v>
      </c>
      <c r="AD428">
        <v>42.68</v>
      </c>
      <c r="AE428">
        <v>53.76</v>
      </c>
      <c r="AF428">
        <v>5.56</v>
      </c>
      <c r="AG428">
        <v>50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2:47" x14ac:dyDescent="0.2">
      <c r="B429" t="s">
        <v>142</v>
      </c>
      <c r="C429" t="s">
        <v>46</v>
      </c>
      <c r="D429" t="s">
        <v>58</v>
      </c>
      <c r="E429">
        <v>19.439</v>
      </c>
      <c r="F429">
        <v>68</v>
      </c>
      <c r="G429">
        <v>14</v>
      </c>
      <c r="H429">
        <v>6</v>
      </c>
      <c r="I429">
        <v>8</v>
      </c>
      <c r="J429">
        <v>20</v>
      </c>
      <c r="K429">
        <v>28</v>
      </c>
      <c r="L429">
        <v>171</v>
      </c>
      <c r="M429">
        <v>8.19</v>
      </c>
      <c r="N429">
        <v>0.21</v>
      </c>
      <c r="O429">
        <v>0.09</v>
      </c>
      <c r="P429">
        <v>0.12</v>
      </c>
      <c r="Q429">
        <v>0.28999999999999998</v>
      </c>
      <c r="R429">
        <v>0.41</v>
      </c>
      <c r="S429">
        <v>2.5099999999999998</v>
      </c>
      <c r="T429">
        <v>890.8</v>
      </c>
      <c r="U429">
        <v>13.1</v>
      </c>
      <c r="V429">
        <v>0.94</v>
      </c>
      <c r="W429">
        <v>0.4</v>
      </c>
      <c r="X429">
        <v>0.54</v>
      </c>
      <c r="Y429">
        <v>1.35</v>
      </c>
      <c r="Z429">
        <v>1.89</v>
      </c>
      <c r="AA429">
        <v>11.52</v>
      </c>
      <c r="AB429">
        <v>14.6</v>
      </c>
      <c r="AC429">
        <v>13.92</v>
      </c>
      <c r="AD429">
        <v>50.21</v>
      </c>
      <c r="AE429">
        <v>50.43</v>
      </c>
      <c r="AF429">
        <v>-8.3699999999999992</v>
      </c>
      <c r="AG429">
        <v>46.99</v>
      </c>
      <c r="AH429">
        <v>39</v>
      </c>
      <c r="AI429">
        <v>44</v>
      </c>
      <c r="AJ429">
        <v>6</v>
      </c>
      <c r="AK429">
        <v>14</v>
      </c>
      <c r="AL429">
        <v>42.86</v>
      </c>
      <c r="AM429">
        <v>2</v>
      </c>
      <c r="AN429">
        <v>26</v>
      </c>
      <c r="AO429">
        <v>7.69</v>
      </c>
      <c r="AP429">
        <v>6</v>
      </c>
      <c r="AQ429">
        <v>131</v>
      </c>
      <c r="AR429">
        <v>4.58</v>
      </c>
      <c r="AS429">
        <v>5</v>
      </c>
      <c r="AT429">
        <v>9</v>
      </c>
      <c r="AU429">
        <v>55.56</v>
      </c>
    </row>
    <row r="430" spans="2:47" x14ac:dyDescent="0.2">
      <c r="B430" t="s">
        <v>338</v>
      </c>
      <c r="C430" t="s">
        <v>49</v>
      </c>
      <c r="D430" t="s">
        <v>138</v>
      </c>
      <c r="E430">
        <v>17.597000000000001</v>
      </c>
      <c r="F430">
        <v>65</v>
      </c>
      <c r="G430">
        <v>3</v>
      </c>
      <c r="H430">
        <v>3</v>
      </c>
      <c r="I430">
        <v>4</v>
      </c>
      <c r="J430">
        <v>6</v>
      </c>
      <c r="K430">
        <v>10</v>
      </c>
      <c r="L430">
        <v>32</v>
      </c>
      <c r="M430">
        <v>9.3800000000000008</v>
      </c>
      <c r="N430">
        <v>0.05</v>
      </c>
      <c r="O430">
        <v>0.05</v>
      </c>
      <c r="P430">
        <v>0.06</v>
      </c>
      <c r="Q430">
        <v>0.09</v>
      </c>
      <c r="R430">
        <v>0.15</v>
      </c>
      <c r="S430">
        <v>0.49</v>
      </c>
      <c r="T430">
        <v>662.25</v>
      </c>
      <c r="U430">
        <v>10.19</v>
      </c>
      <c r="V430">
        <v>0.27</v>
      </c>
      <c r="W430">
        <v>0.27</v>
      </c>
      <c r="X430">
        <v>0.36</v>
      </c>
      <c r="Y430">
        <v>0.54</v>
      </c>
      <c r="Z430">
        <v>0.91</v>
      </c>
      <c r="AA430">
        <v>2.9</v>
      </c>
      <c r="AB430">
        <v>13.36</v>
      </c>
      <c r="AC430">
        <v>13.61</v>
      </c>
      <c r="AD430">
        <v>34.89</v>
      </c>
      <c r="AE430">
        <v>52.83</v>
      </c>
      <c r="AF430">
        <v>-16.48</v>
      </c>
      <c r="AG430">
        <v>21.67</v>
      </c>
      <c r="AH430">
        <v>13</v>
      </c>
      <c r="AI430">
        <v>47</v>
      </c>
      <c r="AJ430">
        <v>2</v>
      </c>
      <c r="AK430">
        <v>9</v>
      </c>
      <c r="AL430">
        <v>22.22</v>
      </c>
      <c r="AM430">
        <v>0</v>
      </c>
      <c r="AN430">
        <v>5</v>
      </c>
      <c r="AO430">
        <v>0</v>
      </c>
      <c r="AP430">
        <v>1</v>
      </c>
      <c r="AQ430">
        <v>18</v>
      </c>
      <c r="AR430">
        <v>5.56</v>
      </c>
      <c r="AS430">
        <v>4</v>
      </c>
      <c r="AT430">
        <v>10</v>
      </c>
      <c r="AU430">
        <v>40</v>
      </c>
    </row>
    <row r="431" spans="2:47" x14ac:dyDescent="0.2">
      <c r="B431" t="s">
        <v>395</v>
      </c>
      <c r="C431" t="s">
        <v>102</v>
      </c>
      <c r="D431" t="s">
        <v>56</v>
      </c>
      <c r="E431">
        <v>18.259</v>
      </c>
      <c r="F431">
        <v>53</v>
      </c>
      <c r="G431">
        <v>2</v>
      </c>
      <c r="H431">
        <v>2</v>
      </c>
      <c r="I431">
        <v>7</v>
      </c>
      <c r="J431">
        <v>4</v>
      </c>
      <c r="K431">
        <v>11</v>
      </c>
      <c r="L431">
        <v>38</v>
      </c>
      <c r="M431">
        <v>5.26</v>
      </c>
      <c r="N431">
        <v>0.04</v>
      </c>
      <c r="O431">
        <v>0.04</v>
      </c>
      <c r="P431">
        <v>0.13</v>
      </c>
      <c r="Q431">
        <v>0.08</v>
      </c>
      <c r="R431">
        <v>0.21</v>
      </c>
      <c r="S431">
        <v>0.72</v>
      </c>
      <c r="T431">
        <v>830.62</v>
      </c>
      <c r="U431">
        <v>15.67</v>
      </c>
      <c r="V431">
        <v>0.14000000000000001</v>
      </c>
      <c r="W431">
        <v>0.14000000000000001</v>
      </c>
      <c r="X431">
        <v>0.51</v>
      </c>
      <c r="Y431">
        <v>0.28999999999999998</v>
      </c>
      <c r="Z431">
        <v>0.79</v>
      </c>
      <c r="AA431">
        <v>2.74</v>
      </c>
      <c r="AB431">
        <v>14.21</v>
      </c>
      <c r="AC431">
        <v>14.11</v>
      </c>
      <c r="AD431">
        <v>47.35</v>
      </c>
      <c r="AE431">
        <v>51.33</v>
      </c>
      <c r="AF431">
        <v>13.86</v>
      </c>
      <c r="AG431">
        <v>53.19</v>
      </c>
      <c r="AH431">
        <v>50</v>
      </c>
      <c r="AI431">
        <v>44</v>
      </c>
      <c r="AJ431">
        <v>0</v>
      </c>
      <c r="AK431">
        <v>3</v>
      </c>
      <c r="AL431">
        <v>0</v>
      </c>
      <c r="AM431">
        <v>1</v>
      </c>
      <c r="AN431">
        <v>4</v>
      </c>
      <c r="AO431">
        <v>25</v>
      </c>
      <c r="AP431">
        <v>1</v>
      </c>
      <c r="AQ431">
        <v>31</v>
      </c>
      <c r="AR431">
        <v>3.23</v>
      </c>
      <c r="AS431">
        <v>0</v>
      </c>
      <c r="AT431">
        <v>0</v>
      </c>
      <c r="AU431">
        <v>0</v>
      </c>
    </row>
    <row r="432" spans="2:47" x14ac:dyDescent="0.2">
      <c r="B432" t="s">
        <v>150</v>
      </c>
      <c r="C432" t="s">
        <v>41</v>
      </c>
      <c r="D432" t="s">
        <v>47</v>
      </c>
      <c r="E432">
        <v>18.631</v>
      </c>
      <c r="F432">
        <v>50</v>
      </c>
      <c r="G432">
        <v>9</v>
      </c>
      <c r="H432">
        <v>9</v>
      </c>
      <c r="I432">
        <v>7</v>
      </c>
      <c r="J432">
        <v>18</v>
      </c>
      <c r="K432">
        <v>25</v>
      </c>
      <c r="L432">
        <v>87</v>
      </c>
      <c r="M432">
        <v>10.34</v>
      </c>
      <c r="N432">
        <v>0.18</v>
      </c>
      <c r="O432">
        <v>0.18</v>
      </c>
      <c r="P432">
        <v>0.14000000000000001</v>
      </c>
      <c r="Q432">
        <v>0.36</v>
      </c>
      <c r="R432">
        <v>0.5</v>
      </c>
      <c r="S432">
        <v>1.74</v>
      </c>
      <c r="T432">
        <v>609.03</v>
      </c>
      <c r="U432">
        <v>12.18</v>
      </c>
      <c r="V432">
        <v>0.89</v>
      </c>
      <c r="W432">
        <v>0.89</v>
      </c>
      <c r="X432">
        <v>0.69</v>
      </c>
      <c r="Y432">
        <v>1.77</v>
      </c>
      <c r="Z432">
        <v>2.46</v>
      </c>
      <c r="AA432">
        <v>8.57</v>
      </c>
      <c r="AB432">
        <v>13.18</v>
      </c>
      <c r="AC432">
        <v>13.92</v>
      </c>
      <c r="AD432">
        <v>54.87</v>
      </c>
      <c r="AE432">
        <v>49.38</v>
      </c>
      <c r="AF432">
        <v>-1.71</v>
      </c>
      <c r="AG432">
        <v>54.29</v>
      </c>
      <c r="AH432">
        <v>38</v>
      </c>
      <c r="AI432">
        <v>32</v>
      </c>
      <c r="AJ432">
        <v>4</v>
      </c>
      <c r="AK432">
        <v>15</v>
      </c>
      <c r="AL432">
        <v>26.67</v>
      </c>
      <c r="AM432">
        <v>3</v>
      </c>
      <c r="AN432">
        <v>25</v>
      </c>
      <c r="AO432">
        <v>12</v>
      </c>
      <c r="AP432">
        <v>2</v>
      </c>
      <c r="AQ432">
        <v>47</v>
      </c>
      <c r="AR432">
        <v>4.26</v>
      </c>
      <c r="AS432">
        <v>365</v>
      </c>
      <c r="AT432">
        <v>690</v>
      </c>
      <c r="AU432">
        <v>52.9</v>
      </c>
    </row>
    <row r="433" spans="2:47" x14ac:dyDescent="0.2">
      <c r="B433" t="s">
        <v>146</v>
      </c>
      <c r="C433" t="s">
        <v>41</v>
      </c>
      <c r="D433" t="s">
        <v>75</v>
      </c>
      <c r="E433">
        <v>17.988</v>
      </c>
      <c r="F433">
        <v>68</v>
      </c>
      <c r="G433">
        <v>17</v>
      </c>
      <c r="H433">
        <v>10</v>
      </c>
      <c r="I433">
        <v>10</v>
      </c>
      <c r="J433">
        <v>27</v>
      </c>
      <c r="K433">
        <v>37</v>
      </c>
      <c r="L433">
        <v>119</v>
      </c>
      <c r="M433">
        <v>14.29</v>
      </c>
      <c r="N433">
        <v>0.25</v>
      </c>
      <c r="O433">
        <v>0.15</v>
      </c>
      <c r="P433">
        <v>0.15</v>
      </c>
      <c r="Q433">
        <v>0.4</v>
      </c>
      <c r="R433">
        <v>0.54</v>
      </c>
      <c r="S433">
        <v>1.75</v>
      </c>
      <c r="T433">
        <v>974.05</v>
      </c>
      <c r="U433">
        <v>14.32</v>
      </c>
      <c r="V433">
        <v>1.05</v>
      </c>
      <c r="W433">
        <v>0.62</v>
      </c>
      <c r="X433">
        <v>0.62</v>
      </c>
      <c r="Y433">
        <v>1.66</v>
      </c>
      <c r="Z433">
        <v>2.2799999999999998</v>
      </c>
      <c r="AA433">
        <v>7.33</v>
      </c>
      <c r="AB433">
        <v>15.34</v>
      </c>
      <c r="AC433">
        <v>14.02</v>
      </c>
      <c r="AD433">
        <v>48.92</v>
      </c>
      <c r="AE433">
        <v>50.29</v>
      </c>
      <c r="AF433">
        <v>8.35</v>
      </c>
      <c r="AG433">
        <v>53.85</v>
      </c>
      <c r="AH433">
        <v>56</v>
      </c>
      <c r="AI433">
        <v>48</v>
      </c>
      <c r="AJ433">
        <v>3</v>
      </c>
      <c r="AK433">
        <v>18</v>
      </c>
      <c r="AL433">
        <v>16.670000000000002</v>
      </c>
      <c r="AM433">
        <v>3</v>
      </c>
      <c r="AN433">
        <v>21</v>
      </c>
      <c r="AO433">
        <v>14.29</v>
      </c>
      <c r="AP433">
        <v>11</v>
      </c>
      <c r="AQ433">
        <v>80</v>
      </c>
      <c r="AR433">
        <v>13.75</v>
      </c>
      <c r="AS433">
        <v>532</v>
      </c>
      <c r="AT433">
        <v>981</v>
      </c>
      <c r="AU433">
        <v>54.23</v>
      </c>
    </row>
    <row r="434" spans="2:47" x14ac:dyDescent="0.2">
      <c r="B434" t="s">
        <v>121</v>
      </c>
      <c r="C434" t="s">
        <v>102</v>
      </c>
      <c r="D434" t="s">
        <v>119</v>
      </c>
      <c r="E434">
        <v>17.09</v>
      </c>
      <c r="F434">
        <v>63</v>
      </c>
      <c r="G434">
        <v>10</v>
      </c>
      <c r="H434">
        <v>14</v>
      </c>
      <c r="I434">
        <v>7</v>
      </c>
      <c r="J434">
        <v>24</v>
      </c>
      <c r="K434">
        <v>31</v>
      </c>
      <c r="L434">
        <v>88</v>
      </c>
      <c r="M434">
        <v>11.36</v>
      </c>
      <c r="N434">
        <v>0.16</v>
      </c>
      <c r="O434">
        <v>0.22</v>
      </c>
      <c r="P434">
        <v>0.11</v>
      </c>
      <c r="Q434">
        <v>0.38</v>
      </c>
      <c r="R434">
        <v>0.49</v>
      </c>
      <c r="S434">
        <v>1.4</v>
      </c>
      <c r="T434">
        <v>1109.3</v>
      </c>
      <c r="U434">
        <v>17.61</v>
      </c>
      <c r="V434">
        <v>0.54</v>
      </c>
      <c r="W434">
        <v>0.76</v>
      </c>
      <c r="X434">
        <v>0.38</v>
      </c>
      <c r="Y434">
        <v>1.3</v>
      </c>
      <c r="Z434">
        <v>1.68</v>
      </c>
      <c r="AA434">
        <v>4.76</v>
      </c>
      <c r="AB434">
        <v>14.84</v>
      </c>
      <c r="AC434">
        <v>14</v>
      </c>
      <c r="AD434">
        <v>43.69</v>
      </c>
      <c r="AE434">
        <v>51.14</v>
      </c>
      <c r="AF434">
        <v>-0.98</v>
      </c>
      <c r="AG434">
        <v>43.65</v>
      </c>
      <c r="AH434">
        <v>55</v>
      </c>
      <c r="AI434">
        <v>71</v>
      </c>
      <c r="AJ434">
        <v>2</v>
      </c>
      <c r="AK434">
        <v>11</v>
      </c>
      <c r="AL434">
        <v>18.18</v>
      </c>
      <c r="AM434">
        <v>1</v>
      </c>
      <c r="AN434">
        <v>9</v>
      </c>
      <c r="AO434">
        <v>11.11</v>
      </c>
      <c r="AP434">
        <v>7</v>
      </c>
      <c r="AQ434">
        <v>68</v>
      </c>
      <c r="AR434">
        <v>10.29</v>
      </c>
      <c r="AS434">
        <v>0</v>
      </c>
      <c r="AT434">
        <v>0</v>
      </c>
      <c r="AU434">
        <v>0</v>
      </c>
    </row>
    <row r="435" spans="2:47" x14ac:dyDescent="0.2">
      <c r="B435" t="s">
        <v>63</v>
      </c>
      <c r="C435" t="s">
        <v>49</v>
      </c>
      <c r="D435" t="s">
        <v>157</v>
      </c>
      <c r="E435">
        <v>20.437999999999999</v>
      </c>
      <c r="F435">
        <v>63</v>
      </c>
      <c r="G435">
        <v>15</v>
      </c>
      <c r="H435">
        <v>18</v>
      </c>
      <c r="I435">
        <v>15</v>
      </c>
      <c r="J435">
        <v>33</v>
      </c>
      <c r="K435">
        <v>48</v>
      </c>
      <c r="L435">
        <v>144</v>
      </c>
      <c r="M435">
        <v>10.42</v>
      </c>
      <c r="N435">
        <v>0.24</v>
      </c>
      <c r="O435">
        <v>0.28999999999999998</v>
      </c>
      <c r="P435">
        <v>0.24</v>
      </c>
      <c r="Q435">
        <v>0.52</v>
      </c>
      <c r="R435">
        <v>0.76</v>
      </c>
      <c r="S435">
        <v>2.29</v>
      </c>
      <c r="T435">
        <v>1016.74</v>
      </c>
      <c r="U435">
        <v>16.14</v>
      </c>
      <c r="V435">
        <v>0.89</v>
      </c>
      <c r="W435">
        <v>1.06</v>
      </c>
      <c r="X435">
        <v>0.89</v>
      </c>
      <c r="Y435">
        <v>1.95</v>
      </c>
      <c r="Z435">
        <v>2.83</v>
      </c>
      <c r="AA435">
        <v>8.5</v>
      </c>
      <c r="AB435">
        <v>14.51</v>
      </c>
      <c r="AC435">
        <v>13.99</v>
      </c>
      <c r="AD435">
        <v>49.48</v>
      </c>
      <c r="AE435">
        <v>49.55</v>
      </c>
      <c r="AF435">
        <v>1.41</v>
      </c>
      <c r="AG435">
        <v>51.67</v>
      </c>
      <c r="AH435">
        <v>62</v>
      </c>
      <c r="AI435">
        <v>58</v>
      </c>
      <c r="AJ435">
        <v>8</v>
      </c>
      <c r="AK435">
        <v>35</v>
      </c>
      <c r="AL435">
        <v>22.86</v>
      </c>
      <c r="AM435">
        <v>3</v>
      </c>
      <c r="AN435">
        <v>21</v>
      </c>
      <c r="AO435">
        <v>14.29</v>
      </c>
      <c r="AP435">
        <v>4</v>
      </c>
      <c r="AQ435">
        <v>88</v>
      </c>
      <c r="AR435">
        <v>4.55</v>
      </c>
      <c r="AS435">
        <v>403</v>
      </c>
      <c r="AT435">
        <v>813</v>
      </c>
      <c r="AU435">
        <v>49.57</v>
      </c>
    </row>
    <row r="436" spans="2:47" x14ac:dyDescent="0.2">
      <c r="B436" t="s">
        <v>557</v>
      </c>
      <c r="C436" t="s">
        <v>102</v>
      </c>
      <c r="D436" t="s">
        <v>78</v>
      </c>
      <c r="E436">
        <v>18.513999999999999</v>
      </c>
      <c r="F436">
        <v>8</v>
      </c>
      <c r="G436">
        <v>1</v>
      </c>
      <c r="H436">
        <v>0</v>
      </c>
      <c r="I436">
        <v>1</v>
      </c>
      <c r="J436">
        <v>1</v>
      </c>
      <c r="K436">
        <v>2</v>
      </c>
      <c r="L436">
        <v>7</v>
      </c>
      <c r="M436">
        <v>14.29</v>
      </c>
      <c r="N436">
        <v>0.12</v>
      </c>
      <c r="O436">
        <v>0</v>
      </c>
      <c r="P436">
        <v>0.12</v>
      </c>
      <c r="Q436">
        <v>0.12</v>
      </c>
      <c r="R436">
        <v>0.25</v>
      </c>
      <c r="S436">
        <v>0.88</v>
      </c>
      <c r="T436">
        <v>114.51</v>
      </c>
      <c r="U436">
        <v>14.31</v>
      </c>
      <c r="V436">
        <v>0.52</v>
      </c>
      <c r="W436">
        <v>0</v>
      </c>
      <c r="X436">
        <v>0.52</v>
      </c>
      <c r="Y436">
        <v>0.52</v>
      </c>
      <c r="Z436">
        <v>1.05</v>
      </c>
      <c r="AA436">
        <v>3.67</v>
      </c>
      <c r="AB436">
        <v>13.78</v>
      </c>
      <c r="AC436">
        <v>13.77</v>
      </c>
      <c r="AD436">
        <v>42.16</v>
      </c>
      <c r="AE436">
        <v>53.37</v>
      </c>
      <c r="AF436">
        <v>28.18</v>
      </c>
      <c r="AG436">
        <v>60</v>
      </c>
      <c r="AH436">
        <v>6</v>
      </c>
      <c r="AI436">
        <v>4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7</v>
      </c>
      <c r="AR436">
        <v>14.29</v>
      </c>
      <c r="AS436">
        <v>0</v>
      </c>
      <c r="AT436">
        <v>0</v>
      </c>
      <c r="AU436">
        <v>0</v>
      </c>
    </row>
    <row r="437" spans="2:47" x14ac:dyDescent="0.2">
      <c r="B437" t="s">
        <v>198</v>
      </c>
      <c r="C437" t="s">
        <v>46</v>
      </c>
      <c r="D437" t="s">
        <v>42</v>
      </c>
      <c r="E437">
        <v>17.158000000000001</v>
      </c>
      <c r="F437">
        <v>68</v>
      </c>
      <c r="G437">
        <v>12</v>
      </c>
      <c r="H437">
        <v>7</v>
      </c>
      <c r="I437">
        <v>6</v>
      </c>
      <c r="J437">
        <v>19</v>
      </c>
      <c r="K437">
        <v>25</v>
      </c>
      <c r="L437">
        <v>92</v>
      </c>
      <c r="M437">
        <v>13.04</v>
      </c>
      <c r="N437">
        <v>0.18</v>
      </c>
      <c r="O437">
        <v>0.1</v>
      </c>
      <c r="P437">
        <v>0.09</v>
      </c>
      <c r="Q437">
        <v>0.28000000000000003</v>
      </c>
      <c r="R437">
        <v>0.37</v>
      </c>
      <c r="S437">
        <v>1.35</v>
      </c>
      <c r="T437">
        <v>812.5</v>
      </c>
      <c r="U437">
        <v>11.95</v>
      </c>
      <c r="V437">
        <v>0.89</v>
      </c>
      <c r="W437">
        <v>0.52</v>
      </c>
      <c r="X437">
        <v>0.44</v>
      </c>
      <c r="Y437">
        <v>1.4</v>
      </c>
      <c r="Z437">
        <v>1.85</v>
      </c>
      <c r="AA437">
        <v>6.79</v>
      </c>
      <c r="AB437">
        <v>15.06</v>
      </c>
      <c r="AC437">
        <v>14.09</v>
      </c>
      <c r="AD437">
        <v>64.650000000000006</v>
      </c>
      <c r="AE437">
        <v>49.1</v>
      </c>
      <c r="AF437">
        <v>8.84</v>
      </c>
      <c r="AG437">
        <v>70.13</v>
      </c>
      <c r="AH437">
        <v>54</v>
      </c>
      <c r="AI437">
        <v>23</v>
      </c>
      <c r="AJ437">
        <v>7</v>
      </c>
      <c r="AK437">
        <v>20</v>
      </c>
      <c r="AL437">
        <v>35</v>
      </c>
      <c r="AM437">
        <v>1</v>
      </c>
      <c r="AN437">
        <v>14</v>
      </c>
      <c r="AO437">
        <v>7.14</v>
      </c>
      <c r="AP437">
        <v>4</v>
      </c>
      <c r="AQ437">
        <v>58</v>
      </c>
      <c r="AR437">
        <v>6.9</v>
      </c>
      <c r="AS437">
        <v>2</v>
      </c>
      <c r="AT437">
        <v>6</v>
      </c>
      <c r="AU437">
        <v>33.33</v>
      </c>
    </row>
    <row r="438" spans="2:47" x14ac:dyDescent="0.2">
      <c r="B438" t="s">
        <v>511</v>
      </c>
      <c r="C438" t="s">
        <v>41</v>
      </c>
      <c r="D438" t="s">
        <v>85</v>
      </c>
      <c r="E438">
        <v>18.286000000000001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-100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100</v>
      </c>
    </row>
    <row r="439" spans="2:47" x14ac:dyDescent="0.2">
      <c r="B439" t="s">
        <v>319</v>
      </c>
      <c r="C439" t="s">
        <v>46</v>
      </c>
      <c r="D439" t="s">
        <v>65</v>
      </c>
      <c r="E439">
        <v>15.992000000000001</v>
      </c>
      <c r="F439">
        <v>50</v>
      </c>
      <c r="G439">
        <v>10</v>
      </c>
      <c r="H439">
        <v>4</v>
      </c>
      <c r="I439">
        <v>1</v>
      </c>
      <c r="J439">
        <v>14</v>
      </c>
      <c r="K439">
        <v>15</v>
      </c>
      <c r="L439">
        <v>54</v>
      </c>
      <c r="M439">
        <v>18.52</v>
      </c>
      <c r="N439">
        <v>0.2</v>
      </c>
      <c r="O439">
        <v>0.08</v>
      </c>
      <c r="P439">
        <v>0.02</v>
      </c>
      <c r="Q439">
        <v>0.28000000000000003</v>
      </c>
      <c r="R439">
        <v>0.3</v>
      </c>
      <c r="S439">
        <v>1.08</v>
      </c>
      <c r="T439">
        <v>523.32000000000005</v>
      </c>
      <c r="U439">
        <v>10.47</v>
      </c>
      <c r="V439">
        <v>1.1499999999999999</v>
      </c>
      <c r="W439">
        <v>0.46</v>
      </c>
      <c r="X439">
        <v>0.11</v>
      </c>
      <c r="Y439">
        <v>1.61</v>
      </c>
      <c r="Z439">
        <v>1.72</v>
      </c>
      <c r="AA439">
        <v>6.19</v>
      </c>
      <c r="AB439">
        <v>13.19</v>
      </c>
      <c r="AC439">
        <v>13.63</v>
      </c>
      <c r="AD439">
        <v>44.19</v>
      </c>
      <c r="AE439">
        <v>53.4</v>
      </c>
      <c r="AF439">
        <v>2.86</v>
      </c>
      <c r="AG439">
        <v>46.51</v>
      </c>
      <c r="AH439">
        <v>20</v>
      </c>
      <c r="AI439">
        <v>23</v>
      </c>
      <c r="AJ439">
        <v>1</v>
      </c>
      <c r="AK439">
        <v>12</v>
      </c>
      <c r="AL439">
        <v>8.33</v>
      </c>
      <c r="AM439">
        <v>2</v>
      </c>
      <c r="AN439">
        <v>4</v>
      </c>
      <c r="AO439">
        <v>50</v>
      </c>
      <c r="AP439">
        <v>7</v>
      </c>
      <c r="AQ439">
        <v>38</v>
      </c>
      <c r="AR439">
        <v>18.420000000000002</v>
      </c>
      <c r="AS439">
        <v>7</v>
      </c>
      <c r="AT439">
        <v>13</v>
      </c>
      <c r="AU439">
        <v>53.85</v>
      </c>
    </row>
    <row r="440" spans="2:47" x14ac:dyDescent="0.2">
      <c r="B440" t="s">
        <v>108</v>
      </c>
      <c r="C440" t="s">
        <v>41</v>
      </c>
      <c r="D440" t="s">
        <v>52</v>
      </c>
      <c r="E440">
        <v>16.303999999999998</v>
      </c>
      <c r="F440">
        <v>64</v>
      </c>
      <c r="G440">
        <v>12</v>
      </c>
      <c r="H440">
        <v>16</v>
      </c>
      <c r="I440">
        <v>7</v>
      </c>
      <c r="J440">
        <v>28</v>
      </c>
      <c r="K440">
        <v>35</v>
      </c>
      <c r="L440">
        <v>73</v>
      </c>
      <c r="M440">
        <v>16.440000000000001</v>
      </c>
      <c r="N440">
        <v>0.19</v>
      </c>
      <c r="O440">
        <v>0.25</v>
      </c>
      <c r="P440">
        <v>0.11</v>
      </c>
      <c r="Q440">
        <v>0.44</v>
      </c>
      <c r="R440">
        <v>0.55000000000000004</v>
      </c>
      <c r="S440">
        <v>1.1399999999999999</v>
      </c>
      <c r="T440">
        <v>789.51</v>
      </c>
      <c r="U440">
        <v>12.34</v>
      </c>
      <c r="V440">
        <v>0.91</v>
      </c>
      <c r="W440">
        <v>1.22</v>
      </c>
      <c r="X440">
        <v>0.53</v>
      </c>
      <c r="Y440">
        <v>2.13</v>
      </c>
      <c r="Z440">
        <v>2.66</v>
      </c>
      <c r="AA440">
        <v>5.55</v>
      </c>
      <c r="AB440">
        <v>13.63</v>
      </c>
      <c r="AC440">
        <v>14.03</v>
      </c>
      <c r="AD440">
        <v>58.6</v>
      </c>
      <c r="AE440">
        <v>49.2</v>
      </c>
      <c r="AF440">
        <v>1.98</v>
      </c>
      <c r="AG440">
        <v>59.77</v>
      </c>
      <c r="AH440">
        <v>52</v>
      </c>
      <c r="AI440">
        <v>35</v>
      </c>
      <c r="AJ440">
        <v>4</v>
      </c>
      <c r="AK440">
        <v>14</v>
      </c>
      <c r="AL440">
        <v>28.57</v>
      </c>
      <c r="AM440">
        <v>5</v>
      </c>
      <c r="AN440">
        <v>20</v>
      </c>
      <c r="AO440">
        <v>25</v>
      </c>
      <c r="AP440">
        <v>3</v>
      </c>
      <c r="AQ440">
        <v>39</v>
      </c>
      <c r="AR440">
        <v>7.69</v>
      </c>
      <c r="AS440">
        <v>100</v>
      </c>
      <c r="AT440">
        <v>223</v>
      </c>
      <c r="AU440">
        <v>44.84</v>
      </c>
    </row>
    <row r="441" spans="2:47" x14ac:dyDescent="0.2">
      <c r="B441" t="s">
        <v>560</v>
      </c>
      <c r="C441" t="s">
        <v>41</v>
      </c>
      <c r="D441" t="s">
        <v>78</v>
      </c>
      <c r="E441">
        <v>20.178000000000001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-44.44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2:47" x14ac:dyDescent="0.2">
      <c r="B442" t="s">
        <v>562</v>
      </c>
      <c r="C442" t="s">
        <v>102</v>
      </c>
      <c r="D442" t="s">
        <v>75</v>
      </c>
      <c r="E442">
        <v>18.081</v>
      </c>
      <c r="F442">
        <v>23</v>
      </c>
      <c r="G442">
        <v>0</v>
      </c>
      <c r="H442">
        <v>2</v>
      </c>
      <c r="I442">
        <v>1</v>
      </c>
      <c r="J442">
        <v>2</v>
      </c>
      <c r="K442">
        <v>3</v>
      </c>
      <c r="L442">
        <v>18</v>
      </c>
      <c r="M442">
        <v>0</v>
      </c>
      <c r="N442">
        <v>0</v>
      </c>
      <c r="O442">
        <v>0.09</v>
      </c>
      <c r="P442">
        <v>0.04</v>
      </c>
      <c r="Q442">
        <v>0.09</v>
      </c>
      <c r="R442">
        <v>0.13</v>
      </c>
      <c r="S442">
        <v>0.78</v>
      </c>
      <c r="T442">
        <v>362.81</v>
      </c>
      <c r="U442">
        <v>15.77</v>
      </c>
      <c r="V442">
        <v>0</v>
      </c>
      <c r="W442">
        <v>0.33</v>
      </c>
      <c r="X442">
        <v>0.17</v>
      </c>
      <c r="Y442">
        <v>0.33</v>
      </c>
      <c r="Z442">
        <v>0.5</v>
      </c>
      <c r="AA442">
        <v>2.98</v>
      </c>
      <c r="AB442">
        <v>15.36</v>
      </c>
      <c r="AC442">
        <v>14.2</v>
      </c>
      <c r="AD442">
        <v>50.29</v>
      </c>
      <c r="AE442">
        <v>51.09</v>
      </c>
      <c r="AF442">
        <v>-3</v>
      </c>
      <c r="AG442">
        <v>47.62</v>
      </c>
      <c r="AH442">
        <v>20</v>
      </c>
      <c r="AI442">
        <v>22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17</v>
      </c>
      <c r="AR442">
        <v>0</v>
      </c>
      <c r="AS442">
        <v>0</v>
      </c>
      <c r="AT442">
        <v>0</v>
      </c>
      <c r="AU442">
        <v>0</v>
      </c>
    </row>
    <row r="443" spans="2:47" x14ac:dyDescent="0.2">
      <c r="B443" t="s">
        <v>231</v>
      </c>
      <c r="C443" t="s">
        <v>41</v>
      </c>
      <c r="D443" t="s">
        <v>107</v>
      </c>
      <c r="E443">
        <v>17.489999999999998</v>
      </c>
      <c r="F443">
        <v>68</v>
      </c>
      <c r="G443">
        <v>7</v>
      </c>
      <c r="H443">
        <v>8</v>
      </c>
      <c r="I443">
        <v>5</v>
      </c>
      <c r="J443">
        <v>15</v>
      </c>
      <c r="K443">
        <v>20</v>
      </c>
      <c r="L443">
        <v>65</v>
      </c>
      <c r="M443">
        <v>10.77</v>
      </c>
      <c r="N443">
        <v>0.1</v>
      </c>
      <c r="O443">
        <v>0.12</v>
      </c>
      <c r="P443">
        <v>7.0000000000000007E-2</v>
      </c>
      <c r="Q443">
        <v>0.22</v>
      </c>
      <c r="R443">
        <v>0.28999999999999998</v>
      </c>
      <c r="S443">
        <v>0.96</v>
      </c>
      <c r="T443">
        <v>707.12</v>
      </c>
      <c r="U443">
        <v>10.4</v>
      </c>
      <c r="V443">
        <v>0.59</v>
      </c>
      <c r="W443">
        <v>0.68</v>
      </c>
      <c r="X443">
        <v>0.42</v>
      </c>
      <c r="Y443">
        <v>1.27</v>
      </c>
      <c r="Z443">
        <v>1.7</v>
      </c>
      <c r="AA443">
        <v>5.52</v>
      </c>
      <c r="AB443">
        <v>12.89</v>
      </c>
      <c r="AC443">
        <v>13.74</v>
      </c>
      <c r="AD443">
        <v>44.41</v>
      </c>
      <c r="AE443">
        <v>51.41</v>
      </c>
      <c r="AF443">
        <v>-5.0999999999999996</v>
      </c>
      <c r="AG443">
        <v>42.86</v>
      </c>
      <c r="AH443">
        <v>27</v>
      </c>
      <c r="AI443">
        <v>36</v>
      </c>
      <c r="AJ443">
        <v>2</v>
      </c>
      <c r="AK443">
        <v>15</v>
      </c>
      <c r="AL443">
        <v>13.33</v>
      </c>
      <c r="AM443">
        <v>0</v>
      </c>
      <c r="AN443">
        <v>14</v>
      </c>
      <c r="AO443">
        <v>0</v>
      </c>
      <c r="AP443">
        <v>5</v>
      </c>
      <c r="AQ443">
        <v>36</v>
      </c>
      <c r="AR443">
        <v>13.89</v>
      </c>
      <c r="AS443">
        <v>216</v>
      </c>
      <c r="AT443">
        <v>493</v>
      </c>
      <c r="AU443">
        <v>43.81</v>
      </c>
    </row>
    <row r="444" spans="2:47" x14ac:dyDescent="0.2">
      <c r="B444" t="s">
        <v>387</v>
      </c>
      <c r="C444" t="s">
        <v>46</v>
      </c>
      <c r="D444" t="s">
        <v>58</v>
      </c>
      <c r="E444">
        <v>19.614000000000001</v>
      </c>
      <c r="F444">
        <v>14</v>
      </c>
      <c r="G444">
        <v>4</v>
      </c>
      <c r="H444">
        <v>0</v>
      </c>
      <c r="I444">
        <v>0</v>
      </c>
      <c r="J444">
        <v>4</v>
      </c>
      <c r="K444">
        <v>4</v>
      </c>
      <c r="L444">
        <v>18</v>
      </c>
      <c r="M444">
        <v>22.22</v>
      </c>
      <c r="N444">
        <v>0.28999999999999998</v>
      </c>
      <c r="O444">
        <v>0</v>
      </c>
      <c r="P444">
        <v>0</v>
      </c>
      <c r="Q444">
        <v>0.28999999999999998</v>
      </c>
      <c r="R444">
        <v>0.28999999999999998</v>
      </c>
      <c r="S444">
        <v>1.29</v>
      </c>
      <c r="T444">
        <v>148.31</v>
      </c>
      <c r="U444">
        <v>10.59</v>
      </c>
      <c r="V444">
        <v>1.62</v>
      </c>
      <c r="W444">
        <v>0</v>
      </c>
      <c r="X444">
        <v>0</v>
      </c>
      <c r="Y444">
        <v>1.62</v>
      </c>
      <c r="Z444">
        <v>1.62</v>
      </c>
      <c r="AA444">
        <v>7.28</v>
      </c>
      <c r="AB444">
        <v>13.97</v>
      </c>
      <c r="AC444">
        <v>13.54</v>
      </c>
      <c r="AD444">
        <v>50.68</v>
      </c>
      <c r="AE444">
        <v>51.43</v>
      </c>
      <c r="AF444">
        <v>-3.29</v>
      </c>
      <c r="AG444">
        <v>53.85</v>
      </c>
      <c r="AH444">
        <v>7</v>
      </c>
      <c r="AI444">
        <v>6</v>
      </c>
      <c r="AJ444">
        <v>2</v>
      </c>
      <c r="AK444">
        <v>4</v>
      </c>
      <c r="AL444">
        <v>50</v>
      </c>
      <c r="AM444">
        <v>1</v>
      </c>
      <c r="AN444">
        <v>1</v>
      </c>
      <c r="AO444">
        <v>100</v>
      </c>
      <c r="AP444">
        <v>1</v>
      </c>
      <c r="AQ444">
        <v>13</v>
      </c>
      <c r="AR444">
        <v>7.69</v>
      </c>
      <c r="AS444">
        <v>1</v>
      </c>
      <c r="AT444">
        <v>1</v>
      </c>
      <c r="AU444">
        <v>100</v>
      </c>
    </row>
    <row r="445" spans="2:47" x14ac:dyDescent="0.2">
      <c r="B445" t="s">
        <v>88</v>
      </c>
      <c r="C445" t="s">
        <v>49</v>
      </c>
      <c r="D445" t="s">
        <v>3694</v>
      </c>
      <c r="E445">
        <v>20.37</v>
      </c>
      <c r="F445">
        <v>63</v>
      </c>
      <c r="G445">
        <v>25</v>
      </c>
      <c r="H445">
        <v>18</v>
      </c>
      <c r="I445">
        <v>16</v>
      </c>
      <c r="J445">
        <v>43</v>
      </c>
      <c r="K445">
        <v>59</v>
      </c>
      <c r="L445">
        <v>173</v>
      </c>
      <c r="M445">
        <v>14.45</v>
      </c>
      <c r="N445">
        <v>0.4</v>
      </c>
      <c r="O445">
        <v>0.28999999999999998</v>
      </c>
      <c r="P445">
        <v>0.25</v>
      </c>
      <c r="Q445">
        <v>0.68</v>
      </c>
      <c r="R445">
        <v>0.94</v>
      </c>
      <c r="S445">
        <v>2.75</v>
      </c>
      <c r="T445">
        <v>1081.3399999999999</v>
      </c>
      <c r="U445">
        <v>17.16</v>
      </c>
      <c r="V445">
        <v>1.39</v>
      </c>
      <c r="W445">
        <v>1</v>
      </c>
      <c r="X445">
        <v>0.89</v>
      </c>
      <c r="Y445">
        <v>2.39</v>
      </c>
      <c r="Z445">
        <v>3.27</v>
      </c>
      <c r="AA445">
        <v>9.6</v>
      </c>
      <c r="AB445">
        <v>14.73</v>
      </c>
      <c r="AC445">
        <v>14.2</v>
      </c>
      <c r="AD445">
        <v>54.7</v>
      </c>
      <c r="AE445">
        <v>49.86</v>
      </c>
      <c r="AF445">
        <v>17.54</v>
      </c>
      <c r="AG445">
        <v>63.79</v>
      </c>
      <c r="AH445">
        <v>74</v>
      </c>
      <c r="AI445">
        <v>42</v>
      </c>
      <c r="AJ445">
        <v>7</v>
      </c>
      <c r="AK445">
        <v>32</v>
      </c>
      <c r="AL445">
        <v>21.88</v>
      </c>
      <c r="AM445">
        <v>6</v>
      </c>
      <c r="AN445">
        <v>22</v>
      </c>
      <c r="AO445">
        <v>27.27</v>
      </c>
      <c r="AP445">
        <v>12</v>
      </c>
      <c r="AQ445">
        <v>119</v>
      </c>
      <c r="AR445">
        <v>10.08</v>
      </c>
      <c r="AS445">
        <v>10</v>
      </c>
      <c r="AT445">
        <v>24</v>
      </c>
      <c r="AU445">
        <v>41.67</v>
      </c>
    </row>
    <row r="446" spans="2:47" x14ac:dyDescent="0.2">
      <c r="B446" t="s">
        <v>480</v>
      </c>
      <c r="C446" t="s">
        <v>41</v>
      </c>
      <c r="D446" t="s">
        <v>52</v>
      </c>
      <c r="E446">
        <v>17.574999999999999</v>
      </c>
      <c r="F446">
        <v>45</v>
      </c>
      <c r="G446">
        <v>3</v>
      </c>
      <c r="H446">
        <v>0</v>
      </c>
      <c r="I446">
        <v>0</v>
      </c>
      <c r="J446">
        <v>3</v>
      </c>
      <c r="K446">
        <v>3</v>
      </c>
      <c r="L446">
        <v>41</v>
      </c>
      <c r="M446">
        <v>7.32</v>
      </c>
      <c r="N446">
        <v>7.0000000000000007E-2</v>
      </c>
      <c r="O446">
        <v>0</v>
      </c>
      <c r="P446">
        <v>0</v>
      </c>
      <c r="Q446">
        <v>7.0000000000000007E-2</v>
      </c>
      <c r="R446">
        <v>7.0000000000000007E-2</v>
      </c>
      <c r="S446">
        <v>0.91</v>
      </c>
      <c r="T446">
        <v>351.03</v>
      </c>
      <c r="U446">
        <v>7.8</v>
      </c>
      <c r="V446">
        <v>0.51</v>
      </c>
      <c r="W446">
        <v>0</v>
      </c>
      <c r="X446">
        <v>0</v>
      </c>
      <c r="Y446">
        <v>0.51</v>
      </c>
      <c r="Z446">
        <v>0.51</v>
      </c>
      <c r="AA446">
        <v>7.01</v>
      </c>
      <c r="AB446">
        <v>12.79</v>
      </c>
      <c r="AC446">
        <v>13.47</v>
      </c>
      <c r="AD446">
        <v>55.64</v>
      </c>
      <c r="AE446">
        <v>47.94</v>
      </c>
      <c r="AF446">
        <v>-17.760000000000002</v>
      </c>
      <c r="AG446">
        <v>44</v>
      </c>
      <c r="AH446">
        <v>11</v>
      </c>
      <c r="AI446">
        <v>14</v>
      </c>
      <c r="AJ446">
        <v>2</v>
      </c>
      <c r="AK446">
        <v>6</v>
      </c>
      <c r="AL446">
        <v>33.33</v>
      </c>
      <c r="AM446">
        <v>1</v>
      </c>
      <c r="AN446">
        <v>2</v>
      </c>
      <c r="AO446">
        <v>50</v>
      </c>
      <c r="AP446">
        <v>0</v>
      </c>
      <c r="AQ446">
        <v>33</v>
      </c>
      <c r="AR446">
        <v>0</v>
      </c>
      <c r="AS446">
        <v>7</v>
      </c>
      <c r="AT446">
        <v>41</v>
      </c>
      <c r="AU446">
        <v>17.07</v>
      </c>
    </row>
    <row r="447" spans="2:47" x14ac:dyDescent="0.2">
      <c r="B447" t="s">
        <v>543</v>
      </c>
      <c r="C447" t="s">
        <v>46</v>
      </c>
      <c r="D447" t="s">
        <v>391</v>
      </c>
      <c r="E447">
        <v>17.899999999999999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-44.44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</row>
    <row r="448" spans="2:47" x14ac:dyDescent="0.2">
      <c r="B448" t="s">
        <v>141</v>
      </c>
      <c r="C448" t="s">
        <v>41</v>
      </c>
      <c r="D448" t="s">
        <v>107</v>
      </c>
      <c r="E448">
        <v>18.273</v>
      </c>
      <c r="F448">
        <v>68</v>
      </c>
      <c r="G448">
        <v>26</v>
      </c>
      <c r="H448">
        <v>14</v>
      </c>
      <c r="I448">
        <v>11</v>
      </c>
      <c r="J448">
        <v>40</v>
      </c>
      <c r="K448">
        <v>51</v>
      </c>
      <c r="L448">
        <v>215</v>
      </c>
      <c r="M448">
        <v>12.09</v>
      </c>
      <c r="N448">
        <v>0.38</v>
      </c>
      <c r="O448">
        <v>0.21</v>
      </c>
      <c r="P448">
        <v>0.16</v>
      </c>
      <c r="Q448">
        <v>0.59</v>
      </c>
      <c r="R448">
        <v>0.75</v>
      </c>
      <c r="S448">
        <v>3.16</v>
      </c>
      <c r="T448">
        <v>1169.3900000000001</v>
      </c>
      <c r="U448">
        <v>17.2</v>
      </c>
      <c r="V448">
        <v>1.33</v>
      </c>
      <c r="W448">
        <v>0.72</v>
      </c>
      <c r="X448">
        <v>0.56000000000000005</v>
      </c>
      <c r="Y448">
        <v>2.0499999999999998</v>
      </c>
      <c r="Z448">
        <v>2.62</v>
      </c>
      <c r="AA448">
        <v>11.03</v>
      </c>
      <c r="AB448">
        <v>15.43</v>
      </c>
      <c r="AC448">
        <v>14.34</v>
      </c>
      <c r="AD448">
        <v>47.8</v>
      </c>
      <c r="AE448">
        <v>51.97</v>
      </c>
      <c r="AF448">
        <v>7.68</v>
      </c>
      <c r="AG448">
        <v>51.43</v>
      </c>
      <c r="AH448">
        <v>72</v>
      </c>
      <c r="AI448">
        <v>68</v>
      </c>
      <c r="AJ448">
        <v>6</v>
      </c>
      <c r="AK448">
        <v>38</v>
      </c>
      <c r="AL448">
        <v>15.79</v>
      </c>
      <c r="AM448">
        <v>6</v>
      </c>
      <c r="AN448">
        <v>33</v>
      </c>
      <c r="AO448">
        <v>18.18</v>
      </c>
      <c r="AP448">
        <v>14</v>
      </c>
      <c r="AQ448">
        <v>144</v>
      </c>
      <c r="AR448">
        <v>9.7200000000000006</v>
      </c>
      <c r="AS448">
        <v>422</v>
      </c>
      <c r="AT448">
        <v>754</v>
      </c>
      <c r="AU448">
        <v>55.97</v>
      </c>
    </row>
    <row r="449" spans="2:47" x14ac:dyDescent="0.2">
      <c r="B449" t="s">
        <v>448</v>
      </c>
      <c r="C449" t="s">
        <v>102</v>
      </c>
      <c r="D449" t="s">
        <v>80</v>
      </c>
      <c r="E449">
        <v>19.405999999999999</v>
      </c>
      <c r="F449">
        <v>52</v>
      </c>
      <c r="G449">
        <v>0</v>
      </c>
      <c r="H449">
        <v>1</v>
      </c>
      <c r="I449">
        <v>2</v>
      </c>
      <c r="J449">
        <v>1</v>
      </c>
      <c r="K449">
        <v>3</v>
      </c>
      <c r="L449">
        <v>25</v>
      </c>
      <c r="M449">
        <v>0</v>
      </c>
      <c r="N449">
        <v>0</v>
      </c>
      <c r="O449">
        <v>0.02</v>
      </c>
      <c r="P449">
        <v>0.04</v>
      </c>
      <c r="Q449">
        <v>0.02</v>
      </c>
      <c r="R449">
        <v>0.06</v>
      </c>
      <c r="S449">
        <v>0.48</v>
      </c>
      <c r="T449">
        <v>660.38</v>
      </c>
      <c r="U449">
        <v>12.7</v>
      </c>
      <c r="V449">
        <v>0</v>
      </c>
      <c r="W449">
        <v>0.09</v>
      </c>
      <c r="X449">
        <v>0.18</v>
      </c>
      <c r="Y449">
        <v>0.09</v>
      </c>
      <c r="Z449">
        <v>0.27</v>
      </c>
      <c r="AA449">
        <v>2.27</v>
      </c>
      <c r="AB449">
        <v>12.91</v>
      </c>
      <c r="AC449">
        <v>13.91</v>
      </c>
      <c r="AD449">
        <v>50.4</v>
      </c>
      <c r="AE449">
        <v>49.11</v>
      </c>
      <c r="AF449">
        <v>2.94</v>
      </c>
      <c r="AG449">
        <v>52.94</v>
      </c>
      <c r="AH449">
        <v>36</v>
      </c>
      <c r="AI449">
        <v>32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25</v>
      </c>
      <c r="AR449">
        <v>0</v>
      </c>
      <c r="AS449">
        <v>0</v>
      </c>
      <c r="AT449">
        <v>0</v>
      </c>
      <c r="AU449">
        <v>0</v>
      </c>
    </row>
    <row r="450" spans="2:47" x14ac:dyDescent="0.2">
      <c r="B450" t="s">
        <v>267</v>
      </c>
      <c r="C450" t="s">
        <v>102</v>
      </c>
      <c r="D450" t="s">
        <v>1637</v>
      </c>
      <c r="E450">
        <v>19.686</v>
      </c>
      <c r="F450">
        <v>50</v>
      </c>
      <c r="G450">
        <v>2</v>
      </c>
      <c r="H450">
        <v>8</v>
      </c>
      <c r="I450">
        <v>9</v>
      </c>
      <c r="J450">
        <v>10</v>
      </c>
      <c r="K450">
        <v>19</v>
      </c>
      <c r="L450">
        <v>77</v>
      </c>
      <c r="M450">
        <v>2.6</v>
      </c>
      <c r="N450">
        <v>0.04</v>
      </c>
      <c r="O450">
        <v>0.16</v>
      </c>
      <c r="P450">
        <v>0.18</v>
      </c>
      <c r="Q450">
        <v>0.2</v>
      </c>
      <c r="R450">
        <v>0.38</v>
      </c>
      <c r="S450">
        <v>1.54</v>
      </c>
      <c r="T450">
        <v>979.49</v>
      </c>
      <c r="U450">
        <v>19.59</v>
      </c>
      <c r="V450">
        <v>0.12</v>
      </c>
      <c r="W450">
        <v>0.49</v>
      </c>
      <c r="X450">
        <v>0.55000000000000004</v>
      </c>
      <c r="Y450">
        <v>0.61</v>
      </c>
      <c r="Z450">
        <v>1.1599999999999999</v>
      </c>
      <c r="AA450">
        <v>4.72</v>
      </c>
      <c r="AB450">
        <v>15.04</v>
      </c>
      <c r="AC450">
        <v>14.41</v>
      </c>
      <c r="AD450">
        <v>53.16</v>
      </c>
      <c r="AE450">
        <v>51.38</v>
      </c>
      <c r="AF450">
        <v>2.04</v>
      </c>
      <c r="AG450">
        <v>50.45</v>
      </c>
      <c r="AH450">
        <v>56</v>
      </c>
      <c r="AI450">
        <v>55</v>
      </c>
      <c r="AJ450">
        <v>0</v>
      </c>
      <c r="AK450">
        <v>8</v>
      </c>
      <c r="AL450">
        <v>0</v>
      </c>
      <c r="AM450">
        <v>1</v>
      </c>
      <c r="AN450">
        <v>6</v>
      </c>
      <c r="AO450">
        <v>16.670000000000002</v>
      </c>
      <c r="AP450">
        <v>1</v>
      </c>
      <c r="AQ450">
        <v>63</v>
      </c>
      <c r="AR450">
        <v>1.59</v>
      </c>
      <c r="AS450">
        <v>0</v>
      </c>
      <c r="AT450">
        <v>0</v>
      </c>
      <c r="AU450">
        <v>0</v>
      </c>
    </row>
    <row r="451" spans="2:47" x14ac:dyDescent="0.2">
      <c r="B451" t="s">
        <v>128</v>
      </c>
      <c r="C451" t="s">
        <v>102</v>
      </c>
      <c r="D451" t="s">
        <v>82</v>
      </c>
      <c r="E451">
        <v>18.905000000000001</v>
      </c>
      <c r="F451">
        <v>40</v>
      </c>
      <c r="G451">
        <v>8</v>
      </c>
      <c r="H451">
        <v>6</v>
      </c>
      <c r="I451">
        <v>8</v>
      </c>
      <c r="J451">
        <v>14</v>
      </c>
      <c r="K451">
        <v>22</v>
      </c>
      <c r="L451">
        <v>84</v>
      </c>
      <c r="M451">
        <v>9.52</v>
      </c>
      <c r="N451">
        <v>0.2</v>
      </c>
      <c r="O451">
        <v>0.15</v>
      </c>
      <c r="P451">
        <v>0.2</v>
      </c>
      <c r="Q451">
        <v>0.35</v>
      </c>
      <c r="R451">
        <v>0.55000000000000004</v>
      </c>
      <c r="S451">
        <v>2.1</v>
      </c>
      <c r="T451">
        <v>723.33</v>
      </c>
      <c r="U451">
        <v>18.079999999999998</v>
      </c>
      <c r="V451">
        <v>0.66</v>
      </c>
      <c r="W451">
        <v>0.5</v>
      </c>
      <c r="X451">
        <v>0.66</v>
      </c>
      <c r="Y451">
        <v>1.1599999999999999</v>
      </c>
      <c r="Z451">
        <v>1.82</v>
      </c>
      <c r="AA451">
        <v>6.97</v>
      </c>
      <c r="AB451">
        <v>14.76</v>
      </c>
      <c r="AC451">
        <v>14.28</v>
      </c>
      <c r="AD451">
        <v>54.07</v>
      </c>
      <c r="AE451">
        <v>49.55</v>
      </c>
      <c r="AF451">
        <v>13.56</v>
      </c>
      <c r="AG451">
        <v>59.78</v>
      </c>
      <c r="AH451">
        <v>55</v>
      </c>
      <c r="AI451">
        <v>37</v>
      </c>
      <c r="AJ451">
        <v>1</v>
      </c>
      <c r="AK451">
        <v>3</v>
      </c>
      <c r="AL451">
        <v>33.33</v>
      </c>
      <c r="AM451">
        <v>2</v>
      </c>
      <c r="AN451">
        <v>3</v>
      </c>
      <c r="AO451">
        <v>66.67</v>
      </c>
      <c r="AP451">
        <v>5</v>
      </c>
      <c r="AQ451">
        <v>78</v>
      </c>
      <c r="AR451">
        <v>6.41</v>
      </c>
      <c r="AS451">
        <v>0</v>
      </c>
      <c r="AT451">
        <v>0</v>
      </c>
      <c r="AU451">
        <v>0</v>
      </c>
    </row>
    <row r="452" spans="2:47" x14ac:dyDescent="0.2">
      <c r="B452" t="s">
        <v>87</v>
      </c>
      <c r="C452" t="s">
        <v>46</v>
      </c>
      <c r="D452" t="s">
        <v>47</v>
      </c>
      <c r="E452">
        <v>18.489000000000001</v>
      </c>
      <c r="F452">
        <v>68</v>
      </c>
      <c r="G452">
        <v>18</v>
      </c>
      <c r="H452">
        <v>9</v>
      </c>
      <c r="I452">
        <v>5</v>
      </c>
      <c r="J452">
        <v>27</v>
      </c>
      <c r="K452">
        <v>32</v>
      </c>
      <c r="L452">
        <v>122</v>
      </c>
      <c r="M452">
        <v>14.75</v>
      </c>
      <c r="N452">
        <v>0.26</v>
      </c>
      <c r="O452">
        <v>0.13</v>
      </c>
      <c r="P452">
        <v>7.0000000000000007E-2</v>
      </c>
      <c r="Q452">
        <v>0.4</v>
      </c>
      <c r="R452">
        <v>0.47</v>
      </c>
      <c r="S452">
        <v>1.79</v>
      </c>
      <c r="T452">
        <v>793.67</v>
      </c>
      <c r="U452">
        <v>11.67</v>
      </c>
      <c r="V452">
        <v>1.36</v>
      </c>
      <c r="W452">
        <v>0.68</v>
      </c>
      <c r="X452">
        <v>0.38</v>
      </c>
      <c r="Y452">
        <v>2.04</v>
      </c>
      <c r="Z452">
        <v>2.42</v>
      </c>
      <c r="AA452">
        <v>9.2200000000000006</v>
      </c>
      <c r="AB452">
        <v>13.52</v>
      </c>
      <c r="AC452">
        <v>14.1</v>
      </c>
      <c r="AD452">
        <v>55.69</v>
      </c>
      <c r="AE452">
        <v>49.33</v>
      </c>
      <c r="AF452">
        <v>-9.56</v>
      </c>
      <c r="AG452">
        <v>49.43</v>
      </c>
      <c r="AH452">
        <v>43</v>
      </c>
      <c r="AI452">
        <v>44</v>
      </c>
      <c r="AJ452">
        <v>5</v>
      </c>
      <c r="AK452">
        <v>23</v>
      </c>
      <c r="AL452">
        <v>21.74</v>
      </c>
      <c r="AM452">
        <v>8</v>
      </c>
      <c r="AN452">
        <v>18</v>
      </c>
      <c r="AO452">
        <v>44.44</v>
      </c>
      <c r="AP452">
        <v>5</v>
      </c>
      <c r="AQ452">
        <v>81</v>
      </c>
      <c r="AR452">
        <v>6.17</v>
      </c>
      <c r="AS452">
        <v>12</v>
      </c>
      <c r="AT452">
        <v>22</v>
      </c>
      <c r="AU452">
        <v>54.55</v>
      </c>
    </row>
    <row r="453" spans="2:47" x14ac:dyDescent="0.2">
      <c r="B453" t="s">
        <v>227</v>
      </c>
      <c r="C453" t="s">
        <v>41</v>
      </c>
      <c r="D453" t="s">
        <v>98</v>
      </c>
      <c r="E453">
        <v>17.001999999999999</v>
      </c>
      <c r="F453">
        <v>68</v>
      </c>
      <c r="G453">
        <v>8</v>
      </c>
      <c r="H453">
        <v>12</v>
      </c>
      <c r="I453">
        <v>11</v>
      </c>
      <c r="J453">
        <v>20</v>
      </c>
      <c r="K453">
        <v>31</v>
      </c>
      <c r="L453">
        <v>86</v>
      </c>
      <c r="M453">
        <v>9.3000000000000007</v>
      </c>
      <c r="N453">
        <v>0.12</v>
      </c>
      <c r="O453">
        <v>0.18</v>
      </c>
      <c r="P453">
        <v>0.16</v>
      </c>
      <c r="Q453">
        <v>0.28999999999999998</v>
      </c>
      <c r="R453">
        <v>0.46</v>
      </c>
      <c r="S453">
        <v>1.26</v>
      </c>
      <c r="T453">
        <v>953.05</v>
      </c>
      <c r="U453">
        <v>14.02</v>
      </c>
      <c r="V453">
        <v>0.5</v>
      </c>
      <c r="W453">
        <v>0.76</v>
      </c>
      <c r="X453">
        <v>0.69</v>
      </c>
      <c r="Y453">
        <v>1.26</v>
      </c>
      <c r="Z453">
        <v>1.95</v>
      </c>
      <c r="AA453">
        <v>5.41</v>
      </c>
      <c r="AB453">
        <v>13.85</v>
      </c>
      <c r="AC453">
        <v>14.12</v>
      </c>
      <c r="AD453">
        <v>44.89</v>
      </c>
      <c r="AE453">
        <v>50.78</v>
      </c>
      <c r="AF453">
        <v>4.07</v>
      </c>
      <c r="AG453">
        <v>47.06</v>
      </c>
      <c r="AH453">
        <v>48</v>
      </c>
      <c r="AI453">
        <v>54</v>
      </c>
      <c r="AJ453">
        <v>2</v>
      </c>
      <c r="AK453">
        <v>9</v>
      </c>
      <c r="AL453">
        <v>22.22</v>
      </c>
      <c r="AM453">
        <v>1</v>
      </c>
      <c r="AN453">
        <v>13</v>
      </c>
      <c r="AO453">
        <v>7.69</v>
      </c>
      <c r="AP453">
        <v>5</v>
      </c>
      <c r="AQ453">
        <v>64</v>
      </c>
      <c r="AR453">
        <v>7.81</v>
      </c>
      <c r="AS453">
        <v>373</v>
      </c>
      <c r="AT453">
        <v>771</v>
      </c>
      <c r="AU453">
        <v>48.38</v>
      </c>
    </row>
    <row r="454" spans="2:47" x14ac:dyDescent="0.2">
      <c r="B454" t="s">
        <v>237</v>
      </c>
      <c r="C454" t="s">
        <v>49</v>
      </c>
      <c r="D454" t="s">
        <v>1628</v>
      </c>
      <c r="E454">
        <v>17.472999999999999</v>
      </c>
      <c r="F454">
        <v>63</v>
      </c>
      <c r="G454">
        <v>9</v>
      </c>
      <c r="H454">
        <v>7</v>
      </c>
      <c r="I454">
        <v>5</v>
      </c>
      <c r="J454">
        <v>16</v>
      </c>
      <c r="K454">
        <v>21</v>
      </c>
      <c r="L454">
        <v>103</v>
      </c>
      <c r="M454">
        <v>8.74</v>
      </c>
      <c r="N454">
        <v>0.14000000000000001</v>
      </c>
      <c r="O454">
        <v>0.11</v>
      </c>
      <c r="P454">
        <v>0.08</v>
      </c>
      <c r="Q454">
        <v>0.25</v>
      </c>
      <c r="R454">
        <v>0.33</v>
      </c>
      <c r="S454">
        <v>1.63</v>
      </c>
      <c r="T454">
        <v>707.99</v>
      </c>
      <c r="U454">
        <v>11.24</v>
      </c>
      <c r="V454">
        <v>0.76</v>
      </c>
      <c r="W454">
        <v>0.59</v>
      </c>
      <c r="X454">
        <v>0.42</v>
      </c>
      <c r="Y454">
        <v>1.36</v>
      </c>
      <c r="Z454">
        <v>1.78</v>
      </c>
      <c r="AA454">
        <v>8.73</v>
      </c>
      <c r="AB454">
        <v>13.58</v>
      </c>
      <c r="AC454">
        <v>13.48</v>
      </c>
      <c r="AD454">
        <v>50.78</v>
      </c>
      <c r="AE454">
        <v>48</v>
      </c>
      <c r="AF454">
        <v>-0.71</v>
      </c>
      <c r="AG454">
        <v>50.79</v>
      </c>
      <c r="AH454">
        <v>32</v>
      </c>
      <c r="AI454">
        <v>31</v>
      </c>
      <c r="AJ454">
        <v>2</v>
      </c>
      <c r="AK454">
        <v>9</v>
      </c>
      <c r="AL454">
        <v>22.22</v>
      </c>
      <c r="AM454">
        <v>1</v>
      </c>
      <c r="AN454">
        <v>14</v>
      </c>
      <c r="AO454">
        <v>7.14</v>
      </c>
      <c r="AP454">
        <v>6</v>
      </c>
      <c r="AQ454">
        <v>80</v>
      </c>
      <c r="AR454">
        <v>7.5</v>
      </c>
      <c r="AS454">
        <v>2</v>
      </c>
      <c r="AT454">
        <v>5</v>
      </c>
      <c r="AU454">
        <v>40</v>
      </c>
    </row>
    <row r="455" spans="2:47" x14ac:dyDescent="0.2">
      <c r="B455" t="s">
        <v>104</v>
      </c>
      <c r="C455" t="s">
        <v>46</v>
      </c>
      <c r="D455" t="s">
        <v>80</v>
      </c>
      <c r="E455">
        <v>17.106000000000002</v>
      </c>
      <c r="F455">
        <v>62</v>
      </c>
      <c r="G455">
        <v>22</v>
      </c>
      <c r="H455">
        <v>11</v>
      </c>
      <c r="I455">
        <v>6</v>
      </c>
      <c r="J455">
        <v>33</v>
      </c>
      <c r="K455">
        <v>39</v>
      </c>
      <c r="L455">
        <v>83</v>
      </c>
      <c r="M455">
        <v>26.51</v>
      </c>
      <c r="N455">
        <v>0.35</v>
      </c>
      <c r="O455">
        <v>0.18</v>
      </c>
      <c r="P455">
        <v>0.1</v>
      </c>
      <c r="Q455">
        <v>0.53</v>
      </c>
      <c r="R455">
        <v>0.63</v>
      </c>
      <c r="S455">
        <v>1.34</v>
      </c>
      <c r="T455">
        <v>861.21</v>
      </c>
      <c r="U455">
        <v>13.89</v>
      </c>
      <c r="V455">
        <v>1.53</v>
      </c>
      <c r="W455">
        <v>0.77</v>
      </c>
      <c r="X455">
        <v>0.42</v>
      </c>
      <c r="Y455">
        <v>2.2999999999999998</v>
      </c>
      <c r="Z455">
        <v>2.72</v>
      </c>
      <c r="AA455">
        <v>5.78</v>
      </c>
      <c r="AB455">
        <v>13.88</v>
      </c>
      <c r="AC455">
        <v>14.5</v>
      </c>
      <c r="AD455">
        <v>51.96</v>
      </c>
      <c r="AE455">
        <v>50.19</v>
      </c>
      <c r="AF455">
        <v>-3.83</v>
      </c>
      <c r="AG455">
        <v>49.47</v>
      </c>
      <c r="AH455">
        <v>47</v>
      </c>
      <c r="AI455">
        <v>48</v>
      </c>
      <c r="AJ455">
        <v>12</v>
      </c>
      <c r="AK455">
        <v>34</v>
      </c>
      <c r="AL455">
        <v>35.29</v>
      </c>
      <c r="AM455">
        <v>8</v>
      </c>
      <c r="AN455">
        <v>20</v>
      </c>
      <c r="AO455">
        <v>40</v>
      </c>
      <c r="AP455">
        <v>2</v>
      </c>
      <c r="AQ455">
        <v>29</v>
      </c>
      <c r="AR455">
        <v>6.9</v>
      </c>
      <c r="AS455">
        <v>5</v>
      </c>
      <c r="AT455">
        <v>17</v>
      </c>
      <c r="AU455">
        <v>29.41</v>
      </c>
    </row>
    <row r="456" spans="2:47" x14ac:dyDescent="0.2">
      <c r="B456" t="s">
        <v>477</v>
      </c>
      <c r="C456" t="s">
        <v>49</v>
      </c>
      <c r="D456" t="s">
        <v>107</v>
      </c>
      <c r="E456">
        <v>17.260000000000002</v>
      </c>
      <c r="F456">
        <v>30</v>
      </c>
      <c r="G456">
        <v>2</v>
      </c>
      <c r="H456">
        <v>1</v>
      </c>
      <c r="I456">
        <v>0</v>
      </c>
      <c r="J456">
        <v>3</v>
      </c>
      <c r="K456">
        <v>3</v>
      </c>
      <c r="L456">
        <v>13</v>
      </c>
      <c r="M456">
        <v>15.38</v>
      </c>
      <c r="N456">
        <v>7.0000000000000007E-2</v>
      </c>
      <c r="O456">
        <v>0.03</v>
      </c>
      <c r="P456">
        <v>0</v>
      </c>
      <c r="Q456">
        <v>0.1</v>
      </c>
      <c r="R456">
        <v>0.1</v>
      </c>
      <c r="S456">
        <v>0.43</v>
      </c>
      <c r="T456">
        <v>233.23</v>
      </c>
      <c r="U456">
        <v>7.77</v>
      </c>
      <c r="V456">
        <v>0.51</v>
      </c>
      <c r="W456">
        <v>0.26</v>
      </c>
      <c r="X456">
        <v>0</v>
      </c>
      <c r="Y456">
        <v>0.77</v>
      </c>
      <c r="Z456">
        <v>0.77</v>
      </c>
      <c r="AA456">
        <v>3.34</v>
      </c>
      <c r="AB456">
        <v>12.72</v>
      </c>
      <c r="AC456">
        <v>13.23</v>
      </c>
      <c r="AD456">
        <v>43.37</v>
      </c>
      <c r="AE456">
        <v>51.11</v>
      </c>
      <c r="AF456">
        <v>-7.55</v>
      </c>
      <c r="AG456">
        <v>33.33</v>
      </c>
      <c r="AH456">
        <v>5</v>
      </c>
      <c r="AI456">
        <v>10</v>
      </c>
      <c r="AJ456">
        <v>1</v>
      </c>
      <c r="AK456">
        <v>3</v>
      </c>
      <c r="AL456">
        <v>33.33</v>
      </c>
      <c r="AM456">
        <v>1</v>
      </c>
      <c r="AN456">
        <v>2</v>
      </c>
      <c r="AO456">
        <v>50</v>
      </c>
      <c r="AP456">
        <v>0</v>
      </c>
      <c r="AQ456">
        <v>8</v>
      </c>
      <c r="AR456">
        <v>0</v>
      </c>
      <c r="AS456">
        <v>19</v>
      </c>
      <c r="AT456">
        <v>59</v>
      </c>
      <c r="AU456">
        <v>32.200000000000003</v>
      </c>
    </row>
    <row r="457" spans="2:47" x14ac:dyDescent="0.2">
      <c r="B457" t="s">
        <v>203</v>
      </c>
      <c r="C457" t="s">
        <v>49</v>
      </c>
      <c r="D457" t="s">
        <v>78</v>
      </c>
      <c r="E457">
        <v>18.190999999999999</v>
      </c>
      <c r="F457">
        <v>67</v>
      </c>
      <c r="G457">
        <v>9</v>
      </c>
      <c r="H457">
        <v>12</v>
      </c>
      <c r="I457">
        <v>9</v>
      </c>
      <c r="J457">
        <v>21</v>
      </c>
      <c r="K457">
        <v>30</v>
      </c>
      <c r="L457">
        <v>78</v>
      </c>
      <c r="M457">
        <v>11.54</v>
      </c>
      <c r="N457">
        <v>0.13</v>
      </c>
      <c r="O457">
        <v>0.18</v>
      </c>
      <c r="P457">
        <v>0.13</v>
      </c>
      <c r="Q457">
        <v>0.31</v>
      </c>
      <c r="R457">
        <v>0.45</v>
      </c>
      <c r="S457">
        <v>1.1599999999999999</v>
      </c>
      <c r="T457">
        <v>874.55</v>
      </c>
      <c r="U457">
        <v>13.05</v>
      </c>
      <c r="V457">
        <v>0.62</v>
      </c>
      <c r="W457">
        <v>0.82</v>
      </c>
      <c r="X457">
        <v>0.62</v>
      </c>
      <c r="Y457">
        <v>1.44</v>
      </c>
      <c r="Z457">
        <v>2.06</v>
      </c>
      <c r="AA457">
        <v>5.35</v>
      </c>
      <c r="AB457">
        <v>13.72</v>
      </c>
      <c r="AC457">
        <v>13.95</v>
      </c>
      <c r="AD457">
        <v>43.72</v>
      </c>
      <c r="AE457">
        <v>50.68</v>
      </c>
      <c r="AF457">
        <v>7</v>
      </c>
      <c r="AG457">
        <v>47.83</v>
      </c>
      <c r="AH457">
        <v>44</v>
      </c>
      <c r="AI457">
        <v>48</v>
      </c>
      <c r="AJ457">
        <v>2</v>
      </c>
      <c r="AK457">
        <v>12</v>
      </c>
      <c r="AL457">
        <v>16.670000000000002</v>
      </c>
      <c r="AM457">
        <v>1</v>
      </c>
      <c r="AN457">
        <v>16</v>
      </c>
      <c r="AO457">
        <v>6.25</v>
      </c>
      <c r="AP457">
        <v>6</v>
      </c>
      <c r="AQ457">
        <v>50</v>
      </c>
      <c r="AR457">
        <v>12</v>
      </c>
      <c r="AS457">
        <v>401</v>
      </c>
      <c r="AT457">
        <v>709</v>
      </c>
      <c r="AU457">
        <v>56.56</v>
      </c>
    </row>
    <row r="458" spans="2:47" x14ac:dyDescent="0.2">
      <c r="B458" t="s">
        <v>445</v>
      </c>
      <c r="C458" t="s">
        <v>102</v>
      </c>
      <c r="D458" t="s">
        <v>54</v>
      </c>
      <c r="E458">
        <v>20.57</v>
      </c>
      <c r="F458">
        <v>58</v>
      </c>
      <c r="G458">
        <v>3</v>
      </c>
      <c r="H458">
        <v>3</v>
      </c>
      <c r="I458">
        <v>6</v>
      </c>
      <c r="J458">
        <v>6</v>
      </c>
      <c r="K458">
        <v>12</v>
      </c>
      <c r="L458">
        <v>70</v>
      </c>
      <c r="M458">
        <v>4.29</v>
      </c>
      <c r="N458">
        <v>0.05</v>
      </c>
      <c r="O458">
        <v>0.05</v>
      </c>
      <c r="P458">
        <v>0.1</v>
      </c>
      <c r="Q458">
        <v>0.1</v>
      </c>
      <c r="R458">
        <v>0.21</v>
      </c>
      <c r="S458">
        <v>1.21</v>
      </c>
      <c r="T458">
        <v>820.3</v>
      </c>
      <c r="U458">
        <v>14.14</v>
      </c>
      <c r="V458">
        <v>0.22</v>
      </c>
      <c r="W458">
        <v>0.22</v>
      </c>
      <c r="X458">
        <v>0.44</v>
      </c>
      <c r="Y458">
        <v>0.44</v>
      </c>
      <c r="Z458">
        <v>0.88</v>
      </c>
      <c r="AA458">
        <v>5.12</v>
      </c>
      <c r="AB458">
        <v>13.35</v>
      </c>
      <c r="AC458">
        <v>14.06</v>
      </c>
      <c r="AD458">
        <v>51.14</v>
      </c>
      <c r="AE458">
        <v>49.1</v>
      </c>
      <c r="AF458">
        <v>2.38</v>
      </c>
      <c r="AG458">
        <v>54.43</v>
      </c>
      <c r="AH458">
        <v>43</v>
      </c>
      <c r="AI458">
        <v>36</v>
      </c>
      <c r="AJ458">
        <v>0</v>
      </c>
      <c r="AK458">
        <v>1</v>
      </c>
      <c r="AL458">
        <v>0</v>
      </c>
      <c r="AM458">
        <v>1</v>
      </c>
      <c r="AN458">
        <v>4</v>
      </c>
      <c r="AO458">
        <v>25</v>
      </c>
      <c r="AP458">
        <v>2</v>
      </c>
      <c r="AQ458">
        <v>65</v>
      </c>
      <c r="AR458">
        <v>3.08</v>
      </c>
      <c r="AS458">
        <v>1</v>
      </c>
      <c r="AT458">
        <v>1</v>
      </c>
      <c r="AU458">
        <v>100</v>
      </c>
    </row>
    <row r="459" spans="2:47" x14ac:dyDescent="0.2">
      <c r="B459" t="s">
        <v>261</v>
      </c>
      <c r="C459" t="s">
        <v>41</v>
      </c>
      <c r="D459" t="s">
        <v>1634</v>
      </c>
      <c r="E459">
        <v>18.878</v>
      </c>
      <c r="F459">
        <v>39</v>
      </c>
      <c r="G459">
        <v>5</v>
      </c>
      <c r="H459">
        <v>4</v>
      </c>
      <c r="I459">
        <v>2</v>
      </c>
      <c r="J459">
        <v>9</v>
      </c>
      <c r="K459">
        <v>11</v>
      </c>
      <c r="L459">
        <v>50</v>
      </c>
      <c r="M459">
        <v>10</v>
      </c>
      <c r="N459">
        <v>0.13</v>
      </c>
      <c r="O459">
        <v>0.1</v>
      </c>
      <c r="P459">
        <v>0.05</v>
      </c>
      <c r="Q459">
        <v>0.23</v>
      </c>
      <c r="R459">
        <v>0.28000000000000003</v>
      </c>
      <c r="S459">
        <v>1.28</v>
      </c>
      <c r="T459">
        <v>418.2</v>
      </c>
      <c r="U459">
        <v>10.72</v>
      </c>
      <c r="V459">
        <v>0.72</v>
      </c>
      <c r="W459">
        <v>0.56999999999999995</v>
      </c>
      <c r="X459">
        <v>0.28999999999999998</v>
      </c>
      <c r="Y459">
        <v>1.29</v>
      </c>
      <c r="Z459">
        <v>1.58</v>
      </c>
      <c r="AA459">
        <v>7.17</v>
      </c>
      <c r="AB459">
        <v>13.85</v>
      </c>
      <c r="AC459">
        <v>13.92</v>
      </c>
      <c r="AD459">
        <v>46.83</v>
      </c>
      <c r="AE459">
        <v>51.32</v>
      </c>
      <c r="AF459">
        <v>-3.71</v>
      </c>
      <c r="AG459">
        <v>47.37</v>
      </c>
      <c r="AH459">
        <v>18</v>
      </c>
      <c r="AI459">
        <v>20</v>
      </c>
      <c r="AJ459">
        <v>2</v>
      </c>
      <c r="AK459">
        <v>7</v>
      </c>
      <c r="AL459">
        <v>28.57</v>
      </c>
      <c r="AM459">
        <v>1</v>
      </c>
      <c r="AN459">
        <v>7</v>
      </c>
      <c r="AO459">
        <v>14.29</v>
      </c>
      <c r="AP459">
        <v>2</v>
      </c>
      <c r="AQ459">
        <v>36</v>
      </c>
      <c r="AR459">
        <v>5.56</v>
      </c>
      <c r="AS459">
        <v>24</v>
      </c>
      <c r="AT459">
        <v>46</v>
      </c>
      <c r="AU459">
        <v>52.17</v>
      </c>
    </row>
    <row r="460" spans="2:47" x14ac:dyDescent="0.2">
      <c r="B460" t="s">
        <v>392</v>
      </c>
      <c r="C460" t="s">
        <v>46</v>
      </c>
      <c r="D460" t="s">
        <v>391</v>
      </c>
      <c r="E460">
        <v>18.007000000000001</v>
      </c>
      <c r="F460">
        <v>2</v>
      </c>
      <c r="G460">
        <v>1</v>
      </c>
      <c r="H460">
        <v>2</v>
      </c>
      <c r="I460">
        <v>0</v>
      </c>
      <c r="J460">
        <v>3</v>
      </c>
      <c r="K460">
        <v>3</v>
      </c>
      <c r="L460">
        <v>1</v>
      </c>
      <c r="M460">
        <v>100</v>
      </c>
      <c r="N460">
        <v>0.5</v>
      </c>
      <c r="O460">
        <v>1</v>
      </c>
      <c r="P460">
        <v>0</v>
      </c>
      <c r="Q460">
        <v>1.5</v>
      </c>
      <c r="R460">
        <v>1.5</v>
      </c>
      <c r="S460">
        <v>0.5</v>
      </c>
      <c r="T460">
        <v>36.590000000000003</v>
      </c>
      <c r="U460">
        <v>18.3</v>
      </c>
      <c r="V460">
        <v>1.64</v>
      </c>
      <c r="W460">
        <v>3.28</v>
      </c>
      <c r="X460">
        <v>0</v>
      </c>
      <c r="Y460">
        <v>4.92</v>
      </c>
      <c r="Z460">
        <v>4.92</v>
      </c>
      <c r="AA460">
        <v>1.64</v>
      </c>
      <c r="AB460">
        <v>17.04</v>
      </c>
      <c r="AC460">
        <v>14.91</v>
      </c>
      <c r="AD460">
        <v>100</v>
      </c>
      <c r="AE460">
        <v>46.5</v>
      </c>
      <c r="AF460">
        <v>100</v>
      </c>
      <c r="AG460">
        <v>100</v>
      </c>
      <c r="AH460">
        <v>4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1</v>
      </c>
      <c r="AR460">
        <v>100</v>
      </c>
      <c r="AS460">
        <v>6</v>
      </c>
      <c r="AT460">
        <v>14</v>
      </c>
      <c r="AU460">
        <v>42.86</v>
      </c>
    </row>
    <row r="461" spans="2:47" x14ac:dyDescent="0.2">
      <c r="B461" t="s">
        <v>531</v>
      </c>
      <c r="C461" t="s">
        <v>102</v>
      </c>
      <c r="D461" t="s">
        <v>71</v>
      </c>
      <c r="E461">
        <v>16.484999999999999</v>
      </c>
      <c r="F461">
        <v>39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11</v>
      </c>
      <c r="M461">
        <v>0</v>
      </c>
      <c r="N461">
        <v>0</v>
      </c>
      <c r="O461">
        <v>0</v>
      </c>
      <c r="P461">
        <v>0.03</v>
      </c>
      <c r="Q461">
        <v>0</v>
      </c>
      <c r="R461">
        <v>0.03</v>
      </c>
      <c r="S461">
        <v>0.28000000000000003</v>
      </c>
      <c r="T461">
        <v>357.75</v>
      </c>
      <c r="U461">
        <v>9.17</v>
      </c>
      <c r="V461">
        <v>0</v>
      </c>
      <c r="W461">
        <v>0</v>
      </c>
      <c r="X461">
        <v>0.17</v>
      </c>
      <c r="Y461">
        <v>0</v>
      </c>
      <c r="Z461">
        <v>0.17</v>
      </c>
      <c r="AA461">
        <v>1.84</v>
      </c>
      <c r="AB461">
        <v>13.17</v>
      </c>
      <c r="AC461">
        <v>13.07</v>
      </c>
      <c r="AD461">
        <v>46.36</v>
      </c>
      <c r="AE461">
        <v>48.77</v>
      </c>
      <c r="AF461">
        <v>-7.01</v>
      </c>
      <c r="AG461">
        <v>41.67</v>
      </c>
      <c r="AH461">
        <v>10</v>
      </c>
      <c r="AI461">
        <v>14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10</v>
      </c>
      <c r="AR461">
        <v>0</v>
      </c>
      <c r="AS461">
        <v>0</v>
      </c>
      <c r="AT461">
        <v>1</v>
      </c>
      <c r="AU461">
        <v>0</v>
      </c>
    </row>
    <row r="462" spans="2:47" x14ac:dyDescent="0.2">
      <c r="B462" t="s">
        <v>422</v>
      </c>
      <c r="C462" t="s">
        <v>41</v>
      </c>
      <c r="D462" t="s">
        <v>56</v>
      </c>
      <c r="E462">
        <v>17.577000000000002</v>
      </c>
      <c r="F462">
        <v>50</v>
      </c>
      <c r="G462">
        <v>5</v>
      </c>
      <c r="H462">
        <v>4</v>
      </c>
      <c r="I462">
        <v>3</v>
      </c>
      <c r="J462">
        <v>9</v>
      </c>
      <c r="K462">
        <v>12</v>
      </c>
      <c r="L462">
        <v>44</v>
      </c>
      <c r="M462">
        <v>11.36</v>
      </c>
      <c r="N462">
        <v>0.1</v>
      </c>
      <c r="O462">
        <v>0.08</v>
      </c>
      <c r="P462">
        <v>0.06</v>
      </c>
      <c r="Q462">
        <v>0.18</v>
      </c>
      <c r="R462">
        <v>0.24</v>
      </c>
      <c r="S462">
        <v>0.88</v>
      </c>
      <c r="T462">
        <v>516.26</v>
      </c>
      <c r="U462">
        <v>10.33</v>
      </c>
      <c r="V462">
        <v>0.57999999999999996</v>
      </c>
      <c r="W462">
        <v>0.46</v>
      </c>
      <c r="X462">
        <v>0.35</v>
      </c>
      <c r="Y462">
        <v>1.05</v>
      </c>
      <c r="Z462">
        <v>1.39</v>
      </c>
      <c r="AA462">
        <v>5.1100000000000003</v>
      </c>
      <c r="AB462">
        <v>13.45</v>
      </c>
      <c r="AC462">
        <v>13.14</v>
      </c>
      <c r="AD462">
        <v>42.72</v>
      </c>
      <c r="AE462">
        <v>48.41</v>
      </c>
      <c r="AF462">
        <v>7.3</v>
      </c>
      <c r="AG462">
        <v>51.11</v>
      </c>
      <c r="AH462">
        <v>23</v>
      </c>
      <c r="AI462">
        <v>22</v>
      </c>
      <c r="AJ462">
        <v>2</v>
      </c>
      <c r="AK462">
        <v>2</v>
      </c>
      <c r="AL462">
        <v>100</v>
      </c>
      <c r="AM462">
        <v>1</v>
      </c>
      <c r="AN462">
        <v>10</v>
      </c>
      <c r="AO462">
        <v>10</v>
      </c>
      <c r="AP462">
        <v>2</v>
      </c>
      <c r="AQ462">
        <v>32</v>
      </c>
      <c r="AR462">
        <v>6.25</v>
      </c>
      <c r="AS462">
        <v>84</v>
      </c>
      <c r="AT462">
        <v>212</v>
      </c>
      <c r="AU462">
        <v>39.619999999999997</v>
      </c>
    </row>
    <row r="463" spans="2:47" x14ac:dyDescent="0.2">
      <c r="B463" t="s">
        <v>412</v>
      </c>
      <c r="C463" t="s">
        <v>102</v>
      </c>
      <c r="D463" t="s">
        <v>75</v>
      </c>
      <c r="E463">
        <v>20.54</v>
      </c>
      <c r="F463">
        <v>68</v>
      </c>
      <c r="G463">
        <v>1</v>
      </c>
      <c r="H463">
        <v>2</v>
      </c>
      <c r="I463">
        <v>5</v>
      </c>
      <c r="J463">
        <v>3</v>
      </c>
      <c r="K463">
        <v>8</v>
      </c>
      <c r="L463">
        <v>71</v>
      </c>
      <c r="M463">
        <v>1.41</v>
      </c>
      <c r="N463">
        <v>0.01</v>
      </c>
      <c r="O463">
        <v>0.03</v>
      </c>
      <c r="P463">
        <v>7.0000000000000007E-2</v>
      </c>
      <c r="Q463">
        <v>0.04</v>
      </c>
      <c r="R463">
        <v>0.12</v>
      </c>
      <c r="S463">
        <v>1.04</v>
      </c>
      <c r="T463">
        <v>980.23</v>
      </c>
      <c r="U463">
        <v>14.42</v>
      </c>
      <c r="V463">
        <v>0.06</v>
      </c>
      <c r="W463">
        <v>0.12</v>
      </c>
      <c r="X463">
        <v>0.31</v>
      </c>
      <c r="Y463">
        <v>0.18</v>
      </c>
      <c r="Z463">
        <v>0.49</v>
      </c>
      <c r="AA463">
        <v>4.3499999999999996</v>
      </c>
      <c r="AB463">
        <v>14.15</v>
      </c>
      <c r="AC463">
        <v>14.12</v>
      </c>
      <c r="AD463">
        <v>48.42</v>
      </c>
      <c r="AE463">
        <v>49.93</v>
      </c>
      <c r="AF463">
        <v>2.0099999999999998</v>
      </c>
      <c r="AG463">
        <v>49.52</v>
      </c>
      <c r="AH463">
        <v>52</v>
      </c>
      <c r="AI463">
        <v>53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70</v>
      </c>
      <c r="AR463">
        <v>1.43</v>
      </c>
      <c r="AS463">
        <v>0</v>
      </c>
      <c r="AT463">
        <v>0</v>
      </c>
      <c r="AU463">
        <v>0</v>
      </c>
    </row>
    <row r="464" spans="2:47" x14ac:dyDescent="0.2">
      <c r="B464" t="s">
        <v>539</v>
      </c>
      <c r="C464" t="s">
        <v>102</v>
      </c>
      <c r="D464" t="s">
        <v>90</v>
      </c>
      <c r="E464">
        <v>20.638000000000002</v>
      </c>
      <c r="F464">
        <v>13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0.62</v>
      </c>
      <c r="T464">
        <v>102.72</v>
      </c>
      <c r="U464">
        <v>7.9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4.67</v>
      </c>
      <c r="AB464">
        <v>12.88</v>
      </c>
      <c r="AC464">
        <v>14.52</v>
      </c>
      <c r="AD464">
        <v>55.02</v>
      </c>
      <c r="AE464">
        <v>51.03</v>
      </c>
      <c r="AF464">
        <v>-53.66</v>
      </c>
      <c r="AG464">
        <v>0</v>
      </c>
      <c r="AH464">
        <v>0</v>
      </c>
      <c r="AI464">
        <v>5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6</v>
      </c>
      <c r="AR464">
        <v>0</v>
      </c>
      <c r="AS464">
        <v>0</v>
      </c>
      <c r="AT464">
        <v>1</v>
      </c>
      <c r="AU464">
        <v>0</v>
      </c>
    </row>
    <row r="465" spans="2:47" x14ac:dyDescent="0.2">
      <c r="B465" t="s">
        <v>521</v>
      </c>
      <c r="C465" t="s">
        <v>41</v>
      </c>
      <c r="D465" t="s">
        <v>80</v>
      </c>
      <c r="E465">
        <v>18.370999999999999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1.25</v>
      </c>
      <c r="T465">
        <v>23.38</v>
      </c>
      <c r="U465">
        <v>5.84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12.83</v>
      </c>
      <c r="AB465">
        <v>14.13</v>
      </c>
      <c r="AC465">
        <v>15.58</v>
      </c>
      <c r="AD465">
        <v>48.73</v>
      </c>
      <c r="AE465">
        <v>45.94</v>
      </c>
      <c r="AF465">
        <v>-65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4</v>
      </c>
      <c r="AR465">
        <v>0</v>
      </c>
      <c r="AS465">
        <v>5</v>
      </c>
      <c r="AT465">
        <v>7</v>
      </c>
      <c r="AU465">
        <v>71.430000000000007</v>
      </c>
    </row>
    <row r="466" spans="2:47" x14ac:dyDescent="0.2">
      <c r="B466" t="s">
        <v>371</v>
      </c>
      <c r="C466" t="s">
        <v>41</v>
      </c>
      <c r="D466" t="s">
        <v>119</v>
      </c>
      <c r="E466">
        <v>16.574999999999999</v>
      </c>
      <c r="F466">
        <v>41</v>
      </c>
      <c r="G466">
        <v>2</v>
      </c>
      <c r="H466">
        <v>6</v>
      </c>
      <c r="I466">
        <v>1</v>
      </c>
      <c r="J466">
        <v>8</v>
      </c>
      <c r="K466">
        <v>9</v>
      </c>
      <c r="L466">
        <v>27</v>
      </c>
      <c r="M466">
        <v>7.41</v>
      </c>
      <c r="N466">
        <v>0.05</v>
      </c>
      <c r="O466">
        <v>0.15</v>
      </c>
      <c r="P466">
        <v>0.02</v>
      </c>
      <c r="Q466">
        <v>0.2</v>
      </c>
      <c r="R466">
        <v>0.22</v>
      </c>
      <c r="S466">
        <v>0.66</v>
      </c>
      <c r="T466">
        <v>434.24</v>
      </c>
      <c r="U466">
        <v>10.59</v>
      </c>
      <c r="V466">
        <v>0.28000000000000003</v>
      </c>
      <c r="W466">
        <v>0.83</v>
      </c>
      <c r="X466">
        <v>0.14000000000000001</v>
      </c>
      <c r="Y466">
        <v>1.1100000000000001</v>
      </c>
      <c r="Z466">
        <v>1.24</v>
      </c>
      <c r="AA466">
        <v>3.73</v>
      </c>
      <c r="AB466">
        <v>14.07</v>
      </c>
      <c r="AC466">
        <v>13.57</v>
      </c>
      <c r="AD466">
        <v>43.63</v>
      </c>
      <c r="AE466">
        <v>50.71</v>
      </c>
      <c r="AF466">
        <v>-13.06</v>
      </c>
      <c r="AG466">
        <v>31.58</v>
      </c>
      <c r="AH466">
        <v>12</v>
      </c>
      <c r="AI466">
        <v>26</v>
      </c>
      <c r="AJ466">
        <v>0</v>
      </c>
      <c r="AK466">
        <v>9</v>
      </c>
      <c r="AL466">
        <v>0</v>
      </c>
      <c r="AM466">
        <v>1</v>
      </c>
      <c r="AN466">
        <v>6</v>
      </c>
      <c r="AO466">
        <v>16.670000000000002</v>
      </c>
      <c r="AP466">
        <v>1</v>
      </c>
      <c r="AQ466">
        <v>12</v>
      </c>
      <c r="AR466">
        <v>8.33</v>
      </c>
      <c r="AS466">
        <v>1</v>
      </c>
      <c r="AT466">
        <v>9</v>
      </c>
      <c r="AU466">
        <v>11.11</v>
      </c>
    </row>
    <row r="467" spans="2:47" x14ac:dyDescent="0.2">
      <c r="B467" t="s">
        <v>72</v>
      </c>
      <c r="C467" t="s">
        <v>46</v>
      </c>
      <c r="D467" t="s">
        <v>1638</v>
      </c>
      <c r="E467">
        <v>19.576000000000001</v>
      </c>
      <c r="F467">
        <v>58</v>
      </c>
      <c r="G467">
        <v>23</v>
      </c>
      <c r="H467">
        <v>20</v>
      </c>
      <c r="I467">
        <v>6</v>
      </c>
      <c r="J467">
        <v>43</v>
      </c>
      <c r="K467">
        <v>49</v>
      </c>
      <c r="L467">
        <v>139</v>
      </c>
      <c r="M467">
        <v>16.55</v>
      </c>
      <c r="N467">
        <v>0.4</v>
      </c>
      <c r="O467">
        <v>0.34</v>
      </c>
      <c r="P467">
        <v>0.1</v>
      </c>
      <c r="Q467">
        <v>0.74</v>
      </c>
      <c r="R467">
        <v>0.84</v>
      </c>
      <c r="S467">
        <v>2.4</v>
      </c>
      <c r="T467">
        <v>901.58</v>
      </c>
      <c r="U467">
        <v>15.54</v>
      </c>
      <c r="V467">
        <v>1.53</v>
      </c>
      <c r="W467">
        <v>1.33</v>
      </c>
      <c r="X467">
        <v>0.4</v>
      </c>
      <c r="Y467">
        <v>2.86</v>
      </c>
      <c r="Z467">
        <v>3.26</v>
      </c>
      <c r="AA467">
        <v>9.25</v>
      </c>
      <c r="AB467">
        <v>15.58</v>
      </c>
      <c r="AC467">
        <v>14.64</v>
      </c>
      <c r="AD467">
        <v>56.42</v>
      </c>
      <c r="AE467">
        <v>50.89</v>
      </c>
      <c r="AF467">
        <v>7.65</v>
      </c>
      <c r="AG467">
        <v>59.63</v>
      </c>
      <c r="AH467">
        <v>65</v>
      </c>
      <c r="AI467">
        <v>44</v>
      </c>
      <c r="AJ467">
        <v>6</v>
      </c>
      <c r="AK467">
        <v>30</v>
      </c>
      <c r="AL467">
        <v>20</v>
      </c>
      <c r="AM467">
        <v>8</v>
      </c>
      <c r="AN467">
        <v>25</v>
      </c>
      <c r="AO467">
        <v>32</v>
      </c>
      <c r="AP467">
        <v>9</v>
      </c>
      <c r="AQ467">
        <v>84</v>
      </c>
      <c r="AR467">
        <v>10.71</v>
      </c>
      <c r="AS467">
        <v>29</v>
      </c>
      <c r="AT467">
        <v>56</v>
      </c>
      <c r="AU467">
        <v>51.79</v>
      </c>
    </row>
    <row r="468" spans="2:47" x14ac:dyDescent="0.2">
      <c r="B468" t="s">
        <v>122</v>
      </c>
      <c r="C468" t="s">
        <v>41</v>
      </c>
      <c r="D468" t="s">
        <v>58</v>
      </c>
      <c r="E468">
        <v>20.699000000000002</v>
      </c>
      <c r="F468">
        <v>68</v>
      </c>
      <c r="G468">
        <v>5</v>
      </c>
      <c r="H468">
        <v>17</v>
      </c>
      <c r="I468">
        <v>7</v>
      </c>
      <c r="J468">
        <v>22</v>
      </c>
      <c r="K468">
        <v>29</v>
      </c>
      <c r="L468">
        <v>119</v>
      </c>
      <c r="M468">
        <v>4.2</v>
      </c>
      <c r="N468">
        <v>7.0000000000000007E-2</v>
      </c>
      <c r="O468">
        <v>0.25</v>
      </c>
      <c r="P468">
        <v>0.1</v>
      </c>
      <c r="Q468">
        <v>0.32</v>
      </c>
      <c r="R468">
        <v>0.43</v>
      </c>
      <c r="S468">
        <v>1.75</v>
      </c>
      <c r="T468">
        <v>976.16</v>
      </c>
      <c r="U468">
        <v>14.36</v>
      </c>
      <c r="V468">
        <v>0.31</v>
      </c>
      <c r="W468">
        <v>1.04</v>
      </c>
      <c r="X468">
        <v>0.43</v>
      </c>
      <c r="Y468">
        <v>1.35</v>
      </c>
      <c r="Z468">
        <v>1.78</v>
      </c>
      <c r="AA468">
        <v>7.31</v>
      </c>
      <c r="AB468">
        <v>14.6</v>
      </c>
      <c r="AC468">
        <v>14.04</v>
      </c>
      <c r="AD468">
        <v>51.67</v>
      </c>
      <c r="AE468">
        <v>50.55</v>
      </c>
      <c r="AF468">
        <v>-21.01</v>
      </c>
      <c r="AG468">
        <v>38.54</v>
      </c>
      <c r="AH468">
        <v>37</v>
      </c>
      <c r="AI468">
        <v>59</v>
      </c>
      <c r="AJ468">
        <v>2</v>
      </c>
      <c r="AK468">
        <v>13</v>
      </c>
      <c r="AL468">
        <v>15.38</v>
      </c>
      <c r="AM468">
        <v>0</v>
      </c>
      <c r="AN468">
        <v>13</v>
      </c>
      <c r="AO468">
        <v>0</v>
      </c>
      <c r="AP468">
        <v>3</v>
      </c>
      <c r="AQ468">
        <v>93</v>
      </c>
      <c r="AR468">
        <v>3.23</v>
      </c>
      <c r="AS468">
        <v>209</v>
      </c>
      <c r="AT468">
        <v>413</v>
      </c>
      <c r="AU468">
        <v>50.61</v>
      </c>
    </row>
    <row r="469" spans="2:47" x14ac:dyDescent="0.2">
      <c r="B469" t="s">
        <v>229</v>
      </c>
      <c r="C469" t="s">
        <v>102</v>
      </c>
      <c r="D469" t="s">
        <v>47</v>
      </c>
      <c r="E469">
        <v>19.113</v>
      </c>
      <c r="F469">
        <v>68</v>
      </c>
      <c r="G469">
        <v>3</v>
      </c>
      <c r="H469">
        <v>8</v>
      </c>
      <c r="I469">
        <v>7</v>
      </c>
      <c r="J469">
        <v>11</v>
      </c>
      <c r="K469">
        <v>18</v>
      </c>
      <c r="L469">
        <v>73</v>
      </c>
      <c r="M469">
        <v>4.1100000000000003</v>
      </c>
      <c r="N469">
        <v>0.04</v>
      </c>
      <c r="O469">
        <v>0.12</v>
      </c>
      <c r="P469">
        <v>0.1</v>
      </c>
      <c r="Q469">
        <v>0.16</v>
      </c>
      <c r="R469">
        <v>0.26</v>
      </c>
      <c r="S469">
        <v>1.07</v>
      </c>
      <c r="T469">
        <v>1143.49</v>
      </c>
      <c r="U469">
        <v>16.82</v>
      </c>
      <c r="V469">
        <v>0.16</v>
      </c>
      <c r="W469">
        <v>0.42</v>
      </c>
      <c r="X469">
        <v>0.37</v>
      </c>
      <c r="Y469">
        <v>0.57999999999999996</v>
      </c>
      <c r="Z469">
        <v>0.94</v>
      </c>
      <c r="AA469">
        <v>3.83</v>
      </c>
      <c r="AB469">
        <v>13.34</v>
      </c>
      <c r="AC469">
        <v>14.47</v>
      </c>
      <c r="AD469">
        <v>55.73</v>
      </c>
      <c r="AE469">
        <v>50.66</v>
      </c>
      <c r="AF469">
        <v>-0.23</v>
      </c>
      <c r="AG469">
        <v>56.58</v>
      </c>
      <c r="AH469">
        <v>86</v>
      </c>
      <c r="AI469">
        <v>66</v>
      </c>
      <c r="AJ469">
        <v>1</v>
      </c>
      <c r="AK469">
        <v>1</v>
      </c>
      <c r="AL469">
        <v>100</v>
      </c>
      <c r="AM469">
        <v>1</v>
      </c>
      <c r="AN469">
        <v>1</v>
      </c>
      <c r="AO469">
        <v>100</v>
      </c>
      <c r="AP469">
        <v>1</v>
      </c>
      <c r="AQ469">
        <v>71</v>
      </c>
      <c r="AR469">
        <v>1.41</v>
      </c>
      <c r="AS469">
        <v>0</v>
      </c>
      <c r="AT469">
        <v>0</v>
      </c>
      <c r="AU469">
        <v>0</v>
      </c>
    </row>
    <row r="470" spans="2:47" x14ac:dyDescent="0.2">
      <c r="B470" t="s">
        <v>452</v>
      </c>
      <c r="C470" t="s">
        <v>102</v>
      </c>
      <c r="D470" t="s">
        <v>75</v>
      </c>
      <c r="E470">
        <v>16.077000000000002</v>
      </c>
      <c r="F470">
        <v>62</v>
      </c>
      <c r="G470">
        <v>0</v>
      </c>
      <c r="H470">
        <v>5</v>
      </c>
      <c r="I470">
        <v>6</v>
      </c>
      <c r="J470">
        <v>5</v>
      </c>
      <c r="K470">
        <v>11</v>
      </c>
      <c r="L470">
        <v>46</v>
      </c>
      <c r="M470">
        <v>0</v>
      </c>
      <c r="N470">
        <v>0</v>
      </c>
      <c r="O470">
        <v>0.08</v>
      </c>
      <c r="P470">
        <v>0.1</v>
      </c>
      <c r="Q470">
        <v>0.08</v>
      </c>
      <c r="R470">
        <v>0.18</v>
      </c>
      <c r="S470">
        <v>0.74</v>
      </c>
      <c r="T470">
        <v>778.58</v>
      </c>
      <c r="U470">
        <v>12.56</v>
      </c>
      <c r="V470">
        <v>0</v>
      </c>
      <c r="W470">
        <v>0.39</v>
      </c>
      <c r="X470">
        <v>0.46</v>
      </c>
      <c r="Y470">
        <v>0.39</v>
      </c>
      <c r="Z470">
        <v>0.85</v>
      </c>
      <c r="AA470">
        <v>3.54</v>
      </c>
      <c r="AB470">
        <v>13.99</v>
      </c>
      <c r="AC470">
        <v>13.79</v>
      </c>
      <c r="AD470">
        <v>48.31</v>
      </c>
      <c r="AE470">
        <v>49.91</v>
      </c>
      <c r="AF470">
        <v>2.0499999999999998</v>
      </c>
      <c r="AG470">
        <v>48.72</v>
      </c>
      <c r="AH470">
        <v>38</v>
      </c>
      <c r="AI470">
        <v>40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45</v>
      </c>
      <c r="AR470">
        <v>0</v>
      </c>
      <c r="AS470">
        <v>0</v>
      </c>
      <c r="AT470">
        <v>0</v>
      </c>
      <c r="AU470">
        <v>0</v>
      </c>
    </row>
    <row r="471" spans="2:47" x14ac:dyDescent="0.2">
      <c r="B471" t="s">
        <v>368</v>
      </c>
      <c r="C471" t="s">
        <v>102</v>
      </c>
      <c r="D471" t="s">
        <v>114</v>
      </c>
      <c r="E471">
        <v>17.925000000000001</v>
      </c>
      <c r="F471">
        <v>67</v>
      </c>
      <c r="G471">
        <v>3</v>
      </c>
      <c r="H471">
        <v>3</v>
      </c>
      <c r="I471">
        <v>2</v>
      </c>
      <c r="J471">
        <v>6</v>
      </c>
      <c r="K471">
        <v>8</v>
      </c>
      <c r="L471">
        <v>53</v>
      </c>
      <c r="M471">
        <v>5.66</v>
      </c>
      <c r="N471">
        <v>0.04</v>
      </c>
      <c r="O471">
        <v>0.04</v>
      </c>
      <c r="P471">
        <v>0.03</v>
      </c>
      <c r="Q471">
        <v>0.09</v>
      </c>
      <c r="R471">
        <v>0.12</v>
      </c>
      <c r="S471">
        <v>0.79</v>
      </c>
      <c r="T471">
        <v>998.89</v>
      </c>
      <c r="U471">
        <v>14.91</v>
      </c>
      <c r="V471">
        <v>0.18</v>
      </c>
      <c r="W471">
        <v>0.18</v>
      </c>
      <c r="X471">
        <v>0.12</v>
      </c>
      <c r="Y471">
        <v>0.36</v>
      </c>
      <c r="Z471">
        <v>0.48</v>
      </c>
      <c r="AA471">
        <v>3.18</v>
      </c>
      <c r="AB471">
        <v>14.01</v>
      </c>
      <c r="AC471">
        <v>14.33</v>
      </c>
      <c r="AD471">
        <v>51.46</v>
      </c>
      <c r="AE471">
        <v>50.8</v>
      </c>
      <c r="AF471">
        <v>-11.72</v>
      </c>
      <c r="AG471">
        <v>43</v>
      </c>
      <c r="AH471">
        <v>43</v>
      </c>
      <c r="AI471">
        <v>57</v>
      </c>
      <c r="AJ471">
        <v>0</v>
      </c>
      <c r="AK471">
        <v>0</v>
      </c>
      <c r="AL471">
        <v>0</v>
      </c>
      <c r="AM471">
        <v>0</v>
      </c>
      <c r="AN471">
        <v>2</v>
      </c>
      <c r="AO471">
        <v>0</v>
      </c>
      <c r="AP471">
        <v>3</v>
      </c>
      <c r="AQ471">
        <v>51</v>
      </c>
      <c r="AR471">
        <v>5.88</v>
      </c>
      <c r="AS471">
        <v>2</v>
      </c>
      <c r="AT471">
        <v>3</v>
      </c>
      <c r="AU471">
        <v>66.67</v>
      </c>
    </row>
    <row r="472" spans="2:47" x14ac:dyDescent="0.2">
      <c r="B472" t="s">
        <v>388</v>
      </c>
      <c r="C472" t="s">
        <v>102</v>
      </c>
      <c r="D472" t="s">
        <v>54</v>
      </c>
      <c r="E472">
        <v>18.611999999999998</v>
      </c>
      <c r="F472">
        <v>43</v>
      </c>
      <c r="G472">
        <v>2</v>
      </c>
      <c r="H472">
        <v>2</v>
      </c>
      <c r="I472">
        <v>0</v>
      </c>
      <c r="J472">
        <v>4</v>
      </c>
      <c r="K472">
        <v>4</v>
      </c>
      <c r="L472">
        <v>28</v>
      </c>
      <c r="M472">
        <v>7.14</v>
      </c>
      <c r="N472">
        <v>0.05</v>
      </c>
      <c r="O472">
        <v>0.05</v>
      </c>
      <c r="P472">
        <v>0</v>
      </c>
      <c r="Q472">
        <v>0.09</v>
      </c>
      <c r="R472">
        <v>0.09</v>
      </c>
      <c r="S472">
        <v>0.65</v>
      </c>
      <c r="T472">
        <v>434.11</v>
      </c>
      <c r="U472">
        <v>10.1</v>
      </c>
      <c r="V472">
        <v>0.28000000000000003</v>
      </c>
      <c r="W472">
        <v>0.28000000000000003</v>
      </c>
      <c r="X472">
        <v>0</v>
      </c>
      <c r="Y472">
        <v>0.55000000000000004</v>
      </c>
      <c r="Z472">
        <v>0.55000000000000004</v>
      </c>
      <c r="AA472">
        <v>3.87</v>
      </c>
      <c r="AB472">
        <v>12.69</v>
      </c>
      <c r="AC472">
        <v>13.61</v>
      </c>
      <c r="AD472">
        <v>50.1</v>
      </c>
      <c r="AE472">
        <v>46.04</v>
      </c>
      <c r="AF472">
        <v>-18.57</v>
      </c>
      <c r="AG472">
        <v>40</v>
      </c>
      <c r="AH472">
        <v>12</v>
      </c>
      <c r="AI472">
        <v>18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</v>
      </c>
      <c r="AQ472">
        <v>28</v>
      </c>
      <c r="AR472">
        <v>7.14</v>
      </c>
      <c r="AS472">
        <v>0</v>
      </c>
      <c r="AT472">
        <v>0</v>
      </c>
      <c r="AU472">
        <v>0</v>
      </c>
    </row>
    <row r="473" spans="2:47" x14ac:dyDescent="0.2">
      <c r="B473" t="s">
        <v>103</v>
      </c>
      <c r="C473" t="s">
        <v>49</v>
      </c>
      <c r="D473" t="s">
        <v>42</v>
      </c>
      <c r="E473">
        <v>19.425000000000001</v>
      </c>
      <c r="F473">
        <v>66</v>
      </c>
      <c r="G473">
        <v>20</v>
      </c>
      <c r="H473">
        <v>14</v>
      </c>
      <c r="I473">
        <v>11</v>
      </c>
      <c r="J473">
        <v>34</v>
      </c>
      <c r="K473">
        <v>45</v>
      </c>
      <c r="L473">
        <v>186</v>
      </c>
      <c r="M473">
        <v>10.75</v>
      </c>
      <c r="N473">
        <v>0.3</v>
      </c>
      <c r="O473">
        <v>0.21</v>
      </c>
      <c r="P473">
        <v>0.17</v>
      </c>
      <c r="Q473">
        <v>0.52</v>
      </c>
      <c r="R473">
        <v>0.68</v>
      </c>
      <c r="S473">
        <v>2.82</v>
      </c>
      <c r="T473">
        <v>967.67</v>
      </c>
      <c r="U473">
        <v>14.66</v>
      </c>
      <c r="V473">
        <v>1.24</v>
      </c>
      <c r="W473">
        <v>0.87</v>
      </c>
      <c r="X473">
        <v>0.68</v>
      </c>
      <c r="Y473">
        <v>2.11</v>
      </c>
      <c r="Z473">
        <v>2.79</v>
      </c>
      <c r="AA473">
        <v>11.53</v>
      </c>
      <c r="AB473">
        <v>14</v>
      </c>
      <c r="AC473">
        <v>13.87</v>
      </c>
      <c r="AD473">
        <v>62.45</v>
      </c>
      <c r="AE473">
        <v>49.82</v>
      </c>
      <c r="AF473">
        <v>1.98</v>
      </c>
      <c r="AG473">
        <v>64.42</v>
      </c>
      <c r="AH473">
        <v>67</v>
      </c>
      <c r="AI473">
        <v>37</v>
      </c>
      <c r="AJ473">
        <v>6</v>
      </c>
      <c r="AK473">
        <v>25</v>
      </c>
      <c r="AL473">
        <v>24</v>
      </c>
      <c r="AM473">
        <v>3</v>
      </c>
      <c r="AN473">
        <v>21</v>
      </c>
      <c r="AO473">
        <v>14.29</v>
      </c>
      <c r="AP473">
        <v>11</v>
      </c>
      <c r="AQ473">
        <v>140</v>
      </c>
      <c r="AR473">
        <v>7.86</v>
      </c>
      <c r="AS473">
        <v>28</v>
      </c>
      <c r="AT473">
        <v>51</v>
      </c>
      <c r="AU473">
        <v>54.9</v>
      </c>
    </row>
    <row r="474" spans="2:47" x14ac:dyDescent="0.2">
      <c r="B474" t="s">
        <v>239</v>
      </c>
      <c r="C474" t="s">
        <v>102</v>
      </c>
      <c r="D474" t="s">
        <v>240</v>
      </c>
      <c r="E474">
        <v>20.48</v>
      </c>
      <c r="F474">
        <v>64</v>
      </c>
      <c r="G474">
        <v>2</v>
      </c>
      <c r="H474">
        <v>9</v>
      </c>
      <c r="I474">
        <v>5</v>
      </c>
      <c r="J474">
        <v>11</v>
      </c>
      <c r="K474">
        <v>16</v>
      </c>
      <c r="L474">
        <v>75</v>
      </c>
      <c r="M474">
        <v>2.67</v>
      </c>
      <c r="N474">
        <v>0.03</v>
      </c>
      <c r="O474">
        <v>0.14000000000000001</v>
      </c>
      <c r="P474">
        <v>0.08</v>
      </c>
      <c r="Q474">
        <v>0.17</v>
      </c>
      <c r="R474">
        <v>0.25</v>
      </c>
      <c r="S474">
        <v>1.17</v>
      </c>
      <c r="T474">
        <v>1133.25</v>
      </c>
      <c r="U474">
        <v>17.71</v>
      </c>
      <c r="V474">
        <v>0.11</v>
      </c>
      <c r="W474">
        <v>0.48</v>
      </c>
      <c r="X474">
        <v>0.26</v>
      </c>
      <c r="Y474">
        <v>0.57999999999999996</v>
      </c>
      <c r="Z474">
        <v>0.85</v>
      </c>
      <c r="AA474">
        <v>3.97</v>
      </c>
      <c r="AB474">
        <v>14.14</v>
      </c>
      <c r="AC474">
        <v>14.2</v>
      </c>
      <c r="AD474">
        <v>57.99</v>
      </c>
      <c r="AE474">
        <v>49.26</v>
      </c>
      <c r="AF474">
        <v>-3.32</v>
      </c>
      <c r="AG474">
        <v>52.55</v>
      </c>
      <c r="AH474">
        <v>72</v>
      </c>
      <c r="AI474">
        <v>65</v>
      </c>
      <c r="AJ474">
        <v>0</v>
      </c>
      <c r="AK474">
        <v>2</v>
      </c>
      <c r="AL474">
        <v>0</v>
      </c>
      <c r="AM474">
        <v>0</v>
      </c>
      <c r="AN474">
        <v>2</v>
      </c>
      <c r="AO474">
        <v>0</v>
      </c>
      <c r="AP474">
        <v>2</v>
      </c>
      <c r="AQ474">
        <v>71</v>
      </c>
      <c r="AR474">
        <v>2.82</v>
      </c>
      <c r="AS474">
        <v>0</v>
      </c>
      <c r="AT474">
        <v>0</v>
      </c>
      <c r="AU474">
        <v>0</v>
      </c>
    </row>
    <row r="475" spans="2:47" x14ac:dyDescent="0.2">
      <c r="B475" t="s">
        <v>506</v>
      </c>
      <c r="C475" t="s">
        <v>102</v>
      </c>
      <c r="D475" t="s">
        <v>65</v>
      </c>
      <c r="E475">
        <v>18.667000000000002</v>
      </c>
      <c r="F475">
        <v>16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19</v>
      </c>
      <c r="M475">
        <v>0</v>
      </c>
      <c r="N475">
        <v>0</v>
      </c>
      <c r="O475">
        <v>0</v>
      </c>
      <c r="P475">
        <v>0.06</v>
      </c>
      <c r="Q475">
        <v>0</v>
      </c>
      <c r="R475">
        <v>0.06</v>
      </c>
      <c r="S475">
        <v>1.19</v>
      </c>
      <c r="T475">
        <v>208.21</v>
      </c>
      <c r="U475">
        <v>13.01</v>
      </c>
      <c r="V475">
        <v>0</v>
      </c>
      <c r="W475">
        <v>0</v>
      </c>
      <c r="X475">
        <v>0.28999999999999998</v>
      </c>
      <c r="Y475">
        <v>0</v>
      </c>
      <c r="Z475">
        <v>0.28999999999999998</v>
      </c>
      <c r="AA475">
        <v>5.48</v>
      </c>
      <c r="AB475">
        <v>12.91</v>
      </c>
      <c r="AC475">
        <v>13.74</v>
      </c>
      <c r="AD475">
        <v>44.89</v>
      </c>
      <c r="AE475">
        <v>50.22</v>
      </c>
      <c r="AF475">
        <v>-12.24</v>
      </c>
      <c r="AG475">
        <v>42.11</v>
      </c>
      <c r="AH475">
        <v>8</v>
      </c>
      <c r="AI475">
        <v>11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19</v>
      </c>
      <c r="AR475">
        <v>0</v>
      </c>
      <c r="AS475">
        <v>0</v>
      </c>
      <c r="AT475">
        <v>0</v>
      </c>
      <c r="AU475">
        <v>0</v>
      </c>
    </row>
    <row r="476" spans="2:47" x14ac:dyDescent="0.2">
      <c r="B476" t="s">
        <v>106</v>
      </c>
      <c r="C476" t="s">
        <v>49</v>
      </c>
      <c r="D476" t="s">
        <v>107</v>
      </c>
      <c r="E476">
        <v>19.082999999999998</v>
      </c>
      <c r="F476">
        <v>67</v>
      </c>
      <c r="G476">
        <v>17</v>
      </c>
      <c r="H476">
        <v>19</v>
      </c>
      <c r="I476">
        <v>6</v>
      </c>
      <c r="J476">
        <v>36</v>
      </c>
      <c r="K476">
        <v>42</v>
      </c>
      <c r="L476">
        <v>175</v>
      </c>
      <c r="M476">
        <v>9.7100000000000009</v>
      </c>
      <c r="N476">
        <v>0.25</v>
      </c>
      <c r="O476">
        <v>0.28000000000000003</v>
      </c>
      <c r="P476">
        <v>0.09</v>
      </c>
      <c r="Q476">
        <v>0.54</v>
      </c>
      <c r="R476">
        <v>0.63</v>
      </c>
      <c r="S476">
        <v>2.61</v>
      </c>
      <c r="T476">
        <v>1273.3900000000001</v>
      </c>
      <c r="U476">
        <v>19.010000000000002</v>
      </c>
      <c r="V476">
        <v>0.8</v>
      </c>
      <c r="W476">
        <v>0.9</v>
      </c>
      <c r="X476">
        <v>0.28000000000000003</v>
      </c>
      <c r="Y476">
        <v>1.7</v>
      </c>
      <c r="Z476">
        <v>1.98</v>
      </c>
      <c r="AA476">
        <v>8.25</v>
      </c>
      <c r="AB476">
        <v>14.8</v>
      </c>
      <c r="AC476">
        <v>14.39</v>
      </c>
      <c r="AD476">
        <v>48.03</v>
      </c>
      <c r="AE476">
        <v>51.92</v>
      </c>
      <c r="AF476">
        <v>1.1499999999999999</v>
      </c>
      <c r="AG476">
        <v>49.03</v>
      </c>
      <c r="AH476">
        <v>76</v>
      </c>
      <c r="AI476">
        <v>79</v>
      </c>
      <c r="AJ476">
        <v>8</v>
      </c>
      <c r="AK476">
        <v>32</v>
      </c>
      <c r="AL476">
        <v>25</v>
      </c>
      <c r="AM476">
        <v>2</v>
      </c>
      <c r="AN476">
        <v>36</v>
      </c>
      <c r="AO476">
        <v>5.56</v>
      </c>
      <c r="AP476">
        <v>7</v>
      </c>
      <c r="AQ476">
        <v>107</v>
      </c>
      <c r="AR476">
        <v>6.54</v>
      </c>
      <c r="AS476">
        <v>158</v>
      </c>
      <c r="AT476">
        <v>328</v>
      </c>
      <c r="AU476">
        <v>48.17</v>
      </c>
    </row>
    <row r="477" spans="2:47" x14ac:dyDescent="0.2">
      <c r="B477" t="s">
        <v>528</v>
      </c>
      <c r="C477" t="s">
        <v>102</v>
      </c>
      <c r="D477" t="s">
        <v>71</v>
      </c>
      <c r="E477">
        <v>17.664999999999999</v>
      </c>
      <c r="F477">
        <v>30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0.5</v>
      </c>
      <c r="T477">
        <v>224.92</v>
      </c>
      <c r="U477">
        <v>7.5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</v>
      </c>
      <c r="AB477">
        <v>12.42</v>
      </c>
      <c r="AC477">
        <v>13.67</v>
      </c>
      <c r="AD477">
        <v>46.55</v>
      </c>
      <c r="AE477">
        <v>46.45</v>
      </c>
      <c r="AF477">
        <v>-14.87</v>
      </c>
      <c r="AG477">
        <v>40</v>
      </c>
      <c r="AH477">
        <v>4</v>
      </c>
      <c r="AI477">
        <v>6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15</v>
      </c>
      <c r="AR477">
        <v>0</v>
      </c>
      <c r="AS477">
        <v>0</v>
      </c>
      <c r="AT477">
        <v>0</v>
      </c>
      <c r="AU477">
        <v>0</v>
      </c>
    </row>
    <row r="478" spans="2:47" x14ac:dyDescent="0.2">
      <c r="B478" t="s">
        <v>152</v>
      </c>
      <c r="C478" t="s">
        <v>49</v>
      </c>
      <c r="D478" t="s">
        <v>75</v>
      </c>
      <c r="E478">
        <v>20.170000000000002</v>
      </c>
      <c r="F478">
        <v>60</v>
      </c>
      <c r="G478">
        <v>18</v>
      </c>
      <c r="H478">
        <v>13</v>
      </c>
      <c r="I478">
        <v>6</v>
      </c>
      <c r="J478">
        <v>31</v>
      </c>
      <c r="K478">
        <v>37</v>
      </c>
      <c r="L478">
        <v>165</v>
      </c>
      <c r="M478">
        <v>10.91</v>
      </c>
      <c r="N478">
        <v>0.3</v>
      </c>
      <c r="O478">
        <v>0.22</v>
      </c>
      <c r="P478">
        <v>0.1</v>
      </c>
      <c r="Q478">
        <v>0.52</v>
      </c>
      <c r="R478">
        <v>0.62</v>
      </c>
      <c r="S478">
        <v>2.75</v>
      </c>
      <c r="T478">
        <v>909.96</v>
      </c>
      <c r="U478">
        <v>15.17</v>
      </c>
      <c r="V478">
        <v>1.19</v>
      </c>
      <c r="W478">
        <v>0.86</v>
      </c>
      <c r="X478">
        <v>0.4</v>
      </c>
      <c r="Y478">
        <v>2.04</v>
      </c>
      <c r="Z478">
        <v>2.44</v>
      </c>
      <c r="AA478">
        <v>10.88</v>
      </c>
      <c r="AB478">
        <v>15.11</v>
      </c>
      <c r="AC478">
        <v>14.1</v>
      </c>
      <c r="AD478">
        <v>49.17</v>
      </c>
      <c r="AE478">
        <v>50.65</v>
      </c>
      <c r="AF478">
        <v>6.58</v>
      </c>
      <c r="AG478">
        <v>50.5</v>
      </c>
      <c r="AH478">
        <v>51</v>
      </c>
      <c r="AI478">
        <v>50</v>
      </c>
      <c r="AJ478">
        <v>5</v>
      </c>
      <c r="AK478">
        <v>30</v>
      </c>
      <c r="AL478">
        <v>16.670000000000002</v>
      </c>
      <c r="AM478">
        <v>8</v>
      </c>
      <c r="AN478">
        <v>40</v>
      </c>
      <c r="AO478">
        <v>20</v>
      </c>
      <c r="AP478">
        <v>5</v>
      </c>
      <c r="AQ478">
        <v>95</v>
      </c>
      <c r="AR478">
        <v>5.26</v>
      </c>
      <c r="AS478">
        <v>222</v>
      </c>
      <c r="AT478">
        <v>436</v>
      </c>
      <c r="AU478">
        <v>50.92</v>
      </c>
    </row>
    <row r="479" spans="2:47" x14ac:dyDescent="0.2">
      <c r="B479" t="s">
        <v>503</v>
      </c>
      <c r="C479" t="s">
        <v>102</v>
      </c>
      <c r="D479" t="s">
        <v>82</v>
      </c>
      <c r="E479">
        <v>19.266999999999999</v>
      </c>
      <c r="F479">
        <v>62</v>
      </c>
      <c r="G479">
        <v>0</v>
      </c>
      <c r="H479">
        <v>5</v>
      </c>
      <c r="I479">
        <v>11</v>
      </c>
      <c r="J479">
        <v>5</v>
      </c>
      <c r="K479">
        <v>16</v>
      </c>
      <c r="L479">
        <v>55</v>
      </c>
      <c r="M479">
        <v>0</v>
      </c>
      <c r="N479">
        <v>0</v>
      </c>
      <c r="O479">
        <v>0.08</v>
      </c>
      <c r="P479">
        <v>0.18</v>
      </c>
      <c r="Q479">
        <v>0.08</v>
      </c>
      <c r="R479">
        <v>0.26</v>
      </c>
      <c r="S479">
        <v>0.89</v>
      </c>
      <c r="T479">
        <v>1027.52</v>
      </c>
      <c r="U479">
        <v>16.57</v>
      </c>
      <c r="V479">
        <v>0</v>
      </c>
      <c r="W479">
        <v>0.28999999999999998</v>
      </c>
      <c r="X479">
        <v>0.64</v>
      </c>
      <c r="Y479">
        <v>0.28999999999999998</v>
      </c>
      <c r="Z479">
        <v>0.93</v>
      </c>
      <c r="AA479">
        <v>3.21</v>
      </c>
      <c r="AB479">
        <v>14.43</v>
      </c>
      <c r="AC479">
        <v>14.2</v>
      </c>
      <c r="AD479">
        <v>54.19</v>
      </c>
      <c r="AE479">
        <v>49.38</v>
      </c>
      <c r="AF479">
        <v>-10.83</v>
      </c>
      <c r="AG479">
        <v>46.88</v>
      </c>
      <c r="AH479">
        <v>60</v>
      </c>
      <c r="AI479">
        <v>68</v>
      </c>
      <c r="AJ479">
        <v>0</v>
      </c>
      <c r="AK479">
        <v>1</v>
      </c>
      <c r="AL479">
        <v>0</v>
      </c>
      <c r="AM479">
        <v>0</v>
      </c>
      <c r="AN479">
        <v>3</v>
      </c>
      <c r="AO479">
        <v>0</v>
      </c>
      <c r="AP479">
        <v>0</v>
      </c>
      <c r="AQ479">
        <v>51</v>
      </c>
      <c r="AR479">
        <v>0</v>
      </c>
      <c r="AS479">
        <v>0</v>
      </c>
      <c r="AT479">
        <v>3</v>
      </c>
      <c r="AU479">
        <v>0</v>
      </c>
    </row>
    <row r="480" spans="2:47" x14ac:dyDescent="0.2">
      <c r="B480" t="s">
        <v>165</v>
      </c>
      <c r="C480" t="s">
        <v>41</v>
      </c>
      <c r="D480" t="s">
        <v>1633</v>
      </c>
      <c r="E480">
        <v>20.326000000000001</v>
      </c>
      <c r="F480">
        <v>60</v>
      </c>
      <c r="G480">
        <v>11</v>
      </c>
      <c r="H480">
        <v>9</v>
      </c>
      <c r="I480">
        <v>9</v>
      </c>
      <c r="J480">
        <v>20</v>
      </c>
      <c r="K480">
        <v>29</v>
      </c>
      <c r="L480">
        <v>74</v>
      </c>
      <c r="M480">
        <v>14.86</v>
      </c>
      <c r="N480">
        <v>0.18</v>
      </c>
      <c r="O480">
        <v>0.15</v>
      </c>
      <c r="P480">
        <v>0.15</v>
      </c>
      <c r="Q480">
        <v>0.33</v>
      </c>
      <c r="R480">
        <v>0.48</v>
      </c>
      <c r="S480">
        <v>1.23</v>
      </c>
      <c r="T480">
        <v>899.7</v>
      </c>
      <c r="U480">
        <v>15</v>
      </c>
      <c r="V480">
        <v>0.73</v>
      </c>
      <c r="W480">
        <v>0.6</v>
      </c>
      <c r="X480">
        <v>0.6</v>
      </c>
      <c r="Y480">
        <v>1.33</v>
      </c>
      <c r="Z480">
        <v>1.93</v>
      </c>
      <c r="AA480">
        <v>4.93</v>
      </c>
      <c r="AB480">
        <v>14.33</v>
      </c>
      <c r="AC480">
        <v>14.1</v>
      </c>
      <c r="AD480">
        <v>44.95</v>
      </c>
      <c r="AE480">
        <v>49.91</v>
      </c>
      <c r="AF480">
        <v>-2.13</v>
      </c>
      <c r="AG480">
        <v>43</v>
      </c>
      <c r="AH480">
        <v>43</v>
      </c>
      <c r="AI480">
        <v>57</v>
      </c>
      <c r="AJ480">
        <v>3</v>
      </c>
      <c r="AK480">
        <v>6</v>
      </c>
      <c r="AL480">
        <v>50</v>
      </c>
      <c r="AM480">
        <v>0</v>
      </c>
      <c r="AN480">
        <v>7</v>
      </c>
      <c r="AO480">
        <v>0</v>
      </c>
      <c r="AP480">
        <v>8</v>
      </c>
      <c r="AQ480">
        <v>61</v>
      </c>
      <c r="AR480">
        <v>13.11</v>
      </c>
      <c r="AS480">
        <v>330</v>
      </c>
      <c r="AT480">
        <v>603</v>
      </c>
      <c r="AU480">
        <v>54.73</v>
      </c>
    </row>
    <row r="481" spans="2:47" x14ac:dyDescent="0.2">
      <c r="B481" t="s">
        <v>137</v>
      </c>
      <c r="C481" t="s">
        <v>41</v>
      </c>
      <c r="D481" t="s">
        <v>138</v>
      </c>
      <c r="E481">
        <v>17.155999999999999</v>
      </c>
      <c r="F481">
        <v>67</v>
      </c>
      <c r="G481">
        <v>14</v>
      </c>
      <c r="H481">
        <v>10</v>
      </c>
      <c r="I481">
        <v>6</v>
      </c>
      <c r="J481">
        <v>24</v>
      </c>
      <c r="K481">
        <v>30</v>
      </c>
      <c r="L481">
        <v>165</v>
      </c>
      <c r="M481">
        <v>8.48</v>
      </c>
      <c r="N481">
        <v>0.21</v>
      </c>
      <c r="O481">
        <v>0.15</v>
      </c>
      <c r="P481">
        <v>0.09</v>
      </c>
      <c r="Q481">
        <v>0.36</v>
      </c>
      <c r="R481">
        <v>0.45</v>
      </c>
      <c r="S481">
        <v>2.46</v>
      </c>
      <c r="T481">
        <v>983.77</v>
      </c>
      <c r="U481">
        <v>14.68</v>
      </c>
      <c r="V481">
        <v>0.85</v>
      </c>
      <c r="W481">
        <v>0.61</v>
      </c>
      <c r="X481">
        <v>0.37</v>
      </c>
      <c r="Y481">
        <v>1.46</v>
      </c>
      <c r="Z481">
        <v>1.83</v>
      </c>
      <c r="AA481">
        <v>10.06</v>
      </c>
      <c r="AB481">
        <v>15.08</v>
      </c>
      <c r="AC481">
        <v>14.17</v>
      </c>
      <c r="AD481">
        <v>37.020000000000003</v>
      </c>
      <c r="AE481">
        <v>51.5</v>
      </c>
      <c r="AF481">
        <v>0.74</v>
      </c>
      <c r="AG481">
        <v>35.090000000000003</v>
      </c>
      <c r="AH481">
        <v>40</v>
      </c>
      <c r="AI481">
        <v>74</v>
      </c>
      <c r="AJ481">
        <v>4</v>
      </c>
      <c r="AK481">
        <v>29</v>
      </c>
      <c r="AL481">
        <v>13.79</v>
      </c>
      <c r="AM481">
        <v>2</v>
      </c>
      <c r="AN481">
        <v>11</v>
      </c>
      <c r="AO481">
        <v>18.18</v>
      </c>
      <c r="AP481">
        <v>8</v>
      </c>
      <c r="AQ481">
        <v>125</v>
      </c>
      <c r="AR481">
        <v>6.4</v>
      </c>
      <c r="AS481">
        <v>529</v>
      </c>
      <c r="AT481">
        <v>1038</v>
      </c>
      <c r="AU481">
        <v>50.96</v>
      </c>
    </row>
    <row r="482" spans="2:47" x14ac:dyDescent="0.2">
      <c r="B482" t="s">
        <v>199</v>
      </c>
      <c r="C482" t="s">
        <v>49</v>
      </c>
      <c r="D482" t="s">
        <v>107</v>
      </c>
      <c r="E482">
        <v>19.116</v>
      </c>
      <c r="F482">
        <v>68</v>
      </c>
      <c r="G482">
        <v>23</v>
      </c>
      <c r="H482">
        <v>20</v>
      </c>
      <c r="I482">
        <v>11</v>
      </c>
      <c r="J482">
        <v>43</v>
      </c>
      <c r="K482">
        <v>54</v>
      </c>
      <c r="L482">
        <v>193</v>
      </c>
      <c r="M482">
        <v>11.92</v>
      </c>
      <c r="N482">
        <v>0.34</v>
      </c>
      <c r="O482">
        <v>0.28999999999999998</v>
      </c>
      <c r="P482">
        <v>0.16</v>
      </c>
      <c r="Q482">
        <v>0.63</v>
      </c>
      <c r="R482">
        <v>0.79</v>
      </c>
      <c r="S482">
        <v>2.84</v>
      </c>
      <c r="T482">
        <v>1151.3800000000001</v>
      </c>
      <c r="U482">
        <v>16.93</v>
      </c>
      <c r="V482">
        <v>1.2</v>
      </c>
      <c r="W482">
        <v>1.04</v>
      </c>
      <c r="X482">
        <v>0.56999999999999995</v>
      </c>
      <c r="Y482">
        <v>2.2400000000000002</v>
      </c>
      <c r="Z482">
        <v>2.81</v>
      </c>
      <c r="AA482">
        <v>10.06</v>
      </c>
      <c r="AB482">
        <v>15.03</v>
      </c>
      <c r="AC482">
        <v>14.41</v>
      </c>
      <c r="AD482">
        <v>47.76</v>
      </c>
      <c r="AE482">
        <v>52.78</v>
      </c>
      <c r="AF482">
        <v>6.99</v>
      </c>
      <c r="AG482">
        <v>51.09</v>
      </c>
      <c r="AH482">
        <v>70</v>
      </c>
      <c r="AI482">
        <v>67</v>
      </c>
      <c r="AJ482">
        <v>6</v>
      </c>
      <c r="AK482">
        <v>24</v>
      </c>
      <c r="AL482">
        <v>25</v>
      </c>
      <c r="AM482">
        <v>9</v>
      </c>
      <c r="AN482">
        <v>39</v>
      </c>
      <c r="AO482">
        <v>23.08</v>
      </c>
      <c r="AP482">
        <v>8</v>
      </c>
      <c r="AQ482">
        <v>130</v>
      </c>
      <c r="AR482">
        <v>6.15</v>
      </c>
      <c r="AS482">
        <v>39</v>
      </c>
      <c r="AT482">
        <v>76</v>
      </c>
      <c r="AU482">
        <v>51.32</v>
      </c>
    </row>
    <row r="483" spans="2:47" x14ac:dyDescent="0.2">
      <c r="B483" t="s">
        <v>314</v>
      </c>
      <c r="C483" t="s">
        <v>41</v>
      </c>
      <c r="D483" t="s">
        <v>114</v>
      </c>
      <c r="E483">
        <v>16.960999999999999</v>
      </c>
      <c r="F483">
        <v>67</v>
      </c>
      <c r="G483">
        <v>10</v>
      </c>
      <c r="H483">
        <v>4</v>
      </c>
      <c r="I483">
        <v>3</v>
      </c>
      <c r="J483">
        <v>14</v>
      </c>
      <c r="K483">
        <v>17</v>
      </c>
      <c r="L483">
        <v>103</v>
      </c>
      <c r="M483">
        <v>9.7100000000000009</v>
      </c>
      <c r="N483">
        <v>0.15</v>
      </c>
      <c r="O483">
        <v>0.06</v>
      </c>
      <c r="P483">
        <v>0.04</v>
      </c>
      <c r="Q483">
        <v>0.21</v>
      </c>
      <c r="R483">
        <v>0.25</v>
      </c>
      <c r="S483">
        <v>1.54</v>
      </c>
      <c r="T483">
        <v>837.7</v>
      </c>
      <c r="U483">
        <v>12.5</v>
      </c>
      <c r="V483">
        <v>0.72</v>
      </c>
      <c r="W483">
        <v>0.28999999999999998</v>
      </c>
      <c r="X483">
        <v>0.21</v>
      </c>
      <c r="Y483">
        <v>1</v>
      </c>
      <c r="Z483">
        <v>1.22</v>
      </c>
      <c r="AA483">
        <v>7.38</v>
      </c>
      <c r="AB483">
        <v>14.08</v>
      </c>
      <c r="AC483">
        <v>13.69</v>
      </c>
      <c r="AD483">
        <v>52.43</v>
      </c>
      <c r="AE483">
        <v>49.63</v>
      </c>
      <c r="AF483">
        <v>-15.51</v>
      </c>
      <c r="AG483">
        <v>40</v>
      </c>
      <c r="AH483">
        <v>30</v>
      </c>
      <c r="AI483">
        <v>45</v>
      </c>
      <c r="AJ483">
        <v>4</v>
      </c>
      <c r="AK483">
        <v>24</v>
      </c>
      <c r="AL483">
        <v>16.670000000000002</v>
      </c>
      <c r="AM483">
        <v>4</v>
      </c>
      <c r="AN483">
        <v>14</v>
      </c>
      <c r="AO483">
        <v>28.57</v>
      </c>
      <c r="AP483">
        <v>2</v>
      </c>
      <c r="AQ483">
        <v>65</v>
      </c>
      <c r="AR483">
        <v>3.08</v>
      </c>
      <c r="AS483">
        <v>297</v>
      </c>
      <c r="AT483">
        <v>618</v>
      </c>
      <c r="AU483">
        <v>48.06</v>
      </c>
    </row>
    <row r="484" spans="2:47" x14ac:dyDescent="0.2">
      <c r="B484" t="s">
        <v>132</v>
      </c>
      <c r="C484" t="s">
        <v>41</v>
      </c>
      <c r="D484" t="s">
        <v>58</v>
      </c>
      <c r="E484">
        <v>18.600999999999999</v>
      </c>
      <c r="F484">
        <v>55</v>
      </c>
      <c r="G484">
        <v>12</v>
      </c>
      <c r="H484">
        <v>4</v>
      </c>
      <c r="I484">
        <v>5</v>
      </c>
      <c r="J484">
        <v>16</v>
      </c>
      <c r="K484">
        <v>21</v>
      </c>
      <c r="L484">
        <v>87</v>
      </c>
      <c r="M484">
        <v>13.79</v>
      </c>
      <c r="N484">
        <v>0.22</v>
      </c>
      <c r="O484">
        <v>7.0000000000000007E-2</v>
      </c>
      <c r="P484">
        <v>0.09</v>
      </c>
      <c r="Q484">
        <v>0.28999999999999998</v>
      </c>
      <c r="R484">
        <v>0.38</v>
      </c>
      <c r="S484">
        <v>1.58</v>
      </c>
      <c r="T484">
        <v>667.32</v>
      </c>
      <c r="U484">
        <v>12.13</v>
      </c>
      <c r="V484">
        <v>1.08</v>
      </c>
      <c r="W484">
        <v>0.36</v>
      </c>
      <c r="X484">
        <v>0.45</v>
      </c>
      <c r="Y484">
        <v>1.44</v>
      </c>
      <c r="Z484">
        <v>1.89</v>
      </c>
      <c r="AA484">
        <v>7.82</v>
      </c>
      <c r="AB484">
        <v>14.46</v>
      </c>
      <c r="AC484">
        <v>13.82</v>
      </c>
      <c r="AD484">
        <v>49.51</v>
      </c>
      <c r="AE484">
        <v>50.62</v>
      </c>
      <c r="AF484">
        <v>-6.43</v>
      </c>
      <c r="AG484">
        <v>47.46</v>
      </c>
      <c r="AH484">
        <v>28</v>
      </c>
      <c r="AI484">
        <v>31</v>
      </c>
      <c r="AJ484">
        <v>4</v>
      </c>
      <c r="AK484">
        <v>15</v>
      </c>
      <c r="AL484">
        <v>26.67</v>
      </c>
      <c r="AM484">
        <v>5</v>
      </c>
      <c r="AN484">
        <v>20</v>
      </c>
      <c r="AO484">
        <v>25</v>
      </c>
      <c r="AP484">
        <v>3</v>
      </c>
      <c r="AQ484">
        <v>52</v>
      </c>
      <c r="AR484">
        <v>5.77</v>
      </c>
      <c r="AS484">
        <v>394</v>
      </c>
      <c r="AT484">
        <v>755</v>
      </c>
      <c r="AU484">
        <v>52.19</v>
      </c>
    </row>
    <row r="485" spans="2:47" x14ac:dyDescent="0.2">
      <c r="B485" t="s">
        <v>481</v>
      </c>
      <c r="C485" t="s">
        <v>102</v>
      </c>
      <c r="D485" t="s">
        <v>52</v>
      </c>
      <c r="E485">
        <v>20.312999999999999</v>
      </c>
      <c r="F485">
        <v>5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2</v>
      </c>
      <c r="M485">
        <v>0</v>
      </c>
      <c r="N485">
        <v>0</v>
      </c>
      <c r="O485">
        <v>0.2</v>
      </c>
      <c r="P485">
        <v>0</v>
      </c>
      <c r="Q485">
        <v>0.2</v>
      </c>
      <c r="R485">
        <v>0.2</v>
      </c>
      <c r="S485">
        <v>0.4</v>
      </c>
      <c r="T485">
        <v>66.010000000000005</v>
      </c>
      <c r="U485">
        <v>13.2</v>
      </c>
      <c r="V485">
        <v>0</v>
      </c>
      <c r="W485">
        <v>0.91</v>
      </c>
      <c r="X485">
        <v>0</v>
      </c>
      <c r="Y485">
        <v>0.91</v>
      </c>
      <c r="Z485">
        <v>0.91</v>
      </c>
      <c r="AA485">
        <v>1.82</v>
      </c>
      <c r="AB485">
        <v>12.97</v>
      </c>
      <c r="AC485">
        <v>13.7</v>
      </c>
      <c r="AD485">
        <v>57.38</v>
      </c>
      <c r="AE485">
        <v>49.02</v>
      </c>
      <c r="AF485">
        <v>-15</v>
      </c>
      <c r="AG485">
        <v>50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</v>
      </c>
      <c r="AR485">
        <v>0</v>
      </c>
      <c r="AS485">
        <v>0</v>
      </c>
      <c r="AT485">
        <v>0</v>
      </c>
      <c r="AU485">
        <v>0</v>
      </c>
    </row>
    <row r="486" spans="2:47" x14ac:dyDescent="0.2">
      <c r="B486" t="s">
        <v>212</v>
      </c>
      <c r="C486" t="s">
        <v>49</v>
      </c>
      <c r="D486" t="s">
        <v>213</v>
      </c>
      <c r="E486">
        <v>20.132000000000001</v>
      </c>
      <c r="F486">
        <v>62</v>
      </c>
      <c r="G486">
        <v>9</v>
      </c>
      <c r="H486">
        <v>10</v>
      </c>
      <c r="I486">
        <v>5</v>
      </c>
      <c r="J486">
        <v>19</v>
      </c>
      <c r="K486">
        <v>24</v>
      </c>
      <c r="L486">
        <v>67</v>
      </c>
      <c r="M486">
        <v>13.43</v>
      </c>
      <c r="N486">
        <v>0.15</v>
      </c>
      <c r="O486">
        <v>0.16</v>
      </c>
      <c r="P486">
        <v>0.08</v>
      </c>
      <c r="Q486">
        <v>0.31</v>
      </c>
      <c r="R486">
        <v>0.39</v>
      </c>
      <c r="S486">
        <v>1.08</v>
      </c>
      <c r="T486">
        <v>783.26</v>
      </c>
      <c r="U486">
        <v>12.63</v>
      </c>
      <c r="V486">
        <v>0.69</v>
      </c>
      <c r="W486">
        <v>0.77</v>
      </c>
      <c r="X486">
        <v>0.38</v>
      </c>
      <c r="Y486">
        <v>1.46</v>
      </c>
      <c r="Z486">
        <v>1.84</v>
      </c>
      <c r="AA486">
        <v>5.13</v>
      </c>
      <c r="AB486">
        <v>14.37</v>
      </c>
      <c r="AC486">
        <v>14.27</v>
      </c>
      <c r="AD486">
        <v>51.25</v>
      </c>
      <c r="AE486">
        <v>49.32</v>
      </c>
      <c r="AF486">
        <v>1.1399999999999999</v>
      </c>
      <c r="AG486">
        <v>54.17</v>
      </c>
      <c r="AH486">
        <v>39</v>
      </c>
      <c r="AI486">
        <v>33</v>
      </c>
      <c r="AJ486">
        <v>1</v>
      </c>
      <c r="AK486">
        <v>11</v>
      </c>
      <c r="AL486">
        <v>9.09</v>
      </c>
      <c r="AM486">
        <v>3</v>
      </c>
      <c r="AN486">
        <v>19</v>
      </c>
      <c r="AO486">
        <v>15.79</v>
      </c>
      <c r="AP486">
        <v>5</v>
      </c>
      <c r="AQ486">
        <v>37</v>
      </c>
      <c r="AR486">
        <v>13.51</v>
      </c>
      <c r="AS486">
        <v>295</v>
      </c>
      <c r="AT486">
        <v>644</v>
      </c>
      <c r="AU486">
        <v>45.81</v>
      </c>
    </row>
    <row r="487" spans="2:47" x14ac:dyDescent="0.2">
      <c r="B487" t="s">
        <v>401</v>
      </c>
      <c r="C487" t="s">
        <v>102</v>
      </c>
      <c r="D487" t="s">
        <v>52</v>
      </c>
      <c r="E487">
        <v>17.545000000000002</v>
      </c>
      <c r="F487">
        <v>59</v>
      </c>
      <c r="G487">
        <v>1</v>
      </c>
      <c r="H487">
        <v>7</v>
      </c>
      <c r="I487">
        <v>10</v>
      </c>
      <c r="J487">
        <v>8</v>
      </c>
      <c r="K487">
        <v>18</v>
      </c>
      <c r="L487">
        <v>95</v>
      </c>
      <c r="M487">
        <v>1.05</v>
      </c>
      <c r="N487">
        <v>0.02</v>
      </c>
      <c r="O487">
        <v>0.12</v>
      </c>
      <c r="P487">
        <v>0.17</v>
      </c>
      <c r="Q487">
        <v>0.14000000000000001</v>
      </c>
      <c r="R487">
        <v>0.31</v>
      </c>
      <c r="S487">
        <v>1.61</v>
      </c>
      <c r="T487">
        <v>902.16</v>
      </c>
      <c r="U487">
        <v>15.29</v>
      </c>
      <c r="V487">
        <v>7.0000000000000007E-2</v>
      </c>
      <c r="W487">
        <v>0.47</v>
      </c>
      <c r="X487">
        <v>0.67</v>
      </c>
      <c r="Y487">
        <v>0.53</v>
      </c>
      <c r="Z487">
        <v>1.2</v>
      </c>
      <c r="AA487">
        <v>6.32</v>
      </c>
      <c r="AB487">
        <v>13.59</v>
      </c>
      <c r="AC487">
        <v>14.24</v>
      </c>
      <c r="AD487">
        <v>58.22</v>
      </c>
      <c r="AE487">
        <v>49.56</v>
      </c>
      <c r="AF487">
        <v>2.63</v>
      </c>
      <c r="AG487">
        <v>60.36</v>
      </c>
      <c r="AH487">
        <v>67</v>
      </c>
      <c r="AI487">
        <v>44</v>
      </c>
      <c r="AJ487">
        <v>0</v>
      </c>
      <c r="AK487">
        <v>5</v>
      </c>
      <c r="AL487">
        <v>0</v>
      </c>
      <c r="AM487">
        <v>0</v>
      </c>
      <c r="AN487">
        <v>4</v>
      </c>
      <c r="AO487">
        <v>0</v>
      </c>
      <c r="AP487">
        <v>1</v>
      </c>
      <c r="AQ487">
        <v>86</v>
      </c>
      <c r="AR487">
        <v>1.1599999999999999</v>
      </c>
      <c r="AS487">
        <v>0</v>
      </c>
      <c r="AT487">
        <v>0</v>
      </c>
      <c r="AU487">
        <v>0</v>
      </c>
    </row>
    <row r="488" spans="2:47" x14ac:dyDescent="0.2">
      <c r="B488" t="s">
        <v>533</v>
      </c>
      <c r="C488" t="s">
        <v>102</v>
      </c>
      <c r="D488" t="s">
        <v>52</v>
      </c>
      <c r="E488">
        <v>16.986000000000001</v>
      </c>
      <c r="F488">
        <v>27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0.59</v>
      </c>
      <c r="T488">
        <v>210.89</v>
      </c>
      <c r="U488">
        <v>7.81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4.55</v>
      </c>
      <c r="AB488">
        <v>12.35</v>
      </c>
      <c r="AC488">
        <v>13.56</v>
      </c>
      <c r="AD488">
        <v>57.28</v>
      </c>
      <c r="AE488">
        <v>48.29</v>
      </c>
      <c r="AF488">
        <v>-10.48</v>
      </c>
      <c r="AG488">
        <v>50</v>
      </c>
      <c r="AH488">
        <v>7</v>
      </c>
      <c r="AI488">
        <v>7</v>
      </c>
      <c r="AJ488">
        <v>0</v>
      </c>
      <c r="AK488">
        <v>2</v>
      </c>
      <c r="AL488">
        <v>0</v>
      </c>
      <c r="AM488">
        <v>0</v>
      </c>
      <c r="AN488">
        <v>5</v>
      </c>
      <c r="AO488">
        <v>0</v>
      </c>
      <c r="AP488">
        <v>0</v>
      </c>
      <c r="AQ488">
        <v>9</v>
      </c>
      <c r="AR488">
        <v>0</v>
      </c>
      <c r="AS488">
        <v>0</v>
      </c>
      <c r="AT488">
        <v>0</v>
      </c>
      <c r="AU488">
        <v>0</v>
      </c>
    </row>
    <row r="489" spans="2:47" x14ac:dyDescent="0.2">
      <c r="B489" t="s">
        <v>143</v>
      </c>
      <c r="C489" t="s">
        <v>41</v>
      </c>
      <c r="D489" t="s">
        <v>90</v>
      </c>
      <c r="E489">
        <v>19.187000000000001</v>
      </c>
      <c r="F489">
        <v>62</v>
      </c>
      <c r="G489">
        <v>15</v>
      </c>
      <c r="H489">
        <v>16</v>
      </c>
      <c r="I489">
        <v>7</v>
      </c>
      <c r="J489">
        <v>31</v>
      </c>
      <c r="K489">
        <v>38</v>
      </c>
      <c r="L489">
        <v>123</v>
      </c>
      <c r="M489">
        <v>12.2</v>
      </c>
      <c r="N489">
        <v>0.24</v>
      </c>
      <c r="O489">
        <v>0.26</v>
      </c>
      <c r="P489">
        <v>0.11</v>
      </c>
      <c r="Q489">
        <v>0.5</v>
      </c>
      <c r="R489">
        <v>0.61</v>
      </c>
      <c r="S489">
        <v>1.98</v>
      </c>
      <c r="T489">
        <v>953.32</v>
      </c>
      <c r="U489">
        <v>15.38</v>
      </c>
      <c r="V489">
        <v>0.94</v>
      </c>
      <c r="W489">
        <v>1.01</v>
      </c>
      <c r="X489">
        <v>0.44</v>
      </c>
      <c r="Y489">
        <v>1.95</v>
      </c>
      <c r="Z489">
        <v>2.39</v>
      </c>
      <c r="AA489">
        <v>7.74</v>
      </c>
      <c r="AB489">
        <v>14.84</v>
      </c>
      <c r="AC489">
        <v>14.14</v>
      </c>
      <c r="AD489">
        <v>55.66</v>
      </c>
      <c r="AE489">
        <v>49.61</v>
      </c>
      <c r="AF489">
        <v>-5.6</v>
      </c>
      <c r="AG489">
        <v>53</v>
      </c>
      <c r="AH489">
        <v>53</v>
      </c>
      <c r="AI489">
        <v>47</v>
      </c>
      <c r="AJ489">
        <v>5</v>
      </c>
      <c r="AK489">
        <v>32</v>
      </c>
      <c r="AL489">
        <v>15.62</v>
      </c>
      <c r="AM489">
        <v>4</v>
      </c>
      <c r="AN489">
        <v>21</v>
      </c>
      <c r="AO489">
        <v>19.05</v>
      </c>
      <c r="AP489">
        <v>6</v>
      </c>
      <c r="AQ489">
        <v>70</v>
      </c>
      <c r="AR489">
        <v>8.57</v>
      </c>
      <c r="AS489">
        <v>183</v>
      </c>
      <c r="AT489">
        <v>363</v>
      </c>
      <c r="AU489">
        <v>50.41</v>
      </c>
    </row>
    <row r="490" spans="2:47" x14ac:dyDescent="0.2">
      <c r="B490" t="s">
        <v>555</v>
      </c>
      <c r="C490" t="s">
        <v>102</v>
      </c>
      <c r="D490" t="s">
        <v>391</v>
      </c>
      <c r="E490">
        <v>20.207999999999998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-100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</v>
      </c>
      <c r="AR490">
        <v>0</v>
      </c>
      <c r="AS490">
        <v>0</v>
      </c>
      <c r="AT490">
        <v>0</v>
      </c>
      <c r="AU490">
        <v>0</v>
      </c>
    </row>
    <row r="491" spans="2:47" x14ac:dyDescent="0.2">
      <c r="B491" t="s">
        <v>1023</v>
      </c>
      <c r="C491" t="s">
        <v>41</v>
      </c>
      <c r="D491" t="s">
        <v>391</v>
      </c>
      <c r="E491">
        <v>17.952000000000002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</row>
    <row r="492" spans="2:47" x14ac:dyDescent="0.2">
      <c r="B492" t="s">
        <v>440</v>
      </c>
      <c r="C492" t="s">
        <v>102</v>
      </c>
      <c r="D492" t="s">
        <v>80</v>
      </c>
      <c r="E492">
        <v>17.295000000000002</v>
      </c>
      <c r="F492">
        <v>66</v>
      </c>
      <c r="G492">
        <v>1</v>
      </c>
      <c r="H492">
        <v>1</v>
      </c>
      <c r="I492">
        <v>9</v>
      </c>
      <c r="J492">
        <v>2</v>
      </c>
      <c r="K492">
        <v>11</v>
      </c>
      <c r="L492">
        <v>38</v>
      </c>
      <c r="M492">
        <v>2.63</v>
      </c>
      <c r="N492">
        <v>0.02</v>
      </c>
      <c r="O492">
        <v>0.02</v>
      </c>
      <c r="P492">
        <v>0.14000000000000001</v>
      </c>
      <c r="Q492">
        <v>0.03</v>
      </c>
      <c r="R492">
        <v>0.17</v>
      </c>
      <c r="S492">
        <v>0.57999999999999996</v>
      </c>
      <c r="T492">
        <v>999.54</v>
      </c>
      <c r="U492">
        <v>15.14</v>
      </c>
      <c r="V492">
        <v>0.06</v>
      </c>
      <c r="W492">
        <v>0.06</v>
      </c>
      <c r="X492">
        <v>0.54</v>
      </c>
      <c r="Y492">
        <v>0.12</v>
      </c>
      <c r="Z492">
        <v>0.66</v>
      </c>
      <c r="AA492">
        <v>2.2799999999999998</v>
      </c>
      <c r="AB492">
        <v>13.58</v>
      </c>
      <c r="AC492">
        <v>14.56</v>
      </c>
      <c r="AD492">
        <v>51.47</v>
      </c>
      <c r="AE492">
        <v>50.24</v>
      </c>
      <c r="AF492">
        <v>-6</v>
      </c>
      <c r="AG492">
        <v>46.43</v>
      </c>
      <c r="AH492">
        <v>52</v>
      </c>
      <c r="AI492">
        <v>60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37</v>
      </c>
      <c r="AR492">
        <v>2.7</v>
      </c>
      <c r="AS492">
        <v>0</v>
      </c>
      <c r="AT492">
        <v>0</v>
      </c>
      <c r="AU492">
        <v>0</v>
      </c>
    </row>
    <row r="493" spans="2:47" x14ac:dyDescent="0.2">
      <c r="B493" t="s">
        <v>455</v>
      </c>
      <c r="C493" t="s">
        <v>102</v>
      </c>
      <c r="D493" t="s">
        <v>85</v>
      </c>
      <c r="E493">
        <v>19.466999999999999</v>
      </c>
      <c r="F493">
        <v>55</v>
      </c>
      <c r="G493">
        <v>5</v>
      </c>
      <c r="H493">
        <v>2</v>
      </c>
      <c r="I493">
        <v>2</v>
      </c>
      <c r="J493">
        <v>7</v>
      </c>
      <c r="K493">
        <v>9</v>
      </c>
      <c r="L493">
        <v>63</v>
      </c>
      <c r="M493">
        <v>7.94</v>
      </c>
      <c r="N493">
        <v>0.09</v>
      </c>
      <c r="O493">
        <v>0.04</v>
      </c>
      <c r="P493">
        <v>0.04</v>
      </c>
      <c r="Q493">
        <v>0.13</v>
      </c>
      <c r="R493">
        <v>0.16</v>
      </c>
      <c r="S493">
        <v>1.1499999999999999</v>
      </c>
      <c r="T493">
        <v>742.99</v>
      </c>
      <c r="U493">
        <v>13.51</v>
      </c>
      <c r="V493">
        <v>0.4</v>
      </c>
      <c r="W493">
        <v>0.16</v>
      </c>
      <c r="X493">
        <v>0.16</v>
      </c>
      <c r="Y493">
        <v>0.56999999999999995</v>
      </c>
      <c r="Z493">
        <v>0.73</v>
      </c>
      <c r="AA493">
        <v>5.09</v>
      </c>
      <c r="AB493">
        <v>12.94</v>
      </c>
      <c r="AC493">
        <v>14.45</v>
      </c>
      <c r="AD493">
        <v>50.74</v>
      </c>
      <c r="AE493">
        <v>49.34</v>
      </c>
      <c r="AF493">
        <v>6.76</v>
      </c>
      <c r="AG493">
        <v>55.26</v>
      </c>
      <c r="AH493">
        <v>42</v>
      </c>
      <c r="AI493">
        <v>34</v>
      </c>
      <c r="AJ493">
        <v>1</v>
      </c>
      <c r="AK493">
        <v>3</v>
      </c>
      <c r="AL493">
        <v>33.33</v>
      </c>
      <c r="AM493">
        <v>2</v>
      </c>
      <c r="AN493">
        <v>4</v>
      </c>
      <c r="AO493">
        <v>50</v>
      </c>
      <c r="AP493">
        <v>2</v>
      </c>
      <c r="AQ493">
        <v>56</v>
      </c>
      <c r="AR493">
        <v>3.57</v>
      </c>
      <c r="AS493">
        <v>0</v>
      </c>
      <c r="AT493">
        <v>1</v>
      </c>
      <c r="AU493">
        <v>0</v>
      </c>
    </row>
    <row r="494" spans="2:47" x14ac:dyDescent="0.2">
      <c r="B494" t="s">
        <v>190</v>
      </c>
      <c r="C494" t="s">
        <v>41</v>
      </c>
      <c r="D494" t="s">
        <v>114</v>
      </c>
      <c r="E494">
        <v>17.87</v>
      </c>
      <c r="F494">
        <v>66</v>
      </c>
      <c r="G494">
        <v>6</v>
      </c>
      <c r="H494">
        <v>9</v>
      </c>
      <c r="I494">
        <v>3</v>
      </c>
      <c r="J494">
        <v>15</v>
      </c>
      <c r="K494">
        <v>18</v>
      </c>
      <c r="L494">
        <v>68</v>
      </c>
      <c r="M494">
        <v>8.82</v>
      </c>
      <c r="N494">
        <v>0.09</v>
      </c>
      <c r="O494">
        <v>0.14000000000000001</v>
      </c>
      <c r="P494">
        <v>0.05</v>
      </c>
      <c r="Q494">
        <v>0.23</v>
      </c>
      <c r="R494">
        <v>0.27</v>
      </c>
      <c r="S494">
        <v>1.03</v>
      </c>
      <c r="T494">
        <v>766.71</v>
      </c>
      <c r="U494">
        <v>11.62</v>
      </c>
      <c r="V494">
        <v>0.47</v>
      </c>
      <c r="W494">
        <v>0.7</v>
      </c>
      <c r="X494">
        <v>0.23</v>
      </c>
      <c r="Y494">
        <v>1.17</v>
      </c>
      <c r="Z494">
        <v>1.41</v>
      </c>
      <c r="AA494">
        <v>5.32</v>
      </c>
      <c r="AB494">
        <v>14.09</v>
      </c>
      <c r="AC494">
        <v>13.87</v>
      </c>
      <c r="AD494">
        <v>50.62</v>
      </c>
      <c r="AE494">
        <v>49.72</v>
      </c>
      <c r="AF494">
        <v>4.97</v>
      </c>
      <c r="AG494">
        <v>55.38</v>
      </c>
      <c r="AH494">
        <v>36</v>
      </c>
      <c r="AI494">
        <v>29</v>
      </c>
      <c r="AJ494">
        <v>2</v>
      </c>
      <c r="AK494">
        <v>14</v>
      </c>
      <c r="AL494">
        <v>14.29</v>
      </c>
      <c r="AM494">
        <v>2</v>
      </c>
      <c r="AN494">
        <v>7</v>
      </c>
      <c r="AO494">
        <v>28.57</v>
      </c>
      <c r="AP494">
        <v>2</v>
      </c>
      <c r="AQ494">
        <v>47</v>
      </c>
      <c r="AR494">
        <v>4.26</v>
      </c>
      <c r="AS494">
        <v>204</v>
      </c>
      <c r="AT494">
        <v>405</v>
      </c>
      <c r="AU494">
        <v>50.37</v>
      </c>
    </row>
    <row r="495" spans="2:47" x14ac:dyDescent="0.2">
      <c r="B495" t="s">
        <v>195</v>
      </c>
      <c r="C495" t="s">
        <v>41</v>
      </c>
      <c r="D495" t="s">
        <v>98</v>
      </c>
      <c r="E495">
        <v>18.533000000000001</v>
      </c>
      <c r="F495">
        <v>54</v>
      </c>
      <c r="G495">
        <v>6</v>
      </c>
      <c r="H495">
        <v>10</v>
      </c>
      <c r="I495">
        <v>1</v>
      </c>
      <c r="J495">
        <v>16</v>
      </c>
      <c r="K495">
        <v>17</v>
      </c>
      <c r="L495">
        <v>81</v>
      </c>
      <c r="M495">
        <v>7.41</v>
      </c>
      <c r="N495">
        <v>0.11</v>
      </c>
      <c r="O495">
        <v>0.19</v>
      </c>
      <c r="P495">
        <v>0.02</v>
      </c>
      <c r="Q495">
        <v>0.3</v>
      </c>
      <c r="R495">
        <v>0.31</v>
      </c>
      <c r="S495">
        <v>1.5</v>
      </c>
      <c r="T495">
        <v>694.12</v>
      </c>
      <c r="U495">
        <v>12.85</v>
      </c>
      <c r="V495">
        <v>0.52</v>
      </c>
      <c r="W495">
        <v>0.86</v>
      </c>
      <c r="X495">
        <v>0.09</v>
      </c>
      <c r="Y495">
        <v>1.38</v>
      </c>
      <c r="Z495">
        <v>1.47</v>
      </c>
      <c r="AA495">
        <v>7</v>
      </c>
      <c r="AB495">
        <v>13.96</v>
      </c>
      <c r="AC495">
        <v>14.46</v>
      </c>
      <c r="AD495">
        <v>44.71</v>
      </c>
      <c r="AE495">
        <v>50.67</v>
      </c>
      <c r="AF495">
        <v>4.8</v>
      </c>
      <c r="AG495">
        <v>50</v>
      </c>
      <c r="AH495">
        <v>33</v>
      </c>
      <c r="AI495">
        <v>33</v>
      </c>
      <c r="AJ495">
        <v>1</v>
      </c>
      <c r="AK495">
        <v>15</v>
      </c>
      <c r="AL495">
        <v>6.67</v>
      </c>
      <c r="AM495">
        <v>1</v>
      </c>
      <c r="AN495">
        <v>9</v>
      </c>
      <c r="AO495">
        <v>11.11</v>
      </c>
      <c r="AP495">
        <v>4</v>
      </c>
      <c r="AQ495">
        <v>57</v>
      </c>
      <c r="AR495">
        <v>7.02</v>
      </c>
      <c r="AS495">
        <v>464</v>
      </c>
      <c r="AT495">
        <v>836</v>
      </c>
      <c r="AU495">
        <v>55.5</v>
      </c>
    </row>
    <row r="496" spans="2:47" x14ac:dyDescent="0.2">
      <c r="B496" t="s">
        <v>408</v>
      </c>
      <c r="C496" t="s">
        <v>46</v>
      </c>
      <c r="D496" t="s">
        <v>119</v>
      </c>
      <c r="E496">
        <v>19.349</v>
      </c>
      <c r="F496">
        <v>54</v>
      </c>
      <c r="G496">
        <v>5</v>
      </c>
      <c r="H496">
        <v>4</v>
      </c>
      <c r="I496">
        <v>4</v>
      </c>
      <c r="J496">
        <v>9</v>
      </c>
      <c r="K496">
        <v>13</v>
      </c>
      <c r="L496">
        <v>81</v>
      </c>
      <c r="M496">
        <v>6.17</v>
      </c>
      <c r="N496">
        <v>0.09</v>
      </c>
      <c r="O496">
        <v>7.0000000000000007E-2</v>
      </c>
      <c r="P496">
        <v>7.0000000000000007E-2</v>
      </c>
      <c r="Q496">
        <v>0.17</v>
      </c>
      <c r="R496">
        <v>0.24</v>
      </c>
      <c r="S496">
        <v>1.5</v>
      </c>
      <c r="T496">
        <v>616.28</v>
      </c>
      <c r="U496">
        <v>11.41</v>
      </c>
      <c r="V496">
        <v>0.49</v>
      </c>
      <c r="W496">
        <v>0.39</v>
      </c>
      <c r="X496">
        <v>0.39</v>
      </c>
      <c r="Y496">
        <v>0.88</v>
      </c>
      <c r="Z496">
        <v>1.27</v>
      </c>
      <c r="AA496">
        <v>7.89</v>
      </c>
      <c r="AB496">
        <v>14.14</v>
      </c>
      <c r="AC496">
        <v>13.74</v>
      </c>
      <c r="AD496">
        <v>44.23</v>
      </c>
      <c r="AE496">
        <v>48.77</v>
      </c>
      <c r="AF496">
        <v>-3.63</v>
      </c>
      <c r="AG496">
        <v>40</v>
      </c>
      <c r="AH496">
        <v>22</v>
      </c>
      <c r="AI496">
        <v>33</v>
      </c>
      <c r="AJ496">
        <v>2</v>
      </c>
      <c r="AK496">
        <v>16</v>
      </c>
      <c r="AL496">
        <v>12.5</v>
      </c>
      <c r="AM496">
        <v>0</v>
      </c>
      <c r="AN496">
        <v>11</v>
      </c>
      <c r="AO496">
        <v>0</v>
      </c>
      <c r="AP496">
        <v>3</v>
      </c>
      <c r="AQ496">
        <v>54</v>
      </c>
      <c r="AR496">
        <v>5.56</v>
      </c>
      <c r="AS496">
        <v>5</v>
      </c>
      <c r="AT496">
        <v>9</v>
      </c>
      <c r="AU496">
        <v>55.56</v>
      </c>
    </row>
    <row r="497" spans="2:47" x14ac:dyDescent="0.2">
      <c r="B497" t="s">
        <v>300</v>
      </c>
      <c r="C497" t="s">
        <v>102</v>
      </c>
      <c r="D497" t="s">
        <v>3700</v>
      </c>
      <c r="E497">
        <v>20.632999999999999</v>
      </c>
      <c r="F497">
        <v>53</v>
      </c>
      <c r="G497">
        <v>2</v>
      </c>
      <c r="H497">
        <v>6</v>
      </c>
      <c r="I497">
        <v>8</v>
      </c>
      <c r="J497">
        <v>8</v>
      </c>
      <c r="K497">
        <v>16</v>
      </c>
      <c r="L497">
        <v>53</v>
      </c>
      <c r="M497">
        <v>3.77</v>
      </c>
      <c r="N497">
        <v>0.04</v>
      </c>
      <c r="O497">
        <v>0.11</v>
      </c>
      <c r="P497">
        <v>0.15</v>
      </c>
      <c r="Q497">
        <v>0.15</v>
      </c>
      <c r="R497">
        <v>0.3</v>
      </c>
      <c r="S497">
        <v>1</v>
      </c>
      <c r="T497">
        <v>733.6</v>
      </c>
      <c r="U497">
        <v>13.84</v>
      </c>
      <c r="V497">
        <v>0.16</v>
      </c>
      <c r="W497">
        <v>0.49</v>
      </c>
      <c r="X497">
        <v>0.65</v>
      </c>
      <c r="Y497">
        <v>0.65</v>
      </c>
      <c r="Z497">
        <v>1.31</v>
      </c>
      <c r="AA497">
        <v>4.33</v>
      </c>
      <c r="AB497">
        <v>13.02</v>
      </c>
      <c r="AC497">
        <v>13.92</v>
      </c>
      <c r="AD497">
        <v>51.29</v>
      </c>
      <c r="AE497">
        <v>48.37</v>
      </c>
      <c r="AF497">
        <v>4.05</v>
      </c>
      <c r="AG497">
        <v>54.05</v>
      </c>
      <c r="AH497">
        <v>40</v>
      </c>
      <c r="AI497">
        <v>34</v>
      </c>
      <c r="AJ497">
        <v>0</v>
      </c>
      <c r="AK497">
        <v>2</v>
      </c>
      <c r="AL497">
        <v>0</v>
      </c>
      <c r="AM497">
        <v>0</v>
      </c>
      <c r="AN497">
        <v>2</v>
      </c>
      <c r="AO497">
        <v>0</v>
      </c>
      <c r="AP497">
        <v>2</v>
      </c>
      <c r="AQ497">
        <v>49</v>
      </c>
      <c r="AR497">
        <v>4.08</v>
      </c>
      <c r="AS497">
        <v>0</v>
      </c>
      <c r="AT497">
        <v>1</v>
      </c>
      <c r="AU497">
        <v>0</v>
      </c>
    </row>
    <row r="498" spans="2:47" x14ac:dyDescent="0.2">
      <c r="B498" t="s">
        <v>365</v>
      </c>
      <c r="C498" t="s">
        <v>49</v>
      </c>
      <c r="D498" t="s">
        <v>90</v>
      </c>
      <c r="E498">
        <v>18.681000000000001</v>
      </c>
      <c r="F498">
        <v>42</v>
      </c>
      <c r="G498">
        <v>3</v>
      </c>
      <c r="H498">
        <v>2</v>
      </c>
      <c r="I498">
        <v>2</v>
      </c>
      <c r="J498">
        <v>5</v>
      </c>
      <c r="K498">
        <v>7</v>
      </c>
      <c r="L498">
        <v>24</v>
      </c>
      <c r="M498">
        <v>12.5</v>
      </c>
      <c r="N498">
        <v>7.0000000000000007E-2</v>
      </c>
      <c r="O498">
        <v>0.05</v>
      </c>
      <c r="P498">
        <v>0.05</v>
      </c>
      <c r="Q498">
        <v>0.12</v>
      </c>
      <c r="R498">
        <v>0.17</v>
      </c>
      <c r="S498">
        <v>0.56999999999999995</v>
      </c>
      <c r="T498">
        <v>343.97</v>
      </c>
      <c r="U498">
        <v>8.19</v>
      </c>
      <c r="V498">
        <v>0.52</v>
      </c>
      <c r="W498">
        <v>0.35</v>
      </c>
      <c r="X498">
        <v>0.35</v>
      </c>
      <c r="Y498">
        <v>0.87</v>
      </c>
      <c r="Z498">
        <v>1.22</v>
      </c>
      <c r="AA498">
        <v>4.1900000000000004</v>
      </c>
      <c r="AB498">
        <v>12.78</v>
      </c>
      <c r="AC498">
        <v>13.85</v>
      </c>
      <c r="AD498">
        <v>51.82</v>
      </c>
      <c r="AE498">
        <v>48.55</v>
      </c>
      <c r="AF498">
        <v>-4.82</v>
      </c>
      <c r="AG498">
        <v>50</v>
      </c>
      <c r="AH498">
        <v>10</v>
      </c>
      <c r="AI498">
        <v>10</v>
      </c>
      <c r="AJ498">
        <v>3</v>
      </c>
      <c r="AK498">
        <v>5</v>
      </c>
      <c r="AL498">
        <v>60</v>
      </c>
      <c r="AM498">
        <v>0</v>
      </c>
      <c r="AN498">
        <v>3</v>
      </c>
      <c r="AO498">
        <v>0</v>
      </c>
      <c r="AP498">
        <v>0</v>
      </c>
      <c r="AQ498">
        <v>16</v>
      </c>
      <c r="AR498">
        <v>0</v>
      </c>
      <c r="AS498">
        <v>8</v>
      </c>
      <c r="AT498">
        <v>29</v>
      </c>
      <c r="AU498">
        <v>27.59</v>
      </c>
    </row>
    <row r="499" spans="2:47" x14ac:dyDescent="0.2">
      <c r="B499" t="s">
        <v>135</v>
      </c>
      <c r="C499" t="s">
        <v>41</v>
      </c>
      <c r="D499" t="s">
        <v>52</v>
      </c>
      <c r="E499">
        <v>19.404</v>
      </c>
      <c r="F499">
        <v>65</v>
      </c>
      <c r="G499">
        <v>20</v>
      </c>
      <c r="H499">
        <v>17</v>
      </c>
      <c r="I499">
        <v>8</v>
      </c>
      <c r="J499">
        <v>37</v>
      </c>
      <c r="K499">
        <v>45</v>
      </c>
      <c r="L499">
        <v>106</v>
      </c>
      <c r="M499">
        <v>18.87</v>
      </c>
      <c r="N499">
        <v>0.31</v>
      </c>
      <c r="O499">
        <v>0.26</v>
      </c>
      <c r="P499">
        <v>0.12</v>
      </c>
      <c r="Q499">
        <v>0.56999999999999995</v>
      </c>
      <c r="R499">
        <v>0.69</v>
      </c>
      <c r="S499">
        <v>1.63</v>
      </c>
      <c r="T499">
        <v>830.37</v>
      </c>
      <c r="U499">
        <v>12.77</v>
      </c>
      <c r="V499">
        <v>1.45</v>
      </c>
      <c r="W499">
        <v>1.23</v>
      </c>
      <c r="X499">
        <v>0.57999999999999996</v>
      </c>
      <c r="Y499">
        <v>2.67</v>
      </c>
      <c r="Z499">
        <v>3.25</v>
      </c>
      <c r="AA499">
        <v>7.66</v>
      </c>
      <c r="AB499">
        <v>13.67</v>
      </c>
      <c r="AC499">
        <v>13.82</v>
      </c>
      <c r="AD499">
        <v>58.25</v>
      </c>
      <c r="AE499">
        <v>47.97</v>
      </c>
      <c r="AF499">
        <v>3.2</v>
      </c>
      <c r="AG499">
        <v>60.64</v>
      </c>
      <c r="AH499">
        <v>57</v>
      </c>
      <c r="AI499">
        <v>37</v>
      </c>
      <c r="AJ499">
        <v>6</v>
      </c>
      <c r="AK499">
        <v>20</v>
      </c>
      <c r="AL499">
        <v>30</v>
      </c>
      <c r="AM499">
        <v>5</v>
      </c>
      <c r="AN499">
        <v>21</v>
      </c>
      <c r="AO499">
        <v>23.81</v>
      </c>
      <c r="AP499">
        <v>9</v>
      </c>
      <c r="AQ499">
        <v>65</v>
      </c>
      <c r="AR499">
        <v>13.85</v>
      </c>
      <c r="AS499">
        <v>34</v>
      </c>
      <c r="AT499">
        <v>70</v>
      </c>
      <c r="AU499">
        <v>48.57</v>
      </c>
    </row>
    <row r="500" spans="2:47" x14ac:dyDescent="0.2">
      <c r="B500" t="s">
        <v>297</v>
      </c>
      <c r="C500" t="s">
        <v>49</v>
      </c>
      <c r="D500" t="s">
        <v>82</v>
      </c>
      <c r="E500">
        <v>18.119</v>
      </c>
      <c r="F500">
        <v>23</v>
      </c>
      <c r="G500">
        <v>3</v>
      </c>
      <c r="H500">
        <v>2</v>
      </c>
      <c r="I500">
        <v>3</v>
      </c>
      <c r="J500">
        <v>5</v>
      </c>
      <c r="K500">
        <v>8</v>
      </c>
      <c r="L500">
        <v>37</v>
      </c>
      <c r="M500">
        <v>8.11</v>
      </c>
      <c r="N500">
        <v>0.13</v>
      </c>
      <c r="O500">
        <v>0.09</v>
      </c>
      <c r="P500">
        <v>0.13</v>
      </c>
      <c r="Q500">
        <v>0.22</v>
      </c>
      <c r="R500">
        <v>0.35</v>
      </c>
      <c r="S500">
        <v>1.61</v>
      </c>
      <c r="T500">
        <v>233.91</v>
      </c>
      <c r="U500">
        <v>10.17</v>
      </c>
      <c r="V500">
        <v>0.77</v>
      </c>
      <c r="W500">
        <v>0.51</v>
      </c>
      <c r="X500">
        <v>0.77</v>
      </c>
      <c r="Y500">
        <v>1.28</v>
      </c>
      <c r="Z500">
        <v>2.0499999999999998</v>
      </c>
      <c r="AA500">
        <v>9.49</v>
      </c>
      <c r="AB500">
        <v>14.71</v>
      </c>
      <c r="AC500">
        <v>13.4</v>
      </c>
      <c r="AD500">
        <v>50.5</v>
      </c>
      <c r="AE500">
        <v>46.44</v>
      </c>
      <c r="AF500">
        <v>7.66</v>
      </c>
      <c r="AG500">
        <v>57.14</v>
      </c>
      <c r="AH500">
        <v>12</v>
      </c>
      <c r="AI500">
        <v>9</v>
      </c>
      <c r="AJ500">
        <v>1</v>
      </c>
      <c r="AK500">
        <v>10</v>
      </c>
      <c r="AL500">
        <v>10</v>
      </c>
      <c r="AM500">
        <v>1</v>
      </c>
      <c r="AN500">
        <v>8</v>
      </c>
      <c r="AO500">
        <v>12.5</v>
      </c>
      <c r="AP500">
        <v>1</v>
      </c>
      <c r="AQ500">
        <v>19</v>
      </c>
      <c r="AR500">
        <v>5.26</v>
      </c>
      <c r="AS500">
        <v>1</v>
      </c>
      <c r="AT500">
        <v>2</v>
      </c>
      <c r="AU500">
        <v>50</v>
      </c>
    </row>
    <row r="501" spans="2:47" x14ac:dyDescent="0.2">
      <c r="B501" t="s">
        <v>559</v>
      </c>
      <c r="C501" t="s">
        <v>102</v>
      </c>
      <c r="D501" t="s">
        <v>78</v>
      </c>
      <c r="E501">
        <v>18.579000000000001</v>
      </c>
      <c r="F501">
        <v>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0.22</v>
      </c>
      <c r="T501">
        <v>60.77</v>
      </c>
      <c r="U501">
        <v>6.75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1.97</v>
      </c>
      <c r="AB501">
        <v>15.09</v>
      </c>
      <c r="AC501">
        <v>14.31</v>
      </c>
      <c r="AD501">
        <v>44.76</v>
      </c>
      <c r="AE501">
        <v>56.39</v>
      </c>
      <c r="AF501">
        <v>-3.03</v>
      </c>
      <c r="AG501">
        <v>33.33</v>
      </c>
      <c r="AH501">
        <v>1</v>
      </c>
      <c r="AI501">
        <v>2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</row>
    <row r="502" spans="2:47" x14ac:dyDescent="0.2">
      <c r="B502" t="s">
        <v>394</v>
      </c>
      <c r="C502" t="s">
        <v>102</v>
      </c>
      <c r="D502" t="s">
        <v>78</v>
      </c>
      <c r="E502">
        <v>17.12</v>
      </c>
      <c r="F502">
        <v>32</v>
      </c>
      <c r="G502">
        <v>0</v>
      </c>
      <c r="H502">
        <v>4</v>
      </c>
      <c r="I502">
        <v>0</v>
      </c>
      <c r="J502">
        <v>4</v>
      </c>
      <c r="K502">
        <v>4</v>
      </c>
      <c r="L502">
        <v>26</v>
      </c>
      <c r="M502">
        <v>0</v>
      </c>
      <c r="N502">
        <v>0</v>
      </c>
      <c r="O502">
        <v>0.12</v>
      </c>
      <c r="P502">
        <v>0</v>
      </c>
      <c r="Q502">
        <v>0.12</v>
      </c>
      <c r="R502">
        <v>0.12</v>
      </c>
      <c r="S502">
        <v>0.81</v>
      </c>
      <c r="T502">
        <v>466.82</v>
      </c>
      <c r="U502">
        <v>14.59</v>
      </c>
      <c r="V502">
        <v>0</v>
      </c>
      <c r="W502">
        <v>0.51</v>
      </c>
      <c r="X502">
        <v>0</v>
      </c>
      <c r="Y502">
        <v>0.51</v>
      </c>
      <c r="Z502">
        <v>0.51</v>
      </c>
      <c r="AA502">
        <v>3.34</v>
      </c>
      <c r="AB502">
        <v>13.75</v>
      </c>
      <c r="AC502">
        <v>14.27</v>
      </c>
      <c r="AD502">
        <v>44.13</v>
      </c>
      <c r="AE502">
        <v>51.34</v>
      </c>
      <c r="AF502">
        <v>-0.98</v>
      </c>
      <c r="AG502">
        <v>45.1</v>
      </c>
      <c r="AH502">
        <v>23</v>
      </c>
      <c r="AI502">
        <v>28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25</v>
      </c>
      <c r="AR502">
        <v>0</v>
      </c>
      <c r="AS502">
        <v>0</v>
      </c>
      <c r="AT502">
        <v>0</v>
      </c>
      <c r="AU502">
        <v>0</v>
      </c>
    </row>
    <row r="503" spans="2:47" x14ac:dyDescent="0.2">
      <c r="B503" t="s">
        <v>498</v>
      </c>
      <c r="C503" t="s">
        <v>102</v>
      </c>
      <c r="D503" t="s">
        <v>138</v>
      </c>
      <c r="E503">
        <v>16.8</v>
      </c>
      <c r="F503">
        <v>43</v>
      </c>
      <c r="G503">
        <v>0</v>
      </c>
      <c r="H503">
        <v>1</v>
      </c>
      <c r="I503">
        <v>1</v>
      </c>
      <c r="J503">
        <v>1</v>
      </c>
      <c r="K503">
        <v>2</v>
      </c>
      <c r="L503">
        <v>22</v>
      </c>
      <c r="M503">
        <v>0</v>
      </c>
      <c r="N503">
        <v>0</v>
      </c>
      <c r="O503">
        <v>0.02</v>
      </c>
      <c r="P503">
        <v>0.02</v>
      </c>
      <c r="Q503">
        <v>0.02</v>
      </c>
      <c r="R503">
        <v>0.05</v>
      </c>
      <c r="S503">
        <v>0.51</v>
      </c>
      <c r="T503">
        <v>381.24</v>
      </c>
      <c r="U503">
        <v>8.8699999999999992</v>
      </c>
      <c r="V503">
        <v>0</v>
      </c>
      <c r="W503">
        <v>0.16</v>
      </c>
      <c r="X503">
        <v>0.16</v>
      </c>
      <c r="Y503">
        <v>0.16</v>
      </c>
      <c r="Z503">
        <v>0.31</v>
      </c>
      <c r="AA503">
        <v>3.46</v>
      </c>
      <c r="AB503">
        <v>13.46</v>
      </c>
      <c r="AC503">
        <v>13.22</v>
      </c>
      <c r="AD503">
        <v>36.229999999999997</v>
      </c>
      <c r="AE503">
        <v>51.74</v>
      </c>
      <c r="AF503">
        <v>2.21</v>
      </c>
      <c r="AG503">
        <v>38.71</v>
      </c>
      <c r="AH503">
        <v>12</v>
      </c>
      <c r="AI503">
        <v>19</v>
      </c>
      <c r="AJ503">
        <v>0</v>
      </c>
      <c r="AK503">
        <v>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20</v>
      </c>
      <c r="AR503">
        <v>0</v>
      </c>
      <c r="AS503">
        <v>0</v>
      </c>
      <c r="AT503">
        <v>0</v>
      </c>
      <c r="AU503">
        <v>0</v>
      </c>
    </row>
    <row r="504" spans="2:47" x14ac:dyDescent="0.2">
      <c r="B504" t="s">
        <v>472</v>
      </c>
      <c r="C504" t="s">
        <v>49</v>
      </c>
      <c r="D504" t="s">
        <v>42</v>
      </c>
      <c r="E504">
        <v>17.353000000000002</v>
      </c>
      <c r="F504">
        <v>38</v>
      </c>
      <c r="G504">
        <v>2</v>
      </c>
      <c r="H504">
        <v>0</v>
      </c>
      <c r="I504">
        <v>1</v>
      </c>
      <c r="J504">
        <v>2</v>
      </c>
      <c r="K504">
        <v>3</v>
      </c>
      <c r="L504">
        <v>25</v>
      </c>
      <c r="M504">
        <v>8</v>
      </c>
      <c r="N504">
        <v>0.05</v>
      </c>
      <c r="O504">
        <v>0</v>
      </c>
      <c r="P504">
        <v>0.03</v>
      </c>
      <c r="Q504">
        <v>0.05</v>
      </c>
      <c r="R504">
        <v>0.08</v>
      </c>
      <c r="S504">
        <v>0.66</v>
      </c>
      <c r="T504">
        <v>301.61</v>
      </c>
      <c r="U504">
        <v>7.94</v>
      </c>
      <c r="V504">
        <v>0.4</v>
      </c>
      <c r="W504">
        <v>0</v>
      </c>
      <c r="X504">
        <v>0.2</v>
      </c>
      <c r="Y504">
        <v>0.4</v>
      </c>
      <c r="Z504">
        <v>0.6</v>
      </c>
      <c r="AA504">
        <v>4.97</v>
      </c>
      <c r="AB504">
        <v>13.81</v>
      </c>
      <c r="AC504">
        <v>13.59</v>
      </c>
      <c r="AD504">
        <v>60.55</v>
      </c>
      <c r="AE504">
        <v>48.21</v>
      </c>
      <c r="AF504">
        <v>-30.79</v>
      </c>
      <c r="AG504">
        <v>38.89</v>
      </c>
      <c r="AH504">
        <v>7</v>
      </c>
      <c r="AI504">
        <v>11</v>
      </c>
      <c r="AJ504">
        <v>0</v>
      </c>
      <c r="AK504">
        <v>4</v>
      </c>
      <c r="AL504">
        <v>0</v>
      </c>
      <c r="AM504">
        <v>0</v>
      </c>
      <c r="AN504">
        <v>3</v>
      </c>
      <c r="AO504">
        <v>0</v>
      </c>
      <c r="AP504">
        <v>2</v>
      </c>
      <c r="AQ504">
        <v>18</v>
      </c>
      <c r="AR504">
        <v>11.11</v>
      </c>
      <c r="AS504">
        <v>3</v>
      </c>
      <c r="AT504">
        <v>7</v>
      </c>
      <c r="AU504">
        <v>42.86</v>
      </c>
    </row>
  </sheetData>
  <sortState ref="A2:AR491">
    <sortCondition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524"/>
  <sheetViews>
    <sheetView workbookViewId="0">
      <pane ySplit="1" topLeftCell="A2" activePane="bottomLeft" state="frozen"/>
      <selection activeCell="Z1" sqref="Z1"/>
      <selection pane="bottomLeft" activeCell="D9" sqref="D9"/>
    </sheetView>
  </sheetViews>
  <sheetFormatPr baseColWidth="10" defaultRowHeight="16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3689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3690</v>
      </c>
      <c r="AC1" t="s">
        <v>3691</v>
      </c>
      <c r="AD1" t="s">
        <v>3692</v>
      </c>
      <c r="AE1" t="s">
        <v>3693</v>
      </c>
      <c r="AF1" t="s">
        <v>26</v>
      </c>
      <c r="AG1" t="s">
        <v>27</v>
      </c>
      <c r="AH1" t="s">
        <v>569</v>
      </c>
      <c r="AI1" t="s">
        <v>570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</row>
    <row r="2" spans="1:47" x14ac:dyDescent="0.2">
      <c r="B2" t="s">
        <v>951</v>
      </c>
      <c r="C2" t="s">
        <v>41</v>
      </c>
      <c r="D2" t="s">
        <v>608</v>
      </c>
      <c r="E2">
        <v>18.335999999999999</v>
      </c>
      <c r="F2">
        <v>42</v>
      </c>
      <c r="G2">
        <v>2</v>
      </c>
      <c r="H2">
        <v>6</v>
      </c>
      <c r="I2">
        <v>6</v>
      </c>
      <c r="J2">
        <v>8</v>
      </c>
      <c r="K2">
        <v>14</v>
      </c>
      <c r="L2">
        <v>35</v>
      </c>
      <c r="M2">
        <v>5.71</v>
      </c>
      <c r="N2">
        <v>0.05</v>
      </c>
      <c r="O2">
        <v>0.14000000000000001</v>
      </c>
      <c r="P2">
        <v>0.14000000000000001</v>
      </c>
      <c r="Q2">
        <v>0.19</v>
      </c>
      <c r="R2">
        <v>0.33</v>
      </c>
      <c r="S2">
        <v>0.83</v>
      </c>
      <c r="T2">
        <v>494.82</v>
      </c>
      <c r="U2">
        <v>11.78</v>
      </c>
      <c r="V2">
        <v>0.24</v>
      </c>
      <c r="W2">
        <v>0.73</v>
      </c>
      <c r="X2">
        <v>0.73</v>
      </c>
      <c r="Y2">
        <v>0.97</v>
      </c>
      <c r="Z2">
        <v>1.7</v>
      </c>
      <c r="AA2">
        <v>4.24</v>
      </c>
      <c r="AB2">
        <v>12.69</v>
      </c>
      <c r="AC2">
        <v>13.2</v>
      </c>
      <c r="AD2">
        <v>41.74</v>
      </c>
      <c r="AE2">
        <v>50.96</v>
      </c>
      <c r="AF2">
        <v>-5.63</v>
      </c>
      <c r="AG2">
        <v>35.19</v>
      </c>
      <c r="AH2">
        <v>19</v>
      </c>
      <c r="AI2">
        <v>35</v>
      </c>
      <c r="AJ2">
        <v>1</v>
      </c>
      <c r="AK2">
        <v>5</v>
      </c>
      <c r="AL2">
        <v>20</v>
      </c>
      <c r="AM2">
        <v>1</v>
      </c>
      <c r="AN2">
        <v>8</v>
      </c>
      <c r="AO2">
        <v>12.5</v>
      </c>
      <c r="AP2">
        <v>0</v>
      </c>
      <c r="AQ2">
        <v>22</v>
      </c>
      <c r="AR2">
        <v>0</v>
      </c>
      <c r="AS2">
        <v>184</v>
      </c>
      <c r="AT2">
        <v>390</v>
      </c>
      <c r="AU2">
        <v>47.18</v>
      </c>
    </row>
    <row r="3" spans="1:47" x14ac:dyDescent="0.2">
      <c r="B3" t="s">
        <v>638</v>
      </c>
      <c r="C3" t="s">
        <v>46</v>
      </c>
      <c r="D3" t="s">
        <v>616</v>
      </c>
      <c r="E3">
        <v>18.872</v>
      </c>
      <c r="F3">
        <v>52</v>
      </c>
      <c r="G3">
        <v>7</v>
      </c>
      <c r="H3">
        <v>10</v>
      </c>
      <c r="I3">
        <v>8</v>
      </c>
      <c r="J3">
        <v>17</v>
      </c>
      <c r="K3">
        <v>25</v>
      </c>
      <c r="L3">
        <v>60</v>
      </c>
      <c r="M3">
        <v>11.67</v>
      </c>
      <c r="N3">
        <v>0.13</v>
      </c>
      <c r="O3">
        <v>0.19</v>
      </c>
      <c r="P3">
        <v>0.15</v>
      </c>
      <c r="Q3">
        <v>0.33</v>
      </c>
      <c r="R3">
        <v>0.48</v>
      </c>
      <c r="S3">
        <v>1.1499999999999999</v>
      </c>
      <c r="T3">
        <v>786.85</v>
      </c>
      <c r="U3">
        <v>15.13</v>
      </c>
      <c r="V3">
        <v>0.53</v>
      </c>
      <c r="W3">
        <v>0.76</v>
      </c>
      <c r="X3">
        <v>0.61</v>
      </c>
      <c r="Y3">
        <v>1.3</v>
      </c>
      <c r="Z3">
        <v>1.91</v>
      </c>
      <c r="AA3">
        <v>4.58</v>
      </c>
      <c r="AB3">
        <v>13.86</v>
      </c>
      <c r="AC3">
        <v>13.34</v>
      </c>
      <c r="AD3">
        <v>38.33</v>
      </c>
      <c r="AE3">
        <v>54.88</v>
      </c>
      <c r="AF3">
        <v>-2.63</v>
      </c>
      <c r="AG3">
        <v>34.409999999999997</v>
      </c>
      <c r="AH3">
        <v>32</v>
      </c>
      <c r="AI3">
        <v>61</v>
      </c>
      <c r="AJ3">
        <v>0</v>
      </c>
      <c r="AK3">
        <v>4</v>
      </c>
      <c r="AL3">
        <v>0</v>
      </c>
      <c r="AM3">
        <v>2</v>
      </c>
      <c r="AN3">
        <v>9</v>
      </c>
      <c r="AO3">
        <v>22.22</v>
      </c>
      <c r="AP3">
        <v>5</v>
      </c>
      <c r="AQ3">
        <v>47</v>
      </c>
      <c r="AR3">
        <v>10.64</v>
      </c>
      <c r="AS3">
        <v>14</v>
      </c>
      <c r="AT3">
        <v>30</v>
      </c>
      <c r="AU3">
        <v>46.67</v>
      </c>
    </row>
    <row r="4" spans="1:47" x14ac:dyDescent="0.2">
      <c r="B4" t="s">
        <v>1032</v>
      </c>
      <c r="C4" t="s">
        <v>102</v>
      </c>
      <c r="D4" t="s">
        <v>644</v>
      </c>
      <c r="E4">
        <v>17.72</v>
      </c>
      <c r="F4">
        <v>24</v>
      </c>
      <c r="G4">
        <v>0</v>
      </c>
      <c r="H4">
        <v>1</v>
      </c>
      <c r="I4">
        <v>1</v>
      </c>
      <c r="J4">
        <v>1</v>
      </c>
      <c r="K4">
        <v>2</v>
      </c>
      <c r="L4">
        <v>6</v>
      </c>
      <c r="M4">
        <v>0</v>
      </c>
      <c r="N4">
        <v>0</v>
      </c>
      <c r="O4">
        <v>0.04</v>
      </c>
      <c r="P4">
        <v>0.04</v>
      </c>
      <c r="Q4">
        <v>0.04</v>
      </c>
      <c r="R4">
        <v>0.08</v>
      </c>
      <c r="S4">
        <v>0.25</v>
      </c>
      <c r="T4">
        <v>180.33</v>
      </c>
      <c r="U4">
        <v>7.51</v>
      </c>
      <c r="V4">
        <v>0</v>
      </c>
      <c r="W4">
        <v>0.33</v>
      </c>
      <c r="X4">
        <v>0.33</v>
      </c>
      <c r="Y4">
        <v>0.33</v>
      </c>
      <c r="Z4">
        <v>0.67</v>
      </c>
      <c r="AA4">
        <v>2</v>
      </c>
      <c r="AB4">
        <v>12.71</v>
      </c>
      <c r="AC4">
        <v>12.34</v>
      </c>
      <c r="AD4">
        <v>54.97</v>
      </c>
      <c r="AE4">
        <v>47.55</v>
      </c>
      <c r="AF4">
        <v>23.31</v>
      </c>
      <c r="AG4">
        <v>81.819999999999993</v>
      </c>
      <c r="AH4">
        <v>9</v>
      </c>
      <c r="AI4">
        <v>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6</v>
      </c>
      <c r="AR4">
        <v>0</v>
      </c>
      <c r="AS4">
        <v>0</v>
      </c>
      <c r="AT4">
        <v>0</v>
      </c>
      <c r="AU4">
        <v>0</v>
      </c>
    </row>
    <row r="5" spans="1:47" x14ac:dyDescent="0.2">
      <c r="B5" t="s">
        <v>669</v>
      </c>
      <c r="C5" t="s">
        <v>102</v>
      </c>
      <c r="D5" t="s">
        <v>593</v>
      </c>
      <c r="E5">
        <v>20.526</v>
      </c>
      <c r="F5">
        <v>67</v>
      </c>
      <c r="G5">
        <v>8</v>
      </c>
      <c r="H5">
        <v>12</v>
      </c>
      <c r="I5">
        <v>9</v>
      </c>
      <c r="J5">
        <v>20</v>
      </c>
      <c r="K5">
        <v>29</v>
      </c>
      <c r="L5">
        <v>122</v>
      </c>
      <c r="M5">
        <v>6.56</v>
      </c>
      <c r="N5">
        <v>0.12</v>
      </c>
      <c r="O5">
        <v>0.18</v>
      </c>
      <c r="P5">
        <v>0.13</v>
      </c>
      <c r="Q5">
        <v>0.3</v>
      </c>
      <c r="R5">
        <v>0.43</v>
      </c>
      <c r="S5">
        <v>1.82</v>
      </c>
      <c r="T5">
        <v>1101.75</v>
      </c>
      <c r="U5">
        <v>16.440000000000001</v>
      </c>
      <c r="V5">
        <v>0.44</v>
      </c>
      <c r="W5">
        <v>0.65</v>
      </c>
      <c r="X5">
        <v>0.49</v>
      </c>
      <c r="Y5">
        <v>1.0900000000000001</v>
      </c>
      <c r="Z5">
        <v>1.58</v>
      </c>
      <c r="AA5">
        <v>6.64</v>
      </c>
      <c r="AB5">
        <v>13.65</v>
      </c>
      <c r="AC5">
        <v>13.37</v>
      </c>
      <c r="AD5">
        <v>60.12</v>
      </c>
      <c r="AE5">
        <v>47.55</v>
      </c>
      <c r="AF5">
        <v>9.7100000000000009</v>
      </c>
      <c r="AG5">
        <v>65</v>
      </c>
      <c r="AH5">
        <v>78</v>
      </c>
      <c r="AI5">
        <v>42</v>
      </c>
      <c r="AJ5">
        <v>0</v>
      </c>
      <c r="AK5">
        <v>4</v>
      </c>
      <c r="AL5">
        <v>0</v>
      </c>
      <c r="AM5">
        <v>1</v>
      </c>
      <c r="AN5">
        <v>8</v>
      </c>
      <c r="AO5">
        <v>12.5</v>
      </c>
      <c r="AP5">
        <v>7</v>
      </c>
      <c r="AQ5">
        <v>110</v>
      </c>
      <c r="AR5">
        <v>6.36</v>
      </c>
      <c r="AS5">
        <v>0</v>
      </c>
      <c r="AT5">
        <v>0</v>
      </c>
      <c r="AU5">
        <v>0</v>
      </c>
    </row>
    <row r="6" spans="1:47" x14ac:dyDescent="0.2">
      <c r="B6" t="s">
        <v>729</v>
      </c>
      <c r="C6" t="s">
        <v>49</v>
      </c>
      <c r="D6" t="s">
        <v>636</v>
      </c>
      <c r="E6">
        <v>20.068999999999999</v>
      </c>
      <c r="F6">
        <v>19</v>
      </c>
      <c r="G6">
        <v>3</v>
      </c>
      <c r="H6">
        <v>4</v>
      </c>
      <c r="I6">
        <v>2</v>
      </c>
      <c r="J6">
        <v>7</v>
      </c>
      <c r="K6">
        <v>9</v>
      </c>
      <c r="L6">
        <v>36</v>
      </c>
      <c r="M6">
        <v>8.33</v>
      </c>
      <c r="N6">
        <v>0.16</v>
      </c>
      <c r="O6">
        <v>0.21</v>
      </c>
      <c r="P6">
        <v>0.11</v>
      </c>
      <c r="Q6">
        <v>0.37</v>
      </c>
      <c r="R6">
        <v>0.47</v>
      </c>
      <c r="S6">
        <v>1.89</v>
      </c>
      <c r="T6">
        <v>252.04</v>
      </c>
      <c r="U6">
        <v>13.27</v>
      </c>
      <c r="V6">
        <v>0.71</v>
      </c>
      <c r="W6">
        <v>0.95</v>
      </c>
      <c r="X6">
        <v>0.48</v>
      </c>
      <c r="Y6">
        <v>1.67</v>
      </c>
      <c r="Z6">
        <v>2.14</v>
      </c>
      <c r="AA6">
        <v>8.57</v>
      </c>
      <c r="AB6">
        <v>13.1</v>
      </c>
      <c r="AC6">
        <v>13.43</v>
      </c>
      <c r="AD6">
        <v>52.63</v>
      </c>
      <c r="AE6">
        <v>49.41</v>
      </c>
      <c r="AF6">
        <v>19.09</v>
      </c>
      <c r="AG6">
        <v>59.09</v>
      </c>
      <c r="AH6">
        <v>13</v>
      </c>
      <c r="AI6">
        <v>9</v>
      </c>
      <c r="AJ6">
        <v>0</v>
      </c>
      <c r="AK6">
        <v>2</v>
      </c>
      <c r="AL6">
        <v>0</v>
      </c>
      <c r="AM6">
        <v>2</v>
      </c>
      <c r="AN6">
        <v>8</v>
      </c>
      <c r="AO6">
        <v>25</v>
      </c>
      <c r="AP6">
        <v>1</v>
      </c>
      <c r="AQ6">
        <v>26</v>
      </c>
      <c r="AR6">
        <v>3.85</v>
      </c>
      <c r="AS6">
        <v>5</v>
      </c>
      <c r="AT6">
        <v>10</v>
      </c>
      <c r="AU6">
        <v>50</v>
      </c>
    </row>
    <row r="7" spans="1:47" x14ac:dyDescent="0.2">
      <c r="B7" t="s">
        <v>806</v>
      </c>
      <c r="C7" t="s">
        <v>102</v>
      </c>
      <c r="D7" t="s">
        <v>621</v>
      </c>
      <c r="E7">
        <v>17.227</v>
      </c>
      <c r="F7">
        <v>67</v>
      </c>
      <c r="G7">
        <v>5</v>
      </c>
      <c r="H7">
        <v>7</v>
      </c>
      <c r="I7">
        <v>5</v>
      </c>
      <c r="J7">
        <v>12</v>
      </c>
      <c r="K7">
        <v>17</v>
      </c>
      <c r="L7">
        <v>56</v>
      </c>
      <c r="M7">
        <v>8.93</v>
      </c>
      <c r="N7">
        <v>7.0000000000000007E-2</v>
      </c>
      <c r="O7">
        <v>0.1</v>
      </c>
      <c r="P7">
        <v>7.0000000000000007E-2</v>
      </c>
      <c r="Q7">
        <v>0.18</v>
      </c>
      <c r="R7">
        <v>0.25</v>
      </c>
      <c r="S7">
        <v>0.84</v>
      </c>
      <c r="T7">
        <v>1037.3499999999999</v>
      </c>
      <c r="U7">
        <v>15.48</v>
      </c>
      <c r="V7">
        <v>0.28999999999999998</v>
      </c>
      <c r="W7">
        <v>0.4</v>
      </c>
      <c r="X7">
        <v>0.28999999999999998</v>
      </c>
      <c r="Y7">
        <v>0.69</v>
      </c>
      <c r="Z7">
        <v>0.98</v>
      </c>
      <c r="AA7">
        <v>3.24</v>
      </c>
      <c r="AB7">
        <v>12.46</v>
      </c>
      <c r="AC7">
        <v>13.34</v>
      </c>
      <c r="AD7">
        <v>44</v>
      </c>
      <c r="AE7">
        <v>49.79</v>
      </c>
      <c r="AF7">
        <v>0.89</v>
      </c>
      <c r="AG7">
        <v>43.59</v>
      </c>
      <c r="AH7">
        <v>51</v>
      </c>
      <c r="AI7">
        <v>66</v>
      </c>
      <c r="AJ7">
        <v>0</v>
      </c>
      <c r="AK7">
        <v>1</v>
      </c>
      <c r="AL7">
        <v>0</v>
      </c>
      <c r="AM7">
        <v>1</v>
      </c>
      <c r="AN7">
        <v>1</v>
      </c>
      <c r="AO7">
        <v>100</v>
      </c>
      <c r="AP7">
        <v>4</v>
      </c>
      <c r="AQ7">
        <v>54</v>
      </c>
      <c r="AR7">
        <v>7.41</v>
      </c>
      <c r="AS7">
        <v>0</v>
      </c>
      <c r="AT7">
        <v>0</v>
      </c>
      <c r="AU7">
        <v>0</v>
      </c>
    </row>
    <row r="8" spans="1:47" x14ac:dyDescent="0.2">
      <c r="B8" t="s">
        <v>976</v>
      </c>
      <c r="C8" t="s">
        <v>41</v>
      </c>
      <c r="D8" t="s">
        <v>630</v>
      </c>
      <c r="E8">
        <v>16.449000000000002</v>
      </c>
      <c r="F8">
        <v>29</v>
      </c>
      <c r="G8">
        <v>4</v>
      </c>
      <c r="H8">
        <v>2</v>
      </c>
      <c r="I8">
        <v>2</v>
      </c>
      <c r="J8">
        <v>6</v>
      </c>
      <c r="K8">
        <v>8</v>
      </c>
      <c r="L8">
        <v>16</v>
      </c>
      <c r="M8">
        <v>25</v>
      </c>
      <c r="N8">
        <v>0.14000000000000001</v>
      </c>
      <c r="O8">
        <v>7.0000000000000007E-2</v>
      </c>
      <c r="P8">
        <v>7.0000000000000007E-2</v>
      </c>
      <c r="Q8">
        <v>0.21</v>
      </c>
      <c r="R8">
        <v>0.28000000000000003</v>
      </c>
      <c r="S8">
        <v>0.55000000000000004</v>
      </c>
      <c r="T8">
        <v>260.69</v>
      </c>
      <c r="U8">
        <v>8.99</v>
      </c>
      <c r="V8">
        <v>0.92</v>
      </c>
      <c r="W8">
        <v>0.46</v>
      </c>
      <c r="X8">
        <v>0.46</v>
      </c>
      <c r="Y8">
        <v>1.38</v>
      </c>
      <c r="Z8">
        <v>1.84</v>
      </c>
      <c r="AA8">
        <v>3.68</v>
      </c>
      <c r="AB8">
        <v>12.21</v>
      </c>
      <c r="AC8">
        <v>12.53</v>
      </c>
      <c r="AD8">
        <v>39.51</v>
      </c>
      <c r="AE8">
        <v>51.16</v>
      </c>
      <c r="AF8">
        <v>9.26</v>
      </c>
      <c r="AG8">
        <v>45.83</v>
      </c>
      <c r="AH8">
        <v>11</v>
      </c>
      <c r="AI8">
        <v>13</v>
      </c>
      <c r="AJ8">
        <v>2</v>
      </c>
      <c r="AK8">
        <v>5</v>
      </c>
      <c r="AL8">
        <v>40</v>
      </c>
      <c r="AM8">
        <v>0</v>
      </c>
      <c r="AN8">
        <v>1</v>
      </c>
      <c r="AO8">
        <v>0</v>
      </c>
      <c r="AP8">
        <v>2</v>
      </c>
      <c r="AQ8">
        <v>10</v>
      </c>
      <c r="AR8">
        <v>20</v>
      </c>
      <c r="AS8">
        <v>3</v>
      </c>
      <c r="AT8">
        <v>7</v>
      </c>
      <c r="AU8">
        <v>42.86</v>
      </c>
    </row>
    <row r="9" spans="1:47" x14ac:dyDescent="0.2">
      <c r="B9" t="s">
        <v>546</v>
      </c>
      <c r="C9" t="s">
        <v>49</v>
      </c>
      <c r="D9" t="s">
        <v>391</v>
      </c>
      <c r="E9">
        <v>18.132999999999999</v>
      </c>
      <c r="F9">
        <v>60</v>
      </c>
      <c r="G9">
        <v>5</v>
      </c>
      <c r="H9">
        <v>0</v>
      </c>
      <c r="I9">
        <v>2</v>
      </c>
      <c r="J9">
        <v>5</v>
      </c>
      <c r="K9">
        <v>7</v>
      </c>
      <c r="L9">
        <v>42</v>
      </c>
      <c r="M9">
        <v>11.9</v>
      </c>
      <c r="N9">
        <v>0.08</v>
      </c>
      <c r="O9">
        <v>0</v>
      </c>
      <c r="P9">
        <v>0.03</v>
      </c>
      <c r="Q9">
        <v>0.08</v>
      </c>
      <c r="R9">
        <v>0.12</v>
      </c>
      <c r="S9">
        <v>0.7</v>
      </c>
      <c r="T9">
        <v>519.07000000000005</v>
      </c>
      <c r="U9">
        <v>8.65</v>
      </c>
      <c r="V9">
        <v>0.57999999999999996</v>
      </c>
      <c r="W9">
        <v>0</v>
      </c>
      <c r="X9">
        <v>0.23</v>
      </c>
      <c r="Y9">
        <v>0.57999999999999996</v>
      </c>
      <c r="Z9">
        <v>0.81</v>
      </c>
      <c r="AA9">
        <v>4.8499999999999996</v>
      </c>
      <c r="AB9">
        <v>12.45</v>
      </c>
      <c r="AC9">
        <v>12.89</v>
      </c>
      <c r="AD9">
        <v>51.96</v>
      </c>
      <c r="AE9">
        <v>51.17</v>
      </c>
      <c r="AF9">
        <v>-14.06</v>
      </c>
      <c r="AG9">
        <v>37.5</v>
      </c>
      <c r="AH9">
        <v>12</v>
      </c>
      <c r="AI9">
        <v>20</v>
      </c>
      <c r="AJ9">
        <v>0</v>
      </c>
      <c r="AK9">
        <v>3</v>
      </c>
      <c r="AL9">
        <v>0</v>
      </c>
      <c r="AM9">
        <v>1</v>
      </c>
      <c r="AN9">
        <v>6</v>
      </c>
      <c r="AO9">
        <v>16.670000000000002</v>
      </c>
      <c r="AP9">
        <v>4</v>
      </c>
      <c r="AQ9">
        <v>33</v>
      </c>
      <c r="AR9">
        <v>12.12</v>
      </c>
      <c r="AS9">
        <v>11</v>
      </c>
      <c r="AT9">
        <v>27</v>
      </c>
      <c r="AU9">
        <v>40.74</v>
      </c>
    </row>
    <row r="10" spans="1:47" x14ac:dyDescent="0.2">
      <c r="B10" t="s">
        <v>809</v>
      </c>
      <c r="C10" t="s">
        <v>102</v>
      </c>
      <c r="D10" t="s">
        <v>579</v>
      </c>
      <c r="E10">
        <v>18.472999999999999</v>
      </c>
      <c r="F10">
        <v>61</v>
      </c>
      <c r="G10">
        <v>2</v>
      </c>
      <c r="H10">
        <v>5</v>
      </c>
      <c r="I10">
        <v>5</v>
      </c>
      <c r="J10">
        <v>7</v>
      </c>
      <c r="K10">
        <v>12</v>
      </c>
      <c r="L10">
        <v>68</v>
      </c>
      <c r="M10">
        <v>2.94</v>
      </c>
      <c r="N10">
        <v>0.03</v>
      </c>
      <c r="O10">
        <v>0.08</v>
      </c>
      <c r="P10">
        <v>0.08</v>
      </c>
      <c r="Q10">
        <v>0.11</v>
      </c>
      <c r="R10">
        <v>0.2</v>
      </c>
      <c r="S10">
        <v>1.1100000000000001</v>
      </c>
      <c r="T10">
        <v>950.68</v>
      </c>
      <c r="U10">
        <v>15.58</v>
      </c>
      <c r="V10">
        <v>0.13</v>
      </c>
      <c r="W10">
        <v>0.32</v>
      </c>
      <c r="X10">
        <v>0.32</v>
      </c>
      <c r="Y10">
        <v>0.44</v>
      </c>
      <c r="Z10">
        <v>0.76</v>
      </c>
      <c r="AA10">
        <v>4.29</v>
      </c>
      <c r="AB10">
        <v>13.73</v>
      </c>
      <c r="AC10">
        <v>13.23</v>
      </c>
      <c r="AD10">
        <v>58.27</v>
      </c>
      <c r="AE10">
        <v>51.46</v>
      </c>
      <c r="AF10">
        <v>-13.38</v>
      </c>
      <c r="AG10">
        <v>49.44</v>
      </c>
      <c r="AH10">
        <v>44</v>
      </c>
      <c r="AI10">
        <v>45</v>
      </c>
      <c r="AJ10">
        <v>0</v>
      </c>
      <c r="AK10">
        <v>1</v>
      </c>
      <c r="AL10">
        <v>0</v>
      </c>
      <c r="AM10">
        <v>1</v>
      </c>
      <c r="AN10">
        <v>1</v>
      </c>
      <c r="AO10">
        <v>100</v>
      </c>
      <c r="AP10">
        <v>1</v>
      </c>
      <c r="AQ10">
        <v>66</v>
      </c>
      <c r="AR10">
        <v>1.52</v>
      </c>
      <c r="AS10">
        <v>0</v>
      </c>
      <c r="AT10">
        <v>0</v>
      </c>
      <c r="AU10">
        <v>0</v>
      </c>
    </row>
    <row r="11" spans="1:47" x14ac:dyDescent="0.2">
      <c r="B11" t="s">
        <v>578</v>
      </c>
      <c r="C11" t="s">
        <v>41</v>
      </c>
      <c r="D11" t="s">
        <v>579</v>
      </c>
      <c r="E11">
        <v>20.323</v>
      </c>
      <c r="F11">
        <v>65</v>
      </c>
      <c r="G11">
        <v>28</v>
      </c>
      <c r="H11">
        <v>19</v>
      </c>
      <c r="I11">
        <v>12</v>
      </c>
      <c r="J11">
        <v>47</v>
      </c>
      <c r="K11">
        <v>59</v>
      </c>
      <c r="L11">
        <v>212</v>
      </c>
      <c r="M11">
        <v>13.21</v>
      </c>
      <c r="N11">
        <v>0.43</v>
      </c>
      <c r="O11">
        <v>0.28999999999999998</v>
      </c>
      <c r="P11">
        <v>0.18</v>
      </c>
      <c r="Q11">
        <v>0.72</v>
      </c>
      <c r="R11">
        <v>0.91</v>
      </c>
      <c r="S11">
        <v>3.26</v>
      </c>
      <c r="T11">
        <v>1083.33</v>
      </c>
      <c r="U11">
        <v>16.670000000000002</v>
      </c>
      <c r="V11">
        <v>1.55</v>
      </c>
      <c r="W11">
        <v>1.05</v>
      </c>
      <c r="X11">
        <v>0.66</v>
      </c>
      <c r="Y11">
        <v>2.6</v>
      </c>
      <c r="Z11">
        <v>3.27</v>
      </c>
      <c r="AA11">
        <v>11.74</v>
      </c>
      <c r="AB11">
        <v>14.44</v>
      </c>
      <c r="AC11">
        <v>13.52</v>
      </c>
      <c r="AD11">
        <v>59.2</v>
      </c>
      <c r="AE11">
        <v>51.2</v>
      </c>
      <c r="AF11">
        <v>4.9000000000000004</v>
      </c>
      <c r="AG11">
        <v>60.95</v>
      </c>
      <c r="AH11">
        <v>64</v>
      </c>
      <c r="AI11">
        <v>41</v>
      </c>
      <c r="AJ11">
        <v>7</v>
      </c>
      <c r="AK11">
        <v>22</v>
      </c>
      <c r="AL11">
        <v>31.82</v>
      </c>
      <c r="AM11">
        <v>5</v>
      </c>
      <c r="AN11">
        <v>28</v>
      </c>
      <c r="AO11">
        <v>17.86</v>
      </c>
      <c r="AP11">
        <v>16</v>
      </c>
      <c r="AQ11">
        <v>162</v>
      </c>
      <c r="AR11">
        <v>9.8800000000000008</v>
      </c>
      <c r="AS11">
        <v>364</v>
      </c>
      <c r="AT11">
        <v>703</v>
      </c>
      <c r="AU11">
        <v>51.78</v>
      </c>
    </row>
    <row r="12" spans="1:47" x14ac:dyDescent="0.2">
      <c r="B12" t="s">
        <v>789</v>
      </c>
      <c r="C12" t="s">
        <v>46</v>
      </c>
      <c r="D12" t="s">
        <v>590</v>
      </c>
      <c r="E12">
        <v>16.145</v>
      </c>
      <c r="F12">
        <v>56</v>
      </c>
      <c r="G12">
        <v>9</v>
      </c>
      <c r="H12">
        <v>6</v>
      </c>
      <c r="I12">
        <v>13</v>
      </c>
      <c r="J12">
        <v>15</v>
      </c>
      <c r="K12">
        <v>28</v>
      </c>
      <c r="L12">
        <v>103</v>
      </c>
      <c r="M12">
        <v>8.74</v>
      </c>
      <c r="N12">
        <v>0.16</v>
      </c>
      <c r="O12">
        <v>0.11</v>
      </c>
      <c r="P12">
        <v>0.23</v>
      </c>
      <c r="Q12">
        <v>0.27</v>
      </c>
      <c r="R12">
        <v>0.5</v>
      </c>
      <c r="S12">
        <v>1.84</v>
      </c>
      <c r="T12">
        <v>646.15</v>
      </c>
      <c r="U12">
        <v>11.54</v>
      </c>
      <c r="V12">
        <v>0.84</v>
      </c>
      <c r="W12">
        <v>0.56000000000000005</v>
      </c>
      <c r="X12">
        <v>1.21</v>
      </c>
      <c r="Y12">
        <v>1.39</v>
      </c>
      <c r="Z12">
        <v>2.6</v>
      </c>
      <c r="AA12">
        <v>9.56</v>
      </c>
      <c r="AB12">
        <v>13.16</v>
      </c>
      <c r="AC12">
        <v>13.26</v>
      </c>
      <c r="AD12">
        <v>56.19</v>
      </c>
      <c r="AE12">
        <v>46.51</v>
      </c>
      <c r="AF12">
        <v>19.57</v>
      </c>
      <c r="AG12">
        <v>70.59</v>
      </c>
      <c r="AH12">
        <v>36</v>
      </c>
      <c r="AI12">
        <v>15</v>
      </c>
      <c r="AJ12">
        <v>0</v>
      </c>
      <c r="AK12">
        <v>1</v>
      </c>
      <c r="AL12">
        <v>0</v>
      </c>
      <c r="AM12">
        <v>4</v>
      </c>
      <c r="AN12">
        <v>13</v>
      </c>
      <c r="AO12">
        <v>30.77</v>
      </c>
      <c r="AP12">
        <v>5</v>
      </c>
      <c r="AQ12">
        <v>89</v>
      </c>
      <c r="AR12">
        <v>5.62</v>
      </c>
      <c r="AS12">
        <v>1</v>
      </c>
      <c r="AT12">
        <v>7</v>
      </c>
      <c r="AU12">
        <v>14.29</v>
      </c>
    </row>
    <row r="13" spans="1:47" x14ac:dyDescent="0.2">
      <c r="B13" t="s">
        <v>553</v>
      </c>
      <c r="C13" t="s">
        <v>102</v>
      </c>
      <c r="D13" t="s">
        <v>391</v>
      </c>
      <c r="E13">
        <v>20.2</v>
      </c>
      <c r="F13">
        <v>59</v>
      </c>
      <c r="G13">
        <v>3</v>
      </c>
      <c r="H13">
        <v>10</v>
      </c>
      <c r="I13">
        <v>3</v>
      </c>
      <c r="J13">
        <v>13</v>
      </c>
      <c r="K13">
        <v>16</v>
      </c>
      <c r="L13">
        <v>101</v>
      </c>
      <c r="M13">
        <v>2.97</v>
      </c>
      <c r="N13">
        <v>0.05</v>
      </c>
      <c r="O13">
        <v>0.17</v>
      </c>
      <c r="P13">
        <v>0.05</v>
      </c>
      <c r="Q13">
        <v>0.22</v>
      </c>
      <c r="R13">
        <v>0.27</v>
      </c>
      <c r="S13">
        <v>1.71</v>
      </c>
      <c r="T13">
        <v>1041.53</v>
      </c>
      <c r="U13">
        <v>17.649999999999999</v>
      </c>
      <c r="V13">
        <v>0.17</v>
      </c>
      <c r="W13">
        <v>0.57999999999999996</v>
      </c>
      <c r="X13">
        <v>0.17</v>
      </c>
      <c r="Y13">
        <v>0.75</v>
      </c>
      <c r="Z13">
        <v>0.92</v>
      </c>
      <c r="AA13">
        <v>5.82</v>
      </c>
      <c r="AB13">
        <v>12.61</v>
      </c>
      <c r="AC13">
        <v>13.91</v>
      </c>
      <c r="AD13">
        <v>52.52</v>
      </c>
      <c r="AE13">
        <v>50.68</v>
      </c>
      <c r="AF13">
        <v>16.8</v>
      </c>
      <c r="AG13">
        <v>60.2</v>
      </c>
      <c r="AH13">
        <v>59</v>
      </c>
      <c r="AI13">
        <v>39</v>
      </c>
      <c r="AJ13">
        <v>1</v>
      </c>
      <c r="AK13">
        <v>2</v>
      </c>
      <c r="AL13">
        <v>50</v>
      </c>
      <c r="AM13">
        <v>1</v>
      </c>
      <c r="AN13">
        <v>9</v>
      </c>
      <c r="AO13">
        <v>11.11</v>
      </c>
      <c r="AP13">
        <v>1</v>
      </c>
      <c r="AQ13">
        <v>90</v>
      </c>
      <c r="AR13">
        <v>1.1100000000000001</v>
      </c>
      <c r="AS13">
        <v>0</v>
      </c>
      <c r="AT13">
        <v>0</v>
      </c>
      <c r="AU13">
        <v>0</v>
      </c>
    </row>
    <row r="14" spans="1:47" x14ac:dyDescent="0.2">
      <c r="B14" t="s">
        <v>917</v>
      </c>
      <c r="C14" t="s">
        <v>102</v>
      </c>
      <c r="D14" t="s">
        <v>618</v>
      </c>
      <c r="E14">
        <v>17.585999999999999</v>
      </c>
      <c r="F14">
        <v>50</v>
      </c>
      <c r="G14">
        <v>0</v>
      </c>
      <c r="H14">
        <v>2</v>
      </c>
      <c r="I14">
        <v>1</v>
      </c>
      <c r="J14">
        <v>2</v>
      </c>
      <c r="K14">
        <v>3</v>
      </c>
      <c r="L14">
        <v>34</v>
      </c>
      <c r="M14">
        <v>0</v>
      </c>
      <c r="N14">
        <v>0</v>
      </c>
      <c r="O14">
        <v>0.04</v>
      </c>
      <c r="P14">
        <v>0.02</v>
      </c>
      <c r="Q14">
        <v>0.04</v>
      </c>
      <c r="R14">
        <v>0.06</v>
      </c>
      <c r="S14">
        <v>0.68</v>
      </c>
      <c r="T14">
        <v>597.25</v>
      </c>
      <c r="U14">
        <v>11.94</v>
      </c>
      <c r="V14">
        <v>0</v>
      </c>
      <c r="W14">
        <v>0.2</v>
      </c>
      <c r="X14">
        <v>0.1</v>
      </c>
      <c r="Y14">
        <v>0.2</v>
      </c>
      <c r="Z14">
        <v>0.3</v>
      </c>
      <c r="AA14">
        <v>3.42</v>
      </c>
      <c r="AB14">
        <v>12.81</v>
      </c>
      <c r="AC14">
        <v>12.77</v>
      </c>
      <c r="AD14">
        <v>39.79</v>
      </c>
      <c r="AE14">
        <v>51.1</v>
      </c>
      <c r="AF14">
        <v>4.3499999999999996</v>
      </c>
      <c r="AG14">
        <v>43.86</v>
      </c>
      <c r="AH14">
        <v>25</v>
      </c>
      <c r="AI14">
        <v>32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34</v>
      </c>
      <c r="AR14">
        <v>0</v>
      </c>
      <c r="AS14">
        <v>0</v>
      </c>
      <c r="AT14">
        <v>0</v>
      </c>
      <c r="AU14">
        <v>0</v>
      </c>
    </row>
    <row r="15" spans="1:47" x14ac:dyDescent="0.2">
      <c r="B15" t="s">
        <v>796</v>
      </c>
      <c r="C15" t="s">
        <v>41</v>
      </c>
      <c r="D15" t="s">
        <v>618</v>
      </c>
      <c r="E15">
        <v>17.925000000000001</v>
      </c>
      <c r="F15">
        <v>58</v>
      </c>
      <c r="G15">
        <v>9</v>
      </c>
      <c r="H15">
        <v>3</v>
      </c>
      <c r="I15">
        <v>5</v>
      </c>
      <c r="J15">
        <v>12</v>
      </c>
      <c r="K15">
        <v>17</v>
      </c>
      <c r="L15">
        <v>59</v>
      </c>
      <c r="M15">
        <v>15.25</v>
      </c>
      <c r="N15">
        <v>0.16</v>
      </c>
      <c r="O15">
        <v>0.05</v>
      </c>
      <c r="P15">
        <v>0.09</v>
      </c>
      <c r="Q15">
        <v>0.21</v>
      </c>
      <c r="R15">
        <v>0.28999999999999998</v>
      </c>
      <c r="S15">
        <v>1.02</v>
      </c>
      <c r="T15">
        <v>570.5</v>
      </c>
      <c r="U15">
        <v>9.84</v>
      </c>
      <c r="V15">
        <v>0.95</v>
      </c>
      <c r="W15">
        <v>0.32</v>
      </c>
      <c r="X15">
        <v>0.53</v>
      </c>
      <c r="Y15">
        <v>1.26</v>
      </c>
      <c r="Z15">
        <v>1.79</v>
      </c>
      <c r="AA15">
        <v>6.21</v>
      </c>
      <c r="AB15">
        <v>12.82</v>
      </c>
      <c r="AC15">
        <v>12.79</v>
      </c>
      <c r="AD15">
        <v>38.159999999999997</v>
      </c>
      <c r="AE15">
        <v>50.24</v>
      </c>
      <c r="AF15">
        <v>4.97</v>
      </c>
      <c r="AG15">
        <v>42.86</v>
      </c>
      <c r="AH15">
        <v>21</v>
      </c>
      <c r="AI15">
        <v>28</v>
      </c>
      <c r="AJ15">
        <v>3</v>
      </c>
      <c r="AK15">
        <v>7</v>
      </c>
      <c r="AL15">
        <v>42.86</v>
      </c>
      <c r="AM15">
        <v>4</v>
      </c>
      <c r="AN15">
        <v>11</v>
      </c>
      <c r="AO15">
        <v>36.36</v>
      </c>
      <c r="AP15">
        <v>2</v>
      </c>
      <c r="AQ15">
        <v>41</v>
      </c>
      <c r="AR15">
        <v>4.88</v>
      </c>
      <c r="AS15">
        <v>105</v>
      </c>
      <c r="AT15">
        <v>277</v>
      </c>
      <c r="AU15">
        <v>37.909999999999997</v>
      </c>
    </row>
    <row r="16" spans="1:47" x14ac:dyDescent="0.2">
      <c r="B16" t="s">
        <v>680</v>
      </c>
      <c r="C16" t="s">
        <v>46</v>
      </c>
      <c r="D16" t="s">
        <v>583</v>
      </c>
      <c r="E16">
        <v>18.437000000000001</v>
      </c>
      <c r="F16">
        <v>55</v>
      </c>
      <c r="G16">
        <v>8</v>
      </c>
      <c r="H16">
        <v>8</v>
      </c>
      <c r="I16">
        <v>7</v>
      </c>
      <c r="J16">
        <v>16</v>
      </c>
      <c r="K16">
        <v>23</v>
      </c>
      <c r="L16">
        <v>94</v>
      </c>
      <c r="M16">
        <v>8.51</v>
      </c>
      <c r="N16">
        <v>0.15</v>
      </c>
      <c r="O16">
        <v>0.15</v>
      </c>
      <c r="P16">
        <v>0.13</v>
      </c>
      <c r="Q16">
        <v>0.28999999999999998</v>
      </c>
      <c r="R16">
        <v>0.42</v>
      </c>
      <c r="S16">
        <v>1.71</v>
      </c>
      <c r="T16">
        <v>683.14</v>
      </c>
      <c r="U16">
        <v>12.42</v>
      </c>
      <c r="V16">
        <v>0.7</v>
      </c>
      <c r="W16">
        <v>0.7</v>
      </c>
      <c r="X16">
        <v>0.61</v>
      </c>
      <c r="Y16">
        <v>1.41</v>
      </c>
      <c r="Z16">
        <v>2.02</v>
      </c>
      <c r="AA16">
        <v>8.26</v>
      </c>
      <c r="AB16">
        <v>13.51</v>
      </c>
      <c r="AC16">
        <v>13.12</v>
      </c>
      <c r="AD16">
        <v>60.76</v>
      </c>
      <c r="AE16">
        <v>47.54</v>
      </c>
      <c r="AF16">
        <v>1.27</v>
      </c>
      <c r="AG16">
        <v>61.67</v>
      </c>
      <c r="AH16">
        <v>37</v>
      </c>
      <c r="AI16">
        <v>23</v>
      </c>
      <c r="AJ16">
        <v>0</v>
      </c>
      <c r="AK16">
        <v>7</v>
      </c>
      <c r="AL16">
        <v>0</v>
      </c>
      <c r="AM16">
        <v>3</v>
      </c>
      <c r="AN16">
        <v>11</v>
      </c>
      <c r="AO16">
        <v>27.27</v>
      </c>
      <c r="AP16">
        <v>5</v>
      </c>
      <c r="AQ16">
        <v>76</v>
      </c>
      <c r="AR16">
        <v>6.58</v>
      </c>
      <c r="AS16">
        <v>62</v>
      </c>
      <c r="AT16">
        <v>132</v>
      </c>
      <c r="AU16">
        <v>46.97</v>
      </c>
    </row>
    <row r="17" spans="2:47" x14ac:dyDescent="0.2">
      <c r="B17" t="s">
        <v>683</v>
      </c>
      <c r="C17" t="s">
        <v>46</v>
      </c>
      <c r="D17" t="s">
        <v>579</v>
      </c>
      <c r="E17">
        <v>19.395</v>
      </c>
      <c r="F17">
        <v>51</v>
      </c>
      <c r="G17">
        <v>12</v>
      </c>
      <c r="H17">
        <v>14</v>
      </c>
      <c r="I17">
        <v>6</v>
      </c>
      <c r="J17">
        <v>26</v>
      </c>
      <c r="K17">
        <v>32</v>
      </c>
      <c r="L17">
        <v>84</v>
      </c>
      <c r="M17">
        <v>14.29</v>
      </c>
      <c r="N17">
        <v>0.24</v>
      </c>
      <c r="O17">
        <v>0.27</v>
      </c>
      <c r="P17">
        <v>0.12</v>
      </c>
      <c r="Q17">
        <v>0.51</v>
      </c>
      <c r="R17">
        <v>0.63</v>
      </c>
      <c r="S17">
        <v>1.65</v>
      </c>
      <c r="T17">
        <v>684.16</v>
      </c>
      <c r="U17">
        <v>13.41</v>
      </c>
      <c r="V17">
        <v>1.05</v>
      </c>
      <c r="W17">
        <v>1.23</v>
      </c>
      <c r="X17">
        <v>0.53</v>
      </c>
      <c r="Y17">
        <v>2.2799999999999998</v>
      </c>
      <c r="Z17">
        <v>2.81</v>
      </c>
      <c r="AA17">
        <v>7.37</v>
      </c>
      <c r="AB17">
        <v>13.66</v>
      </c>
      <c r="AC17">
        <v>13.23</v>
      </c>
      <c r="AD17">
        <v>58.42</v>
      </c>
      <c r="AE17">
        <v>50.59</v>
      </c>
      <c r="AF17">
        <v>7.89</v>
      </c>
      <c r="AG17">
        <v>66.67</v>
      </c>
      <c r="AH17">
        <v>40</v>
      </c>
      <c r="AI17">
        <v>20</v>
      </c>
      <c r="AJ17">
        <v>5</v>
      </c>
      <c r="AK17">
        <v>8</v>
      </c>
      <c r="AL17">
        <v>62.5</v>
      </c>
      <c r="AM17">
        <v>3</v>
      </c>
      <c r="AN17">
        <v>10</v>
      </c>
      <c r="AO17">
        <v>30</v>
      </c>
      <c r="AP17">
        <v>4</v>
      </c>
      <c r="AQ17">
        <v>66</v>
      </c>
      <c r="AR17">
        <v>6.06</v>
      </c>
      <c r="AS17">
        <v>10</v>
      </c>
      <c r="AT17">
        <v>12</v>
      </c>
      <c r="AU17">
        <v>83.33</v>
      </c>
    </row>
    <row r="18" spans="2:47" x14ac:dyDescent="0.2">
      <c r="B18" t="s">
        <v>1668</v>
      </c>
      <c r="C18" t="s">
        <v>41</v>
      </c>
      <c r="D18" t="s">
        <v>608</v>
      </c>
      <c r="E18">
        <v>17.43</v>
      </c>
      <c r="F18">
        <v>29</v>
      </c>
      <c r="G18">
        <v>5</v>
      </c>
      <c r="H18">
        <v>5</v>
      </c>
      <c r="I18">
        <v>5</v>
      </c>
      <c r="J18">
        <v>10</v>
      </c>
      <c r="K18">
        <v>15</v>
      </c>
      <c r="L18">
        <v>49</v>
      </c>
      <c r="M18">
        <v>10.199999999999999</v>
      </c>
      <c r="N18">
        <v>0.17</v>
      </c>
      <c r="O18">
        <v>0.17</v>
      </c>
      <c r="P18">
        <v>0.17</v>
      </c>
      <c r="Q18">
        <v>0.34</v>
      </c>
      <c r="R18">
        <v>0.52</v>
      </c>
      <c r="S18">
        <v>1.69</v>
      </c>
      <c r="T18">
        <v>420.52</v>
      </c>
      <c r="U18">
        <v>14.5</v>
      </c>
      <c r="V18">
        <v>0.71</v>
      </c>
      <c r="W18">
        <v>0.71</v>
      </c>
      <c r="X18">
        <v>0.71</v>
      </c>
      <c r="Y18">
        <v>1.43</v>
      </c>
      <c r="Z18">
        <v>2.14</v>
      </c>
      <c r="AA18">
        <v>6.99</v>
      </c>
      <c r="AB18">
        <v>13.58</v>
      </c>
      <c r="AC18">
        <v>13.15</v>
      </c>
      <c r="AD18">
        <v>43.66</v>
      </c>
      <c r="AE18">
        <v>49.82</v>
      </c>
      <c r="AF18">
        <v>14.84</v>
      </c>
      <c r="AG18">
        <v>51.92</v>
      </c>
      <c r="AH18">
        <v>27</v>
      </c>
      <c r="AI18">
        <v>25</v>
      </c>
      <c r="AJ18">
        <v>2</v>
      </c>
      <c r="AK18">
        <v>6</v>
      </c>
      <c r="AL18">
        <v>33.33</v>
      </c>
      <c r="AM18">
        <v>1</v>
      </c>
      <c r="AN18">
        <v>10</v>
      </c>
      <c r="AO18">
        <v>10</v>
      </c>
      <c r="AP18">
        <v>2</v>
      </c>
      <c r="AQ18">
        <v>33</v>
      </c>
      <c r="AR18">
        <v>6.06</v>
      </c>
      <c r="AS18">
        <v>62</v>
      </c>
      <c r="AT18">
        <v>148</v>
      </c>
      <c r="AU18">
        <v>41.89</v>
      </c>
    </row>
    <row r="19" spans="2:47" x14ac:dyDescent="0.2">
      <c r="B19" t="s">
        <v>624</v>
      </c>
      <c r="C19" t="s">
        <v>41</v>
      </c>
      <c r="D19" t="s">
        <v>579</v>
      </c>
      <c r="E19">
        <v>20.54</v>
      </c>
      <c r="F19">
        <v>65</v>
      </c>
      <c r="G19">
        <v>22</v>
      </c>
      <c r="H19">
        <v>18</v>
      </c>
      <c r="I19">
        <v>11</v>
      </c>
      <c r="J19">
        <v>40</v>
      </c>
      <c r="K19">
        <v>51</v>
      </c>
      <c r="L19">
        <v>187</v>
      </c>
      <c r="M19">
        <v>11.76</v>
      </c>
      <c r="N19">
        <v>0.34</v>
      </c>
      <c r="O19">
        <v>0.28000000000000003</v>
      </c>
      <c r="P19">
        <v>0.17</v>
      </c>
      <c r="Q19">
        <v>0.62</v>
      </c>
      <c r="R19">
        <v>0.78</v>
      </c>
      <c r="S19">
        <v>2.88</v>
      </c>
      <c r="T19">
        <v>1017.71</v>
      </c>
      <c r="U19">
        <v>15.66</v>
      </c>
      <c r="V19">
        <v>1.3</v>
      </c>
      <c r="W19">
        <v>1.06</v>
      </c>
      <c r="X19">
        <v>0.65</v>
      </c>
      <c r="Y19">
        <v>2.36</v>
      </c>
      <c r="Z19">
        <v>3.01</v>
      </c>
      <c r="AA19">
        <v>11.02</v>
      </c>
      <c r="AB19">
        <v>14.65</v>
      </c>
      <c r="AC19">
        <v>13.42</v>
      </c>
      <c r="AD19">
        <v>58.48</v>
      </c>
      <c r="AE19">
        <v>50.5</v>
      </c>
      <c r="AF19">
        <v>10.36</v>
      </c>
      <c r="AG19">
        <v>64.58</v>
      </c>
      <c r="AH19">
        <v>62</v>
      </c>
      <c r="AI19">
        <v>34</v>
      </c>
      <c r="AJ19">
        <v>3</v>
      </c>
      <c r="AK19">
        <v>19</v>
      </c>
      <c r="AL19">
        <v>15.79</v>
      </c>
      <c r="AM19">
        <v>10</v>
      </c>
      <c r="AN19">
        <v>33</v>
      </c>
      <c r="AO19">
        <v>30.3</v>
      </c>
      <c r="AP19">
        <v>9</v>
      </c>
      <c r="AQ19">
        <v>135</v>
      </c>
      <c r="AR19">
        <v>6.67</v>
      </c>
      <c r="AS19">
        <v>236</v>
      </c>
      <c r="AT19">
        <v>396</v>
      </c>
      <c r="AU19">
        <v>59.6</v>
      </c>
    </row>
    <row r="20" spans="2:47" x14ac:dyDescent="0.2">
      <c r="B20" t="s">
        <v>842</v>
      </c>
      <c r="C20" t="s">
        <v>46</v>
      </c>
      <c r="D20" t="s">
        <v>616</v>
      </c>
      <c r="E20">
        <v>17.402000000000001</v>
      </c>
      <c r="F20">
        <v>67</v>
      </c>
      <c r="G20">
        <v>3</v>
      </c>
      <c r="H20">
        <v>4</v>
      </c>
      <c r="I20">
        <v>12</v>
      </c>
      <c r="J20">
        <v>7</v>
      </c>
      <c r="K20">
        <v>19</v>
      </c>
      <c r="L20">
        <v>36</v>
      </c>
      <c r="M20">
        <v>8.33</v>
      </c>
      <c r="N20">
        <v>0.04</v>
      </c>
      <c r="O20">
        <v>0.06</v>
      </c>
      <c r="P20">
        <v>0.18</v>
      </c>
      <c r="Q20">
        <v>0.1</v>
      </c>
      <c r="R20">
        <v>0.28000000000000003</v>
      </c>
      <c r="S20">
        <v>0.54</v>
      </c>
      <c r="T20">
        <v>798.37</v>
      </c>
      <c r="U20">
        <v>11.92</v>
      </c>
      <c r="V20">
        <v>0.23</v>
      </c>
      <c r="W20">
        <v>0.3</v>
      </c>
      <c r="X20">
        <v>0.9</v>
      </c>
      <c r="Y20">
        <v>0.53</v>
      </c>
      <c r="Z20">
        <v>1.43</v>
      </c>
      <c r="AA20">
        <v>2.71</v>
      </c>
      <c r="AB20">
        <v>13.35</v>
      </c>
      <c r="AC20">
        <v>13.13</v>
      </c>
      <c r="AD20">
        <v>33.909999999999997</v>
      </c>
      <c r="AE20">
        <v>53.78</v>
      </c>
      <c r="AF20">
        <v>-5.4</v>
      </c>
      <c r="AG20">
        <v>30.38</v>
      </c>
      <c r="AH20">
        <v>24</v>
      </c>
      <c r="AI20">
        <v>55</v>
      </c>
      <c r="AJ20">
        <v>1</v>
      </c>
      <c r="AK20">
        <v>4</v>
      </c>
      <c r="AL20">
        <v>25</v>
      </c>
      <c r="AM20">
        <v>1</v>
      </c>
      <c r="AN20">
        <v>4</v>
      </c>
      <c r="AO20">
        <v>25</v>
      </c>
      <c r="AP20">
        <v>1</v>
      </c>
      <c r="AQ20">
        <v>28</v>
      </c>
      <c r="AR20">
        <v>3.57</v>
      </c>
      <c r="AS20">
        <v>152</v>
      </c>
      <c r="AT20">
        <v>383</v>
      </c>
      <c r="AU20">
        <v>39.69</v>
      </c>
    </row>
    <row r="21" spans="2:47" x14ac:dyDescent="0.2">
      <c r="B21" t="s">
        <v>755</v>
      </c>
      <c r="C21" t="s">
        <v>49</v>
      </c>
      <c r="D21" t="s">
        <v>644</v>
      </c>
      <c r="E21">
        <v>18.957000000000001</v>
      </c>
      <c r="F21">
        <v>59</v>
      </c>
      <c r="G21">
        <v>9</v>
      </c>
      <c r="H21">
        <v>4</v>
      </c>
      <c r="I21">
        <v>1</v>
      </c>
      <c r="J21">
        <v>13</v>
      </c>
      <c r="K21">
        <v>14</v>
      </c>
      <c r="L21">
        <v>75</v>
      </c>
      <c r="M21">
        <v>12</v>
      </c>
      <c r="N21">
        <v>0.15</v>
      </c>
      <c r="O21">
        <v>7.0000000000000007E-2</v>
      </c>
      <c r="P21">
        <v>0.02</v>
      </c>
      <c r="Q21">
        <v>0.22</v>
      </c>
      <c r="R21">
        <v>0.24</v>
      </c>
      <c r="S21">
        <v>1.27</v>
      </c>
      <c r="T21">
        <v>620.19000000000005</v>
      </c>
      <c r="U21">
        <v>10.51</v>
      </c>
      <c r="V21">
        <v>0.87</v>
      </c>
      <c r="W21">
        <v>0.39</v>
      </c>
      <c r="X21">
        <v>0.1</v>
      </c>
      <c r="Y21">
        <v>1.26</v>
      </c>
      <c r="Z21">
        <v>1.35</v>
      </c>
      <c r="AA21">
        <v>7.26</v>
      </c>
      <c r="AB21">
        <v>12.72</v>
      </c>
      <c r="AC21">
        <v>13.27</v>
      </c>
      <c r="AD21">
        <v>52.71</v>
      </c>
      <c r="AE21">
        <v>50.43</v>
      </c>
      <c r="AF21">
        <v>-7.63</v>
      </c>
      <c r="AG21">
        <v>50.91</v>
      </c>
      <c r="AH21">
        <v>28</v>
      </c>
      <c r="AI21">
        <v>27</v>
      </c>
      <c r="AJ21">
        <v>3</v>
      </c>
      <c r="AK21">
        <v>5</v>
      </c>
      <c r="AL21">
        <v>60</v>
      </c>
      <c r="AM21">
        <v>2</v>
      </c>
      <c r="AN21">
        <v>7</v>
      </c>
      <c r="AO21">
        <v>28.57</v>
      </c>
      <c r="AP21">
        <v>4</v>
      </c>
      <c r="AQ21">
        <v>63</v>
      </c>
      <c r="AR21">
        <v>6.35</v>
      </c>
      <c r="AS21">
        <v>55</v>
      </c>
      <c r="AT21">
        <v>117</v>
      </c>
      <c r="AU21">
        <v>47.01</v>
      </c>
    </row>
    <row r="22" spans="2:47" x14ac:dyDescent="0.2">
      <c r="B22" t="s">
        <v>826</v>
      </c>
      <c r="C22" t="s">
        <v>102</v>
      </c>
      <c r="D22" t="s">
        <v>601</v>
      </c>
      <c r="E22">
        <v>16.488</v>
      </c>
      <c r="F22">
        <v>68</v>
      </c>
      <c r="G22">
        <v>1</v>
      </c>
      <c r="H22">
        <v>5</v>
      </c>
      <c r="I22">
        <v>8</v>
      </c>
      <c r="J22">
        <v>6</v>
      </c>
      <c r="K22">
        <v>14</v>
      </c>
      <c r="L22">
        <v>41</v>
      </c>
      <c r="M22">
        <v>2.44</v>
      </c>
      <c r="N22">
        <v>0.01</v>
      </c>
      <c r="O22">
        <v>7.0000000000000007E-2</v>
      </c>
      <c r="P22">
        <v>0.12</v>
      </c>
      <c r="Q22">
        <v>0.09</v>
      </c>
      <c r="R22">
        <v>0.21</v>
      </c>
      <c r="S22">
        <v>0.6</v>
      </c>
      <c r="T22">
        <v>939.01</v>
      </c>
      <c r="U22">
        <v>13.81</v>
      </c>
      <c r="V22">
        <v>0.06</v>
      </c>
      <c r="W22">
        <v>0.32</v>
      </c>
      <c r="X22">
        <v>0.51</v>
      </c>
      <c r="Y22">
        <v>0.38</v>
      </c>
      <c r="Z22">
        <v>0.89</v>
      </c>
      <c r="AA22">
        <v>2.62</v>
      </c>
      <c r="AB22">
        <v>13.06</v>
      </c>
      <c r="AC22">
        <v>13.01</v>
      </c>
      <c r="AD22">
        <v>51.66</v>
      </c>
      <c r="AE22">
        <v>50.92</v>
      </c>
      <c r="AF22">
        <v>-1.59</v>
      </c>
      <c r="AG22">
        <v>51.09</v>
      </c>
      <c r="AH22">
        <v>47</v>
      </c>
      <c r="AI22">
        <v>45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41</v>
      </c>
      <c r="AR22">
        <v>2.44</v>
      </c>
      <c r="AS22">
        <v>0</v>
      </c>
      <c r="AT22">
        <v>0</v>
      </c>
      <c r="AU22">
        <v>0</v>
      </c>
    </row>
    <row r="23" spans="2:47" x14ac:dyDescent="0.2">
      <c r="B23" t="s">
        <v>867</v>
      </c>
      <c r="C23" t="s">
        <v>46</v>
      </c>
      <c r="D23" t="s">
        <v>630</v>
      </c>
      <c r="E23">
        <v>18.327999999999999</v>
      </c>
      <c r="F23">
        <v>14</v>
      </c>
      <c r="G23">
        <v>1</v>
      </c>
      <c r="H23">
        <v>1</v>
      </c>
      <c r="I23">
        <v>1</v>
      </c>
      <c r="J23">
        <v>2</v>
      </c>
      <c r="K23">
        <v>3</v>
      </c>
      <c r="L23">
        <v>12</v>
      </c>
      <c r="M23">
        <v>8.33</v>
      </c>
      <c r="N23">
        <v>7.0000000000000007E-2</v>
      </c>
      <c r="O23">
        <v>7.0000000000000007E-2</v>
      </c>
      <c r="P23">
        <v>7.0000000000000007E-2</v>
      </c>
      <c r="Q23">
        <v>0.14000000000000001</v>
      </c>
      <c r="R23">
        <v>0.21</v>
      </c>
      <c r="S23">
        <v>0.86</v>
      </c>
      <c r="T23">
        <v>162.41999999999999</v>
      </c>
      <c r="U23">
        <v>11.6</v>
      </c>
      <c r="V23">
        <v>0.37</v>
      </c>
      <c r="W23">
        <v>0.37</v>
      </c>
      <c r="X23">
        <v>0.37</v>
      </c>
      <c r="Y23">
        <v>0.74</v>
      </c>
      <c r="Z23">
        <v>1.1100000000000001</v>
      </c>
      <c r="AA23">
        <v>4.43</v>
      </c>
      <c r="AB23">
        <v>12.85</v>
      </c>
      <c r="AC23">
        <v>13.23</v>
      </c>
      <c r="AD23">
        <v>38.85</v>
      </c>
      <c r="AE23">
        <v>49.07</v>
      </c>
      <c r="AF23">
        <v>-3.03</v>
      </c>
      <c r="AG23">
        <v>36.36</v>
      </c>
      <c r="AH23">
        <v>4</v>
      </c>
      <c r="AI23">
        <v>7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10</v>
      </c>
      <c r="AR23">
        <v>10</v>
      </c>
      <c r="AS23">
        <v>40</v>
      </c>
      <c r="AT23">
        <v>93</v>
      </c>
      <c r="AU23">
        <v>43.01</v>
      </c>
    </row>
    <row r="24" spans="2:47" x14ac:dyDescent="0.2">
      <c r="B24" t="s">
        <v>548</v>
      </c>
      <c r="C24" t="s">
        <v>41</v>
      </c>
      <c r="D24" t="s">
        <v>391</v>
      </c>
      <c r="E24">
        <v>20.396999999999998</v>
      </c>
      <c r="F24">
        <v>68</v>
      </c>
      <c r="G24">
        <v>9</v>
      </c>
      <c r="H24">
        <v>5</v>
      </c>
      <c r="I24">
        <v>10</v>
      </c>
      <c r="J24">
        <v>14</v>
      </c>
      <c r="K24">
        <v>24</v>
      </c>
      <c r="L24">
        <v>73</v>
      </c>
      <c r="M24">
        <v>12.33</v>
      </c>
      <c r="N24">
        <v>0.13</v>
      </c>
      <c r="O24">
        <v>7.0000000000000007E-2</v>
      </c>
      <c r="P24">
        <v>0.15</v>
      </c>
      <c r="Q24">
        <v>0.21</v>
      </c>
      <c r="R24">
        <v>0.35</v>
      </c>
      <c r="S24">
        <v>1.07</v>
      </c>
      <c r="T24">
        <v>823.77</v>
      </c>
      <c r="U24">
        <v>12.11</v>
      </c>
      <c r="V24">
        <v>0.66</v>
      </c>
      <c r="W24">
        <v>0.36</v>
      </c>
      <c r="X24">
        <v>0.73</v>
      </c>
      <c r="Y24">
        <v>1.02</v>
      </c>
      <c r="Z24">
        <v>1.75</v>
      </c>
      <c r="AA24">
        <v>5.32</v>
      </c>
      <c r="AB24">
        <v>13.01</v>
      </c>
      <c r="AC24">
        <v>13.4</v>
      </c>
      <c r="AD24">
        <v>52.99</v>
      </c>
      <c r="AE24">
        <v>52.05</v>
      </c>
      <c r="AF24">
        <v>-7.45</v>
      </c>
      <c r="AG24">
        <v>45.59</v>
      </c>
      <c r="AH24">
        <v>31</v>
      </c>
      <c r="AI24">
        <v>37</v>
      </c>
      <c r="AJ24">
        <v>4</v>
      </c>
      <c r="AK24">
        <v>7</v>
      </c>
      <c r="AL24">
        <v>57.14</v>
      </c>
      <c r="AM24">
        <v>2</v>
      </c>
      <c r="AN24">
        <v>14</v>
      </c>
      <c r="AO24">
        <v>14.29</v>
      </c>
      <c r="AP24">
        <v>3</v>
      </c>
      <c r="AQ24">
        <v>52</v>
      </c>
      <c r="AR24">
        <v>5.77</v>
      </c>
      <c r="AS24">
        <v>457</v>
      </c>
      <c r="AT24">
        <v>865</v>
      </c>
      <c r="AU24">
        <v>52.83</v>
      </c>
    </row>
    <row r="25" spans="2:47" x14ac:dyDescent="0.2">
      <c r="B25" t="s">
        <v>1021</v>
      </c>
      <c r="C25" t="s">
        <v>41</v>
      </c>
      <c r="D25" t="s">
        <v>391</v>
      </c>
      <c r="E25">
        <v>16.167000000000002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</row>
    <row r="26" spans="2:47" x14ac:dyDescent="0.2">
      <c r="B26" t="s">
        <v>754</v>
      </c>
      <c r="C26" t="s">
        <v>102</v>
      </c>
      <c r="D26" t="s">
        <v>590</v>
      </c>
      <c r="E26">
        <v>17.334</v>
      </c>
      <c r="F26">
        <v>65</v>
      </c>
      <c r="G26">
        <v>6</v>
      </c>
      <c r="H26">
        <v>4</v>
      </c>
      <c r="I26">
        <v>3</v>
      </c>
      <c r="J26">
        <v>10</v>
      </c>
      <c r="K26">
        <v>13</v>
      </c>
      <c r="L26">
        <v>58</v>
      </c>
      <c r="M26">
        <v>10.34</v>
      </c>
      <c r="N26">
        <v>0.09</v>
      </c>
      <c r="O26">
        <v>0.06</v>
      </c>
      <c r="P26">
        <v>0.05</v>
      </c>
      <c r="Q26">
        <v>0.15</v>
      </c>
      <c r="R26">
        <v>0.2</v>
      </c>
      <c r="S26">
        <v>0.89</v>
      </c>
      <c r="T26">
        <v>817.81</v>
      </c>
      <c r="U26">
        <v>12.58</v>
      </c>
      <c r="V26">
        <v>0.44</v>
      </c>
      <c r="W26">
        <v>0.28999999999999998</v>
      </c>
      <c r="X26">
        <v>0.22</v>
      </c>
      <c r="Y26">
        <v>0.73</v>
      </c>
      <c r="Z26">
        <v>0.95</v>
      </c>
      <c r="AA26">
        <v>4.26</v>
      </c>
      <c r="AB26">
        <v>12.64</v>
      </c>
      <c r="AC26">
        <v>13.09</v>
      </c>
      <c r="AD26">
        <v>55.4</v>
      </c>
      <c r="AE26">
        <v>46.27</v>
      </c>
      <c r="AF26">
        <v>4.88</v>
      </c>
      <c r="AG26">
        <v>58.9</v>
      </c>
      <c r="AH26">
        <v>43</v>
      </c>
      <c r="AI26">
        <v>30</v>
      </c>
      <c r="AJ26">
        <v>0</v>
      </c>
      <c r="AK26">
        <v>1</v>
      </c>
      <c r="AL26">
        <v>0</v>
      </c>
      <c r="AM26">
        <v>2</v>
      </c>
      <c r="AN26">
        <v>4</v>
      </c>
      <c r="AO26">
        <v>50</v>
      </c>
      <c r="AP26">
        <v>4</v>
      </c>
      <c r="AQ26">
        <v>53</v>
      </c>
      <c r="AR26">
        <v>7.55</v>
      </c>
      <c r="AS26">
        <v>0</v>
      </c>
      <c r="AT26">
        <v>0</v>
      </c>
      <c r="AU26">
        <v>0</v>
      </c>
    </row>
    <row r="27" spans="2:47" x14ac:dyDescent="0.2">
      <c r="B27" t="s">
        <v>823</v>
      </c>
      <c r="C27" t="s">
        <v>46</v>
      </c>
      <c r="D27" t="s">
        <v>586</v>
      </c>
      <c r="E27">
        <v>18.521999999999998</v>
      </c>
      <c r="F27">
        <v>28</v>
      </c>
      <c r="G27">
        <v>2</v>
      </c>
      <c r="H27">
        <v>1</v>
      </c>
      <c r="I27">
        <v>2</v>
      </c>
      <c r="J27">
        <v>3</v>
      </c>
      <c r="K27">
        <v>5</v>
      </c>
      <c r="L27">
        <v>22</v>
      </c>
      <c r="M27">
        <v>9.09</v>
      </c>
      <c r="N27">
        <v>7.0000000000000007E-2</v>
      </c>
      <c r="O27">
        <v>0.04</v>
      </c>
      <c r="P27">
        <v>7.0000000000000007E-2</v>
      </c>
      <c r="Q27">
        <v>0.11</v>
      </c>
      <c r="R27">
        <v>0.18</v>
      </c>
      <c r="S27">
        <v>0.79</v>
      </c>
      <c r="T27">
        <v>235.92</v>
      </c>
      <c r="U27">
        <v>8.43</v>
      </c>
      <c r="V27">
        <v>0.51</v>
      </c>
      <c r="W27">
        <v>0.25</v>
      </c>
      <c r="X27">
        <v>0.51</v>
      </c>
      <c r="Y27">
        <v>0.76</v>
      </c>
      <c r="Z27">
        <v>1.27</v>
      </c>
      <c r="AA27">
        <v>5.6</v>
      </c>
      <c r="AB27">
        <v>12.87</v>
      </c>
      <c r="AC27">
        <v>12.88</v>
      </c>
      <c r="AD27">
        <v>50.49</v>
      </c>
      <c r="AE27">
        <v>48.26</v>
      </c>
      <c r="AF27">
        <v>-12.44</v>
      </c>
      <c r="AG27">
        <v>43.75</v>
      </c>
      <c r="AH27">
        <v>7</v>
      </c>
      <c r="AI27">
        <v>9</v>
      </c>
      <c r="AJ27">
        <v>1</v>
      </c>
      <c r="AK27">
        <v>1</v>
      </c>
      <c r="AL27">
        <v>100</v>
      </c>
      <c r="AM27">
        <v>0</v>
      </c>
      <c r="AN27">
        <v>3</v>
      </c>
      <c r="AO27">
        <v>0</v>
      </c>
      <c r="AP27">
        <v>1</v>
      </c>
      <c r="AQ27">
        <v>18</v>
      </c>
      <c r="AR27">
        <v>5.56</v>
      </c>
      <c r="AS27">
        <v>0</v>
      </c>
      <c r="AT27">
        <v>3</v>
      </c>
      <c r="AU27">
        <v>0</v>
      </c>
    </row>
    <row r="28" spans="2:47" x14ac:dyDescent="0.2">
      <c r="B28" t="s">
        <v>841</v>
      </c>
      <c r="C28" t="s">
        <v>102</v>
      </c>
      <c r="D28" t="s">
        <v>630</v>
      </c>
      <c r="E28">
        <v>17.736000000000001</v>
      </c>
      <c r="F28">
        <v>62</v>
      </c>
      <c r="G28">
        <v>4</v>
      </c>
      <c r="H28">
        <v>6</v>
      </c>
      <c r="I28">
        <v>8</v>
      </c>
      <c r="J28">
        <v>10</v>
      </c>
      <c r="K28">
        <v>18</v>
      </c>
      <c r="L28">
        <v>65</v>
      </c>
      <c r="M28">
        <v>6.15</v>
      </c>
      <c r="N28">
        <v>0.06</v>
      </c>
      <c r="O28">
        <v>0.1</v>
      </c>
      <c r="P28">
        <v>0.13</v>
      </c>
      <c r="Q28">
        <v>0.16</v>
      </c>
      <c r="R28">
        <v>0.28999999999999998</v>
      </c>
      <c r="S28">
        <v>1.05</v>
      </c>
      <c r="T28">
        <v>902.28</v>
      </c>
      <c r="U28">
        <v>14.55</v>
      </c>
      <c r="V28">
        <v>0.27</v>
      </c>
      <c r="W28">
        <v>0.4</v>
      </c>
      <c r="X28">
        <v>0.53</v>
      </c>
      <c r="Y28">
        <v>0.66</v>
      </c>
      <c r="Z28">
        <v>1.2</v>
      </c>
      <c r="AA28">
        <v>4.32</v>
      </c>
      <c r="AB28">
        <v>12.87</v>
      </c>
      <c r="AC28">
        <v>13.11</v>
      </c>
      <c r="AD28">
        <v>39.270000000000003</v>
      </c>
      <c r="AE28">
        <v>51.56</v>
      </c>
      <c r="AF28">
        <v>6.35</v>
      </c>
      <c r="AG28">
        <v>44.12</v>
      </c>
      <c r="AH28">
        <v>45</v>
      </c>
      <c r="AI28">
        <v>57</v>
      </c>
      <c r="AJ28">
        <v>0</v>
      </c>
      <c r="AK28">
        <v>5</v>
      </c>
      <c r="AL28">
        <v>0</v>
      </c>
      <c r="AM28">
        <v>1</v>
      </c>
      <c r="AN28">
        <v>2</v>
      </c>
      <c r="AO28">
        <v>50</v>
      </c>
      <c r="AP28">
        <v>3</v>
      </c>
      <c r="AQ28">
        <v>58</v>
      </c>
      <c r="AR28">
        <v>5.17</v>
      </c>
      <c r="AS28">
        <v>0</v>
      </c>
      <c r="AT28">
        <v>0</v>
      </c>
      <c r="AU28">
        <v>0</v>
      </c>
    </row>
    <row r="29" spans="2:47" x14ac:dyDescent="0.2">
      <c r="B29" t="s">
        <v>582</v>
      </c>
      <c r="C29" t="s">
        <v>49</v>
      </c>
      <c r="D29" t="s">
        <v>583</v>
      </c>
      <c r="E29">
        <v>15.932</v>
      </c>
      <c r="F29">
        <v>60</v>
      </c>
      <c r="G29">
        <v>35</v>
      </c>
      <c r="H29">
        <v>18</v>
      </c>
      <c r="I29">
        <v>3</v>
      </c>
      <c r="J29">
        <v>53</v>
      </c>
      <c r="K29">
        <v>56</v>
      </c>
      <c r="L29">
        <v>148</v>
      </c>
      <c r="M29">
        <v>23.65</v>
      </c>
      <c r="N29">
        <v>0.57999999999999996</v>
      </c>
      <c r="O29">
        <v>0.3</v>
      </c>
      <c r="P29">
        <v>0.05</v>
      </c>
      <c r="Q29">
        <v>0.88</v>
      </c>
      <c r="R29">
        <v>0.93</v>
      </c>
      <c r="S29">
        <v>2.4700000000000002</v>
      </c>
      <c r="T29">
        <v>987.95</v>
      </c>
      <c r="U29">
        <v>16.47</v>
      </c>
      <c r="V29">
        <v>2.13</v>
      </c>
      <c r="W29">
        <v>1.0900000000000001</v>
      </c>
      <c r="X29">
        <v>0.18</v>
      </c>
      <c r="Y29">
        <v>3.22</v>
      </c>
      <c r="Z29">
        <v>3.4</v>
      </c>
      <c r="AA29">
        <v>8.99</v>
      </c>
      <c r="AB29">
        <v>14.39</v>
      </c>
      <c r="AC29">
        <v>13.27</v>
      </c>
      <c r="AD29">
        <v>61.16</v>
      </c>
      <c r="AE29">
        <v>48.98</v>
      </c>
      <c r="AF29">
        <v>17.5</v>
      </c>
      <c r="AG29">
        <v>71.290000000000006</v>
      </c>
      <c r="AH29">
        <v>72</v>
      </c>
      <c r="AI29">
        <v>29</v>
      </c>
      <c r="AJ29">
        <v>11</v>
      </c>
      <c r="AK29">
        <v>27</v>
      </c>
      <c r="AL29">
        <v>40.74</v>
      </c>
      <c r="AM29">
        <v>12</v>
      </c>
      <c r="AN29">
        <v>35</v>
      </c>
      <c r="AO29">
        <v>34.29</v>
      </c>
      <c r="AP29">
        <v>12</v>
      </c>
      <c r="AQ29">
        <v>86</v>
      </c>
      <c r="AR29">
        <v>13.95</v>
      </c>
      <c r="AS29">
        <v>5</v>
      </c>
      <c r="AT29">
        <v>8</v>
      </c>
      <c r="AU29">
        <v>62.5</v>
      </c>
    </row>
    <row r="30" spans="2:47" x14ac:dyDescent="0.2">
      <c r="B30" t="s">
        <v>849</v>
      </c>
      <c r="C30" t="s">
        <v>102</v>
      </c>
      <c r="D30" t="s">
        <v>1649</v>
      </c>
      <c r="E30">
        <v>18.524999999999999</v>
      </c>
      <c r="F30">
        <v>60</v>
      </c>
      <c r="G30">
        <v>0</v>
      </c>
      <c r="H30">
        <v>4</v>
      </c>
      <c r="I30">
        <v>4</v>
      </c>
      <c r="J30">
        <v>4</v>
      </c>
      <c r="K30">
        <v>8</v>
      </c>
      <c r="L30">
        <v>47</v>
      </c>
      <c r="M30">
        <v>0</v>
      </c>
      <c r="N30">
        <v>0</v>
      </c>
      <c r="O30">
        <v>7.0000000000000007E-2</v>
      </c>
      <c r="P30">
        <v>7.0000000000000007E-2</v>
      </c>
      <c r="Q30">
        <v>7.0000000000000007E-2</v>
      </c>
      <c r="R30">
        <v>0.13</v>
      </c>
      <c r="S30">
        <v>0.78</v>
      </c>
      <c r="T30">
        <v>763.22</v>
      </c>
      <c r="U30">
        <v>12.72</v>
      </c>
      <c r="V30">
        <v>0</v>
      </c>
      <c r="W30">
        <v>0.31</v>
      </c>
      <c r="X30">
        <v>0.31</v>
      </c>
      <c r="Y30">
        <v>0.31</v>
      </c>
      <c r="Z30">
        <v>0.63</v>
      </c>
      <c r="AA30">
        <v>3.69</v>
      </c>
      <c r="AB30">
        <v>13.15</v>
      </c>
      <c r="AC30">
        <v>12.97</v>
      </c>
      <c r="AD30">
        <v>49.82</v>
      </c>
      <c r="AE30">
        <v>49.89</v>
      </c>
      <c r="AF30">
        <v>-4.55</v>
      </c>
      <c r="AG30">
        <v>47.3</v>
      </c>
      <c r="AH30">
        <v>35</v>
      </c>
      <c r="AI30">
        <v>39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46</v>
      </c>
      <c r="AR30">
        <v>0</v>
      </c>
      <c r="AS30">
        <v>0</v>
      </c>
      <c r="AT30">
        <v>0</v>
      </c>
      <c r="AU30">
        <v>0</v>
      </c>
    </row>
    <row r="31" spans="2:47" x14ac:dyDescent="0.2">
      <c r="B31" t="s">
        <v>651</v>
      </c>
      <c r="C31" t="s">
        <v>49</v>
      </c>
      <c r="D31" t="s">
        <v>608</v>
      </c>
      <c r="E31">
        <v>17.335999999999999</v>
      </c>
      <c r="F31">
        <v>58</v>
      </c>
      <c r="G31">
        <v>14</v>
      </c>
      <c r="H31">
        <v>7</v>
      </c>
      <c r="I31">
        <v>5</v>
      </c>
      <c r="J31">
        <v>21</v>
      </c>
      <c r="K31">
        <v>26</v>
      </c>
      <c r="L31">
        <v>103</v>
      </c>
      <c r="M31">
        <v>13.59</v>
      </c>
      <c r="N31">
        <v>0.24</v>
      </c>
      <c r="O31">
        <v>0.12</v>
      </c>
      <c r="P31">
        <v>0.09</v>
      </c>
      <c r="Q31">
        <v>0.36</v>
      </c>
      <c r="R31">
        <v>0.45</v>
      </c>
      <c r="S31">
        <v>1.78</v>
      </c>
      <c r="T31">
        <v>855.36</v>
      </c>
      <c r="U31">
        <v>14.75</v>
      </c>
      <c r="V31">
        <v>0.98</v>
      </c>
      <c r="W31">
        <v>0.49</v>
      </c>
      <c r="X31">
        <v>0.35</v>
      </c>
      <c r="Y31">
        <v>1.47</v>
      </c>
      <c r="Z31">
        <v>1.82</v>
      </c>
      <c r="AA31">
        <v>7.23</v>
      </c>
      <c r="AB31">
        <v>13.12</v>
      </c>
      <c r="AC31">
        <v>13.35</v>
      </c>
      <c r="AD31">
        <v>43.21</v>
      </c>
      <c r="AE31">
        <v>50.34</v>
      </c>
      <c r="AF31">
        <v>-5.84</v>
      </c>
      <c r="AG31">
        <v>38.54</v>
      </c>
      <c r="AH31">
        <v>37</v>
      </c>
      <c r="AI31">
        <v>59</v>
      </c>
      <c r="AJ31">
        <v>4</v>
      </c>
      <c r="AK31">
        <v>15</v>
      </c>
      <c r="AL31">
        <v>26.67</v>
      </c>
      <c r="AM31">
        <v>6</v>
      </c>
      <c r="AN31">
        <v>26</v>
      </c>
      <c r="AO31">
        <v>23.08</v>
      </c>
      <c r="AP31">
        <v>4</v>
      </c>
      <c r="AQ31">
        <v>62</v>
      </c>
      <c r="AR31">
        <v>6.45</v>
      </c>
      <c r="AS31">
        <v>9</v>
      </c>
      <c r="AT31">
        <v>16</v>
      </c>
      <c r="AU31">
        <v>56.25</v>
      </c>
    </row>
    <row r="32" spans="2:47" x14ac:dyDescent="0.2">
      <c r="B32" t="s">
        <v>737</v>
      </c>
      <c r="C32" t="s">
        <v>41</v>
      </c>
      <c r="D32" t="s">
        <v>599</v>
      </c>
      <c r="E32">
        <v>17.431999999999999</v>
      </c>
      <c r="F32">
        <v>68</v>
      </c>
      <c r="G32">
        <v>8</v>
      </c>
      <c r="H32">
        <v>7</v>
      </c>
      <c r="I32">
        <v>5</v>
      </c>
      <c r="J32">
        <v>15</v>
      </c>
      <c r="K32">
        <v>20</v>
      </c>
      <c r="L32">
        <v>93</v>
      </c>
      <c r="M32">
        <v>8.6</v>
      </c>
      <c r="N32">
        <v>0.12</v>
      </c>
      <c r="O32">
        <v>0.1</v>
      </c>
      <c r="P32">
        <v>7.0000000000000007E-2</v>
      </c>
      <c r="Q32">
        <v>0.22</v>
      </c>
      <c r="R32">
        <v>0.28999999999999998</v>
      </c>
      <c r="S32">
        <v>1.37</v>
      </c>
      <c r="T32">
        <v>679.6</v>
      </c>
      <c r="U32">
        <v>9.99</v>
      </c>
      <c r="V32">
        <v>0.71</v>
      </c>
      <c r="W32">
        <v>0.62</v>
      </c>
      <c r="X32">
        <v>0.44</v>
      </c>
      <c r="Y32">
        <v>1.32</v>
      </c>
      <c r="Z32">
        <v>1.77</v>
      </c>
      <c r="AA32">
        <v>8.2100000000000009</v>
      </c>
      <c r="AB32">
        <v>12.84</v>
      </c>
      <c r="AC32">
        <v>13.04</v>
      </c>
      <c r="AD32">
        <v>51.76</v>
      </c>
      <c r="AE32">
        <v>51.46</v>
      </c>
      <c r="AF32">
        <v>9.43</v>
      </c>
      <c r="AG32">
        <v>58</v>
      </c>
      <c r="AH32">
        <v>29</v>
      </c>
      <c r="AI32">
        <v>21</v>
      </c>
      <c r="AJ32">
        <v>2</v>
      </c>
      <c r="AK32">
        <v>5</v>
      </c>
      <c r="AL32">
        <v>40</v>
      </c>
      <c r="AM32">
        <v>1</v>
      </c>
      <c r="AN32">
        <v>13</v>
      </c>
      <c r="AO32">
        <v>7.69</v>
      </c>
      <c r="AP32">
        <v>5</v>
      </c>
      <c r="AQ32">
        <v>75</v>
      </c>
      <c r="AR32">
        <v>6.67</v>
      </c>
      <c r="AS32">
        <v>335</v>
      </c>
      <c r="AT32">
        <v>629</v>
      </c>
      <c r="AU32">
        <v>53.26</v>
      </c>
    </row>
    <row r="33" spans="2:47" x14ac:dyDescent="0.2">
      <c r="B33" t="s">
        <v>861</v>
      </c>
      <c r="C33" t="s">
        <v>102</v>
      </c>
      <c r="D33" t="s">
        <v>599</v>
      </c>
      <c r="E33">
        <v>20.457999999999998</v>
      </c>
      <c r="F33">
        <v>56</v>
      </c>
      <c r="G33">
        <v>1</v>
      </c>
      <c r="H33">
        <v>3</v>
      </c>
      <c r="I33">
        <v>6</v>
      </c>
      <c r="J33">
        <v>4</v>
      </c>
      <c r="K33">
        <v>10</v>
      </c>
      <c r="L33">
        <v>32</v>
      </c>
      <c r="M33">
        <v>3.12</v>
      </c>
      <c r="N33">
        <v>0.02</v>
      </c>
      <c r="O33">
        <v>0.05</v>
      </c>
      <c r="P33">
        <v>0.11</v>
      </c>
      <c r="Q33">
        <v>7.0000000000000007E-2</v>
      </c>
      <c r="R33">
        <v>0.18</v>
      </c>
      <c r="S33">
        <v>0.56999999999999995</v>
      </c>
      <c r="T33">
        <v>784.35</v>
      </c>
      <c r="U33">
        <v>14.01</v>
      </c>
      <c r="V33">
        <v>0.08</v>
      </c>
      <c r="W33">
        <v>0.23</v>
      </c>
      <c r="X33">
        <v>0.46</v>
      </c>
      <c r="Y33">
        <v>0.31</v>
      </c>
      <c r="Z33">
        <v>0.76</v>
      </c>
      <c r="AA33">
        <v>2.4500000000000002</v>
      </c>
      <c r="AB33">
        <v>12.38</v>
      </c>
      <c r="AC33">
        <v>13.28</v>
      </c>
      <c r="AD33">
        <v>52.44</v>
      </c>
      <c r="AE33">
        <v>49.92</v>
      </c>
      <c r="AF33">
        <v>3.91</v>
      </c>
      <c r="AG33">
        <v>52.11</v>
      </c>
      <c r="AH33">
        <v>37</v>
      </c>
      <c r="AI33">
        <v>34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31</v>
      </c>
      <c r="AR33">
        <v>3.23</v>
      </c>
      <c r="AS33">
        <v>0</v>
      </c>
      <c r="AT33">
        <v>0</v>
      </c>
      <c r="AU33">
        <v>0</v>
      </c>
    </row>
    <row r="34" spans="2:47" x14ac:dyDescent="0.2">
      <c r="B34" t="s">
        <v>810</v>
      </c>
      <c r="C34" t="s">
        <v>102</v>
      </c>
      <c r="D34" t="s">
        <v>644</v>
      </c>
      <c r="E34">
        <v>19.498999999999999</v>
      </c>
      <c r="F34">
        <v>62</v>
      </c>
      <c r="G34">
        <v>1</v>
      </c>
      <c r="H34">
        <v>4</v>
      </c>
      <c r="I34">
        <v>4</v>
      </c>
      <c r="J34">
        <v>5</v>
      </c>
      <c r="K34">
        <v>9</v>
      </c>
      <c r="L34">
        <v>34</v>
      </c>
      <c r="M34">
        <v>2.94</v>
      </c>
      <c r="N34">
        <v>0.02</v>
      </c>
      <c r="O34">
        <v>0.06</v>
      </c>
      <c r="P34">
        <v>0.06</v>
      </c>
      <c r="Q34">
        <v>0.08</v>
      </c>
      <c r="R34">
        <v>0.15</v>
      </c>
      <c r="S34">
        <v>0.55000000000000004</v>
      </c>
      <c r="T34">
        <v>733.19</v>
      </c>
      <c r="U34">
        <v>11.83</v>
      </c>
      <c r="V34">
        <v>0.08</v>
      </c>
      <c r="W34">
        <v>0.33</v>
      </c>
      <c r="X34">
        <v>0.33</v>
      </c>
      <c r="Y34">
        <v>0.41</v>
      </c>
      <c r="Z34">
        <v>0.74</v>
      </c>
      <c r="AA34">
        <v>2.78</v>
      </c>
      <c r="AB34">
        <v>13.04</v>
      </c>
      <c r="AC34">
        <v>13.08</v>
      </c>
      <c r="AD34">
        <v>55.54</v>
      </c>
      <c r="AE34">
        <v>49.86</v>
      </c>
      <c r="AF34">
        <v>-14.73</v>
      </c>
      <c r="AG34">
        <v>44.29</v>
      </c>
      <c r="AH34">
        <v>31</v>
      </c>
      <c r="AI34">
        <v>39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</v>
      </c>
      <c r="AP34">
        <v>1</v>
      </c>
      <c r="AQ34">
        <v>32</v>
      </c>
      <c r="AR34">
        <v>3.12</v>
      </c>
      <c r="AS34">
        <v>0</v>
      </c>
      <c r="AT34">
        <v>0</v>
      </c>
      <c r="AU34">
        <v>0</v>
      </c>
    </row>
    <row r="35" spans="2:47" x14ac:dyDescent="0.2">
      <c r="B35" t="s">
        <v>901</v>
      </c>
      <c r="C35" t="s">
        <v>102</v>
      </c>
      <c r="D35" t="s">
        <v>616</v>
      </c>
      <c r="E35">
        <v>16.388999999999999</v>
      </c>
      <c r="F35">
        <v>58</v>
      </c>
      <c r="G35">
        <v>0</v>
      </c>
      <c r="H35">
        <v>1</v>
      </c>
      <c r="I35">
        <v>3</v>
      </c>
      <c r="J35">
        <v>1</v>
      </c>
      <c r="K35">
        <v>4</v>
      </c>
      <c r="L35">
        <v>21</v>
      </c>
      <c r="M35">
        <v>0</v>
      </c>
      <c r="N35">
        <v>0</v>
      </c>
      <c r="O35">
        <v>0.02</v>
      </c>
      <c r="P35">
        <v>0.05</v>
      </c>
      <c r="Q35">
        <v>0.02</v>
      </c>
      <c r="R35">
        <v>7.0000000000000007E-2</v>
      </c>
      <c r="S35">
        <v>0.36</v>
      </c>
      <c r="T35">
        <v>612.97</v>
      </c>
      <c r="U35">
        <v>10.57</v>
      </c>
      <c r="V35">
        <v>0</v>
      </c>
      <c r="W35">
        <v>0.1</v>
      </c>
      <c r="X35">
        <v>0.28999999999999998</v>
      </c>
      <c r="Y35">
        <v>0.1</v>
      </c>
      <c r="Z35">
        <v>0.39</v>
      </c>
      <c r="AA35">
        <v>2.06</v>
      </c>
      <c r="AB35">
        <v>12.73</v>
      </c>
      <c r="AC35">
        <v>12.71</v>
      </c>
      <c r="AD35">
        <v>35.159999999999997</v>
      </c>
      <c r="AE35">
        <v>51.97</v>
      </c>
      <c r="AF35">
        <v>-7.41</v>
      </c>
      <c r="AG35">
        <v>28.07</v>
      </c>
      <c r="AH35">
        <v>16</v>
      </c>
      <c r="AI35">
        <v>41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20</v>
      </c>
      <c r="AR35">
        <v>0</v>
      </c>
      <c r="AS35">
        <v>0</v>
      </c>
      <c r="AT35">
        <v>0</v>
      </c>
      <c r="AU35">
        <v>0</v>
      </c>
    </row>
    <row r="36" spans="2:47" x14ac:dyDescent="0.2">
      <c r="B36" t="s">
        <v>541</v>
      </c>
      <c r="C36" t="s">
        <v>46</v>
      </c>
      <c r="D36" t="s">
        <v>391</v>
      </c>
      <c r="E36">
        <v>18.899999999999999</v>
      </c>
      <c r="F36">
        <v>65</v>
      </c>
      <c r="G36">
        <v>8</v>
      </c>
      <c r="H36">
        <v>5</v>
      </c>
      <c r="I36">
        <v>7</v>
      </c>
      <c r="J36">
        <v>13</v>
      </c>
      <c r="K36">
        <v>20</v>
      </c>
      <c r="L36">
        <v>103</v>
      </c>
      <c r="M36">
        <v>7.77</v>
      </c>
      <c r="N36">
        <v>0.12</v>
      </c>
      <c r="O36">
        <v>0.08</v>
      </c>
      <c r="P36">
        <v>0.11</v>
      </c>
      <c r="Q36">
        <v>0.2</v>
      </c>
      <c r="R36">
        <v>0.31</v>
      </c>
      <c r="S36">
        <v>1.58</v>
      </c>
      <c r="T36">
        <v>770.58</v>
      </c>
      <c r="U36">
        <v>11.86</v>
      </c>
      <c r="V36">
        <v>0.62</v>
      </c>
      <c r="W36">
        <v>0.39</v>
      </c>
      <c r="X36">
        <v>0.55000000000000004</v>
      </c>
      <c r="Y36">
        <v>1.01</v>
      </c>
      <c r="Z36">
        <v>1.56</v>
      </c>
      <c r="AA36">
        <v>8.02</v>
      </c>
      <c r="AB36">
        <v>12.58</v>
      </c>
      <c r="AC36">
        <v>13.01</v>
      </c>
      <c r="AD36">
        <v>51.3</v>
      </c>
      <c r="AE36">
        <v>50.02</v>
      </c>
      <c r="AF36">
        <v>1.78</v>
      </c>
      <c r="AG36">
        <v>53.23</v>
      </c>
      <c r="AH36">
        <v>33</v>
      </c>
      <c r="AI36">
        <v>29</v>
      </c>
      <c r="AJ36">
        <v>2</v>
      </c>
      <c r="AK36">
        <v>9</v>
      </c>
      <c r="AL36">
        <v>22.22</v>
      </c>
      <c r="AM36">
        <v>2</v>
      </c>
      <c r="AN36">
        <v>16</v>
      </c>
      <c r="AO36">
        <v>12.5</v>
      </c>
      <c r="AP36">
        <v>4</v>
      </c>
      <c r="AQ36">
        <v>78</v>
      </c>
      <c r="AR36">
        <v>5.13</v>
      </c>
      <c r="AS36">
        <v>11</v>
      </c>
      <c r="AT36">
        <v>41</v>
      </c>
      <c r="AU36">
        <v>26.83</v>
      </c>
    </row>
    <row r="37" spans="2:47" x14ac:dyDescent="0.2">
      <c r="B37" t="s">
        <v>845</v>
      </c>
      <c r="C37" t="s">
        <v>41</v>
      </c>
      <c r="D37" t="s">
        <v>630</v>
      </c>
      <c r="E37">
        <v>19.228000000000002</v>
      </c>
      <c r="F37">
        <v>68</v>
      </c>
      <c r="G37">
        <v>10</v>
      </c>
      <c r="H37">
        <v>4</v>
      </c>
      <c r="I37">
        <v>7</v>
      </c>
      <c r="J37">
        <v>14</v>
      </c>
      <c r="K37">
        <v>21</v>
      </c>
      <c r="L37">
        <v>97</v>
      </c>
      <c r="M37">
        <v>10.31</v>
      </c>
      <c r="N37">
        <v>0.15</v>
      </c>
      <c r="O37">
        <v>0.06</v>
      </c>
      <c r="P37">
        <v>0.1</v>
      </c>
      <c r="Q37">
        <v>0.21</v>
      </c>
      <c r="R37">
        <v>0.31</v>
      </c>
      <c r="S37">
        <v>1.43</v>
      </c>
      <c r="T37">
        <v>894.2</v>
      </c>
      <c r="U37">
        <v>13.15</v>
      </c>
      <c r="V37">
        <v>0.67</v>
      </c>
      <c r="W37">
        <v>0.27</v>
      </c>
      <c r="X37">
        <v>0.47</v>
      </c>
      <c r="Y37">
        <v>0.94</v>
      </c>
      <c r="Z37">
        <v>1.41</v>
      </c>
      <c r="AA37">
        <v>6.51</v>
      </c>
      <c r="AB37">
        <v>13.31</v>
      </c>
      <c r="AC37">
        <v>13.3</v>
      </c>
      <c r="AD37">
        <v>38.119999999999997</v>
      </c>
      <c r="AE37">
        <v>52.29</v>
      </c>
      <c r="AF37">
        <v>-0.37</v>
      </c>
      <c r="AG37">
        <v>38.54</v>
      </c>
      <c r="AH37">
        <v>37</v>
      </c>
      <c r="AI37">
        <v>59</v>
      </c>
      <c r="AJ37">
        <v>1</v>
      </c>
      <c r="AK37">
        <v>10</v>
      </c>
      <c r="AL37">
        <v>10</v>
      </c>
      <c r="AM37">
        <v>2</v>
      </c>
      <c r="AN37">
        <v>13</v>
      </c>
      <c r="AO37">
        <v>15.38</v>
      </c>
      <c r="AP37">
        <v>7</v>
      </c>
      <c r="AQ37">
        <v>74</v>
      </c>
      <c r="AR37">
        <v>9.4600000000000009</v>
      </c>
      <c r="AS37">
        <v>230</v>
      </c>
      <c r="AT37">
        <v>476</v>
      </c>
      <c r="AU37">
        <v>48.32</v>
      </c>
    </row>
    <row r="38" spans="2:47" x14ac:dyDescent="0.2">
      <c r="B38" t="s">
        <v>928</v>
      </c>
      <c r="C38" t="s">
        <v>102</v>
      </c>
      <c r="D38" t="s">
        <v>583</v>
      </c>
      <c r="E38">
        <v>17.486999999999998</v>
      </c>
      <c r="F38">
        <v>53</v>
      </c>
      <c r="G38">
        <v>1</v>
      </c>
      <c r="H38">
        <v>1</v>
      </c>
      <c r="I38">
        <v>2</v>
      </c>
      <c r="J38">
        <v>2</v>
      </c>
      <c r="K38">
        <v>4</v>
      </c>
      <c r="L38">
        <v>21</v>
      </c>
      <c r="M38">
        <v>4.76</v>
      </c>
      <c r="N38">
        <v>0.02</v>
      </c>
      <c r="O38">
        <v>0.02</v>
      </c>
      <c r="P38">
        <v>0.04</v>
      </c>
      <c r="Q38">
        <v>0.04</v>
      </c>
      <c r="R38">
        <v>0.08</v>
      </c>
      <c r="S38">
        <v>0.4</v>
      </c>
      <c r="T38">
        <v>512.55999999999995</v>
      </c>
      <c r="U38">
        <v>9.67</v>
      </c>
      <c r="V38">
        <v>0.12</v>
      </c>
      <c r="W38">
        <v>0.12</v>
      </c>
      <c r="X38">
        <v>0.23</v>
      </c>
      <c r="Y38">
        <v>0.23</v>
      </c>
      <c r="Z38">
        <v>0.47</v>
      </c>
      <c r="AA38">
        <v>2.46</v>
      </c>
      <c r="AB38">
        <v>12.22</v>
      </c>
      <c r="AC38">
        <v>12.51</v>
      </c>
      <c r="AD38">
        <v>58.21</v>
      </c>
      <c r="AE38">
        <v>48.12</v>
      </c>
      <c r="AF38">
        <v>-3.71</v>
      </c>
      <c r="AG38">
        <v>56.41</v>
      </c>
      <c r="AH38">
        <v>22</v>
      </c>
      <c r="AI38">
        <v>17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20</v>
      </c>
      <c r="AR38">
        <v>5</v>
      </c>
      <c r="AS38">
        <v>0</v>
      </c>
      <c r="AT38">
        <v>0</v>
      </c>
      <c r="AU38">
        <v>0</v>
      </c>
    </row>
    <row r="39" spans="2:47" x14ac:dyDescent="0.2">
      <c r="B39" t="s">
        <v>547</v>
      </c>
      <c r="C39" t="s">
        <v>46</v>
      </c>
      <c r="D39" t="s">
        <v>1659</v>
      </c>
      <c r="E39">
        <v>18.565999999999999</v>
      </c>
      <c r="F39">
        <v>67</v>
      </c>
      <c r="G39">
        <v>8</v>
      </c>
      <c r="H39">
        <v>5</v>
      </c>
      <c r="I39">
        <v>5</v>
      </c>
      <c r="J39">
        <v>13</v>
      </c>
      <c r="K39">
        <v>18</v>
      </c>
      <c r="L39">
        <v>101</v>
      </c>
      <c r="M39">
        <v>7.92</v>
      </c>
      <c r="N39">
        <v>0.12</v>
      </c>
      <c r="O39">
        <v>7.0000000000000007E-2</v>
      </c>
      <c r="P39">
        <v>7.0000000000000007E-2</v>
      </c>
      <c r="Q39">
        <v>0.19</v>
      </c>
      <c r="R39">
        <v>0.27</v>
      </c>
      <c r="S39">
        <v>1.51</v>
      </c>
      <c r="T39">
        <v>799.97</v>
      </c>
      <c r="U39">
        <v>11.94</v>
      </c>
      <c r="V39">
        <v>0.6</v>
      </c>
      <c r="W39">
        <v>0.38</v>
      </c>
      <c r="X39">
        <v>0.38</v>
      </c>
      <c r="Y39">
        <v>0.98</v>
      </c>
      <c r="Z39">
        <v>1.35</v>
      </c>
      <c r="AA39">
        <v>7.58</v>
      </c>
      <c r="AB39">
        <v>13.27</v>
      </c>
      <c r="AC39">
        <v>13</v>
      </c>
      <c r="AD39">
        <v>57.89</v>
      </c>
      <c r="AE39">
        <v>47.27</v>
      </c>
      <c r="AF39">
        <v>-12.81</v>
      </c>
      <c r="AG39">
        <v>51.56</v>
      </c>
      <c r="AH39">
        <v>33</v>
      </c>
      <c r="AI39">
        <v>31</v>
      </c>
      <c r="AJ39">
        <v>0</v>
      </c>
      <c r="AK39">
        <v>8</v>
      </c>
      <c r="AL39">
        <v>0</v>
      </c>
      <c r="AM39">
        <v>5</v>
      </c>
      <c r="AN39">
        <v>16</v>
      </c>
      <c r="AO39">
        <v>31.25</v>
      </c>
      <c r="AP39">
        <v>3</v>
      </c>
      <c r="AQ39">
        <v>77</v>
      </c>
      <c r="AR39">
        <v>3.9</v>
      </c>
      <c r="AS39">
        <v>44</v>
      </c>
      <c r="AT39">
        <v>97</v>
      </c>
      <c r="AU39">
        <v>45.36</v>
      </c>
    </row>
    <row r="40" spans="2:47" x14ac:dyDescent="0.2">
      <c r="B40" t="s">
        <v>1015</v>
      </c>
      <c r="C40" t="s">
        <v>49</v>
      </c>
      <c r="D40" t="s">
        <v>618</v>
      </c>
      <c r="E40">
        <v>16.925999999999998</v>
      </c>
      <c r="F40">
        <v>26</v>
      </c>
      <c r="G40">
        <v>4</v>
      </c>
      <c r="H40">
        <v>3</v>
      </c>
      <c r="I40">
        <v>0</v>
      </c>
      <c r="J40">
        <v>7</v>
      </c>
      <c r="K40">
        <v>7</v>
      </c>
      <c r="L40">
        <v>26</v>
      </c>
      <c r="M40">
        <v>15.38</v>
      </c>
      <c r="N40">
        <v>0.15</v>
      </c>
      <c r="O40">
        <v>0.12</v>
      </c>
      <c r="P40">
        <v>0</v>
      </c>
      <c r="Q40">
        <v>0.27</v>
      </c>
      <c r="R40">
        <v>0.27</v>
      </c>
      <c r="S40">
        <v>1</v>
      </c>
      <c r="T40">
        <v>337.93</v>
      </c>
      <c r="U40">
        <v>13</v>
      </c>
      <c r="V40">
        <v>0.71</v>
      </c>
      <c r="W40">
        <v>0.53</v>
      </c>
      <c r="X40">
        <v>0</v>
      </c>
      <c r="Y40">
        <v>1.24</v>
      </c>
      <c r="Z40">
        <v>1.24</v>
      </c>
      <c r="AA40">
        <v>4.62</v>
      </c>
      <c r="AB40">
        <v>13.1</v>
      </c>
      <c r="AC40">
        <v>13.37</v>
      </c>
      <c r="AD40">
        <v>39.979999999999997</v>
      </c>
      <c r="AE40">
        <v>52.6</v>
      </c>
      <c r="AF40">
        <v>0.34</v>
      </c>
      <c r="AG40">
        <v>33.33</v>
      </c>
      <c r="AH40">
        <v>12</v>
      </c>
      <c r="AI40">
        <v>24</v>
      </c>
      <c r="AJ40">
        <v>2</v>
      </c>
      <c r="AK40">
        <v>3</v>
      </c>
      <c r="AL40">
        <v>66.67</v>
      </c>
      <c r="AM40">
        <v>1</v>
      </c>
      <c r="AN40">
        <v>5</v>
      </c>
      <c r="AO40">
        <v>20</v>
      </c>
      <c r="AP40">
        <v>1</v>
      </c>
      <c r="AQ40">
        <v>18</v>
      </c>
      <c r="AR40">
        <v>5.56</v>
      </c>
      <c r="AS40">
        <v>0</v>
      </c>
      <c r="AT40">
        <v>1</v>
      </c>
      <c r="AU40">
        <v>0</v>
      </c>
    </row>
    <row r="41" spans="2:47" x14ac:dyDescent="0.2">
      <c r="B41" t="s">
        <v>891</v>
      </c>
      <c r="C41" t="s">
        <v>41</v>
      </c>
      <c r="D41" t="s">
        <v>579</v>
      </c>
      <c r="E41">
        <v>18.109000000000002</v>
      </c>
      <c r="F41">
        <v>4</v>
      </c>
      <c r="G41">
        <v>1</v>
      </c>
      <c r="H41">
        <v>1</v>
      </c>
      <c r="I41">
        <v>0</v>
      </c>
      <c r="J41">
        <v>2</v>
      </c>
      <c r="K41">
        <v>2</v>
      </c>
      <c r="L41">
        <v>3</v>
      </c>
      <c r="M41">
        <v>33.33</v>
      </c>
      <c r="N41">
        <v>0.25</v>
      </c>
      <c r="O41">
        <v>0.25</v>
      </c>
      <c r="P41">
        <v>0</v>
      </c>
      <c r="Q41">
        <v>0.5</v>
      </c>
      <c r="R41">
        <v>0.5</v>
      </c>
      <c r="S41">
        <v>0.75</v>
      </c>
      <c r="T41">
        <v>41.26</v>
      </c>
      <c r="U41">
        <v>10.32</v>
      </c>
      <c r="V41">
        <v>1.45</v>
      </c>
      <c r="W41">
        <v>1.45</v>
      </c>
      <c r="X41">
        <v>0</v>
      </c>
      <c r="Y41">
        <v>2.91</v>
      </c>
      <c r="Z41">
        <v>2.91</v>
      </c>
      <c r="AA41">
        <v>4.3600000000000003</v>
      </c>
      <c r="AB41">
        <v>13.07</v>
      </c>
      <c r="AC41">
        <v>12.98</v>
      </c>
      <c r="AD41">
        <v>53.39</v>
      </c>
      <c r="AE41">
        <v>49.29</v>
      </c>
      <c r="AF41">
        <v>8.82</v>
      </c>
      <c r="AG41">
        <v>50</v>
      </c>
      <c r="AH41">
        <v>2</v>
      </c>
      <c r="AI41">
        <v>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3</v>
      </c>
      <c r="AR41">
        <v>33.33</v>
      </c>
      <c r="AS41">
        <v>0</v>
      </c>
      <c r="AT41">
        <v>1</v>
      </c>
      <c r="AU41">
        <v>0</v>
      </c>
    </row>
    <row r="42" spans="2:47" x14ac:dyDescent="0.2">
      <c r="B42" t="s">
        <v>773</v>
      </c>
      <c r="C42" t="s">
        <v>41</v>
      </c>
      <c r="D42" t="s">
        <v>579</v>
      </c>
      <c r="E42">
        <v>18.059000000000001</v>
      </c>
      <c r="F42">
        <v>40</v>
      </c>
      <c r="G42">
        <v>5</v>
      </c>
      <c r="H42">
        <v>4</v>
      </c>
      <c r="I42">
        <v>3</v>
      </c>
      <c r="J42">
        <v>9</v>
      </c>
      <c r="K42">
        <v>12</v>
      </c>
      <c r="L42">
        <v>30</v>
      </c>
      <c r="M42">
        <v>16.670000000000002</v>
      </c>
      <c r="N42">
        <v>0.12</v>
      </c>
      <c r="O42">
        <v>0.1</v>
      </c>
      <c r="P42">
        <v>7.0000000000000007E-2</v>
      </c>
      <c r="Q42">
        <v>0.23</v>
      </c>
      <c r="R42">
        <v>0.3</v>
      </c>
      <c r="S42">
        <v>0.75</v>
      </c>
      <c r="T42">
        <v>494.58</v>
      </c>
      <c r="U42">
        <v>12.36</v>
      </c>
      <c r="V42">
        <v>0.61</v>
      </c>
      <c r="W42">
        <v>0.49</v>
      </c>
      <c r="X42">
        <v>0.36</v>
      </c>
      <c r="Y42">
        <v>1.0900000000000001</v>
      </c>
      <c r="Z42">
        <v>1.46</v>
      </c>
      <c r="AA42">
        <v>3.64</v>
      </c>
      <c r="AB42">
        <v>13.5</v>
      </c>
      <c r="AC42">
        <v>12.76</v>
      </c>
      <c r="AD42">
        <v>57.26</v>
      </c>
      <c r="AE42">
        <v>50.36</v>
      </c>
      <c r="AF42">
        <v>6.17</v>
      </c>
      <c r="AG42">
        <v>65.849999999999994</v>
      </c>
      <c r="AH42">
        <v>27</v>
      </c>
      <c r="AI42">
        <v>14</v>
      </c>
      <c r="AJ42">
        <v>2</v>
      </c>
      <c r="AK42">
        <v>4</v>
      </c>
      <c r="AL42">
        <v>50</v>
      </c>
      <c r="AM42">
        <v>1</v>
      </c>
      <c r="AN42">
        <v>6</v>
      </c>
      <c r="AO42">
        <v>16.670000000000002</v>
      </c>
      <c r="AP42">
        <v>2</v>
      </c>
      <c r="AQ42">
        <v>20</v>
      </c>
      <c r="AR42">
        <v>10</v>
      </c>
      <c r="AS42">
        <v>136</v>
      </c>
      <c r="AT42">
        <v>295</v>
      </c>
      <c r="AU42">
        <v>46.1</v>
      </c>
    </row>
    <row r="43" spans="2:47" x14ac:dyDescent="0.2">
      <c r="B43" t="s">
        <v>939</v>
      </c>
      <c r="C43" t="s">
        <v>49</v>
      </c>
      <c r="D43" t="s">
        <v>599</v>
      </c>
      <c r="E43">
        <v>19.302</v>
      </c>
      <c r="F43">
        <v>9</v>
      </c>
      <c r="G43">
        <v>1</v>
      </c>
      <c r="H43">
        <v>0</v>
      </c>
      <c r="I43">
        <v>0</v>
      </c>
      <c r="J43">
        <v>1</v>
      </c>
      <c r="K43">
        <v>1</v>
      </c>
      <c r="L43">
        <v>8</v>
      </c>
      <c r="M43">
        <v>12.5</v>
      </c>
      <c r="N43">
        <v>0.11</v>
      </c>
      <c r="O43">
        <v>0</v>
      </c>
      <c r="P43">
        <v>0</v>
      </c>
      <c r="Q43">
        <v>0.11</v>
      </c>
      <c r="R43">
        <v>0.11</v>
      </c>
      <c r="S43">
        <v>0.89</v>
      </c>
      <c r="T43">
        <v>61.76</v>
      </c>
      <c r="U43">
        <v>6.86</v>
      </c>
      <c r="V43">
        <v>0.97</v>
      </c>
      <c r="W43">
        <v>0</v>
      </c>
      <c r="X43">
        <v>0</v>
      </c>
      <c r="Y43">
        <v>0.97</v>
      </c>
      <c r="Z43">
        <v>0.97</v>
      </c>
      <c r="AA43">
        <v>7.77</v>
      </c>
      <c r="AB43">
        <v>12.67</v>
      </c>
      <c r="AC43">
        <v>12.28</v>
      </c>
      <c r="AD43">
        <v>48.62</v>
      </c>
      <c r="AE43">
        <v>51.16</v>
      </c>
      <c r="AF43">
        <v>-20</v>
      </c>
      <c r="AG43">
        <v>33.33</v>
      </c>
      <c r="AH43">
        <v>1</v>
      </c>
      <c r="AI43">
        <v>2</v>
      </c>
      <c r="AJ43">
        <v>0</v>
      </c>
      <c r="AK43">
        <v>1</v>
      </c>
      <c r="AL43">
        <v>0</v>
      </c>
      <c r="AM43">
        <v>1</v>
      </c>
      <c r="AN43">
        <v>2</v>
      </c>
      <c r="AO43">
        <v>50</v>
      </c>
      <c r="AP43">
        <v>0</v>
      </c>
      <c r="AQ43">
        <v>5</v>
      </c>
      <c r="AR43">
        <v>0</v>
      </c>
      <c r="AS43">
        <v>0</v>
      </c>
      <c r="AT43">
        <v>1</v>
      </c>
      <c r="AU43">
        <v>0</v>
      </c>
    </row>
    <row r="44" spans="2:47" x14ac:dyDescent="0.2">
      <c r="B44" t="s">
        <v>965</v>
      </c>
      <c r="C44" t="s">
        <v>102</v>
      </c>
      <c r="D44" t="s">
        <v>579</v>
      </c>
      <c r="E44">
        <v>18.077999999999999</v>
      </c>
      <c r="F44">
        <v>51</v>
      </c>
      <c r="G44">
        <v>1</v>
      </c>
      <c r="H44">
        <v>2</v>
      </c>
      <c r="I44">
        <v>2</v>
      </c>
      <c r="J44">
        <v>3</v>
      </c>
      <c r="K44">
        <v>5</v>
      </c>
      <c r="L44">
        <v>31</v>
      </c>
      <c r="M44">
        <v>3.23</v>
      </c>
      <c r="N44">
        <v>0.02</v>
      </c>
      <c r="O44">
        <v>0.04</v>
      </c>
      <c r="P44">
        <v>0.04</v>
      </c>
      <c r="Q44">
        <v>0.06</v>
      </c>
      <c r="R44">
        <v>0.1</v>
      </c>
      <c r="S44">
        <v>0.61</v>
      </c>
      <c r="T44">
        <v>714.95</v>
      </c>
      <c r="U44">
        <v>14.02</v>
      </c>
      <c r="V44">
        <v>0.08</v>
      </c>
      <c r="W44">
        <v>0.17</v>
      </c>
      <c r="X44">
        <v>0.17</v>
      </c>
      <c r="Y44">
        <v>0.25</v>
      </c>
      <c r="Z44">
        <v>0.42</v>
      </c>
      <c r="AA44">
        <v>2.6</v>
      </c>
      <c r="AB44">
        <v>13.79</v>
      </c>
      <c r="AC44">
        <v>13.08</v>
      </c>
      <c r="AD44">
        <v>57.32</v>
      </c>
      <c r="AE44">
        <v>50.46</v>
      </c>
      <c r="AF44">
        <v>7.97</v>
      </c>
      <c r="AG44">
        <v>68.25</v>
      </c>
      <c r="AH44">
        <v>43</v>
      </c>
      <c r="AI44">
        <v>20</v>
      </c>
      <c r="AJ44">
        <v>0</v>
      </c>
      <c r="AK44">
        <v>2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29</v>
      </c>
      <c r="AR44">
        <v>3.45</v>
      </c>
      <c r="AS44">
        <v>0</v>
      </c>
      <c r="AT44">
        <v>0</v>
      </c>
      <c r="AU44">
        <v>0</v>
      </c>
    </row>
    <row r="45" spans="2:47" x14ac:dyDescent="0.2">
      <c r="B45" t="s">
        <v>667</v>
      </c>
      <c r="C45" t="s">
        <v>41</v>
      </c>
      <c r="D45" t="s">
        <v>618</v>
      </c>
      <c r="E45">
        <v>18.425999999999998</v>
      </c>
      <c r="F45">
        <v>67</v>
      </c>
      <c r="G45">
        <v>11</v>
      </c>
      <c r="H45">
        <v>10</v>
      </c>
      <c r="I45">
        <v>6</v>
      </c>
      <c r="J45">
        <v>21</v>
      </c>
      <c r="K45">
        <v>27</v>
      </c>
      <c r="L45">
        <v>87</v>
      </c>
      <c r="M45">
        <v>12.64</v>
      </c>
      <c r="N45">
        <v>0.16</v>
      </c>
      <c r="O45">
        <v>0.15</v>
      </c>
      <c r="P45">
        <v>0.09</v>
      </c>
      <c r="Q45">
        <v>0.31</v>
      </c>
      <c r="R45">
        <v>0.4</v>
      </c>
      <c r="S45">
        <v>1.3</v>
      </c>
      <c r="T45">
        <v>917.7</v>
      </c>
      <c r="U45">
        <v>13.7</v>
      </c>
      <c r="V45">
        <v>0.72</v>
      </c>
      <c r="W45">
        <v>0.65</v>
      </c>
      <c r="X45">
        <v>0.39</v>
      </c>
      <c r="Y45">
        <v>1.37</v>
      </c>
      <c r="Z45">
        <v>1.77</v>
      </c>
      <c r="AA45">
        <v>5.69</v>
      </c>
      <c r="AB45">
        <v>12.71</v>
      </c>
      <c r="AC45">
        <v>13.12</v>
      </c>
      <c r="AD45">
        <v>38.950000000000003</v>
      </c>
      <c r="AE45">
        <v>50.83</v>
      </c>
      <c r="AF45">
        <v>-3.46</v>
      </c>
      <c r="AG45">
        <v>36.729999999999997</v>
      </c>
      <c r="AH45">
        <v>36</v>
      </c>
      <c r="AI45">
        <v>62</v>
      </c>
      <c r="AJ45">
        <v>2</v>
      </c>
      <c r="AK45">
        <v>10</v>
      </c>
      <c r="AL45">
        <v>20</v>
      </c>
      <c r="AM45">
        <v>4</v>
      </c>
      <c r="AN45">
        <v>16</v>
      </c>
      <c r="AO45">
        <v>25</v>
      </c>
      <c r="AP45">
        <v>5</v>
      </c>
      <c r="AQ45">
        <v>61</v>
      </c>
      <c r="AR45">
        <v>8.1999999999999993</v>
      </c>
      <c r="AS45">
        <v>423</v>
      </c>
      <c r="AT45">
        <v>847</v>
      </c>
      <c r="AU45">
        <v>49.94</v>
      </c>
    </row>
    <row r="46" spans="2:47" x14ac:dyDescent="0.2">
      <c r="B46" t="s">
        <v>822</v>
      </c>
      <c r="C46" t="s">
        <v>49</v>
      </c>
      <c r="D46" t="s">
        <v>588</v>
      </c>
      <c r="E46">
        <v>18.984999999999999</v>
      </c>
      <c r="F46">
        <v>50</v>
      </c>
      <c r="G46">
        <v>4</v>
      </c>
      <c r="H46">
        <v>5</v>
      </c>
      <c r="I46">
        <v>4</v>
      </c>
      <c r="J46">
        <v>9</v>
      </c>
      <c r="K46">
        <v>13</v>
      </c>
      <c r="L46">
        <v>74</v>
      </c>
      <c r="M46">
        <v>5.41</v>
      </c>
      <c r="N46">
        <v>0.08</v>
      </c>
      <c r="O46">
        <v>0.1</v>
      </c>
      <c r="P46">
        <v>0.08</v>
      </c>
      <c r="Q46">
        <v>0.18</v>
      </c>
      <c r="R46">
        <v>0.26</v>
      </c>
      <c r="S46">
        <v>1.48</v>
      </c>
      <c r="T46">
        <v>542.63</v>
      </c>
      <c r="U46">
        <v>10.85</v>
      </c>
      <c r="V46">
        <v>0.44</v>
      </c>
      <c r="W46">
        <v>0.55000000000000004</v>
      </c>
      <c r="X46">
        <v>0.44</v>
      </c>
      <c r="Y46">
        <v>1</v>
      </c>
      <c r="Z46">
        <v>1.44</v>
      </c>
      <c r="AA46">
        <v>8.18</v>
      </c>
      <c r="AB46">
        <v>12.98</v>
      </c>
      <c r="AC46">
        <v>12.92</v>
      </c>
      <c r="AD46">
        <v>43.94</v>
      </c>
      <c r="AE46">
        <v>50.42</v>
      </c>
      <c r="AF46">
        <v>-8.75</v>
      </c>
      <c r="AG46">
        <v>41.51</v>
      </c>
      <c r="AH46">
        <v>22</v>
      </c>
      <c r="AI46">
        <v>31</v>
      </c>
      <c r="AJ46">
        <v>2</v>
      </c>
      <c r="AK46">
        <v>9</v>
      </c>
      <c r="AL46">
        <v>22.22</v>
      </c>
      <c r="AM46">
        <v>0</v>
      </c>
      <c r="AN46">
        <v>9</v>
      </c>
      <c r="AO46">
        <v>0</v>
      </c>
      <c r="AP46">
        <v>2</v>
      </c>
      <c r="AQ46">
        <v>56</v>
      </c>
      <c r="AR46">
        <v>3.57</v>
      </c>
      <c r="AS46">
        <v>2</v>
      </c>
      <c r="AT46">
        <v>5</v>
      </c>
      <c r="AU46">
        <v>40</v>
      </c>
    </row>
    <row r="47" spans="2:47" x14ac:dyDescent="0.2">
      <c r="B47" t="s">
        <v>1031</v>
      </c>
      <c r="C47" t="s">
        <v>46</v>
      </c>
      <c r="D47" t="s">
        <v>644</v>
      </c>
      <c r="E47">
        <v>18.631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-20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2:47" x14ac:dyDescent="0.2">
      <c r="B48" t="s">
        <v>597</v>
      </c>
      <c r="C48" t="s">
        <v>41</v>
      </c>
      <c r="D48" t="s">
        <v>593</v>
      </c>
      <c r="E48">
        <v>18.577000000000002</v>
      </c>
      <c r="F48">
        <v>66</v>
      </c>
      <c r="G48">
        <v>16</v>
      </c>
      <c r="H48">
        <v>21</v>
      </c>
      <c r="I48">
        <v>10</v>
      </c>
      <c r="J48">
        <v>37</v>
      </c>
      <c r="K48">
        <v>47</v>
      </c>
      <c r="L48">
        <v>141</v>
      </c>
      <c r="M48">
        <v>11.35</v>
      </c>
      <c r="N48">
        <v>0.24</v>
      </c>
      <c r="O48">
        <v>0.32</v>
      </c>
      <c r="P48">
        <v>0.15</v>
      </c>
      <c r="Q48">
        <v>0.56000000000000005</v>
      </c>
      <c r="R48">
        <v>0.71</v>
      </c>
      <c r="S48">
        <v>2.14</v>
      </c>
      <c r="T48">
        <v>997.77</v>
      </c>
      <c r="U48">
        <v>15.12</v>
      </c>
      <c r="V48">
        <v>0.96</v>
      </c>
      <c r="W48">
        <v>1.26</v>
      </c>
      <c r="X48">
        <v>0.6</v>
      </c>
      <c r="Y48">
        <v>2.2200000000000002</v>
      </c>
      <c r="Z48">
        <v>2.83</v>
      </c>
      <c r="AA48">
        <v>8.48</v>
      </c>
      <c r="AB48">
        <v>13.97</v>
      </c>
      <c r="AC48">
        <v>13.28</v>
      </c>
      <c r="AD48">
        <v>60.88</v>
      </c>
      <c r="AE48">
        <v>47.99</v>
      </c>
      <c r="AF48">
        <v>-3.81</v>
      </c>
      <c r="AG48">
        <v>58.49</v>
      </c>
      <c r="AH48">
        <v>62</v>
      </c>
      <c r="AI48">
        <v>44</v>
      </c>
      <c r="AJ48">
        <v>7</v>
      </c>
      <c r="AK48">
        <v>23</v>
      </c>
      <c r="AL48">
        <v>30.43</v>
      </c>
      <c r="AM48">
        <v>4</v>
      </c>
      <c r="AN48">
        <v>27</v>
      </c>
      <c r="AO48">
        <v>14.81</v>
      </c>
      <c r="AP48">
        <v>5</v>
      </c>
      <c r="AQ48">
        <v>91</v>
      </c>
      <c r="AR48">
        <v>5.49</v>
      </c>
      <c r="AS48">
        <v>389</v>
      </c>
      <c r="AT48">
        <v>711</v>
      </c>
      <c r="AU48">
        <v>54.71</v>
      </c>
    </row>
    <row r="49" spans="2:47" x14ac:dyDescent="0.2">
      <c r="B49" t="s">
        <v>594</v>
      </c>
      <c r="C49" t="s">
        <v>49</v>
      </c>
      <c r="D49" t="s">
        <v>575</v>
      </c>
      <c r="E49">
        <v>18.672999999999998</v>
      </c>
      <c r="F49">
        <v>67</v>
      </c>
      <c r="G49">
        <v>15</v>
      </c>
      <c r="H49">
        <v>18</v>
      </c>
      <c r="I49">
        <v>9</v>
      </c>
      <c r="J49">
        <v>33</v>
      </c>
      <c r="K49">
        <v>42</v>
      </c>
      <c r="L49">
        <v>119</v>
      </c>
      <c r="M49">
        <v>12.61</v>
      </c>
      <c r="N49">
        <v>0.22</v>
      </c>
      <c r="O49">
        <v>0.27</v>
      </c>
      <c r="P49">
        <v>0.13</v>
      </c>
      <c r="Q49">
        <v>0.49</v>
      </c>
      <c r="R49">
        <v>0.63</v>
      </c>
      <c r="S49">
        <v>1.78</v>
      </c>
      <c r="T49">
        <v>1006.24</v>
      </c>
      <c r="U49">
        <v>15.02</v>
      </c>
      <c r="V49">
        <v>0.89</v>
      </c>
      <c r="W49">
        <v>1.07</v>
      </c>
      <c r="X49">
        <v>0.54</v>
      </c>
      <c r="Y49">
        <v>1.97</v>
      </c>
      <c r="Z49">
        <v>2.5</v>
      </c>
      <c r="AA49">
        <v>7.1</v>
      </c>
      <c r="AB49">
        <v>14</v>
      </c>
      <c r="AC49">
        <v>13.08</v>
      </c>
      <c r="AD49">
        <v>54.72</v>
      </c>
      <c r="AE49">
        <v>50.3</v>
      </c>
      <c r="AF49">
        <v>-7</v>
      </c>
      <c r="AG49">
        <v>50</v>
      </c>
      <c r="AH49">
        <v>60</v>
      </c>
      <c r="AI49">
        <v>60</v>
      </c>
      <c r="AJ49">
        <v>5</v>
      </c>
      <c r="AK49">
        <v>15</v>
      </c>
      <c r="AL49">
        <v>33.33</v>
      </c>
      <c r="AM49">
        <v>3</v>
      </c>
      <c r="AN49">
        <v>28</v>
      </c>
      <c r="AO49">
        <v>10.71</v>
      </c>
      <c r="AP49">
        <v>7</v>
      </c>
      <c r="AQ49">
        <v>76</v>
      </c>
      <c r="AR49">
        <v>9.2100000000000009</v>
      </c>
      <c r="AS49">
        <v>6</v>
      </c>
      <c r="AT49">
        <v>20</v>
      </c>
      <c r="AU49">
        <v>30</v>
      </c>
    </row>
    <row r="50" spans="2:47" x14ac:dyDescent="0.2">
      <c r="B50" t="s">
        <v>126</v>
      </c>
      <c r="C50" t="s">
        <v>41</v>
      </c>
      <c r="D50" t="s">
        <v>107</v>
      </c>
      <c r="E50">
        <v>2016.7070000000001</v>
      </c>
      <c r="F50">
        <v>2</v>
      </c>
      <c r="G50">
        <v>1</v>
      </c>
      <c r="H50">
        <v>1</v>
      </c>
      <c r="I50">
        <v>1</v>
      </c>
      <c r="J50">
        <v>2</v>
      </c>
      <c r="K50">
        <v>3</v>
      </c>
      <c r="L50">
        <v>10</v>
      </c>
      <c r="M50">
        <v>10</v>
      </c>
      <c r="N50">
        <v>0.5</v>
      </c>
      <c r="O50">
        <v>0.5</v>
      </c>
      <c r="P50">
        <v>0.5</v>
      </c>
      <c r="Q50">
        <v>1</v>
      </c>
      <c r="R50">
        <v>1.5</v>
      </c>
      <c r="S50">
        <v>5</v>
      </c>
      <c r="T50">
        <v>50.25</v>
      </c>
      <c r="U50">
        <v>25.12</v>
      </c>
      <c r="V50">
        <v>1.19</v>
      </c>
      <c r="W50">
        <v>1.19</v>
      </c>
      <c r="X50">
        <v>1.19</v>
      </c>
      <c r="Y50">
        <v>2.39</v>
      </c>
      <c r="Z50">
        <v>3.58</v>
      </c>
      <c r="AA50">
        <v>11.94</v>
      </c>
      <c r="AB50">
        <v>19.09</v>
      </c>
      <c r="AC50">
        <v>12.5</v>
      </c>
      <c r="AD50">
        <v>50.56</v>
      </c>
      <c r="AE50">
        <v>54.82</v>
      </c>
      <c r="AF50">
        <v>-16.670000000000002</v>
      </c>
      <c r="AG50">
        <v>50</v>
      </c>
      <c r="AH50">
        <v>3</v>
      </c>
      <c r="AI50">
        <v>3</v>
      </c>
      <c r="AJ50">
        <v>1</v>
      </c>
      <c r="AK50">
        <v>4</v>
      </c>
      <c r="AL50">
        <v>25</v>
      </c>
      <c r="AM50">
        <v>0</v>
      </c>
      <c r="AN50">
        <v>0</v>
      </c>
      <c r="AO50">
        <v>0</v>
      </c>
      <c r="AP50">
        <v>0</v>
      </c>
      <c r="AQ50">
        <v>6</v>
      </c>
      <c r="AR50">
        <v>0</v>
      </c>
      <c r="AS50">
        <v>1</v>
      </c>
      <c r="AT50">
        <v>2</v>
      </c>
      <c r="AU50">
        <v>50</v>
      </c>
    </row>
    <row r="51" spans="2:47" x14ac:dyDescent="0.2">
      <c r="B51" t="s">
        <v>871</v>
      </c>
      <c r="C51" t="s">
        <v>49</v>
      </c>
      <c r="D51" t="s">
        <v>599</v>
      </c>
      <c r="E51">
        <v>20.364999999999998</v>
      </c>
      <c r="F51">
        <v>18</v>
      </c>
      <c r="G51">
        <v>1</v>
      </c>
      <c r="H51">
        <v>1</v>
      </c>
      <c r="I51">
        <v>1</v>
      </c>
      <c r="J51">
        <v>2</v>
      </c>
      <c r="K51">
        <v>3</v>
      </c>
      <c r="L51">
        <v>17</v>
      </c>
      <c r="M51">
        <v>5.88</v>
      </c>
      <c r="N51">
        <v>0.06</v>
      </c>
      <c r="O51">
        <v>0.06</v>
      </c>
      <c r="P51">
        <v>0.06</v>
      </c>
      <c r="Q51">
        <v>0.11</v>
      </c>
      <c r="R51">
        <v>0.17</v>
      </c>
      <c r="S51">
        <v>0.94</v>
      </c>
      <c r="T51">
        <v>172.1</v>
      </c>
      <c r="U51">
        <v>9.56</v>
      </c>
      <c r="V51">
        <v>0.35</v>
      </c>
      <c r="W51">
        <v>0.35</v>
      </c>
      <c r="X51">
        <v>0.35</v>
      </c>
      <c r="Y51">
        <v>0.7</v>
      </c>
      <c r="Z51">
        <v>1.05</v>
      </c>
      <c r="AA51">
        <v>5.93</v>
      </c>
      <c r="AB51">
        <v>12.88</v>
      </c>
      <c r="AC51">
        <v>12.55</v>
      </c>
      <c r="AD51">
        <v>48.72</v>
      </c>
      <c r="AE51">
        <v>52.24</v>
      </c>
      <c r="AF51">
        <v>-6.6</v>
      </c>
      <c r="AG51">
        <v>50</v>
      </c>
      <c r="AH51">
        <v>6</v>
      </c>
      <c r="AI51">
        <v>6</v>
      </c>
      <c r="AJ51">
        <v>0</v>
      </c>
      <c r="AK51">
        <v>2</v>
      </c>
      <c r="AL51">
        <v>0</v>
      </c>
      <c r="AM51">
        <v>0</v>
      </c>
      <c r="AN51">
        <v>2</v>
      </c>
      <c r="AO51">
        <v>0</v>
      </c>
      <c r="AP51">
        <v>1</v>
      </c>
      <c r="AQ51">
        <v>13</v>
      </c>
      <c r="AR51">
        <v>7.69</v>
      </c>
      <c r="AS51">
        <v>0</v>
      </c>
      <c r="AT51">
        <v>2</v>
      </c>
      <c r="AU51">
        <v>0</v>
      </c>
    </row>
    <row r="52" spans="2:47" x14ac:dyDescent="0.2">
      <c r="B52" t="s">
        <v>918</v>
      </c>
      <c r="C52" t="s">
        <v>46</v>
      </c>
      <c r="D52" t="s">
        <v>601</v>
      </c>
      <c r="E52">
        <v>16.526</v>
      </c>
      <c r="F52">
        <v>49</v>
      </c>
      <c r="G52">
        <v>3</v>
      </c>
      <c r="H52">
        <v>1</v>
      </c>
      <c r="I52">
        <v>1</v>
      </c>
      <c r="J52">
        <v>4</v>
      </c>
      <c r="K52">
        <v>5</v>
      </c>
      <c r="L52">
        <v>43</v>
      </c>
      <c r="M52">
        <v>6.98</v>
      </c>
      <c r="N52">
        <v>0.06</v>
      </c>
      <c r="O52">
        <v>0.02</v>
      </c>
      <c r="P52">
        <v>0.02</v>
      </c>
      <c r="Q52">
        <v>0.08</v>
      </c>
      <c r="R52">
        <v>0.1</v>
      </c>
      <c r="S52">
        <v>0.88</v>
      </c>
      <c r="T52">
        <v>418.75</v>
      </c>
      <c r="U52">
        <v>8.5500000000000007</v>
      </c>
      <c r="V52">
        <v>0.43</v>
      </c>
      <c r="W52">
        <v>0.14000000000000001</v>
      </c>
      <c r="X52">
        <v>0.14000000000000001</v>
      </c>
      <c r="Y52">
        <v>0.56999999999999995</v>
      </c>
      <c r="Z52">
        <v>0.72</v>
      </c>
      <c r="AA52">
        <v>6.16</v>
      </c>
      <c r="AB52">
        <v>12.68</v>
      </c>
      <c r="AC52">
        <v>12.93</v>
      </c>
      <c r="AD52">
        <v>47.3</v>
      </c>
      <c r="AE52">
        <v>49.61</v>
      </c>
      <c r="AF52">
        <v>-20.54</v>
      </c>
      <c r="AG52">
        <v>35.71</v>
      </c>
      <c r="AH52">
        <v>10</v>
      </c>
      <c r="AI52">
        <v>18</v>
      </c>
      <c r="AJ52">
        <v>0</v>
      </c>
      <c r="AK52">
        <v>1</v>
      </c>
      <c r="AL52">
        <v>0</v>
      </c>
      <c r="AM52">
        <v>1</v>
      </c>
      <c r="AN52">
        <v>9</v>
      </c>
      <c r="AO52">
        <v>11.11</v>
      </c>
      <c r="AP52">
        <v>2</v>
      </c>
      <c r="AQ52">
        <v>33</v>
      </c>
      <c r="AR52">
        <v>6.06</v>
      </c>
      <c r="AS52">
        <v>1</v>
      </c>
      <c r="AT52">
        <v>2</v>
      </c>
      <c r="AU52">
        <v>50</v>
      </c>
    </row>
    <row r="53" spans="2:47" x14ac:dyDescent="0.2">
      <c r="B53" t="s">
        <v>819</v>
      </c>
      <c r="C53" t="s">
        <v>102</v>
      </c>
      <c r="D53" t="s">
        <v>630</v>
      </c>
      <c r="E53">
        <v>20.021999999999998</v>
      </c>
      <c r="F53">
        <v>67</v>
      </c>
      <c r="G53">
        <v>1</v>
      </c>
      <c r="H53">
        <v>4</v>
      </c>
      <c r="I53">
        <v>5</v>
      </c>
      <c r="J53">
        <v>5</v>
      </c>
      <c r="K53">
        <v>10</v>
      </c>
      <c r="L53">
        <v>54</v>
      </c>
      <c r="M53">
        <v>1.85</v>
      </c>
      <c r="N53">
        <v>0.01</v>
      </c>
      <c r="O53">
        <v>0.06</v>
      </c>
      <c r="P53">
        <v>7.0000000000000007E-2</v>
      </c>
      <c r="Q53">
        <v>7.0000000000000007E-2</v>
      </c>
      <c r="R53">
        <v>0.15</v>
      </c>
      <c r="S53">
        <v>0.81</v>
      </c>
      <c r="T53">
        <v>969.63</v>
      </c>
      <c r="U53">
        <v>14.47</v>
      </c>
      <c r="V53">
        <v>0.06</v>
      </c>
      <c r="W53">
        <v>0.25</v>
      </c>
      <c r="X53">
        <v>0.31</v>
      </c>
      <c r="Y53">
        <v>0.31</v>
      </c>
      <c r="Z53">
        <v>0.62</v>
      </c>
      <c r="AA53">
        <v>3.34</v>
      </c>
      <c r="AB53">
        <v>13.1</v>
      </c>
      <c r="AC53">
        <v>13.07</v>
      </c>
      <c r="AD53">
        <v>39.340000000000003</v>
      </c>
      <c r="AE53">
        <v>52.2</v>
      </c>
      <c r="AF53">
        <v>1.76</v>
      </c>
      <c r="AG53">
        <v>40</v>
      </c>
      <c r="AH53">
        <v>44</v>
      </c>
      <c r="AI53">
        <v>66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54</v>
      </c>
      <c r="AR53">
        <v>1.85</v>
      </c>
      <c r="AS53">
        <v>0</v>
      </c>
      <c r="AT53">
        <v>0</v>
      </c>
      <c r="AU53">
        <v>0</v>
      </c>
    </row>
    <row r="54" spans="2:47" x14ac:dyDescent="0.2">
      <c r="B54" t="s">
        <v>999</v>
      </c>
      <c r="C54" t="s">
        <v>46</v>
      </c>
      <c r="D54" t="s">
        <v>575</v>
      </c>
      <c r="E54">
        <v>18.949000000000002</v>
      </c>
      <c r="F54">
        <v>52</v>
      </c>
      <c r="G54">
        <v>1</v>
      </c>
      <c r="H54">
        <v>2</v>
      </c>
      <c r="I54">
        <v>0</v>
      </c>
      <c r="J54">
        <v>3</v>
      </c>
      <c r="K54">
        <v>3</v>
      </c>
      <c r="L54">
        <v>41</v>
      </c>
      <c r="M54">
        <v>2.44</v>
      </c>
      <c r="N54">
        <v>0.02</v>
      </c>
      <c r="O54">
        <v>0.04</v>
      </c>
      <c r="P54">
        <v>0</v>
      </c>
      <c r="Q54">
        <v>0.06</v>
      </c>
      <c r="R54">
        <v>0.06</v>
      </c>
      <c r="S54">
        <v>0.79</v>
      </c>
      <c r="T54">
        <v>377.42</v>
      </c>
      <c r="U54">
        <v>7.26</v>
      </c>
      <c r="V54">
        <v>0.16</v>
      </c>
      <c r="W54">
        <v>0.32</v>
      </c>
      <c r="X54">
        <v>0</v>
      </c>
      <c r="Y54">
        <v>0.48</v>
      </c>
      <c r="Z54">
        <v>0.48</v>
      </c>
      <c r="AA54">
        <v>6.52</v>
      </c>
      <c r="AB54">
        <v>11.71</v>
      </c>
      <c r="AC54">
        <v>12.82</v>
      </c>
      <c r="AD54">
        <v>53.41</v>
      </c>
      <c r="AE54">
        <v>49.39</v>
      </c>
      <c r="AF54">
        <v>-22.24</v>
      </c>
      <c r="AG54">
        <v>34.78</v>
      </c>
      <c r="AH54">
        <v>8</v>
      </c>
      <c r="AI54">
        <v>15</v>
      </c>
      <c r="AJ54">
        <v>0</v>
      </c>
      <c r="AK54">
        <v>2</v>
      </c>
      <c r="AL54">
        <v>0</v>
      </c>
      <c r="AM54">
        <v>0</v>
      </c>
      <c r="AN54">
        <v>6</v>
      </c>
      <c r="AO54">
        <v>0</v>
      </c>
      <c r="AP54">
        <v>1</v>
      </c>
      <c r="AQ54">
        <v>33</v>
      </c>
      <c r="AR54">
        <v>3.03</v>
      </c>
      <c r="AS54">
        <v>8</v>
      </c>
      <c r="AT54">
        <v>19</v>
      </c>
      <c r="AU54">
        <v>42.11</v>
      </c>
    </row>
    <row r="55" spans="2:47" x14ac:dyDescent="0.2">
      <c r="B55" t="s">
        <v>750</v>
      </c>
      <c r="C55" t="s">
        <v>46</v>
      </c>
      <c r="D55" t="s">
        <v>581</v>
      </c>
      <c r="E55">
        <v>17.053999999999998</v>
      </c>
      <c r="F55">
        <v>46</v>
      </c>
      <c r="G55">
        <v>2</v>
      </c>
      <c r="H55">
        <v>7</v>
      </c>
      <c r="I55">
        <v>6</v>
      </c>
      <c r="J55">
        <v>9</v>
      </c>
      <c r="K55">
        <v>15</v>
      </c>
      <c r="L55">
        <v>52</v>
      </c>
      <c r="M55">
        <v>3.85</v>
      </c>
      <c r="N55">
        <v>0.04</v>
      </c>
      <c r="O55">
        <v>0.15</v>
      </c>
      <c r="P55">
        <v>0.13</v>
      </c>
      <c r="Q55">
        <v>0.2</v>
      </c>
      <c r="R55">
        <v>0.33</v>
      </c>
      <c r="S55">
        <v>1.1299999999999999</v>
      </c>
      <c r="T55">
        <v>414.25</v>
      </c>
      <c r="U55">
        <v>9.01</v>
      </c>
      <c r="V55">
        <v>0.28999999999999998</v>
      </c>
      <c r="W55">
        <v>1.01</v>
      </c>
      <c r="X55">
        <v>0.87</v>
      </c>
      <c r="Y55">
        <v>1.3</v>
      </c>
      <c r="Z55">
        <v>2.17</v>
      </c>
      <c r="AA55">
        <v>7.53</v>
      </c>
      <c r="AB55">
        <v>13.12</v>
      </c>
      <c r="AC55">
        <v>12.68</v>
      </c>
      <c r="AD55">
        <v>59.53</v>
      </c>
      <c r="AE55">
        <v>48.69</v>
      </c>
      <c r="AF55">
        <v>2.65</v>
      </c>
      <c r="AG55">
        <v>63.64</v>
      </c>
      <c r="AH55">
        <v>21</v>
      </c>
      <c r="AI55">
        <v>12</v>
      </c>
      <c r="AJ55">
        <v>2</v>
      </c>
      <c r="AK55">
        <v>4</v>
      </c>
      <c r="AL55">
        <v>50</v>
      </c>
      <c r="AM55">
        <v>0</v>
      </c>
      <c r="AN55">
        <v>11</v>
      </c>
      <c r="AO55">
        <v>0</v>
      </c>
      <c r="AP55">
        <v>0</v>
      </c>
      <c r="AQ55">
        <v>37</v>
      </c>
      <c r="AR55">
        <v>0</v>
      </c>
      <c r="AS55">
        <v>0</v>
      </c>
      <c r="AT55">
        <v>2</v>
      </c>
      <c r="AU55">
        <v>0</v>
      </c>
    </row>
    <row r="56" spans="2:47" x14ac:dyDescent="0.2">
      <c r="B56" t="s">
        <v>886</v>
      </c>
      <c r="C56" t="s">
        <v>41</v>
      </c>
      <c r="D56" t="s">
        <v>575</v>
      </c>
      <c r="E56">
        <v>18.614999999999998</v>
      </c>
      <c r="F56">
        <v>65</v>
      </c>
      <c r="G56">
        <v>4</v>
      </c>
      <c r="H56">
        <v>5</v>
      </c>
      <c r="I56">
        <v>2</v>
      </c>
      <c r="J56">
        <v>9</v>
      </c>
      <c r="K56">
        <v>11</v>
      </c>
      <c r="L56">
        <v>47</v>
      </c>
      <c r="M56">
        <v>8.51</v>
      </c>
      <c r="N56">
        <v>0.06</v>
      </c>
      <c r="O56">
        <v>0.08</v>
      </c>
      <c r="P56">
        <v>0.03</v>
      </c>
      <c r="Q56">
        <v>0.14000000000000001</v>
      </c>
      <c r="R56">
        <v>0.17</v>
      </c>
      <c r="S56">
        <v>0.72</v>
      </c>
      <c r="T56">
        <v>519.01</v>
      </c>
      <c r="U56">
        <v>7.98</v>
      </c>
      <c r="V56">
        <v>0.46</v>
      </c>
      <c r="W56">
        <v>0.57999999999999996</v>
      </c>
      <c r="X56">
        <v>0.23</v>
      </c>
      <c r="Y56">
        <v>1.04</v>
      </c>
      <c r="Z56">
        <v>1.27</v>
      </c>
      <c r="AA56">
        <v>5.43</v>
      </c>
      <c r="AB56">
        <v>12.3</v>
      </c>
      <c r="AC56">
        <v>12.73</v>
      </c>
      <c r="AD56">
        <v>52.05</v>
      </c>
      <c r="AE56">
        <v>48.45</v>
      </c>
      <c r="AF56">
        <v>1.1499999999999999</v>
      </c>
      <c r="AG56">
        <v>55.56</v>
      </c>
      <c r="AH56">
        <v>20</v>
      </c>
      <c r="AI56">
        <v>16</v>
      </c>
      <c r="AJ56">
        <v>1</v>
      </c>
      <c r="AK56">
        <v>3</v>
      </c>
      <c r="AL56">
        <v>33.33</v>
      </c>
      <c r="AM56">
        <v>3</v>
      </c>
      <c r="AN56">
        <v>16</v>
      </c>
      <c r="AO56">
        <v>18.75</v>
      </c>
      <c r="AP56">
        <v>0</v>
      </c>
      <c r="AQ56">
        <v>28</v>
      </c>
      <c r="AR56">
        <v>0</v>
      </c>
      <c r="AS56">
        <v>45</v>
      </c>
      <c r="AT56">
        <v>115</v>
      </c>
      <c r="AU56">
        <v>39.130000000000003</v>
      </c>
    </row>
    <row r="57" spans="2:47" x14ac:dyDescent="0.2">
      <c r="B57" t="s">
        <v>978</v>
      </c>
      <c r="C57" t="s">
        <v>46</v>
      </c>
      <c r="D57" t="s">
        <v>630</v>
      </c>
      <c r="E57">
        <v>18.286000000000001</v>
      </c>
      <c r="F57">
        <v>35</v>
      </c>
      <c r="G57">
        <v>5</v>
      </c>
      <c r="H57">
        <v>4</v>
      </c>
      <c r="I57">
        <v>1</v>
      </c>
      <c r="J57">
        <v>9</v>
      </c>
      <c r="K57">
        <v>10</v>
      </c>
      <c r="L57">
        <v>38</v>
      </c>
      <c r="M57">
        <v>13.16</v>
      </c>
      <c r="N57">
        <v>0.14000000000000001</v>
      </c>
      <c r="O57">
        <v>0.11</v>
      </c>
      <c r="P57">
        <v>0.03</v>
      </c>
      <c r="Q57">
        <v>0.26</v>
      </c>
      <c r="R57">
        <v>0.28999999999999998</v>
      </c>
      <c r="S57">
        <v>1.0900000000000001</v>
      </c>
      <c r="T57">
        <v>377.07</v>
      </c>
      <c r="U57">
        <v>10.77</v>
      </c>
      <c r="V57">
        <v>0.8</v>
      </c>
      <c r="W57">
        <v>0.64</v>
      </c>
      <c r="X57">
        <v>0.16</v>
      </c>
      <c r="Y57">
        <v>1.43</v>
      </c>
      <c r="Z57">
        <v>1.59</v>
      </c>
      <c r="AA57">
        <v>6.05</v>
      </c>
      <c r="AB57">
        <v>12.75</v>
      </c>
      <c r="AC57">
        <v>12.96</v>
      </c>
      <c r="AD57">
        <v>40.5</v>
      </c>
      <c r="AE57">
        <v>54.2</v>
      </c>
      <c r="AF57">
        <v>-0.85</v>
      </c>
      <c r="AG57">
        <v>38.46</v>
      </c>
      <c r="AH57">
        <v>15</v>
      </c>
      <c r="AI57">
        <v>24</v>
      </c>
      <c r="AJ57">
        <v>0</v>
      </c>
      <c r="AK57">
        <v>1</v>
      </c>
      <c r="AL57">
        <v>0</v>
      </c>
      <c r="AM57">
        <v>3</v>
      </c>
      <c r="AN57">
        <v>9</v>
      </c>
      <c r="AO57">
        <v>33.33</v>
      </c>
      <c r="AP57">
        <v>2</v>
      </c>
      <c r="AQ57">
        <v>28</v>
      </c>
      <c r="AR57">
        <v>7.14</v>
      </c>
      <c r="AS57">
        <v>55</v>
      </c>
      <c r="AT57">
        <v>106</v>
      </c>
      <c r="AU57">
        <v>51.89</v>
      </c>
    </row>
    <row r="58" spans="2:47" x14ac:dyDescent="0.2">
      <c r="B58" t="s">
        <v>860</v>
      </c>
      <c r="C58" t="s">
        <v>49</v>
      </c>
      <c r="D58" t="s">
        <v>616</v>
      </c>
      <c r="E58">
        <v>16.452000000000002</v>
      </c>
      <c r="F58">
        <v>59</v>
      </c>
      <c r="G58">
        <v>2</v>
      </c>
      <c r="H58">
        <v>1</v>
      </c>
      <c r="I58">
        <v>2</v>
      </c>
      <c r="J58">
        <v>3</v>
      </c>
      <c r="K58">
        <v>5</v>
      </c>
      <c r="L58">
        <v>33</v>
      </c>
      <c r="M58">
        <v>6.06</v>
      </c>
      <c r="N58">
        <v>0.03</v>
      </c>
      <c r="O58">
        <v>0.02</v>
      </c>
      <c r="P58">
        <v>0.03</v>
      </c>
      <c r="Q58">
        <v>0.05</v>
      </c>
      <c r="R58">
        <v>0.08</v>
      </c>
      <c r="S58">
        <v>0.56000000000000005</v>
      </c>
      <c r="T58">
        <v>523.69000000000005</v>
      </c>
      <c r="U58">
        <v>8.8800000000000008</v>
      </c>
      <c r="V58">
        <v>0.23</v>
      </c>
      <c r="W58">
        <v>0.11</v>
      </c>
      <c r="X58">
        <v>0.23</v>
      </c>
      <c r="Y58">
        <v>0.34</v>
      </c>
      <c r="Z58">
        <v>0.56999999999999995</v>
      </c>
      <c r="AA58">
        <v>3.78</v>
      </c>
      <c r="AB58">
        <v>12.03</v>
      </c>
      <c r="AC58">
        <v>12.42</v>
      </c>
      <c r="AD58">
        <v>32.090000000000003</v>
      </c>
      <c r="AE58">
        <v>51.17</v>
      </c>
      <c r="AF58">
        <v>-10.78</v>
      </c>
      <c r="AG58">
        <v>24.39</v>
      </c>
      <c r="AH58">
        <v>10</v>
      </c>
      <c r="AI58">
        <v>31</v>
      </c>
      <c r="AJ58">
        <v>0</v>
      </c>
      <c r="AK58">
        <v>1</v>
      </c>
      <c r="AL58">
        <v>0</v>
      </c>
      <c r="AM58">
        <v>1</v>
      </c>
      <c r="AN58">
        <v>3</v>
      </c>
      <c r="AO58">
        <v>33.33</v>
      </c>
      <c r="AP58">
        <v>1</v>
      </c>
      <c r="AQ58">
        <v>29</v>
      </c>
      <c r="AR58">
        <v>3.45</v>
      </c>
      <c r="AS58">
        <v>0</v>
      </c>
      <c r="AT58">
        <v>8</v>
      </c>
      <c r="AU58">
        <v>0</v>
      </c>
    </row>
    <row r="59" spans="2:47" x14ac:dyDescent="0.2">
      <c r="B59" t="s">
        <v>791</v>
      </c>
      <c r="C59" t="s">
        <v>102</v>
      </c>
      <c r="D59" t="s">
        <v>599</v>
      </c>
      <c r="E59">
        <v>18.902999999999999</v>
      </c>
      <c r="F59">
        <v>66</v>
      </c>
      <c r="G59">
        <v>4</v>
      </c>
      <c r="H59">
        <v>7</v>
      </c>
      <c r="I59">
        <v>8</v>
      </c>
      <c r="J59">
        <v>11</v>
      </c>
      <c r="K59">
        <v>19</v>
      </c>
      <c r="L59">
        <v>110</v>
      </c>
      <c r="M59">
        <v>3.64</v>
      </c>
      <c r="N59">
        <v>0.06</v>
      </c>
      <c r="O59">
        <v>0.11</v>
      </c>
      <c r="P59">
        <v>0.12</v>
      </c>
      <c r="Q59">
        <v>0.17</v>
      </c>
      <c r="R59">
        <v>0.28999999999999998</v>
      </c>
      <c r="S59">
        <v>1.67</v>
      </c>
      <c r="T59">
        <v>1091.5</v>
      </c>
      <c r="U59">
        <v>16.54</v>
      </c>
      <c r="V59">
        <v>0.22</v>
      </c>
      <c r="W59">
        <v>0.38</v>
      </c>
      <c r="X59">
        <v>0.44</v>
      </c>
      <c r="Y59">
        <v>0.6</v>
      </c>
      <c r="Z59">
        <v>1.04</v>
      </c>
      <c r="AA59">
        <v>6.05</v>
      </c>
      <c r="AB59">
        <v>12.99</v>
      </c>
      <c r="AC59">
        <v>13.4</v>
      </c>
      <c r="AD59">
        <v>51.5</v>
      </c>
      <c r="AE59">
        <v>50.57</v>
      </c>
      <c r="AF59">
        <v>-0.68</v>
      </c>
      <c r="AG59">
        <v>50</v>
      </c>
      <c r="AH59">
        <v>55</v>
      </c>
      <c r="AI59">
        <v>55</v>
      </c>
      <c r="AJ59">
        <v>1</v>
      </c>
      <c r="AK59">
        <v>4</v>
      </c>
      <c r="AL59">
        <v>25</v>
      </c>
      <c r="AM59">
        <v>2</v>
      </c>
      <c r="AN59">
        <v>5</v>
      </c>
      <c r="AO59">
        <v>40</v>
      </c>
      <c r="AP59">
        <v>1</v>
      </c>
      <c r="AQ59">
        <v>101</v>
      </c>
      <c r="AR59">
        <v>0.99</v>
      </c>
      <c r="AS59">
        <v>0</v>
      </c>
      <c r="AT59">
        <v>0</v>
      </c>
      <c r="AU59">
        <v>0</v>
      </c>
    </row>
    <row r="60" spans="2:47" x14ac:dyDescent="0.2">
      <c r="B60" t="s">
        <v>684</v>
      </c>
      <c r="C60" t="s">
        <v>49</v>
      </c>
      <c r="D60" t="s">
        <v>601</v>
      </c>
      <c r="E60">
        <v>17.646000000000001</v>
      </c>
      <c r="F60">
        <v>68</v>
      </c>
      <c r="G60">
        <v>14</v>
      </c>
      <c r="H60">
        <v>8</v>
      </c>
      <c r="I60">
        <v>6</v>
      </c>
      <c r="J60">
        <v>22</v>
      </c>
      <c r="K60">
        <v>28</v>
      </c>
      <c r="L60">
        <v>92</v>
      </c>
      <c r="M60">
        <v>15.22</v>
      </c>
      <c r="N60">
        <v>0.21</v>
      </c>
      <c r="O60">
        <v>0.12</v>
      </c>
      <c r="P60">
        <v>0.09</v>
      </c>
      <c r="Q60">
        <v>0.32</v>
      </c>
      <c r="R60">
        <v>0.41</v>
      </c>
      <c r="S60">
        <v>1.35</v>
      </c>
      <c r="T60">
        <v>846.16</v>
      </c>
      <c r="U60">
        <v>12.44</v>
      </c>
      <c r="V60">
        <v>0.99</v>
      </c>
      <c r="W60">
        <v>0.56999999999999995</v>
      </c>
      <c r="X60">
        <v>0.43</v>
      </c>
      <c r="Y60">
        <v>1.56</v>
      </c>
      <c r="Z60">
        <v>1.99</v>
      </c>
      <c r="AA60">
        <v>6.52</v>
      </c>
      <c r="AB60">
        <v>13.07</v>
      </c>
      <c r="AC60">
        <v>12.86</v>
      </c>
      <c r="AD60">
        <v>50.13</v>
      </c>
      <c r="AE60">
        <v>50.76</v>
      </c>
      <c r="AF60">
        <v>-2.97</v>
      </c>
      <c r="AG60">
        <v>50</v>
      </c>
      <c r="AH60">
        <v>39</v>
      </c>
      <c r="AI60">
        <v>39</v>
      </c>
      <c r="AJ60">
        <v>4</v>
      </c>
      <c r="AK60">
        <v>10</v>
      </c>
      <c r="AL60">
        <v>40</v>
      </c>
      <c r="AM60">
        <v>4</v>
      </c>
      <c r="AN60">
        <v>15</v>
      </c>
      <c r="AO60">
        <v>26.67</v>
      </c>
      <c r="AP60">
        <v>6</v>
      </c>
      <c r="AQ60">
        <v>67</v>
      </c>
      <c r="AR60">
        <v>8.9600000000000009</v>
      </c>
      <c r="AS60">
        <v>23</v>
      </c>
      <c r="AT60">
        <v>44</v>
      </c>
      <c r="AU60">
        <v>52.27</v>
      </c>
    </row>
    <row r="61" spans="2:47" x14ac:dyDescent="0.2">
      <c r="B61" t="s">
        <v>948</v>
      </c>
      <c r="C61" t="s">
        <v>102</v>
      </c>
      <c r="D61" t="s">
        <v>644</v>
      </c>
      <c r="E61">
        <v>17.492000000000001</v>
      </c>
      <c r="F61">
        <v>25</v>
      </c>
      <c r="G61">
        <v>0</v>
      </c>
      <c r="H61">
        <v>1</v>
      </c>
      <c r="I61">
        <v>0</v>
      </c>
      <c r="J61">
        <v>1</v>
      </c>
      <c r="K61">
        <v>1</v>
      </c>
      <c r="L61">
        <v>16</v>
      </c>
      <c r="M61">
        <v>0</v>
      </c>
      <c r="N61">
        <v>0</v>
      </c>
      <c r="O61">
        <v>0.04</v>
      </c>
      <c r="P61">
        <v>0</v>
      </c>
      <c r="Q61">
        <v>0.04</v>
      </c>
      <c r="R61">
        <v>0.04</v>
      </c>
      <c r="S61">
        <v>0.64</v>
      </c>
      <c r="T61">
        <v>247.31</v>
      </c>
      <c r="U61">
        <v>9.89</v>
      </c>
      <c r="V61">
        <v>0</v>
      </c>
      <c r="W61">
        <v>0.24</v>
      </c>
      <c r="X61">
        <v>0</v>
      </c>
      <c r="Y61">
        <v>0.24</v>
      </c>
      <c r="Z61">
        <v>0.24</v>
      </c>
      <c r="AA61">
        <v>3.88</v>
      </c>
      <c r="AB61">
        <v>12.06</v>
      </c>
      <c r="AC61">
        <v>13</v>
      </c>
      <c r="AD61">
        <v>44.22</v>
      </c>
      <c r="AE61">
        <v>49.35</v>
      </c>
      <c r="AF61">
        <v>4.7</v>
      </c>
      <c r="AG61">
        <v>47.37</v>
      </c>
      <c r="AH61">
        <v>9</v>
      </c>
      <c r="AI61">
        <v>10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16</v>
      </c>
      <c r="AR61">
        <v>0</v>
      </c>
      <c r="AS61">
        <v>0</v>
      </c>
      <c r="AT61">
        <v>0</v>
      </c>
      <c r="AU61">
        <v>0</v>
      </c>
    </row>
    <row r="62" spans="2:47" x14ac:dyDescent="0.2">
      <c r="B62" t="s">
        <v>603</v>
      </c>
      <c r="C62" t="s">
        <v>49</v>
      </c>
      <c r="D62" t="s">
        <v>575</v>
      </c>
      <c r="E62">
        <v>17.61</v>
      </c>
      <c r="F62">
        <v>68</v>
      </c>
      <c r="G62">
        <v>18</v>
      </c>
      <c r="H62">
        <v>11</v>
      </c>
      <c r="I62">
        <v>8</v>
      </c>
      <c r="J62">
        <v>29</v>
      </c>
      <c r="K62">
        <v>37</v>
      </c>
      <c r="L62">
        <v>119</v>
      </c>
      <c r="M62">
        <v>15.13</v>
      </c>
      <c r="N62">
        <v>0.26</v>
      </c>
      <c r="O62">
        <v>0.16</v>
      </c>
      <c r="P62">
        <v>0.12</v>
      </c>
      <c r="Q62">
        <v>0.43</v>
      </c>
      <c r="R62">
        <v>0.54</v>
      </c>
      <c r="S62">
        <v>1.75</v>
      </c>
      <c r="T62">
        <v>919.38</v>
      </c>
      <c r="U62">
        <v>13.52</v>
      </c>
      <c r="V62">
        <v>1.17</v>
      </c>
      <c r="W62">
        <v>0.72</v>
      </c>
      <c r="X62">
        <v>0.52</v>
      </c>
      <c r="Y62">
        <v>1.89</v>
      </c>
      <c r="Z62">
        <v>2.41</v>
      </c>
      <c r="AA62">
        <v>7.77</v>
      </c>
      <c r="AB62">
        <v>14.04</v>
      </c>
      <c r="AC62">
        <v>13.14</v>
      </c>
      <c r="AD62">
        <v>55.37</v>
      </c>
      <c r="AE62">
        <v>49.54</v>
      </c>
      <c r="AF62">
        <v>-1.71</v>
      </c>
      <c r="AG62">
        <v>53.4</v>
      </c>
      <c r="AH62">
        <v>55</v>
      </c>
      <c r="AI62">
        <v>48</v>
      </c>
      <c r="AJ62">
        <v>5</v>
      </c>
      <c r="AK62">
        <v>18</v>
      </c>
      <c r="AL62">
        <v>27.78</v>
      </c>
      <c r="AM62">
        <v>5</v>
      </c>
      <c r="AN62">
        <v>17</v>
      </c>
      <c r="AO62">
        <v>29.41</v>
      </c>
      <c r="AP62">
        <v>8</v>
      </c>
      <c r="AQ62">
        <v>84</v>
      </c>
      <c r="AR62">
        <v>9.52</v>
      </c>
      <c r="AS62">
        <v>482</v>
      </c>
      <c r="AT62">
        <v>943</v>
      </c>
      <c r="AU62">
        <v>51.11</v>
      </c>
    </row>
    <row r="63" spans="2:47" x14ac:dyDescent="0.2">
      <c r="B63" t="s">
        <v>752</v>
      </c>
      <c r="C63" t="s">
        <v>102</v>
      </c>
      <c r="D63" t="s">
        <v>588</v>
      </c>
      <c r="E63">
        <v>20.126000000000001</v>
      </c>
      <c r="F63">
        <v>60</v>
      </c>
      <c r="G63">
        <v>8</v>
      </c>
      <c r="H63">
        <v>8</v>
      </c>
      <c r="I63">
        <v>8</v>
      </c>
      <c r="J63">
        <v>16</v>
      </c>
      <c r="K63">
        <v>24</v>
      </c>
      <c r="L63">
        <v>131</v>
      </c>
      <c r="M63">
        <v>6.11</v>
      </c>
      <c r="N63">
        <v>0.13</v>
      </c>
      <c r="O63">
        <v>0.13</v>
      </c>
      <c r="P63">
        <v>0.13</v>
      </c>
      <c r="Q63">
        <v>0.27</v>
      </c>
      <c r="R63">
        <v>0.4</v>
      </c>
      <c r="S63">
        <v>2.1800000000000002</v>
      </c>
      <c r="T63">
        <v>1003.86</v>
      </c>
      <c r="U63">
        <v>16.73</v>
      </c>
      <c r="V63">
        <v>0.48</v>
      </c>
      <c r="W63">
        <v>0.48</v>
      </c>
      <c r="X63">
        <v>0.48</v>
      </c>
      <c r="Y63">
        <v>0.96</v>
      </c>
      <c r="Z63">
        <v>1.43</v>
      </c>
      <c r="AA63">
        <v>7.83</v>
      </c>
      <c r="AB63">
        <v>13</v>
      </c>
      <c r="AC63">
        <v>13.16</v>
      </c>
      <c r="AD63">
        <v>48.39</v>
      </c>
      <c r="AE63">
        <v>50.2</v>
      </c>
      <c r="AF63">
        <v>5.9</v>
      </c>
      <c r="AG63">
        <v>50.41</v>
      </c>
      <c r="AH63">
        <v>61</v>
      </c>
      <c r="AI63">
        <v>60</v>
      </c>
      <c r="AJ63">
        <v>0</v>
      </c>
      <c r="AK63">
        <v>0</v>
      </c>
      <c r="AL63">
        <v>0</v>
      </c>
      <c r="AM63">
        <v>1</v>
      </c>
      <c r="AN63">
        <v>8</v>
      </c>
      <c r="AO63">
        <v>12.5</v>
      </c>
      <c r="AP63">
        <v>7</v>
      </c>
      <c r="AQ63">
        <v>123</v>
      </c>
      <c r="AR63">
        <v>5.69</v>
      </c>
      <c r="AS63">
        <v>0</v>
      </c>
      <c r="AT63">
        <v>0</v>
      </c>
      <c r="AU63">
        <v>0</v>
      </c>
    </row>
    <row r="64" spans="2:47" x14ac:dyDescent="0.2">
      <c r="B64" t="s">
        <v>717</v>
      </c>
      <c r="C64" t="s">
        <v>46</v>
      </c>
      <c r="D64" t="s">
        <v>608</v>
      </c>
      <c r="E64">
        <v>18.954999999999998</v>
      </c>
      <c r="F64">
        <v>47</v>
      </c>
      <c r="G64">
        <v>7</v>
      </c>
      <c r="H64">
        <v>3</v>
      </c>
      <c r="I64">
        <v>1</v>
      </c>
      <c r="J64">
        <v>10</v>
      </c>
      <c r="K64">
        <v>11</v>
      </c>
      <c r="L64">
        <v>74</v>
      </c>
      <c r="M64">
        <v>9.4600000000000009</v>
      </c>
      <c r="N64">
        <v>0.15</v>
      </c>
      <c r="O64">
        <v>0.06</v>
      </c>
      <c r="P64">
        <v>0.02</v>
      </c>
      <c r="Q64">
        <v>0.21</v>
      </c>
      <c r="R64">
        <v>0.23</v>
      </c>
      <c r="S64">
        <v>1.57</v>
      </c>
      <c r="T64">
        <v>502.98</v>
      </c>
      <c r="U64">
        <v>10.7</v>
      </c>
      <c r="V64">
        <v>0.84</v>
      </c>
      <c r="W64">
        <v>0.36</v>
      </c>
      <c r="X64">
        <v>0.12</v>
      </c>
      <c r="Y64">
        <v>1.19</v>
      </c>
      <c r="Z64">
        <v>1.31</v>
      </c>
      <c r="AA64">
        <v>8.83</v>
      </c>
      <c r="AB64">
        <v>12.36</v>
      </c>
      <c r="AC64">
        <v>12.88</v>
      </c>
      <c r="AD64">
        <v>41.1</v>
      </c>
      <c r="AE64">
        <v>50.52</v>
      </c>
      <c r="AF64">
        <v>-16.920000000000002</v>
      </c>
      <c r="AG64">
        <v>31.25</v>
      </c>
      <c r="AH64">
        <v>15</v>
      </c>
      <c r="AI64">
        <v>33</v>
      </c>
      <c r="AJ64">
        <v>0</v>
      </c>
      <c r="AK64">
        <v>7</v>
      </c>
      <c r="AL64">
        <v>0</v>
      </c>
      <c r="AM64">
        <v>5</v>
      </c>
      <c r="AN64">
        <v>13</v>
      </c>
      <c r="AO64">
        <v>38.46</v>
      </c>
      <c r="AP64">
        <v>2</v>
      </c>
      <c r="AQ64">
        <v>54</v>
      </c>
      <c r="AR64">
        <v>3.7</v>
      </c>
      <c r="AS64">
        <v>5</v>
      </c>
      <c r="AT64">
        <v>13</v>
      </c>
      <c r="AU64">
        <v>38.46</v>
      </c>
    </row>
    <row r="65" spans="2:47" x14ac:dyDescent="0.2">
      <c r="B65" t="s">
        <v>957</v>
      </c>
      <c r="C65" t="s">
        <v>102</v>
      </c>
      <c r="D65" t="s">
        <v>599</v>
      </c>
      <c r="E65">
        <v>16.649000000000001</v>
      </c>
      <c r="F65">
        <v>27</v>
      </c>
      <c r="G65">
        <v>0</v>
      </c>
      <c r="H65">
        <v>0</v>
      </c>
      <c r="I65">
        <v>3</v>
      </c>
      <c r="J65">
        <v>0</v>
      </c>
      <c r="K65">
        <v>3</v>
      </c>
      <c r="L65">
        <v>17</v>
      </c>
      <c r="M65">
        <v>0</v>
      </c>
      <c r="N65">
        <v>0</v>
      </c>
      <c r="O65">
        <v>0</v>
      </c>
      <c r="P65">
        <v>0.11</v>
      </c>
      <c r="Q65">
        <v>0</v>
      </c>
      <c r="R65">
        <v>0.11</v>
      </c>
      <c r="S65">
        <v>0.63</v>
      </c>
      <c r="T65">
        <v>291.12</v>
      </c>
      <c r="U65">
        <v>10.78</v>
      </c>
      <c r="V65">
        <v>0</v>
      </c>
      <c r="W65">
        <v>0</v>
      </c>
      <c r="X65">
        <v>0.62</v>
      </c>
      <c r="Y65">
        <v>0</v>
      </c>
      <c r="Z65">
        <v>0.62</v>
      </c>
      <c r="AA65">
        <v>3.5</v>
      </c>
      <c r="AB65">
        <v>12.75</v>
      </c>
      <c r="AC65">
        <v>12.46</v>
      </c>
      <c r="AD65">
        <v>49.66</v>
      </c>
      <c r="AE65">
        <v>45.84</v>
      </c>
      <c r="AF65">
        <v>-12.81</v>
      </c>
      <c r="AG65">
        <v>40</v>
      </c>
      <c r="AH65">
        <v>10</v>
      </c>
      <c r="AI65">
        <v>15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16</v>
      </c>
      <c r="AR65">
        <v>0</v>
      </c>
      <c r="AS65">
        <v>0</v>
      </c>
      <c r="AT65">
        <v>0</v>
      </c>
      <c r="AU65">
        <v>0</v>
      </c>
    </row>
    <row r="66" spans="2:47" x14ac:dyDescent="0.2">
      <c r="B66" t="s">
        <v>1670</v>
      </c>
      <c r="C66" t="s">
        <v>102</v>
      </c>
      <c r="D66" t="s">
        <v>391</v>
      </c>
      <c r="E66">
        <v>17.145</v>
      </c>
      <c r="F66">
        <v>6</v>
      </c>
      <c r="G66">
        <v>0</v>
      </c>
      <c r="H66">
        <v>2</v>
      </c>
      <c r="I66">
        <v>0</v>
      </c>
      <c r="J66">
        <v>2</v>
      </c>
      <c r="K66">
        <v>2</v>
      </c>
      <c r="L66">
        <v>2</v>
      </c>
      <c r="M66">
        <v>0</v>
      </c>
      <c r="N66">
        <v>0</v>
      </c>
      <c r="O66">
        <v>0.33</v>
      </c>
      <c r="P66">
        <v>0</v>
      </c>
      <c r="Q66">
        <v>0.33</v>
      </c>
      <c r="R66">
        <v>0.33</v>
      </c>
      <c r="S66">
        <v>0.33</v>
      </c>
      <c r="T66">
        <v>70.069999999999993</v>
      </c>
      <c r="U66">
        <v>11.68</v>
      </c>
      <c r="V66">
        <v>0</v>
      </c>
      <c r="W66">
        <v>1.71</v>
      </c>
      <c r="X66">
        <v>0</v>
      </c>
      <c r="Y66">
        <v>1.71</v>
      </c>
      <c r="Z66">
        <v>1.71</v>
      </c>
      <c r="AA66">
        <v>1.71</v>
      </c>
      <c r="AB66">
        <v>12.93</v>
      </c>
      <c r="AC66">
        <v>12.74</v>
      </c>
      <c r="AD66">
        <v>49.82</v>
      </c>
      <c r="AE66">
        <v>47.16</v>
      </c>
      <c r="AF66">
        <v>16.670000000000002</v>
      </c>
      <c r="AG66">
        <v>50</v>
      </c>
      <c r="AH66">
        <v>3</v>
      </c>
      <c r="AI66">
        <v>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</v>
      </c>
      <c r="AR66">
        <v>0</v>
      </c>
      <c r="AS66">
        <v>0</v>
      </c>
      <c r="AT66">
        <v>1</v>
      </c>
      <c r="AU66">
        <v>0</v>
      </c>
    </row>
    <row r="67" spans="2:47" x14ac:dyDescent="0.2">
      <c r="B67" t="s">
        <v>744</v>
      </c>
      <c r="C67" t="s">
        <v>46</v>
      </c>
      <c r="D67" t="s">
        <v>581</v>
      </c>
      <c r="E67">
        <v>17.957999999999998</v>
      </c>
      <c r="F67">
        <v>60</v>
      </c>
      <c r="G67">
        <v>11</v>
      </c>
      <c r="H67">
        <v>5</v>
      </c>
      <c r="I67">
        <v>9</v>
      </c>
      <c r="J67">
        <v>16</v>
      </c>
      <c r="K67">
        <v>25</v>
      </c>
      <c r="L67">
        <v>74</v>
      </c>
      <c r="M67">
        <v>14.86</v>
      </c>
      <c r="N67">
        <v>0.18</v>
      </c>
      <c r="O67">
        <v>0.08</v>
      </c>
      <c r="P67">
        <v>0.15</v>
      </c>
      <c r="Q67">
        <v>0.27</v>
      </c>
      <c r="R67">
        <v>0.42</v>
      </c>
      <c r="S67">
        <v>1.23</v>
      </c>
      <c r="T67">
        <v>692.2</v>
      </c>
      <c r="U67">
        <v>11.54</v>
      </c>
      <c r="V67">
        <v>0.95</v>
      </c>
      <c r="W67">
        <v>0.43</v>
      </c>
      <c r="X67">
        <v>0.78</v>
      </c>
      <c r="Y67">
        <v>1.39</v>
      </c>
      <c r="Z67">
        <v>2.17</v>
      </c>
      <c r="AA67">
        <v>6.41</v>
      </c>
      <c r="AB67">
        <v>13.1</v>
      </c>
      <c r="AC67">
        <v>13.22</v>
      </c>
      <c r="AD67">
        <v>58.18</v>
      </c>
      <c r="AE67">
        <v>47.34</v>
      </c>
      <c r="AF67">
        <v>0.88</v>
      </c>
      <c r="AG67">
        <v>59.7</v>
      </c>
      <c r="AH67">
        <v>40</v>
      </c>
      <c r="AI67">
        <v>27</v>
      </c>
      <c r="AJ67">
        <v>4</v>
      </c>
      <c r="AK67">
        <v>11</v>
      </c>
      <c r="AL67">
        <v>36.36</v>
      </c>
      <c r="AM67">
        <v>2</v>
      </c>
      <c r="AN67">
        <v>15</v>
      </c>
      <c r="AO67">
        <v>13.33</v>
      </c>
      <c r="AP67">
        <v>5</v>
      </c>
      <c r="AQ67">
        <v>48</v>
      </c>
      <c r="AR67">
        <v>10.42</v>
      </c>
      <c r="AS67">
        <v>40</v>
      </c>
      <c r="AT67">
        <v>93</v>
      </c>
      <c r="AU67">
        <v>43.01</v>
      </c>
    </row>
    <row r="68" spans="2:47" x14ac:dyDescent="0.2">
      <c r="B68" t="s">
        <v>977</v>
      </c>
      <c r="C68" t="s">
        <v>102</v>
      </c>
      <c r="D68" t="s">
        <v>630</v>
      </c>
      <c r="E68">
        <v>20.34</v>
      </c>
      <c r="F68">
        <v>31</v>
      </c>
      <c r="G68">
        <v>0</v>
      </c>
      <c r="H68">
        <v>0</v>
      </c>
      <c r="I68">
        <v>1</v>
      </c>
      <c r="J68">
        <v>0</v>
      </c>
      <c r="K68">
        <v>1</v>
      </c>
      <c r="L68">
        <v>19</v>
      </c>
      <c r="M68">
        <v>0</v>
      </c>
      <c r="N68">
        <v>0</v>
      </c>
      <c r="O68">
        <v>0</v>
      </c>
      <c r="P68">
        <v>0.03</v>
      </c>
      <c r="Q68">
        <v>0</v>
      </c>
      <c r="R68">
        <v>0.03</v>
      </c>
      <c r="S68">
        <v>0.61</v>
      </c>
      <c r="T68">
        <v>382.19</v>
      </c>
      <c r="U68">
        <v>12.33</v>
      </c>
      <c r="V68">
        <v>0</v>
      </c>
      <c r="W68">
        <v>0</v>
      </c>
      <c r="X68">
        <v>0.16</v>
      </c>
      <c r="Y68">
        <v>0</v>
      </c>
      <c r="Z68">
        <v>0.16</v>
      </c>
      <c r="AA68">
        <v>2.98</v>
      </c>
      <c r="AB68">
        <v>12.68</v>
      </c>
      <c r="AC68">
        <v>13.27</v>
      </c>
      <c r="AD68">
        <v>39.619999999999997</v>
      </c>
      <c r="AE68">
        <v>53.63</v>
      </c>
      <c r="AF68">
        <v>-18.27</v>
      </c>
      <c r="AG68">
        <v>23.08</v>
      </c>
      <c r="AH68">
        <v>9</v>
      </c>
      <c r="AI68">
        <v>30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18</v>
      </c>
      <c r="AR68">
        <v>0</v>
      </c>
      <c r="AS68">
        <v>0</v>
      </c>
      <c r="AT68">
        <v>1</v>
      </c>
      <c r="AU68">
        <v>0</v>
      </c>
    </row>
    <row r="69" spans="2:47" x14ac:dyDescent="0.2">
      <c r="B69" t="s">
        <v>959</v>
      </c>
      <c r="C69" t="s">
        <v>102</v>
      </c>
      <c r="D69" t="s">
        <v>630</v>
      </c>
      <c r="E69">
        <v>16.391999999999999</v>
      </c>
      <c r="F69">
        <v>30</v>
      </c>
      <c r="G69">
        <v>1</v>
      </c>
      <c r="H69">
        <v>1</v>
      </c>
      <c r="I69">
        <v>2</v>
      </c>
      <c r="J69">
        <v>2</v>
      </c>
      <c r="K69">
        <v>4</v>
      </c>
      <c r="L69">
        <v>7</v>
      </c>
      <c r="M69">
        <v>14.29</v>
      </c>
      <c r="N69">
        <v>0.03</v>
      </c>
      <c r="O69">
        <v>0.03</v>
      </c>
      <c r="P69">
        <v>7.0000000000000007E-2</v>
      </c>
      <c r="Q69">
        <v>7.0000000000000007E-2</v>
      </c>
      <c r="R69">
        <v>0.13</v>
      </c>
      <c r="S69">
        <v>0.23</v>
      </c>
      <c r="T69">
        <v>358.65</v>
      </c>
      <c r="U69">
        <v>11.96</v>
      </c>
      <c r="V69">
        <v>0.17</v>
      </c>
      <c r="W69">
        <v>0.17</v>
      </c>
      <c r="X69">
        <v>0.33</v>
      </c>
      <c r="Y69">
        <v>0.33</v>
      </c>
      <c r="Z69">
        <v>0.67</v>
      </c>
      <c r="AA69">
        <v>1.17</v>
      </c>
      <c r="AB69">
        <v>12.46</v>
      </c>
      <c r="AC69">
        <v>12.97</v>
      </c>
      <c r="AD69">
        <v>39.82</v>
      </c>
      <c r="AE69">
        <v>52.19</v>
      </c>
      <c r="AF69">
        <v>-4.4400000000000004</v>
      </c>
      <c r="AG69">
        <v>36.840000000000003</v>
      </c>
      <c r="AH69">
        <v>14</v>
      </c>
      <c r="AI69">
        <v>24</v>
      </c>
      <c r="AJ69">
        <v>0</v>
      </c>
      <c r="AK69">
        <v>0</v>
      </c>
      <c r="AL69">
        <v>0</v>
      </c>
      <c r="AM69">
        <v>1</v>
      </c>
      <c r="AN69">
        <v>2</v>
      </c>
      <c r="AO69">
        <v>50</v>
      </c>
      <c r="AP69">
        <v>0</v>
      </c>
      <c r="AQ69">
        <v>5</v>
      </c>
      <c r="AR69">
        <v>0</v>
      </c>
      <c r="AS69">
        <v>0</v>
      </c>
      <c r="AT69">
        <v>0</v>
      </c>
      <c r="AU69">
        <v>0</v>
      </c>
    </row>
    <row r="70" spans="2:47" x14ac:dyDescent="0.2">
      <c r="B70" t="s">
        <v>909</v>
      </c>
      <c r="C70" t="s">
        <v>102</v>
      </c>
      <c r="D70" t="s">
        <v>636</v>
      </c>
      <c r="E70">
        <v>18.018000000000001</v>
      </c>
      <c r="F70">
        <v>56</v>
      </c>
      <c r="G70">
        <v>0</v>
      </c>
      <c r="H70">
        <v>3</v>
      </c>
      <c r="I70">
        <v>1</v>
      </c>
      <c r="J70">
        <v>3</v>
      </c>
      <c r="K70">
        <v>4</v>
      </c>
      <c r="L70">
        <v>59</v>
      </c>
      <c r="M70">
        <v>0</v>
      </c>
      <c r="N70">
        <v>0</v>
      </c>
      <c r="O70">
        <v>0.05</v>
      </c>
      <c r="P70">
        <v>0.02</v>
      </c>
      <c r="Q70">
        <v>0.05</v>
      </c>
      <c r="R70">
        <v>7.0000000000000007E-2</v>
      </c>
      <c r="S70">
        <v>1.05</v>
      </c>
      <c r="T70">
        <v>730.8</v>
      </c>
      <c r="U70">
        <v>13.05</v>
      </c>
      <c r="V70">
        <v>0</v>
      </c>
      <c r="W70">
        <v>0.25</v>
      </c>
      <c r="X70">
        <v>0.08</v>
      </c>
      <c r="Y70">
        <v>0.25</v>
      </c>
      <c r="Z70">
        <v>0.33</v>
      </c>
      <c r="AA70">
        <v>4.84</v>
      </c>
      <c r="AB70">
        <v>12.63</v>
      </c>
      <c r="AC70">
        <v>13.35</v>
      </c>
      <c r="AD70">
        <v>51.13</v>
      </c>
      <c r="AE70">
        <v>50.04</v>
      </c>
      <c r="AF70">
        <v>-3.55</v>
      </c>
      <c r="AG70">
        <v>48.48</v>
      </c>
      <c r="AH70">
        <v>32</v>
      </c>
      <c r="AI70">
        <v>34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58</v>
      </c>
      <c r="AR70">
        <v>0</v>
      </c>
      <c r="AS70">
        <v>0</v>
      </c>
      <c r="AT70">
        <v>0</v>
      </c>
      <c r="AU70">
        <v>0</v>
      </c>
    </row>
    <row r="71" spans="2:47" x14ac:dyDescent="0.2">
      <c r="B71" t="s">
        <v>1662</v>
      </c>
      <c r="C71" t="s">
        <v>49</v>
      </c>
      <c r="D71" t="s">
        <v>636</v>
      </c>
      <c r="E71">
        <v>16.292999999999999</v>
      </c>
      <c r="F71">
        <v>32</v>
      </c>
      <c r="G71">
        <v>8</v>
      </c>
      <c r="H71">
        <v>6</v>
      </c>
      <c r="I71">
        <v>3</v>
      </c>
      <c r="J71">
        <v>14</v>
      </c>
      <c r="K71">
        <v>17</v>
      </c>
      <c r="L71">
        <v>51</v>
      </c>
      <c r="M71">
        <v>15.69</v>
      </c>
      <c r="N71">
        <v>0.25</v>
      </c>
      <c r="O71">
        <v>0.19</v>
      </c>
      <c r="P71">
        <v>0.09</v>
      </c>
      <c r="Q71">
        <v>0.44</v>
      </c>
      <c r="R71">
        <v>0.53</v>
      </c>
      <c r="S71">
        <v>1.59</v>
      </c>
      <c r="T71">
        <v>408.78</v>
      </c>
      <c r="U71">
        <v>12.77</v>
      </c>
      <c r="V71">
        <v>1.17</v>
      </c>
      <c r="W71">
        <v>0.88</v>
      </c>
      <c r="X71">
        <v>0.44</v>
      </c>
      <c r="Y71">
        <v>2.0499999999999998</v>
      </c>
      <c r="Z71">
        <v>2.5</v>
      </c>
      <c r="AA71">
        <v>7.49</v>
      </c>
      <c r="AB71">
        <v>13.7</v>
      </c>
      <c r="AC71">
        <v>13.28</v>
      </c>
      <c r="AD71">
        <v>51.71</v>
      </c>
      <c r="AE71">
        <v>49.31</v>
      </c>
      <c r="AF71">
        <v>15.45</v>
      </c>
      <c r="AG71">
        <v>60</v>
      </c>
      <c r="AH71">
        <v>24</v>
      </c>
      <c r="AI71">
        <v>16</v>
      </c>
      <c r="AJ71">
        <v>3</v>
      </c>
      <c r="AK71">
        <v>12</v>
      </c>
      <c r="AL71">
        <v>25</v>
      </c>
      <c r="AM71">
        <v>3</v>
      </c>
      <c r="AN71">
        <v>8</v>
      </c>
      <c r="AO71">
        <v>37.5</v>
      </c>
      <c r="AP71">
        <v>2</v>
      </c>
      <c r="AQ71">
        <v>31</v>
      </c>
      <c r="AR71">
        <v>6.45</v>
      </c>
      <c r="AS71">
        <v>10</v>
      </c>
      <c r="AT71">
        <v>20</v>
      </c>
      <c r="AU71">
        <v>50</v>
      </c>
    </row>
    <row r="72" spans="2:47" x14ac:dyDescent="0.2">
      <c r="B72" t="s">
        <v>887</v>
      </c>
      <c r="C72" t="s">
        <v>41</v>
      </c>
      <c r="D72" t="s">
        <v>575</v>
      </c>
      <c r="E72">
        <v>19.702000000000002</v>
      </c>
      <c r="F72">
        <v>66</v>
      </c>
      <c r="G72">
        <v>4</v>
      </c>
      <c r="H72">
        <v>3</v>
      </c>
      <c r="I72">
        <v>0</v>
      </c>
      <c r="J72">
        <v>7</v>
      </c>
      <c r="K72">
        <v>7</v>
      </c>
      <c r="L72">
        <v>37</v>
      </c>
      <c r="M72">
        <v>10.81</v>
      </c>
      <c r="N72">
        <v>0.06</v>
      </c>
      <c r="O72">
        <v>0.05</v>
      </c>
      <c r="P72">
        <v>0</v>
      </c>
      <c r="Q72">
        <v>0.11</v>
      </c>
      <c r="R72">
        <v>0.11</v>
      </c>
      <c r="S72">
        <v>0.56000000000000005</v>
      </c>
      <c r="T72">
        <v>496.93</v>
      </c>
      <c r="U72">
        <v>7.53</v>
      </c>
      <c r="V72">
        <v>0.48</v>
      </c>
      <c r="W72">
        <v>0.36</v>
      </c>
      <c r="X72">
        <v>0</v>
      </c>
      <c r="Y72">
        <v>0.85</v>
      </c>
      <c r="Z72">
        <v>0.85</v>
      </c>
      <c r="AA72">
        <v>4.47</v>
      </c>
      <c r="AB72">
        <v>12.5</v>
      </c>
      <c r="AC72">
        <v>12.47</v>
      </c>
      <c r="AD72">
        <v>53.06</v>
      </c>
      <c r="AE72">
        <v>48.22</v>
      </c>
      <c r="AF72">
        <v>-8.56</v>
      </c>
      <c r="AG72">
        <v>46.88</v>
      </c>
      <c r="AH72">
        <v>15</v>
      </c>
      <c r="AI72">
        <v>17</v>
      </c>
      <c r="AJ72">
        <v>1</v>
      </c>
      <c r="AK72">
        <v>2</v>
      </c>
      <c r="AL72">
        <v>50</v>
      </c>
      <c r="AM72">
        <v>0</v>
      </c>
      <c r="AN72">
        <v>5</v>
      </c>
      <c r="AO72">
        <v>0</v>
      </c>
      <c r="AP72">
        <v>3</v>
      </c>
      <c r="AQ72">
        <v>30</v>
      </c>
      <c r="AR72">
        <v>10</v>
      </c>
      <c r="AS72">
        <v>147</v>
      </c>
      <c r="AT72">
        <v>301</v>
      </c>
      <c r="AU72">
        <v>48.84</v>
      </c>
    </row>
    <row r="73" spans="2:47" x14ac:dyDescent="0.2">
      <c r="B73" t="s">
        <v>932</v>
      </c>
      <c r="C73" t="s">
        <v>41</v>
      </c>
      <c r="D73" t="s">
        <v>636</v>
      </c>
      <c r="E73">
        <v>18.443000000000001</v>
      </c>
      <c r="F73">
        <v>2</v>
      </c>
      <c r="G73">
        <v>0</v>
      </c>
      <c r="H73">
        <v>1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  <c r="O73">
        <v>0.5</v>
      </c>
      <c r="P73">
        <v>0</v>
      </c>
      <c r="Q73">
        <v>0.5</v>
      </c>
      <c r="R73">
        <v>0.5</v>
      </c>
      <c r="S73">
        <v>0.5</v>
      </c>
      <c r="T73">
        <v>15.97</v>
      </c>
      <c r="U73">
        <v>7.98</v>
      </c>
      <c r="V73">
        <v>0</v>
      </c>
      <c r="W73">
        <v>3.76</v>
      </c>
      <c r="X73">
        <v>0</v>
      </c>
      <c r="Y73">
        <v>3.76</v>
      </c>
      <c r="Z73">
        <v>3.76</v>
      </c>
      <c r="AA73">
        <v>3.76</v>
      </c>
      <c r="AB73">
        <v>13.21</v>
      </c>
      <c r="AC73">
        <v>9.3000000000000007</v>
      </c>
      <c r="AD73">
        <v>54.14</v>
      </c>
      <c r="AE73">
        <v>46.5</v>
      </c>
      <c r="AF73">
        <v>28.57</v>
      </c>
      <c r="AG73">
        <v>100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2:47" x14ac:dyDescent="0.2">
      <c r="B74" t="s">
        <v>996</v>
      </c>
      <c r="C74" t="s">
        <v>41</v>
      </c>
      <c r="D74" t="s">
        <v>608</v>
      </c>
      <c r="E74">
        <v>18.401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-66.67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5</v>
      </c>
      <c r="AU74">
        <v>40</v>
      </c>
    </row>
    <row r="75" spans="2:47" x14ac:dyDescent="0.2">
      <c r="B75" t="s">
        <v>746</v>
      </c>
      <c r="C75" t="s">
        <v>49</v>
      </c>
      <c r="D75" t="s">
        <v>621</v>
      </c>
      <c r="E75">
        <v>16.405999999999999</v>
      </c>
      <c r="F75">
        <v>58</v>
      </c>
      <c r="G75">
        <v>10</v>
      </c>
      <c r="H75">
        <v>6</v>
      </c>
      <c r="I75">
        <v>2</v>
      </c>
      <c r="J75">
        <v>16</v>
      </c>
      <c r="K75">
        <v>18</v>
      </c>
      <c r="L75">
        <v>71</v>
      </c>
      <c r="M75">
        <v>14.08</v>
      </c>
      <c r="N75">
        <v>0.17</v>
      </c>
      <c r="O75">
        <v>0.1</v>
      </c>
      <c r="P75">
        <v>0.03</v>
      </c>
      <c r="Q75">
        <v>0.28000000000000003</v>
      </c>
      <c r="R75">
        <v>0.31</v>
      </c>
      <c r="S75">
        <v>1.22</v>
      </c>
      <c r="T75">
        <v>711.02</v>
      </c>
      <c r="U75">
        <v>12.26</v>
      </c>
      <c r="V75">
        <v>0.84</v>
      </c>
      <c r="W75">
        <v>0.51</v>
      </c>
      <c r="X75">
        <v>0.17</v>
      </c>
      <c r="Y75">
        <v>1.35</v>
      </c>
      <c r="Z75">
        <v>1.52</v>
      </c>
      <c r="AA75">
        <v>5.99</v>
      </c>
      <c r="AB75">
        <v>13.05</v>
      </c>
      <c r="AC75">
        <v>12.85</v>
      </c>
      <c r="AD75">
        <v>44.26</v>
      </c>
      <c r="AE75">
        <v>48.67</v>
      </c>
      <c r="AF75">
        <v>2.31</v>
      </c>
      <c r="AG75">
        <v>45.83</v>
      </c>
      <c r="AH75">
        <v>33</v>
      </c>
      <c r="AI75">
        <v>39</v>
      </c>
      <c r="AJ75">
        <v>1</v>
      </c>
      <c r="AK75">
        <v>6</v>
      </c>
      <c r="AL75">
        <v>16.670000000000002</v>
      </c>
      <c r="AM75">
        <v>3</v>
      </c>
      <c r="AN75">
        <v>14</v>
      </c>
      <c r="AO75">
        <v>21.43</v>
      </c>
      <c r="AP75">
        <v>6</v>
      </c>
      <c r="AQ75">
        <v>51</v>
      </c>
      <c r="AR75">
        <v>11.76</v>
      </c>
      <c r="AS75">
        <v>50</v>
      </c>
      <c r="AT75">
        <v>127</v>
      </c>
      <c r="AU75">
        <v>39.369999999999997</v>
      </c>
    </row>
    <row r="76" spans="2:47" x14ac:dyDescent="0.2">
      <c r="B76" t="s">
        <v>514</v>
      </c>
      <c r="C76" t="s">
        <v>41</v>
      </c>
      <c r="D76" t="s">
        <v>616</v>
      </c>
      <c r="E76">
        <v>18.001999999999999</v>
      </c>
      <c r="F76">
        <v>28</v>
      </c>
      <c r="G76">
        <v>2</v>
      </c>
      <c r="H76">
        <v>2</v>
      </c>
      <c r="I76">
        <v>1</v>
      </c>
      <c r="J76">
        <v>4</v>
      </c>
      <c r="K76">
        <v>5</v>
      </c>
      <c r="L76">
        <v>26</v>
      </c>
      <c r="M76">
        <v>7.69</v>
      </c>
      <c r="N76">
        <v>7.0000000000000007E-2</v>
      </c>
      <c r="O76">
        <v>7.0000000000000007E-2</v>
      </c>
      <c r="P76">
        <v>0.04</v>
      </c>
      <c r="Q76">
        <v>0.14000000000000001</v>
      </c>
      <c r="R76">
        <v>0.18</v>
      </c>
      <c r="S76">
        <v>0.93</v>
      </c>
      <c r="T76">
        <v>379.87</v>
      </c>
      <c r="U76">
        <v>13.57</v>
      </c>
      <c r="V76">
        <v>0.32</v>
      </c>
      <c r="W76">
        <v>0.32</v>
      </c>
      <c r="X76">
        <v>0.16</v>
      </c>
      <c r="Y76">
        <v>0.63</v>
      </c>
      <c r="Z76">
        <v>0.79</v>
      </c>
      <c r="AA76">
        <v>4.1100000000000003</v>
      </c>
      <c r="AB76">
        <v>13.47</v>
      </c>
      <c r="AC76">
        <v>13.05</v>
      </c>
      <c r="AD76">
        <v>34.049999999999997</v>
      </c>
      <c r="AE76">
        <v>54.2</v>
      </c>
      <c r="AF76">
        <v>-5.93</v>
      </c>
      <c r="AG76">
        <v>22.92</v>
      </c>
      <c r="AH76">
        <v>11</v>
      </c>
      <c r="AI76">
        <v>37</v>
      </c>
      <c r="AJ76">
        <v>0</v>
      </c>
      <c r="AK76">
        <v>0</v>
      </c>
      <c r="AL76">
        <v>0</v>
      </c>
      <c r="AM76">
        <v>2</v>
      </c>
      <c r="AN76">
        <v>7</v>
      </c>
      <c r="AO76">
        <v>28.57</v>
      </c>
      <c r="AP76">
        <v>0</v>
      </c>
      <c r="AQ76">
        <v>19</v>
      </c>
      <c r="AR76">
        <v>0</v>
      </c>
      <c r="AS76">
        <v>130</v>
      </c>
      <c r="AT76">
        <v>327</v>
      </c>
      <c r="AU76">
        <v>39.76</v>
      </c>
    </row>
    <row r="77" spans="2:47" x14ac:dyDescent="0.2">
      <c r="B77" t="s">
        <v>664</v>
      </c>
      <c r="C77" t="s">
        <v>46</v>
      </c>
      <c r="D77" t="s">
        <v>3709</v>
      </c>
      <c r="E77">
        <v>20.344999999999999</v>
      </c>
      <c r="F77">
        <v>63</v>
      </c>
      <c r="G77">
        <v>11</v>
      </c>
      <c r="H77">
        <v>7</v>
      </c>
      <c r="I77">
        <v>6</v>
      </c>
      <c r="J77">
        <v>18</v>
      </c>
      <c r="K77">
        <v>24</v>
      </c>
      <c r="L77">
        <v>145</v>
      </c>
      <c r="M77">
        <v>7.59</v>
      </c>
      <c r="N77">
        <v>0.17</v>
      </c>
      <c r="O77">
        <v>0.11</v>
      </c>
      <c r="P77">
        <v>0.1</v>
      </c>
      <c r="Q77">
        <v>0.28999999999999998</v>
      </c>
      <c r="R77">
        <v>0.38</v>
      </c>
      <c r="S77">
        <v>2.2999999999999998</v>
      </c>
      <c r="T77">
        <v>825.38</v>
      </c>
      <c r="U77">
        <v>13.1</v>
      </c>
      <c r="V77">
        <v>0.8</v>
      </c>
      <c r="W77">
        <v>0.51</v>
      </c>
      <c r="X77">
        <v>0.44</v>
      </c>
      <c r="Y77">
        <v>1.31</v>
      </c>
      <c r="Z77">
        <v>1.74</v>
      </c>
      <c r="AA77">
        <v>10.54</v>
      </c>
      <c r="AB77">
        <v>13.62</v>
      </c>
      <c r="AC77">
        <v>13.34</v>
      </c>
      <c r="AD77">
        <v>45.15</v>
      </c>
      <c r="AE77">
        <v>50.36</v>
      </c>
      <c r="AF77">
        <v>1.81</v>
      </c>
      <c r="AG77">
        <v>44.44</v>
      </c>
      <c r="AH77">
        <v>36</v>
      </c>
      <c r="AI77">
        <v>45</v>
      </c>
      <c r="AJ77">
        <v>6</v>
      </c>
      <c r="AK77">
        <v>10</v>
      </c>
      <c r="AL77">
        <v>60</v>
      </c>
      <c r="AM77">
        <v>3</v>
      </c>
      <c r="AN77">
        <v>21</v>
      </c>
      <c r="AO77">
        <v>14.29</v>
      </c>
      <c r="AP77">
        <v>2</v>
      </c>
      <c r="AQ77">
        <v>114</v>
      </c>
      <c r="AR77">
        <v>1.75</v>
      </c>
      <c r="AS77">
        <v>163</v>
      </c>
      <c r="AT77">
        <v>354</v>
      </c>
      <c r="AU77">
        <v>46.05</v>
      </c>
    </row>
    <row r="78" spans="2:47" x14ac:dyDescent="0.2">
      <c r="B78" t="s">
        <v>947</v>
      </c>
      <c r="C78" t="s">
        <v>49</v>
      </c>
      <c r="D78" t="s">
        <v>581</v>
      </c>
      <c r="E78">
        <v>16.948</v>
      </c>
      <c r="F78">
        <v>28</v>
      </c>
      <c r="G78">
        <v>2</v>
      </c>
      <c r="H78">
        <v>2</v>
      </c>
      <c r="I78">
        <v>0</v>
      </c>
      <c r="J78">
        <v>4</v>
      </c>
      <c r="K78">
        <v>4</v>
      </c>
      <c r="L78">
        <v>21</v>
      </c>
      <c r="M78">
        <v>9.52</v>
      </c>
      <c r="N78">
        <v>7.0000000000000007E-2</v>
      </c>
      <c r="O78">
        <v>7.0000000000000007E-2</v>
      </c>
      <c r="P78">
        <v>0</v>
      </c>
      <c r="Q78">
        <v>0.14000000000000001</v>
      </c>
      <c r="R78">
        <v>0.14000000000000001</v>
      </c>
      <c r="S78">
        <v>0.75</v>
      </c>
      <c r="T78">
        <v>194.52</v>
      </c>
      <c r="U78">
        <v>6.95</v>
      </c>
      <c r="V78">
        <v>0.62</v>
      </c>
      <c r="W78">
        <v>0.62</v>
      </c>
      <c r="X78">
        <v>0</v>
      </c>
      <c r="Y78">
        <v>1.23</v>
      </c>
      <c r="Z78">
        <v>1.23</v>
      </c>
      <c r="AA78">
        <v>6.48</v>
      </c>
      <c r="AB78">
        <v>12.58</v>
      </c>
      <c r="AC78">
        <v>13.12</v>
      </c>
      <c r="AD78">
        <v>59.54</v>
      </c>
      <c r="AE78">
        <v>46.27</v>
      </c>
      <c r="AF78">
        <v>14.19</v>
      </c>
      <c r="AG78">
        <v>66.67</v>
      </c>
      <c r="AH78">
        <v>6</v>
      </c>
      <c r="AI78">
        <v>3</v>
      </c>
      <c r="AJ78">
        <v>0</v>
      </c>
      <c r="AK78">
        <v>3</v>
      </c>
      <c r="AL78">
        <v>0</v>
      </c>
      <c r="AM78">
        <v>1</v>
      </c>
      <c r="AN78">
        <v>4</v>
      </c>
      <c r="AO78">
        <v>25</v>
      </c>
      <c r="AP78">
        <v>1</v>
      </c>
      <c r="AQ78">
        <v>14</v>
      </c>
      <c r="AR78">
        <v>7.14</v>
      </c>
      <c r="AS78">
        <v>0</v>
      </c>
      <c r="AT78">
        <v>2</v>
      </c>
      <c r="AU78">
        <v>0</v>
      </c>
    </row>
    <row r="79" spans="2:47" x14ac:dyDescent="0.2">
      <c r="B79" t="s">
        <v>966</v>
      </c>
      <c r="C79" t="s">
        <v>102</v>
      </c>
      <c r="D79" t="s">
        <v>391</v>
      </c>
      <c r="E79">
        <v>16.678999999999998</v>
      </c>
      <c r="F79">
        <v>24</v>
      </c>
      <c r="G79">
        <v>0</v>
      </c>
      <c r="H79">
        <v>0</v>
      </c>
      <c r="I79">
        <v>1</v>
      </c>
      <c r="J79">
        <v>0</v>
      </c>
      <c r="K79">
        <v>1</v>
      </c>
      <c r="L79">
        <v>6</v>
      </c>
      <c r="M79">
        <v>0</v>
      </c>
      <c r="N79">
        <v>0</v>
      </c>
      <c r="O79">
        <v>0</v>
      </c>
      <c r="P79">
        <v>0.04</v>
      </c>
      <c r="Q79">
        <v>0</v>
      </c>
      <c r="R79">
        <v>0.04</v>
      </c>
      <c r="S79">
        <v>0.25</v>
      </c>
      <c r="T79">
        <v>180.64</v>
      </c>
      <c r="U79">
        <v>7.53</v>
      </c>
      <c r="V79">
        <v>0</v>
      </c>
      <c r="W79">
        <v>0</v>
      </c>
      <c r="X79">
        <v>0.33</v>
      </c>
      <c r="Y79">
        <v>0</v>
      </c>
      <c r="Z79">
        <v>0.33</v>
      </c>
      <c r="AA79">
        <v>1.99</v>
      </c>
      <c r="AB79">
        <v>12.88</v>
      </c>
      <c r="AC79">
        <v>12.91</v>
      </c>
      <c r="AD79">
        <v>56.72</v>
      </c>
      <c r="AE79">
        <v>49.94</v>
      </c>
      <c r="AF79">
        <v>-15.28</v>
      </c>
      <c r="AG79">
        <v>37.5</v>
      </c>
      <c r="AH79">
        <v>3</v>
      </c>
      <c r="AI79">
        <v>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</v>
      </c>
      <c r="AR79">
        <v>0</v>
      </c>
      <c r="AS79">
        <v>0</v>
      </c>
      <c r="AT79">
        <v>0</v>
      </c>
      <c r="AU79">
        <v>0</v>
      </c>
    </row>
    <row r="80" spans="2:47" x14ac:dyDescent="0.2">
      <c r="B80" t="s">
        <v>693</v>
      </c>
      <c r="C80" t="s">
        <v>41</v>
      </c>
      <c r="D80" t="s">
        <v>583</v>
      </c>
      <c r="E80">
        <v>18.125</v>
      </c>
      <c r="F80">
        <v>65</v>
      </c>
      <c r="G80">
        <v>11</v>
      </c>
      <c r="H80">
        <v>8</v>
      </c>
      <c r="I80">
        <v>8</v>
      </c>
      <c r="J80">
        <v>19</v>
      </c>
      <c r="K80">
        <v>27</v>
      </c>
      <c r="L80">
        <v>100</v>
      </c>
      <c r="M80">
        <v>11</v>
      </c>
      <c r="N80">
        <v>0.17</v>
      </c>
      <c r="O80">
        <v>0.12</v>
      </c>
      <c r="P80">
        <v>0.12</v>
      </c>
      <c r="Q80">
        <v>0.28999999999999998</v>
      </c>
      <c r="R80">
        <v>0.42</v>
      </c>
      <c r="S80">
        <v>1.54</v>
      </c>
      <c r="T80">
        <v>674.51</v>
      </c>
      <c r="U80">
        <v>10.38</v>
      </c>
      <c r="V80">
        <v>0.98</v>
      </c>
      <c r="W80">
        <v>0.71</v>
      </c>
      <c r="X80">
        <v>0.71</v>
      </c>
      <c r="Y80">
        <v>1.69</v>
      </c>
      <c r="Z80">
        <v>2.4</v>
      </c>
      <c r="AA80">
        <v>8.9</v>
      </c>
      <c r="AB80">
        <v>13.67</v>
      </c>
      <c r="AC80">
        <v>13.13</v>
      </c>
      <c r="AD80">
        <v>60.13</v>
      </c>
      <c r="AE80">
        <v>48.14</v>
      </c>
      <c r="AF80">
        <v>-3.32</v>
      </c>
      <c r="AG80">
        <v>58.49</v>
      </c>
      <c r="AH80">
        <v>31</v>
      </c>
      <c r="AI80">
        <v>22</v>
      </c>
      <c r="AJ80">
        <v>2</v>
      </c>
      <c r="AK80">
        <v>8</v>
      </c>
      <c r="AL80">
        <v>25</v>
      </c>
      <c r="AM80">
        <v>2</v>
      </c>
      <c r="AN80">
        <v>7</v>
      </c>
      <c r="AO80">
        <v>28.57</v>
      </c>
      <c r="AP80">
        <v>7</v>
      </c>
      <c r="AQ80">
        <v>85</v>
      </c>
      <c r="AR80">
        <v>8.24</v>
      </c>
      <c r="AS80">
        <v>179</v>
      </c>
      <c r="AT80">
        <v>398</v>
      </c>
      <c r="AU80">
        <v>44.97</v>
      </c>
    </row>
    <row r="81" spans="2:47" x14ac:dyDescent="0.2">
      <c r="B81" t="s">
        <v>359</v>
      </c>
      <c r="C81" t="s">
        <v>102</v>
      </c>
      <c r="D81" t="s">
        <v>107</v>
      </c>
      <c r="E81">
        <v>2016.7070000000001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0.5</v>
      </c>
      <c r="T81">
        <v>16.579999999999998</v>
      </c>
      <c r="U81">
        <v>8.2899999999999991</v>
      </c>
      <c r="V81">
        <v>0</v>
      </c>
      <c r="W81">
        <v>0</v>
      </c>
      <c r="X81">
        <v>0</v>
      </c>
      <c r="Y81">
        <v>0</v>
      </c>
      <c r="Z81">
        <v>0</v>
      </c>
      <c r="AA81">
        <v>3.62</v>
      </c>
      <c r="AB81">
        <v>24.14</v>
      </c>
      <c r="AC81">
        <v>13.77</v>
      </c>
      <c r="AD81">
        <v>17.5</v>
      </c>
      <c r="AE81">
        <v>59.39</v>
      </c>
      <c r="AF81">
        <v>-62.5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</row>
    <row r="82" spans="2:47" x14ac:dyDescent="0.2">
      <c r="B82" t="s">
        <v>993</v>
      </c>
      <c r="C82" t="s">
        <v>41</v>
      </c>
      <c r="D82" t="s">
        <v>608</v>
      </c>
      <c r="E82">
        <v>18.923999999999999</v>
      </c>
      <c r="F82">
        <v>27</v>
      </c>
      <c r="G82">
        <v>2</v>
      </c>
      <c r="H82">
        <v>1</v>
      </c>
      <c r="I82">
        <v>0</v>
      </c>
      <c r="J82">
        <v>3</v>
      </c>
      <c r="K82">
        <v>3</v>
      </c>
      <c r="L82">
        <v>18</v>
      </c>
      <c r="M82">
        <v>11.11</v>
      </c>
      <c r="N82">
        <v>7.0000000000000007E-2</v>
      </c>
      <c r="O82">
        <v>0.04</v>
      </c>
      <c r="P82">
        <v>0</v>
      </c>
      <c r="Q82">
        <v>0.11</v>
      </c>
      <c r="R82">
        <v>0.11</v>
      </c>
      <c r="S82">
        <v>0.67</v>
      </c>
      <c r="T82">
        <v>184.03</v>
      </c>
      <c r="U82">
        <v>6.82</v>
      </c>
      <c r="V82">
        <v>0.65</v>
      </c>
      <c r="W82">
        <v>0.33</v>
      </c>
      <c r="X82">
        <v>0</v>
      </c>
      <c r="Y82">
        <v>0.98</v>
      </c>
      <c r="Z82">
        <v>0.98</v>
      </c>
      <c r="AA82">
        <v>5.87</v>
      </c>
      <c r="AB82">
        <v>12.12</v>
      </c>
      <c r="AC82">
        <v>12.85</v>
      </c>
      <c r="AD82">
        <v>38.99</v>
      </c>
      <c r="AE82">
        <v>49.16</v>
      </c>
      <c r="AF82">
        <v>-6.98</v>
      </c>
      <c r="AG82">
        <v>33.33</v>
      </c>
      <c r="AH82">
        <v>4</v>
      </c>
      <c r="AI82">
        <v>8</v>
      </c>
      <c r="AJ82">
        <v>0</v>
      </c>
      <c r="AK82">
        <v>1</v>
      </c>
      <c r="AL82">
        <v>0</v>
      </c>
      <c r="AM82">
        <v>2</v>
      </c>
      <c r="AN82">
        <v>3</v>
      </c>
      <c r="AO82">
        <v>66.67</v>
      </c>
      <c r="AP82">
        <v>0</v>
      </c>
      <c r="AQ82">
        <v>14</v>
      </c>
      <c r="AR82">
        <v>0</v>
      </c>
      <c r="AS82">
        <v>15</v>
      </c>
      <c r="AT82">
        <v>29</v>
      </c>
      <c r="AU82">
        <v>51.72</v>
      </c>
    </row>
    <row r="83" spans="2:47" x14ac:dyDescent="0.2">
      <c r="B83" t="s">
        <v>869</v>
      </c>
      <c r="C83" t="s">
        <v>41</v>
      </c>
      <c r="D83" t="s">
        <v>636</v>
      </c>
      <c r="E83">
        <v>18.138999999999999</v>
      </c>
      <c r="F83">
        <v>60</v>
      </c>
      <c r="G83">
        <v>5</v>
      </c>
      <c r="H83">
        <v>1</v>
      </c>
      <c r="I83">
        <v>1</v>
      </c>
      <c r="J83">
        <v>6</v>
      </c>
      <c r="K83">
        <v>7</v>
      </c>
      <c r="L83">
        <v>44</v>
      </c>
      <c r="M83">
        <v>11.36</v>
      </c>
      <c r="N83">
        <v>0.08</v>
      </c>
      <c r="O83">
        <v>0.02</v>
      </c>
      <c r="P83">
        <v>0.02</v>
      </c>
      <c r="Q83">
        <v>0.1</v>
      </c>
      <c r="R83">
        <v>0.12</v>
      </c>
      <c r="S83">
        <v>0.73</v>
      </c>
      <c r="T83">
        <v>533.55999999999995</v>
      </c>
      <c r="U83">
        <v>8.89</v>
      </c>
      <c r="V83">
        <v>0.56000000000000005</v>
      </c>
      <c r="W83">
        <v>0.11</v>
      </c>
      <c r="X83">
        <v>0.11</v>
      </c>
      <c r="Y83">
        <v>0.67</v>
      </c>
      <c r="Z83">
        <v>0.79</v>
      </c>
      <c r="AA83">
        <v>4.95</v>
      </c>
      <c r="AB83">
        <v>12.24</v>
      </c>
      <c r="AC83">
        <v>13.36</v>
      </c>
      <c r="AD83">
        <v>47.58</v>
      </c>
      <c r="AE83">
        <v>49.65</v>
      </c>
      <c r="AF83">
        <v>-14.17</v>
      </c>
      <c r="AG83">
        <v>38.89</v>
      </c>
      <c r="AH83">
        <v>14</v>
      </c>
      <c r="AI83">
        <v>22</v>
      </c>
      <c r="AJ83">
        <v>2</v>
      </c>
      <c r="AK83">
        <v>7</v>
      </c>
      <c r="AL83">
        <v>28.57</v>
      </c>
      <c r="AM83">
        <v>1</v>
      </c>
      <c r="AN83">
        <v>5</v>
      </c>
      <c r="AO83">
        <v>20</v>
      </c>
      <c r="AP83">
        <v>2</v>
      </c>
      <c r="AQ83">
        <v>32</v>
      </c>
      <c r="AR83">
        <v>6.25</v>
      </c>
      <c r="AS83">
        <v>110</v>
      </c>
      <c r="AT83">
        <v>305</v>
      </c>
      <c r="AU83">
        <v>36.07</v>
      </c>
    </row>
    <row r="84" spans="2:47" x14ac:dyDescent="0.2">
      <c r="B84" t="s">
        <v>611</v>
      </c>
      <c r="C84" t="s">
        <v>49</v>
      </c>
      <c r="D84" t="s">
        <v>581</v>
      </c>
      <c r="E84">
        <v>17.539000000000001</v>
      </c>
      <c r="F84">
        <v>64</v>
      </c>
      <c r="G84">
        <v>19</v>
      </c>
      <c r="H84">
        <v>7</v>
      </c>
      <c r="I84">
        <v>11</v>
      </c>
      <c r="J84">
        <v>26</v>
      </c>
      <c r="K84">
        <v>37</v>
      </c>
      <c r="L84">
        <v>113</v>
      </c>
      <c r="M84">
        <v>16.809999999999999</v>
      </c>
      <c r="N84">
        <v>0.3</v>
      </c>
      <c r="O84">
        <v>0.11</v>
      </c>
      <c r="P84">
        <v>0.17</v>
      </c>
      <c r="Q84">
        <v>0.41</v>
      </c>
      <c r="R84">
        <v>0.57999999999999996</v>
      </c>
      <c r="S84">
        <v>1.77</v>
      </c>
      <c r="T84">
        <v>751.17</v>
      </c>
      <c r="U84">
        <v>11.74</v>
      </c>
      <c r="V84">
        <v>1.52</v>
      </c>
      <c r="W84">
        <v>0.56000000000000005</v>
      </c>
      <c r="X84">
        <v>0.88</v>
      </c>
      <c r="Y84">
        <v>2.08</v>
      </c>
      <c r="Z84">
        <v>2.96</v>
      </c>
      <c r="AA84">
        <v>9.0299999999999994</v>
      </c>
      <c r="AB84">
        <v>13.06</v>
      </c>
      <c r="AC84">
        <v>13.12</v>
      </c>
      <c r="AD84">
        <v>58.94</v>
      </c>
      <c r="AE84">
        <v>47.91</v>
      </c>
      <c r="AF84">
        <v>6.55</v>
      </c>
      <c r="AG84">
        <v>63.51</v>
      </c>
      <c r="AH84">
        <v>47</v>
      </c>
      <c r="AI84">
        <v>27</v>
      </c>
      <c r="AJ84">
        <v>5</v>
      </c>
      <c r="AK84">
        <v>9</v>
      </c>
      <c r="AL84">
        <v>55.56</v>
      </c>
      <c r="AM84">
        <v>5</v>
      </c>
      <c r="AN84">
        <v>29</v>
      </c>
      <c r="AO84">
        <v>17.239999999999998</v>
      </c>
      <c r="AP84">
        <v>9</v>
      </c>
      <c r="AQ84">
        <v>75</v>
      </c>
      <c r="AR84">
        <v>12</v>
      </c>
      <c r="AS84">
        <v>6</v>
      </c>
      <c r="AT84">
        <v>12</v>
      </c>
      <c r="AU84">
        <v>50</v>
      </c>
    </row>
    <row r="85" spans="2:47" x14ac:dyDescent="0.2">
      <c r="B85" t="s">
        <v>795</v>
      </c>
      <c r="C85" t="s">
        <v>41</v>
      </c>
      <c r="D85" t="s">
        <v>630</v>
      </c>
      <c r="E85">
        <v>18.645</v>
      </c>
      <c r="F85">
        <v>60</v>
      </c>
      <c r="G85">
        <v>6</v>
      </c>
      <c r="H85">
        <v>10</v>
      </c>
      <c r="I85">
        <v>4</v>
      </c>
      <c r="J85">
        <v>16</v>
      </c>
      <c r="K85">
        <v>20</v>
      </c>
      <c r="L85">
        <v>94</v>
      </c>
      <c r="M85">
        <v>6.38</v>
      </c>
      <c r="N85">
        <v>0.1</v>
      </c>
      <c r="O85">
        <v>0.17</v>
      </c>
      <c r="P85">
        <v>7.0000000000000007E-2</v>
      </c>
      <c r="Q85">
        <v>0.27</v>
      </c>
      <c r="R85">
        <v>0.33</v>
      </c>
      <c r="S85">
        <v>1.57</v>
      </c>
      <c r="T85">
        <v>780.83</v>
      </c>
      <c r="U85">
        <v>13.01</v>
      </c>
      <c r="V85">
        <v>0.46</v>
      </c>
      <c r="W85">
        <v>0.77</v>
      </c>
      <c r="X85">
        <v>0.31</v>
      </c>
      <c r="Y85">
        <v>1.23</v>
      </c>
      <c r="Z85">
        <v>1.54</v>
      </c>
      <c r="AA85">
        <v>7.22</v>
      </c>
      <c r="AB85">
        <v>13.4</v>
      </c>
      <c r="AC85">
        <v>13.36</v>
      </c>
      <c r="AD85">
        <v>38.86</v>
      </c>
      <c r="AE85">
        <v>52.63</v>
      </c>
      <c r="AF85">
        <v>10.07</v>
      </c>
      <c r="AG85">
        <v>46.43</v>
      </c>
      <c r="AH85">
        <v>39</v>
      </c>
      <c r="AI85">
        <v>45</v>
      </c>
      <c r="AJ85">
        <v>0</v>
      </c>
      <c r="AK85">
        <v>12</v>
      </c>
      <c r="AL85">
        <v>0</v>
      </c>
      <c r="AM85">
        <v>1</v>
      </c>
      <c r="AN85">
        <v>15</v>
      </c>
      <c r="AO85">
        <v>6.67</v>
      </c>
      <c r="AP85">
        <v>5</v>
      </c>
      <c r="AQ85">
        <v>67</v>
      </c>
      <c r="AR85">
        <v>7.46</v>
      </c>
      <c r="AS85">
        <v>534</v>
      </c>
      <c r="AT85">
        <v>942</v>
      </c>
      <c r="AU85">
        <v>56.69</v>
      </c>
    </row>
    <row r="86" spans="2:47" x14ac:dyDescent="0.2">
      <c r="B86" t="s">
        <v>719</v>
      </c>
      <c r="C86" t="s">
        <v>102</v>
      </c>
      <c r="D86" t="s">
        <v>583</v>
      </c>
      <c r="E86">
        <v>19.405999999999999</v>
      </c>
      <c r="F86">
        <v>59</v>
      </c>
      <c r="G86">
        <v>11</v>
      </c>
      <c r="H86">
        <v>8</v>
      </c>
      <c r="I86">
        <v>18</v>
      </c>
      <c r="J86">
        <v>19</v>
      </c>
      <c r="K86">
        <v>37</v>
      </c>
      <c r="L86">
        <v>161</v>
      </c>
      <c r="M86">
        <v>6.83</v>
      </c>
      <c r="N86">
        <v>0.19</v>
      </c>
      <c r="O86">
        <v>0.14000000000000001</v>
      </c>
      <c r="P86">
        <v>0.31</v>
      </c>
      <c r="Q86">
        <v>0.32</v>
      </c>
      <c r="R86">
        <v>0.63</v>
      </c>
      <c r="S86">
        <v>2.73</v>
      </c>
      <c r="T86">
        <v>1091.98</v>
      </c>
      <c r="U86">
        <v>18.510000000000002</v>
      </c>
      <c r="V86">
        <v>0.6</v>
      </c>
      <c r="W86">
        <v>0.44</v>
      </c>
      <c r="X86">
        <v>0.99</v>
      </c>
      <c r="Y86">
        <v>1.04</v>
      </c>
      <c r="Z86">
        <v>2.0299999999999998</v>
      </c>
      <c r="AA86">
        <v>8.85</v>
      </c>
      <c r="AB86">
        <v>13.65</v>
      </c>
      <c r="AC86">
        <v>13.49</v>
      </c>
      <c r="AD86">
        <v>60.48</v>
      </c>
      <c r="AE86">
        <v>48.64</v>
      </c>
      <c r="AF86">
        <v>-0.13</v>
      </c>
      <c r="AG86">
        <v>62.83</v>
      </c>
      <c r="AH86">
        <v>71</v>
      </c>
      <c r="AI86">
        <v>42</v>
      </c>
      <c r="AJ86">
        <v>0</v>
      </c>
      <c r="AK86">
        <v>1</v>
      </c>
      <c r="AL86">
        <v>0</v>
      </c>
      <c r="AM86">
        <v>3</v>
      </c>
      <c r="AN86">
        <v>7</v>
      </c>
      <c r="AO86">
        <v>42.86</v>
      </c>
      <c r="AP86">
        <v>8</v>
      </c>
      <c r="AQ86">
        <v>153</v>
      </c>
      <c r="AR86">
        <v>5.23</v>
      </c>
      <c r="AS86">
        <v>0</v>
      </c>
      <c r="AT86">
        <v>0</v>
      </c>
      <c r="AU86">
        <v>0</v>
      </c>
    </row>
    <row r="87" spans="2:47" x14ac:dyDescent="0.2">
      <c r="B87" t="s">
        <v>1002</v>
      </c>
      <c r="C87" t="s">
        <v>46</v>
      </c>
      <c r="D87" t="s">
        <v>616</v>
      </c>
      <c r="E87">
        <v>18.645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-33.33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2:47" x14ac:dyDescent="0.2">
      <c r="B88" t="s">
        <v>906</v>
      </c>
      <c r="C88" t="s">
        <v>41</v>
      </c>
      <c r="D88" t="s">
        <v>586</v>
      </c>
      <c r="E88">
        <v>16.914999999999999</v>
      </c>
      <c r="F88">
        <v>24</v>
      </c>
      <c r="G88">
        <v>0</v>
      </c>
      <c r="H88">
        <v>2</v>
      </c>
      <c r="I88">
        <v>1</v>
      </c>
      <c r="J88">
        <v>2</v>
      </c>
      <c r="K88">
        <v>3</v>
      </c>
      <c r="L88">
        <v>19</v>
      </c>
      <c r="M88">
        <v>0</v>
      </c>
      <c r="N88">
        <v>0</v>
      </c>
      <c r="O88">
        <v>0.08</v>
      </c>
      <c r="P88">
        <v>0.04</v>
      </c>
      <c r="Q88">
        <v>0.08</v>
      </c>
      <c r="R88">
        <v>0.12</v>
      </c>
      <c r="S88">
        <v>0.79</v>
      </c>
      <c r="T88">
        <v>198.51</v>
      </c>
      <c r="U88">
        <v>8.27</v>
      </c>
      <c r="V88">
        <v>0</v>
      </c>
      <c r="W88">
        <v>0.6</v>
      </c>
      <c r="X88">
        <v>0.3</v>
      </c>
      <c r="Y88">
        <v>0.6</v>
      </c>
      <c r="Z88">
        <v>0.91</v>
      </c>
      <c r="AA88">
        <v>5.74</v>
      </c>
      <c r="AB88">
        <v>12.59</v>
      </c>
      <c r="AC88">
        <v>12.89</v>
      </c>
      <c r="AD88">
        <v>43.47</v>
      </c>
      <c r="AE88">
        <v>50.46</v>
      </c>
      <c r="AF88">
        <v>-17.989999999999998</v>
      </c>
      <c r="AG88">
        <v>33.33</v>
      </c>
      <c r="AH88">
        <v>4</v>
      </c>
      <c r="AI88">
        <v>8</v>
      </c>
      <c r="AJ88">
        <v>0</v>
      </c>
      <c r="AK88">
        <v>1</v>
      </c>
      <c r="AL88">
        <v>0</v>
      </c>
      <c r="AM88">
        <v>0</v>
      </c>
      <c r="AN88">
        <v>3</v>
      </c>
      <c r="AO88">
        <v>0</v>
      </c>
      <c r="AP88">
        <v>0</v>
      </c>
      <c r="AQ88">
        <v>15</v>
      </c>
      <c r="AR88">
        <v>0</v>
      </c>
      <c r="AS88">
        <v>11</v>
      </c>
      <c r="AT88">
        <v>17</v>
      </c>
      <c r="AU88">
        <v>64.709999999999994</v>
      </c>
    </row>
    <row r="89" spans="2:47" x14ac:dyDescent="0.2">
      <c r="B89" t="s">
        <v>833</v>
      </c>
      <c r="C89" t="s">
        <v>49</v>
      </c>
      <c r="D89" t="s">
        <v>579</v>
      </c>
      <c r="E89">
        <v>18.373999999999999</v>
      </c>
      <c r="F89">
        <v>53</v>
      </c>
      <c r="G89">
        <v>5</v>
      </c>
      <c r="H89">
        <v>2</v>
      </c>
      <c r="I89">
        <v>3</v>
      </c>
      <c r="J89">
        <v>7</v>
      </c>
      <c r="K89">
        <v>10</v>
      </c>
      <c r="L89">
        <v>42</v>
      </c>
      <c r="M89">
        <v>11.9</v>
      </c>
      <c r="N89">
        <v>0.09</v>
      </c>
      <c r="O89">
        <v>0.04</v>
      </c>
      <c r="P89">
        <v>0.06</v>
      </c>
      <c r="Q89">
        <v>0.13</v>
      </c>
      <c r="R89">
        <v>0.19</v>
      </c>
      <c r="S89">
        <v>0.79</v>
      </c>
      <c r="T89">
        <v>587</v>
      </c>
      <c r="U89">
        <v>11.08</v>
      </c>
      <c r="V89">
        <v>0.51</v>
      </c>
      <c r="W89">
        <v>0.2</v>
      </c>
      <c r="X89">
        <v>0.31</v>
      </c>
      <c r="Y89">
        <v>0.72</v>
      </c>
      <c r="Z89">
        <v>1.02</v>
      </c>
      <c r="AA89">
        <v>4.29</v>
      </c>
      <c r="AB89">
        <v>13.42</v>
      </c>
      <c r="AC89">
        <v>12.66</v>
      </c>
      <c r="AD89">
        <v>58.75</v>
      </c>
      <c r="AE89">
        <v>51.04</v>
      </c>
      <c r="AF89">
        <v>-21.52</v>
      </c>
      <c r="AG89">
        <v>42.22</v>
      </c>
      <c r="AH89">
        <v>19</v>
      </c>
      <c r="AI89">
        <v>26</v>
      </c>
      <c r="AJ89">
        <v>0</v>
      </c>
      <c r="AK89">
        <v>2</v>
      </c>
      <c r="AL89">
        <v>0</v>
      </c>
      <c r="AM89">
        <v>1</v>
      </c>
      <c r="AN89">
        <v>6</v>
      </c>
      <c r="AO89">
        <v>16.670000000000002</v>
      </c>
      <c r="AP89">
        <v>4</v>
      </c>
      <c r="AQ89">
        <v>34</v>
      </c>
      <c r="AR89">
        <v>11.76</v>
      </c>
      <c r="AS89">
        <v>7</v>
      </c>
      <c r="AT89">
        <v>15</v>
      </c>
      <c r="AU89">
        <v>46.67</v>
      </c>
    </row>
    <row r="90" spans="2:47" x14ac:dyDescent="0.2">
      <c r="B90" t="s">
        <v>507</v>
      </c>
      <c r="C90" t="s">
        <v>41</v>
      </c>
      <c r="D90" t="s">
        <v>391</v>
      </c>
      <c r="E90">
        <v>18.577000000000002</v>
      </c>
      <c r="F90">
        <v>66</v>
      </c>
      <c r="G90">
        <v>9</v>
      </c>
      <c r="H90">
        <v>6</v>
      </c>
      <c r="I90">
        <v>4</v>
      </c>
      <c r="J90">
        <v>15</v>
      </c>
      <c r="K90">
        <v>19</v>
      </c>
      <c r="L90">
        <v>55</v>
      </c>
      <c r="M90">
        <v>16.36</v>
      </c>
      <c r="N90">
        <v>0.14000000000000001</v>
      </c>
      <c r="O90">
        <v>0.09</v>
      </c>
      <c r="P90">
        <v>0.06</v>
      </c>
      <c r="Q90">
        <v>0.23</v>
      </c>
      <c r="R90">
        <v>0.28999999999999998</v>
      </c>
      <c r="S90">
        <v>0.83</v>
      </c>
      <c r="T90">
        <v>712.66</v>
      </c>
      <c r="U90">
        <v>10.8</v>
      </c>
      <c r="V90">
        <v>0.76</v>
      </c>
      <c r="W90">
        <v>0.51</v>
      </c>
      <c r="X90">
        <v>0.34</v>
      </c>
      <c r="Y90">
        <v>1.26</v>
      </c>
      <c r="Z90">
        <v>1.6</v>
      </c>
      <c r="AA90">
        <v>4.63</v>
      </c>
      <c r="AB90">
        <v>12.66</v>
      </c>
      <c r="AC90">
        <v>13.94</v>
      </c>
      <c r="AD90">
        <v>50.62</v>
      </c>
      <c r="AE90">
        <v>49.64</v>
      </c>
      <c r="AF90">
        <v>6.09</v>
      </c>
      <c r="AG90">
        <v>55.56</v>
      </c>
      <c r="AH90">
        <v>30</v>
      </c>
      <c r="AI90">
        <v>24</v>
      </c>
      <c r="AJ90">
        <v>4</v>
      </c>
      <c r="AK90">
        <v>11</v>
      </c>
      <c r="AL90">
        <v>36.36</v>
      </c>
      <c r="AM90">
        <v>2</v>
      </c>
      <c r="AN90">
        <v>13</v>
      </c>
      <c r="AO90">
        <v>15.38</v>
      </c>
      <c r="AP90">
        <v>3</v>
      </c>
      <c r="AQ90">
        <v>31</v>
      </c>
      <c r="AR90">
        <v>9.68</v>
      </c>
      <c r="AS90">
        <v>53</v>
      </c>
      <c r="AT90">
        <v>112</v>
      </c>
      <c r="AU90">
        <v>47.32</v>
      </c>
    </row>
    <row r="91" spans="2:47" x14ac:dyDescent="0.2">
      <c r="B91" t="s">
        <v>915</v>
      </c>
      <c r="C91" t="s">
        <v>102</v>
      </c>
      <c r="D91" t="s">
        <v>618</v>
      </c>
      <c r="E91">
        <v>20.268999999999998</v>
      </c>
      <c r="F91">
        <v>5</v>
      </c>
      <c r="G91">
        <v>0</v>
      </c>
      <c r="H91">
        <v>1</v>
      </c>
      <c r="I91">
        <v>1</v>
      </c>
      <c r="J91">
        <v>1</v>
      </c>
      <c r="K91">
        <v>2</v>
      </c>
      <c r="L91">
        <v>5</v>
      </c>
      <c r="M91">
        <v>0</v>
      </c>
      <c r="N91">
        <v>0</v>
      </c>
      <c r="O91">
        <v>0.2</v>
      </c>
      <c r="P91">
        <v>0.2</v>
      </c>
      <c r="Q91">
        <v>0.2</v>
      </c>
      <c r="R91">
        <v>0.4</v>
      </c>
      <c r="S91">
        <v>1</v>
      </c>
      <c r="T91">
        <v>77.650000000000006</v>
      </c>
      <c r="U91">
        <v>15.53</v>
      </c>
      <c r="V91">
        <v>0</v>
      </c>
      <c r="W91">
        <v>0.77</v>
      </c>
      <c r="X91">
        <v>0.77</v>
      </c>
      <c r="Y91">
        <v>0.77</v>
      </c>
      <c r="Z91">
        <v>1.55</v>
      </c>
      <c r="AA91">
        <v>3.86</v>
      </c>
      <c r="AB91">
        <v>12.84</v>
      </c>
      <c r="AC91">
        <v>13.4</v>
      </c>
      <c r="AD91">
        <v>43.94</v>
      </c>
      <c r="AE91">
        <v>49.11</v>
      </c>
      <c r="AF91">
        <v>20</v>
      </c>
      <c r="AG91">
        <v>50</v>
      </c>
      <c r="AH91">
        <v>4</v>
      </c>
      <c r="AI91">
        <v>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</v>
      </c>
      <c r="AR91">
        <v>0</v>
      </c>
      <c r="AS91">
        <v>0</v>
      </c>
      <c r="AT91">
        <v>0</v>
      </c>
      <c r="AU91">
        <v>0</v>
      </c>
    </row>
    <row r="92" spans="2:47" x14ac:dyDescent="0.2">
      <c r="B92" t="s">
        <v>692</v>
      </c>
      <c r="C92" t="s">
        <v>46</v>
      </c>
      <c r="D92" t="s">
        <v>644</v>
      </c>
      <c r="E92">
        <v>20.678999999999998</v>
      </c>
      <c r="F92">
        <v>67</v>
      </c>
      <c r="G92">
        <v>16</v>
      </c>
      <c r="H92">
        <v>3</v>
      </c>
      <c r="I92">
        <v>12</v>
      </c>
      <c r="J92">
        <v>19</v>
      </c>
      <c r="K92">
        <v>31</v>
      </c>
      <c r="L92">
        <v>150</v>
      </c>
      <c r="M92">
        <v>10.67</v>
      </c>
      <c r="N92">
        <v>0.24</v>
      </c>
      <c r="O92">
        <v>0.04</v>
      </c>
      <c r="P92">
        <v>0.18</v>
      </c>
      <c r="Q92">
        <v>0.28000000000000003</v>
      </c>
      <c r="R92">
        <v>0.46</v>
      </c>
      <c r="S92">
        <v>2.2400000000000002</v>
      </c>
      <c r="T92">
        <v>844.72</v>
      </c>
      <c r="U92">
        <v>12.61</v>
      </c>
      <c r="V92">
        <v>1.1399999999999999</v>
      </c>
      <c r="W92">
        <v>0.21</v>
      </c>
      <c r="X92">
        <v>0.85</v>
      </c>
      <c r="Y92">
        <v>1.35</v>
      </c>
      <c r="Z92">
        <v>2.2000000000000002</v>
      </c>
      <c r="AA92">
        <v>10.65</v>
      </c>
      <c r="AB92">
        <v>12.87</v>
      </c>
      <c r="AC92">
        <v>13.14</v>
      </c>
      <c r="AD92">
        <v>54.99</v>
      </c>
      <c r="AE92">
        <v>50.52</v>
      </c>
      <c r="AF92">
        <v>-15.8</v>
      </c>
      <c r="AG92">
        <v>45.88</v>
      </c>
      <c r="AH92">
        <v>39</v>
      </c>
      <c r="AI92">
        <v>46</v>
      </c>
      <c r="AJ92">
        <v>3</v>
      </c>
      <c r="AK92">
        <v>13</v>
      </c>
      <c r="AL92">
        <v>23.08</v>
      </c>
      <c r="AM92">
        <v>5</v>
      </c>
      <c r="AN92">
        <v>28</v>
      </c>
      <c r="AO92">
        <v>17.86</v>
      </c>
      <c r="AP92">
        <v>8</v>
      </c>
      <c r="AQ92">
        <v>109</v>
      </c>
      <c r="AR92">
        <v>7.34</v>
      </c>
      <c r="AS92">
        <v>277</v>
      </c>
      <c r="AT92">
        <v>440</v>
      </c>
      <c r="AU92">
        <v>62.95</v>
      </c>
    </row>
    <row r="93" spans="2:47" x14ac:dyDescent="0.2">
      <c r="B93" t="s">
        <v>788</v>
      </c>
      <c r="C93" t="s">
        <v>102</v>
      </c>
      <c r="D93" t="s">
        <v>583</v>
      </c>
      <c r="E93">
        <v>20.411000000000001</v>
      </c>
      <c r="F93">
        <v>53</v>
      </c>
      <c r="G93">
        <v>2</v>
      </c>
      <c r="H93">
        <v>8</v>
      </c>
      <c r="I93">
        <v>9</v>
      </c>
      <c r="J93">
        <v>10</v>
      </c>
      <c r="K93">
        <v>19</v>
      </c>
      <c r="L93">
        <v>80</v>
      </c>
      <c r="M93">
        <v>2.5</v>
      </c>
      <c r="N93">
        <v>0.04</v>
      </c>
      <c r="O93">
        <v>0.15</v>
      </c>
      <c r="P93">
        <v>0.17</v>
      </c>
      <c r="Q93">
        <v>0.19</v>
      </c>
      <c r="R93">
        <v>0.36</v>
      </c>
      <c r="S93">
        <v>1.51</v>
      </c>
      <c r="T93">
        <v>878.06</v>
      </c>
      <c r="U93">
        <v>16.57</v>
      </c>
      <c r="V93">
        <v>0.14000000000000001</v>
      </c>
      <c r="W93">
        <v>0.55000000000000004</v>
      </c>
      <c r="X93">
        <v>0.61</v>
      </c>
      <c r="Y93">
        <v>0.68</v>
      </c>
      <c r="Z93">
        <v>1.3</v>
      </c>
      <c r="AA93">
        <v>5.47</v>
      </c>
      <c r="AB93">
        <v>14.04</v>
      </c>
      <c r="AC93">
        <v>13.34</v>
      </c>
      <c r="AD93">
        <v>60.75</v>
      </c>
      <c r="AE93">
        <v>48.69</v>
      </c>
      <c r="AF93">
        <v>-3.33</v>
      </c>
      <c r="AG93">
        <v>59.78</v>
      </c>
      <c r="AH93">
        <v>55</v>
      </c>
      <c r="AI93">
        <v>37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</v>
      </c>
      <c r="AQ93">
        <v>80</v>
      </c>
      <c r="AR93">
        <v>2.5</v>
      </c>
      <c r="AS93">
        <v>0</v>
      </c>
      <c r="AT93">
        <v>0</v>
      </c>
      <c r="AU93">
        <v>0</v>
      </c>
    </row>
    <row r="94" spans="2:47" x14ac:dyDescent="0.2">
      <c r="B94" t="s">
        <v>808</v>
      </c>
      <c r="C94" t="s">
        <v>102</v>
      </c>
      <c r="D94" t="s">
        <v>1658</v>
      </c>
      <c r="E94">
        <v>17.709</v>
      </c>
      <c r="F94">
        <v>68</v>
      </c>
      <c r="G94">
        <v>7</v>
      </c>
      <c r="H94">
        <v>2</v>
      </c>
      <c r="I94">
        <v>4</v>
      </c>
      <c r="J94">
        <v>9</v>
      </c>
      <c r="K94">
        <v>13</v>
      </c>
      <c r="L94">
        <v>57</v>
      </c>
      <c r="M94">
        <v>12.28</v>
      </c>
      <c r="N94">
        <v>0.1</v>
      </c>
      <c r="O94">
        <v>0.03</v>
      </c>
      <c r="P94">
        <v>0.06</v>
      </c>
      <c r="Q94">
        <v>0.13</v>
      </c>
      <c r="R94">
        <v>0.19</v>
      </c>
      <c r="S94">
        <v>0.84</v>
      </c>
      <c r="T94">
        <v>921.81</v>
      </c>
      <c r="U94">
        <v>13.56</v>
      </c>
      <c r="V94">
        <v>0.46</v>
      </c>
      <c r="W94">
        <v>0.13</v>
      </c>
      <c r="X94">
        <v>0.26</v>
      </c>
      <c r="Y94">
        <v>0.59</v>
      </c>
      <c r="Z94">
        <v>0.85</v>
      </c>
      <c r="AA94">
        <v>3.71</v>
      </c>
      <c r="AB94">
        <v>12.28</v>
      </c>
      <c r="AC94">
        <v>13.03</v>
      </c>
      <c r="AD94">
        <v>52.61</v>
      </c>
      <c r="AE94">
        <v>52.44</v>
      </c>
      <c r="AF94">
        <v>-0.81</v>
      </c>
      <c r="AG94">
        <v>50</v>
      </c>
      <c r="AH94">
        <v>44</v>
      </c>
      <c r="AI94">
        <v>44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100</v>
      </c>
      <c r="AP94">
        <v>6</v>
      </c>
      <c r="AQ94">
        <v>56</v>
      </c>
      <c r="AR94">
        <v>10.71</v>
      </c>
      <c r="AS94">
        <v>0</v>
      </c>
      <c r="AT94">
        <v>1</v>
      </c>
      <c r="AU94">
        <v>0</v>
      </c>
    </row>
    <row r="95" spans="2:47" x14ac:dyDescent="0.2">
      <c r="B95" t="s">
        <v>790</v>
      </c>
      <c r="C95" t="s">
        <v>102</v>
      </c>
      <c r="D95" t="s">
        <v>599</v>
      </c>
      <c r="E95">
        <v>18.544</v>
      </c>
      <c r="F95">
        <v>61</v>
      </c>
      <c r="G95">
        <v>6</v>
      </c>
      <c r="H95">
        <v>4</v>
      </c>
      <c r="I95">
        <v>8</v>
      </c>
      <c r="J95">
        <v>10</v>
      </c>
      <c r="K95">
        <v>18</v>
      </c>
      <c r="L95">
        <v>69</v>
      </c>
      <c r="M95">
        <v>8.6999999999999993</v>
      </c>
      <c r="N95">
        <v>0.1</v>
      </c>
      <c r="O95">
        <v>7.0000000000000007E-2</v>
      </c>
      <c r="P95">
        <v>0.13</v>
      </c>
      <c r="Q95">
        <v>0.16</v>
      </c>
      <c r="R95">
        <v>0.3</v>
      </c>
      <c r="S95">
        <v>1.1299999999999999</v>
      </c>
      <c r="T95">
        <v>810.93</v>
      </c>
      <c r="U95">
        <v>13.29</v>
      </c>
      <c r="V95">
        <v>0.44</v>
      </c>
      <c r="W95">
        <v>0.3</v>
      </c>
      <c r="X95">
        <v>0.59</v>
      </c>
      <c r="Y95">
        <v>0.74</v>
      </c>
      <c r="Z95">
        <v>1.33</v>
      </c>
      <c r="AA95">
        <v>5.1100000000000003</v>
      </c>
      <c r="AB95">
        <v>12.51</v>
      </c>
      <c r="AC95">
        <v>13.24</v>
      </c>
      <c r="AD95">
        <v>51.02</v>
      </c>
      <c r="AE95">
        <v>50.22</v>
      </c>
      <c r="AF95">
        <v>-4.9400000000000004</v>
      </c>
      <c r="AG95">
        <v>47.89</v>
      </c>
      <c r="AH95">
        <v>34</v>
      </c>
      <c r="AI95">
        <v>37</v>
      </c>
      <c r="AJ95">
        <v>2</v>
      </c>
      <c r="AK95">
        <v>2</v>
      </c>
      <c r="AL95">
        <v>100</v>
      </c>
      <c r="AM95">
        <v>0</v>
      </c>
      <c r="AN95">
        <v>2</v>
      </c>
      <c r="AO95">
        <v>0</v>
      </c>
      <c r="AP95">
        <v>4</v>
      </c>
      <c r="AQ95">
        <v>65</v>
      </c>
      <c r="AR95">
        <v>6.15</v>
      </c>
      <c r="AS95">
        <v>0</v>
      </c>
      <c r="AT95">
        <v>1</v>
      </c>
      <c r="AU95">
        <v>0</v>
      </c>
    </row>
    <row r="96" spans="2:47" x14ac:dyDescent="0.2">
      <c r="B96" t="s">
        <v>745</v>
      </c>
      <c r="C96" t="s">
        <v>41</v>
      </c>
      <c r="D96" t="s">
        <v>588</v>
      </c>
      <c r="E96">
        <v>18.297000000000001</v>
      </c>
      <c r="F96">
        <v>68</v>
      </c>
      <c r="G96">
        <v>7</v>
      </c>
      <c r="H96">
        <v>5</v>
      </c>
      <c r="I96">
        <v>4</v>
      </c>
      <c r="J96">
        <v>12</v>
      </c>
      <c r="K96">
        <v>16</v>
      </c>
      <c r="L96">
        <v>75</v>
      </c>
      <c r="M96">
        <v>9.33</v>
      </c>
      <c r="N96">
        <v>0.1</v>
      </c>
      <c r="O96">
        <v>7.0000000000000007E-2</v>
      </c>
      <c r="P96">
        <v>0.06</v>
      </c>
      <c r="Q96">
        <v>0.18</v>
      </c>
      <c r="R96">
        <v>0.24</v>
      </c>
      <c r="S96">
        <v>1.1000000000000001</v>
      </c>
      <c r="T96">
        <v>724</v>
      </c>
      <c r="U96">
        <v>10.65</v>
      </c>
      <c r="V96">
        <v>0.57999999999999996</v>
      </c>
      <c r="W96">
        <v>0.41</v>
      </c>
      <c r="X96">
        <v>0.33</v>
      </c>
      <c r="Y96">
        <v>0.99</v>
      </c>
      <c r="Z96">
        <v>1.33</v>
      </c>
      <c r="AA96">
        <v>6.22</v>
      </c>
      <c r="AB96">
        <v>12.59</v>
      </c>
      <c r="AC96">
        <v>13.04</v>
      </c>
      <c r="AD96">
        <v>44.6</v>
      </c>
      <c r="AE96">
        <v>52.12</v>
      </c>
      <c r="AF96">
        <v>-19.54</v>
      </c>
      <c r="AG96">
        <v>32.31</v>
      </c>
      <c r="AH96">
        <v>21</v>
      </c>
      <c r="AI96">
        <v>44</v>
      </c>
      <c r="AJ96">
        <v>1</v>
      </c>
      <c r="AK96">
        <v>11</v>
      </c>
      <c r="AL96">
        <v>9.09</v>
      </c>
      <c r="AM96">
        <v>1</v>
      </c>
      <c r="AN96">
        <v>11</v>
      </c>
      <c r="AO96">
        <v>9.09</v>
      </c>
      <c r="AP96">
        <v>5</v>
      </c>
      <c r="AQ96">
        <v>53</v>
      </c>
      <c r="AR96">
        <v>9.43</v>
      </c>
      <c r="AS96">
        <v>440</v>
      </c>
      <c r="AT96">
        <v>873</v>
      </c>
      <c r="AU96">
        <v>50.4</v>
      </c>
    </row>
    <row r="97" spans="2:47" x14ac:dyDescent="0.2">
      <c r="B97" t="s">
        <v>980</v>
      </c>
      <c r="C97" t="s">
        <v>41</v>
      </c>
      <c r="D97" t="s">
        <v>586</v>
      </c>
      <c r="E97">
        <v>16.611000000000001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29.87</v>
      </c>
      <c r="U97">
        <v>7.47</v>
      </c>
      <c r="V97">
        <v>0</v>
      </c>
      <c r="W97">
        <v>0</v>
      </c>
      <c r="X97">
        <v>0</v>
      </c>
      <c r="Y97">
        <v>0</v>
      </c>
      <c r="Z97">
        <v>0</v>
      </c>
      <c r="AA97">
        <v>8.0299999999999994</v>
      </c>
      <c r="AB97">
        <v>14.58</v>
      </c>
      <c r="AC97">
        <v>12.67</v>
      </c>
      <c r="AD97">
        <v>53.42</v>
      </c>
      <c r="AE97">
        <v>55.38</v>
      </c>
      <c r="AF97">
        <v>-5.56</v>
      </c>
      <c r="AG97">
        <v>50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4</v>
      </c>
      <c r="AR97">
        <v>0</v>
      </c>
      <c r="AS97">
        <v>1</v>
      </c>
      <c r="AT97">
        <v>1</v>
      </c>
      <c r="AU97">
        <v>100</v>
      </c>
    </row>
    <row r="98" spans="2:47" x14ac:dyDescent="0.2">
      <c r="B98" t="s">
        <v>926</v>
      </c>
      <c r="C98" t="s">
        <v>102</v>
      </c>
      <c r="D98" t="s">
        <v>583</v>
      </c>
      <c r="E98">
        <v>16.649000000000001</v>
      </c>
      <c r="F98">
        <v>52</v>
      </c>
      <c r="G98">
        <v>1</v>
      </c>
      <c r="H98">
        <v>1</v>
      </c>
      <c r="I98">
        <v>3</v>
      </c>
      <c r="J98">
        <v>2</v>
      </c>
      <c r="K98">
        <v>5</v>
      </c>
      <c r="L98">
        <v>21</v>
      </c>
      <c r="M98">
        <v>4.76</v>
      </c>
      <c r="N98">
        <v>0.02</v>
      </c>
      <c r="O98">
        <v>0.02</v>
      </c>
      <c r="P98">
        <v>0.06</v>
      </c>
      <c r="Q98">
        <v>0.04</v>
      </c>
      <c r="R98">
        <v>0.1</v>
      </c>
      <c r="S98">
        <v>0.4</v>
      </c>
      <c r="T98">
        <v>482.45</v>
      </c>
      <c r="U98">
        <v>9.2799999999999994</v>
      </c>
      <c r="V98">
        <v>0.12</v>
      </c>
      <c r="W98">
        <v>0.12</v>
      </c>
      <c r="X98">
        <v>0.37</v>
      </c>
      <c r="Y98">
        <v>0.25</v>
      </c>
      <c r="Z98">
        <v>0.62</v>
      </c>
      <c r="AA98">
        <v>2.61</v>
      </c>
      <c r="AB98">
        <v>13.03</v>
      </c>
      <c r="AC98">
        <v>12.82</v>
      </c>
      <c r="AD98">
        <v>60.64</v>
      </c>
      <c r="AE98">
        <v>46.2</v>
      </c>
      <c r="AF98">
        <v>8</v>
      </c>
      <c r="AG98">
        <v>67.739999999999995</v>
      </c>
      <c r="AH98">
        <v>21</v>
      </c>
      <c r="AI98">
        <v>10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21</v>
      </c>
      <c r="AR98">
        <v>4.76</v>
      </c>
      <c r="AS98">
        <v>1</v>
      </c>
      <c r="AT98">
        <v>1</v>
      </c>
      <c r="AU98">
        <v>100</v>
      </c>
    </row>
    <row r="99" spans="2:47" x14ac:dyDescent="0.2">
      <c r="B99" t="s">
        <v>896</v>
      </c>
      <c r="C99" t="s">
        <v>102</v>
      </c>
      <c r="D99" t="s">
        <v>588</v>
      </c>
      <c r="E99">
        <v>16.663</v>
      </c>
      <c r="F99">
        <v>62</v>
      </c>
      <c r="G99">
        <v>2</v>
      </c>
      <c r="H99">
        <v>4</v>
      </c>
      <c r="I99">
        <v>3</v>
      </c>
      <c r="J99">
        <v>6</v>
      </c>
      <c r="K99">
        <v>9</v>
      </c>
      <c r="L99">
        <v>17</v>
      </c>
      <c r="M99">
        <v>11.76</v>
      </c>
      <c r="N99">
        <v>0.03</v>
      </c>
      <c r="O99">
        <v>0.06</v>
      </c>
      <c r="P99">
        <v>0.05</v>
      </c>
      <c r="Q99">
        <v>0.1</v>
      </c>
      <c r="R99">
        <v>0.15</v>
      </c>
      <c r="S99">
        <v>0.27</v>
      </c>
      <c r="T99">
        <v>889.49</v>
      </c>
      <c r="U99">
        <v>14.35</v>
      </c>
      <c r="V99">
        <v>0.13</v>
      </c>
      <c r="W99">
        <v>0.27</v>
      </c>
      <c r="X99">
        <v>0.2</v>
      </c>
      <c r="Y99">
        <v>0.4</v>
      </c>
      <c r="Z99">
        <v>0.61</v>
      </c>
      <c r="AA99">
        <v>1.1499999999999999</v>
      </c>
      <c r="AB99">
        <v>12.89</v>
      </c>
      <c r="AC99">
        <v>13.07</v>
      </c>
      <c r="AD99">
        <v>48.18</v>
      </c>
      <c r="AE99">
        <v>50.05</v>
      </c>
      <c r="AF99">
        <v>5.49</v>
      </c>
      <c r="AG99">
        <v>50</v>
      </c>
      <c r="AH99">
        <v>48</v>
      </c>
      <c r="AI99">
        <v>48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2</v>
      </c>
      <c r="AQ99">
        <v>17</v>
      </c>
      <c r="AR99">
        <v>11.76</v>
      </c>
      <c r="AS99">
        <v>0</v>
      </c>
      <c r="AT99">
        <v>1</v>
      </c>
      <c r="AU99">
        <v>0</v>
      </c>
    </row>
    <row r="100" spans="2:47" x14ac:dyDescent="0.2">
      <c r="B100" t="s">
        <v>467</v>
      </c>
      <c r="C100" t="s">
        <v>41</v>
      </c>
      <c r="D100" t="s">
        <v>579</v>
      </c>
      <c r="E100">
        <v>16.643999999999998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0.5</v>
      </c>
      <c r="T100">
        <v>21.01</v>
      </c>
      <c r="U100">
        <v>10.51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2.86</v>
      </c>
      <c r="AB100">
        <v>13.27</v>
      </c>
      <c r="AC100">
        <v>13.24</v>
      </c>
      <c r="AD100">
        <v>65.66</v>
      </c>
      <c r="AE100">
        <v>39.22</v>
      </c>
      <c r="AF100">
        <v>-12.5</v>
      </c>
      <c r="AG100">
        <v>50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</row>
    <row r="101" spans="2:47" x14ac:dyDescent="0.2">
      <c r="B101" t="s">
        <v>769</v>
      </c>
      <c r="C101" t="s">
        <v>46</v>
      </c>
      <c r="D101" t="s">
        <v>593</v>
      </c>
      <c r="E101">
        <v>18.696999999999999</v>
      </c>
      <c r="F101">
        <v>66</v>
      </c>
      <c r="G101">
        <v>7</v>
      </c>
      <c r="H101">
        <v>2</v>
      </c>
      <c r="I101">
        <v>3</v>
      </c>
      <c r="J101">
        <v>9</v>
      </c>
      <c r="K101">
        <v>12</v>
      </c>
      <c r="L101">
        <v>44</v>
      </c>
      <c r="M101">
        <v>15.91</v>
      </c>
      <c r="N101">
        <v>0.11</v>
      </c>
      <c r="O101">
        <v>0.03</v>
      </c>
      <c r="P101">
        <v>0.05</v>
      </c>
      <c r="Q101">
        <v>0.14000000000000001</v>
      </c>
      <c r="R101">
        <v>0.18</v>
      </c>
      <c r="S101">
        <v>0.67</v>
      </c>
      <c r="T101">
        <v>658.87</v>
      </c>
      <c r="U101">
        <v>9.98</v>
      </c>
      <c r="V101">
        <v>0.64</v>
      </c>
      <c r="W101">
        <v>0.18</v>
      </c>
      <c r="X101">
        <v>0.27</v>
      </c>
      <c r="Y101">
        <v>0.82</v>
      </c>
      <c r="Z101">
        <v>1.0900000000000001</v>
      </c>
      <c r="AA101">
        <v>4.01</v>
      </c>
      <c r="AB101">
        <v>12.71</v>
      </c>
      <c r="AC101">
        <v>12.68</v>
      </c>
      <c r="AD101">
        <v>57.57</v>
      </c>
      <c r="AE101">
        <v>48.63</v>
      </c>
      <c r="AF101">
        <v>-14.47</v>
      </c>
      <c r="AG101">
        <v>47.17</v>
      </c>
      <c r="AH101">
        <v>25</v>
      </c>
      <c r="AI101">
        <v>28</v>
      </c>
      <c r="AJ101">
        <v>5</v>
      </c>
      <c r="AK101">
        <v>9</v>
      </c>
      <c r="AL101">
        <v>55.56</v>
      </c>
      <c r="AM101">
        <v>1</v>
      </c>
      <c r="AN101">
        <v>6</v>
      </c>
      <c r="AO101">
        <v>16.670000000000002</v>
      </c>
      <c r="AP101">
        <v>1</v>
      </c>
      <c r="AQ101">
        <v>29</v>
      </c>
      <c r="AR101">
        <v>3.45</v>
      </c>
      <c r="AS101">
        <v>136</v>
      </c>
      <c r="AT101">
        <v>259</v>
      </c>
      <c r="AU101">
        <v>52.51</v>
      </c>
    </row>
    <row r="102" spans="2:47" x14ac:dyDescent="0.2">
      <c r="B102" t="s">
        <v>733</v>
      </c>
      <c r="C102" t="s">
        <v>49</v>
      </c>
      <c r="D102" t="s">
        <v>630</v>
      </c>
      <c r="E102">
        <v>19.814</v>
      </c>
      <c r="F102">
        <v>40</v>
      </c>
      <c r="G102">
        <v>12</v>
      </c>
      <c r="H102">
        <v>7</v>
      </c>
      <c r="I102">
        <v>1</v>
      </c>
      <c r="J102">
        <v>19</v>
      </c>
      <c r="K102">
        <v>20</v>
      </c>
      <c r="L102">
        <v>48</v>
      </c>
      <c r="M102">
        <v>25</v>
      </c>
      <c r="N102">
        <v>0.3</v>
      </c>
      <c r="O102">
        <v>0.17</v>
      </c>
      <c r="P102">
        <v>0.03</v>
      </c>
      <c r="Q102">
        <v>0.47</v>
      </c>
      <c r="R102">
        <v>0.5</v>
      </c>
      <c r="S102">
        <v>1.2</v>
      </c>
      <c r="T102">
        <v>552.53</v>
      </c>
      <c r="U102">
        <v>13.81</v>
      </c>
      <c r="V102">
        <v>1.3</v>
      </c>
      <c r="W102">
        <v>0.76</v>
      </c>
      <c r="X102">
        <v>0.11</v>
      </c>
      <c r="Y102">
        <v>2.06</v>
      </c>
      <c r="Z102">
        <v>2.17</v>
      </c>
      <c r="AA102">
        <v>5.21</v>
      </c>
      <c r="AB102">
        <v>13.26</v>
      </c>
      <c r="AC102">
        <v>13.15</v>
      </c>
      <c r="AD102">
        <v>38.49</v>
      </c>
      <c r="AE102">
        <v>52.06</v>
      </c>
      <c r="AF102">
        <v>4.67</v>
      </c>
      <c r="AG102">
        <v>42.37</v>
      </c>
      <c r="AH102">
        <v>25</v>
      </c>
      <c r="AI102">
        <v>34</v>
      </c>
      <c r="AJ102">
        <v>1</v>
      </c>
      <c r="AK102">
        <v>8</v>
      </c>
      <c r="AL102">
        <v>12.5</v>
      </c>
      <c r="AM102">
        <v>3</v>
      </c>
      <c r="AN102">
        <v>9</v>
      </c>
      <c r="AO102">
        <v>33.33</v>
      </c>
      <c r="AP102">
        <v>8</v>
      </c>
      <c r="AQ102">
        <v>31</v>
      </c>
      <c r="AR102">
        <v>25.81</v>
      </c>
      <c r="AS102">
        <v>9</v>
      </c>
      <c r="AT102">
        <v>20</v>
      </c>
      <c r="AU102">
        <v>45</v>
      </c>
    </row>
    <row r="103" spans="2:47" x14ac:dyDescent="0.2">
      <c r="B103" t="s">
        <v>1000</v>
      </c>
      <c r="C103" t="s">
        <v>41</v>
      </c>
      <c r="D103" t="s">
        <v>575</v>
      </c>
      <c r="E103">
        <v>16.126000000000001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0.17</v>
      </c>
      <c r="T103">
        <v>50.54</v>
      </c>
      <c r="U103">
        <v>8.42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1.19</v>
      </c>
      <c r="AB103">
        <v>12.48</v>
      </c>
      <c r="AC103">
        <v>11.56</v>
      </c>
      <c r="AD103">
        <v>52.58</v>
      </c>
      <c r="AE103">
        <v>35.11</v>
      </c>
      <c r="AF103">
        <v>20.84</v>
      </c>
      <c r="AG103">
        <v>66.67</v>
      </c>
      <c r="AH103">
        <v>2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</row>
    <row r="104" spans="2:47" x14ac:dyDescent="0.2">
      <c r="B104" t="s">
        <v>885</v>
      </c>
      <c r="C104" t="s">
        <v>49</v>
      </c>
      <c r="D104" t="s">
        <v>608</v>
      </c>
      <c r="E104">
        <v>18.084</v>
      </c>
      <c r="F104">
        <v>17</v>
      </c>
      <c r="G104">
        <v>0</v>
      </c>
      <c r="H104">
        <v>2</v>
      </c>
      <c r="I104">
        <v>0</v>
      </c>
      <c r="J104">
        <v>2</v>
      </c>
      <c r="K104">
        <v>2</v>
      </c>
      <c r="L104">
        <v>10</v>
      </c>
      <c r="M104">
        <v>0</v>
      </c>
      <c r="N104">
        <v>0</v>
      </c>
      <c r="O104">
        <v>0.12</v>
      </c>
      <c r="P104">
        <v>0</v>
      </c>
      <c r="Q104">
        <v>0.12</v>
      </c>
      <c r="R104">
        <v>0.12</v>
      </c>
      <c r="S104">
        <v>0.59</v>
      </c>
      <c r="T104">
        <v>168.08</v>
      </c>
      <c r="U104">
        <v>9.89</v>
      </c>
      <c r="V104">
        <v>0</v>
      </c>
      <c r="W104">
        <v>0.71</v>
      </c>
      <c r="X104">
        <v>0</v>
      </c>
      <c r="Y104">
        <v>0.71</v>
      </c>
      <c r="Z104">
        <v>0.71</v>
      </c>
      <c r="AA104">
        <v>3.57</v>
      </c>
      <c r="AB104">
        <v>12.2</v>
      </c>
      <c r="AC104">
        <v>13.45</v>
      </c>
      <c r="AD104">
        <v>40.97</v>
      </c>
      <c r="AE104">
        <v>50.91</v>
      </c>
      <c r="AF104">
        <v>-20.32</v>
      </c>
      <c r="AG104">
        <v>20</v>
      </c>
      <c r="AH104">
        <v>3</v>
      </c>
      <c r="AI104">
        <v>12</v>
      </c>
      <c r="AJ104">
        <v>0</v>
      </c>
      <c r="AK104">
        <v>1</v>
      </c>
      <c r="AL104">
        <v>0</v>
      </c>
      <c r="AM104">
        <v>0</v>
      </c>
      <c r="AN104">
        <v>2</v>
      </c>
      <c r="AO104">
        <v>0</v>
      </c>
      <c r="AP104">
        <v>0</v>
      </c>
      <c r="AQ104">
        <v>7</v>
      </c>
      <c r="AR104">
        <v>0</v>
      </c>
      <c r="AS104">
        <v>0</v>
      </c>
      <c r="AT104">
        <v>0</v>
      </c>
      <c r="AU104">
        <v>0</v>
      </c>
    </row>
    <row r="105" spans="2:47" x14ac:dyDescent="0.2">
      <c r="B105" t="s">
        <v>713</v>
      </c>
      <c r="C105" t="s">
        <v>49</v>
      </c>
      <c r="D105" t="s">
        <v>714</v>
      </c>
      <c r="E105">
        <v>20.033000000000001</v>
      </c>
      <c r="F105">
        <v>55</v>
      </c>
      <c r="G105">
        <v>12</v>
      </c>
      <c r="H105">
        <v>11</v>
      </c>
      <c r="I105">
        <v>9</v>
      </c>
      <c r="J105">
        <v>23</v>
      </c>
      <c r="K105">
        <v>32</v>
      </c>
      <c r="L105">
        <v>92</v>
      </c>
      <c r="M105">
        <v>13.04</v>
      </c>
      <c r="N105">
        <v>0.22</v>
      </c>
      <c r="O105">
        <v>0.2</v>
      </c>
      <c r="P105">
        <v>0.16</v>
      </c>
      <c r="Q105">
        <v>0.42</v>
      </c>
      <c r="R105">
        <v>0.57999999999999996</v>
      </c>
      <c r="S105">
        <v>1.67</v>
      </c>
      <c r="T105">
        <v>789.01</v>
      </c>
      <c r="U105">
        <v>14.35</v>
      </c>
      <c r="V105">
        <v>0.91</v>
      </c>
      <c r="W105">
        <v>0.84</v>
      </c>
      <c r="X105">
        <v>0.68</v>
      </c>
      <c r="Y105">
        <v>1.75</v>
      </c>
      <c r="Z105">
        <v>2.4300000000000002</v>
      </c>
      <c r="AA105">
        <v>7</v>
      </c>
      <c r="AB105">
        <v>13.54</v>
      </c>
      <c r="AC105">
        <v>13.69</v>
      </c>
      <c r="AD105">
        <v>57.84</v>
      </c>
      <c r="AE105">
        <v>51.25</v>
      </c>
      <c r="AF105">
        <v>-7.08</v>
      </c>
      <c r="AG105">
        <v>52.44</v>
      </c>
      <c r="AH105">
        <v>43</v>
      </c>
      <c r="AI105">
        <v>39</v>
      </c>
      <c r="AJ105">
        <v>0</v>
      </c>
      <c r="AK105">
        <v>7</v>
      </c>
      <c r="AL105">
        <v>0</v>
      </c>
      <c r="AM105">
        <v>4</v>
      </c>
      <c r="AN105">
        <v>21</v>
      </c>
      <c r="AO105">
        <v>19.05</v>
      </c>
      <c r="AP105">
        <v>8</v>
      </c>
      <c r="AQ105">
        <v>64</v>
      </c>
      <c r="AR105">
        <v>12.5</v>
      </c>
      <c r="AS105">
        <v>18</v>
      </c>
      <c r="AT105">
        <v>40</v>
      </c>
      <c r="AU105">
        <v>45</v>
      </c>
    </row>
    <row r="106" spans="2:47" x14ac:dyDescent="0.2">
      <c r="B106" t="s">
        <v>995</v>
      </c>
      <c r="C106" t="s">
        <v>102</v>
      </c>
      <c r="D106" t="s">
        <v>608</v>
      </c>
      <c r="E106">
        <v>15.976000000000001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-50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2:47" x14ac:dyDescent="0.2">
      <c r="B107" t="s">
        <v>642</v>
      </c>
      <c r="C107" t="s">
        <v>49</v>
      </c>
      <c r="D107" t="s">
        <v>575</v>
      </c>
      <c r="E107">
        <v>20.158999999999999</v>
      </c>
      <c r="F107">
        <v>66</v>
      </c>
      <c r="G107">
        <v>17</v>
      </c>
      <c r="H107">
        <v>6</v>
      </c>
      <c r="I107">
        <v>12</v>
      </c>
      <c r="J107">
        <v>23</v>
      </c>
      <c r="K107">
        <v>35</v>
      </c>
      <c r="L107">
        <v>109</v>
      </c>
      <c r="M107">
        <v>15.6</v>
      </c>
      <c r="N107">
        <v>0.26</v>
      </c>
      <c r="O107">
        <v>0.09</v>
      </c>
      <c r="P107">
        <v>0.18</v>
      </c>
      <c r="Q107">
        <v>0.35</v>
      </c>
      <c r="R107">
        <v>0.53</v>
      </c>
      <c r="S107">
        <v>1.65</v>
      </c>
      <c r="T107">
        <v>789.47</v>
      </c>
      <c r="U107">
        <v>11.96</v>
      </c>
      <c r="V107">
        <v>1.29</v>
      </c>
      <c r="W107">
        <v>0.46</v>
      </c>
      <c r="X107">
        <v>0.91</v>
      </c>
      <c r="Y107">
        <v>1.75</v>
      </c>
      <c r="Z107">
        <v>2.66</v>
      </c>
      <c r="AA107">
        <v>8.2799999999999994</v>
      </c>
      <c r="AB107">
        <v>13.99</v>
      </c>
      <c r="AC107">
        <v>13.05</v>
      </c>
      <c r="AD107">
        <v>54.58</v>
      </c>
      <c r="AE107">
        <v>48.42</v>
      </c>
      <c r="AF107">
        <v>7.04</v>
      </c>
      <c r="AG107">
        <v>59.52</v>
      </c>
      <c r="AH107">
        <v>50</v>
      </c>
      <c r="AI107">
        <v>34</v>
      </c>
      <c r="AJ107">
        <v>5</v>
      </c>
      <c r="AK107">
        <v>19</v>
      </c>
      <c r="AL107">
        <v>26.32</v>
      </c>
      <c r="AM107">
        <v>4</v>
      </c>
      <c r="AN107">
        <v>18</v>
      </c>
      <c r="AO107">
        <v>22.22</v>
      </c>
      <c r="AP107">
        <v>8</v>
      </c>
      <c r="AQ107">
        <v>72</v>
      </c>
      <c r="AR107">
        <v>11.11</v>
      </c>
      <c r="AS107">
        <v>7</v>
      </c>
      <c r="AT107">
        <v>23</v>
      </c>
      <c r="AU107">
        <v>30.43</v>
      </c>
    </row>
    <row r="108" spans="2:47" x14ac:dyDescent="0.2">
      <c r="B108" t="s">
        <v>892</v>
      </c>
      <c r="C108" t="s">
        <v>102</v>
      </c>
      <c r="D108" t="s">
        <v>601</v>
      </c>
      <c r="E108">
        <v>17.879000000000001</v>
      </c>
      <c r="F108">
        <v>51</v>
      </c>
      <c r="G108">
        <v>1</v>
      </c>
      <c r="H108">
        <v>2</v>
      </c>
      <c r="I108">
        <v>1</v>
      </c>
      <c r="J108">
        <v>3</v>
      </c>
      <c r="K108">
        <v>4</v>
      </c>
      <c r="L108">
        <v>48</v>
      </c>
      <c r="M108">
        <v>2.08</v>
      </c>
      <c r="N108">
        <v>0.02</v>
      </c>
      <c r="O108">
        <v>0.04</v>
      </c>
      <c r="P108">
        <v>0.02</v>
      </c>
      <c r="Q108">
        <v>0.06</v>
      </c>
      <c r="R108">
        <v>0.08</v>
      </c>
      <c r="S108">
        <v>0.94</v>
      </c>
      <c r="T108">
        <v>712.18</v>
      </c>
      <c r="U108">
        <v>13.96</v>
      </c>
      <c r="V108">
        <v>0.08</v>
      </c>
      <c r="W108">
        <v>0.17</v>
      </c>
      <c r="X108">
        <v>0.08</v>
      </c>
      <c r="Y108">
        <v>0.25</v>
      </c>
      <c r="Z108">
        <v>0.34</v>
      </c>
      <c r="AA108">
        <v>4.04</v>
      </c>
      <c r="AB108">
        <v>12.95</v>
      </c>
      <c r="AC108">
        <v>12.81</v>
      </c>
      <c r="AD108">
        <v>51.59</v>
      </c>
      <c r="AE108">
        <v>50.03</v>
      </c>
      <c r="AF108">
        <v>-9.33</v>
      </c>
      <c r="AG108">
        <v>45.95</v>
      </c>
      <c r="AH108">
        <v>34</v>
      </c>
      <c r="AI108">
        <v>40</v>
      </c>
      <c r="AJ108">
        <v>0</v>
      </c>
      <c r="AK108">
        <v>0</v>
      </c>
      <c r="AL108">
        <v>0</v>
      </c>
      <c r="AM108">
        <v>0</v>
      </c>
      <c r="AN108">
        <v>2</v>
      </c>
      <c r="AO108">
        <v>0</v>
      </c>
      <c r="AP108">
        <v>1</v>
      </c>
      <c r="AQ108">
        <v>46</v>
      </c>
      <c r="AR108">
        <v>2.17</v>
      </c>
      <c r="AS108">
        <v>0</v>
      </c>
      <c r="AT108">
        <v>0</v>
      </c>
      <c r="AU108">
        <v>0</v>
      </c>
    </row>
    <row r="109" spans="2:47" x14ac:dyDescent="0.2">
      <c r="B109" t="s">
        <v>859</v>
      </c>
      <c r="C109" t="s">
        <v>102</v>
      </c>
      <c r="D109" t="s">
        <v>575</v>
      </c>
      <c r="E109">
        <v>19.271999999999998</v>
      </c>
      <c r="F109">
        <v>53</v>
      </c>
      <c r="G109">
        <v>1</v>
      </c>
      <c r="H109">
        <v>1</v>
      </c>
      <c r="I109">
        <v>2</v>
      </c>
      <c r="J109">
        <v>2</v>
      </c>
      <c r="K109">
        <v>4</v>
      </c>
      <c r="L109">
        <v>20</v>
      </c>
      <c r="M109">
        <v>5</v>
      </c>
      <c r="N109">
        <v>0.02</v>
      </c>
      <c r="O109">
        <v>0.02</v>
      </c>
      <c r="P109">
        <v>0.04</v>
      </c>
      <c r="Q109">
        <v>0.04</v>
      </c>
      <c r="R109">
        <v>0.08</v>
      </c>
      <c r="S109">
        <v>0.38</v>
      </c>
      <c r="T109">
        <v>588.65</v>
      </c>
      <c r="U109">
        <v>11.11</v>
      </c>
      <c r="V109">
        <v>0.1</v>
      </c>
      <c r="W109">
        <v>0.1</v>
      </c>
      <c r="X109">
        <v>0.2</v>
      </c>
      <c r="Y109">
        <v>0.2</v>
      </c>
      <c r="Z109">
        <v>0.41</v>
      </c>
      <c r="AA109">
        <v>2.04</v>
      </c>
      <c r="AB109">
        <v>13.94</v>
      </c>
      <c r="AC109">
        <v>13.05</v>
      </c>
      <c r="AD109">
        <v>54.1</v>
      </c>
      <c r="AE109">
        <v>50.21</v>
      </c>
      <c r="AF109">
        <v>-5.0199999999999996</v>
      </c>
      <c r="AG109">
        <v>47.46</v>
      </c>
      <c r="AH109">
        <v>28</v>
      </c>
      <c r="AI109">
        <v>31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20</v>
      </c>
      <c r="AR109">
        <v>5</v>
      </c>
      <c r="AS109">
        <v>0</v>
      </c>
      <c r="AT109">
        <v>0</v>
      </c>
      <c r="AU109">
        <v>0</v>
      </c>
    </row>
    <row r="110" spans="2:47" x14ac:dyDescent="0.2">
      <c r="B110" t="s">
        <v>622</v>
      </c>
      <c r="C110" t="s">
        <v>41</v>
      </c>
      <c r="D110" t="s">
        <v>588</v>
      </c>
      <c r="E110">
        <v>18.445</v>
      </c>
      <c r="F110">
        <v>55</v>
      </c>
      <c r="G110">
        <v>16</v>
      </c>
      <c r="H110">
        <v>22</v>
      </c>
      <c r="I110">
        <v>5</v>
      </c>
      <c r="J110">
        <v>38</v>
      </c>
      <c r="K110">
        <v>43</v>
      </c>
      <c r="L110">
        <v>110</v>
      </c>
      <c r="M110">
        <v>14.55</v>
      </c>
      <c r="N110">
        <v>0.28999999999999998</v>
      </c>
      <c r="O110">
        <v>0.4</v>
      </c>
      <c r="P110">
        <v>0.09</v>
      </c>
      <c r="Q110">
        <v>0.69</v>
      </c>
      <c r="R110">
        <v>0.78</v>
      </c>
      <c r="S110">
        <v>2</v>
      </c>
      <c r="T110">
        <v>846.38</v>
      </c>
      <c r="U110">
        <v>15.39</v>
      </c>
      <c r="V110">
        <v>1.1299999999999999</v>
      </c>
      <c r="W110">
        <v>1.56</v>
      </c>
      <c r="X110">
        <v>0.35</v>
      </c>
      <c r="Y110">
        <v>2.69</v>
      </c>
      <c r="Z110">
        <v>3.05</v>
      </c>
      <c r="AA110">
        <v>7.8</v>
      </c>
      <c r="AB110">
        <v>13.7</v>
      </c>
      <c r="AC110">
        <v>13.19</v>
      </c>
      <c r="AD110">
        <v>49.11</v>
      </c>
      <c r="AE110">
        <v>49.92</v>
      </c>
      <c r="AF110">
        <v>11.34</v>
      </c>
      <c r="AG110">
        <v>54.74</v>
      </c>
      <c r="AH110">
        <v>52</v>
      </c>
      <c r="AI110">
        <v>43</v>
      </c>
      <c r="AJ110">
        <v>4</v>
      </c>
      <c r="AK110">
        <v>12</v>
      </c>
      <c r="AL110">
        <v>33.33</v>
      </c>
      <c r="AM110">
        <v>3</v>
      </c>
      <c r="AN110">
        <v>17</v>
      </c>
      <c r="AO110">
        <v>17.649999999999999</v>
      </c>
      <c r="AP110">
        <v>9</v>
      </c>
      <c r="AQ110">
        <v>81</v>
      </c>
      <c r="AR110">
        <v>11.11</v>
      </c>
      <c r="AS110">
        <v>266</v>
      </c>
      <c r="AT110">
        <v>573</v>
      </c>
      <c r="AU110">
        <v>46.42</v>
      </c>
    </row>
    <row r="111" spans="2:47" x14ac:dyDescent="0.2">
      <c r="B111" t="s">
        <v>984</v>
      </c>
      <c r="C111" t="s">
        <v>41</v>
      </c>
      <c r="D111" t="s">
        <v>586</v>
      </c>
      <c r="E111">
        <v>18.382000000000001</v>
      </c>
      <c r="F111">
        <v>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-54.55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6</v>
      </c>
      <c r="AT111">
        <v>13</v>
      </c>
      <c r="AU111">
        <v>46.15</v>
      </c>
    </row>
    <row r="112" spans="2:47" x14ac:dyDescent="0.2">
      <c r="B112" t="s">
        <v>1027</v>
      </c>
      <c r="C112" t="s">
        <v>102</v>
      </c>
      <c r="D112" t="s">
        <v>581</v>
      </c>
      <c r="E112">
        <v>18.812000000000001</v>
      </c>
      <c r="F112">
        <v>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0.33</v>
      </c>
      <c r="T112">
        <v>61.46</v>
      </c>
      <c r="U112">
        <v>10.24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1.95</v>
      </c>
      <c r="AB112">
        <v>13.15</v>
      </c>
      <c r="AC112">
        <v>12.69</v>
      </c>
      <c r="AD112">
        <v>58.88</v>
      </c>
      <c r="AE112">
        <v>49.73</v>
      </c>
      <c r="AF112">
        <v>-12.31</v>
      </c>
      <c r="AG112">
        <v>42.86</v>
      </c>
      <c r="AH112">
        <v>3</v>
      </c>
      <c r="AI112">
        <v>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0</v>
      </c>
    </row>
    <row r="113" spans="2:47" x14ac:dyDescent="0.2">
      <c r="B113" t="s">
        <v>631</v>
      </c>
      <c r="C113" t="s">
        <v>49</v>
      </c>
      <c r="D113" t="s">
        <v>1648</v>
      </c>
      <c r="E113">
        <v>19.266999999999999</v>
      </c>
      <c r="F113">
        <v>68</v>
      </c>
      <c r="G113">
        <v>20</v>
      </c>
      <c r="H113">
        <v>9</v>
      </c>
      <c r="I113">
        <v>6</v>
      </c>
      <c r="J113">
        <v>29</v>
      </c>
      <c r="K113">
        <v>35</v>
      </c>
      <c r="L113">
        <v>146</v>
      </c>
      <c r="M113">
        <v>13.7</v>
      </c>
      <c r="N113">
        <v>0.28999999999999998</v>
      </c>
      <c r="O113">
        <v>0.13</v>
      </c>
      <c r="P113">
        <v>0.09</v>
      </c>
      <c r="Q113">
        <v>0.43</v>
      </c>
      <c r="R113">
        <v>0.51</v>
      </c>
      <c r="S113">
        <v>2.15</v>
      </c>
      <c r="T113">
        <v>915.3</v>
      </c>
      <c r="U113">
        <v>13.46</v>
      </c>
      <c r="V113">
        <v>1.31</v>
      </c>
      <c r="W113">
        <v>0.59</v>
      </c>
      <c r="X113">
        <v>0.39</v>
      </c>
      <c r="Y113">
        <v>1.9</v>
      </c>
      <c r="Z113">
        <v>2.29</v>
      </c>
      <c r="AA113">
        <v>9.57</v>
      </c>
      <c r="AB113">
        <v>13.16</v>
      </c>
      <c r="AC113">
        <v>13.06</v>
      </c>
      <c r="AD113">
        <v>46.22</v>
      </c>
      <c r="AE113">
        <v>48.5</v>
      </c>
      <c r="AF113">
        <v>7.86</v>
      </c>
      <c r="AG113">
        <v>49.44</v>
      </c>
      <c r="AH113">
        <v>44</v>
      </c>
      <c r="AI113">
        <v>45</v>
      </c>
      <c r="AJ113">
        <v>5</v>
      </c>
      <c r="AK113">
        <v>18</v>
      </c>
      <c r="AL113">
        <v>27.78</v>
      </c>
      <c r="AM113">
        <v>6</v>
      </c>
      <c r="AN113">
        <v>28</v>
      </c>
      <c r="AO113">
        <v>21.43</v>
      </c>
      <c r="AP113">
        <v>9</v>
      </c>
      <c r="AQ113">
        <v>100</v>
      </c>
      <c r="AR113">
        <v>9</v>
      </c>
      <c r="AS113">
        <v>7</v>
      </c>
      <c r="AT113">
        <v>18</v>
      </c>
      <c r="AU113">
        <v>38.89</v>
      </c>
    </row>
    <row r="114" spans="2:47" x14ac:dyDescent="0.2">
      <c r="B114" t="s">
        <v>777</v>
      </c>
      <c r="C114" t="s">
        <v>41</v>
      </c>
      <c r="D114" t="s">
        <v>608</v>
      </c>
      <c r="E114">
        <v>18.327999999999999</v>
      </c>
      <c r="F114">
        <v>48</v>
      </c>
      <c r="G114">
        <v>2</v>
      </c>
      <c r="H114">
        <v>4</v>
      </c>
      <c r="I114">
        <v>2</v>
      </c>
      <c r="J114">
        <v>6</v>
      </c>
      <c r="K114">
        <v>8</v>
      </c>
      <c r="L114">
        <v>44</v>
      </c>
      <c r="M114">
        <v>4.55</v>
      </c>
      <c r="N114">
        <v>0.04</v>
      </c>
      <c r="O114">
        <v>0.08</v>
      </c>
      <c r="P114">
        <v>0.04</v>
      </c>
      <c r="Q114">
        <v>0.12</v>
      </c>
      <c r="R114">
        <v>0.17</v>
      </c>
      <c r="S114">
        <v>0.92</v>
      </c>
      <c r="T114">
        <v>486.42</v>
      </c>
      <c r="U114">
        <v>10.130000000000001</v>
      </c>
      <c r="V114">
        <v>0.25</v>
      </c>
      <c r="W114">
        <v>0.49</v>
      </c>
      <c r="X114">
        <v>0.25</v>
      </c>
      <c r="Y114">
        <v>0.74</v>
      </c>
      <c r="Z114">
        <v>0.99</v>
      </c>
      <c r="AA114">
        <v>5.43</v>
      </c>
      <c r="AB114">
        <v>12.73</v>
      </c>
      <c r="AC114">
        <v>13.12</v>
      </c>
      <c r="AD114">
        <v>41.11</v>
      </c>
      <c r="AE114">
        <v>49.45</v>
      </c>
      <c r="AF114">
        <v>0.91</v>
      </c>
      <c r="AG114">
        <v>40.909999999999997</v>
      </c>
      <c r="AH114">
        <v>18</v>
      </c>
      <c r="AI114">
        <v>26</v>
      </c>
      <c r="AJ114">
        <v>1</v>
      </c>
      <c r="AK114">
        <v>8</v>
      </c>
      <c r="AL114">
        <v>12.5</v>
      </c>
      <c r="AM114">
        <v>0</v>
      </c>
      <c r="AN114">
        <v>4</v>
      </c>
      <c r="AO114">
        <v>0</v>
      </c>
      <c r="AP114">
        <v>1</v>
      </c>
      <c r="AQ114">
        <v>32</v>
      </c>
      <c r="AR114">
        <v>3.12</v>
      </c>
      <c r="AS114">
        <v>43</v>
      </c>
      <c r="AT114">
        <v>93</v>
      </c>
      <c r="AU114">
        <v>46.24</v>
      </c>
    </row>
    <row r="115" spans="2:47" x14ac:dyDescent="0.2">
      <c r="B115" t="s">
        <v>933</v>
      </c>
      <c r="C115" t="s">
        <v>102</v>
      </c>
      <c r="D115" t="s">
        <v>608</v>
      </c>
      <c r="E115">
        <v>20.184000000000001</v>
      </c>
      <c r="F115">
        <v>38</v>
      </c>
      <c r="G115">
        <v>4</v>
      </c>
      <c r="H115">
        <v>2</v>
      </c>
      <c r="I115">
        <v>4</v>
      </c>
      <c r="J115">
        <v>6</v>
      </c>
      <c r="K115">
        <v>10</v>
      </c>
      <c r="L115">
        <v>73</v>
      </c>
      <c r="M115">
        <v>5.48</v>
      </c>
      <c r="N115">
        <v>0.11</v>
      </c>
      <c r="O115">
        <v>0.05</v>
      </c>
      <c r="P115">
        <v>0.11</v>
      </c>
      <c r="Q115">
        <v>0.16</v>
      </c>
      <c r="R115">
        <v>0.26</v>
      </c>
      <c r="S115">
        <v>1.92</v>
      </c>
      <c r="T115">
        <v>508.74</v>
      </c>
      <c r="U115">
        <v>13.39</v>
      </c>
      <c r="V115">
        <v>0.47</v>
      </c>
      <c r="W115">
        <v>0.24</v>
      </c>
      <c r="X115">
        <v>0.47</v>
      </c>
      <c r="Y115">
        <v>0.71</v>
      </c>
      <c r="Z115">
        <v>1.18</v>
      </c>
      <c r="AA115">
        <v>8.61</v>
      </c>
      <c r="AB115">
        <v>12.94</v>
      </c>
      <c r="AC115">
        <v>13.19</v>
      </c>
      <c r="AD115">
        <v>43.84</v>
      </c>
      <c r="AE115">
        <v>52.1</v>
      </c>
      <c r="AF115">
        <v>-3.57</v>
      </c>
      <c r="AG115">
        <v>37.700000000000003</v>
      </c>
      <c r="AH115">
        <v>23</v>
      </c>
      <c r="AI115">
        <v>38</v>
      </c>
      <c r="AJ115">
        <v>1</v>
      </c>
      <c r="AK115">
        <v>2</v>
      </c>
      <c r="AL115">
        <v>50</v>
      </c>
      <c r="AM115">
        <v>1</v>
      </c>
      <c r="AN115">
        <v>8</v>
      </c>
      <c r="AO115">
        <v>12.5</v>
      </c>
      <c r="AP115">
        <v>2</v>
      </c>
      <c r="AQ115">
        <v>63</v>
      </c>
      <c r="AR115">
        <v>3.17</v>
      </c>
      <c r="AS115">
        <v>0</v>
      </c>
      <c r="AT115">
        <v>0</v>
      </c>
      <c r="AU115">
        <v>0</v>
      </c>
    </row>
    <row r="116" spans="2:47" x14ac:dyDescent="0.2">
      <c r="B116" t="s">
        <v>550</v>
      </c>
      <c r="C116" t="s">
        <v>102</v>
      </c>
      <c r="D116" t="s">
        <v>391</v>
      </c>
      <c r="E116">
        <v>18.5</v>
      </c>
      <c r="F116">
        <v>64</v>
      </c>
      <c r="G116">
        <v>5</v>
      </c>
      <c r="H116">
        <v>3</v>
      </c>
      <c r="I116">
        <v>4</v>
      </c>
      <c r="J116">
        <v>8</v>
      </c>
      <c r="K116">
        <v>12</v>
      </c>
      <c r="L116">
        <v>62</v>
      </c>
      <c r="M116">
        <v>8.06</v>
      </c>
      <c r="N116">
        <v>0.08</v>
      </c>
      <c r="O116">
        <v>0.05</v>
      </c>
      <c r="P116">
        <v>0.06</v>
      </c>
      <c r="Q116">
        <v>0.12</v>
      </c>
      <c r="R116">
        <v>0.19</v>
      </c>
      <c r="S116">
        <v>0.97</v>
      </c>
      <c r="T116">
        <v>866.56</v>
      </c>
      <c r="U116">
        <v>13.54</v>
      </c>
      <c r="V116">
        <v>0.35</v>
      </c>
      <c r="W116">
        <v>0.21</v>
      </c>
      <c r="X116">
        <v>0.28000000000000003</v>
      </c>
      <c r="Y116">
        <v>0.55000000000000004</v>
      </c>
      <c r="Z116">
        <v>0.83</v>
      </c>
      <c r="AA116">
        <v>4.29</v>
      </c>
      <c r="AB116">
        <v>12.76</v>
      </c>
      <c r="AC116">
        <v>13.47</v>
      </c>
      <c r="AD116">
        <v>53.3</v>
      </c>
      <c r="AE116">
        <v>52.44</v>
      </c>
      <c r="AF116">
        <v>-5.12</v>
      </c>
      <c r="AG116">
        <v>48.68</v>
      </c>
      <c r="AH116">
        <v>37</v>
      </c>
      <c r="AI116">
        <v>39</v>
      </c>
      <c r="AJ116">
        <v>0</v>
      </c>
      <c r="AK116">
        <v>3</v>
      </c>
      <c r="AL116">
        <v>0</v>
      </c>
      <c r="AM116">
        <v>1</v>
      </c>
      <c r="AN116">
        <v>7</v>
      </c>
      <c r="AO116">
        <v>14.29</v>
      </c>
      <c r="AP116">
        <v>4</v>
      </c>
      <c r="AQ116">
        <v>52</v>
      </c>
      <c r="AR116">
        <v>7.69</v>
      </c>
      <c r="AS116">
        <v>0</v>
      </c>
      <c r="AT116">
        <v>0</v>
      </c>
      <c r="AU116">
        <v>0</v>
      </c>
    </row>
    <row r="117" spans="2:47" x14ac:dyDescent="0.2">
      <c r="B117" t="s">
        <v>839</v>
      </c>
      <c r="C117" t="s">
        <v>102</v>
      </c>
      <c r="D117" t="s">
        <v>581</v>
      </c>
      <c r="E117">
        <v>19.324000000000002</v>
      </c>
      <c r="F117">
        <v>57</v>
      </c>
      <c r="G117">
        <v>1</v>
      </c>
      <c r="H117">
        <v>5</v>
      </c>
      <c r="I117">
        <v>3</v>
      </c>
      <c r="J117">
        <v>6</v>
      </c>
      <c r="K117">
        <v>9</v>
      </c>
      <c r="L117">
        <v>45</v>
      </c>
      <c r="M117">
        <v>2.2200000000000002</v>
      </c>
      <c r="N117">
        <v>0.02</v>
      </c>
      <c r="O117">
        <v>0.09</v>
      </c>
      <c r="P117">
        <v>0.05</v>
      </c>
      <c r="Q117">
        <v>0.11</v>
      </c>
      <c r="R117">
        <v>0.16</v>
      </c>
      <c r="S117">
        <v>0.79</v>
      </c>
      <c r="T117">
        <v>767.27</v>
      </c>
      <c r="U117">
        <v>13.46</v>
      </c>
      <c r="V117">
        <v>0.08</v>
      </c>
      <c r="W117">
        <v>0.39</v>
      </c>
      <c r="X117">
        <v>0.23</v>
      </c>
      <c r="Y117">
        <v>0.47</v>
      </c>
      <c r="Z117">
        <v>0.7</v>
      </c>
      <c r="AA117">
        <v>3.52</v>
      </c>
      <c r="AB117">
        <v>12.8</v>
      </c>
      <c r="AC117">
        <v>13.26</v>
      </c>
      <c r="AD117">
        <v>58.49</v>
      </c>
      <c r="AE117">
        <v>48.9</v>
      </c>
      <c r="AF117">
        <v>0.48</v>
      </c>
      <c r="AG117">
        <v>59.52</v>
      </c>
      <c r="AH117">
        <v>50</v>
      </c>
      <c r="AI117">
        <v>34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44</v>
      </c>
      <c r="AR117">
        <v>2.27</v>
      </c>
      <c r="AS117">
        <v>0</v>
      </c>
      <c r="AT117">
        <v>0</v>
      </c>
      <c r="AU117">
        <v>0</v>
      </c>
    </row>
    <row r="118" spans="2:47" x14ac:dyDescent="0.2">
      <c r="B118" t="s">
        <v>1018</v>
      </c>
      <c r="C118" t="s">
        <v>46</v>
      </c>
      <c r="D118" t="s">
        <v>579</v>
      </c>
      <c r="E118">
        <v>17.358000000000001</v>
      </c>
      <c r="F118">
        <v>5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2</v>
      </c>
      <c r="M118">
        <v>0</v>
      </c>
      <c r="N118">
        <v>0</v>
      </c>
      <c r="O118">
        <v>0.2</v>
      </c>
      <c r="P118">
        <v>0</v>
      </c>
      <c r="Q118">
        <v>0.2</v>
      </c>
      <c r="R118">
        <v>0.2</v>
      </c>
      <c r="S118">
        <v>0.4</v>
      </c>
      <c r="T118">
        <v>37.14</v>
      </c>
      <c r="U118">
        <v>7.43</v>
      </c>
      <c r="V118">
        <v>0</v>
      </c>
      <c r="W118">
        <v>1.62</v>
      </c>
      <c r="X118">
        <v>0</v>
      </c>
      <c r="Y118">
        <v>1.62</v>
      </c>
      <c r="Z118">
        <v>1.62</v>
      </c>
      <c r="AA118">
        <v>3.23</v>
      </c>
      <c r="AB118">
        <v>14.83</v>
      </c>
      <c r="AC118">
        <v>11.89</v>
      </c>
      <c r="AD118">
        <v>54.88</v>
      </c>
      <c r="AE118">
        <v>48.54</v>
      </c>
      <c r="AF118">
        <v>10</v>
      </c>
      <c r="AG118">
        <v>100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0</v>
      </c>
      <c r="AS118">
        <v>0</v>
      </c>
      <c r="AT118">
        <v>0</v>
      </c>
      <c r="AU118">
        <v>0</v>
      </c>
    </row>
    <row r="119" spans="2:47" x14ac:dyDescent="0.2">
      <c r="B119" t="s">
        <v>900</v>
      </c>
      <c r="C119" t="s">
        <v>102</v>
      </c>
      <c r="D119" t="s">
        <v>616</v>
      </c>
      <c r="E119">
        <v>20.512</v>
      </c>
      <c r="F119">
        <v>54</v>
      </c>
      <c r="G119">
        <v>0</v>
      </c>
      <c r="H119">
        <v>2</v>
      </c>
      <c r="I119">
        <v>3</v>
      </c>
      <c r="J119">
        <v>2</v>
      </c>
      <c r="K119">
        <v>5</v>
      </c>
      <c r="L119">
        <v>64</v>
      </c>
      <c r="M119">
        <v>0</v>
      </c>
      <c r="N119">
        <v>0</v>
      </c>
      <c r="O119">
        <v>0.04</v>
      </c>
      <c r="P119">
        <v>0.06</v>
      </c>
      <c r="Q119">
        <v>0.04</v>
      </c>
      <c r="R119">
        <v>0.09</v>
      </c>
      <c r="S119">
        <v>1.19</v>
      </c>
      <c r="T119">
        <v>896.79</v>
      </c>
      <c r="U119">
        <v>16.61</v>
      </c>
      <c r="V119">
        <v>0</v>
      </c>
      <c r="W119">
        <v>0.13</v>
      </c>
      <c r="X119">
        <v>0.2</v>
      </c>
      <c r="Y119">
        <v>0.13</v>
      </c>
      <c r="Z119">
        <v>0.33</v>
      </c>
      <c r="AA119">
        <v>4.28</v>
      </c>
      <c r="AB119">
        <v>13.36</v>
      </c>
      <c r="AC119">
        <v>13.44</v>
      </c>
      <c r="AD119">
        <v>36.450000000000003</v>
      </c>
      <c r="AE119">
        <v>53.17</v>
      </c>
      <c r="AF119">
        <v>7.21</v>
      </c>
      <c r="AG119">
        <v>39.619999999999997</v>
      </c>
      <c r="AH119">
        <v>42</v>
      </c>
      <c r="AI119">
        <v>64</v>
      </c>
      <c r="AJ119">
        <v>0</v>
      </c>
      <c r="AK119">
        <v>1</v>
      </c>
      <c r="AL119">
        <v>0</v>
      </c>
      <c r="AM119">
        <v>0</v>
      </c>
      <c r="AN119">
        <v>2</v>
      </c>
      <c r="AO119">
        <v>0</v>
      </c>
      <c r="AP119">
        <v>0</v>
      </c>
      <c r="AQ119">
        <v>61</v>
      </c>
      <c r="AR119">
        <v>0</v>
      </c>
      <c r="AS119">
        <v>0</v>
      </c>
      <c r="AT119">
        <v>0</v>
      </c>
      <c r="AU119">
        <v>0</v>
      </c>
    </row>
    <row r="120" spans="2:47" x14ac:dyDescent="0.2">
      <c r="B120" t="s">
        <v>671</v>
      </c>
      <c r="C120" t="s">
        <v>102</v>
      </c>
      <c r="D120" t="s">
        <v>616</v>
      </c>
      <c r="E120">
        <v>18.437000000000001</v>
      </c>
      <c r="F120">
        <v>68</v>
      </c>
      <c r="G120">
        <v>8</v>
      </c>
      <c r="H120">
        <v>8</v>
      </c>
      <c r="I120">
        <v>9</v>
      </c>
      <c r="J120">
        <v>16</v>
      </c>
      <c r="K120">
        <v>25</v>
      </c>
      <c r="L120">
        <v>141</v>
      </c>
      <c r="M120">
        <v>5.67</v>
      </c>
      <c r="N120">
        <v>0.12</v>
      </c>
      <c r="O120">
        <v>0.12</v>
      </c>
      <c r="P120">
        <v>0.13</v>
      </c>
      <c r="Q120">
        <v>0.24</v>
      </c>
      <c r="R120">
        <v>0.37</v>
      </c>
      <c r="S120">
        <v>2.0699999999999998</v>
      </c>
      <c r="T120">
        <v>1183.53</v>
      </c>
      <c r="U120">
        <v>17.399999999999999</v>
      </c>
      <c r="V120">
        <v>0.41</v>
      </c>
      <c r="W120">
        <v>0.41</v>
      </c>
      <c r="X120">
        <v>0.46</v>
      </c>
      <c r="Y120">
        <v>0.81</v>
      </c>
      <c r="Z120">
        <v>1.27</v>
      </c>
      <c r="AA120">
        <v>7.15</v>
      </c>
      <c r="AB120">
        <v>13.3</v>
      </c>
      <c r="AC120">
        <v>13.5</v>
      </c>
      <c r="AD120">
        <v>38.020000000000003</v>
      </c>
      <c r="AE120">
        <v>54.39</v>
      </c>
      <c r="AF120">
        <v>-2.5099999999999998</v>
      </c>
      <c r="AG120">
        <v>33.33</v>
      </c>
      <c r="AH120">
        <v>47</v>
      </c>
      <c r="AI120">
        <v>94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8</v>
      </c>
      <c r="AQ120">
        <v>140</v>
      </c>
      <c r="AR120">
        <v>5.71</v>
      </c>
      <c r="AS120">
        <v>0</v>
      </c>
      <c r="AT120">
        <v>0</v>
      </c>
      <c r="AU120">
        <v>0</v>
      </c>
    </row>
    <row r="121" spans="2:47" x14ac:dyDescent="0.2">
      <c r="B121" t="s">
        <v>941</v>
      </c>
      <c r="C121" t="s">
        <v>49</v>
      </c>
      <c r="D121" t="s">
        <v>618</v>
      </c>
      <c r="E121">
        <v>16.753</v>
      </c>
      <c r="F121">
        <v>8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0.12</v>
      </c>
      <c r="P121">
        <v>0</v>
      </c>
      <c r="Q121">
        <v>0.12</v>
      </c>
      <c r="R121">
        <v>0.12</v>
      </c>
      <c r="S121">
        <v>0</v>
      </c>
      <c r="T121">
        <v>70.41</v>
      </c>
      <c r="U121">
        <v>8.8000000000000007</v>
      </c>
      <c r="V121">
        <v>0</v>
      </c>
      <c r="W121">
        <v>0.85</v>
      </c>
      <c r="X121">
        <v>0</v>
      </c>
      <c r="Y121">
        <v>0.85</v>
      </c>
      <c r="Z121">
        <v>0.85</v>
      </c>
      <c r="AA121">
        <v>0</v>
      </c>
      <c r="AB121">
        <v>12.66</v>
      </c>
      <c r="AC121">
        <v>12.91</v>
      </c>
      <c r="AD121">
        <v>45.44</v>
      </c>
      <c r="AE121">
        <v>50.76</v>
      </c>
      <c r="AF121">
        <v>-10</v>
      </c>
      <c r="AG121">
        <v>40</v>
      </c>
      <c r="AH121">
        <v>2</v>
      </c>
      <c r="AI121">
        <v>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5</v>
      </c>
      <c r="AU121">
        <v>20</v>
      </c>
    </row>
    <row r="122" spans="2:47" x14ac:dyDescent="0.2">
      <c r="B122" t="s">
        <v>709</v>
      </c>
      <c r="C122" t="s">
        <v>46</v>
      </c>
      <c r="D122" t="s">
        <v>581</v>
      </c>
      <c r="E122">
        <v>15.888</v>
      </c>
      <c r="F122">
        <v>61</v>
      </c>
      <c r="G122">
        <v>9</v>
      </c>
      <c r="H122">
        <v>6</v>
      </c>
      <c r="I122">
        <v>5</v>
      </c>
      <c r="J122">
        <v>15</v>
      </c>
      <c r="K122">
        <v>20</v>
      </c>
      <c r="L122">
        <v>69</v>
      </c>
      <c r="M122">
        <v>13.04</v>
      </c>
      <c r="N122">
        <v>0.15</v>
      </c>
      <c r="O122">
        <v>0.1</v>
      </c>
      <c r="P122">
        <v>0.08</v>
      </c>
      <c r="Q122">
        <v>0.25</v>
      </c>
      <c r="R122">
        <v>0.33</v>
      </c>
      <c r="S122">
        <v>1.1299999999999999</v>
      </c>
      <c r="T122">
        <v>676.43</v>
      </c>
      <c r="U122">
        <v>11.09</v>
      </c>
      <c r="V122">
        <v>0.8</v>
      </c>
      <c r="W122">
        <v>0.53</v>
      </c>
      <c r="X122">
        <v>0.44</v>
      </c>
      <c r="Y122">
        <v>1.33</v>
      </c>
      <c r="Z122">
        <v>1.77</v>
      </c>
      <c r="AA122">
        <v>6.12</v>
      </c>
      <c r="AB122">
        <v>13.5</v>
      </c>
      <c r="AC122">
        <v>13.24</v>
      </c>
      <c r="AD122">
        <v>57.31</v>
      </c>
      <c r="AE122">
        <v>50.01</v>
      </c>
      <c r="AF122">
        <v>-1.75</v>
      </c>
      <c r="AG122">
        <v>57.81</v>
      </c>
      <c r="AH122">
        <v>37</v>
      </c>
      <c r="AI122">
        <v>27</v>
      </c>
      <c r="AJ122">
        <v>2</v>
      </c>
      <c r="AK122">
        <v>9</v>
      </c>
      <c r="AL122">
        <v>22.22</v>
      </c>
      <c r="AM122">
        <v>1</v>
      </c>
      <c r="AN122">
        <v>14</v>
      </c>
      <c r="AO122">
        <v>7.14</v>
      </c>
      <c r="AP122">
        <v>6</v>
      </c>
      <c r="AQ122">
        <v>46</v>
      </c>
      <c r="AR122">
        <v>13.04</v>
      </c>
      <c r="AS122">
        <v>6</v>
      </c>
      <c r="AT122">
        <v>12</v>
      </c>
      <c r="AU122">
        <v>50</v>
      </c>
    </row>
    <row r="123" spans="2:47" x14ac:dyDescent="0.2">
      <c r="B123" t="s">
        <v>592</v>
      </c>
      <c r="C123" t="s">
        <v>41</v>
      </c>
      <c r="D123" t="s">
        <v>1652</v>
      </c>
      <c r="E123">
        <v>20.422000000000001</v>
      </c>
      <c r="F123">
        <v>49</v>
      </c>
      <c r="G123">
        <v>15</v>
      </c>
      <c r="H123">
        <v>11</v>
      </c>
      <c r="I123">
        <v>2</v>
      </c>
      <c r="J123">
        <v>26</v>
      </c>
      <c r="K123">
        <v>28</v>
      </c>
      <c r="L123">
        <v>93</v>
      </c>
      <c r="M123">
        <v>16.13</v>
      </c>
      <c r="N123">
        <v>0.31</v>
      </c>
      <c r="O123">
        <v>0.22</v>
      </c>
      <c r="P123">
        <v>0.04</v>
      </c>
      <c r="Q123">
        <v>0.53</v>
      </c>
      <c r="R123">
        <v>0.56999999999999995</v>
      </c>
      <c r="S123">
        <v>1.9</v>
      </c>
      <c r="T123">
        <v>628.66999999999996</v>
      </c>
      <c r="U123">
        <v>12.83</v>
      </c>
      <c r="V123">
        <v>1.43</v>
      </c>
      <c r="W123">
        <v>1.05</v>
      </c>
      <c r="X123">
        <v>0.19</v>
      </c>
      <c r="Y123">
        <v>2.48</v>
      </c>
      <c r="Z123">
        <v>2.67</v>
      </c>
      <c r="AA123">
        <v>8.8800000000000008</v>
      </c>
      <c r="AB123">
        <v>13.48</v>
      </c>
      <c r="AC123">
        <v>13.33</v>
      </c>
      <c r="AD123">
        <v>56.3</v>
      </c>
      <c r="AE123">
        <v>52.08</v>
      </c>
      <c r="AF123">
        <v>-0.69</v>
      </c>
      <c r="AG123">
        <v>54.1</v>
      </c>
      <c r="AH123">
        <v>33</v>
      </c>
      <c r="AI123">
        <v>28</v>
      </c>
      <c r="AJ123">
        <v>5</v>
      </c>
      <c r="AK123">
        <v>26</v>
      </c>
      <c r="AL123">
        <v>19.23</v>
      </c>
      <c r="AM123">
        <v>4</v>
      </c>
      <c r="AN123">
        <v>13</v>
      </c>
      <c r="AO123">
        <v>30.77</v>
      </c>
      <c r="AP123">
        <v>6</v>
      </c>
      <c r="AQ123">
        <v>54</v>
      </c>
      <c r="AR123">
        <v>11.11</v>
      </c>
      <c r="AS123">
        <v>92</v>
      </c>
      <c r="AT123">
        <v>156</v>
      </c>
      <c r="AU123">
        <v>58.97</v>
      </c>
    </row>
    <row r="124" spans="2:47" x14ac:dyDescent="0.2">
      <c r="B124" t="s">
        <v>794</v>
      </c>
      <c r="C124" t="s">
        <v>41</v>
      </c>
      <c r="D124" t="s">
        <v>621</v>
      </c>
      <c r="E124">
        <v>19.361999999999998</v>
      </c>
      <c r="F124">
        <v>65</v>
      </c>
      <c r="G124">
        <v>10</v>
      </c>
      <c r="H124">
        <v>8</v>
      </c>
      <c r="I124">
        <v>5</v>
      </c>
      <c r="J124">
        <v>18</v>
      </c>
      <c r="K124">
        <v>23</v>
      </c>
      <c r="L124">
        <v>87</v>
      </c>
      <c r="M124">
        <v>11.49</v>
      </c>
      <c r="N124">
        <v>0.15</v>
      </c>
      <c r="O124">
        <v>0.12</v>
      </c>
      <c r="P124">
        <v>0.08</v>
      </c>
      <c r="Q124">
        <v>0.28000000000000003</v>
      </c>
      <c r="R124">
        <v>0.35</v>
      </c>
      <c r="S124">
        <v>1.34</v>
      </c>
      <c r="T124">
        <v>706.21</v>
      </c>
      <c r="U124">
        <v>10.86</v>
      </c>
      <c r="V124">
        <v>0.85</v>
      </c>
      <c r="W124">
        <v>0.68</v>
      </c>
      <c r="X124">
        <v>0.42</v>
      </c>
      <c r="Y124">
        <v>1.53</v>
      </c>
      <c r="Z124">
        <v>1.95</v>
      </c>
      <c r="AA124">
        <v>7.39</v>
      </c>
      <c r="AB124">
        <v>12.6</v>
      </c>
      <c r="AC124">
        <v>13.05</v>
      </c>
      <c r="AD124">
        <v>43.4</v>
      </c>
      <c r="AE124">
        <v>50.42</v>
      </c>
      <c r="AF124">
        <v>-4.96</v>
      </c>
      <c r="AG124">
        <v>40.619999999999997</v>
      </c>
      <c r="AH124">
        <v>26</v>
      </c>
      <c r="AI124">
        <v>38</v>
      </c>
      <c r="AJ124">
        <v>2</v>
      </c>
      <c r="AK124">
        <v>12</v>
      </c>
      <c r="AL124">
        <v>16.670000000000002</v>
      </c>
      <c r="AM124">
        <v>0</v>
      </c>
      <c r="AN124">
        <v>11</v>
      </c>
      <c r="AO124">
        <v>0</v>
      </c>
      <c r="AP124">
        <v>8</v>
      </c>
      <c r="AQ124">
        <v>64</v>
      </c>
      <c r="AR124">
        <v>12.5</v>
      </c>
      <c r="AS124">
        <v>318</v>
      </c>
      <c r="AT124">
        <v>651</v>
      </c>
      <c r="AU124">
        <v>48.85</v>
      </c>
    </row>
    <row r="125" spans="2:47" x14ac:dyDescent="0.2">
      <c r="B125" t="s">
        <v>689</v>
      </c>
      <c r="C125" t="s">
        <v>46</v>
      </c>
      <c r="D125" t="s">
        <v>583</v>
      </c>
      <c r="E125">
        <v>18.184999999999999</v>
      </c>
      <c r="F125">
        <v>64</v>
      </c>
      <c r="G125">
        <v>12</v>
      </c>
      <c r="H125">
        <v>9</v>
      </c>
      <c r="I125">
        <v>10</v>
      </c>
      <c r="J125">
        <v>21</v>
      </c>
      <c r="K125">
        <v>31</v>
      </c>
      <c r="L125">
        <v>110</v>
      </c>
      <c r="M125">
        <v>10.91</v>
      </c>
      <c r="N125">
        <v>0.19</v>
      </c>
      <c r="O125">
        <v>0.14000000000000001</v>
      </c>
      <c r="P125">
        <v>0.16</v>
      </c>
      <c r="Q125">
        <v>0.33</v>
      </c>
      <c r="R125">
        <v>0.48</v>
      </c>
      <c r="S125">
        <v>1.72</v>
      </c>
      <c r="T125">
        <v>802.04</v>
      </c>
      <c r="U125">
        <v>12.53</v>
      </c>
      <c r="V125">
        <v>0.9</v>
      </c>
      <c r="W125">
        <v>0.67</v>
      </c>
      <c r="X125">
        <v>0.75</v>
      </c>
      <c r="Y125">
        <v>1.57</v>
      </c>
      <c r="Z125">
        <v>2.3199999999999998</v>
      </c>
      <c r="AA125">
        <v>8.23</v>
      </c>
      <c r="AB125">
        <v>14.08</v>
      </c>
      <c r="AC125">
        <v>13.16</v>
      </c>
      <c r="AD125">
        <v>60.61</v>
      </c>
      <c r="AE125">
        <v>47.43</v>
      </c>
      <c r="AF125">
        <v>4</v>
      </c>
      <c r="AG125">
        <v>62.86</v>
      </c>
      <c r="AH125">
        <v>44</v>
      </c>
      <c r="AI125">
        <v>26</v>
      </c>
      <c r="AJ125">
        <v>3</v>
      </c>
      <c r="AK125">
        <v>9</v>
      </c>
      <c r="AL125">
        <v>33.33</v>
      </c>
      <c r="AM125">
        <v>3</v>
      </c>
      <c r="AN125">
        <v>18</v>
      </c>
      <c r="AO125">
        <v>16.670000000000002</v>
      </c>
      <c r="AP125">
        <v>6</v>
      </c>
      <c r="AQ125">
        <v>83</v>
      </c>
      <c r="AR125">
        <v>7.23</v>
      </c>
      <c r="AS125">
        <v>16</v>
      </c>
      <c r="AT125">
        <v>44</v>
      </c>
      <c r="AU125">
        <v>36.36</v>
      </c>
    </row>
    <row r="126" spans="2:47" x14ac:dyDescent="0.2">
      <c r="B126" t="s">
        <v>998</v>
      </c>
      <c r="C126" t="s">
        <v>102</v>
      </c>
      <c r="D126" t="s">
        <v>575</v>
      </c>
      <c r="E126">
        <v>17.984999999999999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-75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0</v>
      </c>
      <c r="AS126">
        <v>0</v>
      </c>
      <c r="AT126">
        <v>0</v>
      </c>
      <c r="AU126">
        <v>0</v>
      </c>
    </row>
    <row r="127" spans="2:47" x14ac:dyDescent="0.2">
      <c r="B127" t="s">
        <v>1671</v>
      </c>
      <c r="C127" t="s">
        <v>49</v>
      </c>
      <c r="D127" t="s">
        <v>588</v>
      </c>
      <c r="E127">
        <v>18.081</v>
      </c>
      <c r="F127">
        <v>24</v>
      </c>
      <c r="G127">
        <v>1</v>
      </c>
      <c r="H127">
        <v>3</v>
      </c>
      <c r="I127">
        <v>3</v>
      </c>
      <c r="J127">
        <v>4</v>
      </c>
      <c r="K127">
        <v>7</v>
      </c>
      <c r="L127">
        <v>18</v>
      </c>
      <c r="M127">
        <v>5.56</v>
      </c>
      <c r="N127">
        <v>0.04</v>
      </c>
      <c r="O127">
        <v>0.12</v>
      </c>
      <c r="P127">
        <v>0.12</v>
      </c>
      <c r="Q127">
        <v>0.17</v>
      </c>
      <c r="R127">
        <v>0.28999999999999998</v>
      </c>
      <c r="S127">
        <v>0.75</v>
      </c>
      <c r="T127">
        <v>253.15</v>
      </c>
      <c r="U127">
        <v>10.55</v>
      </c>
      <c r="V127">
        <v>0.24</v>
      </c>
      <c r="W127">
        <v>0.71</v>
      </c>
      <c r="X127">
        <v>0.71</v>
      </c>
      <c r="Y127">
        <v>0.95</v>
      </c>
      <c r="Z127">
        <v>1.66</v>
      </c>
      <c r="AA127">
        <v>4.2699999999999996</v>
      </c>
      <c r="AB127">
        <v>12.88</v>
      </c>
      <c r="AC127">
        <v>12.84</v>
      </c>
      <c r="AD127">
        <v>46.47</v>
      </c>
      <c r="AE127">
        <v>50.93</v>
      </c>
      <c r="AF127">
        <v>-9.44</v>
      </c>
      <c r="AG127">
        <v>37.5</v>
      </c>
      <c r="AH127">
        <v>9</v>
      </c>
      <c r="AI127">
        <v>15</v>
      </c>
      <c r="AJ127">
        <v>1</v>
      </c>
      <c r="AK127">
        <v>3</v>
      </c>
      <c r="AL127">
        <v>33.33</v>
      </c>
      <c r="AM127">
        <v>0</v>
      </c>
      <c r="AN127">
        <v>1</v>
      </c>
      <c r="AO127">
        <v>0</v>
      </c>
      <c r="AP127">
        <v>0</v>
      </c>
      <c r="AQ127">
        <v>14</v>
      </c>
      <c r="AR127">
        <v>0</v>
      </c>
      <c r="AS127">
        <v>6</v>
      </c>
      <c r="AT127">
        <v>15</v>
      </c>
      <c r="AU127">
        <v>40</v>
      </c>
    </row>
    <row r="128" spans="2:47" x14ac:dyDescent="0.2">
      <c r="B128" t="s">
        <v>614</v>
      </c>
      <c r="C128" t="s">
        <v>46</v>
      </c>
      <c r="D128" t="s">
        <v>1651</v>
      </c>
      <c r="E128">
        <v>18.440000000000001</v>
      </c>
      <c r="F128">
        <v>67</v>
      </c>
      <c r="G128">
        <v>15</v>
      </c>
      <c r="H128">
        <v>16</v>
      </c>
      <c r="I128">
        <v>10</v>
      </c>
      <c r="J128">
        <v>31</v>
      </c>
      <c r="K128">
        <v>41</v>
      </c>
      <c r="L128">
        <v>149</v>
      </c>
      <c r="M128">
        <v>10.07</v>
      </c>
      <c r="N128">
        <v>0.22</v>
      </c>
      <c r="O128">
        <v>0.24</v>
      </c>
      <c r="P128">
        <v>0.15</v>
      </c>
      <c r="Q128">
        <v>0.46</v>
      </c>
      <c r="R128">
        <v>0.61</v>
      </c>
      <c r="S128">
        <v>2.2200000000000002</v>
      </c>
      <c r="T128">
        <v>1014.15</v>
      </c>
      <c r="U128">
        <v>15.14</v>
      </c>
      <c r="V128">
        <v>0.89</v>
      </c>
      <c r="W128">
        <v>0.95</v>
      </c>
      <c r="X128">
        <v>0.59</v>
      </c>
      <c r="Y128">
        <v>1.83</v>
      </c>
      <c r="Z128">
        <v>2.4300000000000002</v>
      </c>
      <c r="AA128">
        <v>8.82</v>
      </c>
      <c r="AB128">
        <v>13.27</v>
      </c>
      <c r="AC128">
        <v>13.31</v>
      </c>
      <c r="AD128">
        <v>50.92</v>
      </c>
      <c r="AE128">
        <v>50.17</v>
      </c>
      <c r="AF128">
        <v>5.65</v>
      </c>
      <c r="AG128">
        <v>52.43</v>
      </c>
      <c r="AH128">
        <v>54</v>
      </c>
      <c r="AI128">
        <v>49</v>
      </c>
      <c r="AJ128">
        <v>6</v>
      </c>
      <c r="AK128">
        <v>20</v>
      </c>
      <c r="AL128">
        <v>30</v>
      </c>
      <c r="AM128">
        <v>6</v>
      </c>
      <c r="AN128">
        <v>24</v>
      </c>
      <c r="AO128">
        <v>25</v>
      </c>
      <c r="AP128">
        <v>3</v>
      </c>
      <c r="AQ128">
        <v>105</v>
      </c>
      <c r="AR128">
        <v>2.86</v>
      </c>
      <c r="AS128">
        <v>66</v>
      </c>
      <c r="AT128">
        <v>156</v>
      </c>
      <c r="AU128">
        <v>42.31</v>
      </c>
    </row>
    <row r="129" spans="2:47" x14ac:dyDescent="0.2">
      <c r="B129" t="s">
        <v>634</v>
      </c>
      <c r="C129" t="s">
        <v>41</v>
      </c>
      <c r="D129" t="s">
        <v>583</v>
      </c>
      <c r="E129">
        <v>17.097999999999999</v>
      </c>
      <c r="F129">
        <v>62</v>
      </c>
      <c r="G129">
        <v>14</v>
      </c>
      <c r="H129">
        <v>9</v>
      </c>
      <c r="I129">
        <v>6</v>
      </c>
      <c r="J129">
        <v>23</v>
      </c>
      <c r="K129">
        <v>29</v>
      </c>
      <c r="L129">
        <v>100</v>
      </c>
      <c r="M129">
        <v>14</v>
      </c>
      <c r="N129">
        <v>0.23</v>
      </c>
      <c r="O129">
        <v>0.15</v>
      </c>
      <c r="P129">
        <v>0.1</v>
      </c>
      <c r="Q129">
        <v>0.37</v>
      </c>
      <c r="R129">
        <v>0.47</v>
      </c>
      <c r="S129">
        <v>1.61</v>
      </c>
      <c r="T129">
        <v>790.84</v>
      </c>
      <c r="U129">
        <v>12.76</v>
      </c>
      <c r="V129">
        <v>1.06</v>
      </c>
      <c r="W129">
        <v>0.68</v>
      </c>
      <c r="X129">
        <v>0.46</v>
      </c>
      <c r="Y129">
        <v>1.74</v>
      </c>
      <c r="Z129">
        <v>2.2000000000000002</v>
      </c>
      <c r="AA129">
        <v>7.59</v>
      </c>
      <c r="AB129">
        <v>13.72</v>
      </c>
      <c r="AC129">
        <v>13.12</v>
      </c>
      <c r="AD129">
        <v>59.35</v>
      </c>
      <c r="AE129">
        <v>49.4</v>
      </c>
      <c r="AF129">
        <v>0.95</v>
      </c>
      <c r="AG129">
        <v>61.64</v>
      </c>
      <c r="AH129">
        <v>45</v>
      </c>
      <c r="AI129">
        <v>28</v>
      </c>
      <c r="AJ129">
        <v>5</v>
      </c>
      <c r="AK129">
        <v>12</v>
      </c>
      <c r="AL129">
        <v>41.67</v>
      </c>
      <c r="AM129">
        <v>4</v>
      </c>
      <c r="AN129">
        <v>16</v>
      </c>
      <c r="AO129">
        <v>25</v>
      </c>
      <c r="AP129">
        <v>5</v>
      </c>
      <c r="AQ129">
        <v>72</v>
      </c>
      <c r="AR129">
        <v>6.94</v>
      </c>
      <c r="AS129">
        <v>147</v>
      </c>
      <c r="AT129">
        <v>331</v>
      </c>
      <c r="AU129">
        <v>44.41</v>
      </c>
    </row>
    <row r="130" spans="2:47" x14ac:dyDescent="0.2">
      <c r="B130" t="s">
        <v>847</v>
      </c>
      <c r="C130" t="s">
        <v>41</v>
      </c>
      <c r="D130" t="s">
        <v>593</v>
      </c>
      <c r="E130">
        <v>18.190999999999999</v>
      </c>
      <c r="F130">
        <v>45</v>
      </c>
      <c r="G130">
        <v>1</v>
      </c>
      <c r="H130">
        <v>3</v>
      </c>
      <c r="I130">
        <v>6</v>
      </c>
      <c r="J130">
        <v>4</v>
      </c>
      <c r="K130">
        <v>10</v>
      </c>
      <c r="L130">
        <v>37</v>
      </c>
      <c r="M130">
        <v>2.7</v>
      </c>
      <c r="N130">
        <v>0.02</v>
      </c>
      <c r="O130">
        <v>7.0000000000000007E-2</v>
      </c>
      <c r="P130">
        <v>0.13</v>
      </c>
      <c r="Q130">
        <v>0.09</v>
      </c>
      <c r="R130">
        <v>0.22</v>
      </c>
      <c r="S130">
        <v>0.82</v>
      </c>
      <c r="T130">
        <v>394.27</v>
      </c>
      <c r="U130">
        <v>8.76</v>
      </c>
      <c r="V130">
        <v>0.15</v>
      </c>
      <c r="W130">
        <v>0.46</v>
      </c>
      <c r="X130">
        <v>0.91</v>
      </c>
      <c r="Y130">
        <v>0.61</v>
      </c>
      <c r="Z130">
        <v>1.52</v>
      </c>
      <c r="AA130">
        <v>5.63</v>
      </c>
      <c r="AB130">
        <v>12.44</v>
      </c>
      <c r="AC130">
        <v>12.42</v>
      </c>
      <c r="AD130">
        <v>55.63</v>
      </c>
      <c r="AE130">
        <v>45.9</v>
      </c>
      <c r="AF130">
        <v>-8.1199999999999992</v>
      </c>
      <c r="AG130">
        <v>53.33</v>
      </c>
      <c r="AH130">
        <v>16</v>
      </c>
      <c r="AI130">
        <v>14</v>
      </c>
      <c r="AJ130">
        <v>0</v>
      </c>
      <c r="AK130">
        <v>0</v>
      </c>
      <c r="AL130">
        <v>0</v>
      </c>
      <c r="AM130">
        <v>0</v>
      </c>
      <c r="AN130">
        <v>6</v>
      </c>
      <c r="AO130">
        <v>0</v>
      </c>
      <c r="AP130">
        <v>1</v>
      </c>
      <c r="AQ130">
        <v>31</v>
      </c>
      <c r="AR130">
        <v>3.23</v>
      </c>
      <c r="AS130">
        <v>24</v>
      </c>
      <c r="AT130">
        <v>54</v>
      </c>
      <c r="AU130">
        <v>44.44</v>
      </c>
    </row>
    <row r="131" spans="2:47" x14ac:dyDescent="0.2">
      <c r="B131" t="s">
        <v>735</v>
      </c>
      <c r="C131" t="s">
        <v>102</v>
      </c>
      <c r="D131" t="s">
        <v>3713</v>
      </c>
      <c r="E131">
        <v>19.704999999999998</v>
      </c>
      <c r="F131">
        <v>66</v>
      </c>
      <c r="G131">
        <v>8</v>
      </c>
      <c r="H131">
        <v>9</v>
      </c>
      <c r="I131">
        <v>12</v>
      </c>
      <c r="J131">
        <v>17</v>
      </c>
      <c r="K131">
        <v>29</v>
      </c>
      <c r="L131">
        <v>117</v>
      </c>
      <c r="M131">
        <v>6.84</v>
      </c>
      <c r="N131">
        <v>0.12</v>
      </c>
      <c r="O131">
        <v>0.14000000000000001</v>
      </c>
      <c r="P131">
        <v>0.18</v>
      </c>
      <c r="Q131">
        <v>0.26</v>
      </c>
      <c r="R131">
        <v>0.44</v>
      </c>
      <c r="S131">
        <v>1.77</v>
      </c>
      <c r="T131">
        <v>1060.02</v>
      </c>
      <c r="U131">
        <v>16.059999999999999</v>
      </c>
      <c r="V131">
        <v>0.45</v>
      </c>
      <c r="W131">
        <v>0.51</v>
      </c>
      <c r="X131">
        <v>0.68</v>
      </c>
      <c r="Y131">
        <v>0.96</v>
      </c>
      <c r="Z131">
        <v>1.64</v>
      </c>
      <c r="AA131">
        <v>6.62</v>
      </c>
      <c r="AB131">
        <v>13.43</v>
      </c>
      <c r="AC131">
        <v>13.19</v>
      </c>
      <c r="AD131">
        <v>59.71</v>
      </c>
      <c r="AE131">
        <v>49.38</v>
      </c>
      <c r="AF131">
        <v>5.98</v>
      </c>
      <c r="AG131">
        <v>66.959999999999994</v>
      </c>
      <c r="AH131">
        <v>75</v>
      </c>
      <c r="AI131">
        <v>37</v>
      </c>
      <c r="AJ131">
        <v>1</v>
      </c>
      <c r="AK131">
        <v>2</v>
      </c>
      <c r="AL131">
        <v>50</v>
      </c>
      <c r="AM131">
        <v>2</v>
      </c>
      <c r="AN131">
        <v>8</v>
      </c>
      <c r="AO131">
        <v>25</v>
      </c>
      <c r="AP131">
        <v>5</v>
      </c>
      <c r="AQ131">
        <v>107</v>
      </c>
      <c r="AR131">
        <v>4.67</v>
      </c>
      <c r="AS131">
        <v>0</v>
      </c>
      <c r="AT131">
        <v>1</v>
      </c>
      <c r="AU131">
        <v>0</v>
      </c>
    </row>
    <row r="132" spans="2:47" x14ac:dyDescent="0.2">
      <c r="B132" t="s">
        <v>735</v>
      </c>
      <c r="C132" t="s">
        <v>49</v>
      </c>
      <c r="D132" t="s">
        <v>583</v>
      </c>
      <c r="E132">
        <v>18.140999999999998</v>
      </c>
      <c r="F132">
        <v>10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5</v>
      </c>
      <c r="M132">
        <v>20</v>
      </c>
      <c r="N132">
        <v>0.1</v>
      </c>
      <c r="O132">
        <v>0</v>
      </c>
      <c r="P132">
        <v>0</v>
      </c>
      <c r="Q132">
        <v>0.1</v>
      </c>
      <c r="R132">
        <v>0.1</v>
      </c>
      <c r="S132">
        <v>0.5</v>
      </c>
      <c r="T132">
        <v>66.489999999999995</v>
      </c>
      <c r="U132">
        <v>6.65</v>
      </c>
      <c r="V132">
        <v>0.9</v>
      </c>
      <c r="W132">
        <v>0</v>
      </c>
      <c r="X132">
        <v>0</v>
      </c>
      <c r="Y132">
        <v>0.9</v>
      </c>
      <c r="Z132">
        <v>0.9</v>
      </c>
      <c r="AA132">
        <v>4.51</v>
      </c>
      <c r="AB132">
        <v>10.59</v>
      </c>
      <c r="AC132">
        <v>11.41</v>
      </c>
      <c r="AD132">
        <v>56.21</v>
      </c>
      <c r="AE132">
        <v>50.47</v>
      </c>
      <c r="AF132">
        <v>-9.3800000000000008</v>
      </c>
      <c r="AG132">
        <v>50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100</v>
      </c>
      <c r="AP132">
        <v>0</v>
      </c>
      <c r="AQ132">
        <v>4</v>
      </c>
      <c r="AR132">
        <v>0</v>
      </c>
      <c r="AS132">
        <v>0</v>
      </c>
      <c r="AT132">
        <v>1</v>
      </c>
      <c r="AU132">
        <v>0</v>
      </c>
    </row>
    <row r="133" spans="2:47" x14ac:dyDescent="0.2">
      <c r="B133" t="s">
        <v>992</v>
      </c>
      <c r="C133" t="s">
        <v>102</v>
      </c>
      <c r="D133" t="s">
        <v>636</v>
      </c>
      <c r="E133">
        <v>17.561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-45.45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2:47" x14ac:dyDescent="0.2">
      <c r="B134" t="s">
        <v>620</v>
      </c>
      <c r="C134" t="s">
        <v>41</v>
      </c>
      <c r="D134" t="s">
        <v>1649</v>
      </c>
      <c r="E134">
        <v>19.39</v>
      </c>
      <c r="F134">
        <v>51</v>
      </c>
      <c r="G134">
        <v>13</v>
      </c>
      <c r="H134">
        <v>18</v>
      </c>
      <c r="I134">
        <v>8</v>
      </c>
      <c r="J134">
        <v>31</v>
      </c>
      <c r="K134">
        <v>39</v>
      </c>
      <c r="L134">
        <v>116</v>
      </c>
      <c r="M134">
        <v>11.21</v>
      </c>
      <c r="N134">
        <v>0.25</v>
      </c>
      <c r="O134">
        <v>0.35</v>
      </c>
      <c r="P134">
        <v>0.16</v>
      </c>
      <c r="Q134">
        <v>0.61</v>
      </c>
      <c r="R134">
        <v>0.76</v>
      </c>
      <c r="S134">
        <v>2.27</v>
      </c>
      <c r="T134">
        <v>830.61</v>
      </c>
      <c r="U134">
        <v>16.29</v>
      </c>
      <c r="V134">
        <v>0.94</v>
      </c>
      <c r="W134">
        <v>1.3</v>
      </c>
      <c r="X134">
        <v>0.57999999999999996</v>
      </c>
      <c r="Y134">
        <v>2.2400000000000002</v>
      </c>
      <c r="Z134">
        <v>2.82</v>
      </c>
      <c r="AA134">
        <v>8.3800000000000008</v>
      </c>
      <c r="AB134">
        <v>13.96</v>
      </c>
      <c r="AC134">
        <v>13.32</v>
      </c>
      <c r="AD134">
        <v>51.63</v>
      </c>
      <c r="AE134">
        <v>50.59</v>
      </c>
      <c r="AF134">
        <v>4.4800000000000004</v>
      </c>
      <c r="AG134">
        <v>55.56</v>
      </c>
      <c r="AH134">
        <v>50</v>
      </c>
      <c r="AI134">
        <v>40</v>
      </c>
      <c r="AJ134">
        <v>2</v>
      </c>
      <c r="AK134">
        <v>15</v>
      </c>
      <c r="AL134">
        <v>13.33</v>
      </c>
      <c r="AM134">
        <v>4</v>
      </c>
      <c r="AN134">
        <v>20</v>
      </c>
      <c r="AO134">
        <v>20</v>
      </c>
      <c r="AP134">
        <v>7</v>
      </c>
      <c r="AQ134">
        <v>81</v>
      </c>
      <c r="AR134">
        <v>8.64</v>
      </c>
      <c r="AS134">
        <v>165</v>
      </c>
      <c r="AT134">
        <v>305</v>
      </c>
      <c r="AU134">
        <v>54.1</v>
      </c>
    </row>
    <row r="135" spans="2:47" x14ac:dyDescent="0.2">
      <c r="B135" t="s">
        <v>988</v>
      </c>
      <c r="C135" t="s">
        <v>41</v>
      </c>
      <c r="D135" t="s">
        <v>636</v>
      </c>
      <c r="E135">
        <v>16.052</v>
      </c>
      <c r="F135">
        <v>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0.67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1</v>
      </c>
      <c r="AT135">
        <v>1</v>
      </c>
      <c r="AU135">
        <v>100</v>
      </c>
    </row>
    <row r="136" spans="2:47" x14ac:dyDescent="0.2">
      <c r="B136" t="s">
        <v>660</v>
      </c>
      <c r="C136" t="s">
        <v>41</v>
      </c>
      <c r="D136" t="s">
        <v>608</v>
      </c>
      <c r="E136">
        <v>18.670000000000002</v>
      </c>
      <c r="F136">
        <v>57</v>
      </c>
      <c r="G136">
        <v>10</v>
      </c>
      <c r="H136">
        <v>8</v>
      </c>
      <c r="I136">
        <v>5</v>
      </c>
      <c r="J136">
        <v>18</v>
      </c>
      <c r="K136">
        <v>23</v>
      </c>
      <c r="L136">
        <v>80</v>
      </c>
      <c r="M136">
        <v>12.5</v>
      </c>
      <c r="N136">
        <v>0.18</v>
      </c>
      <c r="O136">
        <v>0.14000000000000001</v>
      </c>
      <c r="P136">
        <v>0.09</v>
      </c>
      <c r="Q136">
        <v>0.32</v>
      </c>
      <c r="R136">
        <v>0.4</v>
      </c>
      <c r="S136">
        <v>1.4</v>
      </c>
      <c r="T136">
        <v>631.92999999999995</v>
      </c>
      <c r="U136">
        <v>11.09</v>
      </c>
      <c r="V136">
        <v>0.95</v>
      </c>
      <c r="W136">
        <v>0.76</v>
      </c>
      <c r="X136">
        <v>0.47</v>
      </c>
      <c r="Y136">
        <v>1.71</v>
      </c>
      <c r="Z136">
        <v>2.1800000000000002</v>
      </c>
      <c r="AA136">
        <v>7.6</v>
      </c>
      <c r="AB136">
        <v>12.31</v>
      </c>
      <c r="AC136">
        <v>12.78</v>
      </c>
      <c r="AD136">
        <v>39.880000000000003</v>
      </c>
      <c r="AE136">
        <v>50.26</v>
      </c>
      <c r="AF136">
        <v>0.51</v>
      </c>
      <c r="AG136">
        <v>43.08</v>
      </c>
      <c r="AH136">
        <v>28</v>
      </c>
      <c r="AI136">
        <v>37</v>
      </c>
      <c r="AJ136">
        <v>3</v>
      </c>
      <c r="AK136">
        <v>10</v>
      </c>
      <c r="AL136">
        <v>30</v>
      </c>
      <c r="AM136">
        <v>4</v>
      </c>
      <c r="AN136">
        <v>15</v>
      </c>
      <c r="AO136">
        <v>26.67</v>
      </c>
      <c r="AP136">
        <v>3</v>
      </c>
      <c r="AQ136">
        <v>55</v>
      </c>
      <c r="AR136">
        <v>5.45</v>
      </c>
      <c r="AS136">
        <v>137</v>
      </c>
      <c r="AT136">
        <v>284</v>
      </c>
      <c r="AU136">
        <v>48.24</v>
      </c>
    </row>
    <row r="137" spans="2:47" x14ac:dyDescent="0.2">
      <c r="B137" t="s">
        <v>880</v>
      </c>
      <c r="C137" t="s">
        <v>46</v>
      </c>
      <c r="D137" t="s">
        <v>644</v>
      </c>
      <c r="E137">
        <v>17.672999999999998</v>
      </c>
      <c r="F137">
        <v>54</v>
      </c>
      <c r="G137">
        <v>5</v>
      </c>
      <c r="H137">
        <v>4</v>
      </c>
      <c r="I137">
        <v>4</v>
      </c>
      <c r="J137">
        <v>9</v>
      </c>
      <c r="K137">
        <v>13</v>
      </c>
      <c r="L137">
        <v>48</v>
      </c>
      <c r="M137">
        <v>10.42</v>
      </c>
      <c r="N137">
        <v>0.09</v>
      </c>
      <c r="O137">
        <v>7.0000000000000007E-2</v>
      </c>
      <c r="P137">
        <v>7.0000000000000007E-2</v>
      </c>
      <c r="Q137">
        <v>0.17</v>
      </c>
      <c r="R137">
        <v>0.24</v>
      </c>
      <c r="S137">
        <v>0.89</v>
      </c>
      <c r="T137">
        <v>479.36</v>
      </c>
      <c r="U137">
        <v>8.8800000000000008</v>
      </c>
      <c r="V137">
        <v>0.63</v>
      </c>
      <c r="W137">
        <v>0.5</v>
      </c>
      <c r="X137">
        <v>0.5</v>
      </c>
      <c r="Y137">
        <v>1.1299999999999999</v>
      </c>
      <c r="Z137">
        <v>1.63</v>
      </c>
      <c r="AA137">
        <v>6.01</v>
      </c>
      <c r="AB137">
        <v>12.32</v>
      </c>
      <c r="AC137">
        <v>12.78</v>
      </c>
      <c r="AD137">
        <v>53.7</v>
      </c>
      <c r="AE137">
        <v>47.51</v>
      </c>
      <c r="AF137">
        <v>-6.51</v>
      </c>
      <c r="AG137">
        <v>54.29</v>
      </c>
      <c r="AH137">
        <v>19</v>
      </c>
      <c r="AI137">
        <v>16</v>
      </c>
      <c r="AJ137">
        <v>1</v>
      </c>
      <c r="AK137">
        <v>4</v>
      </c>
      <c r="AL137">
        <v>25</v>
      </c>
      <c r="AM137">
        <v>1</v>
      </c>
      <c r="AN137">
        <v>9</v>
      </c>
      <c r="AO137">
        <v>11.11</v>
      </c>
      <c r="AP137">
        <v>3</v>
      </c>
      <c r="AQ137">
        <v>35</v>
      </c>
      <c r="AR137">
        <v>8.57</v>
      </c>
      <c r="AS137">
        <v>15</v>
      </c>
      <c r="AT137">
        <v>47</v>
      </c>
      <c r="AU137">
        <v>31.91</v>
      </c>
    </row>
    <row r="138" spans="2:47" x14ac:dyDescent="0.2">
      <c r="B138" t="s">
        <v>798</v>
      </c>
      <c r="C138" t="s">
        <v>41</v>
      </c>
      <c r="D138" t="s">
        <v>588</v>
      </c>
      <c r="E138">
        <v>17.451000000000001</v>
      </c>
      <c r="F138">
        <v>61</v>
      </c>
      <c r="G138">
        <v>12</v>
      </c>
      <c r="H138">
        <v>8</v>
      </c>
      <c r="I138">
        <v>2</v>
      </c>
      <c r="J138">
        <v>20</v>
      </c>
      <c r="K138">
        <v>22</v>
      </c>
      <c r="L138">
        <v>82</v>
      </c>
      <c r="M138">
        <v>14.63</v>
      </c>
      <c r="N138">
        <v>0.2</v>
      </c>
      <c r="O138">
        <v>0.13</v>
      </c>
      <c r="P138">
        <v>0.03</v>
      </c>
      <c r="Q138">
        <v>0.33</v>
      </c>
      <c r="R138">
        <v>0.36</v>
      </c>
      <c r="S138">
        <v>1.34</v>
      </c>
      <c r="T138">
        <v>685.2</v>
      </c>
      <c r="U138">
        <v>11.23</v>
      </c>
      <c r="V138">
        <v>1.05</v>
      </c>
      <c r="W138">
        <v>0.7</v>
      </c>
      <c r="X138">
        <v>0.18</v>
      </c>
      <c r="Y138">
        <v>1.75</v>
      </c>
      <c r="Z138">
        <v>1.93</v>
      </c>
      <c r="AA138">
        <v>7.18</v>
      </c>
      <c r="AB138">
        <v>13</v>
      </c>
      <c r="AC138">
        <v>12.84</v>
      </c>
      <c r="AD138">
        <v>46.74</v>
      </c>
      <c r="AE138">
        <v>50.97</v>
      </c>
      <c r="AF138">
        <v>-3.09</v>
      </c>
      <c r="AG138">
        <v>43.94</v>
      </c>
      <c r="AH138">
        <v>29</v>
      </c>
      <c r="AI138">
        <v>37</v>
      </c>
      <c r="AJ138">
        <v>5</v>
      </c>
      <c r="AK138">
        <v>11</v>
      </c>
      <c r="AL138">
        <v>45.45</v>
      </c>
      <c r="AM138">
        <v>4</v>
      </c>
      <c r="AN138">
        <v>20</v>
      </c>
      <c r="AO138">
        <v>20</v>
      </c>
      <c r="AP138">
        <v>3</v>
      </c>
      <c r="AQ138">
        <v>51</v>
      </c>
      <c r="AR138">
        <v>5.88</v>
      </c>
      <c r="AS138">
        <v>207</v>
      </c>
      <c r="AT138">
        <v>433</v>
      </c>
      <c r="AU138">
        <v>47.81</v>
      </c>
    </row>
    <row r="139" spans="2:47" x14ac:dyDescent="0.2">
      <c r="B139" t="s">
        <v>949</v>
      </c>
      <c r="C139" t="s">
        <v>49</v>
      </c>
      <c r="D139" t="s">
        <v>644</v>
      </c>
      <c r="E139">
        <v>18.335999999999999</v>
      </c>
      <c r="F139">
        <v>18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14</v>
      </c>
      <c r="M139">
        <v>7.14</v>
      </c>
      <c r="N139">
        <v>0.06</v>
      </c>
      <c r="O139">
        <v>0</v>
      </c>
      <c r="P139">
        <v>0</v>
      </c>
      <c r="Q139">
        <v>0.06</v>
      </c>
      <c r="R139">
        <v>0.06</v>
      </c>
      <c r="S139">
        <v>0.78</v>
      </c>
      <c r="T139">
        <v>154.44999999999999</v>
      </c>
      <c r="U139">
        <v>8.58</v>
      </c>
      <c r="V139">
        <v>0.39</v>
      </c>
      <c r="W139">
        <v>0</v>
      </c>
      <c r="X139">
        <v>0</v>
      </c>
      <c r="Y139">
        <v>0.39</v>
      </c>
      <c r="Z139">
        <v>0.39</v>
      </c>
      <c r="AA139">
        <v>5.44</v>
      </c>
      <c r="AB139">
        <v>13.45</v>
      </c>
      <c r="AC139">
        <v>12.81</v>
      </c>
      <c r="AD139">
        <v>49.89</v>
      </c>
      <c r="AE139">
        <v>49.53</v>
      </c>
      <c r="AF139">
        <v>-12.82</v>
      </c>
      <c r="AG139">
        <v>36.36</v>
      </c>
      <c r="AH139">
        <v>4</v>
      </c>
      <c r="AI139">
        <v>7</v>
      </c>
      <c r="AJ139">
        <v>0</v>
      </c>
      <c r="AK139">
        <v>1</v>
      </c>
      <c r="AL139">
        <v>0</v>
      </c>
      <c r="AM139">
        <v>1</v>
      </c>
      <c r="AN139">
        <v>4</v>
      </c>
      <c r="AO139">
        <v>25</v>
      </c>
      <c r="AP139">
        <v>0</v>
      </c>
      <c r="AQ139">
        <v>9</v>
      </c>
      <c r="AR139">
        <v>0</v>
      </c>
      <c r="AS139">
        <v>8</v>
      </c>
      <c r="AT139">
        <v>28</v>
      </c>
      <c r="AU139">
        <v>28.57</v>
      </c>
    </row>
    <row r="140" spans="2:47" x14ac:dyDescent="0.2">
      <c r="B140" t="s">
        <v>659</v>
      </c>
      <c r="C140" t="s">
        <v>46</v>
      </c>
      <c r="D140" t="s">
        <v>621</v>
      </c>
      <c r="E140">
        <v>17.276</v>
      </c>
      <c r="F140">
        <v>64</v>
      </c>
      <c r="G140">
        <v>11</v>
      </c>
      <c r="H140">
        <v>7</v>
      </c>
      <c r="I140">
        <v>8</v>
      </c>
      <c r="J140">
        <v>18</v>
      </c>
      <c r="K140">
        <v>26</v>
      </c>
      <c r="L140">
        <v>127</v>
      </c>
      <c r="M140">
        <v>8.66</v>
      </c>
      <c r="N140">
        <v>0.17</v>
      </c>
      <c r="O140">
        <v>0.11</v>
      </c>
      <c r="P140">
        <v>0.12</v>
      </c>
      <c r="Q140">
        <v>0.28000000000000003</v>
      </c>
      <c r="R140">
        <v>0.41</v>
      </c>
      <c r="S140">
        <v>1.98</v>
      </c>
      <c r="T140">
        <v>857.1</v>
      </c>
      <c r="U140">
        <v>13.39</v>
      </c>
      <c r="V140">
        <v>0.77</v>
      </c>
      <c r="W140">
        <v>0.49</v>
      </c>
      <c r="X140">
        <v>0.56000000000000005</v>
      </c>
      <c r="Y140">
        <v>1.26</v>
      </c>
      <c r="Z140">
        <v>1.82</v>
      </c>
      <c r="AA140">
        <v>8.89</v>
      </c>
      <c r="AB140">
        <v>13.01</v>
      </c>
      <c r="AC140">
        <v>13.33</v>
      </c>
      <c r="AD140">
        <v>44.51</v>
      </c>
      <c r="AE140">
        <v>50.22</v>
      </c>
      <c r="AF140">
        <v>-4.54</v>
      </c>
      <c r="AG140">
        <v>38.89</v>
      </c>
      <c r="AH140">
        <v>35</v>
      </c>
      <c r="AI140">
        <v>55</v>
      </c>
      <c r="AJ140">
        <v>3</v>
      </c>
      <c r="AK140">
        <v>27</v>
      </c>
      <c r="AL140">
        <v>11.11</v>
      </c>
      <c r="AM140">
        <v>2</v>
      </c>
      <c r="AN140">
        <v>20</v>
      </c>
      <c r="AO140">
        <v>10</v>
      </c>
      <c r="AP140">
        <v>6</v>
      </c>
      <c r="AQ140">
        <v>80</v>
      </c>
      <c r="AR140">
        <v>7.5</v>
      </c>
      <c r="AS140">
        <v>3</v>
      </c>
      <c r="AT140">
        <v>7</v>
      </c>
      <c r="AU140">
        <v>42.86</v>
      </c>
    </row>
    <row r="141" spans="2:47" x14ac:dyDescent="0.2">
      <c r="B141" t="s">
        <v>894</v>
      </c>
      <c r="C141" t="s">
        <v>102</v>
      </c>
      <c r="D141" t="s">
        <v>593</v>
      </c>
      <c r="E141">
        <v>19.535</v>
      </c>
      <c r="F141">
        <v>54</v>
      </c>
      <c r="G141">
        <v>1</v>
      </c>
      <c r="H141">
        <v>4</v>
      </c>
      <c r="I141">
        <v>2</v>
      </c>
      <c r="J141">
        <v>5</v>
      </c>
      <c r="K141">
        <v>7</v>
      </c>
      <c r="L141">
        <v>33</v>
      </c>
      <c r="M141">
        <v>3.03</v>
      </c>
      <c r="N141">
        <v>0.02</v>
      </c>
      <c r="O141">
        <v>7.0000000000000007E-2</v>
      </c>
      <c r="P141">
        <v>0.04</v>
      </c>
      <c r="Q141">
        <v>0.09</v>
      </c>
      <c r="R141">
        <v>0.13</v>
      </c>
      <c r="S141">
        <v>0.61</v>
      </c>
      <c r="T141">
        <v>568.51</v>
      </c>
      <c r="U141">
        <v>10.53</v>
      </c>
      <c r="V141">
        <v>0.11</v>
      </c>
      <c r="W141">
        <v>0.42</v>
      </c>
      <c r="X141">
        <v>0.21</v>
      </c>
      <c r="Y141">
        <v>0.53</v>
      </c>
      <c r="Z141">
        <v>0.74</v>
      </c>
      <c r="AA141">
        <v>3.48</v>
      </c>
      <c r="AB141">
        <v>12.7</v>
      </c>
      <c r="AC141">
        <v>12.69</v>
      </c>
      <c r="AD141">
        <v>57.36</v>
      </c>
      <c r="AE141">
        <v>48.08</v>
      </c>
      <c r="AF141">
        <v>-4.41</v>
      </c>
      <c r="AG141">
        <v>54.35</v>
      </c>
      <c r="AH141">
        <v>25</v>
      </c>
      <c r="AI141">
        <v>21</v>
      </c>
      <c r="AJ141">
        <v>0</v>
      </c>
      <c r="AK141">
        <v>0</v>
      </c>
      <c r="AL141">
        <v>0</v>
      </c>
      <c r="AM141">
        <v>1</v>
      </c>
      <c r="AN141">
        <v>2</v>
      </c>
      <c r="AO141">
        <v>50</v>
      </c>
      <c r="AP141">
        <v>0</v>
      </c>
      <c r="AQ141">
        <v>31</v>
      </c>
      <c r="AR141">
        <v>0</v>
      </c>
      <c r="AS141">
        <v>0</v>
      </c>
      <c r="AT141">
        <v>0</v>
      </c>
      <c r="AU141">
        <v>0</v>
      </c>
    </row>
    <row r="142" spans="2:47" x14ac:dyDescent="0.2">
      <c r="B142" t="s">
        <v>1679</v>
      </c>
      <c r="C142" t="s">
        <v>102</v>
      </c>
      <c r="D142" t="s">
        <v>583</v>
      </c>
      <c r="E142">
        <v>17.408000000000001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11.74</v>
      </c>
      <c r="U142">
        <v>11.74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15.09</v>
      </c>
      <c r="AC142">
        <v>10.02</v>
      </c>
      <c r="AD142">
        <v>55.12</v>
      </c>
      <c r="AE142">
        <v>39.89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2:47" x14ac:dyDescent="0.2">
      <c r="B143" t="s">
        <v>1683</v>
      </c>
      <c r="C143" t="s">
        <v>49</v>
      </c>
      <c r="D143" t="s">
        <v>616</v>
      </c>
      <c r="E143">
        <v>17.292999999999999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0.5</v>
      </c>
      <c r="T143">
        <v>87.74</v>
      </c>
      <c r="U143">
        <v>10.97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2.74</v>
      </c>
      <c r="AB143">
        <v>13.01</v>
      </c>
      <c r="AC143">
        <v>13.68</v>
      </c>
      <c r="AD143">
        <v>32.25</v>
      </c>
      <c r="AE143">
        <v>55.14</v>
      </c>
      <c r="AF143">
        <v>-5.56</v>
      </c>
      <c r="AG143">
        <v>22.22</v>
      </c>
      <c r="AH143">
        <v>2</v>
      </c>
      <c r="AI143">
        <v>7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3</v>
      </c>
      <c r="AR143">
        <v>0</v>
      </c>
      <c r="AS143">
        <v>5</v>
      </c>
      <c r="AT143">
        <v>20</v>
      </c>
      <c r="AU143">
        <v>25</v>
      </c>
    </row>
    <row r="144" spans="2:47" x14ac:dyDescent="0.2">
      <c r="B144" t="s">
        <v>1005</v>
      </c>
      <c r="C144" t="s">
        <v>41</v>
      </c>
      <c r="D144" t="s">
        <v>616</v>
      </c>
      <c r="E144">
        <v>16.353999999999999</v>
      </c>
      <c r="F144">
        <v>10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0.6</v>
      </c>
      <c r="T144">
        <v>81.33</v>
      </c>
      <c r="U144">
        <v>8.1300000000000008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4.43</v>
      </c>
      <c r="AB144">
        <v>11.49</v>
      </c>
      <c r="AC144">
        <v>12.45</v>
      </c>
      <c r="AD144">
        <v>33.07</v>
      </c>
      <c r="AE144">
        <v>47.36</v>
      </c>
      <c r="AF144">
        <v>-26.92</v>
      </c>
      <c r="AG144">
        <v>16.670000000000002</v>
      </c>
      <c r="AH144">
        <v>1</v>
      </c>
      <c r="AI144">
        <v>5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5</v>
      </c>
      <c r="AR144">
        <v>0</v>
      </c>
      <c r="AS144">
        <v>25</v>
      </c>
      <c r="AT144">
        <v>43</v>
      </c>
      <c r="AU144">
        <v>58.14</v>
      </c>
    </row>
    <row r="145" spans="2:47" x14ac:dyDescent="0.2">
      <c r="B145" t="s">
        <v>1030</v>
      </c>
      <c r="C145" t="s">
        <v>41</v>
      </c>
      <c r="D145" t="s">
        <v>644</v>
      </c>
      <c r="E145">
        <v>16.718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0.67</v>
      </c>
      <c r="T145">
        <v>52.48</v>
      </c>
      <c r="U145">
        <v>8.75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4.57</v>
      </c>
      <c r="AB145">
        <v>13.19</v>
      </c>
      <c r="AC145">
        <v>12.17</v>
      </c>
      <c r="AD145">
        <v>53.46</v>
      </c>
      <c r="AE145">
        <v>49.36</v>
      </c>
      <c r="AF145">
        <v>0</v>
      </c>
      <c r="AG145">
        <v>50</v>
      </c>
      <c r="AH145">
        <v>2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</v>
      </c>
      <c r="AR145">
        <v>0</v>
      </c>
      <c r="AS145">
        <v>3</v>
      </c>
      <c r="AT145">
        <v>9</v>
      </c>
      <c r="AU145">
        <v>33.33</v>
      </c>
    </row>
    <row r="146" spans="2:47" x14ac:dyDescent="0.2">
      <c r="B146" t="s">
        <v>685</v>
      </c>
      <c r="C146" t="s">
        <v>49</v>
      </c>
      <c r="D146" t="s">
        <v>593</v>
      </c>
      <c r="E146">
        <v>18.513999999999999</v>
      </c>
      <c r="F146">
        <v>66</v>
      </c>
      <c r="G146">
        <v>16</v>
      </c>
      <c r="H146">
        <v>12</v>
      </c>
      <c r="I146">
        <v>4</v>
      </c>
      <c r="J146">
        <v>28</v>
      </c>
      <c r="K146">
        <v>32</v>
      </c>
      <c r="L146">
        <v>126</v>
      </c>
      <c r="M146">
        <v>12.7</v>
      </c>
      <c r="N146">
        <v>0.24</v>
      </c>
      <c r="O146">
        <v>0.18</v>
      </c>
      <c r="P146">
        <v>0.06</v>
      </c>
      <c r="Q146">
        <v>0.42</v>
      </c>
      <c r="R146">
        <v>0.48</v>
      </c>
      <c r="S146">
        <v>1.91</v>
      </c>
      <c r="T146">
        <v>786.19</v>
      </c>
      <c r="U146">
        <v>11.91</v>
      </c>
      <c r="V146">
        <v>1.22</v>
      </c>
      <c r="W146">
        <v>0.92</v>
      </c>
      <c r="X146">
        <v>0.31</v>
      </c>
      <c r="Y146">
        <v>2.14</v>
      </c>
      <c r="Z146">
        <v>2.44</v>
      </c>
      <c r="AA146">
        <v>9.6199999999999992</v>
      </c>
      <c r="AB146">
        <v>13.53</v>
      </c>
      <c r="AC146">
        <v>12.68</v>
      </c>
      <c r="AD146">
        <v>57.42</v>
      </c>
      <c r="AE146">
        <v>47.91</v>
      </c>
      <c r="AF146">
        <v>5.23</v>
      </c>
      <c r="AG146">
        <v>64.86</v>
      </c>
      <c r="AH146">
        <v>48</v>
      </c>
      <c r="AI146">
        <v>26</v>
      </c>
      <c r="AJ146">
        <v>8</v>
      </c>
      <c r="AK146">
        <v>17</v>
      </c>
      <c r="AL146">
        <v>47.06</v>
      </c>
      <c r="AM146">
        <v>4</v>
      </c>
      <c r="AN146">
        <v>20</v>
      </c>
      <c r="AO146">
        <v>20</v>
      </c>
      <c r="AP146">
        <v>4</v>
      </c>
      <c r="AQ146">
        <v>89</v>
      </c>
      <c r="AR146">
        <v>4.49</v>
      </c>
      <c r="AS146">
        <v>3</v>
      </c>
      <c r="AT146">
        <v>4</v>
      </c>
      <c r="AU146">
        <v>75</v>
      </c>
    </row>
    <row r="147" spans="2:47" x14ac:dyDescent="0.2">
      <c r="B147" t="s">
        <v>804</v>
      </c>
      <c r="C147" t="s">
        <v>102</v>
      </c>
      <c r="D147" t="s">
        <v>599</v>
      </c>
      <c r="E147">
        <v>18.738</v>
      </c>
      <c r="F147">
        <v>56</v>
      </c>
      <c r="G147">
        <v>1</v>
      </c>
      <c r="H147">
        <v>8</v>
      </c>
      <c r="I147">
        <v>6</v>
      </c>
      <c r="J147">
        <v>9</v>
      </c>
      <c r="K147">
        <v>15</v>
      </c>
      <c r="L147">
        <v>39</v>
      </c>
      <c r="M147">
        <v>2.56</v>
      </c>
      <c r="N147">
        <v>0.02</v>
      </c>
      <c r="O147">
        <v>0.14000000000000001</v>
      </c>
      <c r="P147">
        <v>0.11</v>
      </c>
      <c r="Q147">
        <v>0.16</v>
      </c>
      <c r="R147">
        <v>0.27</v>
      </c>
      <c r="S147">
        <v>0.7</v>
      </c>
      <c r="T147">
        <v>743.21</v>
      </c>
      <c r="U147">
        <v>13.27</v>
      </c>
      <c r="V147">
        <v>0.08</v>
      </c>
      <c r="W147">
        <v>0.65</v>
      </c>
      <c r="X147">
        <v>0.48</v>
      </c>
      <c r="Y147">
        <v>0.73</v>
      </c>
      <c r="Z147">
        <v>1.21</v>
      </c>
      <c r="AA147">
        <v>3.15</v>
      </c>
      <c r="AB147">
        <v>12.81</v>
      </c>
      <c r="AC147">
        <v>13.06</v>
      </c>
      <c r="AD147">
        <v>52.06</v>
      </c>
      <c r="AE147">
        <v>49.16</v>
      </c>
      <c r="AF147">
        <v>8.81</v>
      </c>
      <c r="AG147">
        <v>56.52</v>
      </c>
      <c r="AH147">
        <v>39</v>
      </c>
      <c r="AI147">
        <v>30</v>
      </c>
      <c r="AJ147">
        <v>1</v>
      </c>
      <c r="AK147">
        <v>2</v>
      </c>
      <c r="AL147">
        <v>50</v>
      </c>
      <c r="AM147">
        <v>0</v>
      </c>
      <c r="AN147">
        <v>0</v>
      </c>
      <c r="AO147">
        <v>0</v>
      </c>
      <c r="AP147">
        <v>0</v>
      </c>
      <c r="AQ147">
        <v>37</v>
      </c>
      <c r="AR147">
        <v>0</v>
      </c>
      <c r="AS147">
        <v>0</v>
      </c>
      <c r="AT147">
        <v>0</v>
      </c>
      <c r="AU147">
        <v>0</v>
      </c>
    </row>
    <row r="148" spans="2:47" x14ac:dyDescent="0.2">
      <c r="B148" t="s">
        <v>989</v>
      </c>
      <c r="C148" t="s">
        <v>41</v>
      </c>
      <c r="D148" t="s">
        <v>636</v>
      </c>
      <c r="E148">
        <v>17.446000000000002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12.39</v>
      </c>
      <c r="U148">
        <v>12.39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4.84</v>
      </c>
      <c r="AB148">
        <v>12.33</v>
      </c>
      <c r="AC148">
        <v>13.21</v>
      </c>
      <c r="AD148">
        <v>47.94</v>
      </c>
      <c r="AE148">
        <v>58.09</v>
      </c>
      <c r="AF148">
        <v>-33.33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2</v>
      </c>
      <c r="AU148">
        <v>50</v>
      </c>
    </row>
    <row r="149" spans="2:47" x14ac:dyDescent="0.2">
      <c r="B149" t="s">
        <v>780</v>
      </c>
      <c r="C149" t="s">
        <v>49</v>
      </c>
      <c r="D149" t="s">
        <v>601</v>
      </c>
      <c r="E149">
        <v>17.542000000000002</v>
      </c>
      <c r="F149">
        <v>62</v>
      </c>
      <c r="G149">
        <v>6</v>
      </c>
      <c r="H149">
        <v>2</v>
      </c>
      <c r="I149">
        <v>6</v>
      </c>
      <c r="J149">
        <v>8</v>
      </c>
      <c r="K149">
        <v>14</v>
      </c>
      <c r="L149">
        <v>50</v>
      </c>
      <c r="M149">
        <v>12</v>
      </c>
      <c r="N149">
        <v>0.1</v>
      </c>
      <c r="O149">
        <v>0.03</v>
      </c>
      <c r="P149">
        <v>0.1</v>
      </c>
      <c r="Q149">
        <v>0.13</v>
      </c>
      <c r="R149">
        <v>0.23</v>
      </c>
      <c r="S149">
        <v>0.81</v>
      </c>
      <c r="T149">
        <v>632.59</v>
      </c>
      <c r="U149">
        <v>10.199999999999999</v>
      </c>
      <c r="V149">
        <v>0.56999999999999995</v>
      </c>
      <c r="W149">
        <v>0.19</v>
      </c>
      <c r="X149">
        <v>0.56999999999999995</v>
      </c>
      <c r="Y149">
        <v>0.76</v>
      </c>
      <c r="Z149">
        <v>1.33</v>
      </c>
      <c r="AA149">
        <v>4.74</v>
      </c>
      <c r="AB149">
        <v>13.32</v>
      </c>
      <c r="AC149">
        <v>12.85</v>
      </c>
      <c r="AD149">
        <v>50.24</v>
      </c>
      <c r="AE149">
        <v>49.3</v>
      </c>
      <c r="AF149">
        <v>-4.9400000000000004</v>
      </c>
      <c r="AG149">
        <v>48.98</v>
      </c>
      <c r="AH149">
        <v>24</v>
      </c>
      <c r="AI149">
        <v>25</v>
      </c>
      <c r="AJ149">
        <v>1</v>
      </c>
      <c r="AK149">
        <v>4</v>
      </c>
      <c r="AL149">
        <v>25</v>
      </c>
      <c r="AM149">
        <v>2</v>
      </c>
      <c r="AN149">
        <v>7</v>
      </c>
      <c r="AO149">
        <v>28.57</v>
      </c>
      <c r="AP149">
        <v>3</v>
      </c>
      <c r="AQ149">
        <v>39</v>
      </c>
      <c r="AR149">
        <v>7.69</v>
      </c>
      <c r="AS149">
        <v>107</v>
      </c>
      <c r="AT149">
        <v>255</v>
      </c>
      <c r="AU149">
        <v>41.96</v>
      </c>
    </row>
    <row r="150" spans="2:47" x14ac:dyDescent="0.2">
      <c r="B150" t="s">
        <v>1680</v>
      </c>
      <c r="C150" t="s">
        <v>102</v>
      </c>
      <c r="D150" t="s">
        <v>586</v>
      </c>
      <c r="E150">
        <v>17.984999999999999</v>
      </c>
      <c r="F150">
        <v>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0.5</v>
      </c>
      <c r="T150">
        <v>30.54</v>
      </c>
      <c r="U150">
        <v>7.63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3.93</v>
      </c>
      <c r="AB150">
        <v>11.74</v>
      </c>
      <c r="AC150">
        <v>12.72</v>
      </c>
      <c r="AD150">
        <v>49.13</v>
      </c>
      <c r="AE150">
        <v>57.74</v>
      </c>
      <c r="AF150">
        <v>-58.33</v>
      </c>
      <c r="AG150">
        <v>0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0</v>
      </c>
    </row>
    <row r="151" spans="2:47" x14ac:dyDescent="0.2">
      <c r="B151" t="s">
        <v>662</v>
      </c>
      <c r="C151" t="s">
        <v>41</v>
      </c>
      <c r="D151" t="s">
        <v>590</v>
      </c>
      <c r="E151">
        <v>18.463999999999999</v>
      </c>
      <c r="F151">
        <v>61</v>
      </c>
      <c r="G151">
        <v>11</v>
      </c>
      <c r="H151">
        <v>10</v>
      </c>
      <c r="I151">
        <v>9</v>
      </c>
      <c r="J151">
        <v>21</v>
      </c>
      <c r="K151">
        <v>30</v>
      </c>
      <c r="L151">
        <v>148</v>
      </c>
      <c r="M151">
        <v>7.43</v>
      </c>
      <c r="N151">
        <v>0.18</v>
      </c>
      <c r="O151">
        <v>0.16</v>
      </c>
      <c r="P151">
        <v>0.15</v>
      </c>
      <c r="Q151">
        <v>0.34</v>
      </c>
      <c r="R151">
        <v>0.49</v>
      </c>
      <c r="S151">
        <v>2.4300000000000002</v>
      </c>
      <c r="T151">
        <v>739.67</v>
      </c>
      <c r="U151">
        <v>12.13</v>
      </c>
      <c r="V151">
        <v>0.89</v>
      </c>
      <c r="W151">
        <v>0.81</v>
      </c>
      <c r="X151">
        <v>0.73</v>
      </c>
      <c r="Y151">
        <v>1.7</v>
      </c>
      <c r="Z151">
        <v>2.4300000000000002</v>
      </c>
      <c r="AA151">
        <v>12.01</v>
      </c>
      <c r="AB151">
        <v>12.83</v>
      </c>
      <c r="AC151">
        <v>13.35</v>
      </c>
      <c r="AD151">
        <v>59.77</v>
      </c>
      <c r="AE151">
        <v>47.13</v>
      </c>
      <c r="AF151">
        <v>17.55</v>
      </c>
      <c r="AG151">
        <v>68.75</v>
      </c>
      <c r="AH151">
        <v>44</v>
      </c>
      <c r="AI151">
        <v>20</v>
      </c>
      <c r="AJ151">
        <v>4</v>
      </c>
      <c r="AK151">
        <v>16</v>
      </c>
      <c r="AL151">
        <v>25</v>
      </c>
      <c r="AM151">
        <v>3</v>
      </c>
      <c r="AN151">
        <v>13</v>
      </c>
      <c r="AO151">
        <v>23.08</v>
      </c>
      <c r="AP151">
        <v>4</v>
      </c>
      <c r="AQ151">
        <v>119</v>
      </c>
      <c r="AR151">
        <v>3.36</v>
      </c>
      <c r="AS151">
        <v>440</v>
      </c>
      <c r="AT151">
        <v>783</v>
      </c>
      <c r="AU151">
        <v>56.19</v>
      </c>
    </row>
    <row r="152" spans="2:47" x14ac:dyDescent="0.2">
      <c r="B152" t="s">
        <v>768</v>
      </c>
      <c r="C152" t="s">
        <v>102</v>
      </c>
      <c r="D152" t="s">
        <v>644</v>
      </c>
      <c r="E152">
        <v>19.518999999999998</v>
      </c>
      <c r="F152">
        <v>68</v>
      </c>
      <c r="G152">
        <v>4</v>
      </c>
      <c r="H152">
        <v>4</v>
      </c>
      <c r="I152">
        <v>8</v>
      </c>
      <c r="J152">
        <v>8</v>
      </c>
      <c r="K152">
        <v>16</v>
      </c>
      <c r="L152">
        <v>110</v>
      </c>
      <c r="M152">
        <v>3.64</v>
      </c>
      <c r="N152">
        <v>0.06</v>
      </c>
      <c r="O152">
        <v>0.06</v>
      </c>
      <c r="P152">
        <v>0.12</v>
      </c>
      <c r="Q152">
        <v>0.12</v>
      </c>
      <c r="R152">
        <v>0.24</v>
      </c>
      <c r="S152">
        <v>1.62</v>
      </c>
      <c r="T152">
        <v>927.45</v>
      </c>
      <c r="U152">
        <v>13.64</v>
      </c>
      <c r="V152">
        <v>0.26</v>
      </c>
      <c r="W152">
        <v>0.26</v>
      </c>
      <c r="X152">
        <v>0.52</v>
      </c>
      <c r="Y152">
        <v>0.52</v>
      </c>
      <c r="Z152">
        <v>1.04</v>
      </c>
      <c r="AA152">
        <v>7.12</v>
      </c>
      <c r="AB152">
        <v>13.08</v>
      </c>
      <c r="AC152">
        <v>13.05</v>
      </c>
      <c r="AD152">
        <v>55.84</v>
      </c>
      <c r="AE152">
        <v>49.92</v>
      </c>
      <c r="AF152">
        <v>-0.57999999999999996</v>
      </c>
      <c r="AG152">
        <v>56.7</v>
      </c>
      <c r="AH152">
        <v>55</v>
      </c>
      <c r="AI152">
        <v>42</v>
      </c>
      <c r="AJ152">
        <v>0</v>
      </c>
      <c r="AK152">
        <v>1</v>
      </c>
      <c r="AL152">
        <v>0</v>
      </c>
      <c r="AM152">
        <v>0</v>
      </c>
      <c r="AN152">
        <v>3</v>
      </c>
      <c r="AO152">
        <v>0</v>
      </c>
      <c r="AP152">
        <v>4</v>
      </c>
      <c r="AQ152">
        <v>106</v>
      </c>
      <c r="AR152">
        <v>3.77</v>
      </c>
      <c r="AS152">
        <v>0</v>
      </c>
      <c r="AT152">
        <v>0</v>
      </c>
      <c r="AU152">
        <v>0</v>
      </c>
    </row>
    <row r="153" spans="2:47" x14ac:dyDescent="0.2">
      <c r="B153" t="s">
        <v>1019</v>
      </c>
      <c r="C153" t="s">
        <v>41</v>
      </c>
      <c r="D153" t="s">
        <v>579</v>
      </c>
      <c r="E153">
        <v>16.239000000000001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-60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6</v>
      </c>
      <c r="AU153">
        <v>33.33</v>
      </c>
    </row>
    <row r="154" spans="2:47" x14ac:dyDescent="0.2">
      <c r="B154" t="s">
        <v>864</v>
      </c>
      <c r="C154" t="s">
        <v>41</v>
      </c>
      <c r="D154" t="s">
        <v>644</v>
      </c>
      <c r="E154">
        <v>19.382000000000001</v>
      </c>
      <c r="F154">
        <v>38</v>
      </c>
      <c r="G154">
        <v>5</v>
      </c>
      <c r="H154">
        <v>8</v>
      </c>
      <c r="I154">
        <v>6</v>
      </c>
      <c r="J154">
        <v>13</v>
      </c>
      <c r="K154">
        <v>19</v>
      </c>
      <c r="L154">
        <v>56</v>
      </c>
      <c r="M154">
        <v>8.93</v>
      </c>
      <c r="N154">
        <v>0.13</v>
      </c>
      <c r="O154">
        <v>0.21</v>
      </c>
      <c r="P154">
        <v>0.16</v>
      </c>
      <c r="Q154">
        <v>0.34</v>
      </c>
      <c r="R154">
        <v>0.5</v>
      </c>
      <c r="S154">
        <v>1.47</v>
      </c>
      <c r="T154">
        <v>465.37</v>
      </c>
      <c r="U154">
        <v>12.25</v>
      </c>
      <c r="V154">
        <v>0.64</v>
      </c>
      <c r="W154">
        <v>1.03</v>
      </c>
      <c r="X154">
        <v>0.77</v>
      </c>
      <c r="Y154">
        <v>1.68</v>
      </c>
      <c r="Z154">
        <v>2.4500000000000002</v>
      </c>
      <c r="AA154">
        <v>7.22</v>
      </c>
      <c r="AB154">
        <v>13.61</v>
      </c>
      <c r="AC154">
        <v>13.11</v>
      </c>
      <c r="AD154">
        <v>56.59</v>
      </c>
      <c r="AE154">
        <v>49.76</v>
      </c>
      <c r="AF154">
        <v>-13.32</v>
      </c>
      <c r="AG154">
        <v>56.25</v>
      </c>
      <c r="AH154">
        <v>27</v>
      </c>
      <c r="AI154">
        <v>21</v>
      </c>
      <c r="AJ154">
        <v>2</v>
      </c>
      <c r="AK154">
        <v>5</v>
      </c>
      <c r="AL154">
        <v>40</v>
      </c>
      <c r="AM154">
        <v>1</v>
      </c>
      <c r="AN154">
        <v>7</v>
      </c>
      <c r="AO154">
        <v>14.29</v>
      </c>
      <c r="AP154">
        <v>2</v>
      </c>
      <c r="AQ154">
        <v>44</v>
      </c>
      <c r="AR154">
        <v>4.55</v>
      </c>
      <c r="AS154">
        <v>255</v>
      </c>
      <c r="AT154">
        <v>417</v>
      </c>
      <c r="AU154">
        <v>61.15</v>
      </c>
    </row>
    <row r="155" spans="2:47" x14ac:dyDescent="0.2">
      <c r="B155" t="s">
        <v>828</v>
      </c>
      <c r="C155" t="s">
        <v>49</v>
      </c>
      <c r="D155" t="s">
        <v>593</v>
      </c>
      <c r="E155">
        <v>18.308</v>
      </c>
      <c r="F155">
        <v>13</v>
      </c>
      <c r="G155">
        <v>2</v>
      </c>
      <c r="H155">
        <v>1</v>
      </c>
      <c r="I155">
        <v>1</v>
      </c>
      <c r="J155">
        <v>3</v>
      </c>
      <c r="K155">
        <v>4</v>
      </c>
      <c r="L155">
        <v>16</v>
      </c>
      <c r="M155">
        <v>12.5</v>
      </c>
      <c r="N155">
        <v>0.15</v>
      </c>
      <c r="O155">
        <v>0.08</v>
      </c>
      <c r="P155">
        <v>0.08</v>
      </c>
      <c r="Q155">
        <v>0.23</v>
      </c>
      <c r="R155">
        <v>0.31</v>
      </c>
      <c r="S155">
        <v>1.23</v>
      </c>
      <c r="T155">
        <v>143.28</v>
      </c>
      <c r="U155">
        <v>11.02</v>
      </c>
      <c r="V155">
        <v>0.84</v>
      </c>
      <c r="W155">
        <v>0.42</v>
      </c>
      <c r="X155">
        <v>0.42</v>
      </c>
      <c r="Y155">
        <v>1.26</v>
      </c>
      <c r="Z155">
        <v>1.68</v>
      </c>
      <c r="AA155">
        <v>6.7</v>
      </c>
      <c r="AB155">
        <v>12.66</v>
      </c>
      <c r="AC155">
        <v>12.96</v>
      </c>
      <c r="AD155">
        <v>52.82</v>
      </c>
      <c r="AE155">
        <v>50.33</v>
      </c>
      <c r="AF155">
        <v>-23.08</v>
      </c>
      <c r="AG155">
        <v>33.33</v>
      </c>
      <c r="AH155">
        <v>4</v>
      </c>
      <c r="AI155">
        <v>8</v>
      </c>
      <c r="AJ155">
        <v>1</v>
      </c>
      <c r="AK155">
        <v>1</v>
      </c>
      <c r="AL155">
        <v>100</v>
      </c>
      <c r="AM155">
        <v>0</v>
      </c>
      <c r="AN155">
        <v>2</v>
      </c>
      <c r="AO155">
        <v>0</v>
      </c>
      <c r="AP155">
        <v>1</v>
      </c>
      <c r="AQ155">
        <v>13</v>
      </c>
      <c r="AR155">
        <v>7.69</v>
      </c>
      <c r="AS155">
        <v>2</v>
      </c>
      <c r="AT155">
        <v>4</v>
      </c>
      <c r="AU155">
        <v>50</v>
      </c>
    </row>
    <row r="156" spans="2:47" x14ac:dyDescent="0.2">
      <c r="B156" t="s">
        <v>920</v>
      </c>
      <c r="C156" t="s">
        <v>46</v>
      </c>
      <c r="D156" t="s">
        <v>644</v>
      </c>
      <c r="E156">
        <v>17.471</v>
      </c>
      <c r="F156">
        <v>51</v>
      </c>
      <c r="G156">
        <v>0</v>
      </c>
      <c r="H156">
        <v>2</v>
      </c>
      <c r="I156">
        <v>2</v>
      </c>
      <c r="J156">
        <v>2</v>
      </c>
      <c r="K156">
        <v>4</v>
      </c>
      <c r="L156">
        <v>29</v>
      </c>
      <c r="M156">
        <v>0</v>
      </c>
      <c r="N156">
        <v>0</v>
      </c>
      <c r="O156">
        <v>0.04</v>
      </c>
      <c r="P156">
        <v>0.04</v>
      </c>
      <c r="Q156">
        <v>0.04</v>
      </c>
      <c r="R156">
        <v>0.08</v>
      </c>
      <c r="S156">
        <v>0.56999999999999995</v>
      </c>
      <c r="T156">
        <v>419.02</v>
      </c>
      <c r="U156">
        <v>8.2200000000000006</v>
      </c>
      <c r="V156">
        <v>0</v>
      </c>
      <c r="W156">
        <v>0.28999999999999998</v>
      </c>
      <c r="X156">
        <v>0.28999999999999998</v>
      </c>
      <c r="Y156">
        <v>0.28999999999999998</v>
      </c>
      <c r="Z156">
        <v>0.56999999999999995</v>
      </c>
      <c r="AA156">
        <v>4.1500000000000004</v>
      </c>
      <c r="AB156">
        <v>11.75</v>
      </c>
      <c r="AC156">
        <v>12.74</v>
      </c>
      <c r="AD156">
        <v>51.04</v>
      </c>
      <c r="AE156">
        <v>51.29</v>
      </c>
      <c r="AF156">
        <v>-19.61</v>
      </c>
      <c r="AG156">
        <v>35.71</v>
      </c>
      <c r="AH156">
        <v>10</v>
      </c>
      <c r="AI156">
        <v>18</v>
      </c>
      <c r="AJ156">
        <v>0</v>
      </c>
      <c r="AK156">
        <v>1</v>
      </c>
      <c r="AL156">
        <v>0</v>
      </c>
      <c r="AM156">
        <v>0</v>
      </c>
      <c r="AN156">
        <v>2</v>
      </c>
      <c r="AO156">
        <v>0</v>
      </c>
      <c r="AP156">
        <v>0</v>
      </c>
      <c r="AQ156">
        <v>26</v>
      </c>
      <c r="AR156">
        <v>0</v>
      </c>
      <c r="AS156">
        <v>3</v>
      </c>
      <c r="AT156">
        <v>5</v>
      </c>
      <c r="AU156">
        <v>60</v>
      </c>
    </row>
    <row r="157" spans="2:47" x14ac:dyDescent="0.2">
      <c r="B157" t="s">
        <v>647</v>
      </c>
      <c r="C157" t="s">
        <v>41</v>
      </c>
      <c r="D157" t="s">
        <v>601</v>
      </c>
      <c r="E157">
        <v>18.149999999999999</v>
      </c>
      <c r="F157">
        <v>66</v>
      </c>
      <c r="G157">
        <v>10</v>
      </c>
      <c r="H157">
        <v>14</v>
      </c>
      <c r="I157">
        <v>8</v>
      </c>
      <c r="J157">
        <v>24</v>
      </c>
      <c r="K157">
        <v>32</v>
      </c>
      <c r="L157">
        <v>113</v>
      </c>
      <c r="M157">
        <v>8.85</v>
      </c>
      <c r="N157">
        <v>0.15</v>
      </c>
      <c r="O157">
        <v>0.21</v>
      </c>
      <c r="P157">
        <v>0.12</v>
      </c>
      <c r="Q157">
        <v>0.36</v>
      </c>
      <c r="R157">
        <v>0.48</v>
      </c>
      <c r="S157">
        <v>1.71</v>
      </c>
      <c r="T157">
        <v>837.68</v>
      </c>
      <c r="U157">
        <v>12.69</v>
      </c>
      <c r="V157">
        <v>0.72</v>
      </c>
      <c r="W157">
        <v>1</v>
      </c>
      <c r="X157">
        <v>0.56999999999999995</v>
      </c>
      <c r="Y157">
        <v>1.72</v>
      </c>
      <c r="Z157">
        <v>2.29</v>
      </c>
      <c r="AA157">
        <v>8.09</v>
      </c>
      <c r="AB157">
        <v>13.77</v>
      </c>
      <c r="AC157">
        <v>12.9</v>
      </c>
      <c r="AD157">
        <v>52.66</v>
      </c>
      <c r="AE157">
        <v>49.94</v>
      </c>
      <c r="AF157">
        <v>10.99</v>
      </c>
      <c r="AG157">
        <v>60.76</v>
      </c>
      <c r="AH157">
        <v>48</v>
      </c>
      <c r="AI157">
        <v>31</v>
      </c>
      <c r="AJ157">
        <v>3</v>
      </c>
      <c r="AK157">
        <v>17</v>
      </c>
      <c r="AL157">
        <v>17.649999999999999</v>
      </c>
      <c r="AM157">
        <v>3</v>
      </c>
      <c r="AN157">
        <v>30</v>
      </c>
      <c r="AO157">
        <v>10</v>
      </c>
      <c r="AP157">
        <v>4</v>
      </c>
      <c r="AQ157">
        <v>66</v>
      </c>
      <c r="AR157">
        <v>6.06</v>
      </c>
      <c r="AS157">
        <v>432</v>
      </c>
      <c r="AT157">
        <v>841</v>
      </c>
      <c r="AU157">
        <v>51.37</v>
      </c>
    </row>
    <row r="158" spans="2:47" x14ac:dyDescent="0.2">
      <c r="B158" t="s">
        <v>866</v>
      </c>
      <c r="C158" t="s">
        <v>102</v>
      </c>
      <c r="D158" t="s">
        <v>593</v>
      </c>
      <c r="E158">
        <v>17.324999999999999</v>
      </c>
      <c r="F158">
        <v>58</v>
      </c>
      <c r="G158">
        <v>2</v>
      </c>
      <c r="H158">
        <v>2</v>
      </c>
      <c r="I158">
        <v>4</v>
      </c>
      <c r="J158">
        <v>4</v>
      </c>
      <c r="K158">
        <v>8</v>
      </c>
      <c r="L158">
        <v>43</v>
      </c>
      <c r="M158">
        <v>4.6500000000000004</v>
      </c>
      <c r="N158">
        <v>0.03</v>
      </c>
      <c r="O158">
        <v>0.03</v>
      </c>
      <c r="P158">
        <v>7.0000000000000007E-2</v>
      </c>
      <c r="Q158">
        <v>7.0000000000000007E-2</v>
      </c>
      <c r="R158">
        <v>0.14000000000000001</v>
      </c>
      <c r="S158">
        <v>0.74</v>
      </c>
      <c r="T158">
        <v>606.89</v>
      </c>
      <c r="U158">
        <v>10.46</v>
      </c>
      <c r="V158">
        <v>0.2</v>
      </c>
      <c r="W158">
        <v>0.2</v>
      </c>
      <c r="X158">
        <v>0.4</v>
      </c>
      <c r="Y158">
        <v>0.4</v>
      </c>
      <c r="Z158">
        <v>0.79</v>
      </c>
      <c r="AA158">
        <v>4.25</v>
      </c>
      <c r="AB158">
        <v>12.97</v>
      </c>
      <c r="AC158">
        <v>12.47</v>
      </c>
      <c r="AD158">
        <v>58.63</v>
      </c>
      <c r="AE158">
        <v>48.38</v>
      </c>
      <c r="AF158">
        <v>-9.93</v>
      </c>
      <c r="AG158">
        <v>50.98</v>
      </c>
      <c r="AH158">
        <v>26</v>
      </c>
      <c r="AI158">
        <v>25</v>
      </c>
      <c r="AJ158">
        <v>0</v>
      </c>
      <c r="AK158">
        <v>1</v>
      </c>
      <c r="AL158">
        <v>0</v>
      </c>
      <c r="AM158">
        <v>1</v>
      </c>
      <c r="AN158">
        <v>1</v>
      </c>
      <c r="AO158">
        <v>100</v>
      </c>
      <c r="AP158">
        <v>1</v>
      </c>
      <c r="AQ158">
        <v>41</v>
      </c>
      <c r="AR158">
        <v>2.44</v>
      </c>
      <c r="AS158">
        <v>0</v>
      </c>
      <c r="AT158">
        <v>0</v>
      </c>
      <c r="AU158">
        <v>0</v>
      </c>
    </row>
    <row r="159" spans="2:47" x14ac:dyDescent="0.2">
      <c r="B159" t="s">
        <v>640</v>
      </c>
      <c r="C159" t="s">
        <v>46</v>
      </c>
      <c r="D159" t="s">
        <v>586</v>
      </c>
      <c r="E159">
        <v>16.748000000000001</v>
      </c>
      <c r="F159">
        <v>59</v>
      </c>
      <c r="G159">
        <v>10</v>
      </c>
      <c r="H159">
        <v>6</v>
      </c>
      <c r="I159">
        <v>7</v>
      </c>
      <c r="J159">
        <v>16</v>
      </c>
      <c r="K159">
        <v>23</v>
      </c>
      <c r="L159">
        <v>79</v>
      </c>
      <c r="M159">
        <v>12.66</v>
      </c>
      <c r="N159">
        <v>0.17</v>
      </c>
      <c r="O159">
        <v>0.1</v>
      </c>
      <c r="P159">
        <v>0.12</v>
      </c>
      <c r="Q159">
        <v>0.27</v>
      </c>
      <c r="R159">
        <v>0.39</v>
      </c>
      <c r="S159">
        <v>1.34</v>
      </c>
      <c r="T159">
        <v>619.01</v>
      </c>
      <c r="U159">
        <v>10.49</v>
      </c>
      <c r="V159">
        <v>0.97</v>
      </c>
      <c r="W159">
        <v>0.57999999999999996</v>
      </c>
      <c r="X159">
        <v>0.68</v>
      </c>
      <c r="Y159">
        <v>1.55</v>
      </c>
      <c r="Z159">
        <v>2.23</v>
      </c>
      <c r="AA159">
        <v>7.66</v>
      </c>
      <c r="AB159">
        <v>12.86</v>
      </c>
      <c r="AC159">
        <v>13.04</v>
      </c>
      <c r="AD159">
        <v>47.08</v>
      </c>
      <c r="AE159">
        <v>49.02</v>
      </c>
      <c r="AF159">
        <v>20.11</v>
      </c>
      <c r="AG159">
        <v>66.67</v>
      </c>
      <c r="AH159">
        <v>34</v>
      </c>
      <c r="AI159">
        <v>17</v>
      </c>
      <c r="AJ159">
        <v>1</v>
      </c>
      <c r="AK159">
        <v>5</v>
      </c>
      <c r="AL159">
        <v>20</v>
      </c>
      <c r="AM159">
        <v>3</v>
      </c>
      <c r="AN159">
        <v>10</v>
      </c>
      <c r="AO159">
        <v>30</v>
      </c>
      <c r="AP159">
        <v>6</v>
      </c>
      <c r="AQ159">
        <v>64</v>
      </c>
      <c r="AR159">
        <v>9.3800000000000008</v>
      </c>
      <c r="AS159">
        <v>44</v>
      </c>
      <c r="AT159">
        <v>99</v>
      </c>
      <c r="AU159">
        <v>44.44</v>
      </c>
    </row>
    <row r="160" spans="2:47" x14ac:dyDescent="0.2">
      <c r="B160" t="s">
        <v>1010</v>
      </c>
      <c r="C160" t="s">
        <v>41</v>
      </c>
      <c r="D160" t="s">
        <v>590</v>
      </c>
      <c r="E160">
        <v>17.620999999999999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45.91</v>
      </c>
      <c r="U160">
        <v>6.56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11.78</v>
      </c>
      <c r="AC160">
        <v>11.28</v>
      </c>
      <c r="AD160">
        <v>49.12</v>
      </c>
      <c r="AE160">
        <v>33.86</v>
      </c>
      <c r="AF160">
        <v>-16.670000000000002</v>
      </c>
      <c r="AG160">
        <v>50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4</v>
      </c>
      <c r="AT160">
        <v>13</v>
      </c>
      <c r="AU160">
        <v>30.77</v>
      </c>
    </row>
    <row r="161" spans="2:47" x14ac:dyDescent="0.2">
      <c r="B161" t="s">
        <v>574</v>
      </c>
      <c r="C161" t="s">
        <v>46</v>
      </c>
      <c r="D161" t="s">
        <v>575</v>
      </c>
      <c r="E161">
        <v>17.805</v>
      </c>
      <c r="F161">
        <v>57</v>
      </c>
      <c r="G161">
        <v>33</v>
      </c>
      <c r="H161">
        <v>14</v>
      </c>
      <c r="I161">
        <v>9</v>
      </c>
      <c r="J161">
        <v>47</v>
      </c>
      <c r="K161">
        <v>56</v>
      </c>
      <c r="L161">
        <v>182</v>
      </c>
      <c r="M161">
        <v>18.13</v>
      </c>
      <c r="N161">
        <v>0.57999999999999996</v>
      </c>
      <c r="O161">
        <v>0.25</v>
      </c>
      <c r="P161">
        <v>0.16</v>
      </c>
      <c r="Q161">
        <v>0.82</v>
      </c>
      <c r="R161">
        <v>0.98</v>
      </c>
      <c r="S161">
        <v>3.19</v>
      </c>
      <c r="T161">
        <v>955.04</v>
      </c>
      <c r="U161">
        <v>16.760000000000002</v>
      </c>
      <c r="V161">
        <v>2.0699999999999998</v>
      </c>
      <c r="W161">
        <v>0.88</v>
      </c>
      <c r="X161">
        <v>0.56999999999999995</v>
      </c>
      <c r="Y161">
        <v>2.95</v>
      </c>
      <c r="Z161">
        <v>3.52</v>
      </c>
      <c r="AA161">
        <v>11.43</v>
      </c>
      <c r="AB161">
        <v>14.36</v>
      </c>
      <c r="AC161">
        <v>13.45</v>
      </c>
      <c r="AD161">
        <v>54.66</v>
      </c>
      <c r="AE161">
        <v>51.34</v>
      </c>
      <c r="AF161">
        <v>11.23</v>
      </c>
      <c r="AG161">
        <v>60</v>
      </c>
      <c r="AH161">
        <v>72</v>
      </c>
      <c r="AI161">
        <v>48</v>
      </c>
      <c r="AJ161">
        <v>7</v>
      </c>
      <c r="AK161">
        <v>22</v>
      </c>
      <c r="AL161">
        <v>31.82</v>
      </c>
      <c r="AM161">
        <v>8</v>
      </c>
      <c r="AN161">
        <v>27</v>
      </c>
      <c r="AO161">
        <v>29.63</v>
      </c>
      <c r="AP161">
        <v>18</v>
      </c>
      <c r="AQ161">
        <v>133</v>
      </c>
      <c r="AR161">
        <v>13.53</v>
      </c>
      <c r="AS161">
        <v>15</v>
      </c>
      <c r="AT161">
        <v>28</v>
      </c>
      <c r="AU161">
        <v>53.57</v>
      </c>
    </row>
    <row r="162" spans="2:47" x14ac:dyDescent="0.2">
      <c r="B162" t="s">
        <v>785</v>
      </c>
      <c r="C162" t="s">
        <v>41</v>
      </c>
      <c r="D162" t="s">
        <v>616</v>
      </c>
      <c r="E162">
        <v>17.172000000000001</v>
      </c>
      <c r="F162">
        <v>31</v>
      </c>
      <c r="G162">
        <v>1</v>
      </c>
      <c r="H162">
        <v>4</v>
      </c>
      <c r="I162">
        <v>0</v>
      </c>
      <c r="J162">
        <v>5</v>
      </c>
      <c r="K162">
        <v>5</v>
      </c>
      <c r="L162">
        <v>20</v>
      </c>
      <c r="M162">
        <v>5</v>
      </c>
      <c r="N162">
        <v>0.03</v>
      </c>
      <c r="O162">
        <v>0.13</v>
      </c>
      <c r="P162">
        <v>0</v>
      </c>
      <c r="Q162">
        <v>0.16</v>
      </c>
      <c r="R162">
        <v>0.16</v>
      </c>
      <c r="S162">
        <v>0.65</v>
      </c>
      <c r="T162">
        <v>299.64</v>
      </c>
      <c r="U162">
        <v>9.67</v>
      </c>
      <c r="V162">
        <v>0.2</v>
      </c>
      <c r="W162">
        <v>0.8</v>
      </c>
      <c r="X162">
        <v>0</v>
      </c>
      <c r="Y162">
        <v>1</v>
      </c>
      <c r="Z162">
        <v>1</v>
      </c>
      <c r="AA162">
        <v>4</v>
      </c>
      <c r="AB162">
        <v>12.98</v>
      </c>
      <c r="AC162">
        <v>12.59</v>
      </c>
      <c r="AD162">
        <v>37.590000000000003</v>
      </c>
      <c r="AE162">
        <v>53.03</v>
      </c>
      <c r="AF162">
        <v>-11.94</v>
      </c>
      <c r="AG162">
        <v>35</v>
      </c>
      <c r="AH162">
        <v>7</v>
      </c>
      <c r="AI162">
        <v>13</v>
      </c>
      <c r="AJ162">
        <v>0</v>
      </c>
      <c r="AK162">
        <v>1</v>
      </c>
      <c r="AL162">
        <v>0</v>
      </c>
      <c r="AM162">
        <v>1</v>
      </c>
      <c r="AN162">
        <v>3</v>
      </c>
      <c r="AO162">
        <v>33.33</v>
      </c>
      <c r="AP162">
        <v>0</v>
      </c>
      <c r="AQ162">
        <v>16</v>
      </c>
      <c r="AR162">
        <v>0</v>
      </c>
      <c r="AS162">
        <v>69</v>
      </c>
      <c r="AT162">
        <v>147</v>
      </c>
      <c r="AU162">
        <v>46.94</v>
      </c>
    </row>
    <row r="163" spans="2:47" x14ac:dyDescent="0.2">
      <c r="B163" t="s">
        <v>3749</v>
      </c>
      <c r="C163" t="s">
        <v>102</v>
      </c>
      <c r="D163" t="s">
        <v>616</v>
      </c>
      <c r="E163">
        <v>18.683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0.5</v>
      </c>
      <c r="T163">
        <v>22.78</v>
      </c>
      <c r="U163">
        <v>11.39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2.63</v>
      </c>
      <c r="AB163">
        <v>13.12</v>
      </c>
      <c r="AC163">
        <v>13.22</v>
      </c>
      <c r="AD163">
        <v>37.85</v>
      </c>
      <c r="AE163">
        <v>45.93</v>
      </c>
      <c r="AF163">
        <v>50</v>
      </c>
      <c r="AG163">
        <v>50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</row>
    <row r="164" spans="2:47" x14ac:dyDescent="0.2">
      <c r="B164" t="s">
        <v>916</v>
      </c>
      <c r="C164" t="s">
        <v>49</v>
      </c>
      <c r="D164" t="s">
        <v>618</v>
      </c>
      <c r="E164">
        <v>17.690000000000001</v>
      </c>
      <c r="F164">
        <v>49</v>
      </c>
      <c r="G164">
        <v>2</v>
      </c>
      <c r="H164">
        <v>0</v>
      </c>
      <c r="I164">
        <v>4</v>
      </c>
      <c r="J164">
        <v>2</v>
      </c>
      <c r="K164">
        <v>6</v>
      </c>
      <c r="L164">
        <v>40</v>
      </c>
      <c r="M164">
        <v>5</v>
      </c>
      <c r="N164">
        <v>0.04</v>
      </c>
      <c r="O164">
        <v>0</v>
      </c>
      <c r="P164">
        <v>0.08</v>
      </c>
      <c r="Q164">
        <v>0.04</v>
      </c>
      <c r="R164">
        <v>0.12</v>
      </c>
      <c r="S164">
        <v>0.82</v>
      </c>
      <c r="T164">
        <v>449.22</v>
      </c>
      <c r="U164">
        <v>9.17</v>
      </c>
      <c r="V164">
        <v>0.27</v>
      </c>
      <c r="W164">
        <v>0</v>
      </c>
      <c r="X164">
        <v>0.53</v>
      </c>
      <c r="Y164">
        <v>0.27</v>
      </c>
      <c r="Z164">
        <v>0.8</v>
      </c>
      <c r="AA164">
        <v>5.34</v>
      </c>
      <c r="AB164">
        <v>12.71</v>
      </c>
      <c r="AC164">
        <v>12.94</v>
      </c>
      <c r="AD164">
        <v>38.17</v>
      </c>
      <c r="AE164">
        <v>49.74</v>
      </c>
      <c r="AF164">
        <v>-4.26</v>
      </c>
      <c r="AG164">
        <v>37.14</v>
      </c>
      <c r="AH164">
        <v>13</v>
      </c>
      <c r="AI164">
        <v>22</v>
      </c>
      <c r="AJ164">
        <v>0</v>
      </c>
      <c r="AK164">
        <v>4</v>
      </c>
      <c r="AL164">
        <v>0</v>
      </c>
      <c r="AM164">
        <v>1</v>
      </c>
      <c r="AN164">
        <v>5</v>
      </c>
      <c r="AO164">
        <v>20</v>
      </c>
      <c r="AP164">
        <v>1</v>
      </c>
      <c r="AQ164">
        <v>31</v>
      </c>
      <c r="AR164">
        <v>3.23</v>
      </c>
      <c r="AS164">
        <v>3</v>
      </c>
      <c r="AT164">
        <v>12</v>
      </c>
      <c r="AU164">
        <v>25</v>
      </c>
    </row>
    <row r="165" spans="2:47" x14ac:dyDescent="0.2">
      <c r="B165" t="s">
        <v>1687</v>
      </c>
      <c r="C165" t="s">
        <v>102</v>
      </c>
      <c r="D165" t="s">
        <v>618</v>
      </c>
      <c r="E165">
        <v>16.298999999999999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-50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2:47" x14ac:dyDescent="0.2">
      <c r="B166" t="s">
        <v>545</v>
      </c>
      <c r="C166" t="s">
        <v>102</v>
      </c>
      <c r="D166" t="s">
        <v>391</v>
      </c>
      <c r="E166">
        <v>19.286000000000001</v>
      </c>
      <c r="F166">
        <v>66</v>
      </c>
      <c r="G166">
        <v>4</v>
      </c>
      <c r="H166">
        <v>5</v>
      </c>
      <c r="I166">
        <v>6</v>
      </c>
      <c r="J166">
        <v>9</v>
      </c>
      <c r="K166">
        <v>15</v>
      </c>
      <c r="L166">
        <v>75</v>
      </c>
      <c r="M166">
        <v>5.33</v>
      </c>
      <c r="N166">
        <v>0.06</v>
      </c>
      <c r="O166">
        <v>0.08</v>
      </c>
      <c r="P166">
        <v>0.09</v>
      </c>
      <c r="Q166">
        <v>0.14000000000000001</v>
      </c>
      <c r="R166">
        <v>0.23</v>
      </c>
      <c r="S166">
        <v>1.1399999999999999</v>
      </c>
      <c r="T166">
        <v>887.03</v>
      </c>
      <c r="U166">
        <v>13.44</v>
      </c>
      <c r="V166">
        <v>0.27</v>
      </c>
      <c r="W166">
        <v>0.34</v>
      </c>
      <c r="X166">
        <v>0.41</v>
      </c>
      <c r="Y166">
        <v>0.61</v>
      </c>
      <c r="Z166">
        <v>1.01</v>
      </c>
      <c r="AA166">
        <v>5.07</v>
      </c>
      <c r="AB166">
        <v>12.77</v>
      </c>
      <c r="AC166">
        <v>13.93</v>
      </c>
      <c r="AD166">
        <v>53.6</v>
      </c>
      <c r="AE166">
        <v>51.01</v>
      </c>
      <c r="AF166">
        <v>0.41</v>
      </c>
      <c r="AG166">
        <v>52.56</v>
      </c>
      <c r="AH166">
        <v>41</v>
      </c>
      <c r="AI166">
        <v>37</v>
      </c>
      <c r="AJ166">
        <v>0</v>
      </c>
      <c r="AK166">
        <v>3</v>
      </c>
      <c r="AL166">
        <v>0</v>
      </c>
      <c r="AM166">
        <v>0</v>
      </c>
      <c r="AN166">
        <v>5</v>
      </c>
      <c r="AO166">
        <v>0</v>
      </c>
      <c r="AP166">
        <v>4</v>
      </c>
      <c r="AQ166">
        <v>67</v>
      </c>
      <c r="AR166">
        <v>5.97</v>
      </c>
      <c r="AS166">
        <v>0</v>
      </c>
      <c r="AT166">
        <v>2</v>
      </c>
      <c r="AU166">
        <v>0</v>
      </c>
    </row>
    <row r="167" spans="2:47" x14ac:dyDescent="0.2">
      <c r="B167" t="s">
        <v>655</v>
      </c>
      <c r="C167" t="s">
        <v>41</v>
      </c>
      <c r="D167" t="s">
        <v>618</v>
      </c>
      <c r="E167">
        <v>16.86</v>
      </c>
      <c r="F167">
        <v>66</v>
      </c>
      <c r="G167">
        <v>10</v>
      </c>
      <c r="H167">
        <v>7</v>
      </c>
      <c r="I167">
        <v>10</v>
      </c>
      <c r="J167">
        <v>17</v>
      </c>
      <c r="K167">
        <v>27</v>
      </c>
      <c r="L167">
        <v>75</v>
      </c>
      <c r="M167">
        <v>13.33</v>
      </c>
      <c r="N167">
        <v>0.15</v>
      </c>
      <c r="O167">
        <v>0.11</v>
      </c>
      <c r="P167">
        <v>0.15</v>
      </c>
      <c r="Q167">
        <v>0.26</v>
      </c>
      <c r="R167">
        <v>0.41</v>
      </c>
      <c r="S167">
        <v>1.1399999999999999</v>
      </c>
      <c r="T167">
        <v>888.71</v>
      </c>
      <c r="U167">
        <v>13.47</v>
      </c>
      <c r="V167">
        <v>0.68</v>
      </c>
      <c r="W167">
        <v>0.47</v>
      </c>
      <c r="X167">
        <v>0.68</v>
      </c>
      <c r="Y167">
        <v>1.1499999999999999</v>
      </c>
      <c r="Z167">
        <v>1.82</v>
      </c>
      <c r="AA167">
        <v>5.0599999999999996</v>
      </c>
      <c r="AB167">
        <v>13.32</v>
      </c>
      <c r="AC167">
        <v>13.19</v>
      </c>
      <c r="AD167">
        <v>40.17</v>
      </c>
      <c r="AE167">
        <v>50.82</v>
      </c>
      <c r="AF167">
        <v>3.39</v>
      </c>
      <c r="AG167">
        <v>41.49</v>
      </c>
      <c r="AH167">
        <v>39</v>
      </c>
      <c r="AI167">
        <v>55</v>
      </c>
      <c r="AJ167">
        <v>2</v>
      </c>
      <c r="AK167">
        <v>11</v>
      </c>
      <c r="AL167">
        <v>18.18</v>
      </c>
      <c r="AM167">
        <v>1</v>
      </c>
      <c r="AN167">
        <v>12</v>
      </c>
      <c r="AO167">
        <v>8.33</v>
      </c>
      <c r="AP167">
        <v>7</v>
      </c>
      <c r="AQ167">
        <v>52</v>
      </c>
      <c r="AR167">
        <v>13.46</v>
      </c>
      <c r="AS167">
        <v>93</v>
      </c>
      <c r="AT167">
        <v>165</v>
      </c>
      <c r="AU167">
        <v>56.36</v>
      </c>
    </row>
    <row r="168" spans="2:47" x14ac:dyDescent="0.2">
      <c r="B168" t="s">
        <v>649</v>
      </c>
      <c r="C168" t="s">
        <v>41</v>
      </c>
      <c r="D168" t="s">
        <v>588</v>
      </c>
      <c r="E168">
        <v>17.61</v>
      </c>
      <c r="F168">
        <v>66</v>
      </c>
      <c r="G168">
        <v>16</v>
      </c>
      <c r="H168">
        <v>11</v>
      </c>
      <c r="I168">
        <v>8</v>
      </c>
      <c r="J168">
        <v>27</v>
      </c>
      <c r="K168">
        <v>35</v>
      </c>
      <c r="L168">
        <v>126</v>
      </c>
      <c r="M168">
        <v>12.7</v>
      </c>
      <c r="N168">
        <v>0.24</v>
      </c>
      <c r="O168">
        <v>0.17</v>
      </c>
      <c r="P168">
        <v>0.12</v>
      </c>
      <c r="Q168">
        <v>0.41</v>
      </c>
      <c r="R168">
        <v>0.53</v>
      </c>
      <c r="S168">
        <v>1.91</v>
      </c>
      <c r="T168">
        <v>882.35</v>
      </c>
      <c r="U168">
        <v>13.37</v>
      </c>
      <c r="V168">
        <v>1.0900000000000001</v>
      </c>
      <c r="W168">
        <v>0.75</v>
      </c>
      <c r="X168">
        <v>0.54</v>
      </c>
      <c r="Y168">
        <v>1.84</v>
      </c>
      <c r="Z168">
        <v>2.38</v>
      </c>
      <c r="AA168">
        <v>8.57</v>
      </c>
      <c r="AB168">
        <v>13.76</v>
      </c>
      <c r="AC168">
        <v>13.59</v>
      </c>
      <c r="AD168">
        <v>49.46</v>
      </c>
      <c r="AE168">
        <v>51.65</v>
      </c>
      <c r="AF168">
        <v>5.74</v>
      </c>
      <c r="AG168">
        <v>51.11</v>
      </c>
      <c r="AH168">
        <v>46</v>
      </c>
      <c r="AI168">
        <v>44</v>
      </c>
      <c r="AJ168">
        <v>7</v>
      </c>
      <c r="AK168">
        <v>24</v>
      </c>
      <c r="AL168">
        <v>29.17</v>
      </c>
      <c r="AM168">
        <v>3</v>
      </c>
      <c r="AN168">
        <v>25</v>
      </c>
      <c r="AO168">
        <v>12</v>
      </c>
      <c r="AP168">
        <v>6</v>
      </c>
      <c r="AQ168">
        <v>77</v>
      </c>
      <c r="AR168">
        <v>7.79</v>
      </c>
      <c r="AS168">
        <v>423</v>
      </c>
      <c r="AT168">
        <v>922</v>
      </c>
      <c r="AU168">
        <v>45.88</v>
      </c>
    </row>
    <row r="169" spans="2:47" x14ac:dyDescent="0.2">
      <c r="B169" t="s">
        <v>1685</v>
      </c>
      <c r="C169" t="s">
        <v>41</v>
      </c>
      <c r="D169" t="s">
        <v>599</v>
      </c>
      <c r="E169">
        <v>16.523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-44.44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2:47" x14ac:dyDescent="0.2">
      <c r="B170" t="s">
        <v>815</v>
      </c>
      <c r="C170" t="s">
        <v>46</v>
      </c>
      <c r="D170" t="s">
        <v>621</v>
      </c>
      <c r="E170">
        <v>18.484000000000002</v>
      </c>
      <c r="F170">
        <v>57</v>
      </c>
      <c r="G170">
        <v>5</v>
      </c>
      <c r="H170">
        <v>4</v>
      </c>
      <c r="I170">
        <v>11</v>
      </c>
      <c r="J170">
        <v>9</v>
      </c>
      <c r="K170">
        <v>20</v>
      </c>
      <c r="L170">
        <v>78</v>
      </c>
      <c r="M170">
        <v>6.41</v>
      </c>
      <c r="N170">
        <v>0.09</v>
      </c>
      <c r="O170">
        <v>7.0000000000000007E-2</v>
      </c>
      <c r="P170">
        <v>0.19</v>
      </c>
      <c r="Q170">
        <v>0.16</v>
      </c>
      <c r="R170">
        <v>0.35</v>
      </c>
      <c r="S170">
        <v>1.37</v>
      </c>
      <c r="T170">
        <v>657.03</v>
      </c>
      <c r="U170">
        <v>11.53</v>
      </c>
      <c r="V170">
        <v>0.46</v>
      </c>
      <c r="W170">
        <v>0.37</v>
      </c>
      <c r="X170">
        <v>1</v>
      </c>
      <c r="Y170">
        <v>0.82</v>
      </c>
      <c r="Z170">
        <v>1.83</v>
      </c>
      <c r="AA170">
        <v>7.12</v>
      </c>
      <c r="AB170">
        <v>12.8</v>
      </c>
      <c r="AC170">
        <v>12.86</v>
      </c>
      <c r="AD170">
        <v>43.79</v>
      </c>
      <c r="AE170">
        <v>48.86</v>
      </c>
      <c r="AF170">
        <v>1.25</v>
      </c>
      <c r="AG170">
        <v>44.26</v>
      </c>
      <c r="AH170">
        <v>27</v>
      </c>
      <c r="AI170">
        <v>34</v>
      </c>
      <c r="AJ170">
        <v>2</v>
      </c>
      <c r="AK170">
        <v>11</v>
      </c>
      <c r="AL170">
        <v>18.18</v>
      </c>
      <c r="AM170">
        <v>1</v>
      </c>
      <c r="AN170">
        <v>13</v>
      </c>
      <c r="AO170">
        <v>7.69</v>
      </c>
      <c r="AP170">
        <v>2</v>
      </c>
      <c r="AQ170">
        <v>54</v>
      </c>
      <c r="AR170">
        <v>3.7</v>
      </c>
      <c r="AS170">
        <v>51</v>
      </c>
      <c r="AT170">
        <v>107</v>
      </c>
      <c r="AU170">
        <v>47.66</v>
      </c>
    </row>
    <row r="171" spans="2:47" x14ac:dyDescent="0.2">
      <c r="B171" t="s">
        <v>712</v>
      </c>
      <c r="C171" t="s">
        <v>102</v>
      </c>
      <c r="D171" t="s">
        <v>1667</v>
      </c>
      <c r="E171">
        <v>19.649999999999999</v>
      </c>
      <c r="F171">
        <v>60</v>
      </c>
      <c r="G171">
        <v>8</v>
      </c>
      <c r="H171">
        <v>5</v>
      </c>
      <c r="I171">
        <v>4</v>
      </c>
      <c r="J171">
        <v>13</v>
      </c>
      <c r="K171">
        <v>17</v>
      </c>
      <c r="L171">
        <v>63</v>
      </c>
      <c r="M171">
        <v>12.7</v>
      </c>
      <c r="N171">
        <v>0.13</v>
      </c>
      <c r="O171">
        <v>0.08</v>
      </c>
      <c r="P171">
        <v>7.0000000000000007E-2</v>
      </c>
      <c r="Q171">
        <v>0.22</v>
      </c>
      <c r="R171">
        <v>0.28000000000000003</v>
      </c>
      <c r="S171">
        <v>1.05</v>
      </c>
      <c r="T171">
        <v>944.83</v>
      </c>
      <c r="U171">
        <v>15.75</v>
      </c>
      <c r="V171">
        <v>0.51</v>
      </c>
      <c r="W171">
        <v>0.32</v>
      </c>
      <c r="X171">
        <v>0.25</v>
      </c>
      <c r="Y171">
        <v>0.83</v>
      </c>
      <c r="Z171">
        <v>1.08</v>
      </c>
      <c r="AA171">
        <v>4</v>
      </c>
      <c r="AB171">
        <v>12.99</v>
      </c>
      <c r="AC171">
        <v>13.12</v>
      </c>
      <c r="AD171">
        <v>42.18</v>
      </c>
      <c r="AE171">
        <v>50.28</v>
      </c>
      <c r="AF171">
        <v>4.1500000000000004</v>
      </c>
      <c r="AG171">
        <v>44.64</v>
      </c>
      <c r="AH171">
        <v>50</v>
      </c>
      <c r="AI171">
        <v>62</v>
      </c>
      <c r="AJ171">
        <v>0</v>
      </c>
      <c r="AK171">
        <v>0</v>
      </c>
      <c r="AL171">
        <v>0</v>
      </c>
      <c r="AM171">
        <v>3</v>
      </c>
      <c r="AN171">
        <v>4</v>
      </c>
      <c r="AO171">
        <v>75</v>
      </c>
      <c r="AP171">
        <v>5</v>
      </c>
      <c r="AQ171">
        <v>59</v>
      </c>
      <c r="AR171">
        <v>8.4700000000000006</v>
      </c>
      <c r="AS171">
        <v>0</v>
      </c>
      <c r="AT171">
        <v>0</v>
      </c>
      <c r="AU171">
        <v>0</v>
      </c>
    </row>
    <row r="172" spans="2:47" x14ac:dyDescent="0.2">
      <c r="B172" t="s">
        <v>1672</v>
      </c>
      <c r="C172" t="s">
        <v>41</v>
      </c>
      <c r="D172" t="s">
        <v>579</v>
      </c>
      <c r="E172">
        <v>19.469000000000001</v>
      </c>
      <c r="F172">
        <v>4</v>
      </c>
      <c r="G172">
        <v>1</v>
      </c>
      <c r="H172">
        <v>0</v>
      </c>
      <c r="I172">
        <v>1</v>
      </c>
      <c r="J172">
        <v>1</v>
      </c>
      <c r="K172">
        <v>2</v>
      </c>
      <c r="L172">
        <v>6</v>
      </c>
      <c r="M172">
        <v>16.670000000000002</v>
      </c>
      <c r="N172">
        <v>0.25</v>
      </c>
      <c r="O172">
        <v>0</v>
      </c>
      <c r="P172">
        <v>0.25</v>
      </c>
      <c r="Q172">
        <v>0.25</v>
      </c>
      <c r="R172">
        <v>0.5</v>
      </c>
      <c r="S172">
        <v>1.5</v>
      </c>
      <c r="T172">
        <v>32.6</v>
      </c>
      <c r="U172">
        <v>8.15</v>
      </c>
      <c r="V172">
        <v>1.84</v>
      </c>
      <c r="W172">
        <v>0</v>
      </c>
      <c r="X172">
        <v>1.84</v>
      </c>
      <c r="Y172">
        <v>1.84</v>
      </c>
      <c r="Z172">
        <v>3.68</v>
      </c>
      <c r="AA172">
        <v>11.04</v>
      </c>
      <c r="AB172">
        <v>12.32</v>
      </c>
      <c r="AC172">
        <v>11.89</v>
      </c>
      <c r="AD172">
        <v>65.760000000000005</v>
      </c>
      <c r="AE172">
        <v>41.58</v>
      </c>
      <c r="AF172">
        <v>52.63</v>
      </c>
      <c r="AG172">
        <v>100</v>
      </c>
      <c r="AH172">
        <v>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6</v>
      </c>
      <c r="AR172">
        <v>16.670000000000002</v>
      </c>
      <c r="AS172">
        <v>0</v>
      </c>
      <c r="AT172">
        <v>0</v>
      </c>
      <c r="AU172">
        <v>0</v>
      </c>
    </row>
    <row r="173" spans="2:47" x14ac:dyDescent="0.2">
      <c r="B173" t="s">
        <v>938</v>
      </c>
      <c r="C173" t="s">
        <v>102</v>
      </c>
      <c r="D173" t="s">
        <v>1665</v>
      </c>
      <c r="E173">
        <v>17.43</v>
      </c>
      <c r="F173">
        <v>42</v>
      </c>
      <c r="G173">
        <v>3</v>
      </c>
      <c r="H173">
        <v>2</v>
      </c>
      <c r="I173">
        <v>1</v>
      </c>
      <c r="J173">
        <v>5</v>
      </c>
      <c r="K173">
        <v>6</v>
      </c>
      <c r="L173">
        <v>38</v>
      </c>
      <c r="M173">
        <v>7.89</v>
      </c>
      <c r="N173">
        <v>7.0000000000000007E-2</v>
      </c>
      <c r="O173">
        <v>0.05</v>
      </c>
      <c r="P173">
        <v>0.02</v>
      </c>
      <c r="Q173">
        <v>0.12</v>
      </c>
      <c r="R173">
        <v>0.14000000000000001</v>
      </c>
      <c r="S173">
        <v>0.9</v>
      </c>
      <c r="T173">
        <v>531.14</v>
      </c>
      <c r="U173">
        <v>12.65</v>
      </c>
      <c r="V173">
        <v>0.34</v>
      </c>
      <c r="W173">
        <v>0.23</v>
      </c>
      <c r="X173">
        <v>0.11</v>
      </c>
      <c r="Y173">
        <v>0.56000000000000005</v>
      </c>
      <c r="Z173">
        <v>0.68</v>
      </c>
      <c r="AA173">
        <v>4.29</v>
      </c>
      <c r="AB173">
        <v>12.17</v>
      </c>
      <c r="AC173">
        <v>12.77</v>
      </c>
      <c r="AD173">
        <v>47.52</v>
      </c>
      <c r="AE173">
        <v>50.44</v>
      </c>
      <c r="AF173">
        <v>-3.27</v>
      </c>
      <c r="AG173">
        <v>44.44</v>
      </c>
      <c r="AH173">
        <v>20</v>
      </c>
      <c r="AI173">
        <v>25</v>
      </c>
      <c r="AJ173">
        <v>0</v>
      </c>
      <c r="AK173">
        <v>1</v>
      </c>
      <c r="AL173">
        <v>0</v>
      </c>
      <c r="AM173">
        <v>1</v>
      </c>
      <c r="AN173">
        <v>2</v>
      </c>
      <c r="AO173">
        <v>50</v>
      </c>
      <c r="AP173">
        <v>2</v>
      </c>
      <c r="AQ173">
        <v>35</v>
      </c>
      <c r="AR173">
        <v>5.71</v>
      </c>
      <c r="AS173">
        <v>0</v>
      </c>
      <c r="AT173">
        <v>0</v>
      </c>
      <c r="AU173">
        <v>0</v>
      </c>
    </row>
    <row r="174" spans="2:47" x14ac:dyDescent="0.2">
      <c r="B174" t="s">
        <v>1001</v>
      </c>
      <c r="C174" t="s">
        <v>41</v>
      </c>
      <c r="D174" t="s">
        <v>575</v>
      </c>
      <c r="E174">
        <v>16.353999999999999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-30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</row>
    <row r="175" spans="2:47" x14ac:dyDescent="0.2">
      <c r="B175" t="s">
        <v>767</v>
      </c>
      <c r="C175" t="s">
        <v>46</v>
      </c>
      <c r="D175" t="s">
        <v>608</v>
      </c>
      <c r="E175">
        <v>18.010000000000002</v>
      </c>
      <c r="F175">
        <v>56</v>
      </c>
      <c r="G175">
        <v>3</v>
      </c>
      <c r="H175">
        <v>3</v>
      </c>
      <c r="I175">
        <v>4</v>
      </c>
      <c r="J175">
        <v>6</v>
      </c>
      <c r="K175">
        <v>10</v>
      </c>
      <c r="L175">
        <v>29</v>
      </c>
      <c r="M175">
        <v>10.34</v>
      </c>
      <c r="N175">
        <v>0.05</v>
      </c>
      <c r="O175">
        <v>0.05</v>
      </c>
      <c r="P175">
        <v>7.0000000000000007E-2</v>
      </c>
      <c r="Q175">
        <v>0.11</v>
      </c>
      <c r="R175">
        <v>0.18</v>
      </c>
      <c r="S175">
        <v>0.52</v>
      </c>
      <c r="T175">
        <v>603.47</v>
      </c>
      <c r="U175">
        <v>10.78</v>
      </c>
      <c r="V175">
        <v>0.3</v>
      </c>
      <c r="W175">
        <v>0.3</v>
      </c>
      <c r="X175">
        <v>0.4</v>
      </c>
      <c r="Y175">
        <v>0.6</v>
      </c>
      <c r="Z175">
        <v>0.99</v>
      </c>
      <c r="AA175">
        <v>2.88</v>
      </c>
      <c r="AB175">
        <v>12.23</v>
      </c>
      <c r="AC175">
        <v>12.99</v>
      </c>
      <c r="AD175">
        <v>38.869999999999997</v>
      </c>
      <c r="AE175">
        <v>49.63</v>
      </c>
      <c r="AF175">
        <v>-10.97</v>
      </c>
      <c r="AG175">
        <v>34.92</v>
      </c>
      <c r="AH175">
        <v>22</v>
      </c>
      <c r="AI175">
        <v>41</v>
      </c>
      <c r="AJ175">
        <v>2</v>
      </c>
      <c r="AK175">
        <v>3</v>
      </c>
      <c r="AL175">
        <v>66.67</v>
      </c>
      <c r="AM175">
        <v>1</v>
      </c>
      <c r="AN175">
        <v>8</v>
      </c>
      <c r="AO175">
        <v>12.5</v>
      </c>
      <c r="AP175">
        <v>0</v>
      </c>
      <c r="AQ175">
        <v>18</v>
      </c>
      <c r="AR175">
        <v>0</v>
      </c>
      <c r="AS175">
        <v>38</v>
      </c>
      <c r="AT175">
        <v>124</v>
      </c>
      <c r="AU175">
        <v>30.65</v>
      </c>
    </row>
    <row r="176" spans="2:47" x14ac:dyDescent="0.2">
      <c r="B176" t="s">
        <v>672</v>
      </c>
      <c r="C176" t="s">
        <v>41</v>
      </c>
      <c r="D176" t="s">
        <v>3707</v>
      </c>
      <c r="E176">
        <v>19.222999999999999</v>
      </c>
      <c r="F176">
        <v>49</v>
      </c>
      <c r="G176">
        <v>12</v>
      </c>
      <c r="H176">
        <v>8</v>
      </c>
      <c r="I176">
        <v>7</v>
      </c>
      <c r="J176">
        <v>20</v>
      </c>
      <c r="K176">
        <v>27</v>
      </c>
      <c r="L176">
        <v>77</v>
      </c>
      <c r="M176">
        <v>15.58</v>
      </c>
      <c r="N176">
        <v>0.24</v>
      </c>
      <c r="O176">
        <v>0.16</v>
      </c>
      <c r="P176">
        <v>0.14000000000000001</v>
      </c>
      <c r="Q176">
        <v>0.41</v>
      </c>
      <c r="R176">
        <v>0.55000000000000004</v>
      </c>
      <c r="S176">
        <v>1.57</v>
      </c>
      <c r="T176">
        <v>662.69</v>
      </c>
      <c r="U176">
        <v>13.52</v>
      </c>
      <c r="V176">
        <v>1.0900000000000001</v>
      </c>
      <c r="W176">
        <v>0.72</v>
      </c>
      <c r="X176">
        <v>0.63</v>
      </c>
      <c r="Y176">
        <v>1.81</v>
      </c>
      <c r="Z176">
        <v>2.44</v>
      </c>
      <c r="AA176">
        <v>6.97</v>
      </c>
      <c r="AB176">
        <v>14.3</v>
      </c>
      <c r="AC176">
        <v>13.56</v>
      </c>
      <c r="AD176">
        <v>59.47</v>
      </c>
      <c r="AE176">
        <v>48.25</v>
      </c>
      <c r="AF176">
        <v>1.95</v>
      </c>
      <c r="AG176">
        <v>61.43</v>
      </c>
      <c r="AH176">
        <v>43</v>
      </c>
      <c r="AI176">
        <v>27</v>
      </c>
      <c r="AJ176">
        <v>2</v>
      </c>
      <c r="AK176">
        <v>9</v>
      </c>
      <c r="AL176">
        <v>22.22</v>
      </c>
      <c r="AM176">
        <v>1</v>
      </c>
      <c r="AN176">
        <v>8</v>
      </c>
      <c r="AO176">
        <v>12.5</v>
      </c>
      <c r="AP176">
        <v>9</v>
      </c>
      <c r="AQ176">
        <v>60</v>
      </c>
      <c r="AR176">
        <v>15</v>
      </c>
      <c r="AS176">
        <v>90</v>
      </c>
      <c r="AT176">
        <v>197</v>
      </c>
      <c r="AU176">
        <v>45.69</v>
      </c>
    </row>
    <row r="177" spans="2:47" x14ac:dyDescent="0.2">
      <c r="B177" t="s">
        <v>549</v>
      </c>
      <c r="C177" t="s">
        <v>41</v>
      </c>
      <c r="D177" t="s">
        <v>391</v>
      </c>
      <c r="E177">
        <v>19.335000000000001</v>
      </c>
      <c r="F177">
        <v>57</v>
      </c>
      <c r="G177">
        <v>11</v>
      </c>
      <c r="H177">
        <v>13</v>
      </c>
      <c r="I177">
        <v>5</v>
      </c>
      <c r="J177">
        <v>24</v>
      </c>
      <c r="K177">
        <v>29</v>
      </c>
      <c r="L177">
        <v>67</v>
      </c>
      <c r="M177">
        <v>16.420000000000002</v>
      </c>
      <c r="N177">
        <v>0.19</v>
      </c>
      <c r="O177">
        <v>0.23</v>
      </c>
      <c r="P177">
        <v>0.09</v>
      </c>
      <c r="Q177">
        <v>0.42</v>
      </c>
      <c r="R177">
        <v>0.51</v>
      </c>
      <c r="S177">
        <v>1.18</v>
      </c>
      <c r="T177">
        <v>694.42</v>
      </c>
      <c r="U177">
        <v>12.18</v>
      </c>
      <c r="V177">
        <v>0.95</v>
      </c>
      <c r="W177">
        <v>1.1200000000000001</v>
      </c>
      <c r="X177">
        <v>0.43</v>
      </c>
      <c r="Y177">
        <v>2.0699999999999998</v>
      </c>
      <c r="Z177">
        <v>2.5099999999999998</v>
      </c>
      <c r="AA177">
        <v>5.79</v>
      </c>
      <c r="AB177">
        <v>13.22</v>
      </c>
      <c r="AC177">
        <v>13.34</v>
      </c>
      <c r="AD177">
        <v>54.33</v>
      </c>
      <c r="AE177">
        <v>51.2</v>
      </c>
      <c r="AF177">
        <v>-0.56999999999999995</v>
      </c>
      <c r="AG177">
        <v>53.33</v>
      </c>
      <c r="AH177">
        <v>32</v>
      </c>
      <c r="AI177">
        <v>28</v>
      </c>
      <c r="AJ177">
        <v>4</v>
      </c>
      <c r="AK177">
        <v>6</v>
      </c>
      <c r="AL177">
        <v>66.67</v>
      </c>
      <c r="AM177">
        <v>4</v>
      </c>
      <c r="AN177">
        <v>16</v>
      </c>
      <c r="AO177">
        <v>25</v>
      </c>
      <c r="AP177">
        <v>3</v>
      </c>
      <c r="AQ177">
        <v>45</v>
      </c>
      <c r="AR177">
        <v>6.67</v>
      </c>
      <c r="AS177">
        <v>106</v>
      </c>
      <c r="AT177">
        <v>188</v>
      </c>
      <c r="AU177">
        <v>56.38</v>
      </c>
    </row>
    <row r="178" spans="2:47" x14ac:dyDescent="0.2">
      <c r="B178" t="s">
        <v>262</v>
      </c>
      <c r="C178" t="s">
        <v>41</v>
      </c>
      <c r="D178" t="s">
        <v>107</v>
      </c>
      <c r="E178">
        <v>16.425000000000001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</v>
      </c>
      <c r="T178">
        <v>16.579999999999998</v>
      </c>
      <c r="U178">
        <v>8.2899999999999991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21.71</v>
      </c>
      <c r="AB178">
        <v>18.39</v>
      </c>
      <c r="AC178">
        <v>11.32</v>
      </c>
      <c r="AD178">
        <v>87.5</v>
      </c>
      <c r="AE178">
        <v>50.82</v>
      </c>
      <c r="AF178">
        <v>50</v>
      </c>
      <c r="AG178">
        <v>100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6</v>
      </c>
      <c r="AR178">
        <v>0</v>
      </c>
      <c r="AS178">
        <v>0</v>
      </c>
      <c r="AT178">
        <v>0</v>
      </c>
      <c r="AU178">
        <v>0</v>
      </c>
    </row>
    <row r="179" spans="2:47" x14ac:dyDescent="0.2">
      <c r="B179" t="s">
        <v>697</v>
      </c>
      <c r="C179" t="s">
        <v>41</v>
      </c>
      <c r="D179" t="s">
        <v>1651</v>
      </c>
      <c r="E179">
        <v>19.277999999999999</v>
      </c>
      <c r="F179">
        <v>54</v>
      </c>
      <c r="G179">
        <v>15</v>
      </c>
      <c r="H179">
        <v>12</v>
      </c>
      <c r="I179">
        <v>7</v>
      </c>
      <c r="J179">
        <v>27</v>
      </c>
      <c r="K179">
        <v>34</v>
      </c>
      <c r="L179">
        <v>96</v>
      </c>
      <c r="M179">
        <v>15.62</v>
      </c>
      <c r="N179">
        <v>0.28000000000000003</v>
      </c>
      <c r="O179">
        <v>0.22</v>
      </c>
      <c r="P179">
        <v>0.13</v>
      </c>
      <c r="Q179">
        <v>0.5</v>
      </c>
      <c r="R179">
        <v>0.63</v>
      </c>
      <c r="S179">
        <v>1.78</v>
      </c>
      <c r="T179">
        <v>772.74</v>
      </c>
      <c r="U179">
        <v>14.31</v>
      </c>
      <c r="V179">
        <v>1.1599999999999999</v>
      </c>
      <c r="W179">
        <v>0.93</v>
      </c>
      <c r="X179">
        <v>0.54</v>
      </c>
      <c r="Y179">
        <v>2.1</v>
      </c>
      <c r="Z179">
        <v>2.64</v>
      </c>
      <c r="AA179">
        <v>7.45</v>
      </c>
      <c r="AB179">
        <v>13.18</v>
      </c>
      <c r="AC179">
        <v>13.2</v>
      </c>
      <c r="AD179">
        <v>51.95</v>
      </c>
      <c r="AE179">
        <v>47.38</v>
      </c>
      <c r="AF179">
        <v>10.59</v>
      </c>
      <c r="AG179">
        <v>62.5</v>
      </c>
      <c r="AH179">
        <v>45</v>
      </c>
      <c r="AI179">
        <v>27</v>
      </c>
      <c r="AJ179">
        <v>2</v>
      </c>
      <c r="AK179">
        <v>9</v>
      </c>
      <c r="AL179">
        <v>22.22</v>
      </c>
      <c r="AM179">
        <v>7</v>
      </c>
      <c r="AN179">
        <v>24</v>
      </c>
      <c r="AO179">
        <v>29.17</v>
      </c>
      <c r="AP179">
        <v>6</v>
      </c>
      <c r="AQ179">
        <v>63</v>
      </c>
      <c r="AR179">
        <v>9.52</v>
      </c>
      <c r="AS179">
        <v>155</v>
      </c>
      <c r="AT179">
        <v>317</v>
      </c>
      <c r="AU179">
        <v>48.9</v>
      </c>
    </row>
    <row r="180" spans="2:47" x14ac:dyDescent="0.2">
      <c r="B180" t="s">
        <v>919</v>
      </c>
      <c r="C180" t="s">
        <v>102</v>
      </c>
      <c r="D180" t="s">
        <v>581</v>
      </c>
      <c r="E180">
        <v>17.315000000000001</v>
      </c>
      <c r="F180">
        <v>53</v>
      </c>
      <c r="G180">
        <v>1</v>
      </c>
      <c r="H180">
        <v>6</v>
      </c>
      <c r="I180">
        <v>2</v>
      </c>
      <c r="J180">
        <v>7</v>
      </c>
      <c r="K180">
        <v>9</v>
      </c>
      <c r="L180">
        <v>33</v>
      </c>
      <c r="M180">
        <v>3.03</v>
      </c>
      <c r="N180">
        <v>0.02</v>
      </c>
      <c r="O180">
        <v>0.11</v>
      </c>
      <c r="P180">
        <v>0.04</v>
      </c>
      <c r="Q180">
        <v>0.13</v>
      </c>
      <c r="R180">
        <v>0.17</v>
      </c>
      <c r="S180">
        <v>0.62</v>
      </c>
      <c r="T180">
        <v>629.34</v>
      </c>
      <c r="U180">
        <v>11.87</v>
      </c>
      <c r="V180">
        <v>0.1</v>
      </c>
      <c r="W180">
        <v>0.56999999999999995</v>
      </c>
      <c r="X180">
        <v>0.19</v>
      </c>
      <c r="Y180">
        <v>0.67</v>
      </c>
      <c r="Z180">
        <v>0.86</v>
      </c>
      <c r="AA180">
        <v>3.15</v>
      </c>
      <c r="AB180">
        <v>12.77</v>
      </c>
      <c r="AC180">
        <v>13.01</v>
      </c>
      <c r="AD180">
        <v>59.53</v>
      </c>
      <c r="AE180">
        <v>48.4</v>
      </c>
      <c r="AF180">
        <v>-1.45</v>
      </c>
      <c r="AG180">
        <v>58.33</v>
      </c>
      <c r="AH180">
        <v>35</v>
      </c>
      <c r="AI180">
        <v>25</v>
      </c>
      <c r="AJ180">
        <v>0</v>
      </c>
      <c r="AK180">
        <v>1</v>
      </c>
      <c r="AL180">
        <v>0</v>
      </c>
      <c r="AM180">
        <v>0</v>
      </c>
      <c r="AN180">
        <v>3</v>
      </c>
      <c r="AO180">
        <v>0</v>
      </c>
      <c r="AP180">
        <v>1</v>
      </c>
      <c r="AQ180">
        <v>29</v>
      </c>
      <c r="AR180">
        <v>3.45</v>
      </c>
      <c r="AS180">
        <v>0</v>
      </c>
      <c r="AT180">
        <v>0</v>
      </c>
      <c r="AU180">
        <v>0</v>
      </c>
    </row>
    <row r="181" spans="2:47" x14ac:dyDescent="0.2">
      <c r="B181" t="s">
        <v>879</v>
      </c>
      <c r="C181" t="s">
        <v>49</v>
      </c>
      <c r="D181" t="s">
        <v>581</v>
      </c>
      <c r="E181">
        <v>16.763999999999999</v>
      </c>
      <c r="F181">
        <v>28</v>
      </c>
      <c r="G181">
        <v>5</v>
      </c>
      <c r="H181">
        <v>1</v>
      </c>
      <c r="I181">
        <v>2</v>
      </c>
      <c r="J181">
        <v>6</v>
      </c>
      <c r="K181">
        <v>8</v>
      </c>
      <c r="L181">
        <v>25</v>
      </c>
      <c r="M181">
        <v>20</v>
      </c>
      <c r="N181">
        <v>0.18</v>
      </c>
      <c r="O181">
        <v>0.04</v>
      </c>
      <c r="P181">
        <v>7.0000000000000007E-2</v>
      </c>
      <c r="Q181">
        <v>0.21</v>
      </c>
      <c r="R181">
        <v>0.28999999999999998</v>
      </c>
      <c r="S181">
        <v>0.89</v>
      </c>
      <c r="T181">
        <v>265.38</v>
      </c>
      <c r="U181">
        <v>9.48</v>
      </c>
      <c r="V181">
        <v>1.1299999999999999</v>
      </c>
      <c r="W181">
        <v>0.23</v>
      </c>
      <c r="X181">
        <v>0.45</v>
      </c>
      <c r="Y181">
        <v>1.36</v>
      </c>
      <c r="Z181">
        <v>1.81</v>
      </c>
      <c r="AA181">
        <v>5.65</v>
      </c>
      <c r="AB181">
        <v>12.64</v>
      </c>
      <c r="AC181">
        <v>12.51</v>
      </c>
      <c r="AD181">
        <v>58.55</v>
      </c>
      <c r="AE181">
        <v>45.08</v>
      </c>
      <c r="AF181">
        <v>14.82</v>
      </c>
      <c r="AG181">
        <v>66.67</v>
      </c>
      <c r="AH181">
        <v>14</v>
      </c>
      <c r="AI181">
        <v>7</v>
      </c>
      <c r="AJ181">
        <v>1</v>
      </c>
      <c r="AK181">
        <v>2</v>
      </c>
      <c r="AL181">
        <v>50</v>
      </c>
      <c r="AM181">
        <v>1</v>
      </c>
      <c r="AN181">
        <v>6</v>
      </c>
      <c r="AO181">
        <v>16.670000000000002</v>
      </c>
      <c r="AP181">
        <v>3</v>
      </c>
      <c r="AQ181">
        <v>17</v>
      </c>
      <c r="AR181">
        <v>17.649999999999999</v>
      </c>
      <c r="AS181">
        <v>0</v>
      </c>
      <c r="AT181">
        <v>1</v>
      </c>
      <c r="AU181">
        <v>0</v>
      </c>
    </row>
    <row r="182" spans="2:47" x14ac:dyDescent="0.2">
      <c r="B182" t="s">
        <v>1007</v>
      </c>
      <c r="C182" t="s">
        <v>46</v>
      </c>
      <c r="D182" t="s">
        <v>590</v>
      </c>
      <c r="E182">
        <v>17.684000000000001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31.85</v>
      </c>
      <c r="U182">
        <v>7.96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12.28</v>
      </c>
      <c r="AC182">
        <v>14.48</v>
      </c>
      <c r="AD182">
        <v>54.41</v>
      </c>
      <c r="AE182">
        <v>62.44</v>
      </c>
      <c r="AF182">
        <v>-50</v>
      </c>
      <c r="AG182">
        <v>0</v>
      </c>
      <c r="AH182">
        <v>0</v>
      </c>
      <c r="AI182">
        <v>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2:47" x14ac:dyDescent="0.2">
      <c r="B183" t="s">
        <v>416</v>
      </c>
      <c r="C183" t="s">
        <v>102</v>
      </c>
      <c r="D183" t="s">
        <v>107</v>
      </c>
      <c r="E183">
        <v>2016.7070000000001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0.5</v>
      </c>
      <c r="T183">
        <v>36.78</v>
      </c>
      <c r="U183">
        <v>18.39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1.63</v>
      </c>
      <c r="AB183">
        <v>15.77</v>
      </c>
      <c r="AC183">
        <v>11.18</v>
      </c>
      <c r="AD183">
        <v>85.42</v>
      </c>
      <c r="AE183">
        <v>48.5</v>
      </c>
      <c r="AF183">
        <v>80</v>
      </c>
      <c r="AG183">
        <v>100</v>
      </c>
      <c r="AH183">
        <v>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</row>
    <row r="184" spans="2:47" x14ac:dyDescent="0.2">
      <c r="B184" t="s">
        <v>770</v>
      </c>
      <c r="C184" t="s">
        <v>41</v>
      </c>
      <c r="D184" t="s">
        <v>590</v>
      </c>
      <c r="E184">
        <v>18.166</v>
      </c>
      <c r="F184">
        <v>35</v>
      </c>
      <c r="G184">
        <v>3</v>
      </c>
      <c r="H184">
        <v>5</v>
      </c>
      <c r="I184">
        <v>4</v>
      </c>
      <c r="J184">
        <v>8</v>
      </c>
      <c r="K184">
        <v>12</v>
      </c>
      <c r="L184">
        <v>44</v>
      </c>
      <c r="M184">
        <v>6.82</v>
      </c>
      <c r="N184">
        <v>0.09</v>
      </c>
      <c r="O184">
        <v>0.14000000000000001</v>
      </c>
      <c r="P184">
        <v>0.11</v>
      </c>
      <c r="Q184">
        <v>0.23</v>
      </c>
      <c r="R184">
        <v>0.34</v>
      </c>
      <c r="S184">
        <v>1.26</v>
      </c>
      <c r="T184">
        <v>447.96</v>
      </c>
      <c r="U184">
        <v>12.8</v>
      </c>
      <c r="V184">
        <v>0.4</v>
      </c>
      <c r="W184">
        <v>0.67</v>
      </c>
      <c r="X184">
        <v>0.54</v>
      </c>
      <c r="Y184">
        <v>1.07</v>
      </c>
      <c r="Z184">
        <v>1.61</v>
      </c>
      <c r="AA184">
        <v>5.89</v>
      </c>
      <c r="AB184">
        <v>12.24</v>
      </c>
      <c r="AC184">
        <v>13.33</v>
      </c>
      <c r="AD184">
        <v>51.16</v>
      </c>
      <c r="AE184">
        <v>48.84</v>
      </c>
      <c r="AF184">
        <v>-16.37</v>
      </c>
      <c r="AG184">
        <v>44.74</v>
      </c>
      <c r="AH184">
        <v>17</v>
      </c>
      <c r="AI184">
        <v>21</v>
      </c>
      <c r="AJ184">
        <v>1</v>
      </c>
      <c r="AK184">
        <v>4</v>
      </c>
      <c r="AL184">
        <v>25</v>
      </c>
      <c r="AM184">
        <v>1</v>
      </c>
      <c r="AN184">
        <v>5</v>
      </c>
      <c r="AO184">
        <v>20</v>
      </c>
      <c r="AP184">
        <v>1</v>
      </c>
      <c r="AQ184">
        <v>35</v>
      </c>
      <c r="AR184">
        <v>2.86</v>
      </c>
      <c r="AS184">
        <v>252</v>
      </c>
      <c r="AT184">
        <v>425</v>
      </c>
      <c r="AU184">
        <v>59.29</v>
      </c>
    </row>
    <row r="185" spans="2:47" x14ac:dyDescent="0.2">
      <c r="B185" t="s">
        <v>657</v>
      </c>
      <c r="C185" t="s">
        <v>41</v>
      </c>
      <c r="D185" t="s">
        <v>601</v>
      </c>
      <c r="E185">
        <v>20.106999999999999</v>
      </c>
      <c r="F185">
        <v>64</v>
      </c>
      <c r="G185">
        <v>13</v>
      </c>
      <c r="H185">
        <v>9</v>
      </c>
      <c r="I185">
        <v>6</v>
      </c>
      <c r="J185">
        <v>22</v>
      </c>
      <c r="K185">
        <v>28</v>
      </c>
      <c r="L185">
        <v>105</v>
      </c>
      <c r="M185">
        <v>12.38</v>
      </c>
      <c r="N185">
        <v>0.2</v>
      </c>
      <c r="O185">
        <v>0.14000000000000001</v>
      </c>
      <c r="P185">
        <v>0.09</v>
      </c>
      <c r="Q185">
        <v>0.34</v>
      </c>
      <c r="R185">
        <v>0.44</v>
      </c>
      <c r="S185">
        <v>1.64</v>
      </c>
      <c r="T185">
        <v>945.73</v>
      </c>
      <c r="U185">
        <v>14.78</v>
      </c>
      <c r="V185">
        <v>0.82</v>
      </c>
      <c r="W185">
        <v>0.56999999999999995</v>
      </c>
      <c r="X185">
        <v>0.38</v>
      </c>
      <c r="Y185">
        <v>1.4</v>
      </c>
      <c r="Z185">
        <v>1.78</v>
      </c>
      <c r="AA185">
        <v>6.66</v>
      </c>
      <c r="AB185">
        <v>14.09</v>
      </c>
      <c r="AC185">
        <v>13.57</v>
      </c>
      <c r="AD185">
        <v>53.87</v>
      </c>
      <c r="AE185">
        <v>52.64</v>
      </c>
      <c r="AF185">
        <v>0.23</v>
      </c>
      <c r="AG185">
        <v>51.58</v>
      </c>
      <c r="AH185">
        <v>49</v>
      </c>
      <c r="AI185">
        <v>46</v>
      </c>
      <c r="AJ185">
        <v>3</v>
      </c>
      <c r="AK185">
        <v>10</v>
      </c>
      <c r="AL185">
        <v>30</v>
      </c>
      <c r="AM185">
        <v>3</v>
      </c>
      <c r="AN185">
        <v>31</v>
      </c>
      <c r="AO185">
        <v>9.68</v>
      </c>
      <c r="AP185">
        <v>7</v>
      </c>
      <c r="AQ185">
        <v>64</v>
      </c>
      <c r="AR185">
        <v>10.94</v>
      </c>
      <c r="AS185">
        <v>548</v>
      </c>
      <c r="AT185">
        <v>975</v>
      </c>
      <c r="AU185">
        <v>56.21</v>
      </c>
    </row>
    <row r="186" spans="2:47" x14ac:dyDescent="0.2">
      <c r="B186" t="s">
        <v>844</v>
      </c>
      <c r="C186" t="s">
        <v>102</v>
      </c>
      <c r="D186" t="s">
        <v>588</v>
      </c>
      <c r="E186">
        <v>17.661999999999999</v>
      </c>
      <c r="F186">
        <v>44</v>
      </c>
      <c r="G186">
        <v>1</v>
      </c>
      <c r="H186">
        <v>1</v>
      </c>
      <c r="I186">
        <v>5</v>
      </c>
      <c r="J186">
        <v>2</v>
      </c>
      <c r="K186">
        <v>7</v>
      </c>
      <c r="L186">
        <v>23</v>
      </c>
      <c r="M186">
        <v>4.3499999999999996</v>
      </c>
      <c r="N186">
        <v>0.02</v>
      </c>
      <c r="O186">
        <v>0.02</v>
      </c>
      <c r="P186">
        <v>0.11</v>
      </c>
      <c r="Q186">
        <v>0.05</v>
      </c>
      <c r="R186">
        <v>0.16</v>
      </c>
      <c r="S186">
        <v>0.52</v>
      </c>
      <c r="T186">
        <v>498.27</v>
      </c>
      <c r="U186">
        <v>11.32</v>
      </c>
      <c r="V186">
        <v>0.12</v>
      </c>
      <c r="W186">
        <v>0.12</v>
      </c>
      <c r="X186">
        <v>0.6</v>
      </c>
      <c r="Y186">
        <v>0.24</v>
      </c>
      <c r="Z186">
        <v>0.84</v>
      </c>
      <c r="AA186">
        <v>2.77</v>
      </c>
      <c r="AB186">
        <v>12.55</v>
      </c>
      <c r="AC186">
        <v>12.81</v>
      </c>
      <c r="AD186">
        <v>47.03</v>
      </c>
      <c r="AE186">
        <v>47.96</v>
      </c>
      <c r="AF186">
        <v>9.61</v>
      </c>
      <c r="AG186">
        <v>55.56</v>
      </c>
      <c r="AH186">
        <v>25</v>
      </c>
      <c r="AI186">
        <v>20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23</v>
      </c>
      <c r="AR186">
        <v>4.3499999999999996</v>
      </c>
      <c r="AS186">
        <v>0</v>
      </c>
      <c r="AT186">
        <v>1</v>
      </c>
      <c r="AU186">
        <v>0</v>
      </c>
    </row>
    <row r="187" spans="2:47" x14ac:dyDescent="0.2">
      <c r="B187" t="s">
        <v>722</v>
      </c>
      <c r="C187" t="s">
        <v>102</v>
      </c>
      <c r="D187" t="s">
        <v>636</v>
      </c>
      <c r="E187">
        <v>18.905000000000001</v>
      </c>
      <c r="F187">
        <v>64</v>
      </c>
      <c r="G187">
        <v>4</v>
      </c>
      <c r="H187">
        <v>7</v>
      </c>
      <c r="I187">
        <v>13</v>
      </c>
      <c r="J187">
        <v>11</v>
      </c>
      <c r="K187">
        <v>24</v>
      </c>
      <c r="L187">
        <v>136</v>
      </c>
      <c r="M187">
        <v>2.94</v>
      </c>
      <c r="N187">
        <v>0.06</v>
      </c>
      <c r="O187">
        <v>0.11</v>
      </c>
      <c r="P187">
        <v>0.2</v>
      </c>
      <c r="Q187">
        <v>0.17</v>
      </c>
      <c r="R187">
        <v>0.38</v>
      </c>
      <c r="S187">
        <v>2.12</v>
      </c>
      <c r="T187">
        <v>1026.67</v>
      </c>
      <c r="U187">
        <v>16.04</v>
      </c>
      <c r="V187">
        <v>0.23</v>
      </c>
      <c r="W187">
        <v>0.41</v>
      </c>
      <c r="X187">
        <v>0.76</v>
      </c>
      <c r="Y187">
        <v>0.64</v>
      </c>
      <c r="Z187">
        <v>1.4</v>
      </c>
      <c r="AA187">
        <v>7.95</v>
      </c>
      <c r="AB187">
        <v>12.22</v>
      </c>
      <c r="AC187">
        <v>13.3</v>
      </c>
      <c r="AD187">
        <v>50.18</v>
      </c>
      <c r="AE187">
        <v>49.77</v>
      </c>
      <c r="AF187">
        <v>10.050000000000001</v>
      </c>
      <c r="AG187">
        <v>56.31</v>
      </c>
      <c r="AH187">
        <v>58</v>
      </c>
      <c r="AI187">
        <v>45</v>
      </c>
      <c r="AJ187">
        <v>0</v>
      </c>
      <c r="AK187">
        <v>2</v>
      </c>
      <c r="AL187">
        <v>0</v>
      </c>
      <c r="AM187">
        <v>1</v>
      </c>
      <c r="AN187">
        <v>5</v>
      </c>
      <c r="AO187">
        <v>20</v>
      </c>
      <c r="AP187">
        <v>3</v>
      </c>
      <c r="AQ187">
        <v>129</v>
      </c>
      <c r="AR187">
        <v>2.33</v>
      </c>
      <c r="AS187">
        <v>0</v>
      </c>
      <c r="AT187">
        <v>0</v>
      </c>
      <c r="AU187">
        <v>0</v>
      </c>
    </row>
    <row r="188" spans="2:47" x14ac:dyDescent="0.2">
      <c r="B188" t="s">
        <v>1024</v>
      </c>
      <c r="C188" t="s">
        <v>102</v>
      </c>
      <c r="D188" t="s">
        <v>601</v>
      </c>
      <c r="E188">
        <v>16.530999999999999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9.34</v>
      </c>
      <c r="U188">
        <v>9.34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14.94</v>
      </c>
      <c r="AC188">
        <v>12.82</v>
      </c>
      <c r="AD188">
        <v>53.98</v>
      </c>
      <c r="AE188">
        <v>38.31</v>
      </c>
      <c r="AF188">
        <v>20</v>
      </c>
      <c r="AG188">
        <v>100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2:47" x14ac:dyDescent="0.2">
      <c r="B189" t="s">
        <v>1684</v>
      </c>
      <c r="C189" t="s">
        <v>46</v>
      </c>
      <c r="D189" t="s">
        <v>590</v>
      </c>
      <c r="E189">
        <v>18.472999999999999</v>
      </c>
      <c r="F189">
        <v>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0.61</v>
      </c>
      <c r="T189">
        <v>113.37</v>
      </c>
      <c r="U189">
        <v>6.3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5.82</v>
      </c>
      <c r="AB189">
        <v>11.78</v>
      </c>
      <c r="AC189">
        <v>13.67</v>
      </c>
      <c r="AD189">
        <v>53.89</v>
      </c>
      <c r="AE189">
        <v>46.8</v>
      </c>
      <c r="AF189">
        <v>-16.920000000000002</v>
      </c>
      <c r="AG189">
        <v>40</v>
      </c>
      <c r="AH189">
        <v>2</v>
      </c>
      <c r="AI189">
        <v>3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10</v>
      </c>
      <c r="AR189">
        <v>0</v>
      </c>
      <c r="AS189">
        <v>2</v>
      </c>
      <c r="AT189">
        <v>6</v>
      </c>
      <c r="AU189">
        <v>33.33</v>
      </c>
    </row>
    <row r="190" spans="2:47" x14ac:dyDescent="0.2">
      <c r="B190" t="s">
        <v>953</v>
      </c>
      <c r="C190" t="s">
        <v>102</v>
      </c>
      <c r="D190" t="s">
        <v>621</v>
      </c>
      <c r="E190">
        <v>18.651</v>
      </c>
      <c r="F190">
        <v>36</v>
      </c>
      <c r="G190">
        <v>2</v>
      </c>
      <c r="H190">
        <v>2</v>
      </c>
      <c r="I190">
        <v>4</v>
      </c>
      <c r="J190">
        <v>4</v>
      </c>
      <c r="K190">
        <v>8</v>
      </c>
      <c r="L190">
        <v>21</v>
      </c>
      <c r="M190">
        <v>9.52</v>
      </c>
      <c r="N190">
        <v>0.06</v>
      </c>
      <c r="O190">
        <v>0.06</v>
      </c>
      <c r="P190">
        <v>0.11</v>
      </c>
      <c r="Q190">
        <v>0.11</v>
      </c>
      <c r="R190">
        <v>0.22</v>
      </c>
      <c r="S190">
        <v>0.57999999999999996</v>
      </c>
      <c r="T190">
        <v>392.54</v>
      </c>
      <c r="U190">
        <v>10.9</v>
      </c>
      <c r="V190">
        <v>0.31</v>
      </c>
      <c r="W190">
        <v>0.31</v>
      </c>
      <c r="X190">
        <v>0.61</v>
      </c>
      <c r="Y190">
        <v>0.61</v>
      </c>
      <c r="Z190">
        <v>1.22</v>
      </c>
      <c r="AA190">
        <v>3.21</v>
      </c>
      <c r="AB190">
        <v>11.87</v>
      </c>
      <c r="AC190">
        <v>13.13</v>
      </c>
      <c r="AD190">
        <v>44.07</v>
      </c>
      <c r="AE190">
        <v>50.92</v>
      </c>
      <c r="AF190">
        <v>11.55</v>
      </c>
      <c r="AG190">
        <v>54.29</v>
      </c>
      <c r="AH190">
        <v>19</v>
      </c>
      <c r="AI190">
        <v>16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2</v>
      </c>
      <c r="AQ190">
        <v>20</v>
      </c>
      <c r="AR190">
        <v>10</v>
      </c>
      <c r="AS190">
        <v>0</v>
      </c>
      <c r="AT190">
        <v>0</v>
      </c>
      <c r="AU190">
        <v>0</v>
      </c>
    </row>
    <row r="191" spans="2:47" x14ac:dyDescent="0.2">
      <c r="B191" t="s">
        <v>968</v>
      </c>
      <c r="C191" t="s">
        <v>102</v>
      </c>
      <c r="D191" t="s">
        <v>601</v>
      </c>
      <c r="E191">
        <v>17.172000000000001</v>
      </c>
      <c r="F191">
        <v>4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0.25</v>
      </c>
      <c r="Q191">
        <v>0</v>
      </c>
      <c r="R191">
        <v>0.25</v>
      </c>
      <c r="S191">
        <v>0</v>
      </c>
      <c r="T191">
        <v>44.58</v>
      </c>
      <c r="U191">
        <v>11.15</v>
      </c>
      <c r="V191">
        <v>0</v>
      </c>
      <c r="W191">
        <v>0</v>
      </c>
      <c r="X191">
        <v>1.35</v>
      </c>
      <c r="Y191">
        <v>0</v>
      </c>
      <c r="Z191">
        <v>1.35</v>
      </c>
      <c r="AA191">
        <v>0</v>
      </c>
      <c r="AB191">
        <v>13.37</v>
      </c>
      <c r="AC191">
        <v>13.14</v>
      </c>
      <c r="AD191">
        <v>49.32</v>
      </c>
      <c r="AE191">
        <v>48.5</v>
      </c>
      <c r="AF191">
        <v>13.46</v>
      </c>
      <c r="AG191">
        <v>75</v>
      </c>
      <c r="AH191">
        <v>3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</row>
    <row r="192" spans="2:47" x14ac:dyDescent="0.2">
      <c r="B192" t="s">
        <v>731</v>
      </c>
      <c r="C192" t="s">
        <v>41</v>
      </c>
      <c r="D192" t="s">
        <v>588</v>
      </c>
      <c r="E192">
        <v>18.524999999999999</v>
      </c>
      <c r="F192">
        <v>50</v>
      </c>
      <c r="G192">
        <v>6</v>
      </c>
      <c r="H192">
        <v>6</v>
      </c>
      <c r="I192">
        <v>2</v>
      </c>
      <c r="J192">
        <v>12</v>
      </c>
      <c r="K192">
        <v>14</v>
      </c>
      <c r="L192">
        <v>38</v>
      </c>
      <c r="M192">
        <v>15.79</v>
      </c>
      <c r="N192">
        <v>0.12</v>
      </c>
      <c r="O192">
        <v>0.12</v>
      </c>
      <c r="P192">
        <v>0.04</v>
      </c>
      <c r="Q192">
        <v>0.24</v>
      </c>
      <c r="R192">
        <v>0.28000000000000003</v>
      </c>
      <c r="S192">
        <v>0.76</v>
      </c>
      <c r="T192">
        <v>499.08</v>
      </c>
      <c r="U192">
        <v>9.98</v>
      </c>
      <c r="V192">
        <v>0.72</v>
      </c>
      <c r="W192">
        <v>0.72</v>
      </c>
      <c r="X192">
        <v>0.24</v>
      </c>
      <c r="Y192">
        <v>1.44</v>
      </c>
      <c r="Z192">
        <v>1.68</v>
      </c>
      <c r="AA192">
        <v>4.57</v>
      </c>
      <c r="AB192">
        <v>13.22</v>
      </c>
      <c r="AC192">
        <v>12.8</v>
      </c>
      <c r="AD192">
        <v>48.64</v>
      </c>
      <c r="AE192">
        <v>50.55</v>
      </c>
      <c r="AF192">
        <v>-1.79</v>
      </c>
      <c r="AG192">
        <v>45.24</v>
      </c>
      <c r="AH192">
        <v>19</v>
      </c>
      <c r="AI192">
        <v>23</v>
      </c>
      <c r="AJ192">
        <v>3</v>
      </c>
      <c r="AK192">
        <v>6</v>
      </c>
      <c r="AL192">
        <v>50</v>
      </c>
      <c r="AM192">
        <v>2</v>
      </c>
      <c r="AN192">
        <v>10</v>
      </c>
      <c r="AO192">
        <v>20</v>
      </c>
      <c r="AP192">
        <v>1</v>
      </c>
      <c r="AQ192">
        <v>22</v>
      </c>
      <c r="AR192">
        <v>4.55</v>
      </c>
      <c r="AS192">
        <v>151</v>
      </c>
      <c r="AT192">
        <v>304</v>
      </c>
      <c r="AU192">
        <v>49.67</v>
      </c>
    </row>
    <row r="193" spans="2:47" x14ac:dyDescent="0.2">
      <c r="B193" t="s">
        <v>756</v>
      </c>
      <c r="C193" t="s">
        <v>49</v>
      </c>
      <c r="D193" t="s">
        <v>3711</v>
      </c>
      <c r="E193">
        <v>16.774999999999999</v>
      </c>
      <c r="F193">
        <v>61</v>
      </c>
      <c r="G193">
        <v>6</v>
      </c>
      <c r="H193">
        <v>10</v>
      </c>
      <c r="I193">
        <v>2</v>
      </c>
      <c r="J193">
        <v>16</v>
      </c>
      <c r="K193">
        <v>18</v>
      </c>
      <c r="L193">
        <v>78</v>
      </c>
      <c r="M193">
        <v>7.69</v>
      </c>
      <c r="N193">
        <v>0.1</v>
      </c>
      <c r="O193">
        <v>0.16</v>
      </c>
      <c r="P193">
        <v>0.03</v>
      </c>
      <c r="Q193">
        <v>0.26</v>
      </c>
      <c r="R193">
        <v>0.3</v>
      </c>
      <c r="S193">
        <v>1.28</v>
      </c>
      <c r="T193">
        <v>664.62</v>
      </c>
      <c r="U193">
        <v>10.9</v>
      </c>
      <c r="V193">
        <v>0.54</v>
      </c>
      <c r="W193">
        <v>0.9</v>
      </c>
      <c r="X193">
        <v>0.18</v>
      </c>
      <c r="Y193">
        <v>1.44</v>
      </c>
      <c r="Z193">
        <v>1.62</v>
      </c>
      <c r="AA193">
        <v>7.04</v>
      </c>
      <c r="AB193">
        <v>12.92</v>
      </c>
      <c r="AC193">
        <v>13.04</v>
      </c>
      <c r="AD193">
        <v>41.21</v>
      </c>
      <c r="AE193">
        <v>49.24</v>
      </c>
      <c r="AF193">
        <v>1.06</v>
      </c>
      <c r="AG193">
        <v>45.45</v>
      </c>
      <c r="AH193">
        <v>25</v>
      </c>
      <c r="AI193">
        <v>30</v>
      </c>
      <c r="AJ193">
        <v>2</v>
      </c>
      <c r="AK193">
        <v>11</v>
      </c>
      <c r="AL193">
        <v>18.18</v>
      </c>
      <c r="AM193">
        <v>3</v>
      </c>
      <c r="AN193">
        <v>15</v>
      </c>
      <c r="AO193">
        <v>20</v>
      </c>
      <c r="AP193">
        <v>1</v>
      </c>
      <c r="AQ193">
        <v>52</v>
      </c>
      <c r="AR193">
        <v>1.92</v>
      </c>
      <c r="AS193">
        <v>5</v>
      </c>
      <c r="AT193">
        <v>13</v>
      </c>
      <c r="AU193">
        <v>38.46</v>
      </c>
    </row>
    <row r="194" spans="2:47" x14ac:dyDescent="0.2">
      <c r="B194" t="s">
        <v>686</v>
      </c>
      <c r="C194" t="s">
        <v>49</v>
      </c>
      <c r="D194" t="s">
        <v>588</v>
      </c>
      <c r="E194">
        <v>18.7</v>
      </c>
      <c r="F194">
        <v>65</v>
      </c>
      <c r="G194">
        <v>16</v>
      </c>
      <c r="H194">
        <v>14</v>
      </c>
      <c r="I194">
        <v>6</v>
      </c>
      <c r="J194">
        <v>30</v>
      </c>
      <c r="K194">
        <v>36</v>
      </c>
      <c r="L194">
        <v>151</v>
      </c>
      <c r="M194">
        <v>10.6</v>
      </c>
      <c r="N194">
        <v>0.25</v>
      </c>
      <c r="O194">
        <v>0.22</v>
      </c>
      <c r="P194">
        <v>0.09</v>
      </c>
      <c r="Q194">
        <v>0.46</v>
      </c>
      <c r="R194">
        <v>0.55000000000000004</v>
      </c>
      <c r="S194">
        <v>2.3199999999999998</v>
      </c>
      <c r="T194">
        <v>897.37</v>
      </c>
      <c r="U194">
        <v>13.81</v>
      </c>
      <c r="V194">
        <v>1.07</v>
      </c>
      <c r="W194">
        <v>0.94</v>
      </c>
      <c r="X194">
        <v>0.4</v>
      </c>
      <c r="Y194">
        <v>2.0099999999999998</v>
      </c>
      <c r="Z194">
        <v>2.41</v>
      </c>
      <c r="AA194">
        <v>10.1</v>
      </c>
      <c r="AB194">
        <v>13.79</v>
      </c>
      <c r="AC194">
        <v>13.37</v>
      </c>
      <c r="AD194">
        <v>49.26</v>
      </c>
      <c r="AE194">
        <v>51.16</v>
      </c>
      <c r="AF194">
        <v>8.85</v>
      </c>
      <c r="AG194">
        <v>53.68</v>
      </c>
      <c r="AH194">
        <v>51</v>
      </c>
      <c r="AI194">
        <v>44</v>
      </c>
      <c r="AJ194">
        <v>0</v>
      </c>
      <c r="AK194">
        <v>9</v>
      </c>
      <c r="AL194">
        <v>0</v>
      </c>
      <c r="AM194">
        <v>7</v>
      </c>
      <c r="AN194">
        <v>28</v>
      </c>
      <c r="AO194">
        <v>25</v>
      </c>
      <c r="AP194">
        <v>9</v>
      </c>
      <c r="AQ194">
        <v>114</v>
      </c>
      <c r="AR194">
        <v>7.89</v>
      </c>
      <c r="AS194">
        <v>1</v>
      </c>
      <c r="AT194">
        <v>2</v>
      </c>
      <c r="AU194">
        <v>50</v>
      </c>
    </row>
    <row r="195" spans="2:47" x14ac:dyDescent="0.2">
      <c r="B195" t="s">
        <v>645</v>
      </c>
      <c r="C195" t="s">
        <v>46</v>
      </c>
      <c r="D195" t="s">
        <v>644</v>
      </c>
      <c r="E195">
        <v>19.649999999999999</v>
      </c>
      <c r="F195">
        <v>63</v>
      </c>
      <c r="G195">
        <v>22</v>
      </c>
      <c r="H195">
        <v>17</v>
      </c>
      <c r="I195">
        <v>15</v>
      </c>
      <c r="J195">
        <v>39</v>
      </c>
      <c r="K195">
        <v>54</v>
      </c>
      <c r="L195">
        <v>127</v>
      </c>
      <c r="M195">
        <v>17.32</v>
      </c>
      <c r="N195">
        <v>0.35</v>
      </c>
      <c r="O195">
        <v>0.27</v>
      </c>
      <c r="P195">
        <v>0.24</v>
      </c>
      <c r="Q195">
        <v>0.62</v>
      </c>
      <c r="R195">
        <v>0.86</v>
      </c>
      <c r="S195">
        <v>2.02</v>
      </c>
      <c r="T195">
        <v>905.42</v>
      </c>
      <c r="U195">
        <v>14.37</v>
      </c>
      <c r="V195">
        <v>1.46</v>
      </c>
      <c r="W195">
        <v>1.1299999999999999</v>
      </c>
      <c r="X195">
        <v>0.99</v>
      </c>
      <c r="Y195">
        <v>2.58</v>
      </c>
      <c r="Z195">
        <v>3.58</v>
      </c>
      <c r="AA195">
        <v>8.42</v>
      </c>
      <c r="AB195">
        <v>14.7</v>
      </c>
      <c r="AC195">
        <v>13.52</v>
      </c>
      <c r="AD195">
        <v>59.81</v>
      </c>
      <c r="AE195">
        <v>50.4</v>
      </c>
      <c r="AF195">
        <v>19.420000000000002</v>
      </c>
      <c r="AG195">
        <v>70.53</v>
      </c>
      <c r="AH195">
        <v>67</v>
      </c>
      <c r="AI195">
        <v>28</v>
      </c>
      <c r="AJ195">
        <v>5</v>
      </c>
      <c r="AK195">
        <v>15</v>
      </c>
      <c r="AL195">
        <v>33.33</v>
      </c>
      <c r="AM195">
        <v>2</v>
      </c>
      <c r="AN195">
        <v>16</v>
      </c>
      <c r="AO195">
        <v>12.5</v>
      </c>
      <c r="AP195">
        <v>15</v>
      </c>
      <c r="AQ195">
        <v>96</v>
      </c>
      <c r="AR195">
        <v>15.62</v>
      </c>
      <c r="AS195">
        <v>2</v>
      </c>
      <c r="AT195">
        <v>4</v>
      </c>
      <c r="AU195">
        <v>50</v>
      </c>
    </row>
    <row r="196" spans="2:47" x14ac:dyDescent="0.2">
      <c r="B196" t="s">
        <v>701</v>
      </c>
      <c r="C196" t="s">
        <v>49</v>
      </c>
      <c r="D196" t="s">
        <v>616</v>
      </c>
      <c r="E196">
        <v>18.478000000000002</v>
      </c>
      <c r="F196">
        <v>66</v>
      </c>
      <c r="G196">
        <v>12</v>
      </c>
      <c r="H196">
        <v>6</v>
      </c>
      <c r="I196">
        <v>7</v>
      </c>
      <c r="J196">
        <v>18</v>
      </c>
      <c r="K196">
        <v>25</v>
      </c>
      <c r="L196">
        <v>97</v>
      </c>
      <c r="M196">
        <v>12.37</v>
      </c>
      <c r="N196">
        <v>0.18</v>
      </c>
      <c r="O196">
        <v>0.09</v>
      </c>
      <c r="P196">
        <v>0.11</v>
      </c>
      <c r="Q196">
        <v>0.27</v>
      </c>
      <c r="R196">
        <v>0.38</v>
      </c>
      <c r="S196">
        <v>1.47</v>
      </c>
      <c r="T196">
        <v>853.01</v>
      </c>
      <c r="U196">
        <v>12.92</v>
      </c>
      <c r="V196">
        <v>0.84</v>
      </c>
      <c r="W196">
        <v>0.42</v>
      </c>
      <c r="X196">
        <v>0.49</v>
      </c>
      <c r="Y196">
        <v>1.27</v>
      </c>
      <c r="Z196">
        <v>1.76</v>
      </c>
      <c r="AA196">
        <v>6.82</v>
      </c>
      <c r="AB196">
        <v>13.94</v>
      </c>
      <c r="AC196">
        <v>13.2</v>
      </c>
      <c r="AD196">
        <v>37.11</v>
      </c>
      <c r="AE196">
        <v>53.8</v>
      </c>
      <c r="AF196">
        <v>7.27</v>
      </c>
      <c r="AG196">
        <v>40.450000000000003</v>
      </c>
      <c r="AH196">
        <v>36</v>
      </c>
      <c r="AI196">
        <v>53</v>
      </c>
      <c r="AJ196">
        <v>3</v>
      </c>
      <c r="AK196">
        <v>17</v>
      </c>
      <c r="AL196">
        <v>17.649999999999999</v>
      </c>
      <c r="AM196">
        <v>5</v>
      </c>
      <c r="AN196">
        <v>15</v>
      </c>
      <c r="AO196">
        <v>33.33</v>
      </c>
      <c r="AP196">
        <v>4</v>
      </c>
      <c r="AQ196">
        <v>65</v>
      </c>
      <c r="AR196">
        <v>6.15</v>
      </c>
      <c r="AS196">
        <v>26</v>
      </c>
      <c r="AT196">
        <v>53</v>
      </c>
      <c r="AU196">
        <v>49.06</v>
      </c>
    </row>
    <row r="197" spans="2:47" x14ac:dyDescent="0.2">
      <c r="B197" t="s">
        <v>987</v>
      </c>
      <c r="C197" t="s">
        <v>102</v>
      </c>
      <c r="D197" t="s">
        <v>636</v>
      </c>
      <c r="E197">
        <v>17.832000000000001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0.8</v>
      </c>
      <c r="T197">
        <v>66.260000000000005</v>
      </c>
      <c r="U197">
        <v>13.25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3.62</v>
      </c>
      <c r="AB197">
        <v>13.1</v>
      </c>
      <c r="AC197">
        <v>13.48</v>
      </c>
      <c r="AD197">
        <v>57.39</v>
      </c>
      <c r="AE197">
        <v>57.17</v>
      </c>
      <c r="AF197">
        <v>15</v>
      </c>
      <c r="AG197">
        <v>75</v>
      </c>
      <c r="AH197">
        <v>3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</v>
      </c>
      <c r="AR197">
        <v>0</v>
      </c>
      <c r="AS197">
        <v>0</v>
      </c>
      <c r="AT197">
        <v>0</v>
      </c>
      <c r="AU197">
        <v>0</v>
      </c>
    </row>
    <row r="198" spans="2:47" x14ac:dyDescent="0.2">
      <c r="B198" t="s">
        <v>476</v>
      </c>
      <c r="C198" t="s">
        <v>46</v>
      </c>
      <c r="D198" t="s">
        <v>107</v>
      </c>
      <c r="E198">
        <v>2016.7070000000001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2:47" x14ac:dyDescent="0.2">
      <c r="B199" t="s">
        <v>997</v>
      </c>
      <c r="C199" t="s">
        <v>102</v>
      </c>
      <c r="D199" t="s">
        <v>608</v>
      </c>
      <c r="E199">
        <v>17.309000000000001</v>
      </c>
      <c r="F199">
        <v>53</v>
      </c>
      <c r="G199">
        <v>0</v>
      </c>
      <c r="H199">
        <v>1</v>
      </c>
      <c r="I199">
        <v>2</v>
      </c>
      <c r="J199">
        <v>1</v>
      </c>
      <c r="K199">
        <v>3</v>
      </c>
      <c r="L199">
        <v>28</v>
      </c>
      <c r="M199">
        <v>0</v>
      </c>
      <c r="N199">
        <v>0</v>
      </c>
      <c r="O199">
        <v>0.02</v>
      </c>
      <c r="P199">
        <v>0.04</v>
      </c>
      <c r="Q199">
        <v>0.02</v>
      </c>
      <c r="R199">
        <v>0.06</v>
      </c>
      <c r="S199">
        <v>0.53</v>
      </c>
      <c r="T199">
        <v>529.63</v>
      </c>
      <c r="U199">
        <v>9.99</v>
      </c>
      <c r="V199">
        <v>0</v>
      </c>
      <c r="W199">
        <v>0.11</v>
      </c>
      <c r="X199">
        <v>0.23</v>
      </c>
      <c r="Y199">
        <v>0.11</v>
      </c>
      <c r="Z199">
        <v>0.34</v>
      </c>
      <c r="AA199">
        <v>3.17</v>
      </c>
      <c r="AB199">
        <v>12.42</v>
      </c>
      <c r="AC199">
        <v>13.14</v>
      </c>
      <c r="AD199">
        <v>41.57</v>
      </c>
      <c r="AE199">
        <v>50.81</v>
      </c>
      <c r="AF199">
        <v>-2.27</v>
      </c>
      <c r="AG199">
        <v>40.380000000000003</v>
      </c>
      <c r="AH199">
        <v>21</v>
      </c>
      <c r="AI199">
        <v>31</v>
      </c>
      <c r="AJ199">
        <v>0</v>
      </c>
      <c r="AK199">
        <v>0</v>
      </c>
      <c r="AL199">
        <v>0</v>
      </c>
      <c r="AM199">
        <v>0</v>
      </c>
      <c r="AN199">
        <v>2</v>
      </c>
      <c r="AO199">
        <v>0</v>
      </c>
      <c r="AP199">
        <v>0</v>
      </c>
      <c r="AQ199">
        <v>26</v>
      </c>
      <c r="AR199">
        <v>0</v>
      </c>
      <c r="AS199">
        <v>0</v>
      </c>
      <c r="AT199">
        <v>1</v>
      </c>
      <c r="AU199">
        <v>0</v>
      </c>
    </row>
    <row r="200" spans="2:47" x14ac:dyDescent="0.2">
      <c r="B200" t="s">
        <v>962</v>
      </c>
      <c r="C200" t="s">
        <v>102</v>
      </c>
      <c r="D200" t="s">
        <v>608</v>
      </c>
      <c r="E200">
        <v>19.475000000000001</v>
      </c>
      <c r="F200">
        <v>16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3</v>
      </c>
      <c r="M200">
        <v>0</v>
      </c>
      <c r="N200">
        <v>0</v>
      </c>
      <c r="O200">
        <v>0</v>
      </c>
      <c r="P200">
        <v>0.06</v>
      </c>
      <c r="Q200">
        <v>0</v>
      </c>
      <c r="R200">
        <v>0.06</v>
      </c>
      <c r="S200">
        <v>0.19</v>
      </c>
      <c r="T200">
        <v>185.13</v>
      </c>
      <c r="U200">
        <v>11.57</v>
      </c>
      <c r="V200">
        <v>0</v>
      </c>
      <c r="W200">
        <v>0</v>
      </c>
      <c r="X200">
        <v>0.32</v>
      </c>
      <c r="Y200">
        <v>0</v>
      </c>
      <c r="Z200">
        <v>0.32</v>
      </c>
      <c r="AA200">
        <v>0.97</v>
      </c>
      <c r="AB200">
        <v>12.02</v>
      </c>
      <c r="AC200">
        <v>12.93</v>
      </c>
      <c r="AD200">
        <v>41.08</v>
      </c>
      <c r="AE200">
        <v>47.74</v>
      </c>
      <c r="AF200">
        <v>-10.130000000000001</v>
      </c>
      <c r="AG200">
        <v>38.89</v>
      </c>
      <c r="AH200">
        <v>7</v>
      </c>
      <c r="AI200">
        <v>11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</v>
      </c>
      <c r="AR200">
        <v>0</v>
      </c>
      <c r="AS200">
        <v>0</v>
      </c>
      <c r="AT200">
        <v>0</v>
      </c>
      <c r="AU200">
        <v>0</v>
      </c>
    </row>
    <row r="201" spans="2:47" x14ac:dyDescent="0.2">
      <c r="B201" t="s">
        <v>899</v>
      </c>
      <c r="C201" t="s">
        <v>102</v>
      </c>
      <c r="D201" t="s">
        <v>608</v>
      </c>
      <c r="E201">
        <v>18.428999999999998</v>
      </c>
      <c r="F201">
        <v>60</v>
      </c>
      <c r="G201">
        <v>1</v>
      </c>
      <c r="H201">
        <v>0</v>
      </c>
      <c r="I201">
        <v>3</v>
      </c>
      <c r="J201">
        <v>1</v>
      </c>
      <c r="K201">
        <v>4</v>
      </c>
      <c r="L201">
        <v>21</v>
      </c>
      <c r="M201">
        <v>4.76</v>
      </c>
      <c r="N201">
        <v>0.02</v>
      </c>
      <c r="O201">
        <v>0</v>
      </c>
      <c r="P201">
        <v>0.05</v>
      </c>
      <c r="Q201">
        <v>0.02</v>
      </c>
      <c r="R201">
        <v>7.0000000000000007E-2</v>
      </c>
      <c r="S201">
        <v>0.35</v>
      </c>
      <c r="T201">
        <v>612.08000000000004</v>
      </c>
      <c r="U201">
        <v>10.199999999999999</v>
      </c>
      <c r="V201">
        <v>0.1</v>
      </c>
      <c r="W201">
        <v>0</v>
      </c>
      <c r="X201">
        <v>0.28999999999999998</v>
      </c>
      <c r="Y201">
        <v>0.1</v>
      </c>
      <c r="Z201">
        <v>0.39</v>
      </c>
      <c r="AA201">
        <v>2.06</v>
      </c>
      <c r="AB201">
        <v>12.36</v>
      </c>
      <c r="AC201">
        <v>13.16</v>
      </c>
      <c r="AD201">
        <v>41.52</v>
      </c>
      <c r="AE201">
        <v>51.51</v>
      </c>
      <c r="AF201">
        <v>-5.31</v>
      </c>
      <c r="AG201">
        <v>37.29</v>
      </c>
      <c r="AH201">
        <v>22</v>
      </c>
      <c r="AI201">
        <v>37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21</v>
      </c>
      <c r="AR201">
        <v>4.76</v>
      </c>
      <c r="AS201">
        <v>0</v>
      </c>
      <c r="AT201">
        <v>0</v>
      </c>
      <c r="AU201">
        <v>0</v>
      </c>
    </row>
    <row r="202" spans="2:47" x14ac:dyDescent="0.2">
      <c r="B202" t="s">
        <v>925</v>
      </c>
      <c r="C202" t="s">
        <v>102</v>
      </c>
      <c r="D202" t="s">
        <v>583</v>
      </c>
      <c r="E202">
        <v>16.57</v>
      </c>
      <c r="F202">
        <v>17</v>
      </c>
      <c r="G202">
        <v>0</v>
      </c>
      <c r="H202">
        <v>2</v>
      </c>
      <c r="I202">
        <v>0</v>
      </c>
      <c r="J202">
        <v>2</v>
      </c>
      <c r="K202">
        <v>2</v>
      </c>
      <c r="L202">
        <v>9</v>
      </c>
      <c r="M202">
        <v>0</v>
      </c>
      <c r="N202">
        <v>0</v>
      </c>
      <c r="O202">
        <v>0.12</v>
      </c>
      <c r="P202">
        <v>0</v>
      </c>
      <c r="Q202">
        <v>0.12</v>
      </c>
      <c r="R202">
        <v>0.12</v>
      </c>
      <c r="S202">
        <v>0.53</v>
      </c>
      <c r="T202">
        <v>219.84</v>
      </c>
      <c r="U202">
        <v>12.93</v>
      </c>
      <c r="V202">
        <v>0</v>
      </c>
      <c r="W202">
        <v>0.55000000000000004</v>
      </c>
      <c r="X202">
        <v>0</v>
      </c>
      <c r="Y202">
        <v>0.55000000000000004</v>
      </c>
      <c r="Z202">
        <v>0.55000000000000004</v>
      </c>
      <c r="AA202">
        <v>2.46</v>
      </c>
      <c r="AB202">
        <v>13.12</v>
      </c>
      <c r="AC202">
        <v>12.4</v>
      </c>
      <c r="AD202">
        <v>59.96</v>
      </c>
      <c r="AE202">
        <v>46.5</v>
      </c>
      <c r="AF202">
        <v>-3.96</v>
      </c>
      <c r="AG202">
        <v>55.56</v>
      </c>
      <c r="AH202">
        <v>10</v>
      </c>
      <c r="AI202">
        <v>8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9</v>
      </c>
      <c r="AR202">
        <v>0</v>
      </c>
      <c r="AS202">
        <v>0</v>
      </c>
      <c r="AT202">
        <v>0</v>
      </c>
      <c r="AU202">
        <v>0</v>
      </c>
    </row>
    <row r="203" spans="2:47" x14ac:dyDescent="0.2">
      <c r="B203" t="s">
        <v>234</v>
      </c>
      <c r="C203" t="s">
        <v>41</v>
      </c>
      <c r="D203" t="s">
        <v>107</v>
      </c>
      <c r="E203">
        <v>20.488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-100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</row>
    <row r="204" spans="2:47" x14ac:dyDescent="0.2">
      <c r="B204" t="s">
        <v>1004</v>
      </c>
      <c r="C204" t="s">
        <v>41</v>
      </c>
      <c r="D204" t="s">
        <v>616</v>
      </c>
      <c r="E204">
        <v>16.523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0.4</v>
      </c>
      <c r="T204">
        <v>73.41</v>
      </c>
      <c r="U204">
        <v>7.34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3.27</v>
      </c>
      <c r="AB204">
        <v>12.66</v>
      </c>
      <c r="AC204">
        <v>12.41</v>
      </c>
      <c r="AD204">
        <v>32.85</v>
      </c>
      <c r="AE204">
        <v>55.31</v>
      </c>
      <c r="AF204">
        <v>-26.67</v>
      </c>
      <c r="AG204">
        <v>0</v>
      </c>
      <c r="AH204">
        <v>0</v>
      </c>
      <c r="AI204">
        <v>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4</v>
      </c>
      <c r="AR204">
        <v>0</v>
      </c>
      <c r="AS204">
        <v>27</v>
      </c>
      <c r="AT204">
        <v>54</v>
      </c>
      <c r="AU204">
        <v>50</v>
      </c>
    </row>
    <row r="205" spans="2:47" x14ac:dyDescent="0.2">
      <c r="B205" t="s">
        <v>758</v>
      </c>
      <c r="C205" t="s">
        <v>41</v>
      </c>
      <c r="D205" t="s">
        <v>608</v>
      </c>
      <c r="E205">
        <v>16.789000000000001</v>
      </c>
      <c r="F205">
        <v>64</v>
      </c>
      <c r="G205">
        <v>5</v>
      </c>
      <c r="H205">
        <v>6</v>
      </c>
      <c r="I205">
        <v>2</v>
      </c>
      <c r="J205">
        <v>11</v>
      </c>
      <c r="K205">
        <v>13</v>
      </c>
      <c r="L205">
        <v>43</v>
      </c>
      <c r="M205">
        <v>11.63</v>
      </c>
      <c r="N205">
        <v>0.08</v>
      </c>
      <c r="O205">
        <v>0.09</v>
      </c>
      <c r="P205">
        <v>0.03</v>
      </c>
      <c r="Q205">
        <v>0.17</v>
      </c>
      <c r="R205">
        <v>0.2</v>
      </c>
      <c r="S205">
        <v>0.67</v>
      </c>
      <c r="T205">
        <v>615.85</v>
      </c>
      <c r="U205">
        <v>9.6199999999999992</v>
      </c>
      <c r="V205">
        <v>0.49</v>
      </c>
      <c r="W205">
        <v>0.57999999999999996</v>
      </c>
      <c r="X205">
        <v>0.19</v>
      </c>
      <c r="Y205">
        <v>1.07</v>
      </c>
      <c r="Z205">
        <v>1.27</v>
      </c>
      <c r="AA205">
        <v>4.1900000000000004</v>
      </c>
      <c r="AB205">
        <v>12.71</v>
      </c>
      <c r="AC205">
        <v>13.01</v>
      </c>
      <c r="AD205">
        <v>41.36</v>
      </c>
      <c r="AE205">
        <v>50.34</v>
      </c>
      <c r="AF205">
        <v>-6.71</v>
      </c>
      <c r="AG205">
        <v>37.5</v>
      </c>
      <c r="AH205">
        <v>21</v>
      </c>
      <c r="AI205">
        <v>35</v>
      </c>
      <c r="AJ205">
        <v>0</v>
      </c>
      <c r="AK205">
        <v>2</v>
      </c>
      <c r="AL205">
        <v>0</v>
      </c>
      <c r="AM205">
        <v>2</v>
      </c>
      <c r="AN205">
        <v>5</v>
      </c>
      <c r="AO205">
        <v>40</v>
      </c>
      <c r="AP205">
        <v>3</v>
      </c>
      <c r="AQ205">
        <v>36</v>
      </c>
      <c r="AR205">
        <v>8.33</v>
      </c>
      <c r="AS205">
        <v>117</v>
      </c>
      <c r="AT205">
        <v>288</v>
      </c>
      <c r="AU205">
        <v>40.619999999999997</v>
      </c>
    </row>
    <row r="206" spans="2:47" x14ac:dyDescent="0.2">
      <c r="B206" t="s">
        <v>803</v>
      </c>
      <c r="C206" t="s">
        <v>102</v>
      </c>
      <c r="D206" t="s">
        <v>590</v>
      </c>
      <c r="E206">
        <v>19.677</v>
      </c>
      <c r="F206">
        <v>67</v>
      </c>
      <c r="G206">
        <v>5</v>
      </c>
      <c r="H206">
        <v>5</v>
      </c>
      <c r="I206">
        <v>4</v>
      </c>
      <c r="J206">
        <v>10</v>
      </c>
      <c r="K206">
        <v>14</v>
      </c>
      <c r="L206">
        <v>53</v>
      </c>
      <c r="M206">
        <v>9.43</v>
      </c>
      <c r="N206">
        <v>7.0000000000000007E-2</v>
      </c>
      <c r="O206">
        <v>7.0000000000000007E-2</v>
      </c>
      <c r="P206">
        <v>0.06</v>
      </c>
      <c r="Q206">
        <v>0.15</v>
      </c>
      <c r="R206">
        <v>0.21</v>
      </c>
      <c r="S206">
        <v>0.79</v>
      </c>
      <c r="T206">
        <v>955.43</v>
      </c>
      <c r="U206">
        <v>14.26</v>
      </c>
      <c r="V206">
        <v>0.31</v>
      </c>
      <c r="W206">
        <v>0.31</v>
      </c>
      <c r="X206">
        <v>0.25</v>
      </c>
      <c r="Y206">
        <v>0.63</v>
      </c>
      <c r="Z206">
        <v>0.88</v>
      </c>
      <c r="AA206">
        <v>3.33</v>
      </c>
      <c r="AB206">
        <v>12.61</v>
      </c>
      <c r="AC206">
        <v>13.56</v>
      </c>
      <c r="AD206">
        <v>55.02</v>
      </c>
      <c r="AE206">
        <v>49.21</v>
      </c>
      <c r="AF206">
        <v>-7.83</v>
      </c>
      <c r="AG206">
        <v>50.56</v>
      </c>
      <c r="AH206">
        <v>45</v>
      </c>
      <c r="AI206">
        <v>44</v>
      </c>
      <c r="AJ206">
        <v>0</v>
      </c>
      <c r="AK206">
        <v>1</v>
      </c>
      <c r="AL206">
        <v>0</v>
      </c>
      <c r="AM206">
        <v>3</v>
      </c>
      <c r="AN206">
        <v>7</v>
      </c>
      <c r="AO206">
        <v>42.86</v>
      </c>
      <c r="AP206">
        <v>2</v>
      </c>
      <c r="AQ206">
        <v>45</v>
      </c>
      <c r="AR206">
        <v>4.4400000000000004</v>
      </c>
      <c r="AS206">
        <v>0</v>
      </c>
      <c r="AT206">
        <v>1</v>
      </c>
      <c r="AU206">
        <v>0</v>
      </c>
    </row>
    <row r="207" spans="2:47" x14ac:dyDescent="0.2">
      <c r="B207" t="s">
        <v>994</v>
      </c>
      <c r="C207" t="s">
        <v>41</v>
      </c>
      <c r="D207" t="s">
        <v>608</v>
      </c>
      <c r="E207">
        <v>16.343</v>
      </c>
      <c r="F207">
        <v>18</v>
      </c>
      <c r="G207">
        <v>0</v>
      </c>
      <c r="H207">
        <v>1</v>
      </c>
      <c r="I207">
        <v>1</v>
      </c>
      <c r="J207">
        <v>1</v>
      </c>
      <c r="K207">
        <v>2</v>
      </c>
      <c r="L207">
        <v>6</v>
      </c>
      <c r="M207">
        <v>0</v>
      </c>
      <c r="N207">
        <v>0</v>
      </c>
      <c r="O207">
        <v>0.06</v>
      </c>
      <c r="P207">
        <v>0.06</v>
      </c>
      <c r="Q207">
        <v>0.06</v>
      </c>
      <c r="R207">
        <v>0.11</v>
      </c>
      <c r="S207">
        <v>0.33</v>
      </c>
      <c r="T207">
        <v>140.12</v>
      </c>
      <c r="U207">
        <v>7.78</v>
      </c>
      <c r="V207">
        <v>0</v>
      </c>
      <c r="W207">
        <v>0.43</v>
      </c>
      <c r="X207">
        <v>0.43</v>
      </c>
      <c r="Y207">
        <v>0.43</v>
      </c>
      <c r="Z207">
        <v>0.86</v>
      </c>
      <c r="AA207">
        <v>2.57</v>
      </c>
      <c r="AB207">
        <v>12.25</v>
      </c>
      <c r="AC207">
        <v>13.19</v>
      </c>
      <c r="AD207">
        <v>40.130000000000003</v>
      </c>
      <c r="AE207">
        <v>53.03</v>
      </c>
      <c r="AF207">
        <v>-19.66</v>
      </c>
      <c r="AG207">
        <v>18.18</v>
      </c>
      <c r="AH207">
        <v>2</v>
      </c>
      <c r="AI207">
        <v>9</v>
      </c>
      <c r="AJ207">
        <v>0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>
        <v>3</v>
      </c>
      <c r="AR207">
        <v>0</v>
      </c>
      <c r="AS207">
        <v>32</v>
      </c>
      <c r="AT207">
        <v>77</v>
      </c>
      <c r="AU207">
        <v>41.56</v>
      </c>
    </row>
    <row r="208" spans="2:47" x14ac:dyDescent="0.2">
      <c r="B208" t="s">
        <v>1661</v>
      </c>
      <c r="C208" t="s">
        <v>102</v>
      </c>
      <c r="D208" t="s">
        <v>575</v>
      </c>
      <c r="E208">
        <v>19.497</v>
      </c>
      <c r="F208">
        <v>33</v>
      </c>
      <c r="G208">
        <v>5</v>
      </c>
      <c r="H208">
        <v>5</v>
      </c>
      <c r="I208">
        <v>8</v>
      </c>
      <c r="J208">
        <v>10</v>
      </c>
      <c r="K208">
        <v>18</v>
      </c>
      <c r="L208">
        <v>57</v>
      </c>
      <c r="M208">
        <v>8.77</v>
      </c>
      <c r="N208">
        <v>0.15</v>
      </c>
      <c r="O208">
        <v>0.15</v>
      </c>
      <c r="P208">
        <v>0.24</v>
      </c>
      <c r="Q208">
        <v>0.3</v>
      </c>
      <c r="R208">
        <v>0.55000000000000004</v>
      </c>
      <c r="S208">
        <v>1.73</v>
      </c>
      <c r="T208">
        <v>530.80999999999995</v>
      </c>
      <c r="U208">
        <v>16.09</v>
      </c>
      <c r="V208">
        <v>0.56999999999999995</v>
      </c>
      <c r="W208">
        <v>0.56999999999999995</v>
      </c>
      <c r="X208">
        <v>0.9</v>
      </c>
      <c r="Y208">
        <v>1.1299999999999999</v>
      </c>
      <c r="Z208">
        <v>2.0299999999999998</v>
      </c>
      <c r="AA208">
        <v>6.44</v>
      </c>
      <c r="AB208">
        <v>13.71</v>
      </c>
      <c r="AC208">
        <v>13.32</v>
      </c>
      <c r="AD208">
        <v>54.49</v>
      </c>
      <c r="AE208">
        <v>49.75</v>
      </c>
      <c r="AF208">
        <v>9.82</v>
      </c>
      <c r="AG208">
        <v>57.97</v>
      </c>
      <c r="AH208">
        <v>40</v>
      </c>
      <c r="AI208">
        <v>29</v>
      </c>
      <c r="AJ208">
        <v>0</v>
      </c>
      <c r="AK208">
        <v>1</v>
      </c>
      <c r="AL208">
        <v>0</v>
      </c>
      <c r="AM208">
        <v>0</v>
      </c>
      <c r="AN208">
        <v>2</v>
      </c>
      <c r="AO208">
        <v>0</v>
      </c>
      <c r="AP208">
        <v>5</v>
      </c>
      <c r="AQ208">
        <v>54</v>
      </c>
      <c r="AR208">
        <v>9.26</v>
      </c>
      <c r="AS208">
        <v>0</v>
      </c>
      <c r="AT208">
        <v>0</v>
      </c>
      <c r="AU208">
        <v>0</v>
      </c>
    </row>
    <row r="209" spans="2:47" x14ac:dyDescent="0.2">
      <c r="B209" t="s">
        <v>627</v>
      </c>
      <c r="C209" t="s">
        <v>41</v>
      </c>
      <c r="D209" t="s">
        <v>608</v>
      </c>
      <c r="E209">
        <v>16.529</v>
      </c>
      <c r="F209">
        <v>60</v>
      </c>
      <c r="G209">
        <v>18</v>
      </c>
      <c r="H209">
        <v>11</v>
      </c>
      <c r="I209">
        <v>10</v>
      </c>
      <c r="J209">
        <v>29</v>
      </c>
      <c r="K209">
        <v>39</v>
      </c>
      <c r="L209">
        <v>123</v>
      </c>
      <c r="M209">
        <v>14.63</v>
      </c>
      <c r="N209">
        <v>0.3</v>
      </c>
      <c r="O209">
        <v>0.18</v>
      </c>
      <c r="P209">
        <v>0.17</v>
      </c>
      <c r="Q209">
        <v>0.48</v>
      </c>
      <c r="R209">
        <v>0.65</v>
      </c>
      <c r="S209">
        <v>2.0499999999999998</v>
      </c>
      <c r="T209">
        <v>839.81</v>
      </c>
      <c r="U209">
        <v>14</v>
      </c>
      <c r="V209">
        <v>1.29</v>
      </c>
      <c r="W209">
        <v>0.79</v>
      </c>
      <c r="X209">
        <v>0.71</v>
      </c>
      <c r="Y209">
        <v>2.0699999999999998</v>
      </c>
      <c r="Z209">
        <v>2.79</v>
      </c>
      <c r="AA209">
        <v>8.7899999999999991</v>
      </c>
      <c r="AB209">
        <v>13.17</v>
      </c>
      <c r="AC209">
        <v>13.37</v>
      </c>
      <c r="AD209">
        <v>44.76</v>
      </c>
      <c r="AE209">
        <v>51</v>
      </c>
      <c r="AF209">
        <v>12.66</v>
      </c>
      <c r="AG209">
        <v>51.49</v>
      </c>
      <c r="AH209">
        <v>52</v>
      </c>
      <c r="AI209">
        <v>49</v>
      </c>
      <c r="AJ209">
        <v>5</v>
      </c>
      <c r="AK209">
        <v>15</v>
      </c>
      <c r="AL209">
        <v>33.33</v>
      </c>
      <c r="AM209">
        <v>5</v>
      </c>
      <c r="AN209">
        <v>26</v>
      </c>
      <c r="AO209">
        <v>19.23</v>
      </c>
      <c r="AP209">
        <v>8</v>
      </c>
      <c r="AQ209">
        <v>82</v>
      </c>
      <c r="AR209">
        <v>9.76</v>
      </c>
      <c r="AS209">
        <v>46</v>
      </c>
      <c r="AT209">
        <v>110</v>
      </c>
      <c r="AU209">
        <v>41.82</v>
      </c>
    </row>
    <row r="210" spans="2:47" x14ac:dyDescent="0.2">
      <c r="B210" t="s">
        <v>720</v>
      </c>
      <c r="C210" t="s">
        <v>41</v>
      </c>
      <c r="D210" t="s">
        <v>1654</v>
      </c>
      <c r="E210">
        <v>20.574999999999999</v>
      </c>
      <c r="F210">
        <v>64</v>
      </c>
      <c r="G210">
        <v>14</v>
      </c>
      <c r="H210">
        <v>13</v>
      </c>
      <c r="I210">
        <v>9</v>
      </c>
      <c r="J210">
        <v>27</v>
      </c>
      <c r="K210">
        <v>36</v>
      </c>
      <c r="L210">
        <v>100</v>
      </c>
      <c r="M210">
        <v>14</v>
      </c>
      <c r="N210">
        <v>0.22</v>
      </c>
      <c r="O210">
        <v>0.2</v>
      </c>
      <c r="P210">
        <v>0.14000000000000001</v>
      </c>
      <c r="Q210">
        <v>0.42</v>
      </c>
      <c r="R210">
        <v>0.56000000000000005</v>
      </c>
      <c r="S210">
        <v>1.56</v>
      </c>
      <c r="T210">
        <v>826.56</v>
      </c>
      <c r="U210">
        <v>12.91</v>
      </c>
      <c r="V210">
        <v>1.02</v>
      </c>
      <c r="W210">
        <v>0.94</v>
      </c>
      <c r="X210">
        <v>0.65</v>
      </c>
      <c r="Y210">
        <v>1.96</v>
      </c>
      <c r="Z210">
        <v>2.61</v>
      </c>
      <c r="AA210">
        <v>7.26</v>
      </c>
      <c r="AB210">
        <v>13.51</v>
      </c>
      <c r="AC210">
        <v>13.38</v>
      </c>
      <c r="AD210">
        <v>49.13</v>
      </c>
      <c r="AE210">
        <v>51.31</v>
      </c>
      <c r="AF210">
        <v>-1.1100000000000001</v>
      </c>
      <c r="AG210">
        <v>43.33</v>
      </c>
      <c r="AH210">
        <v>39</v>
      </c>
      <c r="AI210">
        <v>51</v>
      </c>
      <c r="AJ210">
        <v>3</v>
      </c>
      <c r="AK210">
        <v>13</v>
      </c>
      <c r="AL210">
        <v>23.08</v>
      </c>
      <c r="AM210">
        <v>4</v>
      </c>
      <c r="AN210">
        <v>28</v>
      </c>
      <c r="AO210">
        <v>14.29</v>
      </c>
      <c r="AP210">
        <v>7</v>
      </c>
      <c r="AQ210">
        <v>59</v>
      </c>
      <c r="AR210">
        <v>11.86</v>
      </c>
      <c r="AS210">
        <v>554</v>
      </c>
      <c r="AT210">
        <v>884</v>
      </c>
      <c r="AU210">
        <v>62.67</v>
      </c>
    </row>
    <row r="211" spans="2:47" x14ac:dyDescent="0.2">
      <c r="B211" t="s">
        <v>663</v>
      </c>
      <c r="C211" t="s">
        <v>49</v>
      </c>
      <c r="D211" t="s">
        <v>618</v>
      </c>
      <c r="E211">
        <v>18.462</v>
      </c>
      <c r="F211">
        <v>61</v>
      </c>
      <c r="G211">
        <v>9</v>
      </c>
      <c r="H211">
        <v>12</v>
      </c>
      <c r="I211">
        <v>7</v>
      </c>
      <c r="J211">
        <v>21</v>
      </c>
      <c r="K211">
        <v>28</v>
      </c>
      <c r="L211">
        <v>89</v>
      </c>
      <c r="M211">
        <v>10.11</v>
      </c>
      <c r="N211">
        <v>0.15</v>
      </c>
      <c r="O211">
        <v>0.2</v>
      </c>
      <c r="P211">
        <v>0.11</v>
      </c>
      <c r="Q211">
        <v>0.34</v>
      </c>
      <c r="R211">
        <v>0.46</v>
      </c>
      <c r="S211">
        <v>1.46</v>
      </c>
      <c r="T211">
        <v>748.18</v>
      </c>
      <c r="U211">
        <v>12.27</v>
      </c>
      <c r="V211">
        <v>0.72</v>
      </c>
      <c r="W211">
        <v>0.96</v>
      </c>
      <c r="X211">
        <v>0.56000000000000005</v>
      </c>
      <c r="Y211">
        <v>1.68</v>
      </c>
      <c r="Z211">
        <v>2.25</v>
      </c>
      <c r="AA211">
        <v>7.14</v>
      </c>
      <c r="AB211">
        <v>12.92</v>
      </c>
      <c r="AC211">
        <v>13.08</v>
      </c>
      <c r="AD211">
        <v>40.03</v>
      </c>
      <c r="AE211">
        <v>52.7</v>
      </c>
      <c r="AF211">
        <v>10.130000000000001</v>
      </c>
      <c r="AG211">
        <v>46.67</v>
      </c>
      <c r="AH211">
        <v>35</v>
      </c>
      <c r="AI211">
        <v>40</v>
      </c>
      <c r="AJ211">
        <v>2</v>
      </c>
      <c r="AK211">
        <v>4</v>
      </c>
      <c r="AL211">
        <v>50</v>
      </c>
      <c r="AM211">
        <v>4</v>
      </c>
      <c r="AN211">
        <v>16</v>
      </c>
      <c r="AO211">
        <v>25</v>
      </c>
      <c r="AP211">
        <v>3</v>
      </c>
      <c r="AQ211">
        <v>69</v>
      </c>
      <c r="AR211">
        <v>4.3499999999999996</v>
      </c>
      <c r="AS211">
        <v>45</v>
      </c>
      <c r="AT211">
        <v>118</v>
      </c>
      <c r="AU211">
        <v>38.14</v>
      </c>
    </row>
    <row r="212" spans="2:47" x14ac:dyDescent="0.2">
      <c r="B212" t="s">
        <v>772</v>
      </c>
      <c r="C212" t="s">
        <v>41</v>
      </c>
      <c r="D212" t="s">
        <v>579</v>
      </c>
      <c r="E212">
        <v>18.081</v>
      </c>
      <c r="F212">
        <v>56</v>
      </c>
      <c r="G212">
        <v>4</v>
      </c>
      <c r="H212">
        <v>4</v>
      </c>
      <c r="I212">
        <v>4</v>
      </c>
      <c r="J212">
        <v>8</v>
      </c>
      <c r="K212">
        <v>12</v>
      </c>
      <c r="L212">
        <v>67</v>
      </c>
      <c r="M212">
        <v>5.97</v>
      </c>
      <c r="N212">
        <v>7.0000000000000007E-2</v>
      </c>
      <c r="O212">
        <v>7.0000000000000007E-2</v>
      </c>
      <c r="P212">
        <v>7.0000000000000007E-2</v>
      </c>
      <c r="Q212">
        <v>0.14000000000000001</v>
      </c>
      <c r="R212">
        <v>0.21</v>
      </c>
      <c r="S212">
        <v>1.2</v>
      </c>
      <c r="T212">
        <v>639.16</v>
      </c>
      <c r="U212">
        <v>11.41</v>
      </c>
      <c r="V212">
        <v>0.38</v>
      </c>
      <c r="W212">
        <v>0.38</v>
      </c>
      <c r="X212">
        <v>0.38</v>
      </c>
      <c r="Y212">
        <v>0.75</v>
      </c>
      <c r="Z212">
        <v>1.1299999999999999</v>
      </c>
      <c r="AA212">
        <v>6.29</v>
      </c>
      <c r="AB212">
        <v>14.66</v>
      </c>
      <c r="AC212">
        <v>13.26</v>
      </c>
      <c r="AD212">
        <v>58.54</v>
      </c>
      <c r="AE212">
        <v>51.8</v>
      </c>
      <c r="AF212">
        <v>-7.16</v>
      </c>
      <c r="AG212">
        <v>56</v>
      </c>
      <c r="AH212">
        <v>28</v>
      </c>
      <c r="AI212">
        <v>22</v>
      </c>
      <c r="AJ212">
        <v>2</v>
      </c>
      <c r="AK212">
        <v>6</v>
      </c>
      <c r="AL212">
        <v>33.33</v>
      </c>
      <c r="AM212">
        <v>1</v>
      </c>
      <c r="AN212">
        <v>19</v>
      </c>
      <c r="AO212">
        <v>5.26</v>
      </c>
      <c r="AP212">
        <v>1</v>
      </c>
      <c r="AQ212">
        <v>42</v>
      </c>
      <c r="AR212">
        <v>2.38</v>
      </c>
      <c r="AS212">
        <v>84</v>
      </c>
      <c r="AT212">
        <v>163</v>
      </c>
      <c r="AU212">
        <v>51.53</v>
      </c>
    </row>
    <row r="213" spans="2:47" x14ac:dyDescent="0.2">
      <c r="B213" t="s">
        <v>792</v>
      </c>
      <c r="C213" t="s">
        <v>102</v>
      </c>
      <c r="D213" t="s">
        <v>575</v>
      </c>
      <c r="E213">
        <v>17.472999999999999</v>
      </c>
      <c r="F213">
        <v>65</v>
      </c>
      <c r="G213">
        <v>3</v>
      </c>
      <c r="H213">
        <v>11</v>
      </c>
      <c r="I213">
        <v>7</v>
      </c>
      <c r="J213">
        <v>14</v>
      </c>
      <c r="K213">
        <v>21</v>
      </c>
      <c r="L213">
        <v>119</v>
      </c>
      <c r="M213">
        <v>2.52</v>
      </c>
      <c r="N213">
        <v>0.05</v>
      </c>
      <c r="O213">
        <v>0.17</v>
      </c>
      <c r="P213">
        <v>0.11</v>
      </c>
      <c r="Q213">
        <v>0.22</v>
      </c>
      <c r="R213">
        <v>0.32</v>
      </c>
      <c r="S213">
        <v>1.83</v>
      </c>
      <c r="T213">
        <v>1079.1400000000001</v>
      </c>
      <c r="U213">
        <v>16.600000000000001</v>
      </c>
      <c r="V213">
        <v>0.17</v>
      </c>
      <c r="W213">
        <v>0.61</v>
      </c>
      <c r="X213">
        <v>0.39</v>
      </c>
      <c r="Y213">
        <v>0.78</v>
      </c>
      <c r="Z213">
        <v>1.17</v>
      </c>
      <c r="AA213">
        <v>6.62</v>
      </c>
      <c r="AB213">
        <v>13.72</v>
      </c>
      <c r="AC213">
        <v>13.16</v>
      </c>
      <c r="AD213">
        <v>55.45</v>
      </c>
      <c r="AE213">
        <v>49.07</v>
      </c>
      <c r="AF213">
        <v>-4.54</v>
      </c>
      <c r="AG213">
        <v>51.88</v>
      </c>
      <c r="AH213">
        <v>69</v>
      </c>
      <c r="AI213">
        <v>64</v>
      </c>
      <c r="AJ213">
        <v>0</v>
      </c>
      <c r="AK213">
        <v>1</v>
      </c>
      <c r="AL213">
        <v>0</v>
      </c>
      <c r="AM213">
        <v>0</v>
      </c>
      <c r="AN213">
        <v>6</v>
      </c>
      <c r="AO213">
        <v>0</v>
      </c>
      <c r="AP213">
        <v>3</v>
      </c>
      <c r="AQ213">
        <v>112</v>
      </c>
      <c r="AR213">
        <v>2.68</v>
      </c>
      <c r="AS213">
        <v>2</v>
      </c>
      <c r="AT213">
        <v>3</v>
      </c>
      <c r="AU213">
        <v>66.67</v>
      </c>
    </row>
    <row r="214" spans="2:47" x14ac:dyDescent="0.2">
      <c r="B214" t="s">
        <v>774</v>
      </c>
      <c r="C214" t="s">
        <v>102</v>
      </c>
      <c r="D214" t="s">
        <v>581</v>
      </c>
      <c r="E214">
        <v>16.991</v>
      </c>
      <c r="F214">
        <v>60</v>
      </c>
      <c r="G214">
        <v>3</v>
      </c>
      <c r="H214">
        <v>12</v>
      </c>
      <c r="I214">
        <v>4</v>
      </c>
      <c r="J214">
        <v>15</v>
      </c>
      <c r="K214">
        <v>19</v>
      </c>
      <c r="L214">
        <v>78</v>
      </c>
      <c r="M214">
        <v>3.85</v>
      </c>
      <c r="N214">
        <v>0.05</v>
      </c>
      <c r="O214">
        <v>0.2</v>
      </c>
      <c r="P214">
        <v>7.0000000000000007E-2</v>
      </c>
      <c r="Q214">
        <v>0.25</v>
      </c>
      <c r="R214">
        <v>0.32</v>
      </c>
      <c r="S214">
        <v>1.3</v>
      </c>
      <c r="T214">
        <v>831.46</v>
      </c>
      <c r="U214">
        <v>13.86</v>
      </c>
      <c r="V214">
        <v>0.22</v>
      </c>
      <c r="W214">
        <v>0.87</v>
      </c>
      <c r="X214">
        <v>0.28999999999999998</v>
      </c>
      <c r="Y214">
        <v>1.08</v>
      </c>
      <c r="Z214">
        <v>1.37</v>
      </c>
      <c r="AA214">
        <v>5.63</v>
      </c>
      <c r="AB214">
        <v>13.07</v>
      </c>
      <c r="AC214">
        <v>13.29</v>
      </c>
      <c r="AD214">
        <v>58.96</v>
      </c>
      <c r="AE214">
        <v>49.04</v>
      </c>
      <c r="AF214">
        <v>3.74</v>
      </c>
      <c r="AG214">
        <v>58.89</v>
      </c>
      <c r="AH214">
        <v>53</v>
      </c>
      <c r="AI214">
        <v>37</v>
      </c>
      <c r="AJ214">
        <v>0</v>
      </c>
      <c r="AK214">
        <v>1</v>
      </c>
      <c r="AL214">
        <v>0</v>
      </c>
      <c r="AM214">
        <v>0</v>
      </c>
      <c r="AN214">
        <v>3</v>
      </c>
      <c r="AO214">
        <v>0</v>
      </c>
      <c r="AP214">
        <v>3</v>
      </c>
      <c r="AQ214">
        <v>74</v>
      </c>
      <c r="AR214">
        <v>4.05</v>
      </c>
      <c r="AS214">
        <v>0</v>
      </c>
      <c r="AT214">
        <v>1</v>
      </c>
      <c r="AU214">
        <v>0</v>
      </c>
    </row>
    <row r="215" spans="2:47" x14ac:dyDescent="0.2">
      <c r="B215" t="s">
        <v>874</v>
      </c>
      <c r="C215" t="s">
        <v>102</v>
      </c>
      <c r="D215" t="s">
        <v>618</v>
      </c>
      <c r="E215">
        <v>17.481999999999999</v>
      </c>
      <c r="F215">
        <v>48</v>
      </c>
      <c r="G215">
        <v>0</v>
      </c>
      <c r="H215">
        <v>7</v>
      </c>
      <c r="I215">
        <v>2</v>
      </c>
      <c r="J215">
        <v>7</v>
      </c>
      <c r="K215">
        <v>9</v>
      </c>
      <c r="L215">
        <v>22</v>
      </c>
      <c r="M215">
        <v>0</v>
      </c>
      <c r="N215">
        <v>0</v>
      </c>
      <c r="O215">
        <v>0.15</v>
      </c>
      <c r="P215">
        <v>0.04</v>
      </c>
      <c r="Q215">
        <v>0.15</v>
      </c>
      <c r="R215">
        <v>0.19</v>
      </c>
      <c r="S215">
        <v>0.46</v>
      </c>
      <c r="T215">
        <v>590.12</v>
      </c>
      <c r="U215">
        <v>12.29</v>
      </c>
      <c r="V215">
        <v>0</v>
      </c>
      <c r="W215">
        <v>0.71</v>
      </c>
      <c r="X215">
        <v>0.2</v>
      </c>
      <c r="Y215">
        <v>0.71</v>
      </c>
      <c r="Z215">
        <v>0.92</v>
      </c>
      <c r="AA215">
        <v>2.2400000000000002</v>
      </c>
      <c r="AB215">
        <v>12.71</v>
      </c>
      <c r="AC215">
        <v>13</v>
      </c>
      <c r="AD215">
        <v>39.409999999999997</v>
      </c>
      <c r="AE215">
        <v>52.49</v>
      </c>
      <c r="AF215">
        <v>5.86</v>
      </c>
      <c r="AG215">
        <v>40.98</v>
      </c>
      <c r="AH215">
        <v>25</v>
      </c>
      <c r="AI215">
        <v>36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22</v>
      </c>
      <c r="AR215">
        <v>0</v>
      </c>
      <c r="AS215">
        <v>0</v>
      </c>
      <c r="AT215">
        <v>0</v>
      </c>
      <c r="AU215">
        <v>0</v>
      </c>
    </row>
    <row r="216" spans="2:47" x14ac:dyDescent="0.2">
      <c r="B216" t="s">
        <v>1678</v>
      </c>
      <c r="C216" t="s">
        <v>46</v>
      </c>
      <c r="D216" t="s">
        <v>583</v>
      </c>
      <c r="E216">
        <v>18.651</v>
      </c>
      <c r="F216">
        <v>21</v>
      </c>
      <c r="G216">
        <v>4</v>
      </c>
      <c r="H216">
        <v>0</v>
      </c>
      <c r="I216">
        <v>2</v>
      </c>
      <c r="J216">
        <v>4</v>
      </c>
      <c r="K216">
        <v>6</v>
      </c>
      <c r="L216">
        <v>20</v>
      </c>
      <c r="M216">
        <v>20</v>
      </c>
      <c r="N216">
        <v>0.19</v>
      </c>
      <c r="O216">
        <v>0</v>
      </c>
      <c r="P216">
        <v>0.1</v>
      </c>
      <c r="Q216">
        <v>0.19</v>
      </c>
      <c r="R216">
        <v>0.28999999999999998</v>
      </c>
      <c r="S216">
        <v>0.95</v>
      </c>
      <c r="T216">
        <v>205.15</v>
      </c>
      <c r="U216">
        <v>9.77</v>
      </c>
      <c r="V216">
        <v>1.17</v>
      </c>
      <c r="W216">
        <v>0</v>
      </c>
      <c r="X216">
        <v>0.57999999999999996</v>
      </c>
      <c r="Y216">
        <v>1.17</v>
      </c>
      <c r="Z216">
        <v>1.75</v>
      </c>
      <c r="AA216">
        <v>5.85</v>
      </c>
      <c r="AB216">
        <v>11.86</v>
      </c>
      <c r="AC216">
        <v>12.2</v>
      </c>
      <c r="AD216">
        <v>58.24</v>
      </c>
      <c r="AE216">
        <v>44.32</v>
      </c>
      <c r="AF216">
        <v>1.94</v>
      </c>
      <c r="AG216">
        <v>62.5</v>
      </c>
      <c r="AH216">
        <v>10</v>
      </c>
      <c r="AI216">
        <v>6</v>
      </c>
      <c r="AJ216">
        <v>0</v>
      </c>
      <c r="AK216">
        <v>2</v>
      </c>
      <c r="AL216">
        <v>0</v>
      </c>
      <c r="AM216">
        <v>1</v>
      </c>
      <c r="AN216">
        <v>4</v>
      </c>
      <c r="AO216">
        <v>25</v>
      </c>
      <c r="AP216">
        <v>3</v>
      </c>
      <c r="AQ216">
        <v>14</v>
      </c>
      <c r="AR216">
        <v>21.43</v>
      </c>
      <c r="AS216">
        <v>1</v>
      </c>
      <c r="AT216">
        <v>3</v>
      </c>
      <c r="AU216">
        <v>33.33</v>
      </c>
    </row>
    <row r="217" spans="2:47" x14ac:dyDescent="0.2">
      <c r="B217" t="s">
        <v>910</v>
      </c>
      <c r="C217" t="s">
        <v>102</v>
      </c>
      <c r="D217" t="s">
        <v>3714</v>
      </c>
      <c r="E217">
        <v>16.649000000000001</v>
      </c>
      <c r="F217">
        <v>52</v>
      </c>
      <c r="G217">
        <v>3</v>
      </c>
      <c r="H217">
        <v>1</v>
      </c>
      <c r="I217">
        <v>4</v>
      </c>
      <c r="J217">
        <v>4</v>
      </c>
      <c r="K217">
        <v>8</v>
      </c>
      <c r="L217">
        <v>37</v>
      </c>
      <c r="M217">
        <v>8.11</v>
      </c>
      <c r="N217">
        <v>0.06</v>
      </c>
      <c r="O217">
        <v>0.02</v>
      </c>
      <c r="P217">
        <v>0.08</v>
      </c>
      <c r="Q217">
        <v>0.08</v>
      </c>
      <c r="R217">
        <v>0.15</v>
      </c>
      <c r="S217">
        <v>0.71</v>
      </c>
      <c r="T217">
        <v>627.37</v>
      </c>
      <c r="U217">
        <v>12.06</v>
      </c>
      <c r="V217">
        <v>0.28999999999999998</v>
      </c>
      <c r="W217">
        <v>0.1</v>
      </c>
      <c r="X217">
        <v>0.38</v>
      </c>
      <c r="Y217">
        <v>0.38</v>
      </c>
      <c r="Z217">
        <v>0.77</v>
      </c>
      <c r="AA217">
        <v>3.54</v>
      </c>
      <c r="AB217">
        <v>12.8</v>
      </c>
      <c r="AC217">
        <v>12.84</v>
      </c>
      <c r="AD217">
        <v>47.43</v>
      </c>
      <c r="AE217">
        <v>49.45</v>
      </c>
      <c r="AF217">
        <v>-11.59</v>
      </c>
      <c r="AG217">
        <v>40.68</v>
      </c>
      <c r="AH217">
        <v>24</v>
      </c>
      <c r="AI217">
        <v>35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</v>
      </c>
      <c r="AQ217">
        <v>37</v>
      </c>
      <c r="AR217">
        <v>8.11</v>
      </c>
      <c r="AS217">
        <v>0</v>
      </c>
      <c r="AT217">
        <v>0</v>
      </c>
      <c r="AU217">
        <v>0</v>
      </c>
    </row>
    <row r="218" spans="2:47" x14ac:dyDescent="0.2">
      <c r="B218" t="s">
        <v>1026</v>
      </c>
      <c r="C218" t="s">
        <v>102</v>
      </c>
      <c r="D218" t="s">
        <v>601</v>
      </c>
      <c r="E218">
        <v>19.018000000000001</v>
      </c>
      <c r="F218">
        <v>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40</v>
      </c>
      <c r="U218">
        <v>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12.12</v>
      </c>
      <c r="AC218">
        <v>12.53</v>
      </c>
      <c r="AD218">
        <v>49.27</v>
      </c>
      <c r="AE218">
        <v>46.05</v>
      </c>
      <c r="AF218">
        <v>7.14</v>
      </c>
      <c r="AG218">
        <v>50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2:47" x14ac:dyDescent="0.2">
      <c r="B219" t="s">
        <v>751</v>
      </c>
      <c r="C219" t="s">
        <v>46</v>
      </c>
      <c r="D219" t="s">
        <v>588</v>
      </c>
      <c r="E219">
        <v>19.54</v>
      </c>
      <c r="F219">
        <v>27</v>
      </c>
      <c r="G219">
        <v>3</v>
      </c>
      <c r="H219">
        <v>3</v>
      </c>
      <c r="I219">
        <v>1</v>
      </c>
      <c r="J219">
        <v>6</v>
      </c>
      <c r="K219">
        <v>7</v>
      </c>
      <c r="L219">
        <v>35</v>
      </c>
      <c r="M219">
        <v>8.57</v>
      </c>
      <c r="N219">
        <v>0.11</v>
      </c>
      <c r="O219">
        <v>0.11</v>
      </c>
      <c r="P219">
        <v>0.04</v>
      </c>
      <c r="Q219">
        <v>0.22</v>
      </c>
      <c r="R219">
        <v>0.26</v>
      </c>
      <c r="S219">
        <v>1.3</v>
      </c>
      <c r="T219">
        <v>261.87</v>
      </c>
      <c r="U219">
        <v>9.6999999999999993</v>
      </c>
      <c r="V219">
        <v>0.69</v>
      </c>
      <c r="W219">
        <v>0.69</v>
      </c>
      <c r="X219">
        <v>0.23</v>
      </c>
      <c r="Y219">
        <v>1.37</v>
      </c>
      <c r="Z219">
        <v>1.6</v>
      </c>
      <c r="AA219">
        <v>8.02</v>
      </c>
      <c r="AB219">
        <v>12.35</v>
      </c>
      <c r="AC219">
        <v>12.56</v>
      </c>
      <c r="AD219">
        <v>42.09</v>
      </c>
      <c r="AE219">
        <v>52.25</v>
      </c>
      <c r="AF219">
        <v>0.55000000000000004</v>
      </c>
      <c r="AG219">
        <v>50</v>
      </c>
      <c r="AH219">
        <v>10</v>
      </c>
      <c r="AI219">
        <v>10</v>
      </c>
      <c r="AJ219">
        <v>1</v>
      </c>
      <c r="AK219">
        <v>4</v>
      </c>
      <c r="AL219">
        <v>25</v>
      </c>
      <c r="AM219">
        <v>0</v>
      </c>
      <c r="AN219">
        <v>1</v>
      </c>
      <c r="AO219">
        <v>0</v>
      </c>
      <c r="AP219">
        <v>2</v>
      </c>
      <c r="AQ219">
        <v>30</v>
      </c>
      <c r="AR219">
        <v>6.67</v>
      </c>
      <c r="AS219">
        <v>0</v>
      </c>
      <c r="AT219">
        <v>3</v>
      </c>
      <c r="AU219">
        <v>0</v>
      </c>
    </row>
    <row r="220" spans="2:47" x14ac:dyDescent="0.2">
      <c r="B220" t="s">
        <v>542</v>
      </c>
      <c r="C220" t="s">
        <v>49</v>
      </c>
      <c r="D220" t="s">
        <v>391</v>
      </c>
      <c r="E220">
        <v>18.675000000000001</v>
      </c>
      <c r="F220">
        <v>63</v>
      </c>
      <c r="G220">
        <v>7</v>
      </c>
      <c r="H220">
        <v>4</v>
      </c>
      <c r="I220">
        <v>11</v>
      </c>
      <c r="J220">
        <v>11</v>
      </c>
      <c r="K220">
        <v>22</v>
      </c>
      <c r="L220">
        <v>58</v>
      </c>
      <c r="M220">
        <v>12.07</v>
      </c>
      <c r="N220">
        <v>0.11</v>
      </c>
      <c r="O220">
        <v>0.06</v>
      </c>
      <c r="P220">
        <v>0.17</v>
      </c>
      <c r="Q220">
        <v>0.17</v>
      </c>
      <c r="R220">
        <v>0.35</v>
      </c>
      <c r="S220">
        <v>0.92</v>
      </c>
      <c r="T220">
        <v>777.62</v>
      </c>
      <c r="U220">
        <v>12.34</v>
      </c>
      <c r="V220">
        <v>0.54</v>
      </c>
      <c r="W220">
        <v>0.31</v>
      </c>
      <c r="X220">
        <v>0.85</v>
      </c>
      <c r="Y220">
        <v>0.85</v>
      </c>
      <c r="Z220">
        <v>1.7</v>
      </c>
      <c r="AA220">
        <v>4.4800000000000004</v>
      </c>
      <c r="AB220">
        <v>12.94</v>
      </c>
      <c r="AC220">
        <v>13.53</v>
      </c>
      <c r="AD220">
        <v>53.51</v>
      </c>
      <c r="AE220">
        <v>53.56</v>
      </c>
      <c r="AF220">
        <v>-6.21</v>
      </c>
      <c r="AG220">
        <v>46.88</v>
      </c>
      <c r="AH220">
        <v>30</v>
      </c>
      <c r="AI220">
        <v>34</v>
      </c>
      <c r="AJ220">
        <v>2</v>
      </c>
      <c r="AK220">
        <v>12</v>
      </c>
      <c r="AL220">
        <v>16.670000000000002</v>
      </c>
      <c r="AM220">
        <v>3</v>
      </c>
      <c r="AN220">
        <v>17</v>
      </c>
      <c r="AO220">
        <v>17.649999999999999</v>
      </c>
      <c r="AP220">
        <v>2</v>
      </c>
      <c r="AQ220">
        <v>29</v>
      </c>
      <c r="AR220">
        <v>6.9</v>
      </c>
      <c r="AS220">
        <v>179</v>
      </c>
      <c r="AT220">
        <v>372</v>
      </c>
      <c r="AU220">
        <v>48.12</v>
      </c>
    </row>
    <row r="221" spans="2:47" x14ac:dyDescent="0.2">
      <c r="B221" t="s">
        <v>613</v>
      </c>
      <c r="C221" t="s">
        <v>49</v>
      </c>
      <c r="D221" t="s">
        <v>593</v>
      </c>
      <c r="E221">
        <v>20.632999999999999</v>
      </c>
      <c r="F221">
        <v>58</v>
      </c>
      <c r="G221">
        <v>26</v>
      </c>
      <c r="H221">
        <v>12</v>
      </c>
      <c r="I221">
        <v>7</v>
      </c>
      <c r="J221">
        <v>38</v>
      </c>
      <c r="K221">
        <v>45</v>
      </c>
      <c r="L221">
        <v>180</v>
      </c>
      <c r="M221">
        <v>14.44</v>
      </c>
      <c r="N221">
        <v>0.45</v>
      </c>
      <c r="O221">
        <v>0.21</v>
      </c>
      <c r="P221">
        <v>0.12</v>
      </c>
      <c r="Q221">
        <v>0.66</v>
      </c>
      <c r="R221">
        <v>0.78</v>
      </c>
      <c r="S221">
        <v>3.1</v>
      </c>
      <c r="T221">
        <v>815.14</v>
      </c>
      <c r="U221">
        <v>14.05</v>
      </c>
      <c r="V221">
        <v>1.91</v>
      </c>
      <c r="W221">
        <v>0.88</v>
      </c>
      <c r="X221">
        <v>0.52</v>
      </c>
      <c r="Y221">
        <v>2.8</v>
      </c>
      <c r="Z221">
        <v>3.31</v>
      </c>
      <c r="AA221">
        <v>13.25</v>
      </c>
      <c r="AB221">
        <v>14.23</v>
      </c>
      <c r="AC221">
        <v>13.47</v>
      </c>
      <c r="AD221">
        <v>60.41</v>
      </c>
      <c r="AE221">
        <v>47.99</v>
      </c>
      <c r="AF221">
        <v>8.1199999999999992</v>
      </c>
      <c r="AG221">
        <v>64.37</v>
      </c>
      <c r="AH221">
        <v>56</v>
      </c>
      <c r="AI221">
        <v>31</v>
      </c>
      <c r="AJ221">
        <v>6</v>
      </c>
      <c r="AK221">
        <v>35</v>
      </c>
      <c r="AL221">
        <v>17.14</v>
      </c>
      <c r="AM221">
        <v>7</v>
      </c>
      <c r="AN221">
        <v>32</v>
      </c>
      <c r="AO221">
        <v>21.88</v>
      </c>
      <c r="AP221">
        <v>13</v>
      </c>
      <c r="AQ221">
        <v>113</v>
      </c>
      <c r="AR221">
        <v>11.5</v>
      </c>
      <c r="AS221">
        <v>7</v>
      </c>
      <c r="AT221">
        <v>16</v>
      </c>
      <c r="AU221">
        <v>43.75</v>
      </c>
    </row>
    <row r="222" spans="2:47" x14ac:dyDescent="0.2">
      <c r="B222" t="s">
        <v>814</v>
      </c>
      <c r="C222" t="s">
        <v>102</v>
      </c>
      <c r="D222" t="s">
        <v>644</v>
      </c>
      <c r="E222">
        <v>19.343</v>
      </c>
      <c r="F222">
        <v>66</v>
      </c>
      <c r="G222">
        <v>1</v>
      </c>
      <c r="H222">
        <v>14</v>
      </c>
      <c r="I222">
        <v>4</v>
      </c>
      <c r="J222">
        <v>15</v>
      </c>
      <c r="K222">
        <v>19</v>
      </c>
      <c r="L222">
        <v>73</v>
      </c>
      <c r="M222">
        <v>1.37</v>
      </c>
      <c r="N222">
        <v>0.02</v>
      </c>
      <c r="O222">
        <v>0.21</v>
      </c>
      <c r="P222">
        <v>0.06</v>
      </c>
      <c r="Q222">
        <v>0.23</v>
      </c>
      <c r="R222">
        <v>0.28999999999999998</v>
      </c>
      <c r="S222">
        <v>1.1100000000000001</v>
      </c>
      <c r="T222">
        <v>945.32</v>
      </c>
      <c r="U222">
        <v>14.32</v>
      </c>
      <c r="V222">
        <v>0.06</v>
      </c>
      <c r="W222">
        <v>0.89</v>
      </c>
      <c r="X222">
        <v>0.25</v>
      </c>
      <c r="Y222">
        <v>0.95</v>
      </c>
      <c r="Z222">
        <v>1.21</v>
      </c>
      <c r="AA222">
        <v>4.63</v>
      </c>
      <c r="AB222">
        <v>13.4</v>
      </c>
      <c r="AC222">
        <v>13.3</v>
      </c>
      <c r="AD222">
        <v>57.64</v>
      </c>
      <c r="AE222">
        <v>49.69</v>
      </c>
      <c r="AF222">
        <v>-5.27</v>
      </c>
      <c r="AG222">
        <v>53.4</v>
      </c>
      <c r="AH222">
        <v>55</v>
      </c>
      <c r="AI222">
        <v>48</v>
      </c>
      <c r="AJ222">
        <v>0</v>
      </c>
      <c r="AK222">
        <v>0</v>
      </c>
      <c r="AL222">
        <v>0</v>
      </c>
      <c r="AM222">
        <v>0</v>
      </c>
      <c r="AN222">
        <v>7</v>
      </c>
      <c r="AO222">
        <v>0</v>
      </c>
      <c r="AP222">
        <v>1</v>
      </c>
      <c r="AQ222">
        <v>66</v>
      </c>
      <c r="AR222">
        <v>1.52</v>
      </c>
      <c r="AS222">
        <v>0</v>
      </c>
      <c r="AT222">
        <v>0</v>
      </c>
      <c r="AU222">
        <v>0</v>
      </c>
    </row>
    <row r="223" spans="2:47" x14ac:dyDescent="0.2">
      <c r="B223" t="s">
        <v>952</v>
      </c>
      <c r="C223" t="s">
        <v>102</v>
      </c>
      <c r="D223" t="s">
        <v>588</v>
      </c>
      <c r="E223">
        <v>15.824999999999999</v>
      </c>
      <c r="F223">
        <v>30</v>
      </c>
      <c r="G223">
        <v>0</v>
      </c>
      <c r="H223">
        <v>0</v>
      </c>
      <c r="I223">
        <v>2</v>
      </c>
      <c r="J223">
        <v>0</v>
      </c>
      <c r="K223">
        <v>2</v>
      </c>
      <c r="L223">
        <v>12</v>
      </c>
      <c r="M223">
        <v>0</v>
      </c>
      <c r="N223">
        <v>0</v>
      </c>
      <c r="O223">
        <v>0</v>
      </c>
      <c r="P223">
        <v>7.0000000000000007E-2</v>
      </c>
      <c r="Q223">
        <v>0</v>
      </c>
      <c r="R223">
        <v>7.0000000000000007E-2</v>
      </c>
      <c r="S223">
        <v>0.4</v>
      </c>
      <c r="T223">
        <v>278.39999999999998</v>
      </c>
      <c r="U223">
        <v>9.2799999999999994</v>
      </c>
      <c r="V223">
        <v>0</v>
      </c>
      <c r="W223">
        <v>0</v>
      </c>
      <c r="X223">
        <v>0.43</v>
      </c>
      <c r="Y223">
        <v>0</v>
      </c>
      <c r="Z223">
        <v>0.43</v>
      </c>
      <c r="AA223">
        <v>2.59</v>
      </c>
      <c r="AB223">
        <v>12.55</v>
      </c>
      <c r="AC223">
        <v>12.81</v>
      </c>
      <c r="AD223">
        <v>49.48</v>
      </c>
      <c r="AE223">
        <v>50.12</v>
      </c>
      <c r="AF223">
        <v>-11.52</v>
      </c>
      <c r="AG223">
        <v>40</v>
      </c>
      <c r="AH223">
        <v>8</v>
      </c>
      <c r="AI223">
        <v>12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11</v>
      </c>
      <c r="AR223">
        <v>0</v>
      </c>
      <c r="AS223">
        <v>0</v>
      </c>
      <c r="AT223">
        <v>0</v>
      </c>
      <c r="AU223">
        <v>0</v>
      </c>
    </row>
    <row r="224" spans="2:47" x14ac:dyDescent="0.2">
      <c r="B224" t="s">
        <v>881</v>
      </c>
      <c r="C224" t="s">
        <v>49</v>
      </c>
      <c r="D224" t="s">
        <v>644</v>
      </c>
      <c r="E224">
        <v>18.373999999999999</v>
      </c>
      <c r="F224">
        <v>52</v>
      </c>
      <c r="G224">
        <v>2</v>
      </c>
      <c r="H224">
        <v>6</v>
      </c>
      <c r="I224">
        <v>3</v>
      </c>
      <c r="J224">
        <v>8</v>
      </c>
      <c r="K224">
        <v>11</v>
      </c>
      <c r="L224">
        <v>27</v>
      </c>
      <c r="M224">
        <v>7.41</v>
      </c>
      <c r="N224">
        <v>0.04</v>
      </c>
      <c r="O224">
        <v>0.12</v>
      </c>
      <c r="P224">
        <v>0.06</v>
      </c>
      <c r="Q224">
        <v>0.15</v>
      </c>
      <c r="R224">
        <v>0.21</v>
      </c>
      <c r="S224">
        <v>0.52</v>
      </c>
      <c r="T224">
        <v>420.85</v>
      </c>
      <c r="U224">
        <v>8.09</v>
      </c>
      <c r="V224">
        <v>0.28999999999999998</v>
      </c>
      <c r="W224">
        <v>0.86</v>
      </c>
      <c r="X224">
        <v>0.43</v>
      </c>
      <c r="Y224">
        <v>1.1399999999999999</v>
      </c>
      <c r="Z224">
        <v>1.57</v>
      </c>
      <c r="AA224">
        <v>3.85</v>
      </c>
      <c r="AB224">
        <v>11.87</v>
      </c>
      <c r="AC224">
        <v>12.46</v>
      </c>
      <c r="AD224">
        <v>52.24</v>
      </c>
      <c r="AE224">
        <v>47.28</v>
      </c>
      <c r="AF224">
        <v>-9.85</v>
      </c>
      <c r="AG224">
        <v>44.83</v>
      </c>
      <c r="AH224">
        <v>13</v>
      </c>
      <c r="AI224">
        <v>16</v>
      </c>
      <c r="AJ224">
        <v>0</v>
      </c>
      <c r="AK224">
        <v>3</v>
      </c>
      <c r="AL224">
        <v>0</v>
      </c>
      <c r="AM224">
        <v>1</v>
      </c>
      <c r="AN224">
        <v>2</v>
      </c>
      <c r="AO224">
        <v>50</v>
      </c>
      <c r="AP224">
        <v>1</v>
      </c>
      <c r="AQ224">
        <v>22</v>
      </c>
      <c r="AR224">
        <v>4.55</v>
      </c>
      <c r="AS224">
        <v>2</v>
      </c>
      <c r="AT224">
        <v>9</v>
      </c>
      <c r="AU224">
        <v>22.22</v>
      </c>
    </row>
    <row r="225" spans="2:47" x14ac:dyDescent="0.2">
      <c r="B225" t="s">
        <v>695</v>
      </c>
      <c r="C225" t="s">
        <v>102</v>
      </c>
      <c r="D225" t="s">
        <v>586</v>
      </c>
      <c r="E225">
        <v>18.277999999999999</v>
      </c>
      <c r="F225">
        <v>66</v>
      </c>
      <c r="G225">
        <v>1</v>
      </c>
      <c r="H225">
        <v>9</v>
      </c>
      <c r="I225">
        <v>7</v>
      </c>
      <c r="J225">
        <v>10</v>
      </c>
      <c r="K225">
        <v>17</v>
      </c>
      <c r="L225">
        <v>75</v>
      </c>
      <c r="M225">
        <v>1.33</v>
      </c>
      <c r="N225">
        <v>0.02</v>
      </c>
      <c r="O225">
        <v>0.14000000000000001</v>
      </c>
      <c r="P225">
        <v>0.11</v>
      </c>
      <c r="Q225">
        <v>0.15</v>
      </c>
      <c r="R225">
        <v>0.26</v>
      </c>
      <c r="S225">
        <v>1.1399999999999999</v>
      </c>
      <c r="T225">
        <v>882.46</v>
      </c>
      <c r="U225">
        <v>13.37</v>
      </c>
      <c r="V225">
        <v>7.0000000000000007E-2</v>
      </c>
      <c r="W225">
        <v>0.61</v>
      </c>
      <c r="X225">
        <v>0.48</v>
      </c>
      <c r="Y225">
        <v>0.68</v>
      </c>
      <c r="Z225">
        <v>1.1599999999999999</v>
      </c>
      <c r="AA225">
        <v>5.0999999999999996</v>
      </c>
      <c r="AB225">
        <v>13.01</v>
      </c>
      <c r="AC225">
        <v>13.48</v>
      </c>
      <c r="AD225">
        <v>51.4</v>
      </c>
      <c r="AE225">
        <v>50.74</v>
      </c>
      <c r="AF225">
        <v>12.03</v>
      </c>
      <c r="AG225">
        <v>56.1</v>
      </c>
      <c r="AH225">
        <v>46</v>
      </c>
      <c r="AI225">
        <v>36</v>
      </c>
      <c r="AJ225">
        <v>0</v>
      </c>
      <c r="AK225">
        <v>2</v>
      </c>
      <c r="AL225">
        <v>0</v>
      </c>
      <c r="AM225">
        <v>0</v>
      </c>
      <c r="AN225">
        <v>3</v>
      </c>
      <c r="AO225">
        <v>0</v>
      </c>
      <c r="AP225">
        <v>1</v>
      </c>
      <c r="AQ225">
        <v>70</v>
      </c>
      <c r="AR225">
        <v>1.43</v>
      </c>
      <c r="AS225">
        <v>0</v>
      </c>
      <c r="AT225">
        <v>1</v>
      </c>
      <c r="AU225">
        <v>0</v>
      </c>
    </row>
    <row r="226" spans="2:47" x14ac:dyDescent="0.2">
      <c r="B226" t="s">
        <v>800</v>
      </c>
      <c r="C226" t="s">
        <v>49</v>
      </c>
      <c r="D226" t="s">
        <v>586</v>
      </c>
      <c r="E226">
        <v>18.190999999999999</v>
      </c>
      <c r="F226">
        <v>62</v>
      </c>
      <c r="G226">
        <v>4</v>
      </c>
      <c r="H226">
        <v>5</v>
      </c>
      <c r="I226">
        <v>3</v>
      </c>
      <c r="J226">
        <v>9</v>
      </c>
      <c r="K226">
        <v>12</v>
      </c>
      <c r="L226">
        <v>48</v>
      </c>
      <c r="M226">
        <v>8.33</v>
      </c>
      <c r="N226">
        <v>0.06</v>
      </c>
      <c r="O226">
        <v>0.08</v>
      </c>
      <c r="P226">
        <v>0.05</v>
      </c>
      <c r="Q226">
        <v>0.15</v>
      </c>
      <c r="R226">
        <v>0.19</v>
      </c>
      <c r="S226">
        <v>0.77</v>
      </c>
      <c r="T226">
        <v>650.27</v>
      </c>
      <c r="U226">
        <v>10.49</v>
      </c>
      <c r="V226">
        <v>0.37</v>
      </c>
      <c r="W226">
        <v>0.46</v>
      </c>
      <c r="X226">
        <v>0.28000000000000003</v>
      </c>
      <c r="Y226">
        <v>0.83</v>
      </c>
      <c r="Z226">
        <v>1.1100000000000001</v>
      </c>
      <c r="AA226">
        <v>4.43</v>
      </c>
      <c r="AB226">
        <v>12.7</v>
      </c>
      <c r="AC226">
        <v>13.12</v>
      </c>
      <c r="AD226">
        <v>46.15</v>
      </c>
      <c r="AE226">
        <v>51.61</v>
      </c>
      <c r="AF226">
        <v>-11.28</v>
      </c>
      <c r="AG226">
        <v>38.46</v>
      </c>
      <c r="AH226">
        <v>20</v>
      </c>
      <c r="AI226">
        <v>32</v>
      </c>
      <c r="AJ226">
        <v>0</v>
      </c>
      <c r="AK226">
        <v>6</v>
      </c>
      <c r="AL226">
        <v>0</v>
      </c>
      <c r="AM226">
        <v>1</v>
      </c>
      <c r="AN226">
        <v>9</v>
      </c>
      <c r="AO226">
        <v>11.11</v>
      </c>
      <c r="AP226">
        <v>3</v>
      </c>
      <c r="AQ226">
        <v>33</v>
      </c>
      <c r="AR226">
        <v>9.09</v>
      </c>
      <c r="AS226">
        <v>239</v>
      </c>
      <c r="AT226">
        <v>435</v>
      </c>
      <c r="AU226">
        <v>54.94</v>
      </c>
    </row>
    <row r="227" spans="2:47" x14ac:dyDescent="0.2">
      <c r="B227" t="s">
        <v>715</v>
      </c>
      <c r="C227" t="s">
        <v>102</v>
      </c>
      <c r="D227" t="s">
        <v>586</v>
      </c>
      <c r="E227">
        <v>17.895</v>
      </c>
      <c r="F227">
        <v>63</v>
      </c>
      <c r="G227">
        <v>4</v>
      </c>
      <c r="H227">
        <v>5</v>
      </c>
      <c r="I227">
        <v>4</v>
      </c>
      <c r="J227">
        <v>9</v>
      </c>
      <c r="K227">
        <v>13</v>
      </c>
      <c r="L227">
        <v>86</v>
      </c>
      <c r="M227">
        <v>4.6500000000000004</v>
      </c>
      <c r="N227">
        <v>0.06</v>
      </c>
      <c r="O227">
        <v>0.08</v>
      </c>
      <c r="P227">
        <v>0.06</v>
      </c>
      <c r="Q227">
        <v>0.14000000000000001</v>
      </c>
      <c r="R227">
        <v>0.21</v>
      </c>
      <c r="S227">
        <v>1.37</v>
      </c>
      <c r="T227">
        <v>903.6</v>
      </c>
      <c r="U227">
        <v>14.34</v>
      </c>
      <c r="V227">
        <v>0.27</v>
      </c>
      <c r="W227">
        <v>0.33</v>
      </c>
      <c r="X227">
        <v>0.27</v>
      </c>
      <c r="Y227">
        <v>0.6</v>
      </c>
      <c r="Z227">
        <v>0.86</v>
      </c>
      <c r="AA227">
        <v>5.71</v>
      </c>
      <c r="AB227">
        <v>12.58</v>
      </c>
      <c r="AC227">
        <v>13.46</v>
      </c>
      <c r="AD227">
        <v>48.79</v>
      </c>
      <c r="AE227">
        <v>51.42</v>
      </c>
      <c r="AF227">
        <v>-3.93</v>
      </c>
      <c r="AG227">
        <v>46.07</v>
      </c>
      <c r="AH227">
        <v>41</v>
      </c>
      <c r="AI227">
        <v>48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4</v>
      </c>
      <c r="AQ227">
        <v>85</v>
      </c>
      <c r="AR227">
        <v>4.71</v>
      </c>
      <c r="AS227">
        <v>0</v>
      </c>
      <c r="AT227">
        <v>0</v>
      </c>
      <c r="AU227">
        <v>0</v>
      </c>
    </row>
    <row r="228" spans="2:47" x14ac:dyDescent="0.2">
      <c r="B228" t="s">
        <v>759</v>
      </c>
      <c r="C228" t="s">
        <v>41</v>
      </c>
      <c r="D228" t="s">
        <v>599</v>
      </c>
      <c r="E228">
        <v>17.701000000000001</v>
      </c>
      <c r="F228">
        <v>65</v>
      </c>
      <c r="G228">
        <v>4</v>
      </c>
      <c r="H228">
        <v>3</v>
      </c>
      <c r="I228">
        <v>1</v>
      </c>
      <c r="J228">
        <v>7</v>
      </c>
      <c r="K228">
        <v>8</v>
      </c>
      <c r="L228">
        <v>44</v>
      </c>
      <c r="M228">
        <v>9.09</v>
      </c>
      <c r="N228">
        <v>0.06</v>
      </c>
      <c r="O228">
        <v>0.05</v>
      </c>
      <c r="P228">
        <v>0.02</v>
      </c>
      <c r="Q228">
        <v>0.11</v>
      </c>
      <c r="R228">
        <v>0.12</v>
      </c>
      <c r="S228">
        <v>0.68</v>
      </c>
      <c r="T228">
        <v>543.01</v>
      </c>
      <c r="U228">
        <v>8.35</v>
      </c>
      <c r="V228">
        <v>0.44</v>
      </c>
      <c r="W228">
        <v>0.33</v>
      </c>
      <c r="X228">
        <v>0.11</v>
      </c>
      <c r="Y228">
        <v>0.77</v>
      </c>
      <c r="Z228">
        <v>0.88</v>
      </c>
      <c r="AA228">
        <v>4.8600000000000003</v>
      </c>
      <c r="AB228">
        <v>12.55</v>
      </c>
      <c r="AC228">
        <v>12.56</v>
      </c>
      <c r="AD228">
        <v>49.57</v>
      </c>
      <c r="AE228">
        <v>51.04</v>
      </c>
      <c r="AF228">
        <v>-2.68</v>
      </c>
      <c r="AG228">
        <v>48.48</v>
      </c>
      <c r="AH228">
        <v>16</v>
      </c>
      <c r="AI228">
        <v>17</v>
      </c>
      <c r="AJ228">
        <v>1</v>
      </c>
      <c r="AK228">
        <v>3</v>
      </c>
      <c r="AL228">
        <v>33.33</v>
      </c>
      <c r="AM228">
        <v>1</v>
      </c>
      <c r="AN228">
        <v>2</v>
      </c>
      <c r="AO228">
        <v>50</v>
      </c>
      <c r="AP228">
        <v>2</v>
      </c>
      <c r="AQ228">
        <v>39</v>
      </c>
      <c r="AR228">
        <v>5.13</v>
      </c>
      <c r="AS228">
        <v>118</v>
      </c>
      <c r="AT228">
        <v>285</v>
      </c>
      <c r="AU228">
        <v>41.4</v>
      </c>
    </row>
    <row r="229" spans="2:47" x14ac:dyDescent="0.2">
      <c r="B229" t="s">
        <v>652</v>
      </c>
      <c r="C229" t="s">
        <v>41</v>
      </c>
      <c r="D229" t="s">
        <v>618</v>
      </c>
      <c r="E229">
        <v>19.274999999999999</v>
      </c>
      <c r="F229">
        <v>65</v>
      </c>
      <c r="G229">
        <v>9</v>
      </c>
      <c r="H229">
        <v>11</v>
      </c>
      <c r="I229">
        <v>3</v>
      </c>
      <c r="J229">
        <v>20</v>
      </c>
      <c r="K229">
        <v>23</v>
      </c>
      <c r="L229">
        <v>87</v>
      </c>
      <c r="M229">
        <v>10.34</v>
      </c>
      <c r="N229">
        <v>0.14000000000000001</v>
      </c>
      <c r="O229">
        <v>0.17</v>
      </c>
      <c r="P229">
        <v>0.05</v>
      </c>
      <c r="Q229">
        <v>0.31</v>
      </c>
      <c r="R229">
        <v>0.35</v>
      </c>
      <c r="S229">
        <v>1.34</v>
      </c>
      <c r="T229">
        <v>750.06</v>
      </c>
      <c r="U229">
        <v>11.54</v>
      </c>
      <c r="V229">
        <v>0.72</v>
      </c>
      <c r="W229">
        <v>0.88</v>
      </c>
      <c r="X229">
        <v>0.24</v>
      </c>
      <c r="Y229">
        <v>1.6</v>
      </c>
      <c r="Z229">
        <v>1.84</v>
      </c>
      <c r="AA229">
        <v>6.96</v>
      </c>
      <c r="AB229">
        <v>12.94</v>
      </c>
      <c r="AC229">
        <v>13.18</v>
      </c>
      <c r="AD229">
        <v>40.11</v>
      </c>
      <c r="AE229">
        <v>52.19</v>
      </c>
      <c r="AF229">
        <v>7.74</v>
      </c>
      <c r="AG229">
        <v>45.07</v>
      </c>
      <c r="AH229">
        <v>32</v>
      </c>
      <c r="AI229">
        <v>39</v>
      </c>
      <c r="AJ229">
        <v>6</v>
      </c>
      <c r="AK229">
        <v>15</v>
      </c>
      <c r="AL229">
        <v>40</v>
      </c>
      <c r="AM229">
        <v>1</v>
      </c>
      <c r="AN229">
        <v>15</v>
      </c>
      <c r="AO229">
        <v>6.67</v>
      </c>
      <c r="AP229">
        <v>2</v>
      </c>
      <c r="AQ229">
        <v>57</v>
      </c>
      <c r="AR229">
        <v>3.51</v>
      </c>
      <c r="AS229">
        <v>220</v>
      </c>
      <c r="AT229">
        <v>440</v>
      </c>
      <c r="AU229">
        <v>50</v>
      </c>
    </row>
    <row r="230" spans="2:47" x14ac:dyDescent="0.2">
      <c r="B230" t="s">
        <v>903</v>
      </c>
      <c r="C230" t="s">
        <v>41</v>
      </c>
      <c r="D230" t="s">
        <v>618</v>
      </c>
      <c r="E230">
        <v>16.584</v>
      </c>
      <c r="F230">
        <v>34</v>
      </c>
      <c r="G230">
        <v>4</v>
      </c>
      <c r="H230">
        <v>0</v>
      </c>
      <c r="I230">
        <v>3</v>
      </c>
      <c r="J230">
        <v>4</v>
      </c>
      <c r="K230">
        <v>7</v>
      </c>
      <c r="L230">
        <v>30</v>
      </c>
      <c r="M230">
        <v>13.33</v>
      </c>
      <c r="N230">
        <v>0.12</v>
      </c>
      <c r="O230">
        <v>0</v>
      </c>
      <c r="P230">
        <v>0.09</v>
      </c>
      <c r="Q230">
        <v>0.12</v>
      </c>
      <c r="R230">
        <v>0.21</v>
      </c>
      <c r="S230">
        <v>0.88</v>
      </c>
      <c r="T230">
        <v>371.56</v>
      </c>
      <c r="U230">
        <v>10.93</v>
      </c>
      <c r="V230">
        <v>0.65</v>
      </c>
      <c r="W230">
        <v>0</v>
      </c>
      <c r="X230">
        <v>0.48</v>
      </c>
      <c r="Y230">
        <v>0.65</v>
      </c>
      <c r="Z230">
        <v>1.1299999999999999</v>
      </c>
      <c r="AA230">
        <v>4.84</v>
      </c>
      <c r="AB230">
        <v>12.66</v>
      </c>
      <c r="AC230">
        <v>12.97</v>
      </c>
      <c r="AD230">
        <v>39.26</v>
      </c>
      <c r="AE230">
        <v>50.99</v>
      </c>
      <c r="AF230">
        <v>-10.34</v>
      </c>
      <c r="AG230">
        <v>25</v>
      </c>
      <c r="AH230">
        <v>8</v>
      </c>
      <c r="AI230">
        <v>24</v>
      </c>
      <c r="AJ230">
        <v>1</v>
      </c>
      <c r="AK230">
        <v>3</v>
      </c>
      <c r="AL230">
        <v>33.33</v>
      </c>
      <c r="AM230">
        <v>2</v>
      </c>
      <c r="AN230">
        <v>5</v>
      </c>
      <c r="AO230">
        <v>40</v>
      </c>
      <c r="AP230">
        <v>1</v>
      </c>
      <c r="AQ230">
        <v>22</v>
      </c>
      <c r="AR230">
        <v>4.55</v>
      </c>
      <c r="AS230">
        <v>2</v>
      </c>
      <c r="AT230">
        <v>4</v>
      </c>
      <c r="AU230">
        <v>50</v>
      </c>
    </row>
    <row r="231" spans="2:47" x14ac:dyDescent="0.2">
      <c r="B231" t="s">
        <v>607</v>
      </c>
      <c r="C231" t="s">
        <v>46</v>
      </c>
      <c r="D231" t="s">
        <v>608</v>
      </c>
      <c r="E231">
        <v>18.41</v>
      </c>
      <c r="F231">
        <v>68</v>
      </c>
      <c r="G231">
        <v>22</v>
      </c>
      <c r="H231">
        <v>11</v>
      </c>
      <c r="I231">
        <v>13</v>
      </c>
      <c r="J231">
        <v>33</v>
      </c>
      <c r="K231">
        <v>46</v>
      </c>
      <c r="L231">
        <v>197</v>
      </c>
      <c r="M231">
        <v>11.17</v>
      </c>
      <c r="N231">
        <v>0.32</v>
      </c>
      <c r="O231">
        <v>0.16</v>
      </c>
      <c r="P231">
        <v>0.19</v>
      </c>
      <c r="Q231">
        <v>0.49</v>
      </c>
      <c r="R231">
        <v>0.68</v>
      </c>
      <c r="S231">
        <v>2.9</v>
      </c>
      <c r="T231">
        <v>929.69</v>
      </c>
      <c r="U231">
        <v>13.67</v>
      </c>
      <c r="V231">
        <v>1.42</v>
      </c>
      <c r="W231">
        <v>0.71</v>
      </c>
      <c r="X231">
        <v>0.84</v>
      </c>
      <c r="Y231">
        <v>2.13</v>
      </c>
      <c r="Z231">
        <v>2.97</v>
      </c>
      <c r="AA231">
        <v>12.71</v>
      </c>
      <c r="AB231">
        <v>13.21</v>
      </c>
      <c r="AC231">
        <v>13.32</v>
      </c>
      <c r="AD231">
        <v>44.92</v>
      </c>
      <c r="AE231">
        <v>50.75</v>
      </c>
      <c r="AF231">
        <v>15.99</v>
      </c>
      <c r="AG231">
        <v>52.78</v>
      </c>
      <c r="AH231">
        <v>57</v>
      </c>
      <c r="AI231">
        <v>51</v>
      </c>
      <c r="AJ231">
        <v>5</v>
      </c>
      <c r="AK231">
        <v>23</v>
      </c>
      <c r="AL231">
        <v>21.74</v>
      </c>
      <c r="AM231">
        <v>6</v>
      </c>
      <c r="AN231">
        <v>36</v>
      </c>
      <c r="AO231">
        <v>16.670000000000002</v>
      </c>
      <c r="AP231">
        <v>11</v>
      </c>
      <c r="AQ231">
        <v>138</v>
      </c>
      <c r="AR231">
        <v>7.97</v>
      </c>
      <c r="AS231">
        <v>63</v>
      </c>
      <c r="AT231">
        <v>150</v>
      </c>
      <c r="AU231">
        <v>42</v>
      </c>
    </row>
    <row r="232" spans="2:47" x14ac:dyDescent="0.2">
      <c r="B232" t="s">
        <v>748</v>
      </c>
      <c r="C232" t="s">
        <v>49</v>
      </c>
      <c r="D232" t="s">
        <v>616</v>
      </c>
      <c r="E232">
        <v>16.375</v>
      </c>
      <c r="F232">
        <v>65</v>
      </c>
      <c r="G232">
        <v>5</v>
      </c>
      <c r="H232">
        <v>8</v>
      </c>
      <c r="I232">
        <v>4</v>
      </c>
      <c r="J232">
        <v>13</v>
      </c>
      <c r="K232">
        <v>17</v>
      </c>
      <c r="L232">
        <v>50</v>
      </c>
      <c r="M232">
        <v>10</v>
      </c>
      <c r="N232">
        <v>0.08</v>
      </c>
      <c r="O232">
        <v>0.12</v>
      </c>
      <c r="P232">
        <v>0.06</v>
      </c>
      <c r="Q232">
        <v>0.2</v>
      </c>
      <c r="R232">
        <v>0.26</v>
      </c>
      <c r="S232">
        <v>0.77</v>
      </c>
      <c r="T232">
        <v>709.46</v>
      </c>
      <c r="U232">
        <v>10.91</v>
      </c>
      <c r="V232">
        <v>0.42</v>
      </c>
      <c r="W232">
        <v>0.68</v>
      </c>
      <c r="X232">
        <v>0.34</v>
      </c>
      <c r="Y232">
        <v>1.1000000000000001</v>
      </c>
      <c r="Z232">
        <v>1.44</v>
      </c>
      <c r="AA232">
        <v>4.2300000000000004</v>
      </c>
      <c r="AB232">
        <v>13.9</v>
      </c>
      <c r="AC232">
        <v>13.05</v>
      </c>
      <c r="AD232">
        <v>36.909999999999997</v>
      </c>
      <c r="AE232">
        <v>53.12</v>
      </c>
      <c r="AF232">
        <v>0.04</v>
      </c>
      <c r="AG232">
        <v>35.380000000000003</v>
      </c>
      <c r="AH232">
        <v>23</v>
      </c>
      <c r="AI232">
        <v>42</v>
      </c>
      <c r="AJ232">
        <v>2</v>
      </c>
      <c r="AK232">
        <v>5</v>
      </c>
      <c r="AL232">
        <v>40</v>
      </c>
      <c r="AM232">
        <v>1</v>
      </c>
      <c r="AN232">
        <v>8</v>
      </c>
      <c r="AO232">
        <v>12.5</v>
      </c>
      <c r="AP232">
        <v>2</v>
      </c>
      <c r="AQ232">
        <v>37</v>
      </c>
      <c r="AR232">
        <v>5.41</v>
      </c>
      <c r="AS232">
        <v>16</v>
      </c>
      <c r="AT232">
        <v>28</v>
      </c>
      <c r="AU232">
        <v>57.14</v>
      </c>
    </row>
    <row r="233" spans="2:47" x14ac:dyDescent="0.2">
      <c r="B233" t="s">
        <v>1028</v>
      </c>
      <c r="C233" t="s">
        <v>41</v>
      </c>
      <c r="D233" t="s">
        <v>644</v>
      </c>
      <c r="E233">
        <v>16.510000000000002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-77.78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7</v>
      </c>
      <c r="AU233">
        <v>42.86</v>
      </c>
    </row>
    <row r="234" spans="2:47" x14ac:dyDescent="0.2">
      <c r="B234" t="s">
        <v>700</v>
      </c>
      <c r="C234" t="s">
        <v>102</v>
      </c>
      <c r="D234" t="s">
        <v>644</v>
      </c>
      <c r="E234">
        <v>18.056000000000001</v>
      </c>
      <c r="F234">
        <v>64</v>
      </c>
      <c r="G234">
        <v>7</v>
      </c>
      <c r="H234">
        <v>7</v>
      </c>
      <c r="I234">
        <v>5</v>
      </c>
      <c r="J234">
        <v>14</v>
      </c>
      <c r="K234">
        <v>19</v>
      </c>
      <c r="L234">
        <v>56</v>
      </c>
      <c r="M234">
        <v>12.5</v>
      </c>
      <c r="N234">
        <v>0.11</v>
      </c>
      <c r="O234">
        <v>0.11</v>
      </c>
      <c r="P234">
        <v>0.08</v>
      </c>
      <c r="Q234">
        <v>0.22</v>
      </c>
      <c r="R234">
        <v>0.3</v>
      </c>
      <c r="S234">
        <v>0.88</v>
      </c>
      <c r="T234">
        <v>855.75</v>
      </c>
      <c r="U234">
        <v>13.37</v>
      </c>
      <c r="V234">
        <v>0.49</v>
      </c>
      <c r="W234">
        <v>0.49</v>
      </c>
      <c r="X234">
        <v>0.35</v>
      </c>
      <c r="Y234">
        <v>0.98</v>
      </c>
      <c r="Z234">
        <v>1.33</v>
      </c>
      <c r="AA234">
        <v>3.93</v>
      </c>
      <c r="AB234">
        <v>12.94</v>
      </c>
      <c r="AC234">
        <v>13.11</v>
      </c>
      <c r="AD234">
        <v>54.56</v>
      </c>
      <c r="AE234">
        <v>50.03</v>
      </c>
      <c r="AF234">
        <v>1.87</v>
      </c>
      <c r="AG234">
        <v>59.09</v>
      </c>
      <c r="AH234">
        <v>52</v>
      </c>
      <c r="AI234">
        <v>36</v>
      </c>
      <c r="AJ234">
        <v>1</v>
      </c>
      <c r="AK234">
        <v>1</v>
      </c>
      <c r="AL234">
        <v>100</v>
      </c>
      <c r="AM234">
        <v>0</v>
      </c>
      <c r="AN234">
        <v>0</v>
      </c>
      <c r="AO234">
        <v>0</v>
      </c>
      <c r="AP234">
        <v>6</v>
      </c>
      <c r="AQ234">
        <v>55</v>
      </c>
      <c r="AR234">
        <v>10.91</v>
      </c>
      <c r="AS234">
        <v>0</v>
      </c>
      <c r="AT234">
        <v>0</v>
      </c>
      <c r="AU234">
        <v>0</v>
      </c>
    </row>
    <row r="235" spans="2:47" x14ac:dyDescent="0.2">
      <c r="B235" t="s">
        <v>665</v>
      </c>
      <c r="C235" t="s">
        <v>41</v>
      </c>
      <c r="D235" t="s">
        <v>599</v>
      </c>
      <c r="E235">
        <v>19.472000000000001</v>
      </c>
      <c r="F235">
        <v>68</v>
      </c>
      <c r="G235">
        <v>11</v>
      </c>
      <c r="H235">
        <v>8</v>
      </c>
      <c r="I235">
        <v>3</v>
      </c>
      <c r="J235">
        <v>19</v>
      </c>
      <c r="K235">
        <v>22</v>
      </c>
      <c r="L235">
        <v>78</v>
      </c>
      <c r="M235">
        <v>14.1</v>
      </c>
      <c r="N235">
        <v>0.16</v>
      </c>
      <c r="O235">
        <v>0.12</v>
      </c>
      <c r="P235">
        <v>0.04</v>
      </c>
      <c r="Q235">
        <v>0.28000000000000003</v>
      </c>
      <c r="R235">
        <v>0.32</v>
      </c>
      <c r="S235">
        <v>1.1499999999999999</v>
      </c>
      <c r="T235">
        <v>809.89</v>
      </c>
      <c r="U235">
        <v>11.91</v>
      </c>
      <c r="V235">
        <v>0.81</v>
      </c>
      <c r="W235">
        <v>0.59</v>
      </c>
      <c r="X235">
        <v>0.22</v>
      </c>
      <c r="Y235">
        <v>1.41</v>
      </c>
      <c r="Z235">
        <v>1.63</v>
      </c>
      <c r="AA235">
        <v>5.78</v>
      </c>
      <c r="AB235">
        <v>13.03</v>
      </c>
      <c r="AC235">
        <v>13.03</v>
      </c>
      <c r="AD235">
        <v>50.99</v>
      </c>
      <c r="AE235">
        <v>51.42</v>
      </c>
      <c r="AF235">
        <v>-6.49</v>
      </c>
      <c r="AG235">
        <v>45.59</v>
      </c>
      <c r="AH235">
        <v>31</v>
      </c>
      <c r="AI235">
        <v>37</v>
      </c>
      <c r="AJ235">
        <v>3</v>
      </c>
      <c r="AK235">
        <v>9</v>
      </c>
      <c r="AL235">
        <v>33.33</v>
      </c>
      <c r="AM235">
        <v>5</v>
      </c>
      <c r="AN235">
        <v>25</v>
      </c>
      <c r="AO235">
        <v>20</v>
      </c>
      <c r="AP235">
        <v>3</v>
      </c>
      <c r="AQ235">
        <v>44</v>
      </c>
      <c r="AR235">
        <v>6.82</v>
      </c>
      <c r="AS235">
        <v>215</v>
      </c>
      <c r="AT235">
        <v>401</v>
      </c>
      <c r="AU235">
        <v>53.62</v>
      </c>
    </row>
    <row r="236" spans="2:47" x14ac:dyDescent="0.2">
      <c r="B236" t="s">
        <v>648</v>
      </c>
      <c r="C236" t="s">
        <v>41</v>
      </c>
      <c r="D236" t="s">
        <v>644</v>
      </c>
      <c r="E236">
        <v>18.829000000000001</v>
      </c>
      <c r="F236">
        <v>68</v>
      </c>
      <c r="G236">
        <v>13</v>
      </c>
      <c r="H236">
        <v>13</v>
      </c>
      <c r="I236">
        <v>8</v>
      </c>
      <c r="J236">
        <v>26</v>
      </c>
      <c r="K236">
        <v>34</v>
      </c>
      <c r="L236">
        <v>114</v>
      </c>
      <c r="M236">
        <v>11.4</v>
      </c>
      <c r="N236">
        <v>0.19</v>
      </c>
      <c r="O236">
        <v>0.19</v>
      </c>
      <c r="P236">
        <v>0.12</v>
      </c>
      <c r="Q236">
        <v>0.38</v>
      </c>
      <c r="R236">
        <v>0.5</v>
      </c>
      <c r="S236">
        <v>1.68</v>
      </c>
      <c r="T236">
        <v>933.76</v>
      </c>
      <c r="U236">
        <v>13.73</v>
      </c>
      <c r="V236">
        <v>0.84</v>
      </c>
      <c r="W236">
        <v>0.84</v>
      </c>
      <c r="X236">
        <v>0.51</v>
      </c>
      <c r="Y236">
        <v>1.67</v>
      </c>
      <c r="Z236">
        <v>2.1800000000000002</v>
      </c>
      <c r="AA236">
        <v>7.33</v>
      </c>
      <c r="AB236">
        <v>13.18</v>
      </c>
      <c r="AC236">
        <v>13.15</v>
      </c>
      <c r="AD236">
        <v>55.02</v>
      </c>
      <c r="AE236">
        <v>49.47</v>
      </c>
      <c r="AF236">
        <v>-5.96</v>
      </c>
      <c r="AG236">
        <v>53.06</v>
      </c>
      <c r="AH236">
        <v>52</v>
      </c>
      <c r="AI236">
        <v>46</v>
      </c>
      <c r="AJ236">
        <v>3</v>
      </c>
      <c r="AK236">
        <v>23</v>
      </c>
      <c r="AL236">
        <v>13.04</v>
      </c>
      <c r="AM236">
        <v>6</v>
      </c>
      <c r="AN236">
        <v>22</v>
      </c>
      <c r="AO236">
        <v>27.27</v>
      </c>
      <c r="AP236">
        <v>4</v>
      </c>
      <c r="AQ236">
        <v>69</v>
      </c>
      <c r="AR236">
        <v>5.8</v>
      </c>
      <c r="AS236">
        <v>192</v>
      </c>
      <c r="AT236">
        <v>361</v>
      </c>
      <c r="AU236">
        <v>53.19</v>
      </c>
    </row>
    <row r="237" spans="2:47" x14ac:dyDescent="0.2">
      <c r="B237" t="s">
        <v>908</v>
      </c>
      <c r="C237" t="s">
        <v>102</v>
      </c>
      <c r="D237" t="s">
        <v>1663</v>
      </c>
      <c r="E237">
        <v>18.140999999999998</v>
      </c>
      <c r="F237">
        <v>43</v>
      </c>
      <c r="G237">
        <v>3</v>
      </c>
      <c r="H237">
        <v>2</v>
      </c>
      <c r="I237">
        <v>5</v>
      </c>
      <c r="J237">
        <v>5</v>
      </c>
      <c r="K237">
        <v>10</v>
      </c>
      <c r="L237">
        <v>28</v>
      </c>
      <c r="M237">
        <v>10.71</v>
      </c>
      <c r="N237">
        <v>7.0000000000000007E-2</v>
      </c>
      <c r="O237">
        <v>0.05</v>
      </c>
      <c r="P237">
        <v>0.12</v>
      </c>
      <c r="Q237">
        <v>0.12</v>
      </c>
      <c r="R237">
        <v>0.23</v>
      </c>
      <c r="S237">
        <v>0.65</v>
      </c>
      <c r="T237">
        <v>483.03</v>
      </c>
      <c r="U237">
        <v>11.23</v>
      </c>
      <c r="V237">
        <v>0.37</v>
      </c>
      <c r="W237">
        <v>0.25</v>
      </c>
      <c r="X237">
        <v>0.62</v>
      </c>
      <c r="Y237">
        <v>0.62</v>
      </c>
      <c r="Z237">
        <v>1.24</v>
      </c>
      <c r="AA237">
        <v>3.48</v>
      </c>
      <c r="AB237">
        <v>12.33</v>
      </c>
      <c r="AC237">
        <v>12.54</v>
      </c>
      <c r="AD237">
        <v>46.65</v>
      </c>
      <c r="AE237">
        <v>47.85</v>
      </c>
      <c r="AF237">
        <v>-1.53</v>
      </c>
      <c r="AG237">
        <v>47.83</v>
      </c>
      <c r="AH237">
        <v>22</v>
      </c>
      <c r="AI237">
        <v>24</v>
      </c>
      <c r="AJ237">
        <v>0</v>
      </c>
      <c r="AK237">
        <v>1</v>
      </c>
      <c r="AL237">
        <v>0</v>
      </c>
      <c r="AM237">
        <v>1</v>
      </c>
      <c r="AN237">
        <v>1</v>
      </c>
      <c r="AO237">
        <v>100</v>
      </c>
      <c r="AP237">
        <v>2</v>
      </c>
      <c r="AQ237">
        <v>26</v>
      </c>
      <c r="AR237">
        <v>7.69</v>
      </c>
      <c r="AS237">
        <v>1</v>
      </c>
      <c r="AT237">
        <v>1</v>
      </c>
      <c r="AU237">
        <v>100</v>
      </c>
    </row>
    <row r="238" spans="2:47" x14ac:dyDescent="0.2">
      <c r="B238" t="s">
        <v>721</v>
      </c>
      <c r="C238" t="s">
        <v>102</v>
      </c>
      <c r="D238" t="s">
        <v>575</v>
      </c>
      <c r="E238">
        <v>18.024000000000001</v>
      </c>
      <c r="F238">
        <v>66</v>
      </c>
      <c r="G238">
        <v>4</v>
      </c>
      <c r="H238">
        <v>7</v>
      </c>
      <c r="I238">
        <v>10</v>
      </c>
      <c r="J238">
        <v>11</v>
      </c>
      <c r="K238">
        <v>21</v>
      </c>
      <c r="L238">
        <v>70</v>
      </c>
      <c r="M238">
        <v>5.71</v>
      </c>
      <c r="N238">
        <v>0.06</v>
      </c>
      <c r="O238">
        <v>0.11</v>
      </c>
      <c r="P238">
        <v>0.15</v>
      </c>
      <c r="Q238">
        <v>0.17</v>
      </c>
      <c r="R238">
        <v>0.32</v>
      </c>
      <c r="S238">
        <v>1.06</v>
      </c>
      <c r="T238">
        <v>1060.31</v>
      </c>
      <c r="U238">
        <v>16.07</v>
      </c>
      <c r="V238">
        <v>0.23</v>
      </c>
      <c r="W238">
        <v>0.4</v>
      </c>
      <c r="X238">
        <v>0.56999999999999995</v>
      </c>
      <c r="Y238">
        <v>0.62</v>
      </c>
      <c r="Z238">
        <v>1.19</v>
      </c>
      <c r="AA238">
        <v>3.96</v>
      </c>
      <c r="AB238">
        <v>13.63</v>
      </c>
      <c r="AC238">
        <v>13.34</v>
      </c>
      <c r="AD238">
        <v>55.13</v>
      </c>
      <c r="AE238">
        <v>49.97</v>
      </c>
      <c r="AF238">
        <v>1.54</v>
      </c>
      <c r="AG238">
        <v>55.47</v>
      </c>
      <c r="AH238">
        <v>71</v>
      </c>
      <c r="AI238">
        <v>57</v>
      </c>
      <c r="AJ238">
        <v>1</v>
      </c>
      <c r="AK238">
        <v>3</v>
      </c>
      <c r="AL238">
        <v>33.33</v>
      </c>
      <c r="AM238">
        <v>0</v>
      </c>
      <c r="AN238">
        <v>4</v>
      </c>
      <c r="AO238">
        <v>0</v>
      </c>
      <c r="AP238">
        <v>3</v>
      </c>
      <c r="AQ238">
        <v>63</v>
      </c>
      <c r="AR238">
        <v>4.76</v>
      </c>
      <c r="AS238">
        <v>2</v>
      </c>
      <c r="AT238">
        <v>3</v>
      </c>
      <c r="AU238">
        <v>66.67</v>
      </c>
    </row>
    <row r="239" spans="2:47" x14ac:dyDescent="0.2">
      <c r="B239" t="s">
        <v>629</v>
      </c>
      <c r="C239" t="s">
        <v>41</v>
      </c>
      <c r="D239" t="s">
        <v>1653</v>
      </c>
      <c r="E239">
        <v>17.675999999999998</v>
      </c>
      <c r="F239">
        <v>64</v>
      </c>
      <c r="G239">
        <v>13</v>
      </c>
      <c r="H239">
        <v>14</v>
      </c>
      <c r="I239">
        <v>11</v>
      </c>
      <c r="J239">
        <v>27</v>
      </c>
      <c r="K239">
        <v>38</v>
      </c>
      <c r="L239">
        <v>143</v>
      </c>
      <c r="M239">
        <v>9.09</v>
      </c>
      <c r="N239">
        <v>0.2</v>
      </c>
      <c r="O239">
        <v>0.22</v>
      </c>
      <c r="P239">
        <v>0.17</v>
      </c>
      <c r="Q239">
        <v>0.42</v>
      </c>
      <c r="R239">
        <v>0.59</v>
      </c>
      <c r="S239">
        <v>2.23</v>
      </c>
      <c r="T239">
        <v>865.35</v>
      </c>
      <c r="U239">
        <v>13.52</v>
      </c>
      <c r="V239">
        <v>0.9</v>
      </c>
      <c r="W239">
        <v>0.97</v>
      </c>
      <c r="X239">
        <v>0.76</v>
      </c>
      <c r="Y239">
        <v>1.87</v>
      </c>
      <c r="Z239">
        <v>2.63</v>
      </c>
      <c r="AA239">
        <v>9.92</v>
      </c>
      <c r="AB239">
        <v>13.77</v>
      </c>
      <c r="AC239">
        <v>13.32</v>
      </c>
      <c r="AD239">
        <v>48.58</v>
      </c>
      <c r="AE239">
        <v>50.09</v>
      </c>
      <c r="AF239">
        <v>2.77</v>
      </c>
      <c r="AG239">
        <v>53.57</v>
      </c>
      <c r="AH239">
        <v>45</v>
      </c>
      <c r="AI239">
        <v>39</v>
      </c>
      <c r="AJ239">
        <v>3</v>
      </c>
      <c r="AK239">
        <v>13</v>
      </c>
      <c r="AL239">
        <v>23.08</v>
      </c>
      <c r="AM239">
        <v>0</v>
      </c>
      <c r="AN239">
        <v>20</v>
      </c>
      <c r="AO239">
        <v>0</v>
      </c>
      <c r="AP239">
        <v>10</v>
      </c>
      <c r="AQ239">
        <v>110</v>
      </c>
      <c r="AR239">
        <v>9.09</v>
      </c>
      <c r="AS239">
        <v>329</v>
      </c>
      <c r="AT239">
        <v>734</v>
      </c>
      <c r="AU239">
        <v>44.82</v>
      </c>
    </row>
    <row r="240" spans="2:47" x14ac:dyDescent="0.2">
      <c r="B240" t="s">
        <v>742</v>
      </c>
      <c r="C240" t="s">
        <v>49</v>
      </c>
      <c r="D240" t="s">
        <v>575</v>
      </c>
      <c r="E240">
        <v>18.363</v>
      </c>
      <c r="F240">
        <v>53</v>
      </c>
      <c r="G240">
        <v>5</v>
      </c>
      <c r="H240">
        <v>6</v>
      </c>
      <c r="I240">
        <v>5</v>
      </c>
      <c r="J240">
        <v>11</v>
      </c>
      <c r="K240">
        <v>16</v>
      </c>
      <c r="L240">
        <v>65</v>
      </c>
      <c r="M240">
        <v>7.69</v>
      </c>
      <c r="N240">
        <v>0.09</v>
      </c>
      <c r="O240">
        <v>0.11</v>
      </c>
      <c r="P240">
        <v>0.09</v>
      </c>
      <c r="Q240">
        <v>0.21</v>
      </c>
      <c r="R240">
        <v>0.3</v>
      </c>
      <c r="S240">
        <v>1.23</v>
      </c>
      <c r="T240">
        <v>571.16999999999996</v>
      </c>
      <c r="U240">
        <v>10.78</v>
      </c>
      <c r="V240">
        <v>0.53</v>
      </c>
      <c r="W240">
        <v>0.63</v>
      </c>
      <c r="X240">
        <v>0.53</v>
      </c>
      <c r="Y240">
        <v>1.1599999999999999</v>
      </c>
      <c r="Z240">
        <v>1.68</v>
      </c>
      <c r="AA240">
        <v>6.83</v>
      </c>
      <c r="AB240">
        <v>12.7</v>
      </c>
      <c r="AC240">
        <v>12.73</v>
      </c>
      <c r="AD240">
        <v>52.34</v>
      </c>
      <c r="AE240">
        <v>46.58</v>
      </c>
      <c r="AF240">
        <v>-12.64</v>
      </c>
      <c r="AG240">
        <v>49.06</v>
      </c>
      <c r="AH240">
        <v>26</v>
      </c>
      <c r="AI240">
        <v>27</v>
      </c>
      <c r="AJ240">
        <v>3</v>
      </c>
      <c r="AK240">
        <v>15</v>
      </c>
      <c r="AL240">
        <v>20</v>
      </c>
      <c r="AM240">
        <v>1</v>
      </c>
      <c r="AN240">
        <v>9</v>
      </c>
      <c r="AO240">
        <v>11.11</v>
      </c>
      <c r="AP240">
        <v>1</v>
      </c>
      <c r="AQ240">
        <v>41</v>
      </c>
      <c r="AR240">
        <v>2.44</v>
      </c>
      <c r="AS240">
        <v>167</v>
      </c>
      <c r="AT240">
        <v>400</v>
      </c>
      <c r="AU240">
        <v>41.75</v>
      </c>
    </row>
    <row r="241" spans="2:47" x14ac:dyDescent="0.2">
      <c r="B241" t="s">
        <v>674</v>
      </c>
      <c r="C241" t="s">
        <v>49</v>
      </c>
      <c r="D241" t="s">
        <v>579</v>
      </c>
      <c r="E241">
        <v>18.518999999999998</v>
      </c>
      <c r="F241">
        <v>65</v>
      </c>
      <c r="G241">
        <v>17</v>
      </c>
      <c r="H241">
        <v>6</v>
      </c>
      <c r="I241">
        <v>7</v>
      </c>
      <c r="J241">
        <v>23</v>
      </c>
      <c r="K241">
        <v>30</v>
      </c>
      <c r="L241">
        <v>151</v>
      </c>
      <c r="M241">
        <v>11.26</v>
      </c>
      <c r="N241">
        <v>0.26</v>
      </c>
      <c r="O241">
        <v>0.09</v>
      </c>
      <c r="P241">
        <v>0.11</v>
      </c>
      <c r="Q241">
        <v>0.35</v>
      </c>
      <c r="R241">
        <v>0.46</v>
      </c>
      <c r="S241">
        <v>2.3199999999999998</v>
      </c>
      <c r="T241">
        <v>857.6</v>
      </c>
      <c r="U241">
        <v>13.19</v>
      </c>
      <c r="V241">
        <v>1.19</v>
      </c>
      <c r="W241">
        <v>0.42</v>
      </c>
      <c r="X241">
        <v>0.49</v>
      </c>
      <c r="Y241">
        <v>1.61</v>
      </c>
      <c r="Z241">
        <v>2.1</v>
      </c>
      <c r="AA241">
        <v>10.56</v>
      </c>
      <c r="AB241">
        <v>14.16</v>
      </c>
      <c r="AC241">
        <v>13.44</v>
      </c>
      <c r="AD241">
        <v>59.09</v>
      </c>
      <c r="AE241">
        <v>50.66</v>
      </c>
      <c r="AF241">
        <v>4.05</v>
      </c>
      <c r="AG241">
        <v>60.53</v>
      </c>
      <c r="AH241">
        <v>46</v>
      </c>
      <c r="AI241">
        <v>30</v>
      </c>
      <c r="AJ241">
        <v>3</v>
      </c>
      <c r="AK241">
        <v>26</v>
      </c>
      <c r="AL241">
        <v>11.54</v>
      </c>
      <c r="AM241">
        <v>5</v>
      </c>
      <c r="AN241">
        <v>31</v>
      </c>
      <c r="AO241">
        <v>16.13</v>
      </c>
      <c r="AP241">
        <v>9</v>
      </c>
      <c r="AQ241">
        <v>94</v>
      </c>
      <c r="AR241">
        <v>9.57</v>
      </c>
      <c r="AS241">
        <v>31</v>
      </c>
      <c r="AT241">
        <v>51</v>
      </c>
      <c r="AU241">
        <v>60.78</v>
      </c>
    </row>
    <row r="242" spans="2:47" x14ac:dyDescent="0.2">
      <c r="B242" t="s">
        <v>764</v>
      </c>
      <c r="C242" t="s">
        <v>102</v>
      </c>
      <c r="D242" t="s">
        <v>608</v>
      </c>
      <c r="E242">
        <v>18.338999999999999</v>
      </c>
      <c r="F242">
        <v>67</v>
      </c>
      <c r="G242">
        <v>5</v>
      </c>
      <c r="H242">
        <v>7</v>
      </c>
      <c r="I242">
        <v>8</v>
      </c>
      <c r="J242">
        <v>12</v>
      </c>
      <c r="K242">
        <v>20</v>
      </c>
      <c r="L242">
        <v>72</v>
      </c>
      <c r="M242">
        <v>6.94</v>
      </c>
      <c r="N242">
        <v>7.0000000000000007E-2</v>
      </c>
      <c r="O242">
        <v>0.1</v>
      </c>
      <c r="P242">
        <v>0.12</v>
      </c>
      <c r="Q242">
        <v>0.18</v>
      </c>
      <c r="R242">
        <v>0.3</v>
      </c>
      <c r="S242">
        <v>1.07</v>
      </c>
      <c r="T242">
        <v>1040.77</v>
      </c>
      <c r="U242">
        <v>15.53</v>
      </c>
      <c r="V242">
        <v>0.28999999999999998</v>
      </c>
      <c r="W242">
        <v>0.4</v>
      </c>
      <c r="X242">
        <v>0.46</v>
      </c>
      <c r="Y242">
        <v>0.69</v>
      </c>
      <c r="Z242">
        <v>1.1499999999999999</v>
      </c>
      <c r="AA242">
        <v>4.1500000000000004</v>
      </c>
      <c r="AB242">
        <v>12.51</v>
      </c>
      <c r="AC242">
        <v>13.22</v>
      </c>
      <c r="AD242">
        <v>42.56</v>
      </c>
      <c r="AE242">
        <v>49.99</v>
      </c>
      <c r="AF242">
        <v>9.94</v>
      </c>
      <c r="AG242">
        <v>48.44</v>
      </c>
      <c r="AH242">
        <v>62</v>
      </c>
      <c r="AI242">
        <v>66</v>
      </c>
      <c r="AJ242">
        <v>0</v>
      </c>
      <c r="AK242">
        <v>2</v>
      </c>
      <c r="AL242">
        <v>0</v>
      </c>
      <c r="AM242">
        <v>1</v>
      </c>
      <c r="AN242">
        <v>5</v>
      </c>
      <c r="AO242">
        <v>20</v>
      </c>
      <c r="AP242">
        <v>4</v>
      </c>
      <c r="AQ242">
        <v>65</v>
      </c>
      <c r="AR242">
        <v>6.15</v>
      </c>
      <c r="AS242">
        <v>0</v>
      </c>
      <c r="AT242">
        <v>1</v>
      </c>
      <c r="AU242">
        <v>0</v>
      </c>
    </row>
    <row r="243" spans="2:47" x14ac:dyDescent="0.2">
      <c r="B243" t="s">
        <v>870</v>
      </c>
      <c r="C243" t="s">
        <v>102</v>
      </c>
      <c r="D243" t="s">
        <v>3717</v>
      </c>
      <c r="E243">
        <v>18.202000000000002</v>
      </c>
      <c r="F243">
        <v>47</v>
      </c>
      <c r="G243">
        <v>2</v>
      </c>
      <c r="H243">
        <v>6</v>
      </c>
      <c r="I243">
        <v>1</v>
      </c>
      <c r="J243">
        <v>8</v>
      </c>
      <c r="K243">
        <v>9</v>
      </c>
      <c r="L243">
        <v>47</v>
      </c>
      <c r="M243">
        <v>4.26</v>
      </c>
      <c r="N243">
        <v>0.04</v>
      </c>
      <c r="O243">
        <v>0.13</v>
      </c>
      <c r="P243">
        <v>0.02</v>
      </c>
      <c r="Q243">
        <v>0.17</v>
      </c>
      <c r="R243">
        <v>0.19</v>
      </c>
      <c r="S243">
        <v>1</v>
      </c>
      <c r="T243">
        <v>615.76</v>
      </c>
      <c r="U243">
        <v>13.1</v>
      </c>
      <c r="V243">
        <v>0.19</v>
      </c>
      <c r="W243">
        <v>0.57999999999999996</v>
      </c>
      <c r="X243">
        <v>0.1</v>
      </c>
      <c r="Y243">
        <v>0.78</v>
      </c>
      <c r="Z243">
        <v>0.88</v>
      </c>
      <c r="AA243">
        <v>4.58</v>
      </c>
      <c r="AB243">
        <v>13.21</v>
      </c>
      <c r="AC243">
        <v>13.02</v>
      </c>
      <c r="AD243">
        <v>58.53</v>
      </c>
      <c r="AE243">
        <v>48.13</v>
      </c>
      <c r="AF243">
        <v>-2.54</v>
      </c>
      <c r="AG243">
        <v>58.73</v>
      </c>
      <c r="AH243">
        <v>37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3</v>
      </c>
      <c r="AO243">
        <v>0</v>
      </c>
      <c r="AP243">
        <v>2</v>
      </c>
      <c r="AQ243">
        <v>44</v>
      </c>
      <c r="AR243">
        <v>4.55</v>
      </c>
      <c r="AS243">
        <v>0</v>
      </c>
      <c r="AT243">
        <v>0</v>
      </c>
      <c r="AU243">
        <v>0</v>
      </c>
    </row>
    <row r="244" spans="2:47" x14ac:dyDescent="0.2">
      <c r="B244" t="s">
        <v>679</v>
      </c>
      <c r="C244" t="s">
        <v>46</v>
      </c>
      <c r="D244" t="s">
        <v>593</v>
      </c>
      <c r="E244">
        <v>19.518999999999998</v>
      </c>
      <c r="F244">
        <v>63</v>
      </c>
      <c r="G244">
        <v>13</v>
      </c>
      <c r="H244">
        <v>15</v>
      </c>
      <c r="I244">
        <v>13</v>
      </c>
      <c r="J244">
        <v>28</v>
      </c>
      <c r="K244">
        <v>41</v>
      </c>
      <c r="L244">
        <v>92</v>
      </c>
      <c r="M244">
        <v>14.13</v>
      </c>
      <c r="N244">
        <v>0.21</v>
      </c>
      <c r="O244">
        <v>0.24</v>
      </c>
      <c r="P244">
        <v>0.21</v>
      </c>
      <c r="Q244">
        <v>0.44</v>
      </c>
      <c r="R244">
        <v>0.65</v>
      </c>
      <c r="S244">
        <v>1.46</v>
      </c>
      <c r="T244">
        <v>862.21</v>
      </c>
      <c r="U244">
        <v>13.69</v>
      </c>
      <c r="V244">
        <v>0.9</v>
      </c>
      <c r="W244">
        <v>1.04</v>
      </c>
      <c r="X244">
        <v>0.9</v>
      </c>
      <c r="Y244">
        <v>1.95</v>
      </c>
      <c r="Z244">
        <v>2.85</v>
      </c>
      <c r="AA244">
        <v>6.4</v>
      </c>
      <c r="AB244">
        <v>14.18</v>
      </c>
      <c r="AC244">
        <v>13.21</v>
      </c>
      <c r="AD244">
        <v>59.21</v>
      </c>
      <c r="AE244">
        <v>47.43</v>
      </c>
      <c r="AF244">
        <v>15.66</v>
      </c>
      <c r="AG244">
        <v>71.91</v>
      </c>
      <c r="AH244">
        <v>64</v>
      </c>
      <c r="AI244">
        <v>25</v>
      </c>
      <c r="AJ244">
        <v>3</v>
      </c>
      <c r="AK244">
        <v>10</v>
      </c>
      <c r="AL244">
        <v>30</v>
      </c>
      <c r="AM244">
        <v>3</v>
      </c>
      <c r="AN244">
        <v>15</v>
      </c>
      <c r="AO244">
        <v>20</v>
      </c>
      <c r="AP244">
        <v>7</v>
      </c>
      <c r="AQ244">
        <v>67</v>
      </c>
      <c r="AR244">
        <v>10.45</v>
      </c>
      <c r="AS244">
        <v>121</v>
      </c>
      <c r="AT244">
        <v>242</v>
      </c>
      <c r="AU244">
        <v>50</v>
      </c>
    </row>
    <row r="245" spans="2:47" x14ac:dyDescent="0.2">
      <c r="B245" t="s">
        <v>587</v>
      </c>
      <c r="C245" t="s">
        <v>49</v>
      </c>
      <c r="D245" t="s">
        <v>588</v>
      </c>
      <c r="E245">
        <v>19.559999999999999</v>
      </c>
      <c r="F245">
        <v>66</v>
      </c>
      <c r="G245">
        <v>26</v>
      </c>
      <c r="H245">
        <v>12</v>
      </c>
      <c r="I245">
        <v>8</v>
      </c>
      <c r="J245">
        <v>38</v>
      </c>
      <c r="K245">
        <v>46</v>
      </c>
      <c r="L245">
        <v>166</v>
      </c>
      <c r="M245">
        <v>15.66</v>
      </c>
      <c r="N245">
        <v>0.39</v>
      </c>
      <c r="O245">
        <v>0.18</v>
      </c>
      <c r="P245">
        <v>0.12</v>
      </c>
      <c r="Q245">
        <v>0.57999999999999996</v>
      </c>
      <c r="R245">
        <v>0.7</v>
      </c>
      <c r="S245">
        <v>2.52</v>
      </c>
      <c r="T245">
        <v>960.7</v>
      </c>
      <c r="U245">
        <v>14.56</v>
      </c>
      <c r="V245">
        <v>1.62</v>
      </c>
      <c r="W245">
        <v>0.75</v>
      </c>
      <c r="X245">
        <v>0.5</v>
      </c>
      <c r="Y245">
        <v>2.37</v>
      </c>
      <c r="Z245">
        <v>2.87</v>
      </c>
      <c r="AA245">
        <v>10.37</v>
      </c>
      <c r="AB245">
        <v>13.74</v>
      </c>
      <c r="AC245">
        <v>13.18</v>
      </c>
      <c r="AD245">
        <v>48.76</v>
      </c>
      <c r="AE245">
        <v>50.49</v>
      </c>
      <c r="AF245">
        <v>13.55</v>
      </c>
      <c r="AG245">
        <v>57.14</v>
      </c>
      <c r="AH245">
        <v>60</v>
      </c>
      <c r="AI245">
        <v>45</v>
      </c>
      <c r="AJ245">
        <v>3</v>
      </c>
      <c r="AK245">
        <v>13</v>
      </c>
      <c r="AL245">
        <v>23.08</v>
      </c>
      <c r="AM245">
        <v>6</v>
      </c>
      <c r="AN245">
        <v>19</v>
      </c>
      <c r="AO245">
        <v>31.58</v>
      </c>
      <c r="AP245">
        <v>17</v>
      </c>
      <c r="AQ245">
        <v>134</v>
      </c>
      <c r="AR245">
        <v>12.69</v>
      </c>
      <c r="AS245">
        <v>3</v>
      </c>
      <c r="AT245">
        <v>9</v>
      </c>
      <c r="AU245">
        <v>33.33</v>
      </c>
    </row>
    <row r="246" spans="2:47" x14ac:dyDescent="0.2">
      <c r="B246" t="s">
        <v>666</v>
      </c>
      <c r="C246" t="s">
        <v>46</v>
      </c>
      <c r="D246" t="s">
        <v>621</v>
      </c>
      <c r="E246">
        <v>20.452000000000002</v>
      </c>
      <c r="F246">
        <v>67</v>
      </c>
      <c r="G246">
        <v>13</v>
      </c>
      <c r="H246">
        <v>7</v>
      </c>
      <c r="I246">
        <v>6</v>
      </c>
      <c r="J246">
        <v>20</v>
      </c>
      <c r="K246">
        <v>26</v>
      </c>
      <c r="L246">
        <v>144</v>
      </c>
      <c r="M246">
        <v>9.0299999999999994</v>
      </c>
      <c r="N246">
        <v>0.19</v>
      </c>
      <c r="O246">
        <v>0.1</v>
      </c>
      <c r="P246">
        <v>0.09</v>
      </c>
      <c r="Q246">
        <v>0.3</v>
      </c>
      <c r="R246">
        <v>0.39</v>
      </c>
      <c r="S246">
        <v>2.15</v>
      </c>
      <c r="T246">
        <v>703.05</v>
      </c>
      <c r="U246">
        <v>10.49</v>
      </c>
      <c r="V246">
        <v>1.1100000000000001</v>
      </c>
      <c r="W246">
        <v>0.6</v>
      </c>
      <c r="X246">
        <v>0.51</v>
      </c>
      <c r="Y246">
        <v>1.71</v>
      </c>
      <c r="Z246">
        <v>2.2200000000000002</v>
      </c>
      <c r="AA246">
        <v>12.29</v>
      </c>
      <c r="AB246">
        <v>12.79</v>
      </c>
      <c r="AC246">
        <v>13.2</v>
      </c>
      <c r="AD246">
        <v>44.59</v>
      </c>
      <c r="AE246">
        <v>51.34</v>
      </c>
      <c r="AF246">
        <v>11.79</v>
      </c>
      <c r="AG246">
        <v>52.38</v>
      </c>
      <c r="AH246">
        <v>33</v>
      </c>
      <c r="AI246">
        <v>30</v>
      </c>
      <c r="AJ246">
        <v>5</v>
      </c>
      <c r="AK246">
        <v>25</v>
      </c>
      <c r="AL246">
        <v>20</v>
      </c>
      <c r="AM246">
        <v>4</v>
      </c>
      <c r="AN246">
        <v>36</v>
      </c>
      <c r="AO246">
        <v>11.11</v>
      </c>
      <c r="AP246">
        <v>4</v>
      </c>
      <c r="AQ246">
        <v>83</v>
      </c>
      <c r="AR246">
        <v>4.82</v>
      </c>
      <c r="AS246">
        <v>1</v>
      </c>
      <c r="AT246">
        <v>5</v>
      </c>
      <c r="AU246">
        <v>20</v>
      </c>
    </row>
    <row r="247" spans="2:47" x14ac:dyDescent="0.2">
      <c r="B247" t="s">
        <v>1674</v>
      </c>
      <c r="C247" t="s">
        <v>102</v>
      </c>
      <c r="D247" t="s">
        <v>583</v>
      </c>
      <c r="E247">
        <v>18.259</v>
      </c>
      <c r="F247">
        <v>19</v>
      </c>
      <c r="G247">
        <v>0</v>
      </c>
      <c r="H247">
        <v>0</v>
      </c>
      <c r="I247">
        <v>2</v>
      </c>
      <c r="J247">
        <v>0</v>
      </c>
      <c r="K247">
        <v>2</v>
      </c>
      <c r="L247">
        <v>9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0.11</v>
      </c>
      <c r="S247">
        <v>0.47</v>
      </c>
      <c r="T247">
        <v>213.13</v>
      </c>
      <c r="U247">
        <v>11.22</v>
      </c>
      <c r="V247">
        <v>0</v>
      </c>
      <c r="W247">
        <v>0</v>
      </c>
      <c r="X247">
        <v>0.56000000000000005</v>
      </c>
      <c r="Y247">
        <v>0</v>
      </c>
      <c r="Z247">
        <v>0.56000000000000005</v>
      </c>
      <c r="AA247">
        <v>2.5299999999999998</v>
      </c>
      <c r="AB247">
        <v>12.83</v>
      </c>
      <c r="AC247">
        <v>12.43</v>
      </c>
      <c r="AD247">
        <v>59.5</v>
      </c>
      <c r="AE247">
        <v>42.45</v>
      </c>
      <c r="AF247">
        <v>1.22</v>
      </c>
      <c r="AG247">
        <v>57.89</v>
      </c>
      <c r="AH247">
        <v>11</v>
      </c>
      <c r="AI247">
        <v>8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9</v>
      </c>
      <c r="AR247">
        <v>0</v>
      </c>
      <c r="AS247">
        <v>0</v>
      </c>
      <c r="AT247">
        <v>0</v>
      </c>
      <c r="AU247">
        <v>0</v>
      </c>
    </row>
    <row r="248" spans="2:47" x14ac:dyDescent="0.2">
      <c r="B248" t="s">
        <v>973</v>
      </c>
      <c r="C248" t="s">
        <v>41</v>
      </c>
      <c r="D248" t="s">
        <v>588</v>
      </c>
      <c r="E248">
        <v>16.597000000000001</v>
      </c>
      <c r="F248">
        <v>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0.25</v>
      </c>
      <c r="T248">
        <v>26.95</v>
      </c>
      <c r="U248">
        <v>6.74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2.23</v>
      </c>
      <c r="AB248">
        <v>12.7</v>
      </c>
      <c r="AC248">
        <v>12.35</v>
      </c>
      <c r="AD248">
        <v>43.25</v>
      </c>
      <c r="AE248">
        <v>46.38</v>
      </c>
      <c r="AF248">
        <v>41.18</v>
      </c>
      <c r="AG248">
        <v>100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2</v>
      </c>
      <c r="AT248">
        <v>7</v>
      </c>
      <c r="AU248">
        <v>28.57</v>
      </c>
    </row>
    <row r="249" spans="2:47" x14ac:dyDescent="0.2">
      <c r="B249" t="s">
        <v>612</v>
      </c>
      <c r="C249" t="s">
        <v>41</v>
      </c>
      <c r="D249" t="s">
        <v>3706</v>
      </c>
      <c r="E249">
        <v>19.460999999999999</v>
      </c>
      <c r="F249">
        <v>67</v>
      </c>
      <c r="G249">
        <v>14</v>
      </c>
      <c r="H249">
        <v>16</v>
      </c>
      <c r="I249">
        <v>7</v>
      </c>
      <c r="J249">
        <v>30</v>
      </c>
      <c r="K249">
        <v>37</v>
      </c>
      <c r="L249">
        <v>112</v>
      </c>
      <c r="M249">
        <v>12.5</v>
      </c>
      <c r="N249">
        <v>0.21</v>
      </c>
      <c r="O249">
        <v>0.24</v>
      </c>
      <c r="P249">
        <v>0.1</v>
      </c>
      <c r="Q249">
        <v>0.45</v>
      </c>
      <c r="R249">
        <v>0.55000000000000004</v>
      </c>
      <c r="S249">
        <v>1.67</v>
      </c>
      <c r="T249">
        <v>960.98</v>
      </c>
      <c r="U249">
        <v>14.34</v>
      </c>
      <c r="V249">
        <v>0.87</v>
      </c>
      <c r="W249">
        <v>1</v>
      </c>
      <c r="X249">
        <v>0.44</v>
      </c>
      <c r="Y249">
        <v>1.87</v>
      </c>
      <c r="Z249">
        <v>2.31</v>
      </c>
      <c r="AA249">
        <v>6.99</v>
      </c>
      <c r="AB249">
        <v>13.13</v>
      </c>
      <c r="AC249">
        <v>13.22</v>
      </c>
      <c r="AD249">
        <v>38.869999999999997</v>
      </c>
      <c r="AE249">
        <v>51.51</v>
      </c>
      <c r="AF249">
        <v>9.9</v>
      </c>
      <c r="AG249">
        <v>42.11</v>
      </c>
      <c r="AH249">
        <v>48</v>
      </c>
      <c r="AI249">
        <v>66</v>
      </c>
      <c r="AJ249">
        <v>2</v>
      </c>
      <c r="AK249">
        <v>9</v>
      </c>
      <c r="AL249">
        <v>22.22</v>
      </c>
      <c r="AM249">
        <v>1</v>
      </c>
      <c r="AN249">
        <v>19</v>
      </c>
      <c r="AO249">
        <v>5.26</v>
      </c>
      <c r="AP249">
        <v>11</v>
      </c>
      <c r="AQ249">
        <v>84</v>
      </c>
      <c r="AR249">
        <v>13.1</v>
      </c>
      <c r="AS249">
        <v>416</v>
      </c>
      <c r="AT249">
        <v>877</v>
      </c>
      <c r="AU249">
        <v>47.43</v>
      </c>
    </row>
    <row r="250" spans="2:47" x14ac:dyDescent="0.2">
      <c r="B250" t="s">
        <v>736</v>
      </c>
      <c r="C250" t="s">
        <v>102</v>
      </c>
      <c r="D250" t="s">
        <v>575</v>
      </c>
      <c r="E250">
        <v>15.836</v>
      </c>
      <c r="F250">
        <v>51</v>
      </c>
      <c r="G250">
        <v>2</v>
      </c>
      <c r="H250">
        <v>8</v>
      </c>
      <c r="I250">
        <v>6</v>
      </c>
      <c r="J250">
        <v>10</v>
      </c>
      <c r="K250">
        <v>16</v>
      </c>
      <c r="L250">
        <v>51</v>
      </c>
      <c r="M250">
        <v>3.92</v>
      </c>
      <c r="N250">
        <v>0.04</v>
      </c>
      <c r="O250">
        <v>0.16</v>
      </c>
      <c r="P250">
        <v>0.12</v>
      </c>
      <c r="Q250">
        <v>0.2</v>
      </c>
      <c r="R250">
        <v>0.31</v>
      </c>
      <c r="S250">
        <v>1</v>
      </c>
      <c r="T250">
        <v>687.87</v>
      </c>
      <c r="U250">
        <v>13.49</v>
      </c>
      <c r="V250">
        <v>0.17</v>
      </c>
      <c r="W250">
        <v>0.7</v>
      </c>
      <c r="X250">
        <v>0.52</v>
      </c>
      <c r="Y250">
        <v>0.87</v>
      </c>
      <c r="Z250">
        <v>1.4</v>
      </c>
      <c r="AA250">
        <v>4.45</v>
      </c>
      <c r="AB250">
        <v>13.69</v>
      </c>
      <c r="AC250">
        <v>13.16</v>
      </c>
      <c r="AD250">
        <v>54.25</v>
      </c>
      <c r="AE250">
        <v>48.64</v>
      </c>
      <c r="AF250">
        <v>1.03</v>
      </c>
      <c r="AG250">
        <v>57.5</v>
      </c>
      <c r="AH250">
        <v>46</v>
      </c>
      <c r="AI250">
        <v>34</v>
      </c>
      <c r="AJ250">
        <v>0</v>
      </c>
      <c r="AK250">
        <v>0</v>
      </c>
      <c r="AL250">
        <v>0</v>
      </c>
      <c r="AM250">
        <v>1</v>
      </c>
      <c r="AN250">
        <v>2</v>
      </c>
      <c r="AO250">
        <v>50</v>
      </c>
      <c r="AP250">
        <v>1</v>
      </c>
      <c r="AQ250">
        <v>49</v>
      </c>
      <c r="AR250">
        <v>2.04</v>
      </c>
      <c r="AS250">
        <v>0</v>
      </c>
      <c r="AT250">
        <v>0</v>
      </c>
      <c r="AU250">
        <v>0</v>
      </c>
    </row>
    <row r="251" spans="2:47" x14ac:dyDescent="0.2">
      <c r="B251" t="s">
        <v>821</v>
      </c>
      <c r="C251" t="s">
        <v>102</v>
      </c>
      <c r="D251" t="s">
        <v>590</v>
      </c>
      <c r="E251">
        <v>17.004999999999999</v>
      </c>
      <c r="F251">
        <v>67</v>
      </c>
      <c r="G251">
        <v>7</v>
      </c>
      <c r="H251">
        <v>4</v>
      </c>
      <c r="I251">
        <v>6</v>
      </c>
      <c r="J251">
        <v>11</v>
      </c>
      <c r="K251">
        <v>17</v>
      </c>
      <c r="L251">
        <v>100</v>
      </c>
      <c r="M251">
        <v>7</v>
      </c>
      <c r="N251">
        <v>0.1</v>
      </c>
      <c r="O251">
        <v>0.06</v>
      </c>
      <c r="P251">
        <v>0.09</v>
      </c>
      <c r="Q251">
        <v>0.16</v>
      </c>
      <c r="R251">
        <v>0.25</v>
      </c>
      <c r="S251">
        <v>1.49</v>
      </c>
      <c r="T251">
        <v>859.69</v>
      </c>
      <c r="U251">
        <v>12.83</v>
      </c>
      <c r="V251">
        <v>0.49</v>
      </c>
      <c r="W251">
        <v>0.28000000000000003</v>
      </c>
      <c r="X251">
        <v>0.42</v>
      </c>
      <c r="Y251">
        <v>0.77</v>
      </c>
      <c r="Z251">
        <v>1.19</v>
      </c>
      <c r="AA251">
        <v>6.98</v>
      </c>
      <c r="AB251">
        <v>12.85</v>
      </c>
      <c r="AC251">
        <v>13.26</v>
      </c>
      <c r="AD251">
        <v>56.19</v>
      </c>
      <c r="AE251">
        <v>47.59</v>
      </c>
      <c r="AF251">
        <v>-8.2899999999999991</v>
      </c>
      <c r="AG251">
        <v>50</v>
      </c>
      <c r="AH251">
        <v>38</v>
      </c>
      <c r="AI251">
        <v>38</v>
      </c>
      <c r="AJ251">
        <v>1</v>
      </c>
      <c r="AK251">
        <v>4</v>
      </c>
      <c r="AL251">
        <v>25</v>
      </c>
      <c r="AM251">
        <v>0</v>
      </c>
      <c r="AN251">
        <v>6</v>
      </c>
      <c r="AO251">
        <v>0</v>
      </c>
      <c r="AP251">
        <v>6</v>
      </c>
      <c r="AQ251">
        <v>90</v>
      </c>
      <c r="AR251">
        <v>6.67</v>
      </c>
      <c r="AS251">
        <v>0</v>
      </c>
      <c r="AT251">
        <v>0</v>
      </c>
      <c r="AU251">
        <v>0</v>
      </c>
    </row>
    <row r="252" spans="2:47" x14ac:dyDescent="0.2">
      <c r="B252" t="s">
        <v>625</v>
      </c>
      <c r="C252" t="s">
        <v>46</v>
      </c>
      <c r="D252" t="s">
        <v>593</v>
      </c>
      <c r="E252">
        <v>17.565999999999999</v>
      </c>
      <c r="F252">
        <v>53</v>
      </c>
      <c r="G252">
        <v>10</v>
      </c>
      <c r="H252">
        <v>6</v>
      </c>
      <c r="I252">
        <v>5</v>
      </c>
      <c r="J252">
        <v>16</v>
      </c>
      <c r="K252">
        <v>21</v>
      </c>
      <c r="L252">
        <v>81</v>
      </c>
      <c r="M252">
        <v>12.35</v>
      </c>
      <c r="N252">
        <v>0.19</v>
      </c>
      <c r="O252">
        <v>0.11</v>
      </c>
      <c r="P252">
        <v>0.09</v>
      </c>
      <c r="Q252">
        <v>0.3</v>
      </c>
      <c r="R252">
        <v>0.4</v>
      </c>
      <c r="S252">
        <v>1.53</v>
      </c>
      <c r="T252">
        <v>570.29999999999995</v>
      </c>
      <c r="U252">
        <v>10.76</v>
      </c>
      <c r="V252">
        <v>1.05</v>
      </c>
      <c r="W252">
        <v>0.63</v>
      </c>
      <c r="X252">
        <v>0.53</v>
      </c>
      <c r="Y252">
        <v>1.68</v>
      </c>
      <c r="Z252">
        <v>2.21</v>
      </c>
      <c r="AA252">
        <v>8.52</v>
      </c>
      <c r="AB252">
        <v>13.32</v>
      </c>
      <c r="AC252">
        <v>13.09</v>
      </c>
      <c r="AD252">
        <v>58.53</v>
      </c>
      <c r="AE252">
        <v>48.43</v>
      </c>
      <c r="AF252">
        <v>-5.24</v>
      </c>
      <c r="AG252">
        <v>54</v>
      </c>
      <c r="AH252">
        <v>27</v>
      </c>
      <c r="AI252">
        <v>23</v>
      </c>
      <c r="AJ252">
        <v>5</v>
      </c>
      <c r="AK252">
        <v>16</v>
      </c>
      <c r="AL252">
        <v>31.25</v>
      </c>
      <c r="AM252">
        <v>2</v>
      </c>
      <c r="AN252">
        <v>11</v>
      </c>
      <c r="AO252">
        <v>18.18</v>
      </c>
      <c r="AP252">
        <v>3</v>
      </c>
      <c r="AQ252">
        <v>54</v>
      </c>
      <c r="AR252">
        <v>5.56</v>
      </c>
      <c r="AS252">
        <v>78</v>
      </c>
      <c r="AT252">
        <v>147</v>
      </c>
      <c r="AU252">
        <v>53.06</v>
      </c>
    </row>
    <row r="253" spans="2:47" x14ac:dyDescent="0.2">
      <c r="B253" t="s">
        <v>882</v>
      </c>
      <c r="C253" t="s">
        <v>49</v>
      </c>
      <c r="D253" t="s">
        <v>1666</v>
      </c>
      <c r="E253">
        <v>18.611999999999998</v>
      </c>
      <c r="F253">
        <v>46</v>
      </c>
      <c r="G253">
        <v>2</v>
      </c>
      <c r="H253">
        <v>1</v>
      </c>
      <c r="I253">
        <v>0</v>
      </c>
      <c r="J253">
        <v>3</v>
      </c>
      <c r="K253">
        <v>3</v>
      </c>
      <c r="L253">
        <v>36</v>
      </c>
      <c r="M253">
        <v>5.56</v>
      </c>
      <c r="N253">
        <v>0.04</v>
      </c>
      <c r="O253">
        <v>0.02</v>
      </c>
      <c r="P253">
        <v>0</v>
      </c>
      <c r="Q253">
        <v>7.0000000000000007E-2</v>
      </c>
      <c r="R253">
        <v>7.0000000000000007E-2</v>
      </c>
      <c r="S253">
        <v>0.78</v>
      </c>
      <c r="T253">
        <v>366.16</v>
      </c>
      <c r="U253">
        <v>7.96</v>
      </c>
      <c r="V253">
        <v>0.33</v>
      </c>
      <c r="W253">
        <v>0.16</v>
      </c>
      <c r="X253">
        <v>0</v>
      </c>
      <c r="Y253">
        <v>0.49</v>
      </c>
      <c r="Z253">
        <v>0.49</v>
      </c>
      <c r="AA253">
        <v>5.9</v>
      </c>
      <c r="AB253">
        <v>12.28</v>
      </c>
      <c r="AC253">
        <v>12.74</v>
      </c>
      <c r="AD253">
        <v>41.59</v>
      </c>
      <c r="AE253">
        <v>51.1</v>
      </c>
      <c r="AF253">
        <v>-26.66</v>
      </c>
      <c r="AG253">
        <v>17.239999999999998</v>
      </c>
      <c r="AH253">
        <v>5</v>
      </c>
      <c r="AI253">
        <v>24</v>
      </c>
      <c r="AJ253">
        <v>0</v>
      </c>
      <c r="AK253">
        <v>4</v>
      </c>
      <c r="AL253">
        <v>0</v>
      </c>
      <c r="AM253">
        <v>0</v>
      </c>
      <c r="AN253">
        <v>5</v>
      </c>
      <c r="AO253">
        <v>0</v>
      </c>
      <c r="AP253">
        <v>2</v>
      </c>
      <c r="AQ253">
        <v>27</v>
      </c>
      <c r="AR253">
        <v>7.41</v>
      </c>
      <c r="AS253">
        <v>4</v>
      </c>
      <c r="AT253">
        <v>7</v>
      </c>
      <c r="AU253">
        <v>57.14</v>
      </c>
    </row>
    <row r="254" spans="2:47" x14ac:dyDescent="0.2">
      <c r="B254" t="s">
        <v>898</v>
      </c>
      <c r="C254" t="s">
        <v>41</v>
      </c>
      <c r="D254" t="s">
        <v>3713</v>
      </c>
      <c r="E254">
        <v>19.625</v>
      </c>
      <c r="F254">
        <v>31</v>
      </c>
      <c r="G254">
        <v>4</v>
      </c>
      <c r="H254">
        <v>1</v>
      </c>
      <c r="I254">
        <v>7</v>
      </c>
      <c r="J254">
        <v>5</v>
      </c>
      <c r="K254">
        <v>12</v>
      </c>
      <c r="L254">
        <v>13</v>
      </c>
      <c r="M254">
        <v>30.77</v>
      </c>
      <c r="N254">
        <v>0.13</v>
      </c>
      <c r="O254">
        <v>0.03</v>
      </c>
      <c r="P254">
        <v>0.23</v>
      </c>
      <c r="Q254">
        <v>0.16</v>
      </c>
      <c r="R254">
        <v>0.39</v>
      </c>
      <c r="S254">
        <v>0.42</v>
      </c>
      <c r="T254">
        <v>325.27999999999997</v>
      </c>
      <c r="U254">
        <v>10.49</v>
      </c>
      <c r="V254">
        <v>0.74</v>
      </c>
      <c r="W254">
        <v>0.18</v>
      </c>
      <c r="X254">
        <v>1.29</v>
      </c>
      <c r="Y254">
        <v>0.92</v>
      </c>
      <c r="Z254">
        <v>2.21</v>
      </c>
      <c r="AA254">
        <v>2.4</v>
      </c>
      <c r="AB254">
        <v>12.33</v>
      </c>
      <c r="AC254">
        <v>12.7</v>
      </c>
      <c r="AD254">
        <v>54.95</v>
      </c>
      <c r="AE254">
        <v>47.42</v>
      </c>
      <c r="AF254">
        <v>-5.96</v>
      </c>
      <c r="AG254">
        <v>60.71</v>
      </c>
      <c r="AH254">
        <v>17</v>
      </c>
      <c r="AI254">
        <v>11</v>
      </c>
      <c r="AJ254">
        <v>2</v>
      </c>
      <c r="AK254">
        <v>4</v>
      </c>
      <c r="AL254">
        <v>50</v>
      </c>
      <c r="AM254">
        <v>1</v>
      </c>
      <c r="AN254">
        <v>1</v>
      </c>
      <c r="AO254">
        <v>100</v>
      </c>
      <c r="AP254">
        <v>1</v>
      </c>
      <c r="AQ254">
        <v>8</v>
      </c>
      <c r="AR254">
        <v>12.5</v>
      </c>
      <c r="AS254">
        <v>84</v>
      </c>
      <c r="AT254">
        <v>160</v>
      </c>
      <c r="AU254">
        <v>52.5</v>
      </c>
    </row>
    <row r="255" spans="2:47" x14ac:dyDescent="0.2">
      <c r="B255" t="s">
        <v>950</v>
      </c>
      <c r="C255" t="s">
        <v>102</v>
      </c>
      <c r="D255" t="s">
        <v>1650</v>
      </c>
      <c r="E255">
        <v>17.46</v>
      </c>
      <c r="F255">
        <v>60</v>
      </c>
      <c r="G255">
        <v>2</v>
      </c>
      <c r="H255">
        <v>3</v>
      </c>
      <c r="I255">
        <v>4</v>
      </c>
      <c r="J255">
        <v>5</v>
      </c>
      <c r="K255">
        <v>9</v>
      </c>
      <c r="L255">
        <v>57</v>
      </c>
      <c r="M255">
        <v>3.51</v>
      </c>
      <c r="N255">
        <v>0.03</v>
      </c>
      <c r="O255">
        <v>0.05</v>
      </c>
      <c r="P255">
        <v>7.0000000000000007E-2</v>
      </c>
      <c r="Q255">
        <v>0.08</v>
      </c>
      <c r="R255">
        <v>0.15</v>
      </c>
      <c r="S255">
        <v>0.95</v>
      </c>
      <c r="T255">
        <v>838.02</v>
      </c>
      <c r="U255">
        <v>13.97</v>
      </c>
      <c r="V255">
        <v>0.14000000000000001</v>
      </c>
      <c r="W255">
        <v>0.21</v>
      </c>
      <c r="X255">
        <v>0.28999999999999998</v>
      </c>
      <c r="Y255">
        <v>0.36</v>
      </c>
      <c r="Z255">
        <v>0.64</v>
      </c>
      <c r="AA255">
        <v>4.08</v>
      </c>
      <c r="AB255">
        <v>12.74</v>
      </c>
      <c r="AC255">
        <v>12.96</v>
      </c>
      <c r="AD255">
        <v>38.68</v>
      </c>
      <c r="AE255">
        <v>52.56</v>
      </c>
      <c r="AF255">
        <v>-11.24</v>
      </c>
      <c r="AG255">
        <v>31.46</v>
      </c>
      <c r="AH255">
        <v>28</v>
      </c>
      <c r="AI255">
        <v>61</v>
      </c>
      <c r="AJ255">
        <v>0</v>
      </c>
      <c r="AK255">
        <v>1</v>
      </c>
      <c r="AL255">
        <v>0</v>
      </c>
      <c r="AM255">
        <v>0</v>
      </c>
      <c r="AN255">
        <v>2</v>
      </c>
      <c r="AO255">
        <v>0</v>
      </c>
      <c r="AP255">
        <v>2</v>
      </c>
      <c r="AQ255">
        <v>54</v>
      </c>
      <c r="AR255">
        <v>3.7</v>
      </c>
      <c r="AS255">
        <v>1</v>
      </c>
      <c r="AT255">
        <v>1</v>
      </c>
      <c r="AU255">
        <v>100</v>
      </c>
    </row>
    <row r="256" spans="2:47" x14ac:dyDescent="0.2">
      <c r="B256" t="s">
        <v>787</v>
      </c>
      <c r="C256" t="s">
        <v>102</v>
      </c>
      <c r="D256" t="s">
        <v>593</v>
      </c>
      <c r="E256">
        <v>18.462</v>
      </c>
      <c r="F256">
        <v>68</v>
      </c>
      <c r="G256">
        <v>1</v>
      </c>
      <c r="H256">
        <v>7</v>
      </c>
      <c r="I256">
        <v>8</v>
      </c>
      <c r="J256">
        <v>8</v>
      </c>
      <c r="K256">
        <v>16</v>
      </c>
      <c r="L256">
        <v>83</v>
      </c>
      <c r="M256">
        <v>1.2</v>
      </c>
      <c r="N256">
        <v>0.01</v>
      </c>
      <c r="O256">
        <v>0.1</v>
      </c>
      <c r="P256">
        <v>0.12</v>
      </c>
      <c r="Q256">
        <v>0.12</v>
      </c>
      <c r="R256">
        <v>0.24</v>
      </c>
      <c r="S256">
        <v>1.22</v>
      </c>
      <c r="T256">
        <v>991.84</v>
      </c>
      <c r="U256">
        <v>14.59</v>
      </c>
      <c r="V256">
        <v>0.06</v>
      </c>
      <c r="W256">
        <v>0.42</v>
      </c>
      <c r="X256">
        <v>0.48</v>
      </c>
      <c r="Y256">
        <v>0.48</v>
      </c>
      <c r="Z256">
        <v>0.97</v>
      </c>
      <c r="AA256">
        <v>5.0199999999999996</v>
      </c>
      <c r="AB256">
        <v>12.63</v>
      </c>
      <c r="AC256">
        <v>12.79</v>
      </c>
      <c r="AD256">
        <v>58.48</v>
      </c>
      <c r="AE256">
        <v>47.78</v>
      </c>
      <c r="AF256">
        <v>-9.5500000000000007</v>
      </c>
      <c r="AG256">
        <v>53.85</v>
      </c>
      <c r="AH256">
        <v>56</v>
      </c>
      <c r="AI256">
        <v>48</v>
      </c>
      <c r="AJ256">
        <v>0</v>
      </c>
      <c r="AK256">
        <v>2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81</v>
      </c>
      <c r="AR256">
        <v>1.23</v>
      </c>
      <c r="AS256">
        <v>1</v>
      </c>
      <c r="AT256">
        <v>1</v>
      </c>
      <c r="AU256">
        <v>100</v>
      </c>
    </row>
    <row r="257" spans="2:47" x14ac:dyDescent="0.2">
      <c r="B257" t="s">
        <v>704</v>
      </c>
      <c r="C257" t="s">
        <v>49</v>
      </c>
      <c r="D257" t="s">
        <v>636</v>
      </c>
      <c r="E257">
        <v>19.469000000000001</v>
      </c>
      <c r="F257">
        <v>68</v>
      </c>
      <c r="G257">
        <v>9</v>
      </c>
      <c r="H257">
        <v>13</v>
      </c>
      <c r="I257">
        <v>6</v>
      </c>
      <c r="J257">
        <v>22</v>
      </c>
      <c r="K257">
        <v>28</v>
      </c>
      <c r="L257">
        <v>124</v>
      </c>
      <c r="M257">
        <v>7.26</v>
      </c>
      <c r="N257">
        <v>0.13</v>
      </c>
      <c r="O257">
        <v>0.19</v>
      </c>
      <c r="P257">
        <v>0.09</v>
      </c>
      <c r="Q257">
        <v>0.32</v>
      </c>
      <c r="R257">
        <v>0.41</v>
      </c>
      <c r="S257">
        <v>1.82</v>
      </c>
      <c r="T257">
        <v>832.17</v>
      </c>
      <c r="U257">
        <v>12.24</v>
      </c>
      <c r="V257">
        <v>0.65</v>
      </c>
      <c r="W257">
        <v>0.94</v>
      </c>
      <c r="X257">
        <v>0.43</v>
      </c>
      <c r="Y257">
        <v>1.59</v>
      </c>
      <c r="Z257">
        <v>2.02</v>
      </c>
      <c r="AA257">
        <v>8.94</v>
      </c>
      <c r="AB257">
        <v>13.3</v>
      </c>
      <c r="AC257">
        <v>13.43</v>
      </c>
      <c r="AD257">
        <v>52.13</v>
      </c>
      <c r="AE257">
        <v>48.9</v>
      </c>
      <c r="AF257">
        <v>3.16</v>
      </c>
      <c r="AG257">
        <v>53.42</v>
      </c>
      <c r="AH257">
        <v>39</v>
      </c>
      <c r="AI257">
        <v>34</v>
      </c>
      <c r="AJ257">
        <v>2</v>
      </c>
      <c r="AK257">
        <v>17</v>
      </c>
      <c r="AL257">
        <v>11.76</v>
      </c>
      <c r="AM257">
        <v>3</v>
      </c>
      <c r="AN257">
        <v>24</v>
      </c>
      <c r="AO257">
        <v>12.5</v>
      </c>
      <c r="AP257">
        <v>4</v>
      </c>
      <c r="AQ257">
        <v>83</v>
      </c>
      <c r="AR257">
        <v>4.82</v>
      </c>
      <c r="AS257">
        <v>463</v>
      </c>
      <c r="AT257">
        <v>879</v>
      </c>
      <c r="AU257">
        <v>52.67</v>
      </c>
    </row>
    <row r="258" spans="2:47" x14ac:dyDescent="0.2">
      <c r="B258" t="s">
        <v>670</v>
      </c>
      <c r="C258" t="s">
        <v>46</v>
      </c>
      <c r="D258" t="s">
        <v>586</v>
      </c>
      <c r="E258">
        <v>20.282</v>
      </c>
      <c r="F258">
        <v>58</v>
      </c>
      <c r="G258">
        <v>13</v>
      </c>
      <c r="H258">
        <v>5</v>
      </c>
      <c r="I258">
        <v>7</v>
      </c>
      <c r="J258">
        <v>18</v>
      </c>
      <c r="K258">
        <v>25</v>
      </c>
      <c r="L258">
        <v>94</v>
      </c>
      <c r="M258">
        <v>13.83</v>
      </c>
      <c r="N258">
        <v>0.22</v>
      </c>
      <c r="O258">
        <v>0.09</v>
      </c>
      <c r="P258">
        <v>0.12</v>
      </c>
      <c r="Q258">
        <v>0.31</v>
      </c>
      <c r="R258">
        <v>0.43</v>
      </c>
      <c r="S258">
        <v>1.62</v>
      </c>
      <c r="T258">
        <v>732.71</v>
      </c>
      <c r="U258">
        <v>12.63</v>
      </c>
      <c r="V258">
        <v>1.06</v>
      </c>
      <c r="W258">
        <v>0.41</v>
      </c>
      <c r="X258">
        <v>0.56999999999999995</v>
      </c>
      <c r="Y258">
        <v>1.47</v>
      </c>
      <c r="Z258">
        <v>2.0499999999999998</v>
      </c>
      <c r="AA258">
        <v>7.7</v>
      </c>
      <c r="AB258">
        <v>13.12</v>
      </c>
      <c r="AC258">
        <v>13.32</v>
      </c>
      <c r="AD258">
        <v>47.7</v>
      </c>
      <c r="AE258">
        <v>51.34</v>
      </c>
      <c r="AF258">
        <v>-9.17</v>
      </c>
      <c r="AG258">
        <v>45.59</v>
      </c>
      <c r="AH258">
        <v>31</v>
      </c>
      <c r="AI258">
        <v>37</v>
      </c>
      <c r="AJ258">
        <v>1</v>
      </c>
      <c r="AK258">
        <v>4</v>
      </c>
      <c r="AL258">
        <v>25</v>
      </c>
      <c r="AM258">
        <v>3</v>
      </c>
      <c r="AN258">
        <v>13</v>
      </c>
      <c r="AO258">
        <v>23.08</v>
      </c>
      <c r="AP258">
        <v>9</v>
      </c>
      <c r="AQ258">
        <v>77</v>
      </c>
      <c r="AR258">
        <v>11.69</v>
      </c>
      <c r="AS258">
        <v>2</v>
      </c>
      <c r="AT258">
        <v>13</v>
      </c>
      <c r="AU258">
        <v>15.38</v>
      </c>
    </row>
    <row r="259" spans="2:47" x14ac:dyDescent="0.2">
      <c r="B259" t="s">
        <v>355</v>
      </c>
      <c r="C259" t="s">
        <v>102</v>
      </c>
      <c r="D259" t="s">
        <v>107</v>
      </c>
      <c r="E259">
        <v>2016.7070000000001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43.52</v>
      </c>
      <c r="U259">
        <v>21.76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21.22</v>
      </c>
      <c r="AC259">
        <v>13.07</v>
      </c>
      <c r="AD259">
        <v>31.67</v>
      </c>
      <c r="AE259">
        <v>57.37</v>
      </c>
      <c r="AF259">
        <v>-80</v>
      </c>
      <c r="AG259">
        <v>20</v>
      </c>
      <c r="AH259">
        <v>1</v>
      </c>
      <c r="AI259">
        <v>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2:47" x14ac:dyDescent="0.2">
      <c r="B260" t="s">
        <v>834</v>
      </c>
      <c r="C260" t="s">
        <v>46</v>
      </c>
      <c r="D260" t="s">
        <v>601</v>
      </c>
      <c r="E260">
        <v>19.483000000000001</v>
      </c>
      <c r="F260">
        <v>57</v>
      </c>
      <c r="G260">
        <v>6</v>
      </c>
      <c r="H260">
        <v>9</v>
      </c>
      <c r="I260">
        <v>1</v>
      </c>
      <c r="J260">
        <v>15</v>
      </c>
      <c r="K260">
        <v>16</v>
      </c>
      <c r="L260">
        <v>93</v>
      </c>
      <c r="M260">
        <v>6.45</v>
      </c>
      <c r="N260">
        <v>0.11</v>
      </c>
      <c r="O260">
        <v>0.16</v>
      </c>
      <c r="P260">
        <v>0.02</v>
      </c>
      <c r="Q260">
        <v>0.26</v>
      </c>
      <c r="R260">
        <v>0.28000000000000003</v>
      </c>
      <c r="S260">
        <v>1.63</v>
      </c>
      <c r="T260">
        <v>617.39</v>
      </c>
      <c r="U260">
        <v>10.83</v>
      </c>
      <c r="V260">
        <v>0.57999999999999996</v>
      </c>
      <c r="W260">
        <v>0.87</v>
      </c>
      <c r="X260">
        <v>0.1</v>
      </c>
      <c r="Y260">
        <v>1.46</v>
      </c>
      <c r="Z260">
        <v>1.55</v>
      </c>
      <c r="AA260">
        <v>9.0399999999999991</v>
      </c>
      <c r="AB260">
        <v>13.28</v>
      </c>
      <c r="AC260">
        <v>12.94</v>
      </c>
      <c r="AD260">
        <v>52.6</v>
      </c>
      <c r="AE260">
        <v>52.48</v>
      </c>
      <c r="AF260">
        <v>-10.9</v>
      </c>
      <c r="AG260">
        <v>43.14</v>
      </c>
      <c r="AH260">
        <v>22</v>
      </c>
      <c r="AI260">
        <v>29</v>
      </c>
      <c r="AJ260">
        <v>4</v>
      </c>
      <c r="AK260">
        <v>14</v>
      </c>
      <c r="AL260">
        <v>28.57</v>
      </c>
      <c r="AM260">
        <v>1</v>
      </c>
      <c r="AN260">
        <v>20</v>
      </c>
      <c r="AO260">
        <v>5</v>
      </c>
      <c r="AP260">
        <v>1</v>
      </c>
      <c r="AQ260">
        <v>59</v>
      </c>
      <c r="AR260">
        <v>1.69</v>
      </c>
      <c r="AS260">
        <v>5</v>
      </c>
      <c r="AT260">
        <v>10</v>
      </c>
      <c r="AU260">
        <v>50</v>
      </c>
    </row>
    <row r="261" spans="2:47" x14ac:dyDescent="0.2">
      <c r="B261" t="s">
        <v>783</v>
      </c>
      <c r="C261" t="s">
        <v>49</v>
      </c>
      <c r="D261" t="s">
        <v>630</v>
      </c>
      <c r="E261">
        <v>18.119</v>
      </c>
      <c r="F261">
        <v>60</v>
      </c>
      <c r="G261">
        <v>7</v>
      </c>
      <c r="H261">
        <v>3</v>
      </c>
      <c r="I261">
        <v>2</v>
      </c>
      <c r="J261">
        <v>10</v>
      </c>
      <c r="K261">
        <v>12</v>
      </c>
      <c r="L261">
        <v>67</v>
      </c>
      <c r="M261">
        <v>10.45</v>
      </c>
      <c r="N261">
        <v>0.12</v>
      </c>
      <c r="O261">
        <v>0.05</v>
      </c>
      <c r="P261">
        <v>0.03</v>
      </c>
      <c r="Q261">
        <v>0.17</v>
      </c>
      <c r="R261">
        <v>0.2</v>
      </c>
      <c r="S261">
        <v>1.1200000000000001</v>
      </c>
      <c r="T261">
        <v>727.85</v>
      </c>
      <c r="U261">
        <v>12.13</v>
      </c>
      <c r="V261">
        <v>0.57999999999999996</v>
      </c>
      <c r="W261">
        <v>0.25</v>
      </c>
      <c r="X261">
        <v>0.16</v>
      </c>
      <c r="Y261">
        <v>0.82</v>
      </c>
      <c r="Z261">
        <v>0.99</v>
      </c>
      <c r="AA261">
        <v>5.52</v>
      </c>
      <c r="AB261">
        <v>13.22</v>
      </c>
      <c r="AC261">
        <v>13.34</v>
      </c>
      <c r="AD261">
        <v>39.380000000000003</v>
      </c>
      <c r="AE261">
        <v>52.2</v>
      </c>
      <c r="AF261">
        <v>0.13</v>
      </c>
      <c r="AG261">
        <v>39.47</v>
      </c>
      <c r="AH261">
        <v>30</v>
      </c>
      <c r="AI261">
        <v>46</v>
      </c>
      <c r="AJ261">
        <v>4</v>
      </c>
      <c r="AK261">
        <v>11</v>
      </c>
      <c r="AL261">
        <v>36.36</v>
      </c>
      <c r="AM261">
        <v>1</v>
      </c>
      <c r="AN261">
        <v>10</v>
      </c>
      <c r="AO261">
        <v>10</v>
      </c>
      <c r="AP261">
        <v>2</v>
      </c>
      <c r="AQ261">
        <v>46</v>
      </c>
      <c r="AR261">
        <v>4.3499999999999996</v>
      </c>
      <c r="AS261">
        <v>15</v>
      </c>
      <c r="AT261">
        <v>24</v>
      </c>
      <c r="AU261">
        <v>62.5</v>
      </c>
    </row>
    <row r="262" spans="2:47" x14ac:dyDescent="0.2">
      <c r="B262" t="s">
        <v>585</v>
      </c>
      <c r="C262" t="s">
        <v>41</v>
      </c>
      <c r="D262" t="s">
        <v>586</v>
      </c>
      <c r="E262">
        <v>20.282</v>
      </c>
      <c r="F262">
        <v>68</v>
      </c>
      <c r="G262">
        <v>20</v>
      </c>
      <c r="H262">
        <v>17</v>
      </c>
      <c r="I262">
        <v>10</v>
      </c>
      <c r="J262">
        <v>37</v>
      </c>
      <c r="K262">
        <v>47</v>
      </c>
      <c r="L262">
        <v>139</v>
      </c>
      <c r="M262">
        <v>14.39</v>
      </c>
      <c r="N262">
        <v>0.28999999999999998</v>
      </c>
      <c r="O262">
        <v>0.25</v>
      </c>
      <c r="P262">
        <v>0.15</v>
      </c>
      <c r="Q262">
        <v>0.54</v>
      </c>
      <c r="R262">
        <v>0.69</v>
      </c>
      <c r="S262">
        <v>2.04</v>
      </c>
      <c r="T262">
        <v>974.07</v>
      </c>
      <c r="U262">
        <v>14.32</v>
      </c>
      <c r="V262">
        <v>1.23</v>
      </c>
      <c r="W262">
        <v>1.05</v>
      </c>
      <c r="X262">
        <v>0.62</v>
      </c>
      <c r="Y262">
        <v>2.2799999999999998</v>
      </c>
      <c r="Z262">
        <v>2.9</v>
      </c>
      <c r="AA262">
        <v>8.56</v>
      </c>
      <c r="AB262">
        <v>13.09</v>
      </c>
      <c r="AC262">
        <v>13.5</v>
      </c>
      <c r="AD262">
        <v>49.66</v>
      </c>
      <c r="AE262">
        <v>51.04</v>
      </c>
      <c r="AF262">
        <v>16.34</v>
      </c>
      <c r="AG262">
        <v>58.95</v>
      </c>
      <c r="AH262">
        <v>56</v>
      </c>
      <c r="AI262">
        <v>39</v>
      </c>
      <c r="AJ262">
        <v>3</v>
      </c>
      <c r="AK262">
        <v>11</v>
      </c>
      <c r="AL262">
        <v>27.27</v>
      </c>
      <c r="AM262">
        <v>2</v>
      </c>
      <c r="AN262">
        <v>8</v>
      </c>
      <c r="AO262">
        <v>25</v>
      </c>
      <c r="AP262">
        <v>15</v>
      </c>
      <c r="AQ262">
        <v>120</v>
      </c>
      <c r="AR262">
        <v>12.5</v>
      </c>
      <c r="AS262">
        <v>486</v>
      </c>
      <c r="AT262">
        <v>932</v>
      </c>
      <c r="AU262">
        <v>52.15</v>
      </c>
    </row>
    <row r="263" spans="2:47" x14ac:dyDescent="0.2">
      <c r="B263" t="s">
        <v>975</v>
      </c>
      <c r="C263" t="s">
        <v>41</v>
      </c>
      <c r="D263" t="s">
        <v>630</v>
      </c>
      <c r="E263">
        <v>17.678999999999998</v>
      </c>
      <c r="F263">
        <v>25</v>
      </c>
      <c r="G263">
        <v>2</v>
      </c>
      <c r="H263">
        <v>2</v>
      </c>
      <c r="I263">
        <v>1</v>
      </c>
      <c r="J263">
        <v>4</v>
      </c>
      <c r="K263">
        <v>5</v>
      </c>
      <c r="L263">
        <v>32</v>
      </c>
      <c r="M263">
        <v>6.25</v>
      </c>
      <c r="N263">
        <v>0.08</v>
      </c>
      <c r="O263">
        <v>0.08</v>
      </c>
      <c r="P263">
        <v>0.04</v>
      </c>
      <c r="Q263">
        <v>0.16</v>
      </c>
      <c r="R263">
        <v>0.2</v>
      </c>
      <c r="S263">
        <v>1.28</v>
      </c>
      <c r="T263">
        <v>235.9</v>
      </c>
      <c r="U263">
        <v>9.44</v>
      </c>
      <c r="V263">
        <v>0.51</v>
      </c>
      <c r="W263">
        <v>0.51</v>
      </c>
      <c r="X263">
        <v>0.25</v>
      </c>
      <c r="Y263">
        <v>1.02</v>
      </c>
      <c r="Z263">
        <v>1.27</v>
      </c>
      <c r="AA263">
        <v>8.14</v>
      </c>
      <c r="AB263">
        <v>11.93</v>
      </c>
      <c r="AC263">
        <v>13.03</v>
      </c>
      <c r="AD263">
        <v>40.68</v>
      </c>
      <c r="AE263">
        <v>54.18</v>
      </c>
      <c r="AF263">
        <v>7.04</v>
      </c>
      <c r="AG263">
        <v>43.48</v>
      </c>
      <c r="AH263">
        <v>10</v>
      </c>
      <c r="AI263">
        <v>13</v>
      </c>
      <c r="AJ263">
        <v>0</v>
      </c>
      <c r="AK263">
        <v>3</v>
      </c>
      <c r="AL263">
        <v>0</v>
      </c>
      <c r="AM263">
        <v>1</v>
      </c>
      <c r="AN263">
        <v>4</v>
      </c>
      <c r="AO263">
        <v>25</v>
      </c>
      <c r="AP263">
        <v>1</v>
      </c>
      <c r="AQ263">
        <v>25</v>
      </c>
      <c r="AR263">
        <v>4</v>
      </c>
      <c r="AS263">
        <v>0</v>
      </c>
      <c r="AT263">
        <v>0</v>
      </c>
      <c r="AU263">
        <v>0</v>
      </c>
    </row>
    <row r="264" spans="2:47" x14ac:dyDescent="0.2">
      <c r="B264" t="s">
        <v>140</v>
      </c>
      <c r="C264" t="s">
        <v>41</v>
      </c>
      <c r="D264" t="s">
        <v>107</v>
      </c>
      <c r="E264">
        <v>2016.7070000000001</v>
      </c>
      <c r="F264">
        <v>2</v>
      </c>
      <c r="G264">
        <v>1</v>
      </c>
      <c r="H264">
        <v>0</v>
      </c>
      <c r="I264">
        <v>1</v>
      </c>
      <c r="J264">
        <v>1</v>
      </c>
      <c r="K264">
        <v>2</v>
      </c>
      <c r="L264">
        <v>6</v>
      </c>
      <c r="M264">
        <v>16.670000000000002</v>
      </c>
      <c r="N264">
        <v>0.5</v>
      </c>
      <c r="O264">
        <v>0</v>
      </c>
      <c r="P264">
        <v>0.5</v>
      </c>
      <c r="Q264">
        <v>0.5</v>
      </c>
      <c r="R264">
        <v>1</v>
      </c>
      <c r="S264">
        <v>3</v>
      </c>
      <c r="T264">
        <v>30.05</v>
      </c>
      <c r="U264">
        <v>15.03</v>
      </c>
      <c r="V264">
        <v>2</v>
      </c>
      <c r="W264">
        <v>0</v>
      </c>
      <c r="X264">
        <v>2</v>
      </c>
      <c r="Y264">
        <v>2</v>
      </c>
      <c r="Z264">
        <v>3.99</v>
      </c>
      <c r="AA264">
        <v>11.98</v>
      </c>
      <c r="AB264">
        <v>18.489999999999998</v>
      </c>
      <c r="AC264">
        <v>12.39</v>
      </c>
      <c r="AD264">
        <v>53.33</v>
      </c>
      <c r="AE264">
        <v>53.96</v>
      </c>
      <c r="AF264">
        <v>16.670000000000002</v>
      </c>
      <c r="AG264">
        <v>66.67</v>
      </c>
      <c r="AH264">
        <v>2</v>
      </c>
      <c r="AI264">
        <v>1</v>
      </c>
      <c r="AJ264">
        <v>1</v>
      </c>
      <c r="AK264">
        <v>1</v>
      </c>
      <c r="AL264">
        <v>100</v>
      </c>
      <c r="AM264">
        <v>0</v>
      </c>
      <c r="AN264">
        <v>2</v>
      </c>
      <c r="AO264">
        <v>0</v>
      </c>
      <c r="AP264">
        <v>0</v>
      </c>
      <c r="AQ264">
        <v>3</v>
      </c>
      <c r="AR264">
        <v>0</v>
      </c>
      <c r="AS264">
        <v>0</v>
      </c>
      <c r="AT264">
        <v>1</v>
      </c>
      <c r="AU264">
        <v>0</v>
      </c>
    </row>
    <row r="265" spans="2:47" x14ac:dyDescent="0.2">
      <c r="B265" t="s">
        <v>945</v>
      </c>
      <c r="C265" t="s">
        <v>49</v>
      </c>
      <c r="D265" t="s">
        <v>601</v>
      </c>
      <c r="E265">
        <v>19.349</v>
      </c>
      <c r="F265">
        <v>41</v>
      </c>
      <c r="G265">
        <v>1</v>
      </c>
      <c r="H265">
        <v>1</v>
      </c>
      <c r="I265">
        <v>0</v>
      </c>
      <c r="J265">
        <v>2</v>
      </c>
      <c r="K265">
        <v>2</v>
      </c>
      <c r="L265">
        <v>36</v>
      </c>
      <c r="M265">
        <v>2.78</v>
      </c>
      <c r="N265">
        <v>0.02</v>
      </c>
      <c r="O265">
        <v>0.02</v>
      </c>
      <c r="P265">
        <v>0</v>
      </c>
      <c r="Q265">
        <v>0.05</v>
      </c>
      <c r="R265">
        <v>0.05</v>
      </c>
      <c r="S265">
        <v>0.88</v>
      </c>
      <c r="T265">
        <v>375.42</v>
      </c>
      <c r="U265">
        <v>9.16</v>
      </c>
      <c r="V265">
        <v>0.16</v>
      </c>
      <c r="W265">
        <v>0.16</v>
      </c>
      <c r="X265">
        <v>0</v>
      </c>
      <c r="Y265">
        <v>0.32</v>
      </c>
      <c r="Z265">
        <v>0.32</v>
      </c>
      <c r="AA265">
        <v>5.75</v>
      </c>
      <c r="AB265">
        <v>12.75</v>
      </c>
      <c r="AC265">
        <v>12.84</v>
      </c>
      <c r="AD265">
        <v>49.19</v>
      </c>
      <c r="AE265">
        <v>50.61</v>
      </c>
      <c r="AF265">
        <v>-35.799999999999997</v>
      </c>
      <c r="AG265">
        <v>21.43</v>
      </c>
      <c r="AH265">
        <v>6</v>
      </c>
      <c r="AI265">
        <v>22</v>
      </c>
      <c r="AJ265">
        <v>1</v>
      </c>
      <c r="AK265">
        <v>3</v>
      </c>
      <c r="AL265">
        <v>33.33</v>
      </c>
      <c r="AM265">
        <v>0</v>
      </c>
      <c r="AN265">
        <v>9</v>
      </c>
      <c r="AO265">
        <v>0</v>
      </c>
      <c r="AP265">
        <v>0</v>
      </c>
      <c r="AQ265">
        <v>24</v>
      </c>
      <c r="AR265">
        <v>0</v>
      </c>
      <c r="AS265">
        <v>0</v>
      </c>
      <c r="AT265">
        <v>3</v>
      </c>
      <c r="AU265">
        <v>0</v>
      </c>
    </row>
    <row r="266" spans="2:47" x14ac:dyDescent="0.2">
      <c r="B266" t="s">
        <v>458</v>
      </c>
      <c r="C266" t="s">
        <v>102</v>
      </c>
      <c r="D266" t="s">
        <v>608</v>
      </c>
      <c r="E266">
        <v>18.704999999999998</v>
      </c>
      <c r="F266">
        <v>13</v>
      </c>
      <c r="G266">
        <v>1</v>
      </c>
      <c r="H266">
        <v>1</v>
      </c>
      <c r="I266">
        <v>0</v>
      </c>
      <c r="J266">
        <v>2</v>
      </c>
      <c r="K266">
        <v>2</v>
      </c>
      <c r="L266">
        <v>17</v>
      </c>
      <c r="M266">
        <v>5.88</v>
      </c>
      <c r="N266">
        <v>0.08</v>
      </c>
      <c r="O266">
        <v>0.08</v>
      </c>
      <c r="P266">
        <v>0</v>
      </c>
      <c r="Q266">
        <v>0.15</v>
      </c>
      <c r="R266">
        <v>0.15</v>
      </c>
      <c r="S266">
        <v>1.31</v>
      </c>
      <c r="T266">
        <v>157.37</v>
      </c>
      <c r="U266">
        <v>12.11</v>
      </c>
      <c r="V266">
        <v>0.38</v>
      </c>
      <c r="W266">
        <v>0.38</v>
      </c>
      <c r="X266">
        <v>0</v>
      </c>
      <c r="Y266">
        <v>0.76</v>
      </c>
      <c r="Z266">
        <v>0.76</v>
      </c>
      <c r="AA266">
        <v>6.48</v>
      </c>
      <c r="AB266">
        <v>12.52</v>
      </c>
      <c r="AC266">
        <v>13.09</v>
      </c>
      <c r="AD266">
        <v>43.43</v>
      </c>
      <c r="AE266">
        <v>49.79</v>
      </c>
      <c r="AF266">
        <v>-14.04</v>
      </c>
      <c r="AG266">
        <v>33.33</v>
      </c>
      <c r="AH266">
        <v>5</v>
      </c>
      <c r="AI266">
        <v>10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17</v>
      </c>
      <c r="AR266">
        <v>5.88</v>
      </c>
      <c r="AS266">
        <v>0</v>
      </c>
      <c r="AT266">
        <v>0</v>
      </c>
      <c r="AU266">
        <v>0</v>
      </c>
    </row>
    <row r="267" spans="2:47" x14ac:dyDescent="0.2">
      <c r="B267" t="s">
        <v>1682</v>
      </c>
      <c r="C267" t="s">
        <v>41</v>
      </c>
      <c r="D267" t="s">
        <v>608</v>
      </c>
      <c r="E267">
        <v>16.657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-66.67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</row>
    <row r="268" spans="2:47" x14ac:dyDescent="0.2">
      <c r="B268" t="s">
        <v>943</v>
      </c>
      <c r="C268" t="s">
        <v>102</v>
      </c>
      <c r="D268" t="s">
        <v>1649</v>
      </c>
      <c r="E268">
        <v>17.254000000000001</v>
      </c>
      <c r="F268">
        <v>44</v>
      </c>
      <c r="G268">
        <v>1</v>
      </c>
      <c r="H268">
        <v>2</v>
      </c>
      <c r="I268">
        <v>0</v>
      </c>
      <c r="J268">
        <v>3</v>
      </c>
      <c r="K268">
        <v>3</v>
      </c>
      <c r="L268">
        <v>45</v>
      </c>
      <c r="M268">
        <v>2.2200000000000002</v>
      </c>
      <c r="N268">
        <v>0.02</v>
      </c>
      <c r="O268">
        <v>0.05</v>
      </c>
      <c r="P268">
        <v>0</v>
      </c>
      <c r="Q268">
        <v>7.0000000000000007E-2</v>
      </c>
      <c r="R268">
        <v>7.0000000000000007E-2</v>
      </c>
      <c r="S268">
        <v>1.02</v>
      </c>
      <c r="T268">
        <v>457.19</v>
      </c>
      <c r="U268">
        <v>10.39</v>
      </c>
      <c r="V268">
        <v>0.13</v>
      </c>
      <c r="W268">
        <v>0.26</v>
      </c>
      <c r="X268">
        <v>0</v>
      </c>
      <c r="Y268">
        <v>0.39</v>
      </c>
      <c r="Z268">
        <v>0.39</v>
      </c>
      <c r="AA268">
        <v>5.91</v>
      </c>
      <c r="AB268">
        <v>12.42</v>
      </c>
      <c r="AC268">
        <v>13.2</v>
      </c>
      <c r="AD268">
        <v>47.93</v>
      </c>
      <c r="AE268">
        <v>50.31</v>
      </c>
      <c r="AF268">
        <v>-11.11</v>
      </c>
      <c r="AG268">
        <v>38.89</v>
      </c>
      <c r="AH268">
        <v>14</v>
      </c>
      <c r="AI268">
        <v>22</v>
      </c>
      <c r="AJ268">
        <v>0</v>
      </c>
      <c r="AK268">
        <v>0</v>
      </c>
      <c r="AL268">
        <v>0</v>
      </c>
      <c r="AM268">
        <v>0</v>
      </c>
      <c r="AN268">
        <v>5</v>
      </c>
      <c r="AO268">
        <v>0</v>
      </c>
      <c r="AP268">
        <v>1</v>
      </c>
      <c r="AQ268">
        <v>40</v>
      </c>
      <c r="AR268">
        <v>2.5</v>
      </c>
      <c r="AS268">
        <v>0</v>
      </c>
      <c r="AT268">
        <v>0</v>
      </c>
      <c r="AU268">
        <v>0</v>
      </c>
    </row>
    <row r="269" spans="2:47" x14ac:dyDescent="0.2">
      <c r="B269" t="s">
        <v>835</v>
      </c>
      <c r="C269" t="s">
        <v>46</v>
      </c>
      <c r="D269" t="s">
        <v>621</v>
      </c>
      <c r="E269">
        <v>18.420999999999999</v>
      </c>
      <c r="F269">
        <v>33</v>
      </c>
      <c r="G269">
        <v>3</v>
      </c>
      <c r="H269">
        <v>2</v>
      </c>
      <c r="I269">
        <v>0</v>
      </c>
      <c r="J269">
        <v>5</v>
      </c>
      <c r="K269">
        <v>5</v>
      </c>
      <c r="L269">
        <v>28</v>
      </c>
      <c r="M269">
        <v>10.71</v>
      </c>
      <c r="N269">
        <v>0.09</v>
      </c>
      <c r="O269">
        <v>0.06</v>
      </c>
      <c r="P269">
        <v>0</v>
      </c>
      <c r="Q269">
        <v>0.15</v>
      </c>
      <c r="R269">
        <v>0.15</v>
      </c>
      <c r="S269">
        <v>0.85</v>
      </c>
      <c r="T269">
        <v>299.91000000000003</v>
      </c>
      <c r="U269">
        <v>9.09</v>
      </c>
      <c r="V269">
        <v>0.6</v>
      </c>
      <c r="W269">
        <v>0.4</v>
      </c>
      <c r="X269">
        <v>0</v>
      </c>
      <c r="Y269">
        <v>1</v>
      </c>
      <c r="Z269">
        <v>1</v>
      </c>
      <c r="AA269">
        <v>5.6</v>
      </c>
      <c r="AB269">
        <v>12.65</v>
      </c>
      <c r="AC269">
        <v>12.73</v>
      </c>
      <c r="AD269">
        <v>43.49</v>
      </c>
      <c r="AE269">
        <v>50.28</v>
      </c>
      <c r="AF269">
        <v>-19.63</v>
      </c>
      <c r="AG269">
        <v>29.17</v>
      </c>
      <c r="AH269">
        <v>7</v>
      </c>
      <c r="AI269">
        <v>17</v>
      </c>
      <c r="AJ269">
        <v>1</v>
      </c>
      <c r="AK269">
        <v>4</v>
      </c>
      <c r="AL269">
        <v>25</v>
      </c>
      <c r="AM269">
        <v>1</v>
      </c>
      <c r="AN269">
        <v>3</v>
      </c>
      <c r="AO269">
        <v>33.33</v>
      </c>
      <c r="AP269">
        <v>1</v>
      </c>
      <c r="AQ269">
        <v>21</v>
      </c>
      <c r="AR269">
        <v>4.76</v>
      </c>
      <c r="AS269">
        <v>58</v>
      </c>
      <c r="AT269">
        <v>117</v>
      </c>
      <c r="AU269">
        <v>49.57</v>
      </c>
    </row>
    <row r="270" spans="2:47" x14ac:dyDescent="0.2">
      <c r="B270" t="s">
        <v>935</v>
      </c>
      <c r="C270" t="s">
        <v>41</v>
      </c>
      <c r="D270" t="s">
        <v>575</v>
      </c>
      <c r="E270">
        <v>16.681999999999999</v>
      </c>
      <c r="F270">
        <v>44</v>
      </c>
      <c r="G270">
        <v>2</v>
      </c>
      <c r="H270">
        <v>2</v>
      </c>
      <c r="I270">
        <v>2</v>
      </c>
      <c r="J270">
        <v>4</v>
      </c>
      <c r="K270">
        <v>6</v>
      </c>
      <c r="L270">
        <v>15</v>
      </c>
      <c r="M270">
        <v>13.33</v>
      </c>
      <c r="N270">
        <v>0.05</v>
      </c>
      <c r="O270">
        <v>0.05</v>
      </c>
      <c r="P270">
        <v>0.05</v>
      </c>
      <c r="Q270">
        <v>0.09</v>
      </c>
      <c r="R270">
        <v>0.14000000000000001</v>
      </c>
      <c r="S270">
        <v>0.34</v>
      </c>
      <c r="T270">
        <v>285.05</v>
      </c>
      <c r="U270">
        <v>6.48</v>
      </c>
      <c r="V270">
        <v>0.42</v>
      </c>
      <c r="W270">
        <v>0.42</v>
      </c>
      <c r="X270">
        <v>0.42</v>
      </c>
      <c r="Y270">
        <v>0.84</v>
      </c>
      <c r="Z270">
        <v>1.26</v>
      </c>
      <c r="AA270">
        <v>3.16</v>
      </c>
      <c r="AB270">
        <v>11.91</v>
      </c>
      <c r="AC270">
        <v>12.77</v>
      </c>
      <c r="AD270">
        <v>50.42</v>
      </c>
      <c r="AE270">
        <v>45.93</v>
      </c>
      <c r="AF270">
        <v>5.16</v>
      </c>
      <c r="AG270">
        <v>57.14</v>
      </c>
      <c r="AH270">
        <v>8</v>
      </c>
      <c r="AI270">
        <v>6</v>
      </c>
      <c r="AJ270">
        <v>1</v>
      </c>
      <c r="AK270">
        <v>4</v>
      </c>
      <c r="AL270">
        <v>25</v>
      </c>
      <c r="AM270">
        <v>0</v>
      </c>
      <c r="AN270">
        <v>0</v>
      </c>
      <c r="AO270">
        <v>0</v>
      </c>
      <c r="AP270">
        <v>1</v>
      </c>
      <c r="AQ270">
        <v>11</v>
      </c>
      <c r="AR270">
        <v>9.09</v>
      </c>
      <c r="AS270">
        <v>0</v>
      </c>
      <c r="AT270">
        <v>1</v>
      </c>
      <c r="AU270">
        <v>0</v>
      </c>
    </row>
    <row r="271" spans="2:47" x14ac:dyDescent="0.2">
      <c r="B271" t="s">
        <v>890</v>
      </c>
      <c r="C271" t="s">
        <v>46</v>
      </c>
      <c r="D271" t="s">
        <v>590</v>
      </c>
      <c r="E271">
        <v>19.716000000000001</v>
      </c>
      <c r="F271">
        <v>8</v>
      </c>
      <c r="G271">
        <v>2</v>
      </c>
      <c r="H271">
        <v>0</v>
      </c>
      <c r="I271">
        <v>0</v>
      </c>
      <c r="J271">
        <v>2</v>
      </c>
      <c r="K271">
        <v>2</v>
      </c>
      <c r="L271">
        <v>11</v>
      </c>
      <c r="M271">
        <v>18.18</v>
      </c>
      <c r="N271">
        <v>0.25</v>
      </c>
      <c r="O271">
        <v>0</v>
      </c>
      <c r="P271">
        <v>0</v>
      </c>
      <c r="Q271">
        <v>0.25</v>
      </c>
      <c r="R271">
        <v>0.25</v>
      </c>
      <c r="S271">
        <v>1.38</v>
      </c>
      <c r="T271">
        <v>92.75</v>
      </c>
      <c r="U271">
        <v>11.59</v>
      </c>
      <c r="V271">
        <v>1.29</v>
      </c>
      <c r="W271">
        <v>0</v>
      </c>
      <c r="X271">
        <v>0</v>
      </c>
      <c r="Y271">
        <v>1.29</v>
      </c>
      <c r="Z271">
        <v>1.29</v>
      </c>
      <c r="AA271">
        <v>7.12</v>
      </c>
      <c r="AB271">
        <v>13.56</v>
      </c>
      <c r="AC271">
        <v>13.59</v>
      </c>
      <c r="AD271">
        <v>54.07</v>
      </c>
      <c r="AE271">
        <v>47.21</v>
      </c>
      <c r="AF271">
        <v>-26</v>
      </c>
      <c r="AG271">
        <v>50</v>
      </c>
      <c r="AH271">
        <v>4</v>
      </c>
      <c r="AI271">
        <v>4</v>
      </c>
      <c r="AJ271">
        <v>0</v>
      </c>
      <c r="AK271">
        <v>2</v>
      </c>
      <c r="AL271">
        <v>0</v>
      </c>
      <c r="AM271">
        <v>0</v>
      </c>
      <c r="AN271">
        <v>0</v>
      </c>
      <c r="AO271">
        <v>0</v>
      </c>
      <c r="AP271">
        <v>2</v>
      </c>
      <c r="AQ271">
        <v>9</v>
      </c>
      <c r="AR271">
        <v>22.22</v>
      </c>
      <c r="AS271">
        <v>0</v>
      </c>
      <c r="AT271">
        <v>1</v>
      </c>
      <c r="AU271">
        <v>0</v>
      </c>
    </row>
    <row r="272" spans="2:47" x14ac:dyDescent="0.2">
      <c r="B272" t="s">
        <v>991</v>
      </c>
      <c r="C272" t="s">
        <v>49</v>
      </c>
      <c r="D272" t="s">
        <v>636</v>
      </c>
      <c r="E272">
        <v>19.472000000000001</v>
      </c>
      <c r="F272">
        <v>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0.6</v>
      </c>
      <c r="T272">
        <v>36.15</v>
      </c>
      <c r="U272">
        <v>7.23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4.9800000000000004</v>
      </c>
      <c r="AB272">
        <v>11.08</v>
      </c>
      <c r="AC272">
        <v>14.27</v>
      </c>
      <c r="AD272">
        <v>40.53</v>
      </c>
      <c r="AE272">
        <v>48.92</v>
      </c>
      <c r="AF272">
        <v>-22.22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2</v>
      </c>
      <c r="AR272">
        <v>0</v>
      </c>
      <c r="AS272">
        <v>0</v>
      </c>
      <c r="AT272">
        <v>0</v>
      </c>
      <c r="AU272">
        <v>0</v>
      </c>
    </row>
    <row r="273" spans="2:47" x14ac:dyDescent="0.2">
      <c r="B273" t="s">
        <v>830</v>
      </c>
      <c r="C273" t="s">
        <v>46</v>
      </c>
      <c r="D273" t="s">
        <v>630</v>
      </c>
      <c r="E273">
        <v>19.39</v>
      </c>
      <c r="F273">
        <v>27</v>
      </c>
      <c r="G273">
        <v>2</v>
      </c>
      <c r="H273">
        <v>2</v>
      </c>
      <c r="I273">
        <v>1</v>
      </c>
      <c r="J273">
        <v>4</v>
      </c>
      <c r="K273">
        <v>5</v>
      </c>
      <c r="L273">
        <v>25</v>
      </c>
      <c r="M273">
        <v>8</v>
      </c>
      <c r="N273">
        <v>7.0000000000000007E-2</v>
      </c>
      <c r="O273">
        <v>7.0000000000000007E-2</v>
      </c>
      <c r="P273">
        <v>0.04</v>
      </c>
      <c r="Q273">
        <v>0.15</v>
      </c>
      <c r="R273">
        <v>0.19</v>
      </c>
      <c r="S273">
        <v>0.93</v>
      </c>
      <c r="T273">
        <v>260.08999999999997</v>
      </c>
      <c r="U273">
        <v>9.6300000000000008</v>
      </c>
      <c r="V273">
        <v>0.46</v>
      </c>
      <c r="W273">
        <v>0.46</v>
      </c>
      <c r="X273">
        <v>0.23</v>
      </c>
      <c r="Y273">
        <v>0.92</v>
      </c>
      <c r="Z273">
        <v>1.1499999999999999</v>
      </c>
      <c r="AA273">
        <v>5.77</v>
      </c>
      <c r="AB273">
        <v>12.56</v>
      </c>
      <c r="AC273">
        <v>12.69</v>
      </c>
      <c r="AD273">
        <v>37.159999999999997</v>
      </c>
      <c r="AE273">
        <v>53.61</v>
      </c>
      <c r="AF273">
        <v>-10.210000000000001</v>
      </c>
      <c r="AG273">
        <v>28.57</v>
      </c>
      <c r="AH273">
        <v>6</v>
      </c>
      <c r="AI273">
        <v>15</v>
      </c>
      <c r="AJ273">
        <v>0</v>
      </c>
      <c r="AK273">
        <v>3</v>
      </c>
      <c r="AL273">
        <v>0</v>
      </c>
      <c r="AM273">
        <v>1</v>
      </c>
      <c r="AN273">
        <v>5</v>
      </c>
      <c r="AO273">
        <v>20</v>
      </c>
      <c r="AP273">
        <v>1</v>
      </c>
      <c r="AQ273">
        <v>17</v>
      </c>
      <c r="AR273">
        <v>5.88</v>
      </c>
      <c r="AS273">
        <v>11</v>
      </c>
      <c r="AT273">
        <v>21</v>
      </c>
      <c r="AU273">
        <v>52.38</v>
      </c>
    </row>
    <row r="274" spans="2:47" x14ac:dyDescent="0.2">
      <c r="B274" t="s">
        <v>1011</v>
      </c>
      <c r="C274" t="s">
        <v>46</v>
      </c>
      <c r="D274" t="s">
        <v>590</v>
      </c>
      <c r="E274">
        <v>20.594999999999999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0.6</v>
      </c>
      <c r="T274">
        <v>31.3</v>
      </c>
      <c r="U274">
        <v>6.26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5.75</v>
      </c>
      <c r="AB274">
        <v>12.66</v>
      </c>
      <c r="AC274">
        <v>12.4</v>
      </c>
      <c r="AD274">
        <v>52.67</v>
      </c>
      <c r="AE274">
        <v>51.79</v>
      </c>
      <c r="AF274">
        <v>33.33</v>
      </c>
      <c r="AG274">
        <v>100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0</v>
      </c>
      <c r="AS274">
        <v>1</v>
      </c>
      <c r="AT274">
        <v>2</v>
      </c>
      <c r="AU274">
        <v>50</v>
      </c>
    </row>
    <row r="275" spans="2:47" x14ac:dyDescent="0.2">
      <c r="B275" t="s">
        <v>972</v>
      </c>
      <c r="C275" t="s">
        <v>102</v>
      </c>
      <c r="D275" t="s">
        <v>588</v>
      </c>
      <c r="E275">
        <v>16.536999999999999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17.670000000000002</v>
      </c>
      <c r="U275">
        <v>17.670000000000002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12.23</v>
      </c>
      <c r="AC275">
        <v>13.35</v>
      </c>
      <c r="AD275">
        <v>44.71</v>
      </c>
      <c r="AE275">
        <v>51.67</v>
      </c>
      <c r="AF275">
        <v>-16.670000000000002</v>
      </c>
      <c r="AG275">
        <v>50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2:47" x14ac:dyDescent="0.2">
      <c r="B276" t="s">
        <v>852</v>
      </c>
      <c r="C276" t="s">
        <v>102</v>
      </c>
      <c r="D276" t="s">
        <v>618</v>
      </c>
      <c r="E276">
        <v>17.706</v>
      </c>
      <c r="F276">
        <v>60</v>
      </c>
      <c r="G276">
        <v>3</v>
      </c>
      <c r="H276">
        <v>3</v>
      </c>
      <c r="I276">
        <v>3</v>
      </c>
      <c r="J276">
        <v>6</v>
      </c>
      <c r="K276">
        <v>9</v>
      </c>
      <c r="L276">
        <v>44</v>
      </c>
      <c r="M276">
        <v>6.82</v>
      </c>
      <c r="N276">
        <v>0.05</v>
      </c>
      <c r="O276">
        <v>0.05</v>
      </c>
      <c r="P276">
        <v>0.05</v>
      </c>
      <c r="Q276">
        <v>0.1</v>
      </c>
      <c r="R276">
        <v>0.15</v>
      </c>
      <c r="S276">
        <v>0.73</v>
      </c>
      <c r="T276">
        <v>835.47</v>
      </c>
      <c r="U276">
        <v>13.92</v>
      </c>
      <c r="V276">
        <v>0.22</v>
      </c>
      <c r="W276">
        <v>0.22</v>
      </c>
      <c r="X276">
        <v>0.22</v>
      </c>
      <c r="Y276">
        <v>0.43</v>
      </c>
      <c r="Z276">
        <v>0.65</v>
      </c>
      <c r="AA276">
        <v>3.16</v>
      </c>
      <c r="AB276">
        <v>12.73</v>
      </c>
      <c r="AC276">
        <v>13.27</v>
      </c>
      <c r="AD276">
        <v>39.76</v>
      </c>
      <c r="AE276">
        <v>51.36</v>
      </c>
      <c r="AF276">
        <v>-4.62</v>
      </c>
      <c r="AG276">
        <v>36.36</v>
      </c>
      <c r="AH276">
        <v>32</v>
      </c>
      <c r="AI276">
        <v>56</v>
      </c>
      <c r="AJ276">
        <v>0</v>
      </c>
      <c r="AK276">
        <v>0</v>
      </c>
      <c r="AL276">
        <v>0</v>
      </c>
      <c r="AM276">
        <v>0</v>
      </c>
      <c r="AN276">
        <v>2</v>
      </c>
      <c r="AO276">
        <v>0</v>
      </c>
      <c r="AP276">
        <v>3</v>
      </c>
      <c r="AQ276">
        <v>42</v>
      </c>
      <c r="AR276">
        <v>7.14</v>
      </c>
      <c r="AS276">
        <v>0</v>
      </c>
      <c r="AT276">
        <v>0</v>
      </c>
      <c r="AU276">
        <v>0</v>
      </c>
    </row>
    <row r="277" spans="2:47" x14ac:dyDescent="0.2">
      <c r="B277" t="s">
        <v>837</v>
      </c>
      <c r="C277" t="s">
        <v>102</v>
      </c>
      <c r="D277" t="s">
        <v>621</v>
      </c>
      <c r="E277">
        <v>18.297000000000001</v>
      </c>
      <c r="F277">
        <v>62</v>
      </c>
      <c r="G277">
        <v>1</v>
      </c>
      <c r="H277">
        <v>6</v>
      </c>
      <c r="I277">
        <v>3</v>
      </c>
      <c r="J277">
        <v>7</v>
      </c>
      <c r="K277">
        <v>10</v>
      </c>
      <c r="L277">
        <v>112</v>
      </c>
      <c r="M277">
        <v>0.89</v>
      </c>
      <c r="N277">
        <v>0.02</v>
      </c>
      <c r="O277">
        <v>0.1</v>
      </c>
      <c r="P277">
        <v>0.05</v>
      </c>
      <c r="Q277">
        <v>0.11</v>
      </c>
      <c r="R277">
        <v>0.16</v>
      </c>
      <c r="S277">
        <v>1.81</v>
      </c>
      <c r="T277">
        <v>890.33</v>
      </c>
      <c r="U277">
        <v>14.36</v>
      </c>
      <c r="V277">
        <v>7.0000000000000007E-2</v>
      </c>
      <c r="W277">
        <v>0.4</v>
      </c>
      <c r="X277">
        <v>0.2</v>
      </c>
      <c r="Y277">
        <v>0.47</v>
      </c>
      <c r="Z277">
        <v>0.67</v>
      </c>
      <c r="AA277">
        <v>7.55</v>
      </c>
      <c r="AB277">
        <v>12.63</v>
      </c>
      <c r="AC277">
        <v>13.3</v>
      </c>
      <c r="AD277">
        <v>44.36</v>
      </c>
      <c r="AE277">
        <v>49.37</v>
      </c>
      <c r="AF277">
        <v>-7.85</v>
      </c>
      <c r="AG277">
        <v>39.18</v>
      </c>
      <c r="AH277">
        <v>38</v>
      </c>
      <c r="AI277">
        <v>59</v>
      </c>
      <c r="AJ277">
        <v>0</v>
      </c>
      <c r="AK277">
        <v>2</v>
      </c>
      <c r="AL277">
        <v>0</v>
      </c>
      <c r="AM277">
        <v>0</v>
      </c>
      <c r="AN277">
        <v>5</v>
      </c>
      <c r="AO277">
        <v>0</v>
      </c>
      <c r="AP277">
        <v>1</v>
      </c>
      <c r="AQ277">
        <v>105</v>
      </c>
      <c r="AR277">
        <v>0.95</v>
      </c>
      <c r="AS277">
        <v>0</v>
      </c>
      <c r="AT277">
        <v>3</v>
      </c>
      <c r="AU277">
        <v>0</v>
      </c>
    </row>
    <row r="278" spans="2:47" x14ac:dyDescent="0.2">
      <c r="B278" t="s">
        <v>724</v>
      </c>
      <c r="C278" t="s">
        <v>46</v>
      </c>
      <c r="D278" t="s">
        <v>608</v>
      </c>
      <c r="E278">
        <v>20.003</v>
      </c>
      <c r="F278">
        <v>33</v>
      </c>
      <c r="G278">
        <v>2</v>
      </c>
      <c r="H278">
        <v>5</v>
      </c>
      <c r="I278">
        <v>3</v>
      </c>
      <c r="J278">
        <v>7</v>
      </c>
      <c r="K278">
        <v>10</v>
      </c>
      <c r="L278">
        <v>48</v>
      </c>
      <c r="M278">
        <v>4.17</v>
      </c>
      <c r="N278">
        <v>0.06</v>
      </c>
      <c r="O278">
        <v>0.15</v>
      </c>
      <c r="P278">
        <v>0.09</v>
      </c>
      <c r="Q278">
        <v>0.21</v>
      </c>
      <c r="R278">
        <v>0.3</v>
      </c>
      <c r="S278">
        <v>1.45</v>
      </c>
      <c r="T278">
        <v>370.04</v>
      </c>
      <c r="U278">
        <v>11.21</v>
      </c>
      <c r="V278">
        <v>0.32</v>
      </c>
      <c r="W278">
        <v>0.81</v>
      </c>
      <c r="X278">
        <v>0.49</v>
      </c>
      <c r="Y278">
        <v>1.1399999999999999</v>
      </c>
      <c r="Z278">
        <v>1.62</v>
      </c>
      <c r="AA278">
        <v>7.78</v>
      </c>
      <c r="AB278">
        <v>12.53</v>
      </c>
      <c r="AC278">
        <v>13.05</v>
      </c>
      <c r="AD278">
        <v>42.86</v>
      </c>
      <c r="AE278">
        <v>48.03</v>
      </c>
      <c r="AF278">
        <v>-8.15</v>
      </c>
      <c r="AG278">
        <v>40</v>
      </c>
      <c r="AH278">
        <v>14</v>
      </c>
      <c r="AI278">
        <v>21</v>
      </c>
      <c r="AJ278">
        <v>0</v>
      </c>
      <c r="AK278">
        <v>3</v>
      </c>
      <c r="AL278">
        <v>0</v>
      </c>
      <c r="AM278">
        <v>0</v>
      </c>
      <c r="AN278">
        <v>4</v>
      </c>
      <c r="AO278">
        <v>0</v>
      </c>
      <c r="AP278">
        <v>2</v>
      </c>
      <c r="AQ278">
        <v>41</v>
      </c>
      <c r="AR278">
        <v>4.88</v>
      </c>
      <c r="AS278">
        <v>8</v>
      </c>
      <c r="AT278">
        <v>19</v>
      </c>
      <c r="AU278">
        <v>42.11</v>
      </c>
    </row>
    <row r="279" spans="2:47" x14ac:dyDescent="0.2">
      <c r="B279" t="s">
        <v>974</v>
      </c>
      <c r="C279" t="s">
        <v>41</v>
      </c>
      <c r="D279" t="s">
        <v>621</v>
      </c>
      <c r="E279">
        <v>16.164999999999999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0.8</v>
      </c>
      <c r="T279">
        <v>33.770000000000003</v>
      </c>
      <c r="U279">
        <v>6.75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7.11</v>
      </c>
      <c r="AB279">
        <v>11.93</v>
      </c>
      <c r="AC279">
        <v>11.9</v>
      </c>
      <c r="AD279">
        <v>43.31</v>
      </c>
      <c r="AE279">
        <v>39.49</v>
      </c>
      <c r="AF279">
        <v>-33.33</v>
      </c>
      <c r="AG279">
        <v>0</v>
      </c>
      <c r="AH279">
        <v>0</v>
      </c>
      <c r="AI279">
        <v>2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</v>
      </c>
      <c r="AR279">
        <v>0</v>
      </c>
      <c r="AS279">
        <v>1</v>
      </c>
      <c r="AT279">
        <v>1</v>
      </c>
      <c r="AU279">
        <v>100</v>
      </c>
    </row>
    <row r="280" spans="2:47" x14ac:dyDescent="0.2">
      <c r="B280" t="s">
        <v>1675</v>
      </c>
      <c r="C280" t="s">
        <v>41</v>
      </c>
      <c r="D280" t="s">
        <v>593</v>
      </c>
      <c r="E280">
        <v>17.471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-50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2:47" x14ac:dyDescent="0.2">
      <c r="B281" t="s">
        <v>619</v>
      </c>
      <c r="C281" t="s">
        <v>49</v>
      </c>
      <c r="D281" t="s">
        <v>593</v>
      </c>
      <c r="E281">
        <v>19.655000000000001</v>
      </c>
      <c r="F281">
        <v>65</v>
      </c>
      <c r="G281">
        <v>16</v>
      </c>
      <c r="H281">
        <v>11</v>
      </c>
      <c r="I281">
        <v>3</v>
      </c>
      <c r="J281">
        <v>27</v>
      </c>
      <c r="K281">
        <v>30</v>
      </c>
      <c r="L281">
        <v>130</v>
      </c>
      <c r="M281">
        <v>12.31</v>
      </c>
      <c r="N281">
        <v>0.25</v>
      </c>
      <c r="O281">
        <v>0.17</v>
      </c>
      <c r="P281">
        <v>0.05</v>
      </c>
      <c r="Q281">
        <v>0.42</v>
      </c>
      <c r="R281">
        <v>0.46</v>
      </c>
      <c r="S281">
        <v>2</v>
      </c>
      <c r="T281">
        <v>841.92</v>
      </c>
      <c r="U281">
        <v>12.95</v>
      </c>
      <c r="V281">
        <v>1.1399999999999999</v>
      </c>
      <c r="W281">
        <v>0.78</v>
      </c>
      <c r="X281">
        <v>0.21</v>
      </c>
      <c r="Y281">
        <v>1.92</v>
      </c>
      <c r="Z281">
        <v>2.14</v>
      </c>
      <c r="AA281">
        <v>9.26</v>
      </c>
      <c r="AB281">
        <v>13.78</v>
      </c>
      <c r="AC281">
        <v>12.87</v>
      </c>
      <c r="AD281">
        <v>59.87</v>
      </c>
      <c r="AE281">
        <v>47.26</v>
      </c>
      <c r="AF281">
        <v>-3.86</v>
      </c>
      <c r="AG281">
        <v>57.83</v>
      </c>
      <c r="AH281">
        <v>48</v>
      </c>
      <c r="AI281">
        <v>35</v>
      </c>
      <c r="AJ281">
        <v>3</v>
      </c>
      <c r="AK281">
        <v>19</v>
      </c>
      <c r="AL281">
        <v>15.79</v>
      </c>
      <c r="AM281">
        <v>7</v>
      </c>
      <c r="AN281">
        <v>21</v>
      </c>
      <c r="AO281">
        <v>33.33</v>
      </c>
      <c r="AP281">
        <v>6</v>
      </c>
      <c r="AQ281">
        <v>90</v>
      </c>
      <c r="AR281">
        <v>6.67</v>
      </c>
      <c r="AS281">
        <v>32</v>
      </c>
      <c r="AT281">
        <v>61</v>
      </c>
      <c r="AU281">
        <v>52.46</v>
      </c>
    </row>
    <row r="282" spans="2:47" x14ac:dyDescent="0.2">
      <c r="B282" t="s">
        <v>525</v>
      </c>
      <c r="C282" t="s">
        <v>49</v>
      </c>
      <c r="D282" t="s">
        <v>636</v>
      </c>
      <c r="E282">
        <v>17.465</v>
      </c>
      <c r="F282">
        <v>38</v>
      </c>
      <c r="G282">
        <v>1</v>
      </c>
      <c r="H282">
        <v>3</v>
      </c>
      <c r="I282">
        <v>1</v>
      </c>
      <c r="J282">
        <v>4</v>
      </c>
      <c r="K282">
        <v>5</v>
      </c>
      <c r="L282">
        <v>35</v>
      </c>
      <c r="M282">
        <v>2.86</v>
      </c>
      <c r="N282">
        <v>0.03</v>
      </c>
      <c r="O282">
        <v>0.08</v>
      </c>
      <c r="P282">
        <v>0.03</v>
      </c>
      <c r="Q282">
        <v>0.11</v>
      </c>
      <c r="R282">
        <v>0.13</v>
      </c>
      <c r="S282">
        <v>0.92</v>
      </c>
      <c r="T282">
        <v>333.57</v>
      </c>
      <c r="U282">
        <v>8.7799999999999994</v>
      </c>
      <c r="V282">
        <v>0.18</v>
      </c>
      <c r="W282">
        <v>0.54</v>
      </c>
      <c r="X282">
        <v>0.18</v>
      </c>
      <c r="Y282">
        <v>0.72</v>
      </c>
      <c r="Z282">
        <v>0.9</v>
      </c>
      <c r="AA282">
        <v>6.3</v>
      </c>
      <c r="AB282">
        <v>12.39</v>
      </c>
      <c r="AC282">
        <v>13.11</v>
      </c>
      <c r="AD282">
        <v>48.92</v>
      </c>
      <c r="AE282">
        <v>49.82</v>
      </c>
      <c r="AF282">
        <v>-6.89</v>
      </c>
      <c r="AG282">
        <v>45.45</v>
      </c>
      <c r="AH282">
        <v>10</v>
      </c>
      <c r="AI282">
        <v>12</v>
      </c>
      <c r="AJ282">
        <v>0</v>
      </c>
      <c r="AK282">
        <v>3</v>
      </c>
      <c r="AL282">
        <v>0</v>
      </c>
      <c r="AM282">
        <v>0</v>
      </c>
      <c r="AN282">
        <v>5</v>
      </c>
      <c r="AO282">
        <v>0</v>
      </c>
      <c r="AP282">
        <v>1</v>
      </c>
      <c r="AQ282">
        <v>27</v>
      </c>
      <c r="AR282">
        <v>3.7</v>
      </c>
      <c r="AS282">
        <v>2</v>
      </c>
      <c r="AT282">
        <v>7</v>
      </c>
      <c r="AU282">
        <v>28.57</v>
      </c>
    </row>
    <row r="283" spans="2:47" x14ac:dyDescent="0.2">
      <c r="B283" t="s">
        <v>471</v>
      </c>
      <c r="C283" t="s">
        <v>49</v>
      </c>
      <c r="D283" t="s">
        <v>586</v>
      </c>
      <c r="E283">
        <v>18.401</v>
      </c>
      <c r="F283">
        <v>61</v>
      </c>
      <c r="G283">
        <v>9</v>
      </c>
      <c r="H283">
        <v>2</v>
      </c>
      <c r="I283">
        <v>4</v>
      </c>
      <c r="J283">
        <v>11</v>
      </c>
      <c r="K283">
        <v>15</v>
      </c>
      <c r="L283">
        <v>83</v>
      </c>
      <c r="M283">
        <v>10.84</v>
      </c>
      <c r="N283">
        <v>0.15</v>
      </c>
      <c r="O283">
        <v>0.03</v>
      </c>
      <c r="P283">
        <v>7.0000000000000007E-2</v>
      </c>
      <c r="Q283">
        <v>0.18</v>
      </c>
      <c r="R283">
        <v>0.25</v>
      </c>
      <c r="S283">
        <v>1.36</v>
      </c>
      <c r="T283">
        <v>631.41</v>
      </c>
      <c r="U283">
        <v>10.35</v>
      </c>
      <c r="V283">
        <v>0.86</v>
      </c>
      <c r="W283">
        <v>0.19</v>
      </c>
      <c r="X283">
        <v>0.38</v>
      </c>
      <c r="Y283">
        <v>1.05</v>
      </c>
      <c r="Z283">
        <v>1.43</v>
      </c>
      <c r="AA283">
        <v>7.89</v>
      </c>
      <c r="AB283">
        <v>12.74</v>
      </c>
      <c r="AC283">
        <v>13.04</v>
      </c>
      <c r="AD283">
        <v>46.93</v>
      </c>
      <c r="AE283">
        <v>49.23</v>
      </c>
      <c r="AF283">
        <v>-2.68</v>
      </c>
      <c r="AG283">
        <v>47.06</v>
      </c>
      <c r="AH283">
        <v>24</v>
      </c>
      <c r="AI283">
        <v>27</v>
      </c>
      <c r="AJ283">
        <v>2</v>
      </c>
      <c r="AK283">
        <v>7</v>
      </c>
      <c r="AL283">
        <v>28.57</v>
      </c>
      <c r="AM283">
        <v>1</v>
      </c>
      <c r="AN283">
        <v>7</v>
      </c>
      <c r="AO283">
        <v>14.29</v>
      </c>
      <c r="AP283">
        <v>6</v>
      </c>
      <c r="AQ283">
        <v>69</v>
      </c>
      <c r="AR283">
        <v>8.6999999999999993</v>
      </c>
      <c r="AS283">
        <v>12</v>
      </c>
      <c r="AT283">
        <v>32</v>
      </c>
      <c r="AU283">
        <v>37.5</v>
      </c>
    </row>
    <row r="284" spans="2:47" x14ac:dyDescent="0.2">
      <c r="B284" t="s">
        <v>904</v>
      </c>
      <c r="C284" t="s">
        <v>49</v>
      </c>
      <c r="D284" t="s">
        <v>593</v>
      </c>
      <c r="E284">
        <v>16.106999999999999</v>
      </c>
      <c r="F284">
        <v>51</v>
      </c>
      <c r="G284">
        <v>4</v>
      </c>
      <c r="H284">
        <v>1</v>
      </c>
      <c r="I284">
        <v>3</v>
      </c>
      <c r="J284">
        <v>5</v>
      </c>
      <c r="K284">
        <v>8</v>
      </c>
      <c r="L284">
        <v>28</v>
      </c>
      <c r="M284">
        <v>14.29</v>
      </c>
      <c r="N284">
        <v>0.08</v>
      </c>
      <c r="O284">
        <v>0.02</v>
      </c>
      <c r="P284">
        <v>0.06</v>
      </c>
      <c r="Q284">
        <v>0.1</v>
      </c>
      <c r="R284">
        <v>0.16</v>
      </c>
      <c r="S284">
        <v>0.55000000000000004</v>
      </c>
      <c r="T284">
        <v>403.49</v>
      </c>
      <c r="U284">
        <v>7.91</v>
      </c>
      <c r="V284">
        <v>0.59</v>
      </c>
      <c r="W284">
        <v>0.15</v>
      </c>
      <c r="X284">
        <v>0.45</v>
      </c>
      <c r="Y284">
        <v>0.74</v>
      </c>
      <c r="Z284">
        <v>1.19</v>
      </c>
      <c r="AA284">
        <v>4.16</v>
      </c>
      <c r="AB284">
        <v>12.04</v>
      </c>
      <c r="AC284">
        <v>12.31</v>
      </c>
      <c r="AD284">
        <v>55.94</v>
      </c>
      <c r="AE284">
        <v>46.62</v>
      </c>
      <c r="AF284">
        <v>-2.1</v>
      </c>
      <c r="AG284">
        <v>58.33</v>
      </c>
      <c r="AH284">
        <v>14</v>
      </c>
      <c r="AI284">
        <v>10</v>
      </c>
      <c r="AJ284">
        <v>2</v>
      </c>
      <c r="AK284">
        <v>5</v>
      </c>
      <c r="AL284">
        <v>40</v>
      </c>
      <c r="AM284">
        <v>0</v>
      </c>
      <c r="AN284">
        <v>3</v>
      </c>
      <c r="AO284">
        <v>0</v>
      </c>
      <c r="AP284">
        <v>2</v>
      </c>
      <c r="AQ284">
        <v>20</v>
      </c>
      <c r="AR284">
        <v>10</v>
      </c>
      <c r="AS284">
        <v>0</v>
      </c>
      <c r="AT284">
        <v>1</v>
      </c>
      <c r="AU284">
        <v>0</v>
      </c>
    </row>
    <row r="285" spans="2:47" x14ac:dyDescent="0.2">
      <c r="B285" t="s">
        <v>1003</v>
      </c>
      <c r="C285" t="s">
        <v>49</v>
      </c>
      <c r="D285" t="s">
        <v>616</v>
      </c>
      <c r="E285">
        <v>17.341999999999999</v>
      </c>
      <c r="F285">
        <v>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-21.43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2</v>
      </c>
      <c r="AT285">
        <v>4</v>
      </c>
      <c r="AU285">
        <v>50</v>
      </c>
    </row>
    <row r="286" spans="2:47" x14ac:dyDescent="0.2">
      <c r="B286" t="s">
        <v>1006</v>
      </c>
      <c r="C286" t="s">
        <v>102</v>
      </c>
      <c r="D286" t="s">
        <v>616</v>
      </c>
      <c r="E286">
        <v>17.190999999999999</v>
      </c>
      <c r="F286">
        <v>41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14</v>
      </c>
      <c r="M286">
        <v>7.14</v>
      </c>
      <c r="N286">
        <v>0.02</v>
      </c>
      <c r="O286">
        <v>0</v>
      </c>
      <c r="P286">
        <v>0</v>
      </c>
      <c r="Q286">
        <v>0.02</v>
      </c>
      <c r="R286">
        <v>0.02</v>
      </c>
      <c r="S286">
        <v>0.34</v>
      </c>
      <c r="T286">
        <v>317.77</v>
      </c>
      <c r="U286">
        <v>7.75</v>
      </c>
      <c r="V286">
        <v>0.19</v>
      </c>
      <c r="W286">
        <v>0</v>
      </c>
      <c r="X286">
        <v>0</v>
      </c>
      <c r="Y286">
        <v>0.19</v>
      </c>
      <c r="Z286">
        <v>0.19</v>
      </c>
      <c r="AA286">
        <v>2.64</v>
      </c>
      <c r="AB286">
        <v>13.46</v>
      </c>
      <c r="AC286">
        <v>12.54</v>
      </c>
      <c r="AD286">
        <v>38.1</v>
      </c>
      <c r="AE286">
        <v>56.3</v>
      </c>
      <c r="AF286">
        <v>-8.73</v>
      </c>
      <c r="AG286">
        <v>25</v>
      </c>
      <c r="AH286">
        <v>5</v>
      </c>
      <c r="AI286">
        <v>15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14</v>
      </c>
      <c r="AR286">
        <v>7.14</v>
      </c>
      <c r="AS286">
        <v>0</v>
      </c>
      <c r="AT286">
        <v>0</v>
      </c>
      <c r="AU286">
        <v>0</v>
      </c>
    </row>
    <row r="287" spans="2:47" x14ac:dyDescent="0.2">
      <c r="B287" t="s">
        <v>897</v>
      </c>
      <c r="C287" t="s">
        <v>102</v>
      </c>
      <c r="D287" t="s">
        <v>588</v>
      </c>
      <c r="E287">
        <v>18.596</v>
      </c>
      <c r="F287">
        <v>68</v>
      </c>
      <c r="G287">
        <v>1</v>
      </c>
      <c r="H287">
        <v>0</v>
      </c>
      <c r="I287">
        <v>2</v>
      </c>
      <c r="J287">
        <v>1</v>
      </c>
      <c r="K287">
        <v>3</v>
      </c>
      <c r="L287">
        <v>24</v>
      </c>
      <c r="M287">
        <v>4.17</v>
      </c>
      <c r="N287">
        <v>0.01</v>
      </c>
      <c r="O287">
        <v>0</v>
      </c>
      <c r="P287">
        <v>0.03</v>
      </c>
      <c r="Q287">
        <v>0.01</v>
      </c>
      <c r="R287">
        <v>0.04</v>
      </c>
      <c r="S287">
        <v>0.35</v>
      </c>
      <c r="T287">
        <v>830.35</v>
      </c>
      <c r="U287">
        <v>12.21</v>
      </c>
      <c r="V287">
        <v>7.0000000000000007E-2</v>
      </c>
      <c r="W287">
        <v>0</v>
      </c>
      <c r="X287">
        <v>0.14000000000000001</v>
      </c>
      <c r="Y287">
        <v>7.0000000000000007E-2</v>
      </c>
      <c r="Z287">
        <v>0.22</v>
      </c>
      <c r="AA287">
        <v>1.73</v>
      </c>
      <c r="AB287">
        <v>12.8</v>
      </c>
      <c r="AC287">
        <v>12.96</v>
      </c>
      <c r="AD287">
        <v>47.81</v>
      </c>
      <c r="AE287">
        <v>50.1</v>
      </c>
      <c r="AF287">
        <v>-3.55</v>
      </c>
      <c r="AG287">
        <v>45.12</v>
      </c>
      <c r="AH287">
        <v>37</v>
      </c>
      <c r="AI287">
        <v>45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23</v>
      </c>
      <c r="AR287">
        <v>4.3499999999999996</v>
      </c>
      <c r="AS287">
        <v>0</v>
      </c>
      <c r="AT287">
        <v>0</v>
      </c>
      <c r="AU287">
        <v>0</v>
      </c>
    </row>
    <row r="288" spans="2:47" x14ac:dyDescent="0.2">
      <c r="B288" t="s">
        <v>710</v>
      </c>
      <c r="C288" t="s">
        <v>49</v>
      </c>
      <c r="D288" t="s">
        <v>599</v>
      </c>
      <c r="E288">
        <v>18.376999999999999</v>
      </c>
      <c r="F288">
        <v>68</v>
      </c>
      <c r="G288">
        <v>10</v>
      </c>
      <c r="H288">
        <v>9</v>
      </c>
      <c r="I288">
        <v>4</v>
      </c>
      <c r="J288">
        <v>19</v>
      </c>
      <c r="K288">
        <v>23</v>
      </c>
      <c r="L288">
        <v>108</v>
      </c>
      <c r="M288">
        <v>9.26</v>
      </c>
      <c r="N288">
        <v>0.15</v>
      </c>
      <c r="O288">
        <v>0.13</v>
      </c>
      <c r="P288">
        <v>0.06</v>
      </c>
      <c r="Q288">
        <v>0.28000000000000003</v>
      </c>
      <c r="R288">
        <v>0.34</v>
      </c>
      <c r="S288">
        <v>1.59</v>
      </c>
      <c r="T288">
        <v>730.27</v>
      </c>
      <c r="U288">
        <v>10.74</v>
      </c>
      <c r="V288">
        <v>0.82</v>
      </c>
      <c r="W288">
        <v>0.74</v>
      </c>
      <c r="X288">
        <v>0.33</v>
      </c>
      <c r="Y288">
        <v>1.56</v>
      </c>
      <c r="Z288">
        <v>1.89</v>
      </c>
      <c r="AA288">
        <v>8.8699999999999992</v>
      </c>
      <c r="AB288">
        <v>13.42</v>
      </c>
      <c r="AC288">
        <v>13.41</v>
      </c>
      <c r="AD288">
        <v>51.33</v>
      </c>
      <c r="AE288">
        <v>51.19</v>
      </c>
      <c r="AF288">
        <v>11.87</v>
      </c>
      <c r="AG288">
        <v>59.65</v>
      </c>
      <c r="AH288">
        <v>34</v>
      </c>
      <c r="AI288">
        <v>23</v>
      </c>
      <c r="AJ288">
        <v>0</v>
      </c>
      <c r="AK288">
        <v>6</v>
      </c>
      <c r="AL288">
        <v>0</v>
      </c>
      <c r="AM288">
        <v>3</v>
      </c>
      <c r="AN288">
        <v>14</v>
      </c>
      <c r="AO288">
        <v>21.43</v>
      </c>
      <c r="AP288">
        <v>7</v>
      </c>
      <c r="AQ288">
        <v>88</v>
      </c>
      <c r="AR288">
        <v>7.95</v>
      </c>
      <c r="AS288">
        <v>47</v>
      </c>
      <c r="AT288">
        <v>101</v>
      </c>
      <c r="AU288">
        <v>46.53</v>
      </c>
    </row>
    <row r="289" spans="2:47" x14ac:dyDescent="0.2">
      <c r="B289" t="s">
        <v>971</v>
      </c>
      <c r="C289" t="s">
        <v>102</v>
      </c>
      <c r="D289" t="s">
        <v>593</v>
      </c>
      <c r="E289">
        <v>19.643999999999998</v>
      </c>
      <c r="F289">
        <v>13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1.31</v>
      </c>
      <c r="T289">
        <v>107.78</v>
      </c>
      <c r="U289">
        <v>8.2899999999999991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9.4600000000000009</v>
      </c>
      <c r="AB289">
        <v>11.39</v>
      </c>
      <c r="AC289">
        <v>13.31</v>
      </c>
      <c r="AD289">
        <v>52.64</v>
      </c>
      <c r="AE289">
        <v>48.31</v>
      </c>
      <c r="AF289">
        <v>-43.49</v>
      </c>
      <c r="AG289">
        <v>14.29</v>
      </c>
      <c r="AH289">
        <v>1</v>
      </c>
      <c r="AI289">
        <v>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17</v>
      </c>
      <c r="AR289">
        <v>0</v>
      </c>
      <c r="AS289">
        <v>0</v>
      </c>
      <c r="AT289">
        <v>0</v>
      </c>
      <c r="AU289">
        <v>0</v>
      </c>
    </row>
    <row r="290" spans="2:47" x14ac:dyDescent="0.2">
      <c r="B290" t="s">
        <v>929</v>
      </c>
      <c r="C290" t="s">
        <v>49</v>
      </c>
      <c r="D290" t="s">
        <v>583</v>
      </c>
      <c r="E290">
        <v>18.716000000000001</v>
      </c>
      <c r="F290">
        <v>50</v>
      </c>
      <c r="G290">
        <v>1</v>
      </c>
      <c r="H290">
        <v>5</v>
      </c>
      <c r="I290">
        <v>0</v>
      </c>
      <c r="J290">
        <v>6</v>
      </c>
      <c r="K290">
        <v>6</v>
      </c>
      <c r="L290">
        <v>51</v>
      </c>
      <c r="M290">
        <v>1.96</v>
      </c>
      <c r="N290">
        <v>0.02</v>
      </c>
      <c r="O290">
        <v>0.1</v>
      </c>
      <c r="P290">
        <v>0</v>
      </c>
      <c r="Q290">
        <v>0.12</v>
      </c>
      <c r="R290">
        <v>0.12</v>
      </c>
      <c r="S290">
        <v>1.02</v>
      </c>
      <c r="T290">
        <v>387.69</v>
      </c>
      <c r="U290">
        <v>7.75</v>
      </c>
      <c r="V290">
        <v>0.15</v>
      </c>
      <c r="W290">
        <v>0.77</v>
      </c>
      <c r="X290">
        <v>0</v>
      </c>
      <c r="Y290">
        <v>0.93</v>
      </c>
      <c r="Z290">
        <v>0.93</v>
      </c>
      <c r="AA290">
        <v>7.89</v>
      </c>
      <c r="AB290">
        <v>12.26</v>
      </c>
      <c r="AC290">
        <v>12.81</v>
      </c>
      <c r="AD290">
        <v>57.31</v>
      </c>
      <c r="AE290">
        <v>47.94</v>
      </c>
      <c r="AF290">
        <v>-25.36</v>
      </c>
      <c r="AG290">
        <v>40.909999999999997</v>
      </c>
      <c r="AH290">
        <v>9</v>
      </c>
      <c r="AI290">
        <v>13</v>
      </c>
      <c r="AJ290">
        <v>0</v>
      </c>
      <c r="AK290">
        <v>4</v>
      </c>
      <c r="AL290">
        <v>0</v>
      </c>
      <c r="AM290">
        <v>0</v>
      </c>
      <c r="AN290">
        <v>8</v>
      </c>
      <c r="AO290">
        <v>0</v>
      </c>
      <c r="AP290">
        <v>1</v>
      </c>
      <c r="AQ290">
        <v>39</v>
      </c>
      <c r="AR290">
        <v>2.56</v>
      </c>
      <c r="AS290">
        <v>2</v>
      </c>
      <c r="AT290">
        <v>8</v>
      </c>
      <c r="AU290">
        <v>25</v>
      </c>
    </row>
    <row r="291" spans="2:47" x14ac:dyDescent="0.2">
      <c r="B291" t="s">
        <v>386</v>
      </c>
      <c r="C291" t="s">
        <v>102</v>
      </c>
      <c r="D291" t="s">
        <v>107</v>
      </c>
      <c r="E291">
        <v>16.687999999999999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0.5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-55.56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</row>
    <row r="292" spans="2:47" x14ac:dyDescent="0.2">
      <c r="B292" t="s">
        <v>944</v>
      </c>
      <c r="C292" t="s">
        <v>49</v>
      </c>
      <c r="D292" t="s">
        <v>391</v>
      </c>
      <c r="E292">
        <v>16.907</v>
      </c>
      <c r="F292">
        <v>5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0.2</v>
      </c>
      <c r="P292">
        <v>0</v>
      </c>
      <c r="Q292">
        <v>0.2</v>
      </c>
      <c r="R292">
        <v>0.2</v>
      </c>
      <c r="S292">
        <v>0.2</v>
      </c>
      <c r="T292">
        <v>57.19</v>
      </c>
      <c r="U292">
        <v>11.44</v>
      </c>
      <c r="V292">
        <v>0</v>
      </c>
      <c r="W292">
        <v>1.05</v>
      </c>
      <c r="X292">
        <v>0</v>
      </c>
      <c r="Y292">
        <v>1.05</v>
      </c>
      <c r="Z292">
        <v>1.05</v>
      </c>
      <c r="AA292">
        <v>1.05</v>
      </c>
      <c r="AB292">
        <v>12.49</v>
      </c>
      <c r="AC292">
        <v>12.08</v>
      </c>
      <c r="AD292">
        <v>54.28</v>
      </c>
      <c r="AE292">
        <v>47.33</v>
      </c>
      <c r="AF292">
        <v>-51.92</v>
      </c>
      <c r="AG292">
        <v>25</v>
      </c>
      <c r="AH292">
        <v>1</v>
      </c>
      <c r="AI292">
        <v>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</row>
    <row r="293" spans="2:47" x14ac:dyDescent="0.2">
      <c r="B293" t="s">
        <v>960</v>
      </c>
      <c r="C293" t="s">
        <v>41</v>
      </c>
      <c r="D293" t="s">
        <v>583</v>
      </c>
      <c r="E293">
        <v>16.484999999999999</v>
      </c>
      <c r="F293">
        <v>40</v>
      </c>
      <c r="G293">
        <v>4</v>
      </c>
      <c r="H293">
        <v>2</v>
      </c>
      <c r="I293">
        <v>3</v>
      </c>
      <c r="J293">
        <v>6</v>
      </c>
      <c r="K293">
        <v>9</v>
      </c>
      <c r="L293">
        <v>43</v>
      </c>
      <c r="M293">
        <v>9.3000000000000007</v>
      </c>
      <c r="N293">
        <v>0.1</v>
      </c>
      <c r="O293">
        <v>0.05</v>
      </c>
      <c r="P293">
        <v>7.0000000000000007E-2</v>
      </c>
      <c r="Q293">
        <v>0.15</v>
      </c>
      <c r="R293">
        <v>0.23</v>
      </c>
      <c r="S293">
        <v>1.07</v>
      </c>
      <c r="T293">
        <v>318.77999999999997</v>
      </c>
      <c r="U293">
        <v>7.97</v>
      </c>
      <c r="V293">
        <v>0.75</v>
      </c>
      <c r="W293">
        <v>0.38</v>
      </c>
      <c r="X293">
        <v>0.56000000000000005</v>
      </c>
      <c r="Y293">
        <v>1.1299999999999999</v>
      </c>
      <c r="Z293">
        <v>1.69</v>
      </c>
      <c r="AA293">
        <v>8.09</v>
      </c>
      <c r="AB293">
        <v>11.42</v>
      </c>
      <c r="AC293">
        <v>11.91</v>
      </c>
      <c r="AD293">
        <v>55.57</v>
      </c>
      <c r="AE293">
        <v>46.42</v>
      </c>
      <c r="AF293">
        <v>-7.64</v>
      </c>
      <c r="AG293">
        <v>52.63</v>
      </c>
      <c r="AH293">
        <v>10</v>
      </c>
      <c r="AI293">
        <v>9</v>
      </c>
      <c r="AJ293">
        <v>1</v>
      </c>
      <c r="AK293">
        <v>6</v>
      </c>
      <c r="AL293">
        <v>16.670000000000002</v>
      </c>
      <c r="AM293">
        <v>2</v>
      </c>
      <c r="AN293">
        <v>6</v>
      </c>
      <c r="AO293">
        <v>33.33</v>
      </c>
      <c r="AP293">
        <v>1</v>
      </c>
      <c r="AQ293">
        <v>31</v>
      </c>
      <c r="AR293">
        <v>3.23</v>
      </c>
      <c r="AS293">
        <v>128</v>
      </c>
      <c r="AT293">
        <v>247</v>
      </c>
      <c r="AU293">
        <v>51.82</v>
      </c>
    </row>
    <row r="294" spans="2:47" x14ac:dyDescent="0.2">
      <c r="B294" t="s">
        <v>3680</v>
      </c>
      <c r="C294" t="s">
        <v>102</v>
      </c>
      <c r="D294" t="s">
        <v>601</v>
      </c>
      <c r="E294">
        <v>19.677</v>
      </c>
      <c r="F294">
        <v>14</v>
      </c>
      <c r="G294">
        <v>4</v>
      </c>
      <c r="H294">
        <v>0</v>
      </c>
      <c r="I294">
        <v>5</v>
      </c>
      <c r="J294">
        <v>4</v>
      </c>
      <c r="K294">
        <v>9</v>
      </c>
      <c r="L294">
        <v>20</v>
      </c>
      <c r="M294">
        <v>20</v>
      </c>
      <c r="N294">
        <v>0.28999999999999998</v>
      </c>
      <c r="O294">
        <v>0</v>
      </c>
      <c r="P294">
        <v>0.36</v>
      </c>
      <c r="Q294">
        <v>0.28999999999999998</v>
      </c>
      <c r="R294">
        <v>0.64</v>
      </c>
      <c r="S294">
        <v>1.43</v>
      </c>
      <c r="T294">
        <v>212.94</v>
      </c>
      <c r="U294">
        <v>15.21</v>
      </c>
      <c r="V294">
        <v>1.1299999999999999</v>
      </c>
      <c r="W294">
        <v>0</v>
      </c>
      <c r="X294">
        <v>1.41</v>
      </c>
      <c r="Y294">
        <v>1.1299999999999999</v>
      </c>
      <c r="Z294">
        <v>2.54</v>
      </c>
      <c r="AA294">
        <v>5.64</v>
      </c>
      <c r="AB294">
        <v>13.52</v>
      </c>
      <c r="AC294">
        <v>12.72</v>
      </c>
      <c r="AD294">
        <v>52.02</v>
      </c>
      <c r="AE294">
        <v>45.54</v>
      </c>
      <c r="AF294">
        <v>15.87</v>
      </c>
      <c r="AG294">
        <v>71.430000000000007</v>
      </c>
      <c r="AH294">
        <v>15</v>
      </c>
      <c r="AI294">
        <v>6</v>
      </c>
      <c r="AJ294">
        <v>1</v>
      </c>
      <c r="AK294">
        <v>1</v>
      </c>
      <c r="AL294">
        <v>100</v>
      </c>
      <c r="AM294">
        <v>0</v>
      </c>
      <c r="AN294">
        <v>2</v>
      </c>
      <c r="AO294">
        <v>0</v>
      </c>
      <c r="AP294">
        <v>3</v>
      </c>
      <c r="AQ294">
        <v>17</v>
      </c>
      <c r="AR294">
        <v>17.649999999999999</v>
      </c>
      <c r="AS294">
        <v>0</v>
      </c>
      <c r="AT294">
        <v>0</v>
      </c>
      <c r="AU294">
        <v>0</v>
      </c>
    </row>
    <row r="295" spans="2:47" x14ac:dyDescent="0.2">
      <c r="B295" t="s">
        <v>702</v>
      </c>
      <c r="C295" t="s">
        <v>41</v>
      </c>
      <c r="D295" t="s">
        <v>579</v>
      </c>
      <c r="E295">
        <v>17.382999999999999</v>
      </c>
      <c r="F295">
        <v>61</v>
      </c>
      <c r="G295">
        <v>6</v>
      </c>
      <c r="H295">
        <v>9</v>
      </c>
      <c r="I295">
        <v>10</v>
      </c>
      <c r="J295">
        <v>15</v>
      </c>
      <c r="K295">
        <v>25</v>
      </c>
      <c r="L295">
        <v>70</v>
      </c>
      <c r="M295">
        <v>8.57</v>
      </c>
      <c r="N295">
        <v>0.1</v>
      </c>
      <c r="O295">
        <v>0.15</v>
      </c>
      <c r="P295">
        <v>0.16</v>
      </c>
      <c r="Q295">
        <v>0.25</v>
      </c>
      <c r="R295">
        <v>0.41</v>
      </c>
      <c r="S295">
        <v>1.1499999999999999</v>
      </c>
      <c r="T295">
        <v>690.63</v>
      </c>
      <c r="U295">
        <v>11.32</v>
      </c>
      <c r="V295">
        <v>0.52</v>
      </c>
      <c r="W295">
        <v>0.78</v>
      </c>
      <c r="X295">
        <v>0.87</v>
      </c>
      <c r="Y295">
        <v>1.3</v>
      </c>
      <c r="Z295">
        <v>2.17</v>
      </c>
      <c r="AA295">
        <v>6.08</v>
      </c>
      <c r="AB295">
        <v>13.68</v>
      </c>
      <c r="AC295">
        <v>12.99</v>
      </c>
      <c r="AD295">
        <v>56.03</v>
      </c>
      <c r="AE295">
        <v>48.22</v>
      </c>
      <c r="AF295">
        <v>5.39</v>
      </c>
      <c r="AG295">
        <v>63.64</v>
      </c>
      <c r="AH295">
        <v>35</v>
      </c>
      <c r="AI295">
        <v>20</v>
      </c>
      <c r="AJ295">
        <v>3</v>
      </c>
      <c r="AK295">
        <v>8</v>
      </c>
      <c r="AL295">
        <v>37.5</v>
      </c>
      <c r="AM295">
        <v>0</v>
      </c>
      <c r="AN295">
        <v>8</v>
      </c>
      <c r="AO295">
        <v>0</v>
      </c>
      <c r="AP295">
        <v>3</v>
      </c>
      <c r="AQ295">
        <v>54</v>
      </c>
      <c r="AR295">
        <v>5.56</v>
      </c>
      <c r="AS295">
        <v>326</v>
      </c>
      <c r="AT295">
        <v>638</v>
      </c>
      <c r="AU295">
        <v>51.1</v>
      </c>
    </row>
    <row r="296" spans="2:47" x14ac:dyDescent="0.2">
      <c r="B296" t="s">
        <v>518</v>
      </c>
      <c r="C296" t="s">
        <v>49</v>
      </c>
      <c r="D296" t="s">
        <v>1656</v>
      </c>
      <c r="E296">
        <v>19.981000000000002</v>
      </c>
      <c r="F296">
        <v>47</v>
      </c>
      <c r="G296">
        <v>11</v>
      </c>
      <c r="H296">
        <v>3</v>
      </c>
      <c r="I296">
        <v>5</v>
      </c>
      <c r="J296">
        <v>14</v>
      </c>
      <c r="K296">
        <v>19</v>
      </c>
      <c r="L296">
        <v>115</v>
      </c>
      <c r="M296">
        <v>9.57</v>
      </c>
      <c r="N296">
        <v>0.23</v>
      </c>
      <c r="O296">
        <v>0.06</v>
      </c>
      <c r="P296">
        <v>0.11</v>
      </c>
      <c r="Q296">
        <v>0.3</v>
      </c>
      <c r="R296">
        <v>0.4</v>
      </c>
      <c r="S296">
        <v>2.4500000000000002</v>
      </c>
      <c r="T296">
        <v>654.32000000000005</v>
      </c>
      <c r="U296">
        <v>13.92</v>
      </c>
      <c r="V296">
        <v>1.01</v>
      </c>
      <c r="W296">
        <v>0.28000000000000003</v>
      </c>
      <c r="X296">
        <v>0.46</v>
      </c>
      <c r="Y296">
        <v>1.28</v>
      </c>
      <c r="Z296">
        <v>1.74</v>
      </c>
      <c r="AA296">
        <v>10.55</v>
      </c>
      <c r="AB296">
        <v>13.98</v>
      </c>
      <c r="AC296">
        <v>13.35</v>
      </c>
      <c r="AD296">
        <v>49.79</v>
      </c>
      <c r="AE296">
        <v>51.83</v>
      </c>
      <c r="AF296">
        <v>1.57</v>
      </c>
      <c r="AG296">
        <v>49.23</v>
      </c>
      <c r="AH296">
        <v>32</v>
      </c>
      <c r="AI296">
        <v>33</v>
      </c>
      <c r="AJ296">
        <v>4</v>
      </c>
      <c r="AK296">
        <v>7</v>
      </c>
      <c r="AL296">
        <v>57.14</v>
      </c>
      <c r="AM296">
        <v>0</v>
      </c>
      <c r="AN296">
        <v>10</v>
      </c>
      <c r="AO296">
        <v>0</v>
      </c>
      <c r="AP296">
        <v>7</v>
      </c>
      <c r="AQ296">
        <v>98</v>
      </c>
      <c r="AR296">
        <v>7.14</v>
      </c>
      <c r="AS296">
        <v>32</v>
      </c>
      <c r="AT296">
        <v>61</v>
      </c>
      <c r="AU296">
        <v>52.46</v>
      </c>
    </row>
    <row r="297" spans="2:47" x14ac:dyDescent="0.2">
      <c r="B297" t="s">
        <v>921</v>
      </c>
      <c r="C297" t="s">
        <v>41</v>
      </c>
      <c r="D297" t="s">
        <v>630</v>
      </c>
      <c r="E297">
        <v>16.545000000000002</v>
      </c>
      <c r="F297">
        <v>38</v>
      </c>
      <c r="G297">
        <v>5</v>
      </c>
      <c r="H297">
        <v>2</v>
      </c>
      <c r="I297">
        <v>1</v>
      </c>
      <c r="J297">
        <v>7</v>
      </c>
      <c r="K297">
        <v>8</v>
      </c>
      <c r="L297">
        <v>45</v>
      </c>
      <c r="M297">
        <v>11.11</v>
      </c>
      <c r="N297">
        <v>0.13</v>
      </c>
      <c r="O297">
        <v>0.05</v>
      </c>
      <c r="P297">
        <v>0.03</v>
      </c>
      <c r="Q297">
        <v>0.18</v>
      </c>
      <c r="R297">
        <v>0.21</v>
      </c>
      <c r="S297">
        <v>1.18</v>
      </c>
      <c r="T297">
        <v>417.65</v>
      </c>
      <c r="U297">
        <v>10.99</v>
      </c>
      <c r="V297">
        <v>0.72</v>
      </c>
      <c r="W297">
        <v>0.28999999999999998</v>
      </c>
      <c r="X297">
        <v>0.14000000000000001</v>
      </c>
      <c r="Y297">
        <v>1.01</v>
      </c>
      <c r="Z297">
        <v>1.1499999999999999</v>
      </c>
      <c r="AA297">
        <v>6.46</v>
      </c>
      <c r="AB297">
        <v>12.2</v>
      </c>
      <c r="AC297">
        <v>12.9</v>
      </c>
      <c r="AD297">
        <v>39.49</v>
      </c>
      <c r="AE297">
        <v>53.38</v>
      </c>
      <c r="AF297">
        <v>9.9700000000000006</v>
      </c>
      <c r="AG297">
        <v>45.45</v>
      </c>
      <c r="AH297">
        <v>20</v>
      </c>
      <c r="AI297">
        <v>24</v>
      </c>
      <c r="AJ297">
        <v>1</v>
      </c>
      <c r="AK297">
        <v>3</v>
      </c>
      <c r="AL297">
        <v>33.33</v>
      </c>
      <c r="AM297">
        <v>2</v>
      </c>
      <c r="AN297">
        <v>7</v>
      </c>
      <c r="AO297">
        <v>28.57</v>
      </c>
      <c r="AP297">
        <v>2</v>
      </c>
      <c r="AQ297">
        <v>35</v>
      </c>
      <c r="AR297">
        <v>5.71</v>
      </c>
      <c r="AS297">
        <v>157</v>
      </c>
      <c r="AT297">
        <v>358</v>
      </c>
      <c r="AU297">
        <v>43.85</v>
      </c>
    </row>
    <row r="298" spans="2:47" x14ac:dyDescent="0.2">
      <c r="B298" t="s">
        <v>895</v>
      </c>
      <c r="C298" t="s">
        <v>41</v>
      </c>
      <c r="D298" t="s">
        <v>593</v>
      </c>
      <c r="E298">
        <v>18.256</v>
      </c>
      <c r="F298">
        <v>40</v>
      </c>
      <c r="G298">
        <v>2</v>
      </c>
      <c r="H298">
        <v>2</v>
      </c>
      <c r="I298">
        <v>3</v>
      </c>
      <c r="J298">
        <v>4</v>
      </c>
      <c r="K298">
        <v>7</v>
      </c>
      <c r="L298">
        <v>26</v>
      </c>
      <c r="M298">
        <v>7.69</v>
      </c>
      <c r="N298">
        <v>0.05</v>
      </c>
      <c r="O298">
        <v>0.05</v>
      </c>
      <c r="P298">
        <v>7.0000000000000007E-2</v>
      </c>
      <c r="Q298">
        <v>0.1</v>
      </c>
      <c r="R298">
        <v>0.17</v>
      </c>
      <c r="S298">
        <v>0.65</v>
      </c>
      <c r="T298">
        <v>315.52999999999997</v>
      </c>
      <c r="U298">
        <v>7.89</v>
      </c>
      <c r="V298">
        <v>0.38</v>
      </c>
      <c r="W298">
        <v>0.38</v>
      </c>
      <c r="X298">
        <v>0.56999999999999995</v>
      </c>
      <c r="Y298">
        <v>0.76</v>
      </c>
      <c r="Z298">
        <v>1.33</v>
      </c>
      <c r="AA298">
        <v>4.9400000000000004</v>
      </c>
      <c r="AB298">
        <v>12.05</v>
      </c>
      <c r="AC298">
        <v>12.48</v>
      </c>
      <c r="AD298">
        <v>56.75</v>
      </c>
      <c r="AE298">
        <v>47.16</v>
      </c>
      <c r="AF298">
        <v>-11.74</v>
      </c>
      <c r="AG298">
        <v>50</v>
      </c>
      <c r="AH298">
        <v>10</v>
      </c>
      <c r="AI298">
        <v>10</v>
      </c>
      <c r="AJ298">
        <v>0</v>
      </c>
      <c r="AK298">
        <v>6</v>
      </c>
      <c r="AL298">
        <v>0</v>
      </c>
      <c r="AM298">
        <v>1</v>
      </c>
      <c r="AN298">
        <v>4</v>
      </c>
      <c r="AO298">
        <v>25</v>
      </c>
      <c r="AP298">
        <v>1</v>
      </c>
      <c r="AQ298">
        <v>16</v>
      </c>
      <c r="AR298">
        <v>6.25</v>
      </c>
      <c r="AS298">
        <v>125</v>
      </c>
      <c r="AT298">
        <v>237</v>
      </c>
      <c r="AU298">
        <v>52.74</v>
      </c>
    </row>
    <row r="299" spans="2:47" x14ac:dyDescent="0.2">
      <c r="B299" t="s">
        <v>931</v>
      </c>
      <c r="C299" t="s">
        <v>41</v>
      </c>
      <c r="D299" t="s">
        <v>586</v>
      </c>
      <c r="E299">
        <v>18.652999999999999</v>
      </c>
      <c r="F299">
        <v>15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8</v>
      </c>
      <c r="M299">
        <v>0</v>
      </c>
      <c r="N299">
        <v>0</v>
      </c>
      <c r="O299">
        <v>7.0000000000000007E-2</v>
      </c>
      <c r="P299">
        <v>0</v>
      </c>
      <c r="Q299">
        <v>7.0000000000000007E-2</v>
      </c>
      <c r="R299">
        <v>7.0000000000000007E-2</v>
      </c>
      <c r="S299">
        <v>0.53</v>
      </c>
      <c r="T299">
        <v>123.94</v>
      </c>
      <c r="U299">
        <v>8.26</v>
      </c>
      <c r="V299">
        <v>0</v>
      </c>
      <c r="W299">
        <v>0.48</v>
      </c>
      <c r="X299">
        <v>0</v>
      </c>
      <c r="Y299">
        <v>0.48</v>
      </c>
      <c r="Z299">
        <v>0.48</v>
      </c>
      <c r="AA299">
        <v>3.87</v>
      </c>
      <c r="AB299">
        <v>12.78</v>
      </c>
      <c r="AC299">
        <v>12.56</v>
      </c>
      <c r="AD299">
        <v>50.97</v>
      </c>
      <c r="AE299">
        <v>46.48</v>
      </c>
      <c r="AF299">
        <v>-18.84</v>
      </c>
      <c r="AG299">
        <v>42.86</v>
      </c>
      <c r="AH299">
        <v>3</v>
      </c>
      <c r="AI299">
        <v>4</v>
      </c>
      <c r="AJ299">
        <v>0</v>
      </c>
      <c r="AK299">
        <v>0</v>
      </c>
      <c r="AL299">
        <v>0</v>
      </c>
      <c r="AM299">
        <v>0</v>
      </c>
      <c r="AN299">
        <v>3</v>
      </c>
      <c r="AO299">
        <v>0</v>
      </c>
      <c r="AP299">
        <v>0</v>
      </c>
      <c r="AQ299">
        <v>5</v>
      </c>
      <c r="AR299">
        <v>0</v>
      </c>
      <c r="AS299">
        <v>35</v>
      </c>
      <c r="AT299">
        <v>67</v>
      </c>
      <c r="AU299">
        <v>52.24</v>
      </c>
    </row>
    <row r="300" spans="2:47" x14ac:dyDescent="0.2">
      <c r="B300" t="s">
        <v>1025</v>
      </c>
      <c r="C300" t="s">
        <v>102</v>
      </c>
      <c r="D300" t="s">
        <v>601</v>
      </c>
      <c r="E300">
        <v>16.529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</row>
    <row r="301" spans="2:47" x14ac:dyDescent="0.2">
      <c r="B301" t="s">
        <v>1012</v>
      </c>
      <c r="C301" t="s">
        <v>102</v>
      </c>
      <c r="D301" t="s">
        <v>599</v>
      </c>
      <c r="E301">
        <v>17.196999999999999</v>
      </c>
      <c r="F301">
        <v>21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0.28999999999999998</v>
      </c>
      <c r="T301">
        <v>163.35</v>
      </c>
      <c r="U301">
        <v>7.78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2.2000000000000002</v>
      </c>
      <c r="AB301">
        <v>12.94</v>
      </c>
      <c r="AC301">
        <v>12.9</v>
      </c>
      <c r="AD301">
        <v>51.89</v>
      </c>
      <c r="AE301">
        <v>53.12</v>
      </c>
      <c r="AF301">
        <v>-27.57</v>
      </c>
      <c r="AG301">
        <v>28.57</v>
      </c>
      <c r="AH301">
        <v>2</v>
      </c>
      <c r="AI301">
        <v>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6</v>
      </c>
      <c r="AR301">
        <v>0</v>
      </c>
      <c r="AS301">
        <v>1</v>
      </c>
      <c r="AT301">
        <v>2</v>
      </c>
      <c r="AU301">
        <v>50</v>
      </c>
    </row>
    <row r="302" spans="2:47" x14ac:dyDescent="0.2">
      <c r="B302" t="s">
        <v>739</v>
      </c>
      <c r="C302" t="s">
        <v>102</v>
      </c>
      <c r="D302" t="s">
        <v>581</v>
      </c>
      <c r="E302">
        <v>19.477</v>
      </c>
      <c r="F302">
        <v>68</v>
      </c>
      <c r="G302">
        <v>2</v>
      </c>
      <c r="H302">
        <v>7</v>
      </c>
      <c r="I302">
        <v>10</v>
      </c>
      <c r="J302">
        <v>9</v>
      </c>
      <c r="K302">
        <v>19</v>
      </c>
      <c r="L302">
        <v>68</v>
      </c>
      <c r="M302">
        <v>2.94</v>
      </c>
      <c r="N302">
        <v>0.03</v>
      </c>
      <c r="O302">
        <v>0.1</v>
      </c>
      <c r="P302">
        <v>0.15</v>
      </c>
      <c r="Q302">
        <v>0.13</v>
      </c>
      <c r="R302">
        <v>0.28000000000000003</v>
      </c>
      <c r="S302">
        <v>1</v>
      </c>
      <c r="T302">
        <v>916.09</v>
      </c>
      <c r="U302">
        <v>13.47</v>
      </c>
      <c r="V302">
        <v>0.13</v>
      </c>
      <c r="W302">
        <v>0.46</v>
      </c>
      <c r="X302">
        <v>0.65</v>
      </c>
      <c r="Y302">
        <v>0.59</v>
      </c>
      <c r="Z302">
        <v>1.24</v>
      </c>
      <c r="AA302">
        <v>4.45</v>
      </c>
      <c r="AB302">
        <v>13.28</v>
      </c>
      <c r="AC302">
        <v>13.6</v>
      </c>
      <c r="AD302">
        <v>58.69</v>
      </c>
      <c r="AE302">
        <v>50.38</v>
      </c>
      <c r="AF302">
        <v>-11.92</v>
      </c>
      <c r="AG302">
        <v>50.52</v>
      </c>
      <c r="AH302">
        <v>49</v>
      </c>
      <c r="AI302">
        <v>48</v>
      </c>
      <c r="AJ302">
        <v>0</v>
      </c>
      <c r="AK302">
        <v>0</v>
      </c>
      <c r="AL302">
        <v>0</v>
      </c>
      <c r="AM302">
        <v>0</v>
      </c>
      <c r="AN302">
        <v>3</v>
      </c>
      <c r="AO302">
        <v>0</v>
      </c>
      <c r="AP302">
        <v>2</v>
      </c>
      <c r="AQ302">
        <v>65</v>
      </c>
      <c r="AR302">
        <v>3.08</v>
      </c>
      <c r="AS302">
        <v>1</v>
      </c>
      <c r="AT302">
        <v>1</v>
      </c>
      <c r="AU302">
        <v>100</v>
      </c>
    </row>
    <row r="303" spans="2:47" x14ac:dyDescent="0.2">
      <c r="B303" t="s">
        <v>807</v>
      </c>
      <c r="C303" t="s">
        <v>41</v>
      </c>
      <c r="D303" t="s">
        <v>636</v>
      </c>
      <c r="E303">
        <v>17.757999999999999</v>
      </c>
      <c r="F303">
        <v>31</v>
      </c>
      <c r="G303">
        <v>1</v>
      </c>
      <c r="H303">
        <v>3</v>
      </c>
      <c r="I303">
        <v>1</v>
      </c>
      <c r="J303">
        <v>4</v>
      </c>
      <c r="K303">
        <v>5</v>
      </c>
      <c r="L303">
        <v>15</v>
      </c>
      <c r="M303">
        <v>6.67</v>
      </c>
      <c r="N303">
        <v>0.03</v>
      </c>
      <c r="O303">
        <v>0.1</v>
      </c>
      <c r="P303">
        <v>0.03</v>
      </c>
      <c r="Q303">
        <v>0.13</v>
      </c>
      <c r="R303">
        <v>0.16</v>
      </c>
      <c r="S303">
        <v>0.48</v>
      </c>
      <c r="T303">
        <v>305.64999999999998</v>
      </c>
      <c r="U303">
        <v>9.86</v>
      </c>
      <c r="V303">
        <v>0.2</v>
      </c>
      <c r="W303">
        <v>0.59</v>
      </c>
      <c r="X303">
        <v>0.2</v>
      </c>
      <c r="Y303">
        <v>0.79</v>
      </c>
      <c r="Z303">
        <v>0.98</v>
      </c>
      <c r="AA303">
        <v>2.94</v>
      </c>
      <c r="AB303">
        <v>12.42</v>
      </c>
      <c r="AC303">
        <v>12.39</v>
      </c>
      <c r="AD303">
        <v>49.02</v>
      </c>
      <c r="AE303">
        <v>49.37</v>
      </c>
      <c r="AF303">
        <v>-11.69</v>
      </c>
      <c r="AG303">
        <v>45.45</v>
      </c>
      <c r="AH303">
        <v>10</v>
      </c>
      <c r="AI303">
        <v>12</v>
      </c>
      <c r="AJ303">
        <v>1</v>
      </c>
      <c r="AK303">
        <v>1</v>
      </c>
      <c r="AL303">
        <v>100</v>
      </c>
      <c r="AM303">
        <v>0</v>
      </c>
      <c r="AN303">
        <v>1</v>
      </c>
      <c r="AO303">
        <v>0</v>
      </c>
      <c r="AP303">
        <v>0</v>
      </c>
      <c r="AQ303">
        <v>13</v>
      </c>
      <c r="AR303">
        <v>0</v>
      </c>
      <c r="AS303">
        <v>8</v>
      </c>
      <c r="AT303">
        <v>24</v>
      </c>
      <c r="AU303">
        <v>33.33</v>
      </c>
    </row>
    <row r="304" spans="2:47" x14ac:dyDescent="0.2">
      <c r="B304" t="s">
        <v>840</v>
      </c>
      <c r="C304" t="s">
        <v>41</v>
      </c>
      <c r="D304" t="s">
        <v>644</v>
      </c>
      <c r="E304">
        <v>18.032</v>
      </c>
      <c r="F304">
        <v>37</v>
      </c>
      <c r="G304">
        <v>2</v>
      </c>
      <c r="H304">
        <v>3</v>
      </c>
      <c r="I304">
        <v>0</v>
      </c>
      <c r="J304">
        <v>5</v>
      </c>
      <c r="K304">
        <v>5</v>
      </c>
      <c r="L304">
        <v>33</v>
      </c>
      <c r="M304">
        <v>6.06</v>
      </c>
      <c r="N304">
        <v>0.05</v>
      </c>
      <c r="O304">
        <v>0.08</v>
      </c>
      <c r="P304">
        <v>0</v>
      </c>
      <c r="Q304">
        <v>0.14000000000000001</v>
      </c>
      <c r="R304">
        <v>0.14000000000000001</v>
      </c>
      <c r="S304">
        <v>0.89</v>
      </c>
      <c r="T304">
        <v>319.45999999999998</v>
      </c>
      <c r="U304">
        <v>8.6300000000000008</v>
      </c>
      <c r="V304">
        <v>0.38</v>
      </c>
      <c r="W304">
        <v>0.56000000000000005</v>
      </c>
      <c r="X304">
        <v>0</v>
      </c>
      <c r="Y304">
        <v>0.94</v>
      </c>
      <c r="Z304">
        <v>0.94</v>
      </c>
      <c r="AA304">
        <v>6.2</v>
      </c>
      <c r="AB304">
        <v>11.81</v>
      </c>
      <c r="AC304">
        <v>12.66</v>
      </c>
      <c r="AD304">
        <v>51.79</v>
      </c>
      <c r="AE304">
        <v>49.28</v>
      </c>
      <c r="AF304">
        <v>-18.34</v>
      </c>
      <c r="AG304">
        <v>33.33</v>
      </c>
      <c r="AH304">
        <v>7</v>
      </c>
      <c r="AI304">
        <v>14</v>
      </c>
      <c r="AJ304">
        <v>0</v>
      </c>
      <c r="AK304">
        <v>2</v>
      </c>
      <c r="AL304">
        <v>0</v>
      </c>
      <c r="AM304">
        <v>0</v>
      </c>
      <c r="AN304">
        <v>9</v>
      </c>
      <c r="AO304">
        <v>0</v>
      </c>
      <c r="AP304">
        <v>2</v>
      </c>
      <c r="AQ304">
        <v>22</v>
      </c>
      <c r="AR304">
        <v>9.09</v>
      </c>
      <c r="AS304">
        <v>78</v>
      </c>
      <c r="AT304">
        <v>178</v>
      </c>
      <c r="AU304">
        <v>43.82</v>
      </c>
    </row>
    <row r="305" spans="2:47" x14ac:dyDescent="0.2">
      <c r="B305" t="s">
        <v>905</v>
      </c>
      <c r="C305" t="s">
        <v>102</v>
      </c>
      <c r="D305" t="s">
        <v>630</v>
      </c>
      <c r="E305">
        <v>19.116</v>
      </c>
      <c r="F305">
        <v>15</v>
      </c>
      <c r="G305">
        <v>0</v>
      </c>
      <c r="H305">
        <v>1</v>
      </c>
      <c r="I305">
        <v>1</v>
      </c>
      <c r="J305">
        <v>1</v>
      </c>
      <c r="K305">
        <v>2</v>
      </c>
      <c r="L305">
        <v>12</v>
      </c>
      <c r="M305">
        <v>0</v>
      </c>
      <c r="N305">
        <v>0</v>
      </c>
      <c r="O305">
        <v>7.0000000000000007E-2</v>
      </c>
      <c r="P305">
        <v>7.0000000000000007E-2</v>
      </c>
      <c r="Q305">
        <v>7.0000000000000007E-2</v>
      </c>
      <c r="R305">
        <v>0.13</v>
      </c>
      <c r="S305">
        <v>0.8</v>
      </c>
      <c r="T305">
        <v>212.32</v>
      </c>
      <c r="U305">
        <v>14.15</v>
      </c>
      <c r="V305">
        <v>0</v>
      </c>
      <c r="W305">
        <v>0.28000000000000003</v>
      </c>
      <c r="X305">
        <v>0.28000000000000003</v>
      </c>
      <c r="Y305">
        <v>0.28000000000000003</v>
      </c>
      <c r="Z305">
        <v>0.56999999999999995</v>
      </c>
      <c r="AA305">
        <v>3.39</v>
      </c>
      <c r="AB305">
        <v>12.78</v>
      </c>
      <c r="AC305">
        <v>12.96</v>
      </c>
      <c r="AD305">
        <v>40.71</v>
      </c>
      <c r="AE305">
        <v>49.72</v>
      </c>
      <c r="AF305">
        <v>10.88</v>
      </c>
      <c r="AG305">
        <v>41.18</v>
      </c>
      <c r="AH305">
        <v>7</v>
      </c>
      <c r="AI305">
        <v>10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</v>
      </c>
      <c r="AR305">
        <v>0</v>
      </c>
      <c r="AS305">
        <v>0</v>
      </c>
      <c r="AT305">
        <v>0</v>
      </c>
      <c r="AU305">
        <v>0</v>
      </c>
    </row>
    <row r="306" spans="2:47" x14ac:dyDescent="0.2">
      <c r="B306" t="s">
        <v>699</v>
      </c>
      <c r="C306" t="s">
        <v>49</v>
      </c>
      <c r="D306" t="s">
        <v>601</v>
      </c>
      <c r="E306">
        <v>19.266999999999999</v>
      </c>
      <c r="F306">
        <v>57</v>
      </c>
      <c r="G306">
        <v>14</v>
      </c>
      <c r="H306">
        <v>4</v>
      </c>
      <c r="I306">
        <v>6</v>
      </c>
      <c r="J306">
        <v>18</v>
      </c>
      <c r="K306">
        <v>24</v>
      </c>
      <c r="L306">
        <v>123</v>
      </c>
      <c r="M306">
        <v>11.38</v>
      </c>
      <c r="N306">
        <v>0.25</v>
      </c>
      <c r="O306">
        <v>7.0000000000000007E-2</v>
      </c>
      <c r="P306">
        <v>0.11</v>
      </c>
      <c r="Q306">
        <v>0.32</v>
      </c>
      <c r="R306">
        <v>0.42</v>
      </c>
      <c r="S306">
        <v>2.16</v>
      </c>
      <c r="T306">
        <v>809.41</v>
      </c>
      <c r="U306">
        <v>14.2</v>
      </c>
      <c r="V306">
        <v>1.04</v>
      </c>
      <c r="W306">
        <v>0.3</v>
      </c>
      <c r="X306">
        <v>0.44</v>
      </c>
      <c r="Y306">
        <v>1.33</v>
      </c>
      <c r="Z306">
        <v>1.78</v>
      </c>
      <c r="AA306">
        <v>9.1199999999999992</v>
      </c>
      <c r="AB306">
        <v>13.98</v>
      </c>
      <c r="AC306">
        <v>13.19</v>
      </c>
      <c r="AD306">
        <v>53.38</v>
      </c>
      <c r="AE306">
        <v>51.54</v>
      </c>
      <c r="AF306">
        <v>-8.06</v>
      </c>
      <c r="AG306">
        <v>46.91</v>
      </c>
      <c r="AH306">
        <v>38</v>
      </c>
      <c r="AI306">
        <v>43</v>
      </c>
      <c r="AJ306">
        <v>4</v>
      </c>
      <c r="AK306">
        <v>16</v>
      </c>
      <c r="AL306">
        <v>25</v>
      </c>
      <c r="AM306">
        <v>4</v>
      </c>
      <c r="AN306">
        <v>26</v>
      </c>
      <c r="AO306">
        <v>15.38</v>
      </c>
      <c r="AP306">
        <v>6</v>
      </c>
      <c r="AQ306">
        <v>81</v>
      </c>
      <c r="AR306">
        <v>7.41</v>
      </c>
      <c r="AS306">
        <v>175</v>
      </c>
      <c r="AT306">
        <v>353</v>
      </c>
      <c r="AU306">
        <v>49.58</v>
      </c>
    </row>
    <row r="307" spans="2:47" x14ac:dyDescent="0.2">
      <c r="B307" t="s">
        <v>766</v>
      </c>
      <c r="C307" t="s">
        <v>41</v>
      </c>
      <c r="D307" t="s">
        <v>621</v>
      </c>
      <c r="E307">
        <v>17.221</v>
      </c>
      <c r="F307">
        <v>67</v>
      </c>
      <c r="G307">
        <v>5</v>
      </c>
      <c r="H307">
        <v>10</v>
      </c>
      <c r="I307">
        <v>5</v>
      </c>
      <c r="J307">
        <v>15</v>
      </c>
      <c r="K307">
        <v>20</v>
      </c>
      <c r="L307">
        <v>89</v>
      </c>
      <c r="M307">
        <v>5.62</v>
      </c>
      <c r="N307">
        <v>7.0000000000000007E-2</v>
      </c>
      <c r="O307">
        <v>0.15</v>
      </c>
      <c r="P307">
        <v>7.0000000000000007E-2</v>
      </c>
      <c r="Q307">
        <v>0.22</v>
      </c>
      <c r="R307">
        <v>0.3</v>
      </c>
      <c r="S307">
        <v>1.33</v>
      </c>
      <c r="T307">
        <v>803.27</v>
      </c>
      <c r="U307">
        <v>11.99</v>
      </c>
      <c r="V307">
        <v>0.37</v>
      </c>
      <c r="W307">
        <v>0.75</v>
      </c>
      <c r="X307">
        <v>0.37</v>
      </c>
      <c r="Y307">
        <v>1.1200000000000001</v>
      </c>
      <c r="Z307">
        <v>1.49</v>
      </c>
      <c r="AA307">
        <v>6.65</v>
      </c>
      <c r="AB307">
        <v>12.96</v>
      </c>
      <c r="AC307">
        <v>13.26</v>
      </c>
      <c r="AD307">
        <v>44.11</v>
      </c>
      <c r="AE307">
        <v>49.32</v>
      </c>
      <c r="AF307">
        <v>-3.88</v>
      </c>
      <c r="AG307">
        <v>40.51</v>
      </c>
      <c r="AH307">
        <v>32</v>
      </c>
      <c r="AI307">
        <v>47</v>
      </c>
      <c r="AJ307">
        <v>2</v>
      </c>
      <c r="AK307">
        <v>8</v>
      </c>
      <c r="AL307">
        <v>25</v>
      </c>
      <c r="AM307">
        <v>0</v>
      </c>
      <c r="AN307">
        <v>23</v>
      </c>
      <c r="AO307">
        <v>0</v>
      </c>
      <c r="AP307">
        <v>3</v>
      </c>
      <c r="AQ307">
        <v>58</v>
      </c>
      <c r="AR307">
        <v>5.17</v>
      </c>
      <c r="AS307">
        <v>205</v>
      </c>
      <c r="AT307">
        <v>471</v>
      </c>
      <c r="AU307">
        <v>43.52</v>
      </c>
    </row>
    <row r="308" spans="2:47" x14ac:dyDescent="0.2">
      <c r="B308" t="s">
        <v>757</v>
      </c>
      <c r="C308" t="s">
        <v>41</v>
      </c>
      <c r="D308" t="s">
        <v>583</v>
      </c>
      <c r="E308">
        <v>16.344999999999999</v>
      </c>
      <c r="F308">
        <v>64</v>
      </c>
      <c r="G308">
        <v>8</v>
      </c>
      <c r="H308">
        <v>9</v>
      </c>
      <c r="I308">
        <v>4</v>
      </c>
      <c r="J308">
        <v>17</v>
      </c>
      <c r="K308">
        <v>21</v>
      </c>
      <c r="L308">
        <v>52</v>
      </c>
      <c r="M308">
        <v>15.38</v>
      </c>
      <c r="N308">
        <v>0.12</v>
      </c>
      <c r="O308">
        <v>0.14000000000000001</v>
      </c>
      <c r="P308">
        <v>0.06</v>
      </c>
      <c r="Q308">
        <v>0.27</v>
      </c>
      <c r="R308">
        <v>0.33</v>
      </c>
      <c r="S308">
        <v>0.81</v>
      </c>
      <c r="T308">
        <v>648.16999999999996</v>
      </c>
      <c r="U308">
        <v>10.130000000000001</v>
      </c>
      <c r="V308">
        <v>0.74</v>
      </c>
      <c r="W308">
        <v>0.83</v>
      </c>
      <c r="X308">
        <v>0.37</v>
      </c>
      <c r="Y308">
        <v>1.57</v>
      </c>
      <c r="Z308">
        <v>1.94</v>
      </c>
      <c r="AA308">
        <v>4.8099999999999996</v>
      </c>
      <c r="AB308">
        <v>12.74</v>
      </c>
      <c r="AC308">
        <v>12.84</v>
      </c>
      <c r="AD308">
        <v>58.78</v>
      </c>
      <c r="AE308">
        <v>46.71</v>
      </c>
      <c r="AF308">
        <v>0.6</v>
      </c>
      <c r="AG308">
        <v>61.22</v>
      </c>
      <c r="AH308">
        <v>30</v>
      </c>
      <c r="AI308">
        <v>19</v>
      </c>
      <c r="AJ308">
        <v>4</v>
      </c>
      <c r="AK308">
        <v>10</v>
      </c>
      <c r="AL308">
        <v>40</v>
      </c>
      <c r="AM308">
        <v>3</v>
      </c>
      <c r="AN308">
        <v>13</v>
      </c>
      <c r="AO308">
        <v>23.08</v>
      </c>
      <c r="AP308">
        <v>1</v>
      </c>
      <c r="AQ308">
        <v>29</v>
      </c>
      <c r="AR308">
        <v>3.45</v>
      </c>
      <c r="AS308">
        <v>276</v>
      </c>
      <c r="AT308">
        <v>596</v>
      </c>
      <c r="AU308">
        <v>46.31</v>
      </c>
    </row>
    <row r="309" spans="2:47" x14ac:dyDescent="0.2">
      <c r="B309" t="s">
        <v>970</v>
      </c>
      <c r="C309" t="s">
        <v>41</v>
      </c>
      <c r="D309" t="s">
        <v>593</v>
      </c>
      <c r="E309">
        <v>17.617999999999999</v>
      </c>
      <c r="F309">
        <v>5</v>
      </c>
      <c r="G309">
        <v>1</v>
      </c>
      <c r="H309">
        <v>1</v>
      </c>
      <c r="I309">
        <v>1</v>
      </c>
      <c r="J309">
        <v>2</v>
      </c>
      <c r="K309">
        <v>3</v>
      </c>
      <c r="L309">
        <v>4</v>
      </c>
      <c r="M309">
        <v>25</v>
      </c>
      <c r="N309">
        <v>0.2</v>
      </c>
      <c r="O309">
        <v>0.2</v>
      </c>
      <c r="P309">
        <v>0.2</v>
      </c>
      <c r="Q309">
        <v>0.4</v>
      </c>
      <c r="R309">
        <v>0.6</v>
      </c>
      <c r="S309">
        <v>0.8</v>
      </c>
      <c r="T309">
        <v>45.88</v>
      </c>
      <c r="U309">
        <v>9.18</v>
      </c>
      <c r="V309">
        <v>1.31</v>
      </c>
      <c r="W309">
        <v>1.31</v>
      </c>
      <c r="X309">
        <v>1.31</v>
      </c>
      <c r="Y309">
        <v>2.62</v>
      </c>
      <c r="Z309">
        <v>3.92</v>
      </c>
      <c r="AA309">
        <v>5.23</v>
      </c>
      <c r="AB309">
        <v>10.71</v>
      </c>
      <c r="AC309">
        <v>11.94</v>
      </c>
      <c r="AD309">
        <v>56.67</v>
      </c>
      <c r="AE309">
        <v>41.14</v>
      </c>
      <c r="AF309">
        <v>56.25</v>
      </c>
      <c r="AG309">
        <v>100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3</v>
      </c>
      <c r="AR309">
        <v>33.33</v>
      </c>
      <c r="AS309">
        <v>0</v>
      </c>
      <c r="AT309">
        <v>0</v>
      </c>
      <c r="AU309">
        <v>0</v>
      </c>
    </row>
    <row r="310" spans="2:47" x14ac:dyDescent="0.2">
      <c r="B310" t="s">
        <v>760</v>
      </c>
      <c r="C310" t="s">
        <v>41</v>
      </c>
      <c r="D310" t="s">
        <v>579</v>
      </c>
      <c r="E310">
        <v>17.419</v>
      </c>
      <c r="F310">
        <v>56</v>
      </c>
      <c r="G310">
        <v>3</v>
      </c>
      <c r="H310">
        <v>6</v>
      </c>
      <c r="I310">
        <v>0</v>
      </c>
      <c r="J310">
        <v>9</v>
      </c>
      <c r="K310">
        <v>9</v>
      </c>
      <c r="L310">
        <v>29</v>
      </c>
      <c r="M310">
        <v>10.34</v>
      </c>
      <c r="N310">
        <v>0.05</v>
      </c>
      <c r="O310">
        <v>0.11</v>
      </c>
      <c r="P310">
        <v>0</v>
      </c>
      <c r="Q310">
        <v>0.16</v>
      </c>
      <c r="R310">
        <v>0.16</v>
      </c>
      <c r="S310">
        <v>0.52</v>
      </c>
      <c r="T310">
        <v>513.97</v>
      </c>
      <c r="U310">
        <v>9.18</v>
      </c>
      <c r="V310">
        <v>0.35</v>
      </c>
      <c r="W310">
        <v>0.7</v>
      </c>
      <c r="X310">
        <v>0</v>
      </c>
      <c r="Y310">
        <v>1.05</v>
      </c>
      <c r="Z310">
        <v>1.05</v>
      </c>
      <c r="AA310">
        <v>3.39</v>
      </c>
      <c r="AB310">
        <v>13.21</v>
      </c>
      <c r="AC310">
        <v>12.71</v>
      </c>
      <c r="AD310">
        <v>55.17</v>
      </c>
      <c r="AE310">
        <v>51.09</v>
      </c>
      <c r="AF310">
        <v>-10.199999999999999</v>
      </c>
      <c r="AG310">
        <v>50</v>
      </c>
      <c r="AH310">
        <v>17</v>
      </c>
      <c r="AI310">
        <v>17</v>
      </c>
      <c r="AJ310">
        <v>0</v>
      </c>
      <c r="AK310">
        <v>3</v>
      </c>
      <c r="AL310">
        <v>0</v>
      </c>
      <c r="AM310">
        <v>2</v>
      </c>
      <c r="AN310">
        <v>5</v>
      </c>
      <c r="AO310">
        <v>40</v>
      </c>
      <c r="AP310">
        <v>1</v>
      </c>
      <c r="AQ310">
        <v>21</v>
      </c>
      <c r="AR310">
        <v>4.76</v>
      </c>
      <c r="AS310">
        <v>68</v>
      </c>
      <c r="AT310">
        <v>137</v>
      </c>
      <c r="AU310">
        <v>49.64</v>
      </c>
    </row>
    <row r="311" spans="2:47" x14ac:dyDescent="0.2">
      <c r="B311" t="s">
        <v>596</v>
      </c>
      <c r="C311" t="s">
        <v>49</v>
      </c>
      <c r="D311" t="s">
        <v>590</v>
      </c>
      <c r="E311">
        <v>20.411000000000001</v>
      </c>
      <c r="F311">
        <v>66</v>
      </c>
      <c r="G311">
        <v>21</v>
      </c>
      <c r="H311">
        <v>10</v>
      </c>
      <c r="I311">
        <v>10</v>
      </c>
      <c r="J311">
        <v>31</v>
      </c>
      <c r="K311">
        <v>41</v>
      </c>
      <c r="L311">
        <v>125</v>
      </c>
      <c r="M311">
        <v>16.8</v>
      </c>
      <c r="N311">
        <v>0.32</v>
      </c>
      <c r="O311">
        <v>0.15</v>
      </c>
      <c r="P311">
        <v>0.15</v>
      </c>
      <c r="Q311">
        <v>0.47</v>
      </c>
      <c r="R311">
        <v>0.62</v>
      </c>
      <c r="S311">
        <v>1.89</v>
      </c>
      <c r="T311">
        <v>1004.88</v>
      </c>
      <c r="U311">
        <v>15.23</v>
      </c>
      <c r="V311">
        <v>1.25</v>
      </c>
      <c r="W311">
        <v>0.6</v>
      </c>
      <c r="X311">
        <v>0.6</v>
      </c>
      <c r="Y311">
        <v>1.85</v>
      </c>
      <c r="Z311">
        <v>2.4500000000000002</v>
      </c>
      <c r="AA311">
        <v>7.46</v>
      </c>
      <c r="AB311">
        <v>13.32</v>
      </c>
      <c r="AC311">
        <v>13.42</v>
      </c>
      <c r="AD311">
        <v>55.74</v>
      </c>
      <c r="AE311">
        <v>48.12</v>
      </c>
      <c r="AF311">
        <v>-4.13</v>
      </c>
      <c r="AG311">
        <v>52.63</v>
      </c>
      <c r="AH311">
        <v>50</v>
      </c>
      <c r="AI311">
        <v>45</v>
      </c>
      <c r="AJ311">
        <v>7</v>
      </c>
      <c r="AK311">
        <v>12</v>
      </c>
      <c r="AL311">
        <v>58.33</v>
      </c>
      <c r="AM311">
        <v>7</v>
      </c>
      <c r="AN311">
        <v>21</v>
      </c>
      <c r="AO311">
        <v>33.33</v>
      </c>
      <c r="AP311">
        <v>7</v>
      </c>
      <c r="AQ311">
        <v>92</v>
      </c>
      <c r="AR311">
        <v>7.61</v>
      </c>
      <c r="AS311">
        <v>27</v>
      </c>
      <c r="AT311">
        <v>52</v>
      </c>
      <c r="AU311">
        <v>51.92</v>
      </c>
    </row>
    <row r="312" spans="2:47" x14ac:dyDescent="0.2">
      <c r="B312" t="s">
        <v>934</v>
      </c>
      <c r="C312" t="s">
        <v>41</v>
      </c>
      <c r="D312" t="s">
        <v>1667</v>
      </c>
      <c r="E312">
        <v>16.477</v>
      </c>
      <c r="F312">
        <v>24</v>
      </c>
      <c r="G312">
        <v>0</v>
      </c>
      <c r="H312">
        <v>4</v>
      </c>
      <c r="I312">
        <v>1</v>
      </c>
      <c r="J312">
        <v>4</v>
      </c>
      <c r="K312">
        <v>5</v>
      </c>
      <c r="L312">
        <v>21</v>
      </c>
      <c r="M312">
        <v>0</v>
      </c>
      <c r="N312">
        <v>0</v>
      </c>
      <c r="O312">
        <v>0.17</v>
      </c>
      <c r="P312">
        <v>0.04</v>
      </c>
      <c r="Q312">
        <v>0.17</v>
      </c>
      <c r="R312">
        <v>0.21</v>
      </c>
      <c r="S312">
        <v>0.88</v>
      </c>
      <c r="T312">
        <v>237.61</v>
      </c>
      <c r="U312">
        <v>9.9</v>
      </c>
      <c r="V312">
        <v>0</v>
      </c>
      <c r="W312">
        <v>1.01</v>
      </c>
      <c r="X312">
        <v>0.25</v>
      </c>
      <c r="Y312">
        <v>1.01</v>
      </c>
      <c r="Z312">
        <v>1.26</v>
      </c>
      <c r="AA312">
        <v>5.3</v>
      </c>
      <c r="AB312">
        <v>12.95</v>
      </c>
      <c r="AC312">
        <v>13.38</v>
      </c>
      <c r="AD312">
        <v>39.72</v>
      </c>
      <c r="AE312">
        <v>51.31</v>
      </c>
      <c r="AF312">
        <v>3.64</v>
      </c>
      <c r="AG312">
        <v>42.86</v>
      </c>
      <c r="AH312">
        <v>9</v>
      </c>
      <c r="AI312">
        <v>12</v>
      </c>
      <c r="AJ312">
        <v>0</v>
      </c>
      <c r="AK312">
        <v>3</v>
      </c>
      <c r="AL312">
        <v>0</v>
      </c>
      <c r="AM312">
        <v>0</v>
      </c>
      <c r="AN312">
        <v>4</v>
      </c>
      <c r="AO312">
        <v>0</v>
      </c>
      <c r="AP312">
        <v>0</v>
      </c>
      <c r="AQ312">
        <v>14</v>
      </c>
      <c r="AR312">
        <v>0</v>
      </c>
      <c r="AS312">
        <v>0</v>
      </c>
      <c r="AT312">
        <v>7</v>
      </c>
      <c r="AU312">
        <v>0</v>
      </c>
    </row>
    <row r="313" spans="2:47" x14ac:dyDescent="0.2">
      <c r="B313" t="s">
        <v>554</v>
      </c>
      <c r="C313" t="s">
        <v>102</v>
      </c>
      <c r="D313" t="s">
        <v>577</v>
      </c>
      <c r="E313">
        <v>18.588000000000001</v>
      </c>
      <c r="F313">
        <v>61</v>
      </c>
      <c r="G313">
        <v>0</v>
      </c>
      <c r="H313">
        <v>2</v>
      </c>
      <c r="I313">
        <v>2</v>
      </c>
      <c r="J313">
        <v>2</v>
      </c>
      <c r="K313">
        <v>4</v>
      </c>
      <c r="L313">
        <v>40</v>
      </c>
      <c r="M313">
        <v>0</v>
      </c>
      <c r="N313">
        <v>0</v>
      </c>
      <c r="O313">
        <v>0.03</v>
      </c>
      <c r="P313">
        <v>0.03</v>
      </c>
      <c r="Q313">
        <v>0.03</v>
      </c>
      <c r="R313">
        <v>7.0000000000000007E-2</v>
      </c>
      <c r="S313">
        <v>0.66</v>
      </c>
      <c r="T313">
        <v>706.83</v>
      </c>
      <c r="U313">
        <v>11.59</v>
      </c>
      <c r="V313">
        <v>0</v>
      </c>
      <c r="W313">
        <v>0.17</v>
      </c>
      <c r="X313">
        <v>0.17</v>
      </c>
      <c r="Y313">
        <v>0.17</v>
      </c>
      <c r="Z313">
        <v>0.34</v>
      </c>
      <c r="AA313">
        <v>3.4</v>
      </c>
      <c r="AB313">
        <v>12.39</v>
      </c>
      <c r="AC313">
        <v>12.63</v>
      </c>
      <c r="AD313">
        <v>54.86</v>
      </c>
      <c r="AE313">
        <v>47.88</v>
      </c>
      <c r="AF313">
        <v>-10.95</v>
      </c>
      <c r="AG313">
        <v>52.63</v>
      </c>
      <c r="AH313">
        <v>30</v>
      </c>
      <c r="AI313">
        <v>27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39</v>
      </c>
      <c r="AR313">
        <v>0</v>
      </c>
      <c r="AS313">
        <v>0</v>
      </c>
      <c r="AT313">
        <v>0</v>
      </c>
      <c r="AU313">
        <v>0</v>
      </c>
    </row>
    <row r="314" spans="2:47" x14ac:dyDescent="0.2">
      <c r="B314" t="s">
        <v>930</v>
      </c>
      <c r="C314" t="s">
        <v>49</v>
      </c>
      <c r="D314" t="s">
        <v>586</v>
      </c>
      <c r="E314">
        <v>17.427</v>
      </c>
      <c r="F314">
        <v>42</v>
      </c>
      <c r="G314">
        <v>7</v>
      </c>
      <c r="H314">
        <v>2</v>
      </c>
      <c r="I314">
        <v>2</v>
      </c>
      <c r="J314">
        <v>9</v>
      </c>
      <c r="K314">
        <v>11</v>
      </c>
      <c r="L314">
        <v>56</v>
      </c>
      <c r="M314">
        <v>12.5</v>
      </c>
      <c r="N314">
        <v>0.17</v>
      </c>
      <c r="O314">
        <v>0.05</v>
      </c>
      <c r="P314">
        <v>0.05</v>
      </c>
      <c r="Q314">
        <v>0.21</v>
      </c>
      <c r="R314">
        <v>0.26</v>
      </c>
      <c r="S314">
        <v>1.33</v>
      </c>
      <c r="T314">
        <v>446.03</v>
      </c>
      <c r="U314">
        <v>10.62</v>
      </c>
      <c r="V314">
        <v>0.94</v>
      </c>
      <c r="W314">
        <v>0.27</v>
      </c>
      <c r="X314">
        <v>0.27</v>
      </c>
      <c r="Y314">
        <v>1.21</v>
      </c>
      <c r="Z314">
        <v>1.48</v>
      </c>
      <c r="AA314">
        <v>7.53</v>
      </c>
      <c r="AB314">
        <v>12.79</v>
      </c>
      <c r="AC314">
        <v>13.02</v>
      </c>
      <c r="AD314">
        <v>47</v>
      </c>
      <c r="AE314">
        <v>50.14</v>
      </c>
      <c r="AF314">
        <v>14.65</v>
      </c>
      <c r="AG314">
        <v>56.76</v>
      </c>
      <c r="AH314">
        <v>21</v>
      </c>
      <c r="AI314">
        <v>16</v>
      </c>
      <c r="AJ314">
        <v>2</v>
      </c>
      <c r="AK314">
        <v>8</v>
      </c>
      <c r="AL314">
        <v>25</v>
      </c>
      <c r="AM314">
        <v>3</v>
      </c>
      <c r="AN314">
        <v>8</v>
      </c>
      <c r="AO314">
        <v>37.5</v>
      </c>
      <c r="AP314">
        <v>2</v>
      </c>
      <c r="AQ314">
        <v>40</v>
      </c>
      <c r="AR314">
        <v>5</v>
      </c>
      <c r="AS314">
        <v>7</v>
      </c>
      <c r="AT314">
        <v>13</v>
      </c>
      <c r="AU314">
        <v>53.85</v>
      </c>
    </row>
    <row r="315" spans="2:47" x14ac:dyDescent="0.2">
      <c r="B315" t="s">
        <v>174</v>
      </c>
      <c r="C315" t="s">
        <v>41</v>
      </c>
      <c r="D315" t="s">
        <v>107</v>
      </c>
      <c r="E315">
        <v>20.532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</v>
      </c>
      <c r="T315">
        <v>21.66</v>
      </c>
      <c r="U315">
        <v>21.66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8.31</v>
      </c>
      <c r="AB315">
        <v>25.82</v>
      </c>
      <c r="AC315">
        <v>13.26</v>
      </c>
      <c r="AD315">
        <v>30</v>
      </c>
      <c r="AE315">
        <v>58.12</v>
      </c>
      <c r="AF315">
        <v>0</v>
      </c>
      <c r="AG315">
        <v>0</v>
      </c>
      <c r="AH315">
        <v>0</v>
      </c>
      <c r="AI315">
        <v>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</v>
      </c>
      <c r="AR315">
        <v>0</v>
      </c>
      <c r="AS315">
        <v>0</v>
      </c>
      <c r="AT315">
        <v>0</v>
      </c>
      <c r="AU315">
        <v>0</v>
      </c>
    </row>
    <row r="316" spans="2:47" x14ac:dyDescent="0.2">
      <c r="B316" t="s">
        <v>936</v>
      </c>
      <c r="C316" t="s">
        <v>41</v>
      </c>
      <c r="D316" t="s">
        <v>590</v>
      </c>
      <c r="E316">
        <v>16.381</v>
      </c>
      <c r="F316">
        <v>8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3</v>
      </c>
      <c r="M316">
        <v>33.33</v>
      </c>
      <c r="N316">
        <v>0.12</v>
      </c>
      <c r="O316">
        <v>0</v>
      </c>
      <c r="P316">
        <v>0</v>
      </c>
      <c r="Q316">
        <v>0.12</v>
      </c>
      <c r="R316">
        <v>0.12</v>
      </c>
      <c r="S316">
        <v>0.38</v>
      </c>
      <c r="T316">
        <v>64.53</v>
      </c>
      <c r="U316">
        <v>8.07</v>
      </c>
      <c r="V316">
        <v>0.93</v>
      </c>
      <c r="W316">
        <v>0</v>
      </c>
      <c r="X316">
        <v>0</v>
      </c>
      <c r="Y316">
        <v>0.93</v>
      </c>
      <c r="Z316">
        <v>0.93</v>
      </c>
      <c r="AA316">
        <v>2.79</v>
      </c>
      <c r="AB316">
        <v>11.96</v>
      </c>
      <c r="AC316">
        <v>12.12</v>
      </c>
      <c r="AD316">
        <v>50.98</v>
      </c>
      <c r="AE316">
        <v>42.42</v>
      </c>
      <c r="AF316">
        <v>-4.7699999999999996</v>
      </c>
      <c r="AG316">
        <v>33.33</v>
      </c>
      <c r="AH316">
        <v>1</v>
      </c>
      <c r="AI316">
        <v>2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100</v>
      </c>
      <c r="AP316">
        <v>0</v>
      </c>
      <c r="AQ316">
        <v>2</v>
      </c>
      <c r="AR316">
        <v>0</v>
      </c>
      <c r="AS316">
        <v>15</v>
      </c>
      <c r="AT316">
        <v>37</v>
      </c>
      <c r="AU316">
        <v>40.54</v>
      </c>
    </row>
    <row r="317" spans="2:47" x14ac:dyDescent="0.2">
      <c r="B317" t="s">
        <v>632</v>
      </c>
      <c r="C317" t="s">
        <v>46</v>
      </c>
      <c r="D317" t="s">
        <v>1650</v>
      </c>
      <c r="E317">
        <v>20.701000000000001</v>
      </c>
      <c r="F317">
        <v>59</v>
      </c>
      <c r="G317">
        <v>14</v>
      </c>
      <c r="H317">
        <v>19</v>
      </c>
      <c r="I317">
        <v>9</v>
      </c>
      <c r="J317">
        <v>33</v>
      </c>
      <c r="K317">
        <v>42</v>
      </c>
      <c r="L317">
        <v>130</v>
      </c>
      <c r="M317">
        <v>10.77</v>
      </c>
      <c r="N317">
        <v>0.24</v>
      </c>
      <c r="O317">
        <v>0.32</v>
      </c>
      <c r="P317">
        <v>0.15</v>
      </c>
      <c r="Q317">
        <v>0.56000000000000005</v>
      </c>
      <c r="R317">
        <v>0.71</v>
      </c>
      <c r="S317">
        <v>2.2000000000000002</v>
      </c>
      <c r="T317">
        <v>904.55</v>
      </c>
      <c r="U317">
        <v>15.33</v>
      </c>
      <c r="V317">
        <v>0.93</v>
      </c>
      <c r="W317">
        <v>1.26</v>
      </c>
      <c r="X317">
        <v>0.6</v>
      </c>
      <c r="Y317">
        <v>2.19</v>
      </c>
      <c r="Z317">
        <v>2.79</v>
      </c>
      <c r="AA317">
        <v>8.6199999999999992</v>
      </c>
      <c r="AB317">
        <v>14.34</v>
      </c>
      <c r="AC317">
        <v>13.4</v>
      </c>
      <c r="AD317">
        <v>52.8</v>
      </c>
      <c r="AE317">
        <v>50.08</v>
      </c>
      <c r="AF317">
        <v>-3.6</v>
      </c>
      <c r="AG317">
        <v>52.69</v>
      </c>
      <c r="AH317">
        <v>49</v>
      </c>
      <c r="AI317">
        <v>44</v>
      </c>
      <c r="AJ317">
        <v>5</v>
      </c>
      <c r="AK317">
        <v>13</v>
      </c>
      <c r="AL317">
        <v>38.46</v>
      </c>
      <c r="AM317">
        <v>1</v>
      </c>
      <c r="AN317">
        <v>15</v>
      </c>
      <c r="AO317">
        <v>6.67</v>
      </c>
      <c r="AP317">
        <v>8</v>
      </c>
      <c r="AQ317">
        <v>102</v>
      </c>
      <c r="AR317">
        <v>7.84</v>
      </c>
      <c r="AS317">
        <v>95</v>
      </c>
      <c r="AT317">
        <v>222</v>
      </c>
      <c r="AU317">
        <v>42.79</v>
      </c>
    </row>
    <row r="318" spans="2:47" x14ac:dyDescent="0.2">
      <c r="B318" t="s">
        <v>623</v>
      </c>
      <c r="C318" t="s">
        <v>41</v>
      </c>
      <c r="D318" t="s">
        <v>601</v>
      </c>
      <c r="E318">
        <v>20.594999999999999</v>
      </c>
      <c r="F318">
        <v>67</v>
      </c>
      <c r="G318">
        <v>16</v>
      </c>
      <c r="H318">
        <v>10</v>
      </c>
      <c r="I318">
        <v>6</v>
      </c>
      <c r="J318">
        <v>26</v>
      </c>
      <c r="K318">
        <v>32</v>
      </c>
      <c r="L318">
        <v>175</v>
      </c>
      <c r="M318">
        <v>9.14</v>
      </c>
      <c r="N318">
        <v>0.24</v>
      </c>
      <c r="O318">
        <v>0.15</v>
      </c>
      <c r="P318">
        <v>0.09</v>
      </c>
      <c r="Q318">
        <v>0.39</v>
      </c>
      <c r="R318">
        <v>0.48</v>
      </c>
      <c r="S318">
        <v>2.61</v>
      </c>
      <c r="T318">
        <v>796.78</v>
      </c>
      <c r="U318">
        <v>11.89</v>
      </c>
      <c r="V318">
        <v>1.2</v>
      </c>
      <c r="W318">
        <v>0.75</v>
      </c>
      <c r="X318">
        <v>0.45</v>
      </c>
      <c r="Y318">
        <v>1.96</v>
      </c>
      <c r="Z318">
        <v>2.41</v>
      </c>
      <c r="AA318">
        <v>13.18</v>
      </c>
      <c r="AB318">
        <v>14.15</v>
      </c>
      <c r="AC318">
        <v>12.91</v>
      </c>
      <c r="AD318">
        <v>52.91</v>
      </c>
      <c r="AE318">
        <v>49.92</v>
      </c>
      <c r="AF318">
        <v>12.65</v>
      </c>
      <c r="AG318">
        <v>61.97</v>
      </c>
      <c r="AH318">
        <v>44</v>
      </c>
      <c r="AI318">
        <v>27</v>
      </c>
      <c r="AJ318">
        <v>5</v>
      </c>
      <c r="AK318">
        <v>29</v>
      </c>
      <c r="AL318">
        <v>17.239999999999998</v>
      </c>
      <c r="AM318">
        <v>3</v>
      </c>
      <c r="AN318">
        <v>37</v>
      </c>
      <c r="AO318">
        <v>8.11</v>
      </c>
      <c r="AP318">
        <v>8</v>
      </c>
      <c r="AQ318">
        <v>109</v>
      </c>
      <c r="AR318">
        <v>7.34</v>
      </c>
      <c r="AS318">
        <v>88</v>
      </c>
      <c r="AT318">
        <v>162</v>
      </c>
      <c r="AU318">
        <v>54.32</v>
      </c>
    </row>
    <row r="319" spans="2:47" x14ac:dyDescent="0.2">
      <c r="B319" t="s">
        <v>942</v>
      </c>
      <c r="C319" t="s">
        <v>46</v>
      </c>
      <c r="D319" t="s">
        <v>618</v>
      </c>
      <c r="E319">
        <v>16.805</v>
      </c>
      <c r="F319">
        <v>36</v>
      </c>
      <c r="G319">
        <v>0</v>
      </c>
      <c r="H319">
        <v>1</v>
      </c>
      <c r="I319">
        <v>3</v>
      </c>
      <c r="J319">
        <v>1</v>
      </c>
      <c r="K319">
        <v>4</v>
      </c>
      <c r="L319">
        <v>44</v>
      </c>
      <c r="M319">
        <v>0</v>
      </c>
      <c r="N319">
        <v>0</v>
      </c>
      <c r="O319">
        <v>0.03</v>
      </c>
      <c r="P319">
        <v>0.08</v>
      </c>
      <c r="Q319">
        <v>0.03</v>
      </c>
      <c r="R319">
        <v>0.11</v>
      </c>
      <c r="S319">
        <v>1.22</v>
      </c>
      <c r="T319">
        <v>330.53</v>
      </c>
      <c r="U319">
        <v>9.18</v>
      </c>
      <c r="V319">
        <v>0</v>
      </c>
      <c r="W319">
        <v>0.18</v>
      </c>
      <c r="X319">
        <v>0.54</v>
      </c>
      <c r="Y319">
        <v>0.18</v>
      </c>
      <c r="Z319">
        <v>0.73</v>
      </c>
      <c r="AA319">
        <v>7.99</v>
      </c>
      <c r="AB319">
        <v>13.11</v>
      </c>
      <c r="AC319">
        <v>13.69</v>
      </c>
      <c r="AD319">
        <v>39.53</v>
      </c>
      <c r="AE319">
        <v>54.5</v>
      </c>
      <c r="AF319">
        <v>-15.57</v>
      </c>
      <c r="AG319">
        <v>28</v>
      </c>
      <c r="AH319">
        <v>7</v>
      </c>
      <c r="AI319">
        <v>18</v>
      </c>
      <c r="AJ319">
        <v>0</v>
      </c>
      <c r="AK319">
        <v>3</v>
      </c>
      <c r="AL319">
        <v>0</v>
      </c>
      <c r="AM319">
        <v>0</v>
      </c>
      <c r="AN319">
        <v>4</v>
      </c>
      <c r="AO319">
        <v>0</v>
      </c>
      <c r="AP319">
        <v>0</v>
      </c>
      <c r="AQ319">
        <v>37</v>
      </c>
      <c r="AR319">
        <v>0</v>
      </c>
      <c r="AS319">
        <v>1</v>
      </c>
      <c r="AT319">
        <v>1</v>
      </c>
      <c r="AU319">
        <v>100</v>
      </c>
    </row>
    <row r="320" spans="2:47" x14ac:dyDescent="0.2">
      <c r="B320" t="s">
        <v>678</v>
      </c>
      <c r="C320" t="s">
        <v>49</v>
      </c>
      <c r="D320" t="s">
        <v>644</v>
      </c>
      <c r="E320">
        <v>19.515999999999998</v>
      </c>
      <c r="F320">
        <v>41</v>
      </c>
      <c r="G320">
        <v>8</v>
      </c>
      <c r="H320">
        <v>8</v>
      </c>
      <c r="I320">
        <v>6</v>
      </c>
      <c r="J320">
        <v>16</v>
      </c>
      <c r="K320">
        <v>22</v>
      </c>
      <c r="L320">
        <v>83</v>
      </c>
      <c r="M320">
        <v>9.64</v>
      </c>
      <c r="N320">
        <v>0.2</v>
      </c>
      <c r="O320">
        <v>0.2</v>
      </c>
      <c r="P320">
        <v>0.15</v>
      </c>
      <c r="Q320">
        <v>0.39</v>
      </c>
      <c r="R320">
        <v>0.54</v>
      </c>
      <c r="S320">
        <v>2.02</v>
      </c>
      <c r="T320">
        <v>501.54</v>
      </c>
      <c r="U320">
        <v>12.23</v>
      </c>
      <c r="V320">
        <v>0.96</v>
      </c>
      <c r="W320">
        <v>0.96</v>
      </c>
      <c r="X320">
        <v>0.72</v>
      </c>
      <c r="Y320">
        <v>1.91</v>
      </c>
      <c r="Z320">
        <v>2.63</v>
      </c>
      <c r="AA320">
        <v>9.93</v>
      </c>
      <c r="AB320">
        <v>13.61</v>
      </c>
      <c r="AC320">
        <v>13.27</v>
      </c>
      <c r="AD320">
        <v>54.68</v>
      </c>
      <c r="AE320">
        <v>48.81</v>
      </c>
      <c r="AF320">
        <v>4.08</v>
      </c>
      <c r="AG320">
        <v>58.82</v>
      </c>
      <c r="AH320">
        <v>30</v>
      </c>
      <c r="AI320">
        <v>21</v>
      </c>
      <c r="AJ320">
        <v>2</v>
      </c>
      <c r="AK320">
        <v>11</v>
      </c>
      <c r="AL320">
        <v>18.18</v>
      </c>
      <c r="AM320">
        <v>3</v>
      </c>
      <c r="AN320">
        <v>24</v>
      </c>
      <c r="AO320">
        <v>12.5</v>
      </c>
      <c r="AP320">
        <v>3</v>
      </c>
      <c r="AQ320">
        <v>48</v>
      </c>
      <c r="AR320">
        <v>6.25</v>
      </c>
      <c r="AS320">
        <v>83</v>
      </c>
      <c r="AT320">
        <v>175</v>
      </c>
      <c r="AU320">
        <v>47.43</v>
      </c>
    </row>
    <row r="321" spans="2:47" x14ac:dyDescent="0.2">
      <c r="B321" t="s">
        <v>775</v>
      </c>
      <c r="C321" t="s">
        <v>41</v>
      </c>
      <c r="D321" t="s">
        <v>630</v>
      </c>
      <c r="E321">
        <v>19.677</v>
      </c>
      <c r="F321">
        <v>34</v>
      </c>
      <c r="G321">
        <v>3</v>
      </c>
      <c r="H321">
        <v>2</v>
      </c>
      <c r="I321">
        <v>2</v>
      </c>
      <c r="J321">
        <v>5</v>
      </c>
      <c r="K321">
        <v>7</v>
      </c>
      <c r="L321">
        <v>49</v>
      </c>
      <c r="M321">
        <v>6.12</v>
      </c>
      <c r="N321">
        <v>0.09</v>
      </c>
      <c r="O321">
        <v>0.06</v>
      </c>
      <c r="P321">
        <v>0.06</v>
      </c>
      <c r="Q321">
        <v>0.15</v>
      </c>
      <c r="R321">
        <v>0.21</v>
      </c>
      <c r="S321">
        <v>1.44</v>
      </c>
      <c r="T321">
        <v>365.92</v>
      </c>
      <c r="U321">
        <v>10.76</v>
      </c>
      <c r="V321">
        <v>0.49</v>
      </c>
      <c r="W321">
        <v>0.33</v>
      </c>
      <c r="X321">
        <v>0.33</v>
      </c>
      <c r="Y321">
        <v>0.82</v>
      </c>
      <c r="Z321">
        <v>1.1499999999999999</v>
      </c>
      <c r="AA321">
        <v>8.0299999999999994</v>
      </c>
      <c r="AB321">
        <v>12.87</v>
      </c>
      <c r="AC321">
        <v>12.96</v>
      </c>
      <c r="AD321">
        <v>37.729999999999997</v>
      </c>
      <c r="AE321">
        <v>50.42</v>
      </c>
      <c r="AF321">
        <v>-17.88</v>
      </c>
      <c r="AG321">
        <v>26.67</v>
      </c>
      <c r="AH321">
        <v>8</v>
      </c>
      <c r="AI321">
        <v>22</v>
      </c>
      <c r="AJ321">
        <v>0</v>
      </c>
      <c r="AK321">
        <v>2</v>
      </c>
      <c r="AL321">
        <v>0</v>
      </c>
      <c r="AM321">
        <v>1</v>
      </c>
      <c r="AN321">
        <v>8</v>
      </c>
      <c r="AO321">
        <v>12.5</v>
      </c>
      <c r="AP321">
        <v>2</v>
      </c>
      <c r="AQ321">
        <v>39</v>
      </c>
      <c r="AR321">
        <v>5.13</v>
      </c>
      <c r="AS321">
        <v>145</v>
      </c>
      <c r="AT321">
        <v>298</v>
      </c>
      <c r="AU321">
        <v>48.66</v>
      </c>
    </row>
    <row r="322" spans="2:47" x14ac:dyDescent="0.2">
      <c r="B322" t="s">
        <v>598</v>
      </c>
      <c r="C322" t="s">
        <v>49</v>
      </c>
      <c r="D322" t="s">
        <v>599</v>
      </c>
      <c r="E322">
        <v>19.748999999999999</v>
      </c>
      <c r="F322">
        <v>66</v>
      </c>
      <c r="G322">
        <v>18</v>
      </c>
      <c r="H322">
        <v>11</v>
      </c>
      <c r="I322">
        <v>8</v>
      </c>
      <c r="J322">
        <v>29</v>
      </c>
      <c r="K322">
        <v>37</v>
      </c>
      <c r="L322">
        <v>208</v>
      </c>
      <c r="M322">
        <v>8.65</v>
      </c>
      <c r="N322">
        <v>0.27</v>
      </c>
      <c r="O322">
        <v>0.17</v>
      </c>
      <c r="P322">
        <v>0.12</v>
      </c>
      <c r="Q322">
        <v>0.44</v>
      </c>
      <c r="R322">
        <v>0.56000000000000005</v>
      </c>
      <c r="S322">
        <v>3.15</v>
      </c>
      <c r="T322">
        <v>879.08</v>
      </c>
      <c r="U322">
        <v>13.32</v>
      </c>
      <c r="V322">
        <v>1.23</v>
      </c>
      <c r="W322">
        <v>0.75</v>
      </c>
      <c r="X322">
        <v>0.55000000000000004</v>
      </c>
      <c r="Y322">
        <v>1.98</v>
      </c>
      <c r="Z322">
        <v>2.5299999999999998</v>
      </c>
      <c r="AA322">
        <v>14.2</v>
      </c>
      <c r="AB322">
        <v>13.76</v>
      </c>
      <c r="AC322">
        <v>13.39</v>
      </c>
      <c r="AD322">
        <v>51.24</v>
      </c>
      <c r="AE322">
        <v>50.25</v>
      </c>
      <c r="AF322">
        <v>-2.35</v>
      </c>
      <c r="AG322">
        <v>49.37</v>
      </c>
      <c r="AH322">
        <v>39</v>
      </c>
      <c r="AI322">
        <v>40</v>
      </c>
      <c r="AJ322">
        <v>4</v>
      </c>
      <c r="AK322">
        <v>22</v>
      </c>
      <c r="AL322">
        <v>18.18</v>
      </c>
      <c r="AM322">
        <v>6</v>
      </c>
      <c r="AN322">
        <v>30</v>
      </c>
      <c r="AO322">
        <v>20</v>
      </c>
      <c r="AP322">
        <v>8</v>
      </c>
      <c r="AQ322">
        <v>156</v>
      </c>
      <c r="AR322">
        <v>5.13</v>
      </c>
      <c r="AS322">
        <v>318</v>
      </c>
      <c r="AT322">
        <v>590</v>
      </c>
      <c r="AU322">
        <v>53.9</v>
      </c>
    </row>
    <row r="323" spans="2:47" x14ac:dyDescent="0.2">
      <c r="B323" t="s">
        <v>635</v>
      </c>
      <c r="C323" t="s">
        <v>46</v>
      </c>
      <c r="D323" t="s">
        <v>1651</v>
      </c>
      <c r="E323">
        <v>17.827000000000002</v>
      </c>
      <c r="F323">
        <v>63</v>
      </c>
      <c r="G323">
        <v>12</v>
      </c>
      <c r="H323">
        <v>8</v>
      </c>
      <c r="I323">
        <v>2</v>
      </c>
      <c r="J323">
        <v>20</v>
      </c>
      <c r="K323">
        <v>22</v>
      </c>
      <c r="L323">
        <v>71</v>
      </c>
      <c r="M323">
        <v>16.899999999999999</v>
      </c>
      <c r="N323">
        <v>0.19</v>
      </c>
      <c r="O323">
        <v>0.13</v>
      </c>
      <c r="P323">
        <v>0.03</v>
      </c>
      <c r="Q323">
        <v>0.32</v>
      </c>
      <c r="R323">
        <v>0.35</v>
      </c>
      <c r="S323">
        <v>1.1299999999999999</v>
      </c>
      <c r="T323">
        <v>774.3</v>
      </c>
      <c r="U323">
        <v>12.29</v>
      </c>
      <c r="V323">
        <v>0.93</v>
      </c>
      <c r="W323">
        <v>0.62</v>
      </c>
      <c r="X323">
        <v>0.15</v>
      </c>
      <c r="Y323">
        <v>1.55</v>
      </c>
      <c r="Z323">
        <v>1.7</v>
      </c>
      <c r="AA323">
        <v>5.5</v>
      </c>
      <c r="AB323">
        <v>13.19</v>
      </c>
      <c r="AC323">
        <v>13.1</v>
      </c>
      <c r="AD323">
        <v>52.21</v>
      </c>
      <c r="AE323">
        <v>47.52</v>
      </c>
      <c r="AF323">
        <v>-3.4</v>
      </c>
      <c r="AG323">
        <v>50.77</v>
      </c>
      <c r="AH323">
        <v>33</v>
      </c>
      <c r="AI323">
        <v>32</v>
      </c>
      <c r="AJ323">
        <v>4</v>
      </c>
      <c r="AK323">
        <v>7</v>
      </c>
      <c r="AL323">
        <v>57.14</v>
      </c>
      <c r="AM323">
        <v>2</v>
      </c>
      <c r="AN323">
        <v>17</v>
      </c>
      <c r="AO323">
        <v>11.76</v>
      </c>
      <c r="AP323">
        <v>6</v>
      </c>
      <c r="AQ323">
        <v>47</v>
      </c>
      <c r="AR323">
        <v>12.77</v>
      </c>
      <c r="AS323">
        <v>5</v>
      </c>
      <c r="AT323">
        <v>19</v>
      </c>
      <c r="AU323">
        <v>26.32</v>
      </c>
    </row>
    <row r="324" spans="2:47" x14ac:dyDescent="0.2">
      <c r="B324" t="s">
        <v>914</v>
      </c>
      <c r="C324" t="s">
        <v>41</v>
      </c>
      <c r="D324" t="s">
        <v>618</v>
      </c>
      <c r="E324">
        <v>16.495999999999999</v>
      </c>
      <c r="F324">
        <v>22</v>
      </c>
      <c r="G324">
        <v>3</v>
      </c>
      <c r="H324">
        <v>0</v>
      </c>
      <c r="I324">
        <v>2</v>
      </c>
      <c r="J324">
        <v>3</v>
      </c>
      <c r="K324">
        <v>5</v>
      </c>
      <c r="L324">
        <v>15</v>
      </c>
      <c r="M324">
        <v>20</v>
      </c>
      <c r="N324">
        <v>0.14000000000000001</v>
      </c>
      <c r="O324">
        <v>0</v>
      </c>
      <c r="P324">
        <v>0.09</v>
      </c>
      <c r="Q324">
        <v>0.14000000000000001</v>
      </c>
      <c r="R324">
        <v>0.23</v>
      </c>
      <c r="S324">
        <v>0.68</v>
      </c>
      <c r="T324">
        <v>238.67</v>
      </c>
      <c r="U324">
        <v>10.85</v>
      </c>
      <c r="V324">
        <v>0.75</v>
      </c>
      <c r="W324">
        <v>0</v>
      </c>
      <c r="X324">
        <v>0.5</v>
      </c>
      <c r="Y324">
        <v>0.75</v>
      </c>
      <c r="Z324">
        <v>1.26</v>
      </c>
      <c r="AA324">
        <v>3.77</v>
      </c>
      <c r="AB324">
        <v>12.64</v>
      </c>
      <c r="AC324">
        <v>13.19</v>
      </c>
      <c r="AD324">
        <v>39.31</v>
      </c>
      <c r="AE324">
        <v>55.71</v>
      </c>
      <c r="AF324">
        <v>9.65</v>
      </c>
      <c r="AG324">
        <v>45.45</v>
      </c>
      <c r="AH324">
        <v>10</v>
      </c>
      <c r="AI324">
        <v>12</v>
      </c>
      <c r="AJ324">
        <v>0</v>
      </c>
      <c r="AK324">
        <v>0</v>
      </c>
      <c r="AL324">
        <v>0</v>
      </c>
      <c r="AM324">
        <v>1</v>
      </c>
      <c r="AN324">
        <v>5</v>
      </c>
      <c r="AO324">
        <v>20</v>
      </c>
      <c r="AP324">
        <v>2</v>
      </c>
      <c r="AQ324">
        <v>10</v>
      </c>
      <c r="AR324">
        <v>20</v>
      </c>
      <c r="AS324">
        <v>2</v>
      </c>
      <c r="AT324">
        <v>14</v>
      </c>
      <c r="AU324">
        <v>14.29</v>
      </c>
    </row>
    <row r="325" spans="2:47" x14ac:dyDescent="0.2">
      <c r="B325" t="s">
        <v>912</v>
      </c>
      <c r="C325" t="s">
        <v>102</v>
      </c>
      <c r="D325" t="s">
        <v>616</v>
      </c>
      <c r="E325">
        <v>16.385999999999999</v>
      </c>
      <c r="F325">
        <v>61</v>
      </c>
      <c r="G325">
        <v>1</v>
      </c>
      <c r="H325">
        <v>3</v>
      </c>
      <c r="I325">
        <v>2</v>
      </c>
      <c r="J325">
        <v>4</v>
      </c>
      <c r="K325">
        <v>6</v>
      </c>
      <c r="L325">
        <v>57</v>
      </c>
      <c r="M325">
        <v>1.75</v>
      </c>
      <c r="N325">
        <v>0.02</v>
      </c>
      <c r="O325">
        <v>0.05</v>
      </c>
      <c r="P325">
        <v>0.03</v>
      </c>
      <c r="Q325">
        <v>7.0000000000000007E-2</v>
      </c>
      <c r="R325">
        <v>0.1</v>
      </c>
      <c r="S325">
        <v>0.93</v>
      </c>
      <c r="T325">
        <v>853.6</v>
      </c>
      <c r="U325">
        <v>13.99</v>
      </c>
      <c r="V325">
        <v>7.0000000000000007E-2</v>
      </c>
      <c r="W325">
        <v>0.21</v>
      </c>
      <c r="X325">
        <v>0.14000000000000001</v>
      </c>
      <c r="Y325">
        <v>0.28000000000000003</v>
      </c>
      <c r="Z325">
        <v>0.42</v>
      </c>
      <c r="AA325">
        <v>4.01</v>
      </c>
      <c r="AB325">
        <v>13.47</v>
      </c>
      <c r="AC325">
        <v>13.23</v>
      </c>
      <c r="AD325">
        <v>36.9</v>
      </c>
      <c r="AE325">
        <v>54.22</v>
      </c>
      <c r="AF325">
        <v>-0.89</v>
      </c>
      <c r="AG325">
        <v>33.33</v>
      </c>
      <c r="AH325">
        <v>31</v>
      </c>
      <c r="AI325">
        <v>62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55</v>
      </c>
      <c r="AR325">
        <v>1.82</v>
      </c>
      <c r="AS325">
        <v>0</v>
      </c>
      <c r="AT325">
        <v>2</v>
      </c>
      <c r="AU325">
        <v>0</v>
      </c>
    </row>
    <row r="326" spans="2:47" x14ac:dyDescent="0.2">
      <c r="B326" t="s">
        <v>725</v>
      </c>
      <c r="C326" t="s">
        <v>41</v>
      </c>
      <c r="D326" t="s">
        <v>616</v>
      </c>
      <c r="E326">
        <v>19.48</v>
      </c>
      <c r="F326">
        <v>36</v>
      </c>
      <c r="G326">
        <v>10</v>
      </c>
      <c r="H326">
        <v>4</v>
      </c>
      <c r="I326">
        <v>4</v>
      </c>
      <c r="J326">
        <v>14</v>
      </c>
      <c r="K326">
        <v>18</v>
      </c>
      <c r="L326">
        <v>56</v>
      </c>
      <c r="M326">
        <v>17.86</v>
      </c>
      <c r="N326">
        <v>0.28000000000000003</v>
      </c>
      <c r="O326">
        <v>0.11</v>
      </c>
      <c r="P326">
        <v>0.11</v>
      </c>
      <c r="Q326">
        <v>0.39</v>
      </c>
      <c r="R326">
        <v>0.5</v>
      </c>
      <c r="S326">
        <v>1.56</v>
      </c>
      <c r="T326">
        <v>526.29</v>
      </c>
      <c r="U326">
        <v>14.62</v>
      </c>
      <c r="V326">
        <v>1.1399999999999999</v>
      </c>
      <c r="W326">
        <v>0.46</v>
      </c>
      <c r="X326">
        <v>0.46</v>
      </c>
      <c r="Y326">
        <v>1.6</v>
      </c>
      <c r="Z326">
        <v>2.0499999999999998</v>
      </c>
      <c r="AA326">
        <v>6.38</v>
      </c>
      <c r="AB326">
        <v>14.2</v>
      </c>
      <c r="AC326">
        <v>13.28</v>
      </c>
      <c r="AD326">
        <v>38.39</v>
      </c>
      <c r="AE326">
        <v>53.54</v>
      </c>
      <c r="AF326">
        <v>3.82</v>
      </c>
      <c r="AG326">
        <v>41.18</v>
      </c>
      <c r="AH326">
        <v>21</v>
      </c>
      <c r="AI326">
        <v>30</v>
      </c>
      <c r="AJ326">
        <v>3</v>
      </c>
      <c r="AK326">
        <v>8</v>
      </c>
      <c r="AL326">
        <v>37.5</v>
      </c>
      <c r="AM326">
        <v>2</v>
      </c>
      <c r="AN326">
        <v>9</v>
      </c>
      <c r="AO326">
        <v>22.22</v>
      </c>
      <c r="AP326">
        <v>5</v>
      </c>
      <c r="AQ326">
        <v>39</v>
      </c>
      <c r="AR326">
        <v>12.82</v>
      </c>
      <c r="AS326">
        <v>243</v>
      </c>
      <c r="AT326">
        <v>491</v>
      </c>
      <c r="AU326">
        <v>49.49</v>
      </c>
    </row>
    <row r="327" spans="2:47" x14ac:dyDescent="0.2">
      <c r="B327" t="s">
        <v>610</v>
      </c>
      <c r="C327" t="s">
        <v>49</v>
      </c>
      <c r="D327" t="s">
        <v>1659</v>
      </c>
      <c r="E327">
        <v>18.341000000000001</v>
      </c>
      <c r="F327">
        <v>52</v>
      </c>
      <c r="G327">
        <v>10</v>
      </c>
      <c r="H327">
        <v>12</v>
      </c>
      <c r="I327">
        <v>4</v>
      </c>
      <c r="J327">
        <v>22</v>
      </c>
      <c r="K327">
        <v>26</v>
      </c>
      <c r="L327">
        <v>87</v>
      </c>
      <c r="M327">
        <v>11.49</v>
      </c>
      <c r="N327">
        <v>0.19</v>
      </c>
      <c r="O327">
        <v>0.23</v>
      </c>
      <c r="P327">
        <v>0.08</v>
      </c>
      <c r="Q327">
        <v>0.42</v>
      </c>
      <c r="R327">
        <v>0.5</v>
      </c>
      <c r="S327">
        <v>1.67</v>
      </c>
      <c r="T327">
        <v>708.58</v>
      </c>
      <c r="U327">
        <v>13.63</v>
      </c>
      <c r="V327">
        <v>0.85</v>
      </c>
      <c r="W327">
        <v>1.02</v>
      </c>
      <c r="X327">
        <v>0.34</v>
      </c>
      <c r="Y327">
        <v>1.86</v>
      </c>
      <c r="Z327">
        <v>2.2000000000000002</v>
      </c>
      <c r="AA327">
        <v>7.37</v>
      </c>
      <c r="AB327">
        <v>13.7</v>
      </c>
      <c r="AC327">
        <v>13.28</v>
      </c>
      <c r="AD327">
        <v>57.05</v>
      </c>
      <c r="AE327">
        <v>52.22</v>
      </c>
      <c r="AF327">
        <v>5.56</v>
      </c>
      <c r="AG327">
        <v>55.56</v>
      </c>
      <c r="AH327">
        <v>35</v>
      </c>
      <c r="AI327">
        <v>28</v>
      </c>
      <c r="AJ327">
        <v>4</v>
      </c>
      <c r="AK327">
        <v>15</v>
      </c>
      <c r="AL327">
        <v>26.67</v>
      </c>
      <c r="AM327">
        <v>4</v>
      </c>
      <c r="AN327">
        <v>24</v>
      </c>
      <c r="AO327">
        <v>16.670000000000002</v>
      </c>
      <c r="AP327">
        <v>2</v>
      </c>
      <c r="AQ327">
        <v>48</v>
      </c>
      <c r="AR327">
        <v>4.17</v>
      </c>
      <c r="AS327">
        <v>14</v>
      </c>
      <c r="AT327">
        <v>31</v>
      </c>
      <c r="AU327">
        <v>45.16</v>
      </c>
    </row>
    <row r="328" spans="2:47" x14ac:dyDescent="0.2">
      <c r="B328" t="s">
        <v>730</v>
      </c>
      <c r="C328" t="s">
        <v>49</v>
      </c>
      <c r="D328" t="s">
        <v>579</v>
      </c>
      <c r="E328">
        <v>17.643000000000001</v>
      </c>
      <c r="F328">
        <v>55</v>
      </c>
      <c r="G328">
        <v>8</v>
      </c>
      <c r="H328">
        <v>1</v>
      </c>
      <c r="I328">
        <v>3</v>
      </c>
      <c r="J328">
        <v>9</v>
      </c>
      <c r="K328">
        <v>12</v>
      </c>
      <c r="L328">
        <v>44</v>
      </c>
      <c r="M328">
        <v>18.18</v>
      </c>
      <c r="N328">
        <v>0.15</v>
      </c>
      <c r="O328">
        <v>0.02</v>
      </c>
      <c r="P328">
        <v>0.05</v>
      </c>
      <c r="Q328">
        <v>0.16</v>
      </c>
      <c r="R328">
        <v>0.22</v>
      </c>
      <c r="S328">
        <v>0.8</v>
      </c>
      <c r="T328">
        <v>505.94</v>
      </c>
      <c r="U328">
        <v>9.1999999999999993</v>
      </c>
      <c r="V328">
        <v>0.95</v>
      </c>
      <c r="W328">
        <v>0.12</v>
      </c>
      <c r="X328">
        <v>0.36</v>
      </c>
      <c r="Y328">
        <v>1.07</v>
      </c>
      <c r="Z328">
        <v>1.42</v>
      </c>
      <c r="AA328">
        <v>5.22</v>
      </c>
      <c r="AB328">
        <v>13.17</v>
      </c>
      <c r="AC328">
        <v>12.96</v>
      </c>
      <c r="AD328">
        <v>54.09</v>
      </c>
      <c r="AE328">
        <v>51.59</v>
      </c>
      <c r="AF328">
        <v>-15.17</v>
      </c>
      <c r="AG328">
        <v>42.42</v>
      </c>
      <c r="AH328">
        <v>14</v>
      </c>
      <c r="AI328">
        <v>19</v>
      </c>
      <c r="AJ328">
        <v>4</v>
      </c>
      <c r="AK328">
        <v>5</v>
      </c>
      <c r="AL328">
        <v>80</v>
      </c>
      <c r="AM328">
        <v>1</v>
      </c>
      <c r="AN328">
        <v>6</v>
      </c>
      <c r="AO328">
        <v>16.670000000000002</v>
      </c>
      <c r="AP328">
        <v>3</v>
      </c>
      <c r="AQ328">
        <v>33</v>
      </c>
      <c r="AR328">
        <v>9.09</v>
      </c>
      <c r="AS328">
        <v>70</v>
      </c>
      <c r="AT328">
        <v>146</v>
      </c>
      <c r="AU328">
        <v>47.95</v>
      </c>
    </row>
    <row r="329" spans="2:47" x14ac:dyDescent="0.2">
      <c r="B329" t="s">
        <v>643</v>
      </c>
      <c r="C329" t="s">
        <v>49</v>
      </c>
      <c r="D329" t="s">
        <v>644</v>
      </c>
      <c r="E329">
        <v>18.689</v>
      </c>
      <c r="F329">
        <v>54</v>
      </c>
      <c r="G329">
        <v>30</v>
      </c>
      <c r="H329">
        <v>12</v>
      </c>
      <c r="I329">
        <v>13</v>
      </c>
      <c r="J329">
        <v>42</v>
      </c>
      <c r="K329">
        <v>55</v>
      </c>
      <c r="L329">
        <v>123</v>
      </c>
      <c r="M329">
        <v>24.39</v>
      </c>
      <c r="N329">
        <v>0.56000000000000005</v>
      </c>
      <c r="O329">
        <v>0.22</v>
      </c>
      <c r="P329">
        <v>0.24</v>
      </c>
      <c r="Q329">
        <v>0.78</v>
      </c>
      <c r="R329">
        <v>1.02</v>
      </c>
      <c r="S329">
        <v>2.2799999999999998</v>
      </c>
      <c r="T329">
        <v>875.53</v>
      </c>
      <c r="U329">
        <v>16.21</v>
      </c>
      <c r="V329">
        <v>2.06</v>
      </c>
      <c r="W329">
        <v>0.82</v>
      </c>
      <c r="X329">
        <v>0.89</v>
      </c>
      <c r="Y329">
        <v>2.88</v>
      </c>
      <c r="Z329">
        <v>3.77</v>
      </c>
      <c r="AA329">
        <v>8.43</v>
      </c>
      <c r="AB329">
        <v>14.46</v>
      </c>
      <c r="AC329">
        <v>13.54</v>
      </c>
      <c r="AD329">
        <v>60.62</v>
      </c>
      <c r="AE329">
        <v>50.34</v>
      </c>
      <c r="AF329">
        <v>22.22</v>
      </c>
      <c r="AG329">
        <v>70.19</v>
      </c>
      <c r="AH329">
        <v>73</v>
      </c>
      <c r="AI329">
        <v>31</v>
      </c>
      <c r="AJ329">
        <v>13</v>
      </c>
      <c r="AK329">
        <v>25</v>
      </c>
      <c r="AL329">
        <v>52</v>
      </c>
      <c r="AM329">
        <v>7</v>
      </c>
      <c r="AN329">
        <v>26</v>
      </c>
      <c r="AO329">
        <v>26.92</v>
      </c>
      <c r="AP329">
        <v>10</v>
      </c>
      <c r="AQ329">
        <v>72</v>
      </c>
      <c r="AR329">
        <v>13.89</v>
      </c>
      <c r="AS329">
        <v>54</v>
      </c>
      <c r="AT329">
        <v>104</v>
      </c>
      <c r="AU329">
        <v>51.92</v>
      </c>
    </row>
    <row r="330" spans="2:47" x14ac:dyDescent="0.2">
      <c r="B330" t="s">
        <v>584</v>
      </c>
      <c r="C330" t="s">
        <v>46</v>
      </c>
      <c r="D330" t="s">
        <v>575</v>
      </c>
      <c r="E330">
        <v>19.754000000000001</v>
      </c>
      <c r="F330">
        <v>61</v>
      </c>
      <c r="G330">
        <v>20</v>
      </c>
      <c r="H330">
        <v>24</v>
      </c>
      <c r="I330">
        <v>6</v>
      </c>
      <c r="J330">
        <v>44</v>
      </c>
      <c r="K330">
        <v>50</v>
      </c>
      <c r="L330">
        <v>185</v>
      </c>
      <c r="M330">
        <v>10.81</v>
      </c>
      <c r="N330">
        <v>0.33</v>
      </c>
      <c r="O330">
        <v>0.39</v>
      </c>
      <c r="P330">
        <v>0.1</v>
      </c>
      <c r="Q330">
        <v>0.72</v>
      </c>
      <c r="R330">
        <v>0.82</v>
      </c>
      <c r="S330">
        <v>3.03</v>
      </c>
      <c r="T330">
        <v>868.91</v>
      </c>
      <c r="U330">
        <v>14.24</v>
      </c>
      <c r="V330">
        <v>1.38</v>
      </c>
      <c r="W330">
        <v>1.66</v>
      </c>
      <c r="X330">
        <v>0.41</v>
      </c>
      <c r="Y330">
        <v>3.04</v>
      </c>
      <c r="Z330">
        <v>3.45</v>
      </c>
      <c r="AA330">
        <v>12.77</v>
      </c>
      <c r="AB330">
        <v>14.04</v>
      </c>
      <c r="AC330">
        <v>13.17</v>
      </c>
      <c r="AD330">
        <v>54.44</v>
      </c>
      <c r="AE330">
        <v>48.07</v>
      </c>
      <c r="AF330">
        <v>4.7300000000000004</v>
      </c>
      <c r="AG330">
        <v>59.18</v>
      </c>
      <c r="AH330">
        <v>58</v>
      </c>
      <c r="AI330">
        <v>40</v>
      </c>
      <c r="AJ330">
        <v>8</v>
      </c>
      <c r="AK330">
        <v>26</v>
      </c>
      <c r="AL330">
        <v>30.77</v>
      </c>
      <c r="AM330">
        <v>3</v>
      </c>
      <c r="AN330">
        <v>21</v>
      </c>
      <c r="AO330">
        <v>14.29</v>
      </c>
      <c r="AP330">
        <v>9</v>
      </c>
      <c r="AQ330">
        <v>138</v>
      </c>
      <c r="AR330">
        <v>6.52</v>
      </c>
      <c r="AS330">
        <v>21</v>
      </c>
      <c r="AT330">
        <v>80</v>
      </c>
      <c r="AU330">
        <v>26.25</v>
      </c>
    </row>
    <row r="331" spans="2:47" x14ac:dyDescent="0.2">
      <c r="B331" t="s">
        <v>3750</v>
      </c>
      <c r="C331" t="s">
        <v>49</v>
      </c>
      <c r="D331" t="s">
        <v>590</v>
      </c>
      <c r="E331">
        <v>17.577000000000002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2:47" x14ac:dyDescent="0.2">
      <c r="B332" t="s">
        <v>749</v>
      </c>
      <c r="C332" t="s">
        <v>102</v>
      </c>
      <c r="D332" t="s">
        <v>616</v>
      </c>
      <c r="E332">
        <v>18.521999999999998</v>
      </c>
      <c r="F332">
        <v>61</v>
      </c>
      <c r="G332">
        <v>6</v>
      </c>
      <c r="H332">
        <v>6</v>
      </c>
      <c r="I332">
        <v>2</v>
      </c>
      <c r="J332">
        <v>12</v>
      </c>
      <c r="K332">
        <v>14</v>
      </c>
      <c r="L332">
        <v>58</v>
      </c>
      <c r="M332">
        <v>10.34</v>
      </c>
      <c r="N332">
        <v>0.1</v>
      </c>
      <c r="O332">
        <v>0.1</v>
      </c>
      <c r="P332">
        <v>0.03</v>
      </c>
      <c r="Q332">
        <v>0.2</v>
      </c>
      <c r="R332">
        <v>0.23</v>
      </c>
      <c r="S332">
        <v>0.95</v>
      </c>
      <c r="T332">
        <v>939.63</v>
      </c>
      <c r="U332">
        <v>15.4</v>
      </c>
      <c r="V332">
        <v>0.38</v>
      </c>
      <c r="W332">
        <v>0.38</v>
      </c>
      <c r="X332">
        <v>0.13</v>
      </c>
      <c r="Y332">
        <v>0.77</v>
      </c>
      <c r="Z332">
        <v>0.89</v>
      </c>
      <c r="AA332">
        <v>3.7</v>
      </c>
      <c r="AB332">
        <v>12.64</v>
      </c>
      <c r="AC332">
        <v>13.17</v>
      </c>
      <c r="AD332">
        <v>35.71</v>
      </c>
      <c r="AE332">
        <v>52.77</v>
      </c>
      <c r="AF332">
        <v>15.14</v>
      </c>
      <c r="AG332">
        <v>42.06</v>
      </c>
      <c r="AH332">
        <v>45</v>
      </c>
      <c r="AI332">
        <v>62</v>
      </c>
      <c r="AJ332">
        <v>1</v>
      </c>
      <c r="AK332">
        <v>1</v>
      </c>
      <c r="AL332">
        <v>100</v>
      </c>
      <c r="AM332">
        <v>3</v>
      </c>
      <c r="AN332">
        <v>3</v>
      </c>
      <c r="AO332">
        <v>100</v>
      </c>
      <c r="AP332">
        <v>2</v>
      </c>
      <c r="AQ332">
        <v>54</v>
      </c>
      <c r="AR332">
        <v>3.7</v>
      </c>
      <c r="AS332">
        <v>0</v>
      </c>
      <c r="AT332">
        <v>0</v>
      </c>
      <c r="AU332">
        <v>0</v>
      </c>
    </row>
    <row r="333" spans="2:47" x14ac:dyDescent="0.2">
      <c r="B333" t="s">
        <v>343</v>
      </c>
      <c r="C333" t="s">
        <v>102</v>
      </c>
      <c r="D333" t="s">
        <v>107</v>
      </c>
      <c r="E333">
        <v>17.388000000000002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0</v>
      </c>
      <c r="T333">
        <v>10.119999999999999</v>
      </c>
      <c r="U333">
        <v>10.119999999999999</v>
      </c>
      <c r="V333">
        <v>0</v>
      </c>
      <c r="W333">
        <v>5.93</v>
      </c>
      <c r="X333">
        <v>0</v>
      </c>
      <c r="Y333">
        <v>5.93</v>
      </c>
      <c r="Z333">
        <v>5.93</v>
      </c>
      <c r="AA333">
        <v>0</v>
      </c>
      <c r="AB333">
        <v>18.39</v>
      </c>
      <c r="AC333">
        <v>11.29</v>
      </c>
      <c r="AD333">
        <v>59.17</v>
      </c>
      <c r="AE333">
        <v>51.82</v>
      </c>
      <c r="AF333">
        <v>0</v>
      </c>
      <c r="AG333">
        <v>100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2:47" x14ac:dyDescent="0.2">
      <c r="B334" t="s">
        <v>544</v>
      </c>
      <c r="C334" t="s">
        <v>41</v>
      </c>
      <c r="D334" t="s">
        <v>391</v>
      </c>
      <c r="E334">
        <v>17.155999999999999</v>
      </c>
      <c r="F334">
        <v>59</v>
      </c>
      <c r="G334">
        <v>4</v>
      </c>
      <c r="H334">
        <v>3</v>
      </c>
      <c r="I334">
        <v>8</v>
      </c>
      <c r="J334">
        <v>7</v>
      </c>
      <c r="K334">
        <v>15</v>
      </c>
      <c r="L334">
        <v>33</v>
      </c>
      <c r="M334">
        <v>12.12</v>
      </c>
      <c r="N334">
        <v>7.0000000000000007E-2</v>
      </c>
      <c r="O334">
        <v>0.05</v>
      </c>
      <c r="P334">
        <v>0.14000000000000001</v>
      </c>
      <c r="Q334">
        <v>0.12</v>
      </c>
      <c r="R334">
        <v>0.25</v>
      </c>
      <c r="S334">
        <v>0.56000000000000005</v>
      </c>
      <c r="T334">
        <v>640.99</v>
      </c>
      <c r="U334">
        <v>10.86</v>
      </c>
      <c r="V334">
        <v>0.37</v>
      </c>
      <c r="W334">
        <v>0.28000000000000003</v>
      </c>
      <c r="X334">
        <v>0.75</v>
      </c>
      <c r="Y334">
        <v>0.66</v>
      </c>
      <c r="Z334">
        <v>1.4</v>
      </c>
      <c r="AA334">
        <v>3.09</v>
      </c>
      <c r="AB334">
        <v>12.69</v>
      </c>
      <c r="AC334">
        <v>13.32</v>
      </c>
      <c r="AD334">
        <v>51.41</v>
      </c>
      <c r="AE334">
        <v>52.44</v>
      </c>
      <c r="AF334">
        <v>0</v>
      </c>
      <c r="AG334">
        <v>50</v>
      </c>
      <c r="AH334">
        <v>25</v>
      </c>
      <c r="AI334">
        <v>25</v>
      </c>
      <c r="AJ334">
        <v>2</v>
      </c>
      <c r="AK334">
        <v>4</v>
      </c>
      <c r="AL334">
        <v>50</v>
      </c>
      <c r="AM334">
        <v>1</v>
      </c>
      <c r="AN334">
        <v>6</v>
      </c>
      <c r="AO334">
        <v>16.670000000000002</v>
      </c>
      <c r="AP334">
        <v>1</v>
      </c>
      <c r="AQ334">
        <v>23</v>
      </c>
      <c r="AR334">
        <v>4.3499999999999996</v>
      </c>
      <c r="AS334">
        <v>251</v>
      </c>
      <c r="AT334">
        <v>507</v>
      </c>
      <c r="AU334">
        <v>49.51</v>
      </c>
    </row>
    <row r="335" spans="2:47" x14ac:dyDescent="0.2">
      <c r="B335" t="s">
        <v>761</v>
      </c>
      <c r="C335" t="s">
        <v>102</v>
      </c>
      <c r="D335" t="s">
        <v>579</v>
      </c>
      <c r="E335">
        <v>19.54</v>
      </c>
      <c r="F335">
        <v>46</v>
      </c>
      <c r="G335">
        <v>5</v>
      </c>
      <c r="H335">
        <v>4</v>
      </c>
      <c r="I335">
        <v>0</v>
      </c>
      <c r="J335">
        <v>9</v>
      </c>
      <c r="K335">
        <v>9</v>
      </c>
      <c r="L335">
        <v>41</v>
      </c>
      <c r="M335">
        <v>12.2</v>
      </c>
      <c r="N335">
        <v>0.11</v>
      </c>
      <c r="O335">
        <v>0.09</v>
      </c>
      <c r="P335">
        <v>0</v>
      </c>
      <c r="Q335">
        <v>0.2</v>
      </c>
      <c r="R335">
        <v>0.2</v>
      </c>
      <c r="S335">
        <v>0.89</v>
      </c>
      <c r="T335">
        <v>682.49</v>
      </c>
      <c r="U335">
        <v>14.84</v>
      </c>
      <c r="V335">
        <v>0.44</v>
      </c>
      <c r="W335">
        <v>0.35</v>
      </c>
      <c r="X335">
        <v>0</v>
      </c>
      <c r="Y335">
        <v>0.79</v>
      </c>
      <c r="Z335">
        <v>0.79</v>
      </c>
      <c r="AA335">
        <v>3.6</v>
      </c>
      <c r="AB335">
        <v>13.34</v>
      </c>
      <c r="AC335">
        <v>13.19</v>
      </c>
      <c r="AD335">
        <v>57.94</v>
      </c>
      <c r="AE335">
        <v>51.44</v>
      </c>
      <c r="AF335">
        <v>-9.39</v>
      </c>
      <c r="AG335">
        <v>50.77</v>
      </c>
      <c r="AH335">
        <v>33</v>
      </c>
      <c r="AI335">
        <v>32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5</v>
      </c>
      <c r="AQ335">
        <v>41</v>
      </c>
      <c r="AR335">
        <v>12.2</v>
      </c>
      <c r="AS335">
        <v>0</v>
      </c>
      <c r="AT335">
        <v>0</v>
      </c>
      <c r="AU335">
        <v>0</v>
      </c>
    </row>
    <row r="336" spans="2:47" x14ac:dyDescent="0.2">
      <c r="B336" t="s">
        <v>793</v>
      </c>
      <c r="C336" t="s">
        <v>102</v>
      </c>
      <c r="D336" t="s">
        <v>593</v>
      </c>
      <c r="E336">
        <v>17.829000000000001</v>
      </c>
      <c r="F336">
        <v>48</v>
      </c>
      <c r="G336">
        <v>3</v>
      </c>
      <c r="H336">
        <v>5</v>
      </c>
      <c r="I336">
        <v>5</v>
      </c>
      <c r="J336">
        <v>8</v>
      </c>
      <c r="K336">
        <v>13</v>
      </c>
      <c r="L336">
        <v>33</v>
      </c>
      <c r="M336">
        <v>9.09</v>
      </c>
      <c r="N336">
        <v>0.06</v>
      </c>
      <c r="O336">
        <v>0.1</v>
      </c>
      <c r="P336">
        <v>0.1</v>
      </c>
      <c r="Q336">
        <v>0.17</v>
      </c>
      <c r="R336">
        <v>0.27</v>
      </c>
      <c r="S336">
        <v>0.69</v>
      </c>
      <c r="T336">
        <v>676.02</v>
      </c>
      <c r="U336">
        <v>14.08</v>
      </c>
      <c r="V336">
        <v>0.27</v>
      </c>
      <c r="W336">
        <v>0.44</v>
      </c>
      <c r="X336">
        <v>0.44</v>
      </c>
      <c r="Y336">
        <v>0.71</v>
      </c>
      <c r="Z336">
        <v>1.1499999999999999</v>
      </c>
      <c r="AA336">
        <v>2.93</v>
      </c>
      <c r="AB336">
        <v>13.8</v>
      </c>
      <c r="AC336">
        <v>13.17</v>
      </c>
      <c r="AD336">
        <v>60.79</v>
      </c>
      <c r="AE336">
        <v>48.43</v>
      </c>
      <c r="AF336">
        <v>-2.71</v>
      </c>
      <c r="AG336">
        <v>60.56</v>
      </c>
      <c r="AH336">
        <v>43</v>
      </c>
      <c r="AI336">
        <v>28</v>
      </c>
      <c r="AJ336">
        <v>1</v>
      </c>
      <c r="AK336">
        <v>2</v>
      </c>
      <c r="AL336">
        <v>50</v>
      </c>
      <c r="AM336">
        <v>0</v>
      </c>
      <c r="AN336">
        <v>4</v>
      </c>
      <c r="AO336">
        <v>0</v>
      </c>
      <c r="AP336">
        <v>2</v>
      </c>
      <c r="AQ336">
        <v>27</v>
      </c>
      <c r="AR336">
        <v>7.41</v>
      </c>
      <c r="AS336">
        <v>0</v>
      </c>
      <c r="AT336">
        <v>0</v>
      </c>
      <c r="AU336">
        <v>0</v>
      </c>
    </row>
    <row r="337" spans="2:47" x14ac:dyDescent="0.2">
      <c r="B337" t="s">
        <v>641</v>
      </c>
      <c r="C337" t="s">
        <v>41</v>
      </c>
      <c r="D337" t="s">
        <v>608</v>
      </c>
      <c r="E337">
        <v>18.177</v>
      </c>
      <c r="F337">
        <v>44</v>
      </c>
      <c r="G337">
        <v>13</v>
      </c>
      <c r="H337">
        <v>4</v>
      </c>
      <c r="I337">
        <v>6</v>
      </c>
      <c r="J337">
        <v>17</v>
      </c>
      <c r="K337">
        <v>23</v>
      </c>
      <c r="L337">
        <v>96</v>
      </c>
      <c r="M337">
        <v>13.54</v>
      </c>
      <c r="N337">
        <v>0.3</v>
      </c>
      <c r="O337">
        <v>0.09</v>
      </c>
      <c r="P337">
        <v>0.14000000000000001</v>
      </c>
      <c r="Q337">
        <v>0.39</v>
      </c>
      <c r="R337">
        <v>0.52</v>
      </c>
      <c r="S337">
        <v>2.1800000000000002</v>
      </c>
      <c r="T337">
        <v>532.6</v>
      </c>
      <c r="U337">
        <v>12.1</v>
      </c>
      <c r="V337">
        <v>1.46</v>
      </c>
      <c r="W337">
        <v>0.45</v>
      </c>
      <c r="X337">
        <v>0.68</v>
      </c>
      <c r="Y337">
        <v>1.92</v>
      </c>
      <c r="Z337">
        <v>2.59</v>
      </c>
      <c r="AA337">
        <v>10.81</v>
      </c>
      <c r="AB337">
        <v>13.5</v>
      </c>
      <c r="AC337">
        <v>13.33</v>
      </c>
      <c r="AD337">
        <v>48.4</v>
      </c>
      <c r="AE337">
        <v>49.32</v>
      </c>
      <c r="AF337">
        <v>13.18</v>
      </c>
      <c r="AG337">
        <v>55.36</v>
      </c>
      <c r="AH337">
        <v>31</v>
      </c>
      <c r="AI337">
        <v>25</v>
      </c>
      <c r="AJ337">
        <v>1</v>
      </c>
      <c r="AK337">
        <v>9</v>
      </c>
      <c r="AL337">
        <v>11.11</v>
      </c>
      <c r="AM337">
        <v>3</v>
      </c>
      <c r="AN337">
        <v>22</v>
      </c>
      <c r="AO337">
        <v>13.64</v>
      </c>
      <c r="AP337">
        <v>9</v>
      </c>
      <c r="AQ337">
        <v>65</v>
      </c>
      <c r="AR337">
        <v>13.85</v>
      </c>
      <c r="AS337">
        <v>213</v>
      </c>
      <c r="AT337">
        <v>451</v>
      </c>
      <c r="AU337">
        <v>47.23</v>
      </c>
    </row>
    <row r="338" spans="2:47" x14ac:dyDescent="0.2">
      <c r="B338" t="s">
        <v>698</v>
      </c>
      <c r="C338" t="s">
        <v>46</v>
      </c>
      <c r="D338" t="s">
        <v>599</v>
      </c>
      <c r="E338">
        <v>18.417999999999999</v>
      </c>
      <c r="F338">
        <v>41</v>
      </c>
      <c r="G338">
        <v>6</v>
      </c>
      <c r="H338">
        <v>5</v>
      </c>
      <c r="I338">
        <v>4</v>
      </c>
      <c r="J338">
        <v>11</v>
      </c>
      <c r="K338">
        <v>15</v>
      </c>
      <c r="L338">
        <v>35</v>
      </c>
      <c r="M338">
        <v>17.14</v>
      </c>
      <c r="N338">
        <v>0.15</v>
      </c>
      <c r="O338">
        <v>0.12</v>
      </c>
      <c r="P338">
        <v>0.1</v>
      </c>
      <c r="Q338">
        <v>0.27</v>
      </c>
      <c r="R338">
        <v>0.37</v>
      </c>
      <c r="S338">
        <v>0.85</v>
      </c>
      <c r="T338">
        <v>390.64</v>
      </c>
      <c r="U338">
        <v>9.5299999999999994</v>
      </c>
      <c r="V338">
        <v>0.92</v>
      </c>
      <c r="W338">
        <v>0.77</v>
      </c>
      <c r="X338">
        <v>0.61</v>
      </c>
      <c r="Y338">
        <v>1.69</v>
      </c>
      <c r="Z338">
        <v>2.2999999999999998</v>
      </c>
      <c r="AA338">
        <v>5.38</v>
      </c>
      <c r="AB338">
        <v>12.49</v>
      </c>
      <c r="AC338">
        <v>12.85</v>
      </c>
      <c r="AD338">
        <v>51.57</v>
      </c>
      <c r="AE338">
        <v>52.08</v>
      </c>
      <c r="AF338">
        <v>27.06</v>
      </c>
      <c r="AG338">
        <v>70.37</v>
      </c>
      <c r="AH338">
        <v>19</v>
      </c>
      <c r="AI338">
        <v>8</v>
      </c>
      <c r="AJ338">
        <v>2</v>
      </c>
      <c r="AK338">
        <v>6</v>
      </c>
      <c r="AL338">
        <v>33.33</v>
      </c>
      <c r="AM338">
        <v>1</v>
      </c>
      <c r="AN338">
        <v>9</v>
      </c>
      <c r="AO338">
        <v>11.11</v>
      </c>
      <c r="AP338">
        <v>3</v>
      </c>
      <c r="AQ338">
        <v>20</v>
      </c>
      <c r="AR338">
        <v>15</v>
      </c>
      <c r="AS338">
        <v>3</v>
      </c>
      <c r="AT338">
        <v>9</v>
      </c>
      <c r="AU338">
        <v>33.33</v>
      </c>
    </row>
    <row r="339" spans="2:47" x14ac:dyDescent="0.2">
      <c r="B339" t="s">
        <v>551</v>
      </c>
      <c r="C339" t="s">
        <v>49</v>
      </c>
      <c r="D339" t="s">
        <v>391</v>
      </c>
      <c r="E339">
        <v>17.643000000000001</v>
      </c>
      <c r="F339">
        <v>59</v>
      </c>
      <c r="G339">
        <v>4</v>
      </c>
      <c r="H339">
        <v>12</v>
      </c>
      <c r="I339">
        <v>4</v>
      </c>
      <c r="J339">
        <v>16</v>
      </c>
      <c r="K339">
        <v>20</v>
      </c>
      <c r="L339">
        <v>53</v>
      </c>
      <c r="M339">
        <v>7.55</v>
      </c>
      <c r="N339">
        <v>7.0000000000000007E-2</v>
      </c>
      <c r="O339">
        <v>0.2</v>
      </c>
      <c r="P339">
        <v>7.0000000000000007E-2</v>
      </c>
      <c r="Q339">
        <v>0.27</v>
      </c>
      <c r="R339">
        <v>0.34</v>
      </c>
      <c r="S339">
        <v>0.9</v>
      </c>
      <c r="T339">
        <v>656.53</v>
      </c>
      <c r="U339">
        <v>11.13</v>
      </c>
      <c r="V339">
        <v>0.37</v>
      </c>
      <c r="W339">
        <v>1.1000000000000001</v>
      </c>
      <c r="X339">
        <v>0.37</v>
      </c>
      <c r="Y339">
        <v>1.46</v>
      </c>
      <c r="Z339">
        <v>1.83</v>
      </c>
      <c r="AA339">
        <v>4.84</v>
      </c>
      <c r="AB339">
        <v>13.65</v>
      </c>
      <c r="AC339">
        <v>13.49</v>
      </c>
      <c r="AD339">
        <v>53.98</v>
      </c>
      <c r="AE339">
        <v>51.69</v>
      </c>
      <c r="AF339">
        <v>11.9</v>
      </c>
      <c r="AG339">
        <v>60</v>
      </c>
      <c r="AH339">
        <v>30</v>
      </c>
      <c r="AI339">
        <v>20</v>
      </c>
      <c r="AJ339">
        <v>1</v>
      </c>
      <c r="AK339">
        <v>4</v>
      </c>
      <c r="AL339">
        <v>25</v>
      </c>
      <c r="AM339">
        <v>0</v>
      </c>
      <c r="AN339">
        <v>11</v>
      </c>
      <c r="AO339">
        <v>0</v>
      </c>
      <c r="AP339">
        <v>3</v>
      </c>
      <c r="AQ339">
        <v>38</v>
      </c>
      <c r="AR339">
        <v>7.89</v>
      </c>
      <c r="AS339">
        <v>0</v>
      </c>
      <c r="AT339">
        <v>4</v>
      </c>
      <c r="AU339">
        <v>0</v>
      </c>
    </row>
    <row r="340" spans="2:47" x14ac:dyDescent="0.2">
      <c r="B340" t="s">
        <v>981</v>
      </c>
      <c r="C340" t="s">
        <v>41</v>
      </c>
      <c r="D340" t="s">
        <v>586</v>
      </c>
      <c r="E340">
        <v>16.469000000000001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12.04</v>
      </c>
      <c r="U340">
        <v>12.04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14.01</v>
      </c>
      <c r="AC340">
        <v>13.24</v>
      </c>
      <c r="AD340">
        <v>64.92</v>
      </c>
      <c r="AE340">
        <v>43.6</v>
      </c>
      <c r="AF340">
        <v>-66.67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2</v>
      </c>
      <c r="AU340">
        <v>50</v>
      </c>
    </row>
    <row r="341" spans="2:47" x14ac:dyDescent="0.2">
      <c r="B341" t="s">
        <v>390</v>
      </c>
      <c r="C341" t="s">
        <v>49</v>
      </c>
      <c r="D341" t="s">
        <v>1652</v>
      </c>
      <c r="E341">
        <v>19.497</v>
      </c>
      <c r="F341">
        <v>68</v>
      </c>
      <c r="G341">
        <v>26</v>
      </c>
      <c r="H341">
        <v>9</v>
      </c>
      <c r="I341">
        <v>5</v>
      </c>
      <c r="J341">
        <v>35</v>
      </c>
      <c r="K341">
        <v>40</v>
      </c>
      <c r="L341">
        <v>180</v>
      </c>
      <c r="M341">
        <v>14.44</v>
      </c>
      <c r="N341">
        <v>0.38</v>
      </c>
      <c r="O341">
        <v>0.13</v>
      </c>
      <c r="P341">
        <v>7.0000000000000007E-2</v>
      </c>
      <c r="Q341">
        <v>0.51</v>
      </c>
      <c r="R341">
        <v>0.59</v>
      </c>
      <c r="S341">
        <v>2.65</v>
      </c>
      <c r="T341">
        <v>1073.3599999999999</v>
      </c>
      <c r="U341">
        <v>15.78</v>
      </c>
      <c r="V341">
        <v>1.45</v>
      </c>
      <c r="W341">
        <v>0.5</v>
      </c>
      <c r="X341">
        <v>0.28000000000000003</v>
      </c>
      <c r="Y341">
        <v>1.96</v>
      </c>
      <c r="Z341">
        <v>2.2400000000000002</v>
      </c>
      <c r="AA341">
        <v>10.06</v>
      </c>
      <c r="AB341">
        <v>14.1</v>
      </c>
      <c r="AC341">
        <v>13.82</v>
      </c>
      <c r="AD341">
        <v>59.03</v>
      </c>
      <c r="AE341">
        <v>48.29</v>
      </c>
      <c r="AF341">
        <v>0.52</v>
      </c>
      <c r="AG341">
        <v>61.17</v>
      </c>
      <c r="AH341">
        <v>63</v>
      </c>
      <c r="AI341">
        <v>40</v>
      </c>
      <c r="AJ341">
        <v>4</v>
      </c>
      <c r="AK341">
        <v>14</v>
      </c>
      <c r="AL341">
        <v>28.57</v>
      </c>
      <c r="AM341">
        <v>6</v>
      </c>
      <c r="AN341">
        <v>39</v>
      </c>
      <c r="AO341">
        <v>15.38</v>
      </c>
      <c r="AP341">
        <v>16</v>
      </c>
      <c r="AQ341">
        <v>127</v>
      </c>
      <c r="AR341">
        <v>12.6</v>
      </c>
      <c r="AS341">
        <v>35</v>
      </c>
      <c r="AT341">
        <v>76</v>
      </c>
      <c r="AU341">
        <v>46.05</v>
      </c>
    </row>
    <row r="342" spans="2:47" x14ac:dyDescent="0.2">
      <c r="B342" t="s">
        <v>361</v>
      </c>
      <c r="C342" t="s">
        <v>41</v>
      </c>
      <c r="D342" t="s">
        <v>107</v>
      </c>
      <c r="E342">
        <v>2016.7070000000001</v>
      </c>
      <c r="F342">
        <v>2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3</v>
      </c>
      <c r="M342">
        <v>33.33</v>
      </c>
      <c r="N342">
        <v>0.5</v>
      </c>
      <c r="O342">
        <v>0</v>
      </c>
      <c r="P342">
        <v>0</v>
      </c>
      <c r="Q342">
        <v>0.5</v>
      </c>
      <c r="R342">
        <v>0.5</v>
      </c>
      <c r="S342">
        <v>1.5</v>
      </c>
      <c r="T342">
        <v>23.32</v>
      </c>
      <c r="U342">
        <v>11.66</v>
      </c>
      <c r="V342">
        <v>2.57</v>
      </c>
      <c r="W342">
        <v>0</v>
      </c>
      <c r="X342">
        <v>0</v>
      </c>
      <c r="Y342">
        <v>2.57</v>
      </c>
      <c r="Z342">
        <v>2.57</v>
      </c>
      <c r="AA342">
        <v>7.72</v>
      </c>
      <c r="AB342">
        <v>18.39</v>
      </c>
      <c r="AC342">
        <v>11.72</v>
      </c>
      <c r="AD342">
        <v>83.33</v>
      </c>
      <c r="AE342">
        <v>50.74</v>
      </c>
      <c r="AF342">
        <v>57.14</v>
      </c>
      <c r="AG342">
        <v>100</v>
      </c>
      <c r="AH342">
        <v>2</v>
      </c>
      <c r="AI342">
        <v>0</v>
      </c>
      <c r="AJ342">
        <v>1</v>
      </c>
      <c r="AK342">
        <v>1</v>
      </c>
      <c r="AL342">
        <v>100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8</v>
      </c>
      <c r="AT342">
        <v>16</v>
      </c>
      <c r="AU342">
        <v>50</v>
      </c>
    </row>
    <row r="343" spans="2:47" x14ac:dyDescent="0.2">
      <c r="B343" t="s">
        <v>602</v>
      </c>
      <c r="C343" t="s">
        <v>46</v>
      </c>
      <c r="D343" t="s">
        <v>581</v>
      </c>
      <c r="E343">
        <v>20.608000000000001</v>
      </c>
      <c r="F343">
        <v>68</v>
      </c>
      <c r="G343">
        <v>20</v>
      </c>
      <c r="H343">
        <v>17</v>
      </c>
      <c r="I343">
        <v>5</v>
      </c>
      <c r="J343">
        <v>37</v>
      </c>
      <c r="K343">
        <v>42</v>
      </c>
      <c r="L343">
        <v>146</v>
      </c>
      <c r="M343">
        <v>13.7</v>
      </c>
      <c r="N343">
        <v>0.28999999999999998</v>
      </c>
      <c r="O343">
        <v>0.25</v>
      </c>
      <c r="P343">
        <v>7.0000000000000007E-2</v>
      </c>
      <c r="Q343">
        <v>0.54</v>
      </c>
      <c r="R343">
        <v>0.62</v>
      </c>
      <c r="S343">
        <v>2.15</v>
      </c>
      <c r="T343">
        <v>842.64</v>
      </c>
      <c r="U343">
        <v>12.39</v>
      </c>
      <c r="V343">
        <v>1.42</v>
      </c>
      <c r="W343">
        <v>1.21</v>
      </c>
      <c r="X343">
        <v>0.36</v>
      </c>
      <c r="Y343">
        <v>2.63</v>
      </c>
      <c r="Z343">
        <v>2.99</v>
      </c>
      <c r="AA343">
        <v>10.4</v>
      </c>
      <c r="AB343">
        <v>13</v>
      </c>
      <c r="AC343">
        <v>13.09</v>
      </c>
      <c r="AD343">
        <v>59.46</v>
      </c>
      <c r="AE343">
        <v>48.86</v>
      </c>
      <c r="AF343">
        <v>4.84</v>
      </c>
      <c r="AG343">
        <v>62.35</v>
      </c>
      <c r="AH343">
        <v>53</v>
      </c>
      <c r="AI343">
        <v>32</v>
      </c>
      <c r="AJ343">
        <v>6</v>
      </c>
      <c r="AK343">
        <v>19</v>
      </c>
      <c r="AL343">
        <v>31.58</v>
      </c>
      <c r="AM343">
        <v>7</v>
      </c>
      <c r="AN343">
        <v>37</v>
      </c>
      <c r="AO343">
        <v>18.920000000000002</v>
      </c>
      <c r="AP343">
        <v>7</v>
      </c>
      <c r="AQ343">
        <v>90</v>
      </c>
      <c r="AR343">
        <v>7.78</v>
      </c>
      <c r="AS343">
        <v>7</v>
      </c>
      <c r="AT343">
        <v>17</v>
      </c>
      <c r="AU343">
        <v>41.18</v>
      </c>
    </row>
    <row r="344" spans="2:47" x14ac:dyDescent="0.2">
      <c r="B344" t="s">
        <v>763</v>
      </c>
      <c r="C344" t="s">
        <v>102</v>
      </c>
      <c r="D344" t="s">
        <v>586</v>
      </c>
      <c r="E344">
        <v>19.408999999999999</v>
      </c>
      <c r="F344">
        <v>60</v>
      </c>
      <c r="G344">
        <v>4</v>
      </c>
      <c r="H344">
        <v>7</v>
      </c>
      <c r="I344">
        <v>9</v>
      </c>
      <c r="J344">
        <v>11</v>
      </c>
      <c r="K344">
        <v>20</v>
      </c>
      <c r="L344">
        <v>62</v>
      </c>
      <c r="M344">
        <v>6.45</v>
      </c>
      <c r="N344">
        <v>7.0000000000000007E-2</v>
      </c>
      <c r="O344">
        <v>0.12</v>
      </c>
      <c r="P344">
        <v>0.15</v>
      </c>
      <c r="Q344">
        <v>0.18</v>
      </c>
      <c r="R344">
        <v>0.33</v>
      </c>
      <c r="S344">
        <v>1.03</v>
      </c>
      <c r="T344">
        <v>973.53</v>
      </c>
      <c r="U344">
        <v>16.23</v>
      </c>
      <c r="V344">
        <v>0.25</v>
      </c>
      <c r="W344">
        <v>0.43</v>
      </c>
      <c r="X344">
        <v>0.55000000000000004</v>
      </c>
      <c r="Y344">
        <v>0.68</v>
      </c>
      <c r="Z344">
        <v>1.23</v>
      </c>
      <c r="AA344">
        <v>3.82</v>
      </c>
      <c r="AB344">
        <v>12.36</v>
      </c>
      <c r="AC344">
        <v>13.4</v>
      </c>
      <c r="AD344">
        <v>48.11</v>
      </c>
      <c r="AE344">
        <v>51.79</v>
      </c>
      <c r="AF344">
        <v>-1.27</v>
      </c>
      <c r="AG344">
        <v>45.54</v>
      </c>
      <c r="AH344">
        <v>46</v>
      </c>
      <c r="AI344">
        <v>55</v>
      </c>
      <c r="AJ344">
        <v>1</v>
      </c>
      <c r="AK344">
        <v>2</v>
      </c>
      <c r="AL344">
        <v>50</v>
      </c>
      <c r="AM344">
        <v>1</v>
      </c>
      <c r="AN344">
        <v>2</v>
      </c>
      <c r="AO344">
        <v>50</v>
      </c>
      <c r="AP344">
        <v>2</v>
      </c>
      <c r="AQ344">
        <v>58</v>
      </c>
      <c r="AR344">
        <v>3.45</v>
      </c>
      <c r="AS344">
        <v>8</v>
      </c>
      <c r="AT344">
        <v>19</v>
      </c>
      <c r="AU344">
        <v>42.11</v>
      </c>
    </row>
    <row r="345" spans="2:47" x14ac:dyDescent="0.2">
      <c r="B345" t="s">
        <v>893</v>
      </c>
      <c r="C345" t="s">
        <v>49</v>
      </c>
      <c r="D345" t="s">
        <v>601</v>
      </c>
      <c r="E345">
        <v>17.279</v>
      </c>
      <c r="F345">
        <v>8</v>
      </c>
      <c r="G345">
        <v>1</v>
      </c>
      <c r="H345">
        <v>2</v>
      </c>
      <c r="I345">
        <v>0</v>
      </c>
      <c r="J345">
        <v>3</v>
      </c>
      <c r="K345">
        <v>3</v>
      </c>
      <c r="L345">
        <v>15</v>
      </c>
      <c r="M345">
        <v>6.67</v>
      </c>
      <c r="N345">
        <v>0.12</v>
      </c>
      <c r="O345">
        <v>0.25</v>
      </c>
      <c r="P345">
        <v>0</v>
      </c>
      <c r="Q345">
        <v>0.38</v>
      </c>
      <c r="R345">
        <v>0.38</v>
      </c>
      <c r="S345">
        <v>1.88</v>
      </c>
      <c r="T345">
        <v>81.790000000000006</v>
      </c>
      <c r="U345">
        <v>10.220000000000001</v>
      </c>
      <c r="V345">
        <v>0.73</v>
      </c>
      <c r="W345">
        <v>1.47</v>
      </c>
      <c r="X345">
        <v>0</v>
      </c>
      <c r="Y345">
        <v>2.2000000000000002</v>
      </c>
      <c r="Z345">
        <v>2.2000000000000002</v>
      </c>
      <c r="AA345">
        <v>11</v>
      </c>
      <c r="AB345">
        <v>12.17</v>
      </c>
      <c r="AC345">
        <v>12.11</v>
      </c>
      <c r="AD345">
        <v>44.15</v>
      </c>
      <c r="AE345">
        <v>51.25</v>
      </c>
      <c r="AF345">
        <v>-12.7</v>
      </c>
      <c r="AG345">
        <v>42.86</v>
      </c>
      <c r="AH345">
        <v>3</v>
      </c>
      <c r="AI345">
        <v>4</v>
      </c>
      <c r="AJ345">
        <v>1</v>
      </c>
      <c r="AK345">
        <v>4</v>
      </c>
      <c r="AL345">
        <v>25</v>
      </c>
      <c r="AM345">
        <v>0</v>
      </c>
      <c r="AN345">
        <v>3</v>
      </c>
      <c r="AO345">
        <v>0</v>
      </c>
      <c r="AP345">
        <v>0</v>
      </c>
      <c r="AQ345">
        <v>8</v>
      </c>
      <c r="AR345">
        <v>0</v>
      </c>
      <c r="AS345">
        <v>7</v>
      </c>
      <c r="AT345">
        <v>14</v>
      </c>
      <c r="AU345">
        <v>50</v>
      </c>
    </row>
    <row r="346" spans="2:47" x14ac:dyDescent="0.2">
      <c r="B346" t="s">
        <v>911</v>
      </c>
      <c r="C346" t="s">
        <v>41</v>
      </c>
      <c r="D346" t="s">
        <v>616</v>
      </c>
      <c r="E346">
        <v>17.654</v>
      </c>
      <c r="F346">
        <v>64</v>
      </c>
      <c r="G346">
        <v>0</v>
      </c>
      <c r="H346">
        <v>2</v>
      </c>
      <c r="I346">
        <v>2</v>
      </c>
      <c r="J346">
        <v>2</v>
      </c>
      <c r="K346">
        <v>4</v>
      </c>
      <c r="L346">
        <v>13</v>
      </c>
      <c r="M346">
        <v>0</v>
      </c>
      <c r="N346">
        <v>0</v>
      </c>
      <c r="O346">
        <v>0.03</v>
      </c>
      <c r="P346">
        <v>0.03</v>
      </c>
      <c r="Q346">
        <v>0.03</v>
      </c>
      <c r="R346">
        <v>0.06</v>
      </c>
      <c r="S346">
        <v>0.2</v>
      </c>
      <c r="T346">
        <v>508.67</v>
      </c>
      <c r="U346">
        <v>7.95</v>
      </c>
      <c r="V346">
        <v>0</v>
      </c>
      <c r="W346">
        <v>0.24</v>
      </c>
      <c r="X346">
        <v>0.24</v>
      </c>
      <c r="Y346">
        <v>0.24</v>
      </c>
      <c r="Z346">
        <v>0.47</v>
      </c>
      <c r="AA346">
        <v>1.53</v>
      </c>
      <c r="AB346">
        <v>12.04</v>
      </c>
      <c r="AC346">
        <v>12.7</v>
      </c>
      <c r="AD346">
        <v>31.99</v>
      </c>
      <c r="AE346">
        <v>52.1</v>
      </c>
      <c r="AF346">
        <v>-7.19</v>
      </c>
      <c r="AG346">
        <v>29.41</v>
      </c>
      <c r="AH346">
        <v>10</v>
      </c>
      <c r="AI346">
        <v>24</v>
      </c>
      <c r="AJ346">
        <v>0</v>
      </c>
      <c r="AK346">
        <v>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11</v>
      </c>
      <c r="AR346">
        <v>0</v>
      </c>
      <c r="AS346">
        <v>119</v>
      </c>
      <c r="AT346">
        <v>235</v>
      </c>
      <c r="AU346">
        <v>50.64</v>
      </c>
    </row>
    <row r="347" spans="2:47" x14ac:dyDescent="0.2">
      <c r="B347" t="s">
        <v>734</v>
      </c>
      <c r="C347" t="s">
        <v>49</v>
      </c>
      <c r="D347" t="s">
        <v>3710</v>
      </c>
      <c r="E347">
        <v>19.797999999999998</v>
      </c>
      <c r="F347">
        <v>57</v>
      </c>
      <c r="G347">
        <v>14</v>
      </c>
      <c r="H347">
        <v>10</v>
      </c>
      <c r="I347">
        <v>5</v>
      </c>
      <c r="J347">
        <v>24</v>
      </c>
      <c r="K347">
        <v>29</v>
      </c>
      <c r="L347">
        <v>103</v>
      </c>
      <c r="M347">
        <v>13.59</v>
      </c>
      <c r="N347">
        <v>0.25</v>
      </c>
      <c r="O347">
        <v>0.18</v>
      </c>
      <c r="P347">
        <v>0.09</v>
      </c>
      <c r="Q347">
        <v>0.42</v>
      </c>
      <c r="R347">
        <v>0.51</v>
      </c>
      <c r="S347">
        <v>1.81</v>
      </c>
      <c r="T347">
        <v>745.66</v>
      </c>
      <c r="U347">
        <v>13.08</v>
      </c>
      <c r="V347">
        <v>1.1299999999999999</v>
      </c>
      <c r="W347">
        <v>0.8</v>
      </c>
      <c r="X347">
        <v>0.4</v>
      </c>
      <c r="Y347">
        <v>1.93</v>
      </c>
      <c r="Z347">
        <v>2.33</v>
      </c>
      <c r="AA347">
        <v>8.2899999999999991</v>
      </c>
      <c r="AB347">
        <v>13.5</v>
      </c>
      <c r="AC347">
        <v>13.17</v>
      </c>
      <c r="AD347">
        <v>40.76</v>
      </c>
      <c r="AE347">
        <v>51.28</v>
      </c>
      <c r="AF347">
        <v>7.4</v>
      </c>
      <c r="AG347">
        <v>46.51</v>
      </c>
      <c r="AH347">
        <v>40</v>
      </c>
      <c r="AI347">
        <v>46</v>
      </c>
      <c r="AJ347">
        <v>3</v>
      </c>
      <c r="AK347">
        <v>12</v>
      </c>
      <c r="AL347">
        <v>25</v>
      </c>
      <c r="AM347">
        <v>5</v>
      </c>
      <c r="AN347">
        <v>21</v>
      </c>
      <c r="AO347">
        <v>23.81</v>
      </c>
      <c r="AP347">
        <v>6</v>
      </c>
      <c r="AQ347">
        <v>70</v>
      </c>
      <c r="AR347">
        <v>8.57</v>
      </c>
      <c r="AS347">
        <v>46</v>
      </c>
      <c r="AT347">
        <v>132</v>
      </c>
      <c r="AU347">
        <v>34.85</v>
      </c>
    </row>
    <row r="348" spans="2:47" x14ac:dyDescent="0.2">
      <c r="B348" t="s">
        <v>799</v>
      </c>
      <c r="C348" t="s">
        <v>102</v>
      </c>
      <c r="D348" t="s">
        <v>630</v>
      </c>
      <c r="E348">
        <v>16.978000000000002</v>
      </c>
      <c r="F348">
        <v>64</v>
      </c>
      <c r="G348">
        <v>5</v>
      </c>
      <c r="H348">
        <v>2</v>
      </c>
      <c r="I348">
        <v>5</v>
      </c>
      <c r="J348">
        <v>7</v>
      </c>
      <c r="K348">
        <v>12</v>
      </c>
      <c r="L348">
        <v>78</v>
      </c>
      <c r="M348">
        <v>6.41</v>
      </c>
      <c r="N348">
        <v>0.08</v>
      </c>
      <c r="O348">
        <v>0.03</v>
      </c>
      <c r="P348">
        <v>0.08</v>
      </c>
      <c r="Q348">
        <v>0.11</v>
      </c>
      <c r="R348">
        <v>0.19</v>
      </c>
      <c r="S348">
        <v>1.22</v>
      </c>
      <c r="T348">
        <v>879.01</v>
      </c>
      <c r="U348">
        <v>13.73</v>
      </c>
      <c r="V348">
        <v>0.34</v>
      </c>
      <c r="W348">
        <v>0.14000000000000001</v>
      </c>
      <c r="X348">
        <v>0.34</v>
      </c>
      <c r="Y348">
        <v>0.48</v>
      </c>
      <c r="Z348">
        <v>0.82</v>
      </c>
      <c r="AA348">
        <v>5.32</v>
      </c>
      <c r="AB348">
        <v>12.64</v>
      </c>
      <c r="AC348">
        <v>13.14</v>
      </c>
      <c r="AD348">
        <v>39.65</v>
      </c>
      <c r="AE348">
        <v>51.32</v>
      </c>
      <c r="AF348">
        <v>6.62</v>
      </c>
      <c r="AG348">
        <v>44</v>
      </c>
      <c r="AH348">
        <v>44</v>
      </c>
      <c r="AI348">
        <v>56</v>
      </c>
      <c r="AJ348">
        <v>0</v>
      </c>
      <c r="AK348">
        <v>2</v>
      </c>
      <c r="AL348">
        <v>0</v>
      </c>
      <c r="AM348">
        <v>1</v>
      </c>
      <c r="AN348">
        <v>5</v>
      </c>
      <c r="AO348">
        <v>20</v>
      </c>
      <c r="AP348">
        <v>4</v>
      </c>
      <c r="AQ348">
        <v>71</v>
      </c>
      <c r="AR348">
        <v>5.63</v>
      </c>
      <c r="AS348">
        <v>0</v>
      </c>
      <c r="AT348">
        <v>0</v>
      </c>
      <c r="AU348">
        <v>0</v>
      </c>
    </row>
    <row r="349" spans="2:47" x14ac:dyDescent="0.2">
      <c r="B349" t="s">
        <v>3761</v>
      </c>
      <c r="C349" t="s">
        <v>102</v>
      </c>
      <c r="D349" t="s">
        <v>579</v>
      </c>
      <c r="E349">
        <v>17.196999999999999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0.67</v>
      </c>
      <c r="T349">
        <v>79.09</v>
      </c>
      <c r="U349">
        <v>26.36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1.52</v>
      </c>
      <c r="AB349">
        <v>12.59</v>
      </c>
      <c r="AC349">
        <v>12.5</v>
      </c>
      <c r="AD349">
        <v>55.71</v>
      </c>
      <c r="AE349">
        <v>50.73</v>
      </c>
      <c r="AF349">
        <v>-20</v>
      </c>
      <c r="AG349">
        <v>80</v>
      </c>
      <c r="AH349">
        <v>4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</v>
      </c>
      <c r="AR349">
        <v>0</v>
      </c>
      <c r="AS349">
        <v>0</v>
      </c>
      <c r="AT349">
        <v>0</v>
      </c>
      <c r="AU349">
        <v>0</v>
      </c>
    </row>
    <row r="350" spans="2:47" x14ac:dyDescent="0.2">
      <c r="B350" t="s">
        <v>848</v>
      </c>
      <c r="C350" t="s">
        <v>46</v>
      </c>
      <c r="D350" t="s">
        <v>588</v>
      </c>
      <c r="E350">
        <v>16.678999999999998</v>
      </c>
      <c r="F350">
        <v>62</v>
      </c>
      <c r="G350">
        <v>7</v>
      </c>
      <c r="H350">
        <v>6</v>
      </c>
      <c r="I350">
        <v>10</v>
      </c>
      <c r="J350">
        <v>13</v>
      </c>
      <c r="K350">
        <v>23</v>
      </c>
      <c r="L350">
        <v>80</v>
      </c>
      <c r="M350">
        <v>8.75</v>
      </c>
      <c r="N350">
        <v>0.11</v>
      </c>
      <c r="O350">
        <v>0.1</v>
      </c>
      <c r="P350">
        <v>0.16</v>
      </c>
      <c r="Q350">
        <v>0.21</v>
      </c>
      <c r="R350">
        <v>0.37</v>
      </c>
      <c r="S350">
        <v>1.29</v>
      </c>
      <c r="T350">
        <v>707.61</v>
      </c>
      <c r="U350">
        <v>11.41</v>
      </c>
      <c r="V350">
        <v>0.59</v>
      </c>
      <c r="W350">
        <v>0.51</v>
      </c>
      <c r="X350">
        <v>0.85</v>
      </c>
      <c r="Y350">
        <v>1.1000000000000001</v>
      </c>
      <c r="Z350">
        <v>1.95</v>
      </c>
      <c r="AA350">
        <v>6.78</v>
      </c>
      <c r="AB350">
        <v>13.41</v>
      </c>
      <c r="AC350">
        <v>13.17</v>
      </c>
      <c r="AD350">
        <v>48.04</v>
      </c>
      <c r="AE350">
        <v>50.37</v>
      </c>
      <c r="AF350">
        <v>7.62</v>
      </c>
      <c r="AG350">
        <v>53.03</v>
      </c>
      <c r="AH350">
        <v>35</v>
      </c>
      <c r="AI350">
        <v>31</v>
      </c>
      <c r="AJ350">
        <v>3</v>
      </c>
      <c r="AK350">
        <v>12</v>
      </c>
      <c r="AL350">
        <v>25</v>
      </c>
      <c r="AM350">
        <v>0</v>
      </c>
      <c r="AN350">
        <v>6</v>
      </c>
      <c r="AO350">
        <v>0</v>
      </c>
      <c r="AP350">
        <v>4</v>
      </c>
      <c r="AQ350">
        <v>62</v>
      </c>
      <c r="AR350">
        <v>6.45</v>
      </c>
      <c r="AS350">
        <v>22</v>
      </c>
      <c r="AT350">
        <v>60</v>
      </c>
      <c r="AU350">
        <v>36.67</v>
      </c>
    </row>
    <row r="351" spans="2:47" x14ac:dyDescent="0.2">
      <c r="B351" t="s">
        <v>955</v>
      </c>
      <c r="C351" t="s">
        <v>46</v>
      </c>
      <c r="D351" t="s">
        <v>583</v>
      </c>
      <c r="E351">
        <v>17.312000000000001</v>
      </c>
      <c r="F351">
        <v>41</v>
      </c>
      <c r="G351">
        <v>1</v>
      </c>
      <c r="H351">
        <v>0</v>
      </c>
      <c r="I351">
        <v>3</v>
      </c>
      <c r="J351">
        <v>1</v>
      </c>
      <c r="K351">
        <v>4</v>
      </c>
      <c r="L351">
        <v>27</v>
      </c>
      <c r="M351">
        <v>3.7</v>
      </c>
      <c r="N351">
        <v>0.02</v>
      </c>
      <c r="O351">
        <v>0</v>
      </c>
      <c r="P351">
        <v>7.0000000000000007E-2</v>
      </c>
      <c r="Q351">
        <v>0.02</v>
      </c>
      <c r="R351">
        <v>0.1</v>
      </c>
      <c r="S351">
        <v>0.66</v>
      </c>
      <c r="T351">
        <v>325.64999999999998</v>
      </c>
      <c r="U351">
        <v>7.94</v>
      </c>
      <c r="V351">
        <v>0.18</v>
      </c>
      <c r="W351">
        <v>0</v>
      </c>
      <c r="X351">
        <v>0.55000000000000004</v>
      </c>
      <c r="Y351">
        <v>0.18</v>
      </c>
      <c r="Z351">
        <v>0.74</v>
      </c>
      <c r="AA351">
        <v>4.97</v>
      </c>
      <c r="AB351">
        <v>11.4</v>
      </c>
      <c r="AC351">
        <v>11.76</v>
      </c>
      <c r="AD351">
        <v>56.82</v>
      </c>
      <c r="AE351">
        <v>46.14</v>
      </c>
      <c r="AF351">
        <v>-12.63</v>
      </c>
      <c r="AG351">
        <v>47.06</v>
      </c>
      <c r="AH351">
        <v>8</v>
      </c>
      <c r="AI351">
        <v>9</v>
      </c>
      <c r="AJ351">
        <v>0</v>
      </c>
      <c r="AK351">
        <v>1</v>
      </c>
      <c r="AL351">
        <v>0</v>
      </c>
      <c r="AM351">
        <v>0</v>
      </c>
      <c r="AN351">
        <v>2</v>
      </c>
      <c r="AO351">
        <v>0</v>
      </c>
      <c r="AP351">
        <v>1</v>
      </c>
      <c r="AQ351">
        <v>24</v>
      </c>
      <c r="AR351">
        <v>4.17</v>
      </c>
      <c r="AS351">
        <v>5</v>
      </c>
      <c r="AT351">
        <v>12</v>
      </c>
      <c r="AU351">
        <v>41.67</v>
      </c>
    </row>
    <row r="352" spans="2:47" x14ac:dyDescent="0.2">
      <c r="B352" t="s">
        <v>857</v>
      </c>
      <c r="C352" t="s">
        <v>46</v>
      </c>
      <c r="D352" t="s">
        <v>636</v>
      </c>
      <c r="E352">
        <v>17.675999999999998</v>
      </c>
      <c r="F352">
        <v>50</v>
      </c>
      <c r="G352">
        <v>1</v>
      </c>
      <c r="H352">
        <v>2</v>
      </c>
      <c r="I352">
        <v>3</v>
      </c>
      <c r="J352">
        <v>3</v>
      </c>
      <c r="K352">
        <v>6</v>
      </c>
      <c r="L352">
        <v>32</v>
      </c>
      <c r="M352">
        <v>3.12</v>
      </c>
      <c r="N352">
        <v>0.02</v>
      </c>
      <c r="O352">
        <v>0.04</v>
      </c>
      <c r="P352">
        <v>0.06</v>
      </c>
      <c r="Q352">
        <v>0.06</v>
      </c>
      <c r="R352">
        <v>0.12</v>
      </c>
      <c r="S352">
        <v>0.64</v>
      </c>
      <c r="T352">
        <v>485.52</v>
      </c>
      <c r="U352">
        <v>9.7100000000000009</v>
      </c>
      <c r="V352">
        <v>0.12</v>
      </c>
      <c r="W352">
        <v>0.25</v>
      </c>
      <c r="X352">
        <v>0.37</v>
      </c>
      <c r="Y352">
        <v>0.37</v>
      </c>
      <c r="Z352">
        <v>0.74</v>
      </c>
      <c r="AA352">
        <v>3.95</v>
      </c>
      <c r="AB352">
        <v>12.41</v>
      </c>
      <c r="AC352">
        <v>13.14</v>
      </c>
      <c r="AD352">
        <v>49.14</v>
      </c>
      <c r="AE352">
        <v>48.34</v>
      </c>
      <c r="AF352">
        <v>-27.39</v>
      </c>
      <c r="AG352">
        <v>31.43</v>
      </c>
      <c r="AH352">
        <v>11</v>
      </c>
      <c r="AI352">
        <v>24</v>
      </c>
      <c r="AJ352">
        <v>0</v>
      </c>
      <c r="AK352">
        <v>5</v>
      </c>
      <c r="AL352">
        <v>0</v>
      </c>
      <c r="AM352">
        <v>0</v>
      </c>
      <c r="AN352">
        <v>5</v>
      </c>
      <c r="AO352">
        <v>0</v>
      </c>
      <c r="AP352">
        <v>1</v>
      </c>
      <c r="AQ352">
        <v>22</v>
      </c>
      <c r="AR352">
        <v>4.55</v>
      </c>
      <c r="AS352">
        <v>4</v>
      </c>
      <c r="AT352">
        <v>9</v>
      </c>
      <c r="AU352">
        <v>44.44</v>
      </c>
    </row>
    <row r="353" spans="2:47" x14ac:dyDescent="0.2">
      <c r="B353" t="s">
        <v>927</v>
      </c>
      <c r="C353" t="s">
        <v>46</v>
      </c>
      <c r="D353" t="s">
        <v>583</v>
      </c>
      <c r="E353">
        <v>19.434000000000001</v>
      </c>
      <c r="F353">
        <v>8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5</v>
      </c>
      <c r="M353">
        <v>20</v>
      </c>
      <c r="N353">
        <v>0.12</v>
      </c>
      <c r="O353">
        <v>0</v>
      </c>
      <c r="P353">
        <v>0</v>
      </c>
      <c r="Q353">
        <v>0.12</v>
      </c>
      <c r="R353">
        <v>0.12</v>
      </c>
      <c r="S353">
        <v>0.62</v>
      </c>
      <c r="T353">
        <v>50.06</v>
      </c>
      <c r="U353">
        <v>6.26</v>
      </c>
      <c r="V353">
        <v>1.2</v>
      </c>
      <c r="W353">
        <v>0</v>
      </c>
      <c r="X353">
        <v>0</v>
      </c>
      <c r="Y353">
        <v>1.2</v>
      </c>
      <c r="Z353">
        <v>1.2</v>
      </c>
      <c r="AA353">
        <v>5.99</v>
      </c>
      <c r="AB353">
        <v>11.87</v>
      </c>
      <c r="AC353">
        <v>12.97</v>
      </c>
      <c r="AD353">
        <v>46.38</v>
      </c>
      <c r="AE353">
        <v>43.06</v>
      </c>
      <c r="AF353">
        <v>-9.09</v>
      </c>
      <c r="AG353">
        <v>50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1</v>
      </c>
      <c r="AO353">
        <v>100</v>
      </c>
      <c r="AP353">
        <v>0</v>
      </c>
      <c r="AQ353">
        <v>3</v>
      </c>
      <c r="AR353">
        <v>0</v>
      </c>
      <c r="AS353">
        <v>0</v>
      </c>
      <c r="AT353">
        <v>1</v>
      </c>
      <c r="AU353">
        <v>0</v>
      </c>
    </row>
    <row r="354" spans="2:47" x14ac:dyDescent="0.2">
      <c r="B354" t="s">
        <v>811</v>
      </c>
      <c r="C354" t="s">
        <v>46</v>
      </c>
      <c r="D354" t="s">
        <v>630</v>
      </c>
      <c r="E354">
        <v>18.634</v>
      </c>
      <c r="F354">
        <v>18</v>
      </c>
      <c r="G354">
        <v>2</v>
      </c>
      <c r="H354">
        <v>3</v>
      </c>
      <c r="I354">
        <v>0</v>
      </c>
      <c r="J354">
        <v>5</v>
      </c>
      <c r="K354">
        <v>5</v>
      </c>
      <c r="L354">
        <v>13</v>
      </c>
      <c r="M354">
        <v>15.38</v>
      </c>
      <c r="N354">
        <v>0.11</v>
      </c>
      <c r="O354">
        <v>0.17</v>
      </c>
      <c r="P354">
        <v>0</v>
      </c>
      <c r="Q354">
        <v>0.28000000000000003</v>
      </c>
      <c r="R354">
        <v>0.28000000000000003</v>
      </c>
      <c r="S354">
        <v>0.72</v>
      </c>
      <c r="T354">
        <v>174.36</v>
      </c>
      <c r="U354">
        <v>9.69</v>
      </c>
      <c r="V354">
        <v>0.69</v>
      </c>
      <c r="W354">
        <v>1.03</v>
      </c>
      <c r="X354">
        <v>0</v>
      </c>
      <c r="Y354">
        <v>1.72</v>
      </c>
      <c r="Z354">
        <v>1.72</v>
      </c>
      <c r="AA354">
        <v>4.47</v>
      </c>
      <c r="AB354">
        <v>12.43</v>
      </c>
      <c r="AC354">
        <v>12.57</v>
      </c>
      <c r="AD354">
        <v>36.090000000000003</v>
      </c>
      <c r="AE354">
        <v>54.04</v>
      </c>
      <c r="AF354">
        <v>3.19</v>
      </c>
      <c r="AG354">
        <v>35.29</v>
      </c>
      <c r="AH354">
        <v>6</v>
      </c>
      <c r="AI354">
        <v>11</v>
      </c>
      <c r="AJ354">
        <v>0</v>
      </c>
      <c r="AK354">
        <v>2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11</v>
      </c>
      <c r="AR354">
        <v>18.18</v>
      </c>
      <c r="AS354">
        <v>51</v>
      </c>
      <c r="AT354">
        <v>99</v>
      </c>
      <c r="AU354">
        <v>51.52</v>
      </c>
    </row>
    <row r="355" spans="2:47" x14ac:dyDescent="0.2">
      <c r="B355" t="s">
        <v>969</v>
      </c>
      <c r="C355" t="s">
        <v>49</v>
      </c>
      <c r="D355" t="s">
        <v>593</v>
      </c>
      <c r="E355">
        <v>18.486000000000001</v>
      </c>
      <c r="F355">
        <v>15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92.88</v>
      </c>
      <c r="U355">
        <v>6.19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9.69</v>
      </c>
      <c r="AB355">
        <v>12.41</v>
      </c>
      <c r="AC355">
        <v>12.13</v>
      </c>
      <c r="AD355">
        <v>56.76</v>
      </c>
      <c r="AE355">
        <v>47.48</v>
      </c>
      <c r="AF355">
        <v>3.21</v>
      </c>
      <c r="AG355">
        <v>66.67</v>
      </c>
      <c r="AH355">
        <v>2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2</v>
      </c>
      <c r="AO355">
        <v>0</v>
      </c>
      <c r="AP355">
        <v>0</v>
      </c>
      <c r="AQ355">
        <v>12</v>
      </c>
      <c r="AR355">
        <v>0</v>
      </c>
      <c r="AS355">
        <v>0</v>
      </c>
      <c r="AT355">
        <v>2</v>
      </c>
      <c r="AU355">
        <v>0</v>
      </c>
    </row>
    <row r="356" spans="2:47" x14ac:dyDescent="0.2">
      <c r="B356" t="s">
        <v>661</v>
      </c>
      <c r="C356" t="s">
        <v>102</v>
      </c>
      <c r="D356" t="s">
        <v>608</v>
      </c>
      <c r="E356">
        <v>20.361999999999998</v>
      </c>
      <c r="F356">
        <v>68</v>
      </c>
      <c r="G356">
        <v>3</v>
      </c>
      <c r="H356">
        <v>17</v>
      </c>
      <c r="I356">
        <v>8</v>
      </c>
      <c r="J356">
        <v>20</v>
      </c>
      <c r="K356">
        <v>28</v>
      </c>
      <c r="L356">
        <v>108</v>
      </c>
      <c r="M356">
        <v>2.78</v>
      </c>
      <c r="N356">
        <v>0.04</v>
      </c>
      <c r="O356">
        <v>0.25</v>
      </c>
      <c r="P356">
        <v>0.12</v>
      </c>
      <c r="Q356">
        <v>0.28999999999999998</v>
      </c>
      <c r="R356">
        <v>0.41</v>
      </c>
      <c r="S356">
        <v>1.59</v>
      </c>
      <c r="T356">
        <v>1004.68</v>
      </c>
      <c r="U356">
        <v>14.77</v>
      </c>
      <c r="V356">
        <v>0.18</v>
      </c>
      <c r="W356">
        <v>1.02</v>
      </c>
      <c r="X356">
        <v>0.48</v>
      </c>
      <c r="Y356">
        <v>1.19</v>
      </c>
      <c r="Z356">
        <v>1.67</v>
      </c>
      <c r="AA356">
        <v>6.45</v>
      </c>
      <c r="AB356">
        <v>12.81</v>
      </c>
      <c r="AC356">
        <v>13.28</v>
      </c>
      <c r="AD356">
        <v>42.95</v>
      </c>
      <c r="AE356">
        <v>50.74</v>
      </c>
      <c r="AF356">
        <v>7.91</v>
      </c>
      <c r="AG356">
        <v>47.11</v>
      </c>
      <c r="AH356">
        <v>57</v>
      </c>
      <c r="AI356">
        <v>64</v>
      </c>
      <c r="AJ356">
        <v>1</v>
      </c>
      <c r="AK356">
        <v>1</v>
      </c>
      <c r="AL356">
        <v>100</v>
      </c>
      <c r="AM356">
        <v>2</v>
      </c>
      <c r="AN356">
        <v>7</v>
      </c>
      <c r="AO356">
        <v>28.57</v>
      </c>
      <c r="AP356">
        <v>0</v>
      </c>
      <c r="AQ356">
        <v>100</v>
      </c>
      <c r="AR356">
        <v>0</v>
      </c>
      <c r="AS356">
        <v>0</v>
      </c>
      <c r="AT356">
        <v>0</v>
      </c>
      <c r="AU356">
        <v>0</v>
      </c>
    </row>
    <row r="357" spans="2:47" x14ac:dyDescent="0.2">
      <c r="B357" t="s">
        <v>3712</v>
      </c>
      <c r="C357" t="s">
        <v>102</v>
      </c>
      <c r="D357" t="s">
        <v>581</v>
      </c>
      <c r="E357">
        <v>17.943999999999999</v>
      </c>
      <c r="F357">
        <v>68</v>
      </c>
      <c r="G357">
        <v>6</v>
      </c>
      <c r="H357">
        <v>10</v>
      </c>
      <c r="I357">
        <v>15</v>
      </c>
      <c r="J357">
        <v>16</v>
      </c>
      <c r="K357">
        <v>31</v>
      </c>
      <c r="L357">
        <v>110</v>
      </c>
      <c r="M357">
        <v>5.45</v>
      </c>
      <c r="N357">
        <v>0.09</v>
      </c>
      <c r="O357">
        <v>0.15</v>
      </c>
      <c r="P357">
        <v>0.22</v>
      </c>
      <c r="Q357">
        <v>0.24</v>
      </c>
      <c r="R357">
        <v>0.46</v>
      </c>
      <c r="S357">
        <v>1.62</v>
      </c>
      <c r="T357">
        <v>1111.95</v>
      </c>
      <c r="U357">
        <v>16.350000000000001</v>
      </c>
      <c r="V357">
        <v>0.32</v>
      </c>
      <c r="W357">
        <v>0.54</v>
      </c>
      <c r="X357">
        <v>0.81</v>
      </c>
      <c r="Y357">
        <v>0.86</v>
      </c>
      <c r="Z357">
        <v>1.67</v>
      </c>
      <c r="AA357">
        <v>5.94</v>
      </c>
      <c r="AB357">
        <v>12.87</v>
      </c>
      <c r="AC357">
        <v>13.42</v>
      </c>
      <c r="AD357">
        <v>57.96</v>
      </c>
      <c r="AE357">
        <v>50.48</v>
      </c>
      <c r="AF357">
        <v>0.18</v>
      </c>
      <c r="AG357">
        <v>58.91</v>
      </c>
      <c r="AH357">
        <v>76</v>
      </c>
      <c r="AI357">
        <v>53</v>
      </c>
      <c r="AJ357">
        <v>0</v>
      </c>
      <c r="AK357">
        <v>1</v>
      </c>
      <c r="AL357">
        <v>0</v>
      </c>
      <c r="AM357">
        <v>1</v>
      </c>
      <c r="AN357">
        <v>7</v>
      </c>
      <c r="AO357">
        <v>14.29</v>
      </c>
      <c r="AP357">
        <v>5</v>
      </c>
      <c r="AQ357">
        <v>102</v>
      </c>
      <c r="AR357">
        <v>4.9000000000000004</v>
      </c>
      <c r="AS357">
        <v>0</v>
      </c>
      <c r="AT357">
        <v>0</v>
      </c>
      <c r="AU357">
        <v>0</v>
      </c>
    </row>
    <row r="358" spans="2:47" x14ac:dyDescent="0.2">
      <c r="B358" t="s">
        <v>786</v>
      </c>
      <c r="C358" t="s">
        <v>49</v>
      </c>
      <c r="D358" t="s">
        <v>581</v>
      </c>
      <c r="E358">
        <v>19.309999999999999</v>
      </c>
      <c r="F358">
        <v>22</v>
      </c>
      <c r="G358">
        <v>3</v>
      </c>
      <c r="H358">
        <v>1</v>
      </c>
      <c r="I358">
        <v>0</v>
      </c>
      <c r="J358">
        <v>4</v>
      </c>
      <c r="K358">
        <v>4</v>
      </c>
      <c r="L358">
        <v>28</v>
      </c>
      <c r="M358">
        <v>10.71</v>
      </c>
      <c r="N358">
        <v>0.14000000000000001</v>
      </c>
      <c r="O358">
        <v>0.05</v>
      </c>
      <c r="P358">
        <v>0</v>
      </c>
      <c r="Q358">
        <v>0.18</v>
      </c>
      <c r="R358">
        <v>0.18</v>
      </c>
      <c r="S358">
        <v>1.27</v>
      </c>
      <c r="T358">
        <v>237.81</v>
      </c>
      <c r="U358">
        <v>10.81</v>
      </c>
      <c r="V358">
        <v>0.76</v>
      </c>
      <c r="W358">
        <v>0.25</v>
      </c>
      <c r="X358">
        <v>0</v>
      </c>
      <c r="Y358">
        <v>1.01</v>
      </c>
      <c r="Z358">
        <v>1.01</v>
      </c>
      <c r="AA358">
        <v>7.06</v>
      </c>
      <c r="AB358">
        <v>12.67</v>
      </c>
      <c r="AC358">
        <v>13.07</v>
      </c>
      <c r="AD358">
        <v>58.47</v>
      </c>
      <c r="AE358">
        <v>46.97</v>
      </c>
      <c r="AF358">
        <v>-10.11</v>
      </c>
      <c r="AG358">
        <v>45.45</v>
      </c>
      <c r="AH358">
        <v>10</v>
      </c>
      <c r="AI358">
        <v>12</v>
      </c>
      <c r="AJ358">
        <v>0</v>
      </c>
      <c r="AK358">
        <v>2</v>
      </c>
      <c r="AL358">
        <v>0</v>
      </c>
      <c r="AM358">
        <v>0</v>
      </c>
      <c r="AN358">
        <v>1</v>
      </c>
      <c r="AO358">
        <v>0</v>
      </c>
      <c r="AP358">
        <v>3</v>
      </c>
      <c r="AQ358">
        <v>25</v>
      </c>
      <c r="AR358">
        <v>12</v>
      </c>
      <c r="AS358">
        <v>93</v>
      </c>
      <c r="AT358">
        <v>216</v>
      </c>
      <c r="AU358">
        <v>43.06</v>
      </c>
    </row>
    <row r="359" spans="2:47" x14ac:dyDescent="0.2">
      <c r="B359" t="s">
        <v>606</v>
      </c>
      <c r="C359" t="s">
        <v>41</v>
      </c>
      <c r="D359" t="s">
        <v>581</v>
      </c>
      <c r="E359">
        <v>18.248000000000001</v>
      </c>
      <c r="F359">
        <v>68</v>
      </c>
      <c r="G359">
        <v>16</v>
      </c>
      <c r="H359">
        <v>15</v>
      </c>
      <c r="I359">
        <v>3</v>
      </c>
      <c r="J359">
        <v>31</v>
      </c>
      <c r="K359">
        <v>34</v>
      </c>
      <c r="L359">
        <v>158</v>
      </c>
      <c r="M359">
        <v>10.130000000000001</v>
      </c>
      <c r="N359">
        <v>0.24</v>
      </c>
      <c r="O359">
        <v>0.22</v>
      </c>
      <c r="P359">
        <v>0.04</v>
      </c>
      <c r="Q359">
        <v>0.46</v>
      </c>
      <c r="R359">
        <v>0.5</v>
      </c>
      <c r="S359">
        <v>2.3199999999999998</v>
      </c>
      <c r="T359">
        <v>922.21</v>
      </c>
      <c r="U359">
        <v>13.56</v>
      </c>
      <c r="V359">
        <v>1.04</v>
      </c>
      <c r="W359">
        <v>0.98</v>
      </c>
      <c r="X359">
        <v>0.2</v>
      </c>
      <c r="Y359">
        <v>2.02</v>
      </c>
      <c r="Z359">
        <v>2.21</v>
      </c>
      <c r="AA359">
        <v>10.28</v>
      </c>
      <c r="AB359">
        <v>13.34</v>
      </c>
      <c r="AC359">
        <v>13.37</v>
      </c>
      <c r="AD359">
        <v>58.55</v>
      </c>
      <c r="AE359">
        <v>49.77</v>
      </c>
      <c r="AF359">
        <v>-12.73</v>
      </c>
      <c r="AG359">
        <v>50</v>
      </c>
      <c r="AH359">
        <v>49</v>
      </c>
      <c r="AI359">
        <v>49</v>
      </c>
      <c r="AJ359">
        <v>4</v>
      </c>
      <c r="AK359">
        <v>19</v>
      </c>
      <c r="AL359">
        <v>21.05</v>
      </c>
      <c r="AM359">
        <v>3</v>
      </c>
      <c r="AN359">
        <v>34</v>
      </c>
      <c r="AO359">
        <v>8.82</v>
      </c>
      <c r="AP359">
        <v>9</v>
      </c>
      <c r="AQ359">
        <v>105</v>
      </c>
      <c r="AR359">
        <v>8.57</v>
      </c>
      <c r="AS359">
        <v>362</v>
      </c>
      <c r="AT359">
        <v>663</v>
      </c>
      <c r="AU359">
        <v>54.6</v>
      </c>
    </row>
    <row r="360" spans="2:47" x14ac:dyDescent="0.2">
      <c r="B360" t="s">
        <v>615</v>
      </c>
      <c r="C360" t="s">
        <v>49</v>
      </c>
      <c r="D360" t="s">
        <v>616</v>
      </c>
      <c r="E360">
        <v>18.686</v>
      </c>
      <c r="F360">
        <v>54</v>
      </c>
      <c r="G360">
        <v>10</v>
      </c>
      <c r="H360">
        <v>7</v>
      </c>
      <c r="I360">
        <v>5</v>
      </c>
      <c r="J360">
        <v>17</v>
      </c>
      <c r="K360">
        <v>22</v>
      </c>
      <c r="L360">
        <v>98</v>
      </c>
      <c r="M360">
        <v>10.199999999999999</v>
      </c>
      <c r="N360">
        <v>0.19</v>
      </c>
      <c r="O360">
        <v>0.13</v>
      </c>
      <c r="P360">
        <v>0.09</v>
      </c>
      <c r="Q360">
        <v>0.31</v>
      </c>
      <c r="R360">
        <v>0.41</v>
      </c>
      <c r="S360">
        <v>1.81</v>
      </c>
      <c r="T360">
        <v>684.97</v>
      </c>
      <c r="U360">
        <v>12.68</v>
      </c>
      <c r="V360">
        <v>0.88</v>
      </c>
      <c r="W360">
        <v>0.61</v>
      </c>
      <c r="X360">
        <v>0.44</v>
      </c>
      <c r="Y360">
        <v>1.49</v>
      </c>
      <c r="Z360">
        <v>1.93</v>
      </c>
      <c r="AA360">
        <v>8.58</v>
      </c>
      <c r="AB360">
        <v>14.11</v>
      </c>
      <c r="AC360">
        <v>13.27</v>
      </c>
      <c r="AD360">
        <v>39.22</v>
      </c>
      <c r="AE360">
        <v>53.28</v>
      </c>
      <c r="AF360">
        <v>14.67</v>
      </c>
      <c r="AG360">
        <v>50</v>
      </c>
      <c r="AH360">
        <v>33</v>
      </c>
      <c r="AI360">
        <v>33</v>
      </c>
      <c r="AJ360">
        <v>2</v>
      </c>
      <c r="AK360">
        <v>8</v>
      </c>
      <c r="AL360">
        <v>25</v>
      </c>
      <c r="AM360">
        <v>4</v>
      </c>
      <c r="AN360">
        <v>17</v>
      </c>
      <c r="AO360">
        <v>23.53</v>
      </c>
      <c r="AP360">
        <v>4</v>
      </c>
      <c r="AQ360">
        <v>73</v>
      </c>
      <c r="AR360">
        <v>5.48</v>
      </c>
      <c r="AS360">
        <v>28</v>
      </c>
      <c r="AT360">
        <v>68</v>
      </c>
      <c r="AU360">
        <v>41.18</v>
      </c>
    </row>
    <row r="361" spans="2:47" x14ac:dyDescent="0.2">
      <c r="B361" t="s">
        <v>600</v>
      </c>
      <c r="C361" t="s">
        <v>49</v>
      </c>
      <c r="D361" t="s">
        <v>601</v>
      </c>
      <c r="E361">
        <v>20.148</v>
      </c>
      <c r="F361">
        <v>64</v>
      </c>
      <c r="G361">
        <v>25</v>
      </c>
      <c r="H361">
        <v>15</v>
      </c>
      <c r="I361">
        <v>10</v>
      </c>
      <c r="J361">
        <v>40</v>
      </c>
      <c r="K361">
        <v>50</v>
      </c>
      <c r="L361">
        <v>203</v>
      </c>
      <c r="M361">
        <v>12.32</v>
      </c>
      <c r="N361">
        <v>0.39</v>
      </c>
      <c r="O361">
        <v>0.23</v>
      </c>
      <c r="P361">
        <v>0.16</v>
      </c>
      <c r="Q361">
        <v>0.62</v>
      </c>
      <c r="R361">
        <v>0.78</v>
      </c>
      <c r="S361">
        <v>3.17</v>
      </c>
      <c r="T361">
        <v>1040.71</v>
      </c>
      <c r="U361">
        <v>16.260000000000002</v>
      </c>
      <c r="V361">
        <v>1.44</v>
      </c>
      <c r="W361">
        <v>0.86</v>
      </c>
      <c r="X361">
        <v>0.57999999999999996</v>
      </c>
      <c r="Y361">
        <v>2.31</v>
      </c>
      <c r="Z361">
        <v>2.88</v>
      </c>
      <c r="AA361">
        <v>11.7</v>
      </c>
      <c r="AB361">
        <v>13.61</v>
      </c>
      <c r="AC361">
        <v>13.21</v>
      </c>
      <c r="AD361">
        <v>53.59</v>
      </c>
      <c r="AE361">
        <v>49.86</v>
      </c>
      <c r="AF361">
        <v>9.09</v>
      </c>
      <c r="AG361">
        <v>59.09</v>
      </c>
      <c r="AH361">
        <v>65</v>
      </c>
      <c r="AI361">
        <v>45</v>
      </c>
      <c r="AJ361">
        <v>5</v>
      </c>
      <c r="AK361">
        <v>16</v>
      </c>
      <c r="AL361">
        <v>31.25</v>
      </c>
      <c r="AM361">
        <v>9</v>
      </c>
      <c r="AN361">
        <v>51</v>
      </c>
      <c r="AO361">
        <v>17.649999999999999</v>
      </c>
      <c r="AP361">
        <v>11</v>
      </c>
      <c r="AQ361">
        <v>136</v>
      </c>
      <c r="AR361">
        <v>8.09</v>
      </c>
      <c r="AS361">
        <v>9</v>
      </c>
      <c r="AT361">
        <v>22</v>
      </c>
      <c r="AU361">
        <v>40.909999999999997</v>
      </c>
    </row>
    <row r="362" spans="2:47" x14ac:dyDescent="0.2">
      <c r="B362" t="s">
        <v>838</v>
      </c>
      <c r="C362" t="s">
        <v>41</v>
      </c>
      <c r="D362" t="s">
        <v>601</v>
      </c>
      <c r="E362">
        <v>18.329999999999998</v>
      </c>
      <c r="F362">
        <v>58</v>
      </c>
      <c r="G362">
        <v>2</v>
      </c>
      <c r="H362">
        <v>3</v>
      </c>
      <c r="I362">
        <v>3</v>
      </c>
      <c r="J362">
        <v>5</v>
      </c>
      <c r="K362">
        <v>8</v>
      </c>
      <c r="L362">
        <v>57</v>
      </c>
      <c r="M362">
        <v>3.51</v>
      </c>
      <c r="N362">
        <v>0.03</v>
      </c>
      <c r="O362">
        <v>0.05</v>
      </c>
      <c r="P362">
        <v>0.05</v>
      </c>
      <c r="Q362">
        <v>0.09</v>
      </c>
      <c r="R362">
        <v>0.14000000000000001</v>
      </c>
      <c r="S362">
        <v>0.98</v>
      </c>
      <c r="T362">
        <v>514.5</v>
      </c>
      <c r="U362">
        <v>8.8699999999999992</v>
      </c>
      <c r="V362">
        <v>0.23</v>
      </c>
      <c r="W362">
        <v>0.35</v>
      </c>
      <c r="X362">
        <v>0.35</v>
      </c>
      <c r="Y362">
        <v>0.57999999999999996</v>
      </c>
      <c r="Z362">
        <v>0.93</v>
      </c>
      <c r="AA362">
        <v>6.65</v>
      </c>
      <c r="AB362">
        <v>13.19</v>
      </c>
      <c r="AC362">
        <v>12.88</v>
      </c>
      <c r="AD362">
        <v>50.49</v>
      </c>
      <c r="AE362">
        <v>50.88</v>
      </c>
      <c r="AF362">
        <v>0.5</v>
      </c>
      <c r="AG362">
        <v>51.43</v>
      </c>
      <c r="AH362">
        <v>18</v>
      </c>
      <c r="AI362">
        <v>17</v>
      </c>
      <c r="AJ362">
        <v>0</v>
      </c>
      <c r="AK362">
        <v>4</v>
      </c>
      <c r="AL362">
        <v>0</v>
      </c>
      <c r="AM362">
        <v>1</v>
      </c>
      <c r="AN362">
        <v>15</v>
      </c>
      <c r="AO362">
        <v>6.67</v>
      </c>
      <c r="AP362">
        <v>1</v>
      </c>
      <c r="AQ362">
        <v>38</v>
      </c>
      <c r="AR362">
        <v>2.63</v>
      </c>
      <c r="AS362">
        <v>301</v>
      </c>
      <c r="AT362">
        <v>568</v>
      </c>
      <c r="AU362">
        <v>52.99</v>
      </c>
    </row>
    <row r="363" spans="2:47" x14ac:dyDescent="0.2">
      <c r="B363" t="s">
        <v>474</v>
      </c>
      <c r="C363" t="s">
        <v>41</v>
      </c>
      <c r="D363" t="s">
        <v>636</v>
      </c>
      <c r="E363">
        <v>17</v>
      </c>
      <c r="F363">
        <v>66</v>
      </c>
      <c r="G363">
        <v>9</v>
      </c>
      <c r="H363">
        <v>12</v>
      </c>
      <c r="I363">
        <v>3</v>
      </c>
      <c r="J363">
        <v>21</v>
      </c>
      <c r="K363">
        <v>24</v>
      </c>
      <c r="L363">
        <v>129</v>
      </c>
      <c r="M363">
        <v>6.98</v>
      </c>
      <c r="N363">
        <v>0.14000000000000001</v>
      </c>
      <c r="O363">
        <v>0.18</v>
      </c>
      <c r="P363">
        <v>0.05</v>
      </c>
      <c r="Q363">
        <v>0.32</v>
      </c>
      <c r="R363">
        <v>0.36</v>
      </c>
      <c r="S363">
        <v>1.95</v>
      </c>
      <c r="T363">
        <v>833.72</v>
      </c>
      <c r="U363">
        <v>12.63</v>
      </c>
      <c r="V363">
        <v>0.65</v>
      </c>
      <c r="W363">
        <v>0.86</v>
      </c>
      <c r="X363">
        <v>0.22</v>
      </c>
      <c r="Y363">
        <v>1.51</v>
      </c>
      <c r="Z363">
        <v>1.73</v>
      </c>
      <c r="AA363">
        <v>9.2799999999999994</v>
      </c>
      <c r="AB363">
        <v>13.37</v>
      </c>
      <c r="AC363">
        <v>13.14</v>
      </c>
      <c r="AD363">
        <v>51.99</v>
      </c>
      <c r="AE363">
        <v>48.74</v>
      </c>
      <c r="AF363">
        <v>7.37</v>
      </c>
      <c r="AG363">
        <v>56</v>
      </c>
      <c r="AH363">
        <v>42</v>
      </c>
      <c r="AI363">
        <v>33</v>
      </c>
      <c r="AJ363">
        <v>4</v>
      </c>
      <c r="AK363">
        <v>24</v>
      </c>
      <c r="AL363">
        <v>16.670000000000002</v>
      </c>
      <c r="AM363">
        <v>1</v>
      </c>
      <c r="AN363">
        <v>24</v>
      </c>
      <c r="AO363">
        <v>4.17</v>
      </c>
      <c r="AP363">
        <v>4</v>
      </c>
      <c r="AQ363">
        <v>81</v>
      </c>
      <c r="AR363">
        <v>4.9400000000000004</v>
      </c>
      <c r="AS363">
        <v>302</v>
      </c>
      <c r="AT363">
        <v>646</v>
      </c>
      <c r="AU363">
        <v>46.75</v>
      </c>
    </row>
    <row r="364" spans="2:47" x14ac:dyDescent="0.2">
      <c r="B364" t="s">
        <v>459</v>
      </c>
      <c r="C364" t="s">
        <v>102</v>
      </c>
      <c r="D364" t="s">
        <v>107</v>
      </c>
      <c r="E364">
        <v>2016.7070000000001</v>
      </c>
      <c r="F364">
        <v>2</v>
      </c>
      <c r="G364">
        <v>0</v>
      </c>
      <c r="H364">
        <v>1</v>
      </c>
      <c r="I364">
        <v>1</v>
      </c>
      <c r="J364">
        <v>1</v>
      </c>
      <c r="K364">
        <v>2</v>
      </c>
      <c r="L364">
        <v>2</v>
      </c>
      <c r="M364">
        <v>0</v>
      </c>
      <c r="N364">
        <v>0</v>
      </c>
      <c r="O364">
        <v>0.5</v>
      </c>
      <c r="P364">
        <v>0.5</v>
      </c>
      <c r="Q364">
        <v>0.5</v>
      </c>
      <c r="R364">
        <v>1</v>
      </c>
      <c r="S364">
        <v>1</v>
      </c>
      <c r="T364">
        <v>36.78</v>
      </c>
      <c r="U364">
        <v>18.39</v>
      </c>
      <c r="V364">
        <v>0</v>
      </c>
      <c r="W364">
        <v>1.63</v>
      </c>
      <c r="X364">
        <v>1.63</v>
      </c>
      <c r="Y364">
        <v>1.63</v>
      </c>
      <c r="Z364">
        <v>3.26</v>
      </c>
      <c r="AA364">
        <v>3.26</v>
      </c>
      <c r="AB364">
        <v>15.77</v>
      </c>
      <c r="AC364">
        <v>11.18</v>
      </c>
      <c r="AD364">
        <v>85.42</v>
      </c>
      <c r="AE364">
        <v>48.5</v>
      </c>
      <c r="AF364">
        <v>80</v>
      </c>
      <c r="AG364">
        <v>100</v>
      </c>
      <c r="AH364">
        <v>4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2</v>
      </c>
      <c r="AR364">
        <v>0</v>
      </c>
      <c r="AS364">
        <v>0</v>
      </c>
      <c r="AT364">
        <v>0</v>
      </c>
      <c r="AU364">
        <v>0</v>
      </c>
    </row>
    <row r="365" spans="2:47" x14ac:dyDescent="0.2">
      <c r="B365" t="s">
        <v>829</v>
      </c>
      <c r="C365" t="s">
        <v>49</v>
      </c>
      <c r="D365" t="s">
        <v>588</v>
      </c>
      <c r="E365">
        <v>19.501999999999999</v>
      </c>
      <c r="F365">
        <v>10</v>
      </c>
      <c r="G365">
        <v>2</v>
      </c>
      <c r="H365">
        <v>1</v>
      </c>
      <c r="I365">
        <v>1</v>
      </c>
      <c r="J365">
        <v>3</v>
      </c>
      <c r="K365">
        <v>4</v>
      </c>
      <c r="L365">
        <v>13</v>
      </c>
      <c r="M365">
        <v>15.38</v>
      </c>
      <c r="N365">
        <v>0.2</v>
      </c>
      <c r="O365">
        <v>0.1</v>
      </c>
      <c r="P365">
        <v>0.1</v>
      </c>
      <c r="Q365">
        <v>0.3</v>
      </c>
      <c r="R365">
        <v>0.4</v>
      </c>
      <c r="S365">
        <v>1.3</v>
      </c>
      <c r="T365">
        <v>117.03</v>
      </c>
      <c r="U365">
        <v>11.7</v>
      </c>
      <c r="V365">
        <v>1.03</v>
      </c>
      <c r="W365">
        <v>0.51</v>
      </c>
      <c r="X365">
        <v>0.51</v>
      </c>
      <c r="Y365">
        <v>1.54</v>
      </c>
      <c r="Z365">
        <v>2.0499999999999998</v>
      </c>
      <c r="AA365">
        <v>6.67</v>
      </c>
      <c r="AB365">
        <v>12.97</v>
      </c>
      <c r="AC365">
        <v>12.37</v>
      </c>
      <c r="AD365">
        <v>45.66</v>
      </c>
      <c r="AE365">
        <v>50.36</v>
      </c>
      <c r="AF365">
        <v>-10</v>
      </c>
      <c r="AG365">
        <v>40</v>
      </c>
      <c r="AH365">
        <v>4</v>
      </c>
      <c r="AI365">
        <v>6</v>
      </c>
      <c r="AJ365">
        <v>2</v>
      </c>
      <c r="AK365">
        <v>4</v>
      </c>
      <c r="AL365">
        <v>50</v>
      </c>
      <c r="AM365">
        <v>0</v>
      </c>
      <c r="AN365">
        <v>2</v>
      </c>
      <c r="AO365">
        <v>0</v>
      </c>
      <c r="AP365">
        <v>0</v>
      </c>
      <c r="AQ365">
        <v>7</v>
      </c>
      <c r="AR365">
        <v>0</v>
      </c>
      <c r="AS365">
        <v>12</v>
      </c>
      <c r="AT365">
        <v>35</v>
      </c>
      <c r="AU365">
        <v>34.29</v>
      </c>
    </row>
    <row r="366" spans="2:47" x14ac:dyDescent="0.2">
      <c r="B366" t="s">
        <v>654</v>
      </c>
      <c r="C366" t="s">
        <v>102</v>
      </c>
      <c r="D366" t="s">
        <v>593</v>
      </c>
      <c r="E366">
        <v>17.692</v>
      </c>
      <c r="F366">
        <v>67</v>
      </c>
      <c r="G366">
        <v>4</v>
      </c>
      <c r="H366">
        <v>17</v>
      </c>
      <c r="I366">
        <v>17</v>
      </c>
      <c r="J366">
        <v>21</v>
      </c>
      <c r="K366">
        <v>38</v>
      </c>
      <c r="L366">
        <v>177</v>
      </c>
      <c r="M366">
        <v>2.2599999999999998</v>
      </c>
      <c r="N366">
        <v>0.06</v>
      </c>
      <c r="O366">
        <v>0.25</v>
      </c>
      <c r="P366">
        <v>0.25</v>
      </c>
      <c r="Q366">
        <v>0.31</v>
      </c>
      <c r="R366">
        <v>0.56999999999999995</v>
      </c>
      <c r="S366">
        <v>2.64</v>
      </c>
      <c r="T366">
        <v>1119.04</v>
      </c>
      <c r="U366">
        <v>16.7</v>
      </c>
      <c r="V366">
        <v>0.21</v>
      </c>
      <c r="W366">
        <v>0.91</v>
      </c>
      <c r="X366">
        <v>0.91</v>
      </c>
      <c r="Y366">
        <v>1.1299999999999999</v>
      </c>
      <c r="Z366">
        <v>2.04</v>
      </c>
      <c r="AA366">
        <v>9.49</v>
      </c>
      <c r="AB366">
        <v>13.59</v>
      </c>
      <c r="AC366">
        <v>13.5</v>
      </c>
      <c r="AD366">
        <v>60.32</v>
      </c>
      <c r="AE366">
        <v>48.46</v>
      </c>
      <c r="AF366">
        <v>5.5</v>
      </c>
      <c r="AG366">
        <v>62.9</v>
      </c>
      <c r="AH366">
        <v>78</v>
      </c>
      <c r="AI366">
        <v>46</v>
      </c>
      <c r="AJ366">
        <v>0</v>
      </c>
      <c r="AK366">
        <v>5</v>
      </c>
      <c r="AL366">
        <v>0</v>
      </c>
      <c r="AM366">
        <v>0</v>
      </c>
      <c r="AN366">
        <v>6</v>
      </c>
      <c r="AO366">
        <v>0</v>
      </c>
      <c r="AP366">
        <v>4</v>
      </c>
      <c r="AQ366">
        <v>166</v>
      </c>
      <c r="AR366">
        <v>2.41</v>
      </c>
      <c r="AS366">
        <v>0</v>
      </c>
      <c r="AT366">
        <v>0</v>
      </c>
      <c r="AU366">
        <v>0</v>
      </c>
    </row>
    <row r="367" spans="2:47" x14ac:dyDescent="0.2">
      <c r="B367" t="s">
        <v>854</v>
      </c>
      <c r="C367" t="s">
        <v>102</v>
      </c>
      <c r="D367" t="s">
        <v>621</v>
      </c>
      <c r="E367">
        <v>16.529</v>
      </c>
      <c r="F367">
        <v>49</v>
      </c>
      <c r="G367">
        <v>2</v>
      </c>
      <c r="H367">
        <v>3</v>
      </c>
      <c r="I367">
        <v>5</v>
      </c>
      <c r="J367">
        <v>5</v>
      </c>
      <c r="K367">
        <v>10</v>
      </c>
      <c r="L367">
        <v>42</v>
      </c>
      <c r="M367">
        <v>4.76</v>
      </c>
      <c r="N367">
        <v>0.04</v>
      </c>
      <c r="O367">
        <v>0.06</v>
      </c>
      <c r="P367">
        <v>0.1</v>
      </c>
      <c r="Q367">
        <v>0.1</v>
      </c>
      <c r="R367">
        <v>0.2</v>
      </c>
      <c r="S367">
        <v>0.86</v>
      </c>
      <c r="T367">
        <v>702.94</v>
      </c>
      <c r="U367">
        <v>14.35</v>
      </c>
      <c r="V367">
        <v>0.17</v>
      </c>
      <c r="W367">
        <v>0.26</v>
      </c>
      <c r="X367">
        <v>0.43</v>
      </c>
      <c r="Y367">
        <v>0.43</v>
      </c>
      <c r="Z367">
        <v>0.85</v>
      </c>
      <c r="AA367">
        <v>3.58</v>
      </c>
      <c r="AB367">
        <v>12.5</v>
      </c>
      <c r="AC367">
        <v>12.93</v>
      </c>
      <c r="AD367">
        <v>43.76</v>
      </c>
      <c r="AE367">
        <v>47.83</v>
      </c>
      <c r="AF367">
        <v>4</v>
      </c>
      <c r="AG367">
        <v>49.32</v>
      </c>
      <c r="AH367">
        <v>36</v>
      </c>
      <c r="AI367">
        <v>37</v>
      </c>
      <c r="AJ367">
        <v>0</v>
      </c>
      <c r="AK367">
        <v>0</v>
      </c>
      <c r="AL367">
        <v>0</v>
      </c>
      <c r="AM367">
        <v>1</v>
      </c>
      <c r="AN367">
        <v>2</v>
      </c>
      <c r="AO367">
        <v>50</v>
      </c>
      <c r="AP367">
        <v>1</v>
      </c>
      <c r="AQ367">
        <v>40</v>
      </c>
      <c r="AR367">
        <v>2.5</v>
      </c>
      <c r="AS367">
        <v>0</v>
      </c>
      <c r="AT367">
        <v>0</v>
      </c>
      <c r="AU367">
        <v>0</v>
      </c>
    </row>
    <row r="368" spans="2:47" x14ac:dyDescent="0.2">
      <c r="B368" t="s">
        <v>858</v>
      </c>
      <c r="C368" t="s">
        <v>102</v>
      </c>
      <c r="D368" t="s">
        <v>636</v>
      </c>
      <c r="E368">
        <v>18.196000000000002</v>
      </c>
      <c r="F368">
        <v>44</v>
      </c>
      <c r="G368">
        <v>0</v>
      </c>
      <c r="H368">
        <v>3</v>
      </c>
      <c r="I368">
        <v>3</v>
      </c>
      <c r="J368">
        <v>3</v>
      </c>
      <c r="K368">
        <v>6</v>
      </c>
      <c r="L368">
        <v>40</v>
      </c>
      <c r="M368">
        <v>0</v>
      </c>
      <c r="N368">
        <v>0</v>
      </c>
      <c r="O368">
        <v>7.0000000000000007E-2</v>
      </c>
      <c r="P368">
        <v>7.0000000000000007E-2</v>
      </c>
      <c r="Q368">
        <v>7.0000000000000007E-2</v>
      </c>
      <c r="R368">
        <v>0.14000000000000001</v>
      </c>
      <c r="S368">
        <v>0.91</v>
      </c>
      <c r="T368">
        <v>536.14</v>
      </c>
      <c r="U368">
        <v>12.18</v>
      </c>
      <c r="V368">
        <v>0</v>
      </c>
      <c r="W368">
        <v>0.34</v>
      </c>
      <c r="X368">
        <v>0.34</v>
      </c>
      <c r="Y368">
        <v>0.34</v>
      </c>
      <c r="Z368">
        <v>0.67</v>
      </c>
      <c r="AA368">
        <v>4.4800000000000004</v>
      </c>
      <c r="AB368">
        <v>12.37</v>
      </c>
      <c r="AC368">
        <v>12.69</v>
      </c>
      <c r="AD368">
        <v>50.12</v>
      </c>
      <c r="AE368">
        <v>48.7</v>
      </c>
      <c r="AF368">
        <v>-2.57</v>
      </c>
      <c r="AG368">
        <v>52.38</v>
      </c>
      <c r="AH368">
        <v>22</v>
      </c>
      <c r="AI368">
        <v>20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39</v>
      </c>
      <c r="AR368">
        <v>0</v>
      </c>
      <c r="AS368">
        <v>0</v>
      </c>
      <c r="AT368">
        <v>0</v>
      </c>
      <c r="AU368">
        <v>0</v>
      </c>
    </row>
    <row r="369" spans="2:47" x14ac:dyDescent="0.2">
      <c r="B369" t="s">
        <v>226</v>
      </c>
      <c r="C369" t="s">
        <v>102</v>
      </c>
      <c r="D369" t="s">
        <v>107</v>
      </c>
      <c r="E369">
        <v>2016.7070000000001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38.01</v>
      </c>
      <c r="U369">
        <v>38.01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18.59</v>
      </c>
      <c r="AC369">
        <v>13.51</v>
      </c>
      <c r="AD369">
        <v>24.79</v>
      </c>
      <c r="AE369">
        <v>58.76</v>
      </c>
      <c r="AF369">
        <v>0</v>
      </c>
      <c r="AG369">
        <v>0</v>
      </c>
      <c r="AH369">
        <v>0</v>
      </c>
      <c r="AI369">
        <v>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</row>
    <row r="370" spans="2:47" x14ac:dyDescent="0.2">
      <c r="B370" t="s">
        <v>522</v>
      </c>
      <c r="C370" t="s">
        <v>41</v>
      </c>
      <c r="D370" t="s">
        <v>588</v>
      </c>
      <c r="E370">
        <v>19.02</v>
      </c>
      <c r="F370">
        <v>8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7</v>
      </c>
      <c r="M370">
        <v>14.29</v>
      </c>
      <c r="N370">
        <v>0.12</v>
      </c>
      <c r="O370">
        <v>0</v>
      </c>
      <c r="P370">
        <v>0</v>
      </c>
      <c r="Q370">
        <v>0.12</v>
      </c>
      <c r="R370">
        <v>0.12</v>
      </c>
      <c r="S370">
        <v>0.88</v>
      </c>
      <c r="T370">
        <v>85.48</v>
      </c>
      <c r="U370">
        <v>10.68</v>
      </c>
      <c r="V370">
        <v>0.7</v>
      </c>
      <c r="W370">
        <v>0</v>
      </c>
      <c r="X370">
        <v>0</v>
      </c>
      <c r="Y370">
        <v>0.7</v>
      </c>
      <c r="Z370">
        <v>0.7</v>
      </c>
      <c r="AA370">
        <v>4.91</v>
      </c>
      <c r="AB370">
        <v>12.14</v>
      </c>
      <c r="AC370">
        <v>12.89</v>
      </c>
      <c r="AD370">
        <v>46.64</v>
      </c>
      <c r="AE370">
        <v>50.56</v>
      </c>
      <c r="AF370">
        <v>-14.29</v>
      </c>
      <c r="AG370">
        <v>50</v>
      </c>
      <c r="AH370">
        <v>2</v>
      </c>
      <c r="AI370">
        <v>2</v>
      </c>
      <c r="AJ370">
        <v>1</v>
      </c>
      <c r="AK370">
        <v>1</v>
      </c>
      <c r="AL370">
        <v>100</v>
      </c>
      <c r="AM370">
        <v>0</v>
      </c>
      <c r="AN370">
        <v>0</v>
      </c>
      <c r="AO370">
        <v>0</v>
      </c>
      <c r="AP370">
        <v>0</v>
      </c>
      <c r="AQ370">
        <v>6</v>
      </c>
      <c r="AR370">
        <v>0</v>
      </c>
      <c r="AS370">
        <v>3</v>
      </c>
      <c r="AT370">
        <v>12</v>
      </c>
      <c r="AU370">
        <v>25</v>
      </c>
    </row>
    <row r="371" spans="2:47" x14ac:dyDescent="0.2">
      <c r="B371" t="s">
        <v>340</v>
      </c>
      <c r="C371" t="s">
        <v>46</v>
      </c>
      <c r="D371" t="s">
        <v>107</v>
      </c>
      <c r="E371">
        <v>2016.7070000000001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-100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3</v>
      </c>
      <c r="AU371">
        <v>33.33</v>
      </c>
    </row>
    <row r="372" spans="2:47" x14ac:dyDescent="0.2">
      <c r="B372" t="s">
        <v>782</v>
      </c>
      <c r="C372" t="s">
        <v>49</v>
      </c>
      <c r="D372" t="s">
        <v>621</v>
      </c>
      <c r="E372">
        <v>17.661999999999999</v>
      </c>
      <c r="F372">
        <v>63</v>
      </c>
      <c r="G372">
        <v>6</v>
      </c>
      <c r="H372">
        <v>5</v>
      </c>
      <c r="I372">
        <v>2</v>
      </c>
      <c r="J372">
        <v>11</v>
      </c>
      <c r="K372">
        <v>13</v>
      </c>
      <c r="L372">
        <v>55</v>
      </c>
      <c r="M372">
        <v>10.91</v>
      </c>
      <c r="N372">
        <v>0.1</v>
      </c>
      <c r="O372">
        <v>0.08</v>
      </c>
      <c r="P372">
        <v>0.03</v>
      </c>
      <c r="Q372">
        <v>0.17</v>
      </c>
      <c r="R372">
        <v>0.21</v>
      </c>
      <c r="S372">
        <v>0.87</v>
      </c>
      <c r="T372">
        <v>768.03</v>
      </c>
      <c r="U372">
        <v>12.19</v>
      </c>
      <c r="V372">
        <v>0.47</v>
      </c>
      <c r="W372">
        <v>0.39</v>
      </c>
      <c r="X372">
        <v>0.16</v>
      </c>
      <c r="Y372">
        <v>0.86</v>
      </c>
      <c r="Z372">
        <v>1.02</v>
      </c>
      <c r="AA372">
        <v>4.3</v>
      </c>
      <c r="AB372">
        <v>12.65</v>
      </c>
      <c r="AC372">
        <v>12.87</v>
      </c>
      <c r="AD372">
        <v>44.27</v>
      </c>
      <c r="AE372">
        <v>49.04</v>
      </c>
      <c r="AF372">
        <v>-2.1</v>
      </c>
      <c r="AG372">
        <v>41.03</v>
      </c>
      <c r="AH372">
        <v>32</v>
      </c>
      <c r="AI372">
        <v>46</v>
      </c>
      <c r="AJ372">
        <v>1</v>
      </c>
      <c r="AK372">
        <v>3</v>
      </c>
      <c r="AL372">
        <v>33.33</v>
      </c>
      <c r="AM372">
        <v>0</v>
      </c>
      <c r="AN372">
        <v>13</v>
      </c>
      <c r="AO372">
        <v>0</v>
      </c>
      <c r="AP372">
        <v>5</v>
      </c>
      <c r="AQ372">
        <v>39</v>
      </c>
      <c r="AR372">
        <v>12.82</v>
      </c>
      <c r="AS372">
        <v>5</v>
      </c>
      <c r="AT372">
        <v>23</v>
      </c>
      <c r="AU372">
        <v>21.74</v>
      </c>
    </row>
    <row r="373" spans="2:47" x14ac:dyDescent="0.2">
      <c r="B373" t="s">
        <v>877</v>
      </c>
      <c r="C373" t="s">
        <v>102</v>
      </c>
      <c r="D373" t="s">
        <v>601</v>
      </c>
      <c r="E373">
        <v>17.038</v>
      </c>
      <c r="F373">
        <v>67</v>
      </c>
      <c r="G373">
        <v>3</v>
      </c>
      <c r="H373">
        <v>7</v>
      </c>
      <c r="I373">
        <v>1</v>
      </c>
      <c r="J373">
        <v>10</v>
      </c>
      <c r="K373">
        <v>11</v>
      </c>
      <c r="L373">
        <v>50</v>
      </c>
      <c r="M373">
        <v>6</v>
      </c>
      <c r="N373">
        <v>0.04</v>
      </c>
      <c r="O373">
        <v>0.1</v>
      </c>
      <c r="P373">
        <v>0.01</v>
      </c>
      <c r="Q373">
        <v>0.15</v>
      </c>
      <c r="R373">
        <v>0.16</v>
      </c>
      <c r="S373">
        <v>0.75</v>
      </c>
      <c r="T373">
        <v>882.31</v>
      </c>
      <c r="U373">
        <v>13.17</v>
      </c>
      <c r="V373">
        <v>0.2</v>
      </c>
      <c r="W373">
        <v>0.48</v>
      </c>
      <c r="X373">
        <v>7.0000000000000007E-2</v>
      </c>
      <c r="Y373">
        <v>0.68</v>
      </c>
      <c r="Z373">
        <v>0.75</v>
      </c>
      <c r="AA373">
        <v>3.4</v>
      </c>
      <c r="AB373">
        <v>13.68</v>
      </c>
      <c r="AC373">
        <v>13.1</v>
      </c>
      <c r="AD373">
        <v>53.53</v>
      </c>
      <c r="AE373">
        <v>50.63</v>
      </c>
      <c r="AF373">
        <v>2.13</v>
      </c>
      <c r="AG373">
        <v>53.57</v>
      </c>
      <c r="AH373">
        <v>45</v>
      </c>
      <c r="AI373">
        <v>39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</v>
      </c>
      <c r="AQ373">
        <v>50</v>
      </c>
      <c r="AR373">
        <v>6</v>
      </c>
      <c r="AS373">
        <v>0</v>
      </c>
      <c r="AT373">
        <v>0</v>
      </c>
      <c r="AU373">
        <v>0</v>
      </c>
    </row>
    <row r="374" spans="2:47" x14ac:dyDescent="0.2">
      <c r="B374" t="s">
        <v>801</v>
      </c>
      <c r="C374" t="s">
        <v>102</v>
      </c>
      <c r="D374" t="s">
        <v>802</v>
      </c>
      <c r="E374">
        <v>20.295999999999999</v>
      </c>
      <c r="F374">
        <v>66</v>
      </c>
      <c r="G374">
        <v>4</v>
      </c>
      <c r="H374">
        <v>2</v>
      </c>
      <c r="I374">
        <v>5</v>
      </c>
      <c r="J374">
        <v>6</v>
      </c>
      <c r="K374">
        <v>11</v>
      </c>
      <c r="L374">
        <v>84</v>
      </c>
      <c r="M374">
        <v>4.76</v>
      </c>
      <c r="N374">
        <v>0.06</v>
      </c>
      <c r="O374">
        <v>0.03</v>
      </c>
      <c r="P374">
        <v>0.08</v>
      </c>
      <c r="Q374">
        <v>0.09</v>
      </c>
      <c r="R374">
        <v>0.17</v>
      </c>
      <c r="S374">
        <v>1.27</v>
      </c>
      <c r="T374">
        <v>816.74</v>
      </c>
      <c r="U374">
        <v>12.37</v>
      </c>
      <c r="V374">
        <v>0.28999999999999998</v>
      </c>
      <c r="W374">
        <v>0.15</v>
      </c>
      <c r="X374">
        <v>0.37</v>
      </c>
      <c r="Y374">
        <v>0.44</v>
      </c>
      <c r="Z374">
        <v>0.81</v>
      </c>
      <c r="AA374">
        <v>6.17</v>
      </c>
      <c r="AB374">
        <v>12.25</v>
      </c>
      <c r="AC374">
        <v>13.32</v>
      </c>
      <c r="AD374">
        <v>49.8</v>
      </c>
      <c r="AE374">
        <v>49.14</v>
      </c>
      <c r="AF374">
        <v>-13.4</v>
      </c>
      <c r="AG374">
        <v>43.04</v>
      </c>
      <c r="AH374">
        <v>34</v>
      </c>
      <c r="AI374">
        <v>45</v>
      </c>
      <c r="AJ374">
        <v>1</v>
      </c>
      <c r="AK374">
        <v>1</v>
      </c>
      <c r="AL374">
        <v>100</v>
      </c>
      <c r="AM374">
        <v>0</v>
      </c>
      <c r="AN374">
        <v>0</v>
      </c>
      <c r="AO374">
        <v>0</v>
      </c>
      <c r="AP374">
        <v>3</v>
      </c>
      <c r="AQ374">
        <v>83</v>
      </c>
      <c r="AR374">
        <v>3.61</v>
      </c>
      <c r="AS374">
        <v>0</v>
      </c>
      <c r="AT374">
        <v>2</v>
      </c>
      <c r="AU374">
        <v>0</v>
      </c>
    </row>
    <row r="375" spans="2:47" x14ac:dyDescent="0.2">
      <c r="B375" t="s">
        <v>865</v>
      </c>
      <c r="C375" t="s">
        <v>102</v>
      </c>
      <c r="D375" t="s">
        <v>1660</v>
      </c>
      <c r="E375">
        <v>16.474</v>
      </c>
      <c r="F375">
        <v>55</v>
      </c>
      <c r="G375">
        <v>0</v>
      </c>
      <c r="H375">
        <v>5</v>
      </c>
      <c r="I375">
        <v>5</v>
      </c>
      <c r="J375">
        <v>5</v>
      </c>
      <c r="K375">
        <v>10</v>
      </c>
      <c r="L375">
        <v>23</v>
      </c>
      <c r="M375">
        <v>0</v>
      </c>
      <c r="N375">
        <v>0</v>
      </c>
      <c r="O375">
        <v>0.09</v>
      </c>
      <c r="P375">
        <v>0.09</v>
      </c>
      <c r="Q375">
        <v>0.09</v>
      </c>
      <c r="R375">
        <v>0.18</v>
      </c>
      <c r="S375">
        <v>0.42</v>
      </c>
      <c r="T375">
        <v>619.09</v>
      </c>
      <c r="U375">
        <v>11.26</v>
      </c>
      <c r="V375">
        <v>0</v>
      </c>
      <c r="W375">
        <v>0.48</v>
      </c>
      <c r="X375">
        <v>0.48</v>
      </c>
      <c r="Y375">
        <v>0.48</v>
      </c>
      <c r="Z375">
        <v>0.97</v>
      </c>
      <c r="AA375">
        <v>2.23</v>
      </c>
      <c r="AB375">
        <v>12.39</v>
      </c>
      <c r="AC375">
        <v>13.11</v>
      </c>
      <c r="AD375">
        <v>42.56</v>
      </c>
      <c r="AE375">
        <v>50.11</v>
      </c>
      <c r="AF375">
        <v>-2.15</v>
      </c>
      <c r="AG375">
        <v>43.64</v>
      </c>
      <c r="AH375">
        <v>24</v>
      </c>
      <c r="AI375">
        <v>31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23</v>
      </c>
      <c r="AR375">
        <v>0</v>
      </c>
      <c r="AS375">
        <v>0</v>
      </c>
      <c r="AT375">
        <v>0</v>
      </c>
      <c r="AU375">
        <v>0</v>
      </c>
    </row>
    <row r="376" spans="2:47" x14ac:dyDescent="0.2">
      <c r="B376" t="s">
        <v>626</v>
      </c>
      <c r="C376" t="s">
        <v>102</v>
      </c>
      <c r="D376" t="s">
        <v>3707</v>
      </c>
      <c r="E376">
        <v>20.321000000000002</v>
      </c>
      <c r="F376">
        <v>67</v>
      </c>
      <c r="G376">
        <v>14</v>
      </c>
      <c r="H376">
        <v>14</v>
      </c>
      <c r="I376">
        <v>11</v>
      </c>
      <c r="J376">
        <v>28</v>
      </c>
      <c r="K376">
        <v>39</v>
      </c>
      <c r="L376">
        <v>178</v>
      </c>
      <c r="M376">
        <v>7.87</v>
      </c>
      <c r="N376">
        <v>0.21</v>
      </c>
      <c r="O376">
        <v>0.21</v>
      </c>
      <c r="P376">
        <v>0.16</v>
      </c>
      <c r="Q376">
        <v>0.42</v>
      </c>
      <c r="R376">
        <v>0.57999999999999996</v>
      </c>
      <c r="S376">
        <v>2.66</v>
      </c>
      <c r="T376">
        <v>1054.71</v>
      </c>
      <c r="U376">
        <v>15.74</v>
      </c>
      <c r="V376">
        <v>0.8</v>
      </c>
      <c r="W376">
        <v>0.8</v>
      </c>
      <c r="X376">
        <v>0.63</v>
      </c>
      <c r="Y376">
        <v>1.59</v>
      </c>
      <c r="Z376">
        <v>2.2200000000000002</v>
      </c>
      <c r="AA376">
        <v>10.130000000000001</v>
      </c>
      <c r="AB376">
        <v>13.16</v>
      </c>
      <c r="AC376">
        <v>13.25</v>
      </c>
      <c r="AD376">
        <v>55.24</v>
      </c>
      <c r="AE376">
        <v>48.76</v>
      </c>
      <c r="AF376">
        <v>16.45</v>
      </c>
      <c r="AG376">
        <v>68.38</v>
      </c>
      <c r="AH376">
        <v>80</v>
      </c>
      <c r="AI376">
        <v>37</v>
      </c>
      <c r="AJ376">
        <v>1</v>
      </c>
      <c r="AK376">
        <v>3</v>
      </c>
      <c r="AL376">
        <v>33.33</v>
      </c>
      <c r="AM376">
        <v>2</v>
      </c>
      <c r="AN376">
        <v>9</v>
      </c>
      <c r="AO376">
        <v>22.22</v>
      </c>
      <c r="AP376">
        <v>11</v>
      </c>
      <c r="AQ376">
        <v>166</v>
      </c>
      <c r="AR376">
        <v>6.63</v>
      </c>
      <c r="AS376">
        <v>0</v>
      </c>
      <c r="AT376">
        <v>1</v>
      </c>
      <c r="AU376">
        <v>0</v>
      </c>
    </row>
    <row r="377" spans="2:47" x14ac:dyDescent="0.2">
      <c r="B377" t="s">
        <v>687</v>
      </c>
      <c r="C377" t="s">
        <v>49</v>
      </c>
      <c r="D377" t="s">
        <v>599</v>
      </c>
      <c r="E377">
        <v>19.157</v>
      </c>
      <c r="F377">
        <v>67</v>
      </c>
      <c r="G377">
        <v>11</v>
      </c>
      <c r="H377">
        <v>11</v>
      </c>
      <c r="I377">
        <v>7</v>
      </c>
      <c r="J377">
        <v>22</v>
      </c>
      <c r="K377">
        <v>29</v>
      </c>
      <c r="L377">
        <v>96</v>
      </c>
      <c r="M377">
        <v>11.46</v>
      </c>
      <c r="N377">
        <v>0.16</v>
      </c>
      <c r="O377">
        <v>0.16</v>
      </c>
      <c r="P377">
        <v>0.1</v>
      </c>
      <c r="Q377">
        <v>0.33</v>
      </c>
      <c r="R377">
        <v>0.43</v>
      </c>
      <c r="S377">
        <v>1.43</v>
      </c>
      <c r="T377">
        <v>922.67</v>
      </c>
      <c r="U377">
        <v>13.77</v>
      </c>
      <c r="V377">
        <v>0.72</v>
      </c>
      <c r="W377">
        <v>0.72</v>
      </c>
      <c r="X377">
        <v>0.46</v>
      </c>
      <c r="Y377">
        <v>1.43</v>
      </c>
      <c r="Z377">
        <v>1.89</v>
      </c>
      <c r="AA377">
        <v>6.24</v>
      </c>
      <c r="AB377">
        <v>13.46</v>
      </c>
      <c r="AC377">
        <v>13.22</v>
      </c>
      <c r="AD377">
        <v>50.99</v>
      </c>
      <c r="AE377">
        <v>49.98</v>
      </c>
      <c r="AF377">
        <v>4.3899999999999997</v>
      </c>
      <c r="AG377">
        <v>52.94</v>
      </c>
      <c r="AH377">
        <v>45</v>
      </c>
      <c r="AI377">
        <v>40</v>
      </c>
      <c r="AJ377">
        <v>3</v>
      </c>
      <c r="AK377">
        <v>13</v>
      </c>
      <c r="AL377">
        <v>23.08</v>
      </c>
      <c r="AM377">
        <v>1</v>
      </c>
      <c r="AN377">
        <v>24</v>
      </c>
      <c r="AO377">
        <v>4.17</v>
      </c>
      <c r="AP377">
        <v>7</v>
      </c>
      <c r="AQ377">
        <v>59</v>
      </c>
      <c r="AR377">
        <v>11.86</v>
      </c>
      <c r="AS377">
        <v>62</v>
      </c>
      <c r="AT377">
        <v>155</v>
      </c>
      <c r="AU377">
        <v>40</v>
      </c>
    </row>
    <row r="378" spans="2:47" x14ac:dyDescent="0.2">
      <c r="B378" t="s">
        <v>711</v>
      </c>
      <c r="C378" t="s">
        <v>49</v>
      </c>
      <c r="D378" t="s">
        <v>599</v>
      </c>
      <c r="E378">
        <v>17.558</v>
      </c>
      <c r="F378">
        <v>66</v>
      </c>
      <c r="G378">
        <v>5</v>
      </c>
      <c r="H378">
        <v>6</v>
      </c>
      <c r="I378">
        <v>4</v>
      </c>
      <c r="J378">
        <v>11</v>
      </c>
      <c r="K378">
        <v>15</v>
      </c>
      <c r="L378">
        <v>50</v>
      </c>
      <c r="M378">
        <v>10</v>
      </c>
      <c r="N378">
        <v>0.08</v>
      </c>
      <c r="O378">
        <v>0.09</v>
      </c>
      <c r="P378">
        <v>0.06</v>
      </c>
      <c r="Q378">
        <v>0.17</v>
      </c>
      <c r="R378">
        <v>0.23</v>
      </c>
      <c r="S378">
        <v>0.76</v>
      </c>
      <c r="T378">
        <v>624.72</v>
      </c>
      <c r="U378">
        <v>9.4700000000000006</v>
      </c>
      <c r="V378">
        <v>0.48</v>
      </c>
      <c r="W378">
        <v>0.57999999999999996</v>
      </c>
      <c r="X378">
        <v>0.38</v>
      </c>
      <c r="Y378">
        <v>1.06</v>
      </c>
      <c r="Z378">
        <v>1.44</v>
      </c>
      <c r="AA378">
        <v>4.8</v>
      </c>
      <c r="AB378">
        <v>12.53</v>
      </c>
      <c r="AC378">
        <v>12.92</v>
      </c>
      <c r="AD378">
        <v>50.35</v>
      </c>
      <c r="AE378">
        <v>50.65</v>
      </c>
      <c r="AF378">
        <v>-11.72</v>
      </c>
      <c r="AG378">
        <v>40.909999999999997</v>
      </c>
      <c r="AH378">
        <v>18</v>
      </c>
      <c r="AI378">
        <v>26</v>
      </c>
      <c r="AJ378">
        <v>0</v>
      </c>
      <c r="AK378">
        <v>5</v>
      </c>
      <c r="AL378">
        <v>0</v>
      </c>
      <c r="AM378">
        <v>3</v>
      </c>
      <c r="AN378">
        <v>11</v>
      </c>
      <c r="AO378">
        <v>27.27</v>
      </c>
      <c r="AP378">
        <v>2</v>
      </c>
      <c r="AQ378">
        <v>34</v>
      </c>
      <c r="AR378">
        <v>5.88</v>
      </c>
      <c r="AS378">
        <v>2</v>
      </c>
      <c r="AT378">
        <v>9</v>
      </c>
      <c r="AU378">
        <v>22.22</v>
      </c>
    </row>
    <row r="379" spans="2:47" x14ac:dyDescent="0.2">
      <c r="B379" t="s">
        <v>1022</v>
      </c>
      <c r="C379" t="s">
        <v>41</v>
      </c>
      <c r="D379" t="s">
        <v>391</v>
      </c>
      <c r="E379">
        <v>19.170999999999999</v>
      </c>
      <c r="F379">
        <v>8</v>
      </c>
      <c r="G379">
        <v>2</v>
      </c>
      <c r="H379">
        <v>0</v>
      </c>
      <c r="I379">
        <v>1</v>
      </c>
      <c r="J379">
        <v>2</v>
      </c>
      <c r="K379">
        <v>3</v>
      </c>
      <c r="L379">
        <v>12</v>
      </c>
      <c r="M379">
        <v>16.670000000000002</v>
      </c>
      <c r="N379">
        <v>0.25</v>
      </c>
      <c r="O379">
        <v>0</v>
      </c>
      <c r="P379">
        <v>0.12</v>
      </c>
      <c r="Q379">
        <v>0.25</v>
      </c>
      <c r="R379">
        <v>0.38</v>
      </c>
      <c r="S379">
        <v>1.5</v>
      </c>
      <c r="T379">
        <v>74.650000000000006</v>
      </c>
      <c r="U379">
        <v>9.33</v>
      </c>
      <c r="V379">
        <v>1.61</v>
      </c>
      <c r="W379">
        <v>0</v>
      </c>
      <c r="X379">
        <v>0.8</v>
      </c>
      <c r="Y379">
        <v>1.61</v>
      </c>
      <c r="Z379">
        <v>2.41</v>
      </c>
      <c r="AA379">
        <v>9.65</v>
      </c>
      <c r="AB379">
        <v>12.41</v>
      </c>
      <c r="AC379">
        <v>12.91</v>
      </c>
      <c r="AD379">
        <v>51.46</v>
      </c>
      <c r="AE379">
        <v>52.78</v>
      </c>
      <c r="AF379">
        <v>-3.33</v>
      </c>
      <c r="AG379">
        <v>50</v>
      </c>
      <c r="AH379">
        <v>3</v>
      </c>
      <c r="AI379">
        <v>3</v>
      </c>
      <c r="AJ379">
        <v>0</v>
      </c>
      <c r="AK379">
        <v>0</v>
      </c>
      <c r="AL379">
        <v>0</v>
      </c>
      <c r="AM379">
        <v>1</v>
      </c>
      <c r="AN379">
        <v>5</v>
      </c>
      <c r="AO379">
        <v>20</v>
      </c>
      <c r="AP379">
        <v>1</v>
      </c>
      <c r="AQ379">
        <v>7</v>
      </c>
      <c r="AR379">
        <v>14.29</v>
      </c>
      <c r="AS379">
        <v>1</v>
      </c>
      <c r="AT379">
        <v>3</v>
      </c>
      <c r="AU379">
        <v>33.33</v>
      </c>
    </row>
    <row r="380" spans="2:47" x14ac:dyDescent="0.2">
      <c r="B380" t="s">
        <v>963</v>
      </c>
      <c r="C380" t="s">
        <v>41</v>
      </c>
      <c r="D380" t="s">
        <v>590</v>
      </c>
      <c r="E380">
        <v>16.95</v>
      </c>
      <c r="F380">
        <v>21</v>
      </c>
      <c r="G380">
        <v>0</v>
      </c>
      <c r="H380">
        <v>1</v>
      </c>
      <c r="I380">
        <v>1</v>
      </c>
      <c r="J380">
        <v>1</v>
      </c>
      <c r="K380">
        <v>2</v>
      </c>
      <c r="L380">
        <v>6</v>
      </c>
      <c r="M380">
        <v>0</v>
      </c>
      <c r="N380">
        <v>0</v>
      </c>
      <c r="O380">
        <v>0.05</v>
      </c>
      <c r="P380">
        <v>0.05</v>
      </c>
      <c r="Q380">
        <v>0.05</v>
      </c>
      <c r="R380">
        <v>0.1</v>
      </c>
      <c r="S380">
        <v>0.28999999999999998</v>
      </c>
      <c r="T380">
        <v>141.52000000000001</v>
      </c>
      <c r="U380">
        <v>6.74</v>
      </c>
      <c r="V380">
        <v>0</v>
      </c>
      <c r="W380">
        <v>0.42</v>
      </c>
      <c r="X380">
        <v>0.42</v>
      </c>
      <c r="Y380">
        <v>0.42</v>
      </c>
      <c r="Z380">
        <v>0.85</v>
      </c>
      <c r="AA380">
        <v>2.54</v>
      </c>
      <c r="AB380">
        <v>11.01</v>
      </c>
      <c r="AC380">
        <v>13.59</v>
      </c>
      <c r="AD380">
        <v>51.28</v>
      </c>
      <c r="AE380">
        <v>42.1</v>
      </c>
      <c r="AF380">
        <v>13.6</v>
      </c>
      <c r="AG380">
        <v>71.430000000000007</v>
      </c>
      <c r="AH380">
        <v>5</v>
      </c>
      <c r="AI380">
        <v>2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5</v>
      </c>
      <c r="AR380">
        <v>0</v>
      </c>
      <c r="AS380">
        <v>43</v>
      </c>
      <c r="AT380">
        <v>89</v>
      </c>
      <c r="AU380">
        <v>48.31</v>
      </c>
    </row>
    <row r="381" spans="2:47" x14ac:dyDescent="0.2">
      <c r="B381" t="s">
        <v>675</v>
      </c>
      <c r="C381" t="s">
        <v>46</v>
      </c>
      <c r="D381" t="s">
        <v>630</v>
      </c>
      <c r="E381">
        <v>18.596</v>
      </c>
      <c r="F381">
        <v>61</v>
      </c>
      <c r="G381">
        <v>16</v>
      </c>
      <c r="H381">
        <v>10</v>
      </c>
      <c r="I381">
        <v>8</v>
      </c>
      <c r="J381">
        <v>26</v>
      </c>
      <c r="K381">
        <v>34</v>
      </c>
      <c r="L381">
        <v>153</v>
      </c>
      <c r="M381">
        <v>10.46</v>
      </c>
      <c r="N381">
        <v>0.26</v>
      </c>
      <c r="O381">
        <v>0.16</v>
      </c>
      <c r="P381">
        <v>0.13</v>
      </c>
      <c r="Q381">
        <v>0.43</v>
      </c>
      <c r="R381">
        <v>0.56000000000000005</v>
      </c>
      <c r="S381">
        <v>2.5099999999999998</v>
      </c>
      <c r="T381">
        <v>886.24</v>
      </c>
      <c r="U381">
        <v>14.53</v>
      </c>
      <c r="V381">
        <v>1.08</v>
      </c>
      <c r="W381">
        <v>0.68</v>
      </c>
      <c r="X381">
        <v>0.54</v>
      </c>
      <c r="Y381">
        <v>1.76</v>
      </c>
      <c r="Z381">
        <v>2.2999999999999998</v>
      </c>
      <c r="AA381">
        <v>10.36</v>
      </c>
      <c r="AB381">
        <v>13.39</v>
      </c>
      <c r="AC381">
        <v>13.46</v>
      </c>
      <c r="AD381">
        <v>39.25</v>
      </c>
      <c r="AE381">
        <v>52.83</v>
      </c>
      <c r="AF381">
        <v>6.06</v>
      </c>
      <c r="AG381">
        <v>42.57</v>
      </c>
      <c r="AH381">
        <v>43</v>
      </c>
      <c r="AI381">
        <v>58</v>
      </c>
      <c r="AJ381">
        <v>5</v>
      </c>
      <c r="AK381">
        <v>13</v>
      </c>
      <c r="AL381">
        <v>38.46</v>
      </c>
      <c r="AM381">
        <v>5</v>
      </c>
      <c r="AN381">
        <v>19</v>
      </c>
      <c r="AO381">
        <v>26.32</v>
      </c>
      <c r="AP381">
        <v>6</v>
      </c>
      <c r="AQ381">
        <v>121</v>
      </c>
      <c r="AR381">
        <v>4.96</v>
      </c>
      <c r="AS381">
        <v>34</v>
      </c>
      <c r="AT381">
        <v>132</v>
      </c>
      <c r="AU381">
        <v>25.76</v>
      </c>
    </row>
    <row r="382" spans="2:47" x14ac:dyDescent="0.2">
      <c r="B382" t="s">
        <v>595</v>
      </c>
      <c r="C382" t="s">
        <v>41</v>
      </c>
      <c r="D382" t="s">
        <v>575</v>
      </c>
      <c r="E382">
        <v>19.677</v>
      </c>
      <c r="F382">
        <v>59</v>
      </c>
      <c r="G382">
        <v>14</v>
      </c>
      <c r="H382">
        <v>23</v>
      </c>
      <c r="I382">
        <v>18</v>
      </c>
      <c r="J382">
        <v>37</v>
      </c>
      <c r="K382">
        <v>55</v>
      </c>
      <c r="L382">
        <v>93</v>
      </c>
      <c r="M382">
        <v>15.05</v>
      </c>
      <c r="N382">
        <v>0.24</v>
      </c>
      <c r="O382">
        <v>0.39</v>
      </c>
      <c r="P382">
        <v>0.31</v>
      </c>
      <c r="Q382">
        <v>0.63</v>
      </c>
      <c r="R382">
        <v>0.93</v>
      </c>
      <c r="S382">
        <v>1.58</v>
      </c>
      <c r="T382">
        <v>943.49</v>
      </c>
      <c r="U382">
        <v>15.99</v>
      </c>
      <c r="V382">
        <v>0.89</v>
      </c>
      <c r="W382">
        <v>1.46</v>
      </c>
      <c r="X382">
        <v>1.1399999999999999</v>
      </c>
      <c r="Y382">
        <v>2.35</v>
      </c>
      <c r="Z382">
        <v>3.5</v>
      </c>
      <c r="AA382">
        <v>5.91</v>
      </c>
      <c r="AB382">
        <v>14.7</v>
      </c>
      <c r="AC382">
        <v>13.46</v>
      </c>
      <c r="AD382">
        <v>54.71</v>
      </c>
      <c r="AE382">
        <v>49.81</v>
      </c>
      <c r="AF382">
        <v>10.62</v>
      </c>
      <c r="AG382">
        <v>62.07</v>
      </c>
      <c r="AH382">
        <v>72</v>
      </c>
      <c r="AI382">
        <v>44</v>
      </c>
      <c r="AJ382">
        <v>4</v>
      </c>
      <c r="AK382">
        <v>20</v>
      </c>
      <c r="AL382">
        <v>20</v>
      </c>
      <c r="AM382">
        <v>3</v>
      </c>
      <c r="AN382">
        <v>18</v>
      </c>
      <c r="AO382">
        <v>16.670000000000002</v>
      </c>
      <c r="AP382">
        <v>7</v>
      </c>
      <c r="AQ382">
        <v>55</v>
      </c>
      <c r="AR382">
        <v>12.73</v>
      </c>
      <c r="AS382">
        <v>560</v>
      </c>
      <c r="AT382">
        <v>981</v>
      </c>
      <c r="AU382">
        <v>57.08</v>
      </c>
    </row>
    <row r="383" spans="2:47" x14ac:dyDescent="0.2">
      <c r="B383" t="s">
        <v>855</v>
      </c>
      <c r="C383" t="s">
        <v>41</v>
      </c>
      <c r="D383" t="s">
        <v>583</v>
      </c>
      <c r="E383">
        <v>18.190999999999999</v>
      </c>
      <c r="F383">
        <v>58</v>
      </c>
      <c r="G383">
        <v>2</v>
      </c>
      <c r="H383">
        <v>3</v>
      </c>
      <c r="I383">
        <v>3</v>
      </c>
      <c r="J383">
        <v>5</v>
      </c>
      <c r="K383">
        <v>8</v>
      </c>
      <c r="L383">
        <v>42</v>
      </c>
      <c r="M383">
        <v>4.76</v>
      </c>
      <c r="N383">
        <v>0.03</v>
      </c>
      <c r="O383">
        <v>0.05</v>
      </c>
      <c r="P383">
        <v>0.05</v>
      </c>
      <c r="Q383">
        <v>0.09</v>
      </c>
      <c r="R383">
        <v>0.14000000000000001</v>
      </c>
      <c r="S383">
        <v>0.72</v>
      </c>
      <c r="T383">
        <v>495.99</v>
      </c>
      <c r="U383">
        <v>8.5500000000000007</v>
      </c>
      <c r="V383">
        <v>0.24</v>
      </c>
      <c r="W383">
        <v>0.36</v>
      </c>
      <c r="X383">
        <v>0.36</v>
      </c>
      <c r="Y383">
        <v>0.6</v>
      </c>
      <c r="Z383">
        <v>0.97</v>
      </c>
      <c r="AA383">
        <v>5.08</v>
      </c>
      <c r="AB383">
        <v>12.9</v>
      </c>
      <c r="AC383">
        <v>12.69</v>
      </c>
      <c r="AD383">
        <v>57.61</v>
      </c>
      <c r="AE383">
        <v>48.55</v>
      </c>
      <c r="AF383">
        <v>-15.39</v>
      </c>
      <c r="AG383">
        <v>48.39</v>
      </c>
      <c r="AH383">
        <v>15</v>
      </c>
      <c r="AI383">
        <v>16</v>
      </c>
      <c r="AJ383">
        <v>1</v>
      </c>
      <c r="AK383">
        <v>4</v>
      </c>
      <c r="AL383">
        <v>25</v>
      </c>
      <c r="AM383">
        <v>0</v>
      </c>
      <c r="AN383">
        <v>6</v>
      </c>
      <c r="AO383">
        <v>0</v>
      </c>
      <c r="AP383">
        <v>1</v>
      </c>
      <c r="AQ383">
        <v>32</v>
      </c>
      <c r="AR383">
        <v>3.12</v>
      </c>
      <c r="AS383">
        <v>42</v>
      </c>
      <c r="AT383">
        <v>98</v>
      </c>
      <c r="AU383">
        <v>42.86</v>
      </c>
    </row>
    <row r="384" spans="2:47" x14ac:dyDescent="0.2">
      <c r="B384" t="s">
        <v>696</v>
      </c>
      <c r="C384" t="s">
        <v>49</v>
      </c>
      <c r="D384" t="s">
        <v>636</v>
      </c>
      <c r="E384">
        <v>20.206</v>
      </c>
      <c r="F384">
        <v>59</v>
      </c>
      <c r="G384">
        <v>14</v>
      </c>
      <c r="H384">
        <v>10</v>
      </c>
      <c r="I384">
        <v>5</v>
      </c>
      <c r="J384">
        <v>24</v>
      </c>
      <c r="K384">
        <v>29</v>
      </c>
      <c r="L384">
        <v>118</v>
      </c>
      <c r="M384">
        <v>11.86</v>
      </c>
      <c r="N384">
        <v>0.24</v>
      </c>
      <c r="O384">
        <v>0.17</v>
      </c>
      <c r="P384">
        <v>0.08</v>
      </c>
      <c r="Q384">
        <v>0.41</v>
      </c>
      <c r="R384">
        <v>0.49</v>
      </c>
      <c r="S384">
        <v>2</v>
      </c>
      <c r="T384">
        <v>683.18</v>
      </c>
      <c r="U384">
        <v>11.58</v>
      </c>
      <c r="V384">
        <v>1.23</v>
      </c>
      <c r="W384">
        <v>0.88</v>
      </c>
      <c r="X384">
        <v>0.44</v>
      </c>
      <c r="Y384">
        <v>2.11</v>
      </c>
      <c r="Z384">
        <v>2.5499999999999998</v>
      </c>
      <c r="AA384">
        <v>10.36</v>
      </c>
      <c r="AB384">
        <v>13.4</v>
      </c>
      <c r="AC384">
        <v>13.48</v>
      </c>
      <c r="AD384">
        <v>51.05</v>
      </c>
      <c r="AE384">
        <v>48.71</v>
      </c>
      <c r="AF384">
        <v>10.1</v>
      </c>
      <c r="AG384">
        <v>60.66</v>
      </c>
      <c r="AH384">
        <v>37</v>
      </c>
      <c r="AI384">
        <v>24</v>
      </c>
      <c r="AJ384">
        <v>3</v>
      </c>
      <c r="AK384">
        <v>27</v>
      </c>
      <c r="AL384">
        <v>11.11</v>
      </c>
      <c r="AM384">
        <v>2</v>
      </c>
      <c r="AN384">
        <v>25</v>
      </c>
      <c r="AO384">
        <v>8</v>
      </c>
      <c r="AP384">
        <v>9</v>
      </c>
      <c r="AQ384">
        <v>66</v>
      </c>
      <c r="AR384">
        <v>13.64</v>
      </c>
      <c r="AS384">
        <v>10</v>
      </c>
      <c r="AT384">
        <v>25</v>
      </c>
      <c r="AU384">
        <v>40</v>
      </c>
    </row>
    <row r="385" spans="2:47" x14ac:dyDescent="0.2">
      <c r="B385" t="s">
        <v>723</v>
      </c>
      <c r="C385" t="s">
        <v>102</v>
      </c>
      <c r="D385" t="s">
        <v>579</v>
      </c>
      <c r="E385">
        <v>19.652999999999999</v>
      </c>
      <c r="F385">
        <v>46</v>
      </c>
      <c r="G385">
        <v>9</v>
      </c>
      <c r="H385">
        <v>8</v>
      </c>
      <c r="I385">
        <v>6</v>
      </c>
      <c r="J385">
        <v>17</v>
      </c>
      <c r="K385">
        <v>23</v>
      </c>
      <c r="L385">
        <v>68</v>
      </c>
      <c r="M385">
        <v>13.24</v>
      </c>
      <c r="N385">
        <v>0.2</v>
      </c>
      <c r="O385">
        <v>0.17</v>
      </c>
      <c r="P385">
        <v>0.13</v>
      </c>
      <c r="Q385">
        <v>0.37</v>
      </c>
      <c r="R385">
        <v>0.5</v>
      </c>
      <c r="S385">
        <v>1.48</v>
      </c>
      <c r="T385">
        <v>715.44</v>
      </c>
      <c r="U385">
        <v>15.55</v>
      </c>
      <c r="V385">
        <v>0.75</v>
      </c>
      <c r="W385">
        <v>0.67</v>
      </c>
      <c r="X385">
        <v>0.5</v>
      </c>
      <c r="Y385">
        <v>1.43</v>
      </c>
      <c r="Z385">
        <v>1.93</v>
      </c>
      <c r="AA385">
        <v>5.7</v>
      </c>
      <c r="AB385">
        <v>13.7</v>
      </c>
      <c r="AC385">
        <v>12.92</v>
      </c>
      <c r="AD385">
        <v>56.2</v>
      </c>
      <c r="AE385">
        <v>50.75</v>
      </c>
      <c r="AF385">
        <v>3.78</v>
      </c>
      <c r="AG385">
        <v>61.76</v>
      </c>
      <c r="AH385">
        <v>42</v>
      </c>
      <c r="AI385">
        <v>26</v>
      </c>
      <c r="AJ385">
        <v>0</v>
      </c>
      <c r="AK385">
        <v>0</v>
      </c>
      <c r="AL385">
        <v>0</v>
      </c>
      <c r="AM385">
        <v>1</v>
      </c>
      <c r="AN385">
        <v>5</v>
      </c>
      <c r="AO385">
        <v>20</v>
      </c>
      <c r="AP385">
        <v>8</v>
      </c>
      <c r="AQ385">
        <v>63</v>
      </c>
      <c r="AR385">
        <v>12.7</v>
      </c>
      <c r="AS385">
        <v>0</v>
      </c>
      <c r="AT385">
        <v>0</v>
      </c>
      <c r="AU385">
        <v>0</v>
      </c>
    </row>
    <row r="386" spans="2:47" x14ac:dyDescent="0.2">
      <c r="B386" t="s">
        <v>658</v>
      </c>
      <c r="C386" t="s">
        <v>41</v>
      </c>
      <c r="D386" t="s">
        <v>1655</v>
      </c>
      <c r="E386">
        <v>19.439</v>
      </c>
      <c r="F386">
        <v>64</v>
      </c>
      <c r="G386">
        <v>11</v>
      </c>
      <c r="H386">
        <v>12</v>
      </c>
      <c r="I386">
        <v>9</v>
      </c>
      <c r="J386">
        <v>23</v>
      </c>
      <c r="K386">
        <v>32</v>
      </c>
      <c r="L386">
        <v>127</v>
      </c>
      <c r="M386">
        <v>8.66</v>
      </c>
      <c r="N386">
        <v>0.17</v>
      </c>
      <c r="O386">
        <v>0.19</v>
      </c>
      <c r="P386">
        <v>0.14000000000000001</v>
      </c>
      <c r="Q386">
        <v>0.36</v>
      </c>
      <c r="R386">
        <v>0.5</v>
      </c>
      <c r="S386">
        <v>1.98</v>
      </c>
      <c r="T386">
        <v>879.69</v>
      </c>
      <c r="U386">
        <v>13.75</v>
      </c>
      <c r="V386">
        <v>0.75</v>
      </c>
      <c r="W386">
        <v>0.82</v>
      </c>
      <c r="X386">
        <v>0.61</v>
      </c>
      <c r="Y386">
        <v>1.57</v>
      </c>
      <c r="Z386">
        <v>2.1800000000000002</v>
      </c>
      <c r="AA386">
        <v>8.66</v>
      </c>
      <c r="AB386">
        <v>13.7</v>
      </c>
      <c r="AC386">
        <v>13.23</v>
      </c>
      <c r="AD386">
        <v>54.73</v>
      </c>
      <c r="AE386">
        <v>49.23</v>
      </c>
      <c r="AF386">
        <v>14.7</v>
      </c>
      <c r="AG386">
        <v>58.82</v>
      </c>
      <c r="AH386">
        <v>50</v>
      </c>
      <c r="AI386">
        <v>35</v>
      </c>
      <c r="AJ386">
        <v>3</v>
      </c>
      <c r="AK386">
        <v>15</v>
      </c>
      <c r="AL386">
        <v>20</v>
      </c>
      <c r="AM386">
        <v>2</v>
      </c>
      <c r="AN386">
        <v>21</v>
      </c>
      <c r="AO386">
        <v>9.52</v>
      </c>
      <c r="AP386">
        <v>6</v>
      </c>
      <c r="AQ386">
        <v>91</v>
      </c>
      <c r="AR386">
        <v>6.59</v>
      </c>
      <c r="AS386">
        <v>123</v>
      </c>
      <c r="AT386">
        <v>267</v>
      </c>
      <c r="AU386">
        <v>46.07</v>
      </c>
    </row>
    <row r="387" spans="2:47" x14ac:dyDescent="0.2">
      <c r="B387" t="s">
        <v>825</v>
      </c>
      <c r="C387" t="s">
        <v>102</v>
      </c>
      <c r="D387" t="s">
        <v>575</v>
      </c>
      <c r="E387">
        <v>18.47</v>
      </c>
      <c r="F387">
        <v>56</v>
      </c>
      <c r="G387">
        <v>5</v>
      </c>
      <c r="H387">
        <v>3</v>
      </c>
      <c r="I387">
        <v>4</v>
      </c>
      <c r="J387">
        <v>8</v>
      </c>
      <c r="K387">
        <v>12</v>
      </c>
      <c r="L387">
        <v>41</v>
      </c>
      <c r="M387">
        <v>12.2</v>
      </c>
      <c r="N387">
        <v>0.09</v>
      </c>
      <c r="O387">
        <v>0.05</v>
      </c>
      <c r="P387">
        <v>7.0000000000000007E-2</v>
      </c>
      <c r="Q387">
        <v>0.14000000000000001</v>
      </c>
      <c r="R387">
        <v>0.21</v>
      </c>
      <c r="S387">
        <v>0.73</v>
      </c>
      <c r="T387">
        <v>648.53</v>
      </c>
      <c r="U387">
        <v>11.58</v>
      </c>
      <c r="V387">
        <v>0.46</v>
      </c>
      <c r="W387">
        <v>0.28000000000000003</v>
      </c>
      <c r="X387">
        <v>0.37</v>
      </c>
      <c r="Y387">
        <v>0.74</v>
      </c>
      <c r="Z387">
        <v>1.1100000000000001</v>
      </c>
      <c r="AA387">
        <v>3.79</v>
      </c>
      <c r="AB387">
        <v>12.98</v>
      </c>
      <c r="AC387">
        <v>12.67</v>
      </c>
      <c r="AD387">
        <v>55.61</v>
      </c>
      <c r="AE387">
        <v>47.04</v>
      </c>
      <c r="AF387">
        <v>-2.82</v>
      </c>
      <c r="AG387">
        <v>54.69</v>
      </c>
      <c r="AH387">
        <v>35</v>
      </c>
      <c r="AI387">
        <v>29</v>
      </c>
      <c r="AJ387">
        <v>1</v>
      </c>
      <c r="AK387">
        <v>2</v>
      </c>
      <c r="AL387">
        <v>50</v>
      </c>
      <c r="AM387">
        <v>2</v>
      </c>
      <c r="AN387">
        <v>4</v>
      </c>
      <c r="AO387">
        <v>50</v>
      </c>
      <c r="AP387">
        <v>2</v>
      </c>
      <c r="AQ387">
        <v>35</v>
      </c>
      <c r="AR387">
        <v>5.71</v>
      </c>
      <c r="AS387">
        <v>0</v>
      </c>
      <c r="AT387">
        <v>0</v>
      </c>
      <c r="AU387">
        <v>0</v>
      </c>
    </row>
    <row r="388" spans="2:47" x14ac:dyDescent="0.2">
      <c r="B388" t="s">
        <v>716</v>
      </c>
      <c r="C388" t="s">
        <v>46</v>
      </c>
      <c r="D388" t="s">
        <v>590</v>
      </c>
      <c r="E388">
        <v>18.5</v>
      </c>
      <c r="F388">
        <v>63</v>
      </c>
      <c r="G388">
        <v>13</v>
      </c>
      <c r="H388">
        <v>9</v>
      </c>
      <c r="I388">
        <v>6</v>
      </c>
      <c r="J388">
        <v>22</v>
      </c>
      <c r="K388">
        <v>28</v>
      </c>
      <c r="L388">
        <v>129</v>
      </c>
      <c r="M388">
        <v>10.08</v>
      </c>
      <c r="N388">
        <v>0.21</v>
      </c>
      <c r="O388">
        <v>0.14000000000000001</v>
      </c>
      <c r="P388">
        <v>0.1</v>
      </c>
      <c r="Q388">
        <v>0.35</v>
      </c>
      <c r="R388">
        <v>0.44</v>
      </c>
      <c r="S388">
        <v>2.0499999999999998</v>
      </c>
      <c r="T388">
        <v>726.11</v>
      </c>
      <c r="U388">
        <v>11.53</v>
      </c>
      <c r="V388">
        <v>1.07</v>
      </c>
      <c r="W388">
        <v>0.74</v>
      </c>
      <c r="X388">
        <v>0.5</v>
      </c>
      <c r="Y388">
        <v>1.82</v>
      </c>
      <c r="Z388">
        <v>2.31</v>
      </c>
      <c r="AA388">
        <v>10.66</v>
      </c>
      <c r="AB388">
        <v>12.66</v>
      </c>
      <c r="AC388">
        <v>13.18</v>
      </c>
      <c r="AD388">
        <v>53.75</v>
      </c>
      <c r="AE388">
        <v>47.73</v>
      </c>
      <c r="AF388">
        <v>0.92</v>
      </c>
      <c r="AG388">
        <v>56.67</v>
      </c>
      <c r="AH388">
        <v>34</v>
      </c>
      <c r="AI388">
        <v>26</v>
      </c>
      <c r="AJ388">
        <v>0</v>
      </c>
      <c r="AK388">
        <v>12</v>
      </c>
      <c r="AL388">
        <v>0</v>
      </c>
      <c r="AM388">
        <v>7</v>
      </c>
      <c r="AN388">
        <v>26</v>
      </c>
      <c r="AO388">
        <v>26.92</v>
      </c>
      <c r="AP388">
        <v>6</v>
      </c>
      <c r="AQ388">
        <v>91</v>
      </c>
      <c r="AR388">
        <v>6.59</v>
      </c>
      <c r="AS388">
        <v>13</v>
      </c>
      <c r="AT388">
        <v>37</v>
      </c>
      <c r="AU388">
        <v>35.14</v>
      </c>
    </row>
    <row r="389" spans="2:47" x14ac:dyDescent="0.2">
      <c r="B389" t="s">
        <v>609</v>
      </c>
      <c r="C389" t="s">
        <v>49</v>
      </c>
      <c r="D389" t="s">
        <v>581</v>
      </c>
      <c r="E389">
        <v>18.579000000000001</v>
      </c>
      <c r="F389">
        <v>64</v>
      </c>
      <c r="G389">
        <v>16</v>
      </c>
      <c r="H389">
        <v>10</v>
      </c>
      <c r="I389">
        <v>8</v>
      </c>
      <c r="J389">
        <v>26</v>
      </c>
      <c r="K389">
        <v>34</v>
      </c>
      <c r="L389">
        <v>93</v>
      </c>
      <c r="M389">
        <v>17.2</v>
      </c>
      <c r="N389">
        <v>0.25</v>
      </c>
      <c r="O389">
        <v>0.16</v>
      </c>
      <c r="P389">
        <v>0.12</v>
      </c>
      <c r="Q389">
        <v>0.41</v>
      </c>
      <c r="R389">
        <v>0.53</v>
      </c>
      <c r="S389">
        <v>1.45</v>
      </c>
      <c r="T389">
        <v>748.68</v>
      </c>
      <c r="U389">
        <v>11.7</v>
      </c>
      <c r="V389">
        <v>1.28</v>
      </c>
      <c r="W389">
        <v>0.8</v>
      </c>
      <c r="X389">
        <v>0.64</v>
      </c>
      <c r="Y389">
        <v>2.08</v>
      </c>
      <c r="Z389">
        <v>2.72</v>
      </c>
      <c r="AA389">
        <v>7.45</v>
      </c>
      <c r="AB389">
        <v>13.27</v>
      </c>
      <c r="AC389">
        <v>13.23</v>
      </c>
      <c r="AD389">
        <v>59.34</v>
      </c>
      <c r="AE389">
        <v>48.3</v>
      </c>
      <c r="AF389">
        <v>8.07</v>
      </c>
      <c r="AG389">
        <v>65.33</v>
      </c>
      <c r="AH389">
        <v>49</v>
      </c>
      <c r="AI389">
        <v>26</v>
      </c>
      <c r="AJ389">
        <v>3</v>
      </c>
      <c r="AK389">
        <v>11</v>
      </c>
      <c r="AL389">
        <v>27.27</v>
      </c>
      <c r="AM389">
        <v>8</v>
      </c>
      <c r="AN389">
        <v>17</v>
      </c>
      <c r="AO389">
        <v>47.06</v>
      </c>
      <c r="AP389">
        <v>5</v>
      </c>
      <c r="AQ389">
        <v>65</v>
      </c>
      <c r="AR389">
        <v>7.69</v>
      </c>
      <c r="AS389">
        <v>186</v>
      </c>
      <c r="AT389">
        <v>361</v>
      </c>
      <c r="AU389">
        <v>51.52</v>
      </c>
    </row>
    <row r="390" spans="2:47" x14ac:dyDescent="0.2">
      <c r="B390" t="s">
        <v>605</v>
      </c>
      <c r="C390" t="s">
        <v>41</v>
      </c>
      <c r="D390" t="s">
        <v>590</v>
      </c>
      <c r="E390">
        <v>19.48</v>
      </c>
      <c r="F390">
        <v>68</v>
      </c>
      <c r="G390">
        <v>14</v>
      </c>
      <c r="H390">
        <v>25</v>
      </c>
      <c r="I390">
        <v>5</v>
      </c>
      <c r="J390">
        <v>39</v>
      </c>
      <c r="K390">
        <v>44</v>
      </c>
      <c r="L390">
        <v>114</v>
      </c>
      <c r="M390">
        <v>12.28</v>
      </c>
      <c r="N390">
        <v>0.21</v>
      </c>
      <c r="O390">
        <v>0.37</v>
      </c>
      <c r="P390">
        <v>7.0000000000000007E-2</v>
      </c>
      <c r="Q390">
        <v>0.56999999999999995</v>
      </c>
      <c r="R390">
        <v>0.65</v>
      </c>
      <c r="S390">
        <v>1.68</v>
      </c>
      <c r="T390">
        <v>1028.6300000000001</v>
      </c>
      <c r="U390">
        <v>15.13</v>
      </c>
      <c r="V390">
        <v>0.82</v>
      </c>
      <c r="W390">
        <v>1.46</v>
      </c>
      <c r="X390">
        <v>0.28999999999999998</v>
      </c>
      <c r="Y390">
        <v>2.27</v>
      </c>
      <c r="Z390">
        <v>2.57</v>
      </c>
      <c r="AA390">
        <v>6.65</v>
      </c>
      <c r="AB390">
        <v>13.38</v>
      </c>
      <c r="AC390">
        <v>13.38</v>
      </c>
      <c r="AD390">
        <v>55.31</v>
      </c>
      <c r="AE390">
        <v>47.84</v>
      </c>
      <c r="AF390">
        <v>0.64</v>
      </c>
      <c r="AG390">
        <v>56.12</v>
      </c>
      <c r="AH390">
        <v>55</v>
      </c>
      <c r="AI390">
        <v>43</v>
      </c>
      <c r="AJ390">
        <v>3</v>
      </c>
      <c r="AK390">
        <v>13</v>
      </c>
      <c r="AL390">
        <v>23.08</v>
      </c>
      <c r="AM390">
        <v>5</v>
      </c>
      <c r="AN390">
        <v>19</v>
      </c>
      <c r="AO390">
        <v>26.32</v>
      </c>
      <c r="AP390">
        <v>6</v>
      </c>
      <c r="AQ390">
        <v>82</v>
      </c>
      <c r="AR390">
        <v>7.32</v>
      </c>
      <c r="AS390">
        <v>443</v>
      </c>
      <c r="AT390">
        <v>881</v>
      </c>
      <c r="AU390">
        <v>50.28</v>
      </c>
    </row>
    <row r="391" spans="2:47" x14ac:dyDescent="0.2">
      <c r="B391" t="s">
        <v>360</v>
      </c>
      <c r="C391" t="s">
        <v>102</v>
      </c>
      <c r="D391" t="s">
        <v>107</v>
      </c>
      <c r="E391">
        <v>2016.7070000000001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</v>
      </c>
      <c r="AR391">
        <v>0</v>
      </c>
      <c r="AS391">
        <v>0</v>
      </c>
      <c r="AT391">
        <v>0</v>
      </c>
      <c r="AU391">
        <v>0</v>
      </c>
    </row>
    <row r="392" spans="2:47" x14ac:dyDescent="0.2">
      <c r="B392" t="s">
        <v>668</v>
      </c>
      <c r="C392" t="s">
        <v>46</v>
      </c>
      <c r="D392" t="s">
        <v>621</v>
      </c>
      <c r="E392">
        <v>18.577000000000002</v>
      </c>
      <c r="F392">
        <v>52</v>
      </c>
      <c r="G392">
        <v>15</v>
      </c>
      <c r="H392">
        <v>5</v>
      </c>
      <c r="I392">
        <v>1</v>
      </c>
      <c r="J392">
        <v>20</v>
      </c>
      <c r="K392">
        <v>21</v>
      </c>
      <c r="L392">
        <v>85</v>
      </c>
      <c r="M392">
        <v>17.649999999999999</v>
      </c>
      <c r="N392">
        <v>0.28999999999999998</v>
      </c>
      <c r="O392">
        <v>0.1</v>
      </c>
      <c r="P392">
        <v>0.02</v>
      </c>
      <c r="Q392">
        <v>0.38</v>
      </c>
      <c r="R392">
        <v>0.4</v>
      </c>
      <c r="S392">
        <v>1.63</v>
      </c>
      <c r="T392">
        <v>542.63</v>
      </c>
      <c r="U392">
        <v>10.44</v>
      </c>
      <c r="V392">
        <v>1.66</v>
      </c>
      <c r="W392">
        <v>0.55000000000000004</v>
      </c>
      <c r="X392">
        <v>0.11</v>
      </c>
      <c r="Y392">
        <v>2.21</v>
      </c>
      <c r="Z392">
        <v>2.3199999999999998</v>
      </c>
      <c r="AA392">
        <v>9.4</v>
      </c>
      <c r="AB392">
        <v>12.5</v>
      </c>
      <c r="AC392">
        <v>13.13</v>
      </c>
      <c r="AD392">
        <v>44.43</v>
      </c>
      <c r="AE392">
        <v>50.79</v>
      </c>
      <c r="AF392">
        <v>12.06</v>
      </c>
      <c r="AG392">
        <v>54.35</v>
      </c>
      <c r="AH392">
        <v>25</v>
      </c>
      <c r="AI392">
        <v>21</v>
      </c>
      <c r="AJ392">
        <v>3</v>
      </c>
      <c r="AK392">
        <v>5</v>
      </c>
      <c r="AL392">
        <v>60</v>
      </c>
      <c r="AM392">
        <v>5</v>
      </c>
      <c r="AN392">
        <v>15</v>
      </c>
      <c r="AO392">
        <v>33.33</v>
      </c>
      <c r="AP392">
        <v>7</v>
      </c>
      <c r="AQ392">
        <v>65</v>
      </c>
      <c r="AR392">
        <v>10.77</v>
      </c>
      <c r="AS392">
        <v>10</v>
      </c>
      <c r="AT392">
        <v>27</v>
      </c>
      <c r="AU392">
        <v>37.04</v>
      </c>
    </row>
    <row r="393" spans="2:47" x14ac:dyDescent="0.2">
      <c r="B393" t="s">
        <v>650</v>
      </c>
      <c r="C393" t="s">
        <v>41</v>
      </c>
      <c r="D393" t="s">
        <v>621</v>
      </c>
      <c r="E393">
        <v>20.288</v>
      </c>
      <c r="F393">
        <v>68</v>
      </c>
      <c r="G393">
        <v>17</v>
      </c>
      <c r="H393">
        <v>11</v>
      </c>
      <c r="I393">
        <v>7</v>
      </c>
      <c r="J393">
        <v>28</v>
      </c>
      <c r="K393">
        <v>35</v>
      </c>
      <c r="L393">
        <v>158</v>
      </c>
      <c r="M393">
        <v>10.76</v>
      </c>
      <c r="N393">
        <v>0.25</v>
      </c>
      <c r="O393">
        <v>0.16</v>
      </c>
      <c r="P393">
        <v>0.1</v>
      </c>
      <c r="Q393">
        <v>0.41</v>
      </c>
      <c r="R393">
        <v>0.51</v>
      </c>
      <c r="S393">
        <v>2.3199999999999998</v>
      </c>
      <c r="T393">
        <v>919.23</v>
      </c>
      <c r="U393">
        <v>13.52</v>
      </c>
      <c r="V393">
        <v>1.1100000000000001</v>
      </c>
      <c r="W393">
        <v>0.72</v>
      </c>
      <c r="X393">
        <v>0.46</v>
      </c>
      <c r="Y393">
        <v>1.83</v>
      </c>
      <c r="Z393">
        <v>2.2799999999999998</v>
      </c>
      <c r="AA393">
        <v>10.31</v>
      </c>
      <c r="AB393">
        <v>12.9</v>
      </c>
      <c r="AC393">
        <v>13.04</v>
      </c>
      <c r="AD393">
        <v>43.74</v>
      </c>
      <c r="AE393">
        <v>49.56</v>
      </c>
      <c r="AF393">
        <v>5.99</v>
      </c>
      <c r="AG393">
        <v>47.42</v>
      </c>
      <c r="AH393">
        <v>46</v>
      </c>
      <c r="AI393">
        <v>51</v>
      </c>
      <c r="AJ393">
        <v>7</v>
      </c>
      <c r="AK393">
        <v>19</v>
      </c>
      <c r="AL393">
        <v>36.840000000000003</v>
      </c>
      <c r="AM393">
        <v>0</v>
      </c>
      <c r="AN393">
        <v>18</v>
      </c>
      <c r="AO393">
        <v>0</v>
      </c>
      <c r="AP393">
        <v>10</v>
      </c>
      <c r="AQ393">
        <v>121</v>
      </c>
      <c r="AR393">
        <v>8.26</v>
      </c>
      <c r="AS393">
        <v>387</v>
      </c>
      <c r="AT393">
        <v>761</v>
      </c>
      <c r="AU393">
        <v>50.85</v>
      </c>
    </row>
    <row r="394" spans="2:47" x14ac:dyDescent="0.2">
      <c r="B394" t="s">
        <v>653</v>
      </c>
      <c r="C394" t="s">
        <v>41</v>
      </c>
      <c r="D394" t="s">
        <v>599</v>
      </c>
      <c r="E394">
        <v>17.931000000000001</v>
      </c>
      <c r="F394">
        <v>59</v>
      </c>
      <c r="G394">
        <v>10</v>
      </c>
      <c r="H394">
        <v>11</v>
      </c>
      <c r="I394">
        <v>8</v>
      </c>
      <c r="J394">
        <v>21</v>
      </c>
      <c r="K394">
        <v>29</v>
      </c>
      <c r="L394">
        <v>135</v>
      </c>
      <c r="M394">
        <v>7.41</v>
      </c>
      <c r="N394">
        <v>0.17</v>
      </c>
      <c r="O394">
        <v>0.19</v>
      </c>
      <c r="P394">
        <v>0.14000000000000001</v>
      </c>
      <c r="Q394">
        <v>0.36</v>
      </c>
      <c r="R394">
        <v>0.49</v>
      </c>
      <c r="S394">
        <v>2.29</v>
      </c>
      <c r="T394">
        <v>798.14</v>
      </c>
      <c r="U394">
        <v>13.53</v>
      </c>
      <c r="V394">
        <v>0.75</v>
      </c>
      <c r="W394">
        <v>0.83</v>
      </c>
      <c r="X394">
        <v>0.6</v>
      </c>
      <c r="Y394">
        <v>1.58</v>
      </c>
      <c r="Z394">
        <v>2.1800000000000002</v>
      </c>
      <c r="AA394">
        <v>10.15</v>
      </c>
      <c r="AB394">
        <v>13.9</v>
      </c>
      <c r="AC394">
        <v>13.39</v>
      </c>
      <c r="AD394">
        <v>51.1</v>
      </c>
      <c r="AE394">
        <v>49.18</v>
      </c>
      <c r="AF394">
        <v>1.72</v>
      </c>
      <c r="AG394">
        <v>51.39</v>
      </c>
      <c r="AH394">
        <v>37</v>
      </c>
      <c r="AI394">
        <v>35</v>
      </c>
      <c r="AJ394">
        <v>2</v>
      </c>
      <c r="AK394">
        <v>5</v>
      </c>
      <c r="AL394">
        <v>40</v>
      </c>
      <c r="AM394">
        <v>1</v>
      </c>
      <c r="AN394">
        <v>13</v>
      </c>
      <c r="AO394">
        <v>7.69</v>
      </c>
      <c r="AP394">
        <v>7</v>
      </c>
      <c r="AQ394">
        <v>117</v>
      </c>
      <c r="AR394">
        <v>5.98</v>
      </c>
      <c r="AS394">
        <v>319</v>
      </c>
      <c r="AT394">
        <v>592</v>
      </c>
      <c r="AU394">
        <v>53.89</v>
      </c>
    </row>
    <row r="395" spans="2:47" x14ac:dyDescent="0.2">
      <c r="B395" t="s">
        <v>888</v>
      </c>
      <c r="C395" t="s">
        <v>102</v>
      </c>
      <c r="D395" t="s">
        <v>616</v>
      </c>
      <c r="E395">
        <v>17.675999999999998</v>
      </c>
      <c r="F395">
        <v>24</v>
      </c>
      <c r="G395">
        <v>1</v>
      </c>
      <c r="H395">
        <v>1</v>
      </c>
      <c r="I395">
        <v>0</v>
      </c>
      <c r="J395">
        <v>2</v>
      </c>
      <c r="K395">
        <v>2</v>
      </c>
      <c r="L395">
        <v>4</v>
      </c>
      <c r="M395">
        <v>25</v>
      </c>
      <c r="N395">
        <v>0.04</v>
      </c>
      <c r="O395">
        <v>0.04</v>
      </c>
      <c r="P395">
        <v>0</v>
      </c>
      <c r="Q395">
        <v>0.08</v>
      </c>
      <c r="R395">
        <v>0.08</v>
      </c>
      <c r="S395">
        <v>0.17</v>
      </c>
      <c r="T395">
        <v>189.45</v>
      </c>
      <c r="U395">
        <v>7.89</v>
      </c>
      <c r="V395">
        <v>0.32</v>
      </c>
      <c r="W395">
        <v>0.32</v>
      </c>
      <c r="X395">
        <v>0</v>
      </c>
      <c r="Y395">
        <v>0.63</v>
      </c>
      <c r="Z395">
        <v>0.63</v>
      </c>
      <c r="AA395">
        <v>1.27</v>
      </c>
      <c r="AB395">
        <v>12.45</v>
      </c>
      <c r="AC395">
        <v>11.42</v>
      </c>
      <c r="AD395">
        <v>38.01</v>
      </c>
      <c r="AE395">
        <v>50.69</v>
      </c>
      <c r="AF395">
        <v>-15.41</v>
      </c>
      <c r="AG395">
        <v>27.27</v>
      </c>
      <c r="AH395">
        <v>3</v>
      </c>
      <c r="AI395">
        <v>8</v>
      </c>
      <c r="AJ395">
        <v>1</v>
      </c>
      <c r="AK395">
        <v>1</v>
      </c>
      <c r="AL395">
        <v>100</v>
      </c>
      <c r="AM395">
        <v>0</v>
      </c>
      <c r="AN395">
        <v>0</v>
      </c>
      <c r="AO395">
        <v>0</v>
      </c>
      <c r="AP395">
        <v>0</v>
      </c>
      <c r="AQ395">
        <v>3</v>
      </c>
      <c r="AR395">
        <v>0</v>
      </c>
      <c r="AS395">
        <v>0</v>
      </c>
      <c r="AT395">
        <v>0</v>
      </c>
      <c r="AU395">
        <v>0</v>
      </c>
    </row>
    <row r="396" spans="2:47" x14ac:dyDescent="0.2">
      <c r="B396" t="s">
        <v>552</v>
      </c>
      <c r="C396" t="s">
        <v>102</v>
      </c>
      <c r="D396" t="s">
        <v>391</v>
      </c>
      <c r="E396">
        <v>18.149999999999999</v>
      </c>
      <c r="F396">
        <v>65</v>
      </c>
      <c r="G396">
        <v>6</v>
      </c>
      <c r="H396">
        <v>6</v>
      </c>
      <c r="I396">
        <v>3</v>
      </c>
      <c r="J396">
        <v>12</v>
      </c>
      <c r="K396">
        <v>15</v>
      </c>
      <c r="L396">
        <v>108</v>
      </c>
      <c r="M396">
        <v>5.56</v>
      </c>
      <c r="N396">
        <v>0.09</v>
      </c>
      <c r="O396">
        <v>0.09</v>
      </c>
      <c r="P396">
        <v>0.05</v>
      </c>
      <c r="Q396">
        <v>0.18</v>
      </c>
      <c r="R396">
        <v>0.23</v>
      </c>
      <c r="S396">
        <v>1.66</v>
      </c>
      <c r="T396">
        <v>688.9</v>
      </c>
      <c r="U396">
        <v>10.6</v>
      </c>
      <c r="V396">
        <v>0.52</v>
      </c>
      <c r="W396">
        <v>0.52</v>
      </c>
      <c r="X396">
        <v>0.26</v>
      </c>
      <c r="Y396">
        <v>1.05</v>
      </c>
      <c r="Z396">
        <v>1.31</v>
      </c>
      <c r="AA396">
        <v>9.41</v>
      </c>
      <c r="AB396">
        <v>12.21</v>
      </c>
      <c r="AC396">
        <v>12.9</v>
      </c>
      <c r="AD396">
        <v>51.2</v>
      </c>
      <c r="AE396">
        <v>51.89</v>
      </c>
      <c r="AF396">
        <v>-0.27</v>
      </c>
      <c r="AG396">
        <v>50</v>
      </c>
      <c r="AH396">
        <v>26</v>
      </c>
      <c r="AI396">
        <v>26</v>
      </c>
      <c r="AJ396">
        <v>0</v>
      </c>
      <c r="AK396">
        <v>0</v>
      </c>
      <c r="AL396">
        <v>0</v>
      </c>
      <c r="AM396">
        <v>1</v>
      </c>
      <c r="AN396">
        <v>6</v>
      </c>
      <c r="AO396">
        <v>16.670000000000002</v>
      </c>
      <c r="AP396">
        <v>5</v>
      </c>
      <c r="AQ396">
        <v>102</v>
      </c>
      <c r="AR396">
        <v>4.9000000000000004</v>
      </c>
      <c r="AS396">
        <v>0</v>
      </c>
      <c r="AT396">
        <v>0</v>
      </c>
      <c r="AU396">
        <v>0</v>
      </c>
    </row>
    <row r="397" spans="2:47" x14ac:dyDescent="0.2">
      <c r="B397" t="s">
        <v>1033</v>
      </c>
      <c r="C397" t="s">
        <v>102</v>
      </c>
      <c r="D397" t="s">
        <v>644</v>
      </c>
      <c r="E397">
        <v>19.491</v>
      </c>
      <c r="F397">
        <v>11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0.27</v>
      </c>
      <c r="T397">
        <v>62.43</v>
      </c>
      <c r="U397">
        <v>5.68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2.88</v>
      </c>
      <c r="AB397">
        <v>12.39</v>
      </c>
      <c r="AC397">
        <v>12.84</v>
      </c>
      <c r="AD397">
        <v>46.01</v>
      </c>
      <c r="AE397">
        <v>49.72</v>
      </c>
      <c r="AF397">
        <v>-50</v>
      </c>
      <c r="AG397">
        <v>0</v>
      </c>
      <c r="AH397">
        <v>0</v>
      </c>
      <c r="AI397">
        <v>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</v>
      </c>
      <c r="AR397">
        <v>0</v>
      </c>
      <c r="AS397">
        <v>0</v>
      </c>
      <c r="AT397">
        <v>0</v>
      </c>
      <c r="AU397">
        <v>0</v>
      </c>
    </row>
    <row r="398" spans="2:47" x14ac:dyDescent="0.2">
      <c r="B398" t="s">
        <v>677</v>
      </c>
      <c r="C398" t="s">
        <v>102</v>
      </c>
      <c r="D398" t="s">
        <v>636</v>
      </c>
      <c r="E398">
        <v>18.213000000000001</v>
      </c>
      <c r="F398">
        <v>63</v>
      </c>
      <c r="G398">
        <v>7</v>
      </c>
      <c r="H398">
        <v>9</v>
      </c>
      <c r="I398">
        <v>9</v>
      </c>
      <c r="J398">
        <v>16</v>
      </c>
      <c r="K398">
        <v>25</v>
      </c>
      <c r="L398">
        <v>113</v>
      </c>
      <c r="M398">
        <v>6.19</v>
      </c>
      <c r="N398">
        <v>0.11</v>
      </c>
      <c r="O398">
        <v>0.14000000000000001</v>
      </c>
      <c r="P398">
        <v>0.14000000000000001</v>
      </c>
      <c r="Q398">
        <v>0.25</v>
      </c>
      <c r="R398">
        <v>0.4</v>
      </c>
      <c r="S398">
        <v>1.79</v>
      </c>
      <c r="T398">
        <v>967.85</v>
      </c>
      <c r="U398">
        <v>15.36</v>
      </c>
      <c r="V398">
        <v>0.43</v>
      </c>
      <c r="W398">
        <v>0.56000000000000005</v>
      </c>
      <c r="X398">
        <v>0.56000000000000005</v>
      </c>
      <c r="Y398">
        <v>0.99</v>
      </c>
      <c r="Z398">
        <v>1.55</v>
      </c>
      <c r="AA398">
        <v>7.01</v>
      </c>
      <c r="AB398">
        <v>12.62</v>
      </c>
      <c r="AC398">
        <v>13.26</v>
      </c>
      <c r="AD398">
        <v>51.67</v>
      </c>
      <c r="AE398">
        <v>48.29</v>
      </c>
      <c r="AF398">
        <v>1.71</v>
      </c>
      <c r="AG398">
        <v>52.04</v>
      </c>
      <c r="AH398">
        <v>51</v>
      </c>
      <c r="AI398">
        <v>47</v>
      </c>
      <c r="AJ398">
        <v>2</v>
      </c>
      <c r="AK398">
        <v>5</v>
      </c>
      <c r="AL398">
        <v>40</v>
      </c>
      <c r="AM398">
        <v>1</v>
      </c>
      <c r="AN398">
        <v>2</v>
      </c>
      <c r="AO398">
        <v>50</v>
      </c>
      <c r="AP398">
        <v>4</v>
      </c>
      <c r="AQ398">
        <v>106</v>
      </c>
      <c r="AR398">
        <v>3.77</v>
      </c>
      <c r="AS398">
        <v>1</v>
      </c>
      <c r="AT398">
        <v>1</v>
      </c>
      <c r="AU398">
        <v>100</v>
      </c>
    </row>
    <row r="399" spans="2:47" x14ac:dyDescent="0.2">
      <c r="B399" t="s">
        <v>1013</v>
      </c>
      <c r="C399" t="s">
        <v>46</v>
      </c>
      <c r="D399" t="s">
        <v>599</v>
      </c>
      <c r="E399">
        <v>16.690000000000001</v>
      </c>
      <c r="F399">
        <v>39</v>
      </c>
      <c r="G399">
        <v>3</v>
      </c>
      <c r="H399">
        <v>0</v>
      </c>
      <c r="I399">
        <v>0</v>
      </c>
      <c r="J399">
        <v>3</v>
      </c>
      <c r="K399">
        <v>3</v>
      </c>
      <c r="L399">
        <v>27</v>
      </c>
      <c r="M399">
        <v>11.11</v>
      </c>
      <c r="N399">
        <v>0.08</v>
      </c>
      <c r="O399">
        <v>0</v>
      </c>
      <c r="P399">
        <v>0</v>
      </c>
      <c r="Q399">
        <v>0.08</v>
      </c>
      <c r="R399">
        <v>0.08</v>
      </c>
      <c r="S399">
        <v>0.69</v>
      </c>
      <c r="T399">
        <v>298.33999999999997</v>
      </c>
      <c r="U399">
        <v>7.65</v>
      </c>
      <c r="V399">
        <v>0.6</v>
      </c>
      <c r="W399">
        <v>0</v>
      </c>
      <c r="X399">
        <v>0</v>
      </c>
      <c r="Y399">
        <v>0.6</v>
      </c>
      <c r="Z399">
        <v>0.6</v>
      </c>
      <c r="AA399">
        <v>5.43</v>
      </c>
      <c r="AB399">
        <v>12.31</v>
      </c>
      <c r="AC399">
        <v>12.86</v>
      </c>
      <c r="AD399">
        <v>49.48</v>
      </c>
      <c r="AE399">
        <v>51.09</v>
      </c>
      <c r="AF399">
        <v>-9.19</v>
      </c>
      <c r="AG399">
        <v>43.75</v>
      </c>
      <c r="AH399">
        <v>7</v>
      </c>
      <c r="AI399">
        <v>9</v>
      </c>
      <c r="AJ399">
        <v>2</v>
      </c>
      <c r="AK399">
        <v>5</v>
      </c>
      <c r="AL399">
        <v>40</v>
      </c>
      <c r="AM399">
        <v>1</v>
      </c>
      <c r="AN399">
        <v>5</v>
      </c>
      <c r="AO399">
        <v>20</v>
      </c>
      <c r="AP399">
        <v>0</v>
      </c>
      <c r="AQ399">
        <v>17</v>
      </c>
      <c r="AR399">
        <v>0</v>
      </c>
      <c r="AS399">
        <v>2</v>
      </c>
      <c r="AT399">
        <v>6</v>
      </c>
      <c r="AU399">
        <v>33.33</v>
      </c>
    </row>
    <row r="400" spans="2:47" x14ac:dyDescent="0.2">
      <c r="B400" t="s">
        <v>875</v>
      </c>
      <c r="C400" t="s">
        <v>102</v>
      </c>
      <c r="D400" t="s">
        <v>876</v>
      </c>
      <c r="E400">
        <v>18.425999999999998</v>
      </c>
      <c r="F400">
        <v>32</v>
      </c>
      <c r="G400">
        <v>2</v>
      </c>
      <c r="H400">
        <v>1</v>
      </c>
      <c r="I400">
        <v>1</v>
      </c>
      <c r="J400">
        <v>3</v>
      </c>
      <c r="K400">
        <v>4</v>
      </c>
      <c r="L400">
        <v>37</v>
      </c>
      <c r="M400">
        <v>5.41</v>
      </c>
      <c r="N400">
        <v>0.06</v>
      </c>
      <c r="O400">
        <v>0.03</v>
      </c>
      <c r="P400">
        <v>0.03</v>
      </c>
      <c r="Q400">
        <v>0.09</v>
      </c>
      <c r="R400">
        <v>0.12</v>
      </c>
      <c r="S400">
        <v>1.1599999999999999</v>
      </c>
      <c r="T400">
        <v>438.33</v>
      </c>
      <c r="U400">
        <v>13.7</v>
      </c>
      <c r="V400">
        <v>0.27</v>
      </c>
      <c r="W400">
        <v>0.14000000000000001</v>
      </c>
      <c r="X400">
        <v>0.14000000000000001</v>
      </c>
      <c r="Y400">
        <v>0.41</v>
      </c>
      <c r="Z400">
        <v>0.55000000000000004</v>
      </c>
      <c r="AA400">
        <v>5.0599999999999996</v>
      </c>
      <c r="AB400">
        <v>13.04</v>
      </c>
      <c r="AC400">
        <v>12.83</v>
      </c>
      <c r="AD400">
        <v>50.92</v>
      </c>
      <c r="AE400">
        <v>50.7</v>
      </c>
      <c r="AF400">
        <v>24.17</v>
      </c>
      <c r="AG400">
        <v>67.5</v>
      </c>
      <c r="AH400">
        <v>27</v>
      </c>
      <c r="AI400">
        <v>13</v>
      </c>
      <c r="AJ400">
        <v>0</v>
      </c>
      <c r="AK400">
        <v>0</v>
      </c>
      <c r="AL400">
        <v>0</v>
      </c>
      <c r="AM400">
        <v>1</v>
      </c>
      <c r="AN400">
        <v>2</v>
      </c>
      <c r="AO400">
        <v>50</v>
      </c>
      <c r="AP400">
        <v>1</v>
      </c>
      <c r="AQ400">
        <v>35</v>
      </c>
      <c r="AR400">
        <v>2.86</v>
      </c>
      <c r="AS400">
        <v>0</v>
      </c>
      <c r="AT400">
        <v>0</v>
      </c>
      <c r="AU400">
        <v>0</v>
      </c>
    </row>
    <row r="401" spans="2:47" x14ac:dyDescent="0.2">
      <c r="B401" t="s">
        <v>373</v>
      </c>
      <c r="C401" t="s">
        <v>41</v>
      </c>
      <c r="D401" t="s">
        <v>107</v>
      </c>
      <c r="E401">
        <v>2016.7070000000001</v>
      </c>
      <c r="F401">
        <v>2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0.5</v>
      </c>
      <c r="P401">
        <v>0</v>
      </c>
      <c r="Q401">
        <v>0.5</v>
      </c>
      <c r="R401">
        <v>0.5</v>
      </c>
      <c r="S401">
        <v>0</v>
      </c>
      <c r="T401">
        <v>23.32</v>
      </c>
      <c r="U401">
        <v>11.66</v>
      </c>
      <c r="V401">
        <v>0</v>
      </c>
      <c r="W401">
        <v>2.57</v>
      </c>
      <c r="X401">
        <v>0</v>
      </c>
      <c r="Y401">
        <v>2.57</v>
      </c>
      <c r="Z401">
        <v>2.57</v>
      </c>
      <c r="AA401">
        <v>0</v>
      </c>
      <c r="AB401">
        <v>17.36</v>
      </c>
      <c r="AC401">
        <v>10.79</v>
      </c>
      <c r="AD401">
        <v>73.33</v>
      </c>
      <c r="AE401">
        <v>48.96</v>
      </c>
      <c r="AF401">
        <v>57.14</v>
      </c>
      <c r="AG401">
        <v>100</v>
      </c>
      <c r="AH401">
        <v>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2:47" x14ac:dyDescent="0.2">
      <c r="B402" t="s">
        <v>816</v>
      </c>
      <c r="C402" t="s">
        <v>102</v>
      </c>
      <c r="D402" t="s">
        <v>630</v>
      </c>
      <c r="E402">
        <v>18.577000000000002</v>
      </c>
      <c r="F402">
        <v>62</v>
      </c>
      <c r="G402">
        <v>6</v>
      </c>
      <c r="H402">
        <v>7</v>
      </c>
      <c r="I402">
        <v>6</v>
      </c>
      <c r="J402">
        <v>13</v>
      </c>
      <c r="K402">
        <v>19</v>
      </c>
      <c r="L402">
        <v>102</v>
      </c>
      <c r="M402">
        <v>5.88</v>
      </c>
      <c r="N402">
        <v>0.1</v>
      </c>
      <c r="O402">
        <v>0.11</v>
      </c>
      <c r="P402">
        <v>0.1</v>
      </c>
      <c r="Q402">
        <v>0.21</v>
      </c>
      <c r="R402">
        <v>0.31</v>
      </c>
      <c r="S402">
        <v>1.65</v>
      </c>
      <c r="T402">
        <v>1010.35</v>
      </c>
      <c r="U402">
        <v>16.3</v>
      </c>
      <c r="V402">
        <v>0.36</v>
      </c>
      <c r="W402">
        <v>0.42</v>
      </c>
      <c r="X402">
        <v>0.36</v>
      </c>
      <c r="Y402">
        <v>0.77</v>
      </c>
      <c r="Z402">
        <v>1.1299999999999999</v>
      </c>
      <c r="AA402">
        <v>6.06</v>
      </c>
      <c r="AB402">
        <v>12.84</v>
      </c>
      <c r="AC402">
        <v>13.4</v>
      </c>
      <c r="AD402">
        <v>39.93</v>
      </c>
      <c r="AE402">
        <v>53.54</v>
      </c>
      <c r="AF402">
        <v>-3.04</v>
      </c>
      <c r="AG402">
        <v>37.19</v>
      </c>
      <c r="AH402">
        <v>45</v>
      </c>
      <c r="AI402">
        <v>76</v>
      </c>
      <c r="AJ402">
        <v>1</v>
      </c>
      <c r="AK402">
        <v>3</v>
      </c>
      <c r="AL402">
        <v>33.33</v>
      </c>
      <c r="AM402">
        <v>1</v>
      </c>
      <c r="AN402">
        <v>3</v>
      </c>
      <c r="AO402">
        <v>33.33</v>
      </c>
      <c r="AP402">
        <v>4</v>
      </c>
      <c r="AQ402">
        <v>96</v>
      </c>
      <c r="AR402">
        <v>4.17</v>
      </c>
      <c r="AS402">
        <v>1</v>
      </c>
      <c r="AT402">
        <v>2</v>
      </c>
      <c r="AU402">
        <v>50</v>
      </c>
    </row>
    <row r="403" spans="2:47" x14ac:dyDescent="0.2">
      <c r="B403" t="s">
        <v>589</v>
      </c>
      <c r="C403" t="s">
        <v>49</v>
      </c>
      <c r="D403" t="s">
        <v>590</v>
      </c>
      <c r="E403">
        <v>18.693999999999999</v>
      </c>
      <c r="F403">
        <v>67</v>
      </c>
      <c r="G403">
        <v>17</v>
      </c>
      <c r="H403">
        <v>19</v>
      </c>
      <c r="I403">
        <v>5</v>
      </c>
      <c r="J403">
        <v>36</v>
      </c>
      <c r="K403">
        <v>41</v>
      </c>
      <c r="L403">
        <v>123</v>
      </c>
      <c r="M403">
        <v>13.82</v>
      </c>
      <c r="N403">
        <v>0.25</v>
      </c>
      <c r="O403">
        <v>0.28000000000000003</v>
      </c>
      <c r="P403">
        <v>7.0000000000000007E-2</v>
      </c>
      <c r="Q403">
        <v>0.54</v>
      </c>
      <c r="R403">
        <v>0.61</v>
      </c>
      <c r="S403">
        <v>1.84</v>
      </c>
      <c r="T403">
        <v>887.07</v>
      </c>
      <c r="U403">
        <v>13.24</v>
      </c>
      <c r="V403">
        <v>1.1499999999999999</v>
      </c>
      <c r="W403">
        <v>1.29</v>
      </c>
      <c r="X403">
        <v>0.34</v>
      </c>
      <c r="Y403">
        <v>2.4300000000000002</v>
      </c>
      <c r="Z403">
        <v>2.77</v>
      </c>
      <c r="AA403">
        <v>8.32</v>
      </c>
      <c r="AB403">
        <v>12.86</v>
      </c>
      <c r="AC403">
        <v>13.46</v>
      </c>
      <c r="AD403">
        <v>57.78</v>
      </c>
      <c r="AE403">
        <v>47.61</v>
      </c>
      <c r="AF403">
        <v>20.89</v>
      </c>
      <c r="AG403">
        <v>70.89</v>
      </c>
      <c r="AH403">
        <v>56</v>
      </c>
      <c r="AI403">
        <v>23</v>
      </c>
      <c r="AJ403">
        <v>2</v>
      </c>
      <c r="AK403">
        <v>12</v>
      </c>
      <c r="AL403">
        <v>16.670000000000002</v>
      </c>
      <c r="AM403">
        <v>6</v>
      </c>
      <c r="AN403">
        <v>16</v>
      </c>
      <c r="AO403">
        <v>37.5</v>
      </c>
      <c r="AP403">
        <v>9</v>
      </c>
      <c r="AQ403">
        <v>95</v>
      </c>
      <c r="AR403">
        <v>9.4700000000000006</v>
      </c>
      <c r="AS403">
        <v>9</v>
      </c>
      <c r="AT403">
        <v>20</v>
      </c>
      <c r="AU403">
        <v>45</v>
      </c>
    </row>
    <row r="404" spans="2:47" x14ac:dyDescent="0.2">
      <c r="B404" t="s">
        <v>628</v>
      </c>
      <c r="C404" t="s">
        <v>41</v>
      </c>
      <c r="D404" t="s">
        <v>575</v>
      </c>
      <c r="E404">
        <v>16.975000000000001</v>
      </c>
      <c r="F404">
        <v>68</v>
      </c>
      <c r="G404">
        <v>20</v>
      </c>
      <c r="H404">
        <v>13</v>
      </c>
      <c r="I404">
        <v>7</v>
      </c>
      <c r="J404">
        <v>33</v>
      </c>
      <c r="K404">
        <v>40</v>
      </c>
      <c r="L404">
        <v>152</v>
      </c>
      <c r="M404">
        <v>13.16</v>
      </c>
      <c r="N404">
        <v>0.28999999999999998</v>
      </c>
      <c r="O404">
        <v>0.19</v>
      </c>
      <c r="P404">
        <v>0.1</v>
      </c>
      <c r="Q404">
        <v>0.49</v>
      </c>
      <c r="R404">
        <v>0.59</v>
      </c>
      <c r="S404">
        <v>2.2400000000000002</v>
      </c>
      <c r="T404">
        <v>977.83</v>
      </c>
      <c r="U404">
        <v>14.38</v>
      </c>
      <c r="V404">
        <v>1.23</v>
      </c>
      <c r="W404">
        <v>0.8</v>
      </c>
      <c r="X404">
        <v>0.43</v>
      </c>
      <c r="Y404">
        <v>2.02</v>
      </c>
      <c r="Z404">
        <v>2.4500000000000002</v>
      </c>
      <c r="AA404">
        <v>9.33</v>
      </c>
      <c r="AB404">
        <v>14.54</v>
      </c>
      <c r="AC404">
        <v>13.18</v>
      </c>
      <c r="AD404">
        <v>55.43</v>
      </c>
      <c r="AE404">
        <v>49.76</v>
      </c>
      <c r="AF404">
        <v>-2.25</v>
      </c>
      <c r="AG404">
        <v>53.1</v>
      </c>
      <c r="AH404">
        <v>60</v>
      </c>
      <c r="AI404">
        <v>53</v>
      </c>
      <c r="AJ404">
        <v>7</v>
      </c>
      <c r="AK404">
        <v>28</v>
      </c>
      <c r="AL404">
        <v>25</v>
      </c>
      <c r="AM404">
        <v>7</v>
      </c>
      <c r="AN404">
        <v>31</v>
      </c>
      <c r="AO404">
        <v>22.58</v>
      </c>
      <c r="AP404">
        <v>6</v>
      </c>
      <c r="AQ404">
        <v>93</v>
      </c>
      <c r="AR404">
        <v>6.45</v>
      </c>
      <c r="AS404">
        <v>157</v>
      </c>
      <c r="AT404">
        <v>318</v>
      </c>
      <c r="AU404">
        <v>49.37</v>
      </c>
    </row>
    <row r="405" spans="2:47" x14ac:dyDescent="0.2">
      <c r="B405" t="s">
        <v>639</v>
      </c>
      <c r="C405" t="s">
        <v>41</v>
      </c>
      <c r="D405" t="s">
        <v>579</v>
      </c>
      <c r="E405">
        <v>18.245000000000001</v>
      </c>
      <c r="F405">
        <v>58</v>
      </c>
      <c r="G405">
        <v>14</v>
      </c>
      <c r="H405">
        <v>7</v>
      </c>
      <c r="I405">
        <v>5</v>
      </c>
      <c r="J405">
        <v>21</v>
      </c>
      <c r="K405">
        <v>26</v>
      </c>
      <c r="L405">
        <v>68</v>
      </c>
      <c r="M405">
        <v>20.59</v>
      </c>
      <c r="N405">
        <v>0.24</v>
      </c>
      <c r="O405">
        <v>0.12</v>
      </c>
      <c r="P405">
        <v>0.09</v>
      </c>
      <c r="Q405">
        <v>0.36</v>
      </c>
      <c r="R405">
        <v>0.45</v>
      </c>
      <c r="S405">
        <v>1.17</v>
      </c>
      <c r="T405">
        <v>690.74</v>
      </c>
      <c r="U405">
        <v>11.91</v>
      </c>
      <c r="V405">
        <v>1.22</v>
      </c>
      <c r="W405">
        <v>0.61</v>
      </c>
      <c r="X405">
        <v>0.43</v>
      </c>
      <c r="Y405">
        <v>1.82</v>
      </c>
      <c r="Z405">
        <v>2.2599999999999998</v>
      </c>
      <c r="AA405">
        <v>5.91</v>
      </c>
      <c r="AB405">
        <v>13.3</v>
      </c>
      <c r="AC405">
        <v>13.02</v>
      </c>
      <c r="AD405">
        <v>56.92</v>
      </c>
      <c r="AE405">
        <v>50.92</v>
      </c>
      <c r="AF405">
        <v>7.23</v>
      </c>
      <c r="AG405">
        <v>62.07</v>
      </c>
      <c r="AH405">
        <v>36</v>
      </c>
      <c r="AI405">
        <v>22</v>
      </c>
      <c r="AJ405">
        <v>3</v>
      </c>
      <c r="AK405">
        <v>9</v>
      </c>
      <c r="AL405">
        <v>33.33</v>
      </c>
      <c r="AM405">
        <v>5</v>
      </c>
      <c r="AN405">
        <v>21</v>
      </c>
      <c r="AO405">
        <v>23.81</v>
      </c>
      <c r="AP405">
        <v>6</v>
      </c>
      <c r="AQ405">
        <v>38</v>
      </c>
      <c r="AR405">
        <v>15.79</v>
      </c>
      <c r="AS405">
        <v>272</v>
      </c>
      <c r="AT405">
        <v>525</v>
      </c>
      <c r="AU405">
        <v>51.81</v>
      </c>
    </row>
    <row r="406" spans="2:47" x14ac:dyDescent="0.2">
      <c r="B406" t="s">
        <v>873</v>
      </c>
      <c r="C406" t="s">
        <v>102</v>
      </c>
      <c r="D406" t="s">
        <v>618</v>
      </c>
      <c r="E406">
        <v>18.262</v>
      </c>
      <c r="F406">
        <v>55</v>
      </c>
      <c r="G406">
        <v>0</v>
      </c>
      <c r="H406">
        <v>5</v>
      </c>
      <c r="I406">
        <v>2</v>
      </c>
      <c r="J406">
        <v>5</v>
      </c>
      <c r="K406">
        <v>7</v>
      </c>
      <c r="L406">
        <v>47</v>
      </c>
      <c r="M406">
        <v>0</v>
      </c>
      <c r="N406">
        <v>0</v>
      </c>
      <c r="O406">
        <v>0.09</v>
      </c>
      <c r="P406">
        <v>0.04</v>
      </c>
      <c r="Q406">
        <v>0.09</v>
      </c>
      <c r="R406">
        <v>0.13</v>
      </c>
      <c r="S406">
        <v>0.85</v>
      </c>
      <c r="T406">
        <v>816.61</v>
      </c>
      <c r="U406">
        <v>14.85</v>
      </c>
      <c r="V406">
        <v>0</v>
      </c>
      <c r="W406">
        <v>0.37</v>
      </c>
      <c r="X406">
        <v>0.15</v>
      </c>
      <c r="Y406">
        <v>0.37</v>
      </c>
      <c r="Z406">
        <v>0.51</v>
      </c>
      <c r="AA406">
        <v>3.45</v>
      </c>
      <c r="AB406">
        <v>12.56</v>
      </c>
      <c r="AC406">
        <v>13.34</v>
      </c>
      <c r="AD406">
        <v>40.15</v>
      </c>
      <c r="AE406">
        <v>52.39</v>
      </c>
      <c r="AF406">
        <v>-8.24</v>
      </c>
      <c r="AG406">
        <v>36.67</v>
      </c>
      <c r="AH406">
        <v>33</v>
      </c>
      <c r="AI406">
        <v>57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47</v>
      </c>
      <c r="AR406">
        <v>0</v>
      </c>
      <c r="AS406">
        <v>0</v>
      </c>
      <c r="AT406">
        <v>1</v>
      </c>
      <c r="AU406">
        <v>0</v>
      </c>
    </row>
    <row r="407" spans="2:47" x14ac:dyDescent="0.2">
      <c r="B407" t="s">
        <v>956</v>
      </c>
      <c r="C407" t="s">
        <v>49</v>
      </c>
      <c r="D407" t="s">
        <v>608</v>
      </c>
      <c r="E407">
        <v>19.472000000000001</v>
      </c>
      <c r="F407">
        <v>22</v>
      </c>
      <c r="G407">
        <v>0</v>
      </c>
      <c r="H407">
        <v>0</v>
      </c>
      <c r="I407">
        <v>2</v>
      </c>
      <c r="J407">
        <v>0</v>
      </c>
      <c r="K407">
        <v>2</v>
      </c>
      <c r="L407">
        <v>18</v>
      </c>
      <c r="M407">
        <v>0</v>
      </c>
      <c r="N407">
        <v>0</v>
      </c>
      <c r="O407">
        <v>0</v>
      </c>
      <c r="P407">
        <v>0.09</v>
      </c>
      <c r="Q407">
        <v>0</v>
      </c>
      <c r="R407">
        <v>0.09</v>
      </c>
      <c r="S407">
        <v>0.82</v>
      </c>
      <c r="T407">
        <v>194.41</v>
      </c>
      <c r="U407">
        <v>8.84</v>
      </c>
      <c r="V407">
        <v>0</v>
      </c>
      <c r="W407">
        <v>0</v>
      </c>
      <c r="X407">
        <v>0.62</v>
      </c>
      <c r="Y407">
        <v>0</v>
      </c>
      <c r="Z407">
        <v>0.62</v>
      </c>
      <c r="AA407">
        <v>5.56</v>
      </c>
      <c r="AB407">
        <v>12.31</v>
      </c>
      <c r="AC407">
        <v>12.89</v>
      </c>
      <c r="AD407">
        <v>42.47</v>
      </c>
      <c r="AE407">
        <v>47.57</v>
      </c>
      <c r="AF407">
        <v>-15.26</v>
      </c>
      <c r="AG407">
        <v>31.25</v>
      </c>
      <c r="AH407">
        <v>5</v>
      </c>
      <c r="AI407">
        <v>11</v>
      </c>
      <c r="AJ407">
        <v>0</v>
      </c>
      <c r="AK407">
        <v>2</v>
      </c>
      <c r="AL407">
        <v>0</v>
      </c>
      <c r="AM407">
        <v>0</v>
      </c>
      <c r="AN407">
        <v>2</v>
      </c>
      <c r="AO407">
        <v>0</v>
      </c>
      <c r="AP407">
        <v>0</v>
      </c>
      <c r="AQ407">
        <v>14</v>
      </c>
      <c r="AR407">
        <v>0</v>
      </c>
      <c r="AS407">
        <v>10</v>
      </c>
      <c r="AT407">
        <v>19</v>
      </c>
      <c r="AU407">
        <v>52.63</v>
      </c>
    </row>
    <row r="408" spans="2:47" x14ac:dyDescent="0.2">
      <c r="B408" t="s">
        <v>747</v>
      </c>
      <c r="C408" t="s">
        <v>49</v>
      </c>
      <c r="D408" t="s">
        <v>630</v>
      </c>
      <c r="E408">
        <v>18.303000000000001</v>
      </c>
      <c r="F408">
        <v>55</v>
      </c>
      <c r="G408">
        <v>10</v>
      </c>
      <c r="H408">
        <v>3</v>
      </c>
      <c r="I408">
        <v>5</v>
      </c>
      <c r="J408">
        <v>13</v>
      </c>
      <c r="K408">
        <v>18</v>
      </c>
      <c r="L408">
        <v>79</v>
      </c>
      <c r="M408">
        <v>12.66</v>
      </c>
      <c r="N408">
        <v>0.18</v>
      </c>
      <c r="O408">
        <v>0.05</v>
      </c>
      <c r="P408">
        <v>0.09</v>
      </c>
      <c r="Q408">
        <v>0.24</v>
      </c>
      <c r="R408">
        <v>0.33</v>
      </c>
      <c r="S408">
        <v>1.44</v>
      </c>
      <c r="T408">
        <v>726.43</v>
      </c>
      <c r="U408">
        <v>13.21</v>
      </c>
      <c r="V408">
        <v>0.83</v>
      </c>
      <c r="W408">
        <v>0.25</v>
      </c>
      <c r="X408">
        <v>0.41</v>
      </c>
      <c r="Y408">
        <v>1.07</v>
      </c>
      <c r="Z408">
        <v>1.49</v>
      </c>
      <c r="AA408">
        <v>6.53</v>
      </c>
      <c r="AB408">
        <v>13.46</v>
      </c>
      <c r="AC408">
        <v>13.46</v>
      </c>
      <c r="AD408">
        <v>39.840000000000003</v>
      </c>
      <c r="AE408">
        <v>52.49</v>
      </c>
      <c r="AF408">
        <v>-14.61</v>
      </c>
      <c r="AG408">
        <v>29.11</v>
      </c>
      <c r="AH408">
        <v>23</v>
      </c>
      <c r="AI408">
        <v>56</v>
      </c>
      <c r="AJ408">
        <v>3</v>
      </c>
      <c r="AK408">
        <v>10</v>
      </c>
      <c r="AL408">
        <v>30</v>
      </c>
      <c r="AM408">
        <v>2</v>
      </c>
      <c r="AN408">
        <v>9</v>
      </c>
      <c r="AO408">
        <v>22.22</v>
      </c>
      <c r="AP408">
        <v>5</v>
      </c>
      <c r="AQ408">
        <v>60</v>
      </c>
      <c r="AR408">
        <v>8.33</v>
      </c>
      <c r="AS408">
        <v>17</v>
      </c>
      <c r="AT408">
        <v>69</v>
      </c>
      <c r="AU408">
        <v>24.64</v>
      </c>
    </row>
    <row r="409" spans="2:47" x14ac:dyDescent="0.2">
      <c r="B409" t="s">
        <v>580</v>
      </c>
      <c r="C409" t="s">
        <v>41</v>
      </c>
      <c r="D409" t="s">
        <v>581</v>
      </c>
      <c r="E409">
        <v>19.253</v>
      </c>
      <c r="F409">
        <v>67</v>
      </c>
      <c r="G409">
        <v>20</v>
      </c>
      <c r="H409">
        <v>17</v>
      </c>
      <c r="I409">
        <v>7</v>
      </c>
      <c r="J409">
        <v>37</v>
      </c>
      <c r="K409">
        <v>44</v>
      </c>
      <c r="L409">
        <v>159</v>
      </c>
      <c r="M409">
        <v>12.58</v>
      </c>
      <c r="N409">
        <v>0.3</v>
      </c>
      <c r="O409">
        <v>0.25</v>
      </c>
      <c r="P409">
        <v>0.1</v>
      </c>
      <c r="Q409">
        <v>0.55000000000000004</v>
      </c>
      <c r="R409">
        <v>0.66</v>
      </c>
      <c r="S409">
        <v>2.37</v>
      </c>
      <c r="T409">
        <v>918.09</v>
      </c>
      <c r="U409">
        <v>13.7</v>
      </c>
      <c r="V409">
        <v>1.31</v>
      </c>
      <c r="W409">
        <v>1.1100000000000001</v>
      </c>
      <c r="X409">
        <v>0.46</v>
      </c>
      <c r="Y409">
        <v>2.42</v>
      </c>
      <c r="Z409">
        <v>2.88</v>
      </c>
      <c r="AA409">
        <v>10.39</v>
      </c>
      <c r="AB409">
        <v>13.56</v>
      </c>
      <c r="AC409">
        <v>13.38</v>
      </c>
      <c r="AD409">
        <v>58.58</v>
      </c>
      <c r="AE409">
        <v>49.31</v>
      </c>
      <c r="AF409">
        <v>0.3</v>
      </c>
      <c r="AG409">
        <v>59.18</v>
      </c>
      <c r="AH409">
        <v>58</v>
      </c>
      <c r="AI409">
        <v>40</v>
      </c>
      <c r="AJ409">
        <v>3</v>
      </c>
      <c r="AK409">
        <v>10</v>
      </c>
      <c r="AL409">
        <v>30</v>
      </c>
      <c r="AM409">
        <v>10</v>
      </c>
      <c r="AN409">
        <v>24</v>
      </c>
      <c r="AO409">
        <v>41.67</v>
      </c>
      <c r="AP409">
        <v>7</v>
      </c>
      <c r="AQ409">
        <v>125</v>
      </c>
      <c r="AR409">
        <v>5.6</v>
      </c>
      <c r="AS409">
        <v>9</v>
      </c>
      <c r="AT409">
        <v>38</v>
      </c>
      <c r="AU409">
        <v>23.68</v>
      </c>
    </row>
    <row r="410" spans="2:47" x14ac:dyDescent="0.2">
      <c r="B410" t="s">
        <v>1669</v>
      </c>
      <c r="C410" t="s">
        <v>102</v>
      </c>
      <c r="D410" t="s">
        <v>618</v>
      </c>
      <c r="E410">
        <v>18.259</v>
      </c>
      <c r="F410">
        <v>25</v>
      </c>
      <c r="G410">
        <v>0</v>
      </c>
      <c r="H410">
        <v>4</v>
      </c>
      <c r="I410">
        <v>0</v>
      </c>
      <c r="J410">
        <v>4</v>
      </c>
      <c r="K410">
        <v>4</v>
      </c>
      <c r="L410">
        <v>18</v>
      </c>
      <c r="M410">
        <v>0</v>
      </c>
      <c r="N410">
        <v>0</v>
      </c>
      <c r="O410">
        <v>0.16</v>
      </c>
      <c r="P410">
        <v>0</v>
      </c>
      <c r="Q410">
        <v>0.16</v>
      </c>
      <c r="R410">
        <v>0.16</v>
      </c>
      <c r="S410">
        <v>0.72</v>
      </c>
      <c r="T410">
        <v>379.03</v>
      </c>
      <c r="U410">
        <v>15.16</v>
      </c>
      <c r="V410">
        <v>0</v>
      </c>
      <c r="W410">
        <v>0.63</v>
      </c>
      <c r="X410">
        <v>0</v>
      </c>
      <c r="Y410">
        <v>0.63</v>
      </c>
      <c r="Z410">
        <v>0.63</v>
      </c>
      <c r="AA410">
        <v>2.85</v>
      </c>
      <c r="AB410">
        <v>12.09</v>
      </c>
      <c r="AC410">
        <v>13.24</v>
      </c>
      <c r="AD410">
        <v>38.9</v>
      </c>
      <c r="AE410">
        <v>50.96</v>
      </c>
      <c r="AF410">
        <v>-12.86</v>
      </c>
      <c r="AG410">
        <v>26.67</v>
      </c>
      <c r="AH410">
        <v>12</v>
      </c>
      <c r="AI410">
        <v>33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18</v>
      </c>
      <c r="AR410">
        <v>0</v>
      </c>
      <c r="AS410">
        <v>0</v>
      </c>
      <c r="AT410">
        <v>0</v>
      </c>
      <c r="AU410">
        <v>0</v>
      </c>
    </row>
    <row r="411" spans="2:47" x14ac:dyDescent="0.2">
      <c r="B411" t="s">
        <v>836</v>
      </c>
      <c r="C411" t="s">
        <v>102</v>
      </c>
      <c r="D411" t="s">
        <v>621</v>
      </c>
      <c r="E411">
        <v>20.532</v>
      </c>
      <c r="F411">
        <v>42</v>
      </c>
      <c r="G411">
        <v>1</v>
      </c>
      <c r="H411">
        <v>6</v>
      </c>
      <c r="I411">
        <v>1</v>
      </c>
      <c r="J411">
        <v>7</v>
      </c>
      <c r="K411">
        <v>8</v>
      </c>
      <c r="L411">
        <v>50</v>
      </c>
      <c r="M411">
        <v>2</v>
      </c>
      <c r="N411">
        <v>0.02</v>
      </c>
      <c r="O411">
        <v>0.14000000000000001</v>
      </c>
      <c r="P411">
        <v>0.02</v>
      </c>
      <c r="Q411">
        <v>0.17</v>
      </c>
      <c r="R411">
        <v>0.19</v>
      </c>
      <c r="S411">
        <v>1.19</v>
      </c>
      <c r="T411">
        <v>623.11</v>
      </c>
      <c r="U411">
        <v>14.84</v>
      </c>
      <c r="V411">
        <v>0.1</v>
      </c>
      <c r="W411">
        <v>0.57999999999999996</v>
      </c>
      <c r="X411">
        <v>0.1</v>
      </c>
      <c r="Y411">
        <v>0.67</v>
      </c>
      <c r="Z411">
        <v>0.77</v>
      </c>
      <c r="AA411">
        <v>4.8099999999999996</v>
      </c>
      <c r="AB411">
        <v>12.42</v>
      </c>
      <c r="AC411">
        <v>13.17</v>
      </c>
      <c r="AD411">
        <v>43.88</v>
      </c>
      <c r="AE411">
        <v>50.9</v>
      </c>
      <c r="AF411">
        <v>8.68</v>
      </c>
      <c r="AG411">
        <v>46.48</v>
      </c>
      <c r="AH411">
        <v>33</v>
      </c>
      <c r="AI411">
        <v>38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50</v>
      </c>
      <c r="AR411">
        <v>2</v>
      </c>
      <c r="AS411">
        <v>1</v>
      </c>
      <c r="AT411">
        <v>2</v>
      </c>
      <c r="AU411">
        <v>50</v>
      </c>
    </row>
    <row r="412" spans="2:47" x14ac:dyDescent="0.2">
      <c r="B412" t="s">
        <v>831</v>
      </c>
      <c r="C412" t="s">
        <v>102</v>
      </c>
      <c r="D412" t="s">
        <v>575</v>
      </c>
      <c r="E412">
        <v>19.696999999999999</v>
      </c>
      <c r="F412">
        <v>38</v>
      </c>
      <c r="G412">
        <v>0</v>
      </c>
      <c r="H412">
        <v>4</v>
      </c>
      <c r="I412">
        <v>0</v>
      </c>
      <c r="J412">
        <v>4</v>
      </c>
      <c r="K412">
        <v>4</v>
      </c>
      <c r="L412">
        <v>32</v>
      </c>
      <c r="M412">
        <v>0</v>
      </c>
      <c r="N412">
        <v>0</v>
      </c>
      <c r="O412">
        <v>0.11</v>
      </c>
      <c r="P412">
        <v>0</v>
      </c>
      <c r="Q412">
        <v>0.11</v>
      </c>
      <c r="R412">
        <v>0.11</v>
      </c>
      <c r="S412">
        <v>0.84</v>
      </c>
      <c r="T412">
        <v>322.38</v>
      </c>
      <c r="U412">
        <v>8.48</v>
      </c>
      <c r="V412">
        <v>0</v>
      </c>
      <c r="W412">
        <v>0.74</v>
      </c>
      <c r="X412">
        <v>0</v>
      </c>
      <c r="Y412">
        <v>0.74</v>
      </c>
      <c r="Z412">
        <v>0.74</v>
      </c>
      <c r="AA412">
        <v>5.96</v>
      </c>
      <c r="AB412">
        <v>13.41</v>
      </c>
      <c r="AC412">
        <v>12.83</v>
      </c>
      <c r="AD412">
        <v>54.42</v>
      </c>
      <c r="AE412">
        <v>51.7</v>
      </c>
      <c r="AF412">
        <v>-16.54</v>
      </c>
      <c r="AG412">
        <v>37.5</v>
      </c>
      <c r="AH412">
        <v>9</v>
      </c>
      <c r="AI412">
        <v>15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31</v>
      </c>
      <c r="AR412">
        <v>0</v>
      </c>
      <c r="AS412">
        <v>0</v>
      </c>
      <c r="AT412">
        <v>0</v>
      </c>
      <c r="AU412">
        <v>0</v>
      </c>
    </row>
    <row r="413" spans="2:47" x14ac:dyDescent="0.2">
      <c r="B413" t="s">
        <v>805</v>
      </c>
      <c r="C413" t="s">
        <v>102</v>
      </c>
      <c r="D413" t="s">
        <v>579</v>
      </c>
      <c r="E413">
        <v>19.477</v>
      </c>
      <c r="F413">
        <v>54</v>
      </c>
      <c r="G413">
        <v>3</v>
      </c>
      <c r="H413">
        <v>5</v>
      </c>
      <c r="I413">
        <v>4</v>
      </c>
      <c r="J413">
        <v>8</v>
      </c>
      <c r="K413">
        <v>12</v>
      </c>
      <c r="L413">
        <v>66</v>
      </c>
      <c r="M413">
        <v>4.55</v>
      </c>
      <c r="N413">
        <v>0.06</v>
      </c>
      <c r="O413">
        <v>0.09</v>
      </c>
      <c r="P413">
        <v>7.0000000000000007E-2</v>
      </c>
      <c r="Q413">
        <v>0.15</v>
      </c>
      <c r="R413">
        <v>0.22</v>
      </c>
      <c r="S413">
        <v>1.22</v>
      </c>
      <c r="T413">
        <v>691.72</v>
      </c>
      <c r="U413">
        <v>12.81</v>
      </c>
      <c r="V413">
        <v>0.26</v>
      </c>
      <c r="W413">
        <v>0.43</v>
      </c>
      <c r="X413">
        <v>0.35</v>
      </c>
      <c r="Y413">
        <v>0.69</v>
      </c>
      <c r="Z413">
        <v>1.04</v>
      </c>
      <c r="AA413">
        <v>5.72</v>
      </c>
      <c r="AB413">
        <v>13.19</v>
      </c>
      <c r="AC413">
        <v>13.17</v>
      </c>
      <c r="AD413">
        <v>56.47</v>
      </c>
      <c r="AE413">
        <v>51.24</v>
      </c>
      <c r="AF413">
        <v>-14.5</v>
      </c>
      <c r="AG413">
        <v>45.76</v>
      </c>
      <c r="AH413">
        <v>27</v>
      </c>
      <c r="AI413">
        <v>32</v>
      </c>
      <c r="AJ413">
        <v>1</v>
      </c>
      <c r="AK413">
        <v>3</v>
      </c>
      <c r="AL413">
        <v>33.33</v>
      </c>
      <c r="AM413">
        <v>1</v>
      </c>
      <c r="AN413">
        <v>2</v>
      </c>
      <c r="AO413">
        <v>50</v>
      </c>
      <c r="AP413">
        <v>1</v>
      </c>
      <c r="AQ413">
        <v>61</v>
      </c>
      <c r="AR413">
        <v>1.64</v>
      </c>
      <c r="AS413">
        <v>0</v>
      </c>
      <c r="AT413">
        <v>0</v>
      </c>
      <c r="AU413">
        <v>0</v>
      </c>
    </row>
    <row r="414" spans="2:47" x14ac:dyDescent="0.2">
      <c r="B414" t="s">
        <v>708</v>
      </c>
      <c r="C414" t="s">
        <v>46</v>
      </c>
      <c r="D414" t="s">
        <v>621</v>
      </c>
      <c r="E414">
        <v>15.79</v>
      </c>
      <c r="F414">
        <v>58</v>
      </c>
      <c r="G414">
        <v>6</v>
      </c>
      <c r="H414">
        <v>6</v>
      </c>
      <c r="I414">
        <v>9</v>
      </c>
      <c r="J414">
        <v>12</v>
      </c>
      <c r="K414">
        <v>21</v>
      </c>
      <c r="L414">
        <v>72</v>
      </c>
      <c r="M414">
        <v>8.33</v>
      </c>
      <c r="N414">
        <v>0.1</v>
      </c>
      <c r="O414">
        <v>0.1</v>
      </c>
      <c r="P414">
        <v>0.16</v>
      </c>
      <c r="Q414">
        <v>0.21</v>
      </c>
      <c r="R414">
        <v>0.36</v>
      </c>
      <c r="S414">
        <v>1.24</v>
      </c>
      <c r="T414">
        <v>709.79</v>
      </c>
      <c r="U414">
        <v>12.24</v>
      </c>
      <c r="V414">
        <v>0.51</v>
      </c>
      <c r="W414">
        <v>0.51</v>
      </c>
      <c r="X414">
        <v>0.76</v>
      </c>
      <c r="Y414">
        <v>1.01</v>
      </c>
      <c r="Z414">
        <v>1.78</v>
      </c>
      <c r="AA414">
        <v>6.09</v>
      </c>
      <c r="AB414">
        <v>13.02</v>
      </c>
      <c r="AC414">
        <v>13.08</v>
      </c>
      <c r="AD414">
        <v>44.08</v>
      </c>
      <c r="AE414">
        <v>48.97</v>
      </c>
      <c r="AF414">
        <v>-4.43</v>
      </c>
      <c r="AG414">
        <v>39.729999999999997</v>
      </c>
      <c r="AH414">
        <v>29</v>
      </c>
      <c r="AI414">
        <v>44</v>
      </c>
      <c r="AJ414">
        <v>1</v>
      </c>
      <c r="AK414">
        <v>5</v>
      </c>
      <c r="AL414">
        <v>20</v>
      </c>
      <c r="AM414">
        <v>0</v>
      </c>
      <c r="AN414">
        <v>9</v>
      </c>
      <c r="AO414">
        <v>0</v>
      </c>
      <c r="AP414">
        <v>5</v>
      </c>
      <c r="AQ414">
        <v>58</v>
      </c>
      <c r="AR414">
        <v>8.6199999999999992</v>
      </c>
      <c r="AS414">
        <v>7</v>
      </c>
      <c r="AT414">
        <v>27</v>
      </c>
      <c r="AU414">
        <v>25.93</v>
      </c>
    </row>
    <row r="415" spans="2:47" x14ac:dyDescent="0.2">
      <c r="B415" t="s">
        <v>883</v>
      </c>
      <c r="C415" t="s">
        <v>102</v>
      </c>
      <c r="D415" t="s">
        <v>621</v>
      </c>
      <c r="E415">
        <v>17.617999999999999</v>
      </c>
      <c r="F415">
        <v>31</v>
      </c>
      <c r="G415">
        <v>0</v>
      </c>
      <c r="H415">
        <v>4</v>
      </c>
      <c r="I415">
        <v>0</v>
      </c>
      <c r="J415">
        <v>4</v>
      </c>
      <c r="K415">
        <v>4</v>
      </c>
      <c r="L415">
        <v>13</v>
      </c>
      <c r="M415">
        <v>0</v>
      </c>
      <c r="N415">
        <v>0</v>
      </c>
      <c r="O415">
        <v>0.13</v>
      </c>
      <c r="P415">
        <v>0</v>
      </c>
      <c r="Q415">
        <v>0.13</v>
      </c>
      <c r="R415">
        <v>0.13</v>
      </c>
      <c r="S415">
        <v>0.42</v>
      </c>
      <c r="T415">
        <v>353.45</v>
      </c>
      <c r="U415">
        <v>11.4</v>
      </c>
      <c r="V415">
        <v>0</v>
      </c>
      <c r="W415">
        <v>0.68</v>
      </c>
      <c r="X415">
        <v>0</v>
      </c>
      <c r="Y415">
        <v>0.68</v>
      </c>
      <c r="Z415">
        <v>0.68</v>
      </c>
      <c r="AA415">
        <v>2.21</v>
      </c>
      <c r="AB415">
        <v>12.42</v>
      </c>
      <c r="AC415">
        <v>12.76</v>
      </c>
      <c r="AD415">
        <v>43.15</v>
      </c>
      <c r="AE415">
        <v>51.76</v>
      </c>
      <c r="AF415">
        <v>-4.75</v>
      </c>
      <c r="AG415">
        <v>36.840000000000003</v>
      </c>
      <c r="AH415">
        <v>14</v>
      </c>
      <c r="AI415">
        <v>24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13</v>
      </c>
      <c r="AR415">
        <v>0</v>
      </c>
      <c r="AS415">
        <v>0</v>
      </c>
      <c r="AT415">
        <v>0</v>
      </c>
      <c r="AU415">
        <v>0</v>
      </c>
    </row>
    <row r="416" spans="2:47" x14ac:dyDescent="0.2">
      <c r="B416" t="s">
        <v>511</v>
      </c>
      <c r="C416" t="s">
        <v>49</v>
      </c>
      <c r="D416" t="s">
        <v>586</v>
      </c>
      <c r="E416">
        <v>18.286000000000001</v>
      </c>
      <c r="F416">
        <v>54</v>
      </c>
      <c r="G416">
        <v>4</v>
      </c>
      <c r="H416">
        <v>3</v>
      </c>
      <c r="I416">
        <v>4</v>
      </c>
      <c r="J416">
        <v>7</v>
      </c>
      <c r="K416">
        <v>11</v>
      </c>
      <c r="L416">
        <v>53</v>
      </c>
      <c r="M416">
        <v>7.55</v>
      </c>
      <c r="N416">
        <v>7.0000000000000007E-2</v>
      </c>
      <c r="O416">
        <v>0.06</v>
      </c>
      <c r="P416">
        <v>7.0000000000000007E-2</v>
      </c>
      <c r="Q416">
        <v>0.13</v>
      </c>
      <c r="R416">
        <v>0.2</v>
      </c>
      <c r="S416">
        <v>0.98</v>
      </c>
      <c r="T416">
        <v>580.58000000000004</v>
      </c>
      <c r="U416">
        <v>10.75</v>
      </c>
      <c r="V416">
        <v>0.41</v>
      </c>
      <c r="W416">
        <v>0.31</v>
      </c>
      <c r="X416">
        <v>0.41</v>
      </c>
      <c r="Y416">
        <v>0.72</v>
      </c>
      <c r="Z416">
        <v>1.1399999999999999</v>
      </c>
      <c r="AA416">
        <v>5.48</v>
      </c>
      <c r="AB416">
        <v>12.76</v>
      </c>
      <c r="AC416">
        <v>12.97</v>
      </c>
      <c r="AD416">
        <v>46.75</v>
      </c>
      <c r="AE416">
        <v>49.82</v>
      </c>
      <c r="AF416">
        <v>-3</v>
      </c>
      <c r="AG416">
        <v>43.75</v>
      </c>
      <c r="AH416">
        <v>21</v>
      </c>
      <c r="AI416">
        <v>27</v>
      </c>
      <c r="AJ416">
        <v>0</v>
      </c>
      <c r="AK416">
        <v>1</v>
      </c>
      <c r="AL416">
        <v>0</v>
      </c>
      <c r="AM416">
        <v>1</v>
      </c>
      <c r="AN416">
        <v>10</v>
      </c>
      <c r="AO416">
        <v>10</v>
      </c>
      <c r="AP416">
        <v>3</v>
      </c>
      <c r="AQ416">
        <v>42</v>
      </c>
      <c r="AR416">
        <v>7.14</v>
      </c>
      <c r="AS416">
        <v>271</v>
      </c>
      <c r="AT416">
        <v>503</v>
      </c>
      <c r="AU416">
        <v>53.88</v>
      </c>
    </row>
    <row r="417" spans="2:47" x14ac:dyDescent="0.2">
      <c r="B417" t="s">
        <v>853</v>
      </c>
      <c r="C417" t="s">
        <v>102</v>
      </c>
      <c r="D417" t="s">
        <v>621</v>
      </c>
      <c r="E417">
        <v>18.451000000000001</v>
      </c>
      <c r="F417">
        <v>55</v>
      </c>
      <c r="G417">
        <v>2</v>
      </c>
      <c r="H417">
        <v>2</v>
      </c>
      <c r="I417">
        <v>5</v>
      </c>
      <c r="J417">
        <v>4</v>
      </c>
      <c r="K417">
        <v>9</v>
      </c>
      <c r="L417">
        <v>47</v>
      </c>
      <c r="M417">
        <v>4.26</v>
      </c>
      <c r="N417">
        <v>0.04</v>
      </c>
      <c r="O417">
        <v>0.04</v>
      </c>
      <c r="P417">
        <v>0.09</v>
      </c>
      <c r="Q417">
        <v>7.0000000000000007E-2</v>
      </c>
      <c r="R417">
        <v>0.16</v>
      </c>
      <c r="S417">
        <v>0.85</v>
      </c>
      <c r="T417">
        <v>700.94</v>
      </c>
      <c r="U417">
        <v>12.74</v>
      </c>
      <c r="V417">
        <v>0.17</v>
      </c>
      <c r="W417">
        <v>0.17</v>
      </c>
      <c r="X417">
        <v>0.43</v>
      </c>
      <c r="Y417">
        <v>0.34</v>
      </c>
      <c r="Z417">
        <v>0.77</v>
      </c>
      <c r="AA417">
        <v>4.0199999999999996</v>
      </c>
      <c r="AB417">
        <v>12.48</v>
      </c>
      <c r="AC417">
        <v>12.93</v>
      </c>
      <c r="AD417">
        <v>43.83</v>
      </c>
      <c r="AE417">
        <v>49.54</v>
      </c>
      <c r="AF417">
        <v>0.33</v>
      </c>
      <c r="AG417">
        <v>41.67</v>
      </c>
      <c r="AH417">
        <v>30</v>
      </c>
      <c r="AI417">
        <v>42</v>
      </c>
      <c r="AJ417">
        <v>0</v>
      </c>
      <c r="AK417">
        <v>2</v>
      </c>
      <c r="AL417">
        <v>0</v>
      </c>
      <c r="AM417">
        <v>1</v>
      </c>
      <c r="AN417">
        <v>2</v>
      </c>
      <c r="AO417">
        <v>50</v>
      </c>
      <c r="AP417">
        <v>1</v>
      </c>
      <c r="AQ417">
        <v>43</v>
      </c>
      <c r="AR417">
        <v>2.33</v>
      </c>
      <c r="AS417">
        <v>0</v>
      </c>
      <c r="AT417">
        <v>0</v>
      </c>
      <c r="AU417">
        <v>0</v>
      </c>
    </row>
    <row r="418" spans="2:47" x14ac:dyDescent="0.2">
      <c r="B418" t="s">
        <v>846</v>
      </c>
      <c r="C418" t="s">
        <v>102</v>
      </c>
      <c r="D418" t="s">
        <v>636</v>
      </c>
      <c r="E418">
        <v>18.548999999999999</v>
      </c>
      <c r="F418">
        <v>59</v>
      </c>
      <c r="G418">
        <v>4</v>
      </c>
      <c r="H418">
        <v>5</v>
      </c>
      <c r="I418">
        <v>7</v>
      </c>
      <c r="J418">
        <v>9</v>
      </c>
      <c r="K418">
        <v>16</v>
      </c>
      <c r="L418">
        <v>82</v>
      </c>
      <c r="M418">
        <v>4.88</v>
      </c>
      <c r="N418">
        <v>7.0000000000000007E-2</v>
      </c>
      <c r="O418">
        <v>0.08</v>
      </c>
      <c r="P418">
        <v>0.12</v>
      </c>
      <c r="Q418">
        <v>0.15</v>
      </c>
      <c r="R418">
        <v>0.27</v>
      </c>
      <c r="S418">
        <v>1.39</v>
      </c>
      <c r="T418">
        <v>893.87</v>
      </c>
      <c r="U418">
        <v>15.15</v>
      </c>
      <c r="V418">
        <v>0.27</v>
      </c>
      <c r="W418">
        <v>0.34</v>
      </c>
      <c r="X418">
        <v>0.47</v>
      </c>
      <c r="Y418">
        <v>0.6</v>
      </c>
      <c r="Z418">
        <v>1.07</v>
      </c>
      <c r="AA418">
        <v>5.5</v>
      </c>
      <c r="AB418">
        <v>12.74</v>
      </c>
      <c r="AC418">
        <v>13.19</v>
      </c>
      <c r="AD418">
        <v>50.91</v>
      </c>
      <c r="AE418">
        <v>48.3</v>
      </c>
      <c r="AF418">
        <v>2.31</v>
      </c>
      <c r="AG418">
        <v>50.56</v>
      </c>
      <c r="AH418">
        <v>45</v>
      </c>
      <c r="AI418">
        <v>44</v>
      </c>
      <c r="AJ418">
        <v>1</v>
      </c>
      <c r="AK418">
        <v>1</v>
      </c>
      <c r="AL418">
        <v>100</v>
      </c>
      <c r="AM418">
        <v>0</v>
      </c>
      <c r="AN418">
        <v>1</v>
      </c>
      <c r="AO418">
        <v>0</v>
      </c>
      <c r="AP418">
        <v>3</v>
      </c>
      <c r="AQ418">
        <v>80</v>
      </c>
      <c r="AR418">
        <v>3.75</v>
      </c>
      <c r="AS418">
        <v>0</v>
      </c>
      <c r="AT418">
        <v>0</v>
      </c>
      <c r="AU418">
        <v>0</v>
      </c>
    </row>
    <row r="419" spans="2:47" x14ac:dyDescent="0.2">
      <c r="B419" t="s">
        <v>778</v>
      </c>
      <c r="C419" t="s">
        <v>102</v>
      </c>
      <c r="D419" t="s">
        <v>599</v>
      </c>
      <c r="E419">
        <v>19.518999999999998</v>
      </c>
      <c r="F419">
        <v>66</v>
      </c>
      <c r="G419">
        <v>4</v>
      </c>
      <c r="H419">
        <v>7</v>
      </c>
      <c r="I419">
        <v>2</v>
      </c>
      <c r="J419">
        <v>11</v>
      </c>
      <c r="K419">
        <v>13</v>
      </c>
      <c r="L419">
        <v>50</v>
      </c>
      <c r="M419">
        <v>8</v>
      </c>
      <c r="N419">
        <v>0.06</v>
      </c>
      <c r="O419">
        <v>0.11</v>
      </c>
      <c r="P419">
        <v>0.03</v>
      </c>
      <c r="Q419">
        <v>0.17</v>
      </c>
      <c r="R419">
        <v>0.2</v>
      </c>
      <c r="S419">
        <v>0.76</v>
      </c>
      <c r="T419">
        <v>1066.23</v>
      </c>
      <c r="U419">
        <v>16.149999999999999</v>
      </c>
      <c r="V419">
        <v>0.23</v>
      </c>
      <c r="W419">
        <v>0.39</v>
      </c>
      <c r="X419">
        <v>0.11</v>
      </c>
      <c r="Y419">
        <v>0.62</v>
      </c>
      <c r="Z419">
        <v>0.73</v>
      </c>
      <c r="AA419">
        <v>2.81</v>
      </c>
      <c r="AB419">
        <v>13.1</v>
      </c>
      <c r="AC419">
        <v>13.26</v>
      </c>
      <c r="AD419">
        <v>52.23</v>
      </c>
      <c r="AE419">
        <v>50.91</v>
      </c>
      <c r="AF419">
        <v>-1.33</v>
      </c>
      <c r="AG419">
        <v>50</v>
      </c>
      <c r="AH419">
        <v>53</v>
      </c>
      <c r="AI419">
        <v>53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4</v>
      </c>
      <c r="AQ419">
        <v>48</v>
      </c>
      <c r="AR419">
        <v>8.33</v>
      </c>
      <c r="AS419">
        <v>0</v>
      </c>
      <c r="AT419">
        <v>0</v>
      </c>
      <c r="AU419">
        <v>0</v>
      </c>
    </row>
    <row r="420" spans="2:47" x14ac:dyDescent="0.2">
      <c r="B420" t="s">
        <v>741</v>
      </c>
      <c r="C420" t="s">
        <v>49</v>
      </c>
      <c r="D420" t="s">
        <v>636</v>
      </c>
      <c r="E420">
        <v>19.352</v>
      </c>
      <c r="F420">
        <v>68</v>
      </c>
      <c r="G420">
        <v>9</v>
      </c>
      <c r="H420">
        <v>6</v>
      </c>
      <c r="I420">
        <v>5</v>
      </c>
      <c r="J420">
        <v>15</v>
      </c>
      <c r="K420">
        <v>20</v>
      </c>
      <c r="L420">
        <v>90</v>
      </c>
      <c r="M420">
        <v>10</v>
      </c>
      <c r="N420">
        <v>0.13</v>
      </c>
      <c r="O420">
        <v>0.09</v>
      </c>
      <c r="P420">
        <v>7.0000000000000007E-2</v>
      </c>
      <c r="Q420">
        <v>0.22</v>
      </c>
      <c r="R420">
        <v>0.28999999999999998</v>
      </c>
      <c r="S420">
        <v>1.32</v>
      </c>
      <c r="T420">
        <v>789.87</v>
      </c>
      <c r="U420">
        <v>11.62</v>
      </c>
      <c r="V420">
        <v>0.68</v>
      </c>
      <c r="W420">
        <v>0.46</v>
      </c>
      <c r="X420">
        <v>0.38</v>
      </c>
      <c r="Y420">
        <v>1.1399999999999999</v>
      </c>
      <c r="Z420">
        <v>1.52</v>
      </c>
      <c r="AA420">
        <v>6.84</v>
      </c>
      <c r="AB420">
        <v>13.03</v>
      </c>
      <c r="AC420">
        <v>13.03</v>
      </c>
      <c r="AD420">
        <v>51.37</v>
      </c>
      <c r="AE420">
        <v>47.91</v>
      </c>
      <c r="AF420">
        <v>-10.53</v>
      </c>
      <c r="AG420">
        <v>43.28</v>
      </c>
      <c r="AH420">
        <v>29</v>
      </c>
      <c r="AI420">
        <v>38</v>
      </c>
      <c r="AJ420">
        <v>4</v>
      </c>
      <c r="AK420">
        <v>9</v>
      </c>
      <c r="AL420">
        <v>44.44</v>
      </c>
      <c r="AM420">
        <v>2</v>
      </c>
      <c r="AN420">
        <v>21</v>
      </c>
      <c r="AO420">
        <v>9.52</v>
      </c>
      <c r="AP420">
        <v>3</v>
      </c>
      <c r="AQ420">
        <v>60</v>
      </c>
      <c r="AR420">
        <v>5</v>
      </c>
      <c r="AS420">
        <v>22</v>
      </c>
      <c r="AT420">
        <v>47</v>
      </c>
      <c r="AU420">
        <v>46.81</v>
      </c>
    </row>
    <row r="421" spans="2:47" x14ac:dyDescent="0.2">
      <c r="B421" t="s">
        <v>617</v>
      </c>
      <c r="C421" t="s">
        <v>41</v>
      </c>
      <c r="D421" t="s">
        <v>1660</v>
      </c>
      <c r="E421">
        <v>19.212</v>
      </c>
      <c r="F421">
        <v>48</v>
      </c>
      <c r="G421">
        <v>8</v>
      </c>
      <c r="H421">
        <v>14</v>
      </c>
      <c r="I421">
        <v>6</v>
      </c>
      <c r="J421">
        <v>22</v>
      </c>
      <c r="K421">
        <v>28</v>
      </c>
      <c r="L421">
        <v>94</v>
      </c>
      <c r="M421">
        <v>8.51</v>
      </c>
      <c r="N421">
        <v>0.17</v>
      </c>
      <c r="O421">
        <v>0.28999999999999998</v>
      </c>
      <c r="P421">
        <v>0.12</v>
      </c>
      <c r="Q421">
        <v>0.46</v>
      </c>
      <c r="R421">
        <v>0.57999999999999996</v>
      </c>
      <c r="S421">
        <v>1.96</v>
      </c>
      <c r="T421">
        <v>735.73</v>
      </c>
      <c r="U421">
        <v>15.33</v>
      </c>
      <c r="V421">
        <v>0.65</v>
      </c>
      <c r="W421">
        <v>1.1399999999999999</v>
      </c>
      <c r="X421">
        <v>0.49</v>
      </c>
      <c r="Y421">
        <v>1.79</v>
      </c>
      <c r="Z421">
        <v>2.2799999999999998</v>
      </c>
      <c r="AA421">
        <v>7.67</v>
      </c>
      <c r="AB421">
        <v>13.58</v>
      </c>
      <c r="AC421">
        <v>13.1</v>
      </c>
      <c r="AD421">
        <v>45.75</v>
      </c>
      <c r="AE421">
        <v>50.91</v>
      </c>
      <c r="AF421">
        <v>3.74</v>
      </c>
      <c r="AG421">
        <v>48.78</v>
      </c>
      <c r="AH421">
        <v>40</v>
      </c>
      <c r="AI421">
        <v>42</v>
      </c>
      <c r="AJ421">
        <v>3</v>
      </c>
      <c r="AK421">
        <v>6</v>
      </c>
      <c r="AL421">
        <v>50</v>
      </c>
      <c r="AM421">
        <v>3</v>
      </c>
      <c r="AN421">
        <v>17</v>
      </c>
      <c r="AO421">
        <v>17.649999999999999</v>
      </c>
      <c r="AP421">
        <v>2</v>
      </c>
      <c r="AQ421">
        <v>71</v>
      </c>
      <c r="AR421">
        <v>2.82</v>
      </c>
      <c r="AS421">
        <v>407</v>
      </c>
      <c r="AT421">
        <v>706</v>
      </c>
      <c r="AU421">
        <v>57.65</v>
      </c>
    </row>
    <row r="422" spans="2:47" x14ac:dyDescent="0.2">
      <c r="B422" t="s">
        <v>3720</v>
      </c>
      <c r="C422" t="s">
        <v>41</v>
      </c>
      <c r="D422" t="s">
        <v>107</v>
      </c>
      <c r="E422">
        <v>2016.7070000000001</v>
      </c>
      <c r="F422">
        <v>2</v>
      </c>
      <c r="G422">
        <v>2</v>
      </c>
      <c r="H422">
        <v>0</v>
      </c>
      <c r="I422">
        <v>0</v>
      </c>
      <c r="J422">
        <v>2</v>
      </c>
      <c r="K422">
        <v>2</v>
      </c>
      <c r="L422">
        <v>3</v>
      </c>
      <c r="M422">
        <v>66.67</v>
      </c>
      <c r="N422">
        <v>1</v>
      </c>
      <c r="O422">
        <v>0</v>
      </c>
      <c r="P422">
        <v>0</v>
      </c>
      <c r="Q422">
        <v>1</v>
      </c>
      <c r="R422">
        <v>1</v>
      </c>
      <c r="S422">
        <v>1.5</v>
      </c>
      <c r="T422">
        <v>23.32</v>
      </c>
      <c r="U422">
        <v>11.66</v>
      </c>
      <c r="V422">
        <v>5.15</v>
      </c>
      <c r="W422">
        <v>0</v>
      </c>
      <c r="X422">
        <v>0</v>
      </c>
      <c r="Y422">
        <v>5.15</v>
      </c>
      <c r="Z422">
        <v>5.15</v>
      </c>
      <c r="AA422">
        <v>7.72</v>
      </c>
      <c r="AB422">
        <v>16.52</v>
      </c>
      <c r="AC422">
        <v>10.65</v>
      </c>
      <c r="AD422">
        <v>87.5</v>
      </c>
      <c r="AE422">
        <v>46.25</v>
      </c>
      <c r="AF422">
        <v>57.14</v>
      </c>
      <c r="AG422">
        <v>100</v>
      </c>
      <c r="AH422">
        <v>2</v>
      </c>
      <c r="AI422">
        <v>0</v>
      </c>
      <c r="AJ422">
        <v>1</v>
      </c>
      <c r="AK422">
        <v>1</v>
      </c>
      <c r="AL422">
        <v>100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100</v>
      </c>
      <c r="AS422">
        <v>10</v>
      </c>
      <c r="AT422">
        <v>21</v>
      </c>
      <c r="AU422">
        <v>47.62</v>
      </c>
    </row>
    <row r="423" spans="2:47" x14ac:dyDescent="0.2">
      <c r="B423" t="s">
        <v>728</v>
      </c>
      <c r="C423" t="s">
        <v>49</v>
      </c>
      <c r="D423" t="s">
        <v>618</v>
      </c>
      <c r="E423">
        <v>20.260999999999999</v>
      </c>
      <c r="F423">
        <v>57</v>
      </c>
      <c r="G423">
        <v>8</v>
      </c>
      <c r="H423">
        <v>3</v>
      </c>
      <c r="I423">
        <v>5</v>
      </c>
      <c r="J423">
        <v>11</v>
      </c>
      <c r="K423">
        <v>16</v>
      </c>
      <c r="L423">
        <v>76</v>
      </c>
      <c r="M423">
        <v>10.53</v>
      </c>
      <c r="N423">
        <v>0.14000000000000001</v>
      </c>
      <c r="O423">
        <v>0.05</v>
      </c>
      <c r="P423">
        <v>0.09</v>
      </c>
      <c r="Q423">
        <v>0.19</v>
      </c>
      <c r="R423">
        <v>0.28000000000000003</v>
      </c>
      <c r="S423">
        <v>1.33</v>
      </c>
      <c r="T423">
        <v>676.47</v>
      </c>
      <c r="U423">
        <v>11.87</v>
      </c>
      <c r="V423">
        <v>0.71</v>
      </c>
      <c r="W423">
        <v>0.27</v>
      </c>
      <c r="X423">
        <v>0.44</v>
      </c>
      <c r="Y423">
        <v>0.98</v>
      </c>
      <c r="Z423">
        <v>1.42</v>
      </c>
      <c r="AA423">
        <v>6.74</v>
      </c>
      <c r="AB423">
        <v>13.26</v>
      </c>
      <c r="AC423">
        <v>13.11</v>
      </c>
      <c r="AD423">
        <v>39.46</v>
      </c>
      <c r="AE423">
        <v>52.24</v>
      </c>
      <c r="AF423">
        <v>-14.92</v>
      </c>
      <c r="AG423">
        <v>27.94</v>
      </c>
      <c r="AH423">
        <v>19</v>
      </c>
      <c r="AI423">
        <v>49</v>
      </c>
      <c r="AJ423">
        <v>0</v>
      </c>
      <c r="AK423">
        <v>5</v>
      </c>
      <c r="AL423">
        <v>0</v>
      </c>
      <c r="AM423">
        <v>2</v>
      </c>
      <c r="AN423">
        <v>14</v>
      </c>
      <c r="AO423">
        <v>14.29</v>
      </c>
      <c r="AP423">
        <v>6</v>
      </c>
      <c r="AQ423">
        <v>57</v>
      </c>
      <c r="AR423">
        <v>10.53</v>
      </c>
      <c r="AS423">
        <v>82</v>
      </c>
      <c r="AT423">
        <v>160</v>
      </c>
      <c r="AU423">
        <v>51.25</v>
      </c>
    </row>
    <row r="424" spans="2:47" x14ac:dyDescent="0.2">
      <c r="B424" t="s">
        <v>958</v>
      </c>
      <c r="C424" t="s">
        <v>102</v>
      </c>
      <c r="D424" t="s">
        <v>579</v>
      </c>
      <c r="E424">
        <v>16.77</v>
      </c>
      <c r="F424">
        <v>57</v>
      </c>
      <c r="G424">
        <v>2</v>
      </c>
      <c r="H424">
        <v>3</v>
      </c>
      <c r="I424">
        <v>8</v>
      </c>
      <c r="J424">
        <v>5</v>
      </c>
      <c r="K424">
        <v>13</v>
      </c>
      <c r="L424">
        <v>48</v>
      </c>
      <c r="M424">
        <v>4.17</v>
      </c>
      <c r="N424">
        <v>0.04</v>
      </c>
      <c r="O424">
        <v>0.05</v>
      </c>
      <c r="P424">
        <v>0.14000000000000001</v>
      </c>
      <c r="Q424">
        <v>0.09</v>
      </c>
      <c r="R424">
        <v>0.23</v>
      </c>
      <c r="S424">
        <v>0.84</v>
      </c>
      <c r="T424">
        <v>729.44</v>
      </c>
      <c r="U424">
        <v>12.8</v>
      </c>
      <c r="V424">
        <v>0.16</v>
      </c>
      <c r="W424">
        <v>0.25</v>
      </c>
      <c r="X424">
        <v>0.66</v>
      </c>
      <c r="Y424">
        <v>0.41</v>
      </c>
      <c r="Z424">
        <v>1.07</v>
      </c>
      <c r="AA424">
        <v>3.95</v>
      </c>
      <c r="AB424">
        <v>13.79</v>
      </c>
      <c r="AC424">
        <v>13.25</v>
      </c>
      <c r="AD424">
        <v>60.05</v>
      </c>
      <c r="AE424">
        <v>47.37</v>
      </c>
      <c r="AF424">
        <v>5.46</v>
      </c>
      <c r="AG424">
        <v>60.32</v>
      </c>
      <c r="AH424">
        <v>38</v>
      </c>
      <c r="AI424">
        <v>25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</v>
      </c>
      <c r="AQ424">
        <v>48</v>
      </c>
      <c r="AR424">
        <v>4.17</v>
      </c>
      <c r="AS424">
        <v>0</v>
      </c>
      <c r="AT424">
        <v>0</v>
      </c>
      <c r="AU424">
        <v>0</v>
      </c>
    </row>
    <row r="425" spans="2:47" x14ac:dyDescent="0.2">
      <c r="B425" t="s">
        <v>3760</v>
      </c>
      <c r="C425" t="s">
        <v>102</v>
      </c>
      <c r="D425" t="s">
        <v>579</v>
      </c>
      <c r="E425">
        <v>16.677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-100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</row>
    <row r="426" spans="2:47" x14ac:dyDescent="0.2">
      <c r="B426" t="s">
        <v>781</v>
      </c>
      <c r="C426" t="s">
        <v>49</v>
      </c>
      <c r="D426" t="s">
        <v>588</v>
      </c>
      <c r="E426">
        <v>17.768999999999998</v>
      </c>
      <c r="F426">
        <v>54</v>
      </c>
      <c r="G426">
        <v>4</v>
      </c>
      <c r="H426">
        <v>3</v>
      </c>
      <c r="I426">
        <v>0</v>
      </c>
      <c r="J426">
        <v>7</v>
      </c>
      <c r="K426">
        <v>7</v>
      </c>
      <c r="L426">
        <v>57</v>
      </c>
      <c r="M426">
        <v>7.02</v>
      </c>
      <c r="N426">
        <v>7.0000000000000007E-2</v>
      </c>
      <c r="O426">
        <v>0.06</v>
      </c>
      <c r="P426">
        <v>0</v>
      </c>
      <c r="Q426">
        <v>0.13</v>
      </c>
      <c r="R426">
        <v>0.13</v>
      </c>
      <c r="S426">
        <v>1.06</v>
      </c>
      <c r="T426">
        <v>437.74</v>
      </c>
      <c r="U426">
        <v>8.11</v>
      </c>
      <c r="V426">
        <v>0.55000000000000004</v>
      </c>
      <c r="W426">
        <v>0.41</v>
      </c>
      <c r="X426">
        <v>0</v>
      </c>
      <c r="Y426">
        <v>0.96</v>
      </c>
      <c r="Z426">
        <v>0.96</v>
      </c>
      <c r="AA426">
        <v>7.81</v>
      </c>
      <c r="AB426">
        <v>12.35</v>
      </c>
      <c r="AC426">
        <v>12.57</v>
      </c>
      <c r="AD426">
        <v>45.22</v>
      </c>
      <c r="AE426">
        <v>48.76</v>
      </c>
      <c r="AF426">
        <v>-9.77</v>
      </c>
      <c r="AG426">
        <v>40</v>
      </c>
      <c r="AH426">
        <v>12</v>
      </c>
      <c r="AI426">
        <v>18</v>
      </c>
      <c r="AJ426">
        <v>1</v>
      </c>
      <c r="AK426">
        <v>3</v>
      </c>
      <c r="AL426">
        <v>33.33</v>
      </c>
      <c r="AM426">
        <v>0</v>
      </c>
      <c r="AN426">
        <v>8</v>
      </c>
      <c r="AO426">
        <v>0</v>
      </c>
      <c r="AP426">
        <v>3</v>
      </c>
      <c r="AQ426">
        <v>46</v>
      </c>
      <c r="AR426">
        <v>6.52</v>
      </c>
      <c r="AS426">
        <v>3</v>
      </c>
      <c r="AT426">
        <v>16</v>
      </c>
      <c r="AU426">
        <v>18.75</v>
      </c>
    </row>
    <row r="427" spans="2:47" x14ac:dyDescent="0.2">
      <c r="B427" t="s">
        <v>591</v>
      </c>
      <c r="C427" t="s">
        <v>41</v>
      </c>
      <c r="D427" t="s">
        <v>583</v>
      </c>
      <c r="E427">
        <v>20.436</v>
      </c>
      <c r="F427">
        <v>64</v>
      </c>
      <c r="G427">
        <v>18</v>
      </c>
      <c r="H427">
        <v>23</v>
      </c>
      <c r="I427">
        <v>9</v>
      </c>
      <c r="J427">
        <v>41</v>
      </c>
      <c r="K427">
        <v>50</v>
      </c>
      <c r="L427">
        <v>179</v>
      </c>
      <c r="M427">
        <v>10.06</v>
      </c>
      <c r="N427">
        <v>0.28000000000000003</v>
      </c>
      <c r="O427">
        <v>0.36</v>
      </c>
      <c r="P427">
        <v>0.14000000000000001</v>
      </c>
      <c r="Q427">
        <v>0.64</v>
      </c>
      <c r="R427">
        <v>0.78</v>
      </c>
      <c r="S427">
        <v>2.8</v>
      </c>
      <c r="T427">
        <v>998.55</v>
      </c>
      <c r="U427">
        <v>15.6</v>
      </c>
      <c r="V427">
        <v>1.08</v>
      </c>
      <c r="W427">
        <v>1.38</v>
      </c>
      <c r="X427">
        <v>0.54</v>
      </c>
      <c r="Y427">
        <v>2.46</v>
      </c>
      <c r="Z427">
        <v>3</v>
      </c>
      <c r="AA427">
        <v>10.76</v>
      </c>
      <c r="AB427">
        <v>14.76</v>
      </c>
      <c r="AC427">
        <v>13.41</v>
      </c>
      <c r="AD427">
        <v>61.94</v>
      </c>
      <c r="AE427">
        <v>48.68</v>
      </c>
      <c r="AF427">
        <v>6.47</v>
      </c>
      <c r="AG427">
        <v>66.34</v>
      </c>
      <c r="AH427">
        <v>67</v>
      </c>
      <c r="AI427">
        <v>34</v>
      </c>
      <c r="AJ427">
        <v>3</v>
      </c>
      <c r="AK427">
        <v>19</v>
      </c>
      <c r="AL427">
        <v>15.79</v>
      </c>
      <c r="AM427">
        <v>6</v>
      </c>
      <c r="AN427">
        <v>28</v>
      </c>
      <c r="AO427">
        <v>21.43</v>
      </c>
      <c r="AP427">
        <v>9</v>
      </c>
      <c r="AQ427">
        <v>132</v>
      </c>
      <c r="AR427">
        <v>6.82</v>
      </c>
      <c r="AS427">
        <v>677</v>
      </c>
      <c r="AT427">
        <v>1085</v>
      </c>
      <c r="AU427">
        <v>62.4</v>
      </c>
    </row>
    <row r="428" spans="2:47" x14ac:dyDescent="0.2">
      <c r="B428" t="s">
        <v>924</v>
      </c>
      <c r="C428" t="s">
        <v>102</v>
      </c>
      <c r="D428" t="s">
        <v>1673</v>
      </c>
      <c r="E428">
        <v>18.303000000000001</v>
      </c>
      <c r="F428">
        <v>37</v>
      </c>
      <c r="G428">
        <v>0</v>
      </c>
      <c r="H428">
        <v>1</v>
      </c>
      <c r="I428">
        <v>0</v>
      </c>
      <c r="J428">
        <v>1</v>
      </c>
      <c r="K428">
        <v>1</v>
      </c>
      <c r="L428">
        <v>32</v>
      </c>
      <c r="M428">
        <v>0</v>
      </c>
      <c r="N428">
        <v>0</v>
      </c>
      <c r="O428">
        <v>0.03</v>
      </c>
      <c r="P428">
        <v>0</v>
      </c>
      <c r="Q428">
        <v>0.03</v>
      </c>
      <c r="R428">
        <v>0.03</v>
      </c>
      <c r="S428">
        <v>0.86</v>
      </c>
      <c r="T428">
        <v>383.72</v>
      </c>
      <c r="U428">
        <v>10.37</v>
      </c>
      <c r="V428">
        <v>0</v>
      </c>
      <c r="W428">
        <v>0.16</v>
      </c>
      <c r="X428">
        <v>0</v>
      </c>
      <c r="Y428">
        <v>0.16</v>
      </c>
      <c r="Z428">
        <v>0.16</v>
      </c>
      <c r="AA428">
        <v>5</v>
      </c>
      <c r="AB428">
        <v>13.05</v>
      </c>
      <c r="AC428">
        <v>13.31</v>
      </c>
      <c r="AD428">
        <v>41.69</v>
      </c>
      <c r="AE428">
        <v>51.88</v>
      </c>
      <c r="AF428">
        <v>-6.54</v>
      </c>
      <c r="AG428">
        <v>32.14</v>
      </c>
      <c r="AH428">
        <v>9</v>
      </c>
      <c r="AI428">
        <v>19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31</v>
      </c>
      <c r="AR428">
        <v>0</v>
      </c>
      <c r="AS428">
        <v>0</v>
      </c>
      <c r="AT428">
        <v>0</v>
      </c>
      <c r="AU428">
        <v>0</v>
      </c>
    </row>
    <row r="429" spans="2:47" x14ac:dyDescent="0.2">
      <c r="B429" t="s">
        <v>961</v>
      </c>
      <c r="C429" t="s">
        <v>41</v>
      </c>
      <c r="D429" t="s">
        <v>583</v>
      </c>
      <c r="E429">
        <v>18.623000000000001</v>
      </c>
      <c r="F429">
        <v>11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8</v>
      </c>
      <c r="M429">
        <v>0</v>
      </c>
      <c r="N429">
        <v>0</v>
      </c>
      <c r="O429">
        <v>0</v>
      </c>
      <c r="P429">
        <v>0.09</v>
      </c>
      <c r="Q429">
        <v>0</v>
      </c>
      <c r="R429">
        <v>0.09</v>
      </c>
      <c r="S429">
        <v>0.73</v>
      </c>
      <c r="T429">
        <v>75.760000000000005</v>
      </c>
      <c r="U429">
        <v>6.89</v>
      </c>
      <c r="V429">
        <v>0</v>
      </c>
      <c r="W429">
        <v>0</v>
      </c>
      <c r="X429">
        <v>0.79</v>
      </c>
      <c r="Y429">
        <v>0</v>
      </c>
      <c r="Z429">
        <v>0.79</v>
      </c>
      <c r="AA429">
        <v>6.34</v>
      </c>
      <c r="AB429">
        <v>12.82</v>
      </c>
      <c r="AC429">
        <v>12.97</v>
      </c>
      <c r="AD429">
        <v>53.75</v>
      </c>
      <c r="AE429">
        <v>44.15</v>
      </c>
      <c r="AF429">
        <v>-32.14</v>
      </c>
      <c r="AG429">
        <v>25</v>
      </c>
      <c r="AH429">
        <v>1</v>
      </c>
      <c r="AI429">
        <v>3</v>
      </c>
      <c r="AJ429">
        <v>0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6</v>
      </c>
      <c r="AR429">
        <v>0</v>
      </c>
      <c r="AS429">
        <v>23</v>
      </c>
      <c r="AT429">
        <v>50</v>
      </c>
      <c r="AU429">
        <v>46</v>
      </c>
    </row>
    <row r="430" spans="2:47" x14ac:dyDescent="0.2">
      <c r="B430" t="s">
        <v>832</v>
      </c>
      <c r="C430" t="s">
        <v>49</v>
      </c>
      <c r="D430" t="s">
        <v>618</v>
      </c>
      <c r="E430">
        <v>19.439</v>
      </c>
      <c r="F430">
        <v>12</v>
      </c>
      <c r="G430">
        <v>3</v>
      </c>
      <c r="H430">
        <v>0</v>
      </c>
      <c r="I430">
        <v>1</v>
      </c>
      <c r="J430">
        <v>3</v>
      </c>
      <c r="K430">
        <v>4</v>
      </c>
      <c r="L430">
        <v>14</v>
      </c>
      <c r="M430">
        <v>21.43</v>
      </c>
      <c r="N430">
        <v>0.25</v>
      </c>
      <c r="O430">
        <v>0</v>
      </c>
      <c r="P430">
        <v>0.08</v>
      </c>
      <c r="Q430">
        <v>0.25</v>
      </c>
      <c r="R430">
        <v>0.33</v>
      </c>
      <c r="S430">
        <v>1.17</v>
      </c>
      <c r="T430">
        <v>122.16</v>
      </c>
      <c r="U430">
        <v>10.18</v>
      </c>
      <c r="V430">
        <v>1.47</v>
      </c>
      <c r="W430">
        <v>0</v>
      </c>
      <c r="X430">
        <v>0.49</v>
      </c>
      <c r="Y430">
        <v>1.47</v>
      </c>
      <c r="Z430">
        <v>1.96</v>
      </c>
      <c r="AA430">
        <v>6.88</v>
      </c>
      <c r="AB430">
        <v>13.64</v>
      </c>
      <c r="AC430">
        <v>13.09</v>
      </c>
      <c r="AD430">
        <v>43.86</v>
      </c>
      <c r="AE430">
        <v>50.74</v>
      </c>
      <c r="AF430">
        <v>-11.26</v>
      </c>
      <c r="AG430">
        <v>36.36</v>
      </c>
      <c r="AH430">
        <v>4</v>
      </c>
      <c r="AI430">
        <v>7</v>
      </c>
      <c r="AJ430">
        <v>0</v>
      </c>
      <c r="AK430">
        <v>0</v>
      </c>
      <c r="AL430">
        <v>0</v>
      </c>
      <c r="AM430">
        <v>0</v>
      </c>
      <c r="AN430">
        <v>3</v>
      </c>
      <c r="AO430">
        <v>0</v>
      </c>
      <c r="AP430">
        <v>3</v>
      </c>
      <c r="AQ430">
        <v>11</v>
      </c>
      <c r="AR430">
        <v>27.27</v>
      </c>
      <c r="AS430">
        <v>1</v>
      </c>
      <c r="AT430">
        <v>3</v>
      </c>
      <c r="AU430">
        <v>33.33</v>
      </c>
    </row>
    <row r="431" spans="2:47" x14ac:dyDescent="0.2">
      <c r="B431" t="s">
        <v>543</v>
      </c>
      <c r="C431" t="s">
        <v>46</v>
      </c>
      <c r="D431" t="s">
        <v>391</v>
      </c>
      <c r="E431">
        <v>17.899999999999999</v>
      </c>
      <c r="F431">
        <v>66</v>
      </c>
      <c r="G431">
        <v>7</v>
      </c>
      <c r="H431">
        <v>1</v>
      </c>
      <c r="I431">
        <v>3</v>
      </c>
      <c r="J431">
        <v>8</v>
      </c>
      <c r="K431">
        <v>11</v>
      </c>
      <c r="L431">
        <v>43</v>
      </c>
      <c r="M431">
        <v>16.28</v>
      </c>
      <c r="N431">
        <v>0.11</v>
      </c>
      <c r="O431">
        <v>0.02</v>
      </c>
      <c r="P431">
        <v>0.05</v>
      </c>
      <c r="Q431">
        <v>0.12</v>
      </c>
      <c r="R431">
        <v>0.17</v>
      </c>
      <c r="S431">
        <v>0.65</v>
      </c>
      <c r="T431">
        <v>603.73</v>
      </c>
      <c r="U431">
        <v>9.15</v>
      </c>
      <c r="V431">
        <v>0.7</v>
      </c>
      <c r="W431">
        <v>0.1</v>
      </c>
      <c r="X431">
        <v>0.3</v>
      </c>
      <c r="Y431">
        <v>0.8</v>
      </c>
      <c r="Z431">
        <v>1.0900000000000001</v>
      </c>
      <c r="AA431">
        <v>4.2699999999999996</v>
      </c>
      <c r="AB431">
        <v>12.63</v>
      </c>
      <c r="AC431">
        <v>13.3</v>
      </c>
      <c r="AD431">
        <v>50.72</v>
      </c>
      <c r="AE431">
        <v>53.2</v>
      </c>
      <c r="AF431">
        <v>4.0199999999999996</v>
      </c>
      <c r="AG431">
        <v>55</v>
      </c>
      <c r="AH431">
        <v>22</v>
      </c>
      <c r="AI431">
        <v>18</v>
      </c>
      <c r="AJ431">
        <v>4</v>
      </c>
      <c r="AK431">
        <v>7</v>
      </c>
      <c r="AL431">
        <v>57.14</v>
      </c>
      <c r="AM431">
        <v>0</v>
      </c>
      <c r="AN431">
        <v>6</v>
      </c>
      <c r="AO431">
        <v>0</v>
      </c>
      <c r="AP431">
        <v>3</v>
      </c>
      <c r="AQ431">
        <v>30</v>
      </c>
      <c r="AR431">
        <v>10</v>
      </c>
      <c r="AS431">
        <v>30</v>
      </c>
      <c r="AT431">
        <v>69</v>
      </c>
      <c r="AU431">
        <v>43.48</v>
      </c>
    </row>
    <row r="432" spans="2:47" x14ac:dyDescent="0.2">
      <c r="B432" t="s">
        <v>812</v>
      </c>
      <c r="C432" t="s">
        <v>41</v>
      </c>
      <c r="D432" t="s">
        <v>586</v>
      </c>
      <c r="E432">
        <v>17.524999999999999</v>
      </c>
      <c r="F432">
        <v>54</v>
      </c>
      <c r="G432">
        <v>8</v>
      </c>
      <c r="H432">
        <v>4</v>
      </c>
      <c r="I432">
        <v>3</v>
      </c>
      <c r="J432">
        <v>12</v>
      </c>
      <c r="K432">
        <v>15</v>
      </c>
      <c r="L432">
        <v>69</v>
      </c>
      <c r="M432">
        <v>11.59</v>
      </c>
      <c r="N432">
        <v>0.15</v>
      </c>
      <c r="O432">
        <v>7.0000000000000007E-2</v>
      </c>
      <c r="P432">
        <v>0.06</v>
      </c>
      <c r="Q432">
        <v>0.22</v>
      </c>
      <c r="R432">
        <v>0.28000000000000003</v>
      </c>
      <c r="S432">
        <v>1.28</v>
      </c>
      <c r="T432">
        <v>643.9</v>
      </c>
      <c r="U432">
        <v>11.92</v>
      </c>
      <c r="V432">
        <v>0.75</v>
      </c>
      <c r="W432">
        <v>0.37</v>
      </c>
      <c r="X432">
        <v>0.28000000000000003</v>
      </c>
      <c r="Y432">
        <v>1.1200000000000001</v>
      </c>
      <c r="Z432">
        <v>1.4</v>
      </c>
      <c r="AA432">
        <v>6.43</v>
      </c>
      <c r="AB432">
        <v>13.07</v>
      </c>
      <c r="AC432">
        <v>13.15</v>
      </c>
      <c r="AD432">
        <v>48.58</v>
      </c>
      <c r="AE432">
        <v>51.34</v>
      </c>
      <c r="AF432">
        <v>-3.07</v>
      </c>
      <c r="AG432">
        <v>43.64</v>
      </c>
      <c r="AH432">
        <v>24</v>
      </c>
      <c r="AI432">
        <v>31</v>
      </c>
      <c r="AJ432">
        <v>2</v>
      </c>
      <c r="AK432">
        <v>9</v>
      </c>
      <c r="AL432">
        <v>22.22</v>
      </c>
      <c r="AM432">
        <v>0</v>
      </c>
      <c r="AN432">
        <v>6</v>
      </c>
      <c r="AO432">
        <v>0</v>
      </c>
      <c r="AP432">
        <v>6</v>
      </c>
      <c r="AQ432">
        <v>54</v>
      </c>
      <c r="AR432">
        <v>11.11</v>
      </c>
      <c r="AS432">
        <v>241</v>
      </c>
      <c r="AT432">
        <v>494</v>
      </c>
      <c r="AU432">
        <v>48.79</v>
      </c>
    </row>
    <row r="433" spans="2:47" x14ac:dyDescent="0.2">
      <c r="B433" t="s">
        <v>937</v>
      </c>
      <c r="C433" t="s">
        <v>49</v>
      </c>
      <c r="D433" t="s">
        <v>590</v>
      </c>
      <c r="E433">
        <v>17.123000000000001</v>
      </c>
      <c r="F433">
        <v>45</v>
      </c>
      <c r="G433">
        <v>1</v>
      </c>
      <c r="H433">
        <v>0</v>
      </c>
      <c r="I433">
        <v>1</v>
      </c>
      <c r="J433">
        <v>1</v>
      </c>
      <c r="K433">
        <v>2</v>
      </c>
      <c r="L433">
        <v>37</v>
      </c>
      <c r="M433">
        <v>2.7</v>
      </c>
      <c r="N433">
        <v>0.02</v>
      </c>
      <c r="O433">
        <v>0</v>
      </c>
      <c r="P433">
        <v>0.02</v>
      </c>
      <c r="Q433">
        <v>0.02</v>
      </c>
      <c r="R433">
        <v>0.04</v>
      </c>
      <c r="S433">
        <v>0.82</v>
      </c>
      <c r="T433">
        <v>332.48</v>
      </c>
      <c r="U433">
        <v>7.39</v>
      </c>
      <c r="V433">
        <v>0.18</v>
      </c>
      <c r="W433">
        <v>0</v>
      </c>
      <c r="X433">
        <v>0.18</v>
      </c>
      <c r="Y433">
        <v>0.18</v>
      </c>
      <c r="Z433">
        <v>0.36</v>
      </c>
      <c r="AA433">
        <v>6.68</v>
      </c>
      <c r="AB433">
        <v>11.73</v>
      </c>
      <c r="AC433">
        <v>13.05</v>
      </c>
      <c r="AD433">
        <v>51.23</v>
      </c>
      <c r="AE433">
        <v>46.43</v>
      </c>
      <c r="AF433">
        <v>-19.850000000000001</v>
      </c>
      <c r="AG433">
        <v>42.11</v>
      </c>
      <c r="AH433">
        <v>8</v>
      </c>
      <c r="AI433">
        <v>11</v>
      </c>
      <c r="AJ433">
        <v>0</v>
      </c>
      <c r="AK433">
        <v>1</v>
      </c>
      <c r="AL433">
        <v>0</v>
      </c>
      <c r="AM433">
        <v>1</v>
      </c>
      <c r="AN433">
        <v>9</v>
      </c>
      <c r="AO433">
        <v>11.11</v>
      </c>
      <c r="AP433">
        <v>0</v>
      </c>
      <c r="AQ433">
        <v>27</v>
      </c>
      <c r="AR433">
        <v>0</v>
      </c>
      <c r="AS433">
        <v>4</v>
      </c>
      <c r="AT433">
        <v>14</v>
      </c>
      <c r="AU433">
        <v>28.57</v>
      </c>
    </row>
    <row r="434" spans="2:47" x14ac:dyDescent="0.2">
      <c r="B434" t="s">
        <v>673</v>
      </c>
      <c r="C434" t="s">
        <v>41</v>
      </c>
      <c r="D434" t="s">
        <v>593</v>
      </c>
      <c r="E434">
        <v>19.428000000000001</v>
      </c>
      <c r="F434">
        <v>68</v>
      </c>
      <c r="G434">
        <v>10</v>
      </c>
      <c r="H434">
        <v>10</v>
      </c>
      <c r="I434">
        <v>12</v>
      </c>
      <c r="J434">
        <v>20</v>
      </c>
      <c r="K434">
        <v>32</v>
      </c>
      <c r="L434">
        <v>96</v>
      </c>
      <c r="M434">
        <v>10.42</v>
      </c>
      <c r="N434">
        <v>0.15</v>
      </c>
      <c r="O434">
        <v>0.15</v>
      </c>
      <c r="P434">
        <v>0.18</v>
      </c>
      <c r="Q434">
        <v>0.28999999999999998</v>
      </c>
      <c r="R434">
        <v>0.47</v>
      </c>
      <c r="S434">
        <v>1.41</v>
      </c>
      <c r="T434">
        <v>875.35</v>
      </c>
      <c r="U434">
        <v>12.87</v>
      </c>
      <c r="V434">
        <v>0.69</v>
      </c>
      <c r="W434">
        <v>0.69</v>
      </c>
      <c r="X434">
        <v>0.82</v>
      </c>
      <c r="Y434">
        <v>1.37</v>
      </c>
      <c r="Z434">
        <v>2.19</v>
      </c>
      <c r="AA434">
        <v>6.58</v>
      </c>
      <c r="AB434">
        <v>13.84</v>
      </c>
      <c r="AC434">
        <v>13.21</v>
      </c>
      <c r="AD434">
        <v>59.97</v>
      </c>
      <c r="AE434">
        <v>48.44</v>
      </c>
      <c r="AF434">
        <v>-1.08</v>
      </c>
      <c r="AG434">
        <v>59.3</v>
      </c>
      <c r="AH434">
        <v>51</v>
      </c>
      <c r="AI434">
        <v>35</v>
      </c>
      <c r="AJ434">
        <v>5</v>
      </c>
      <c r="AK434">
        <v>12</v>
      </c>
      <c r="AL434">
        <v>41.67</v>
      </c>
      <c r="AM434">
        <v>2</v>
      </c>
      <c r="AN434">
        <v>16</v>
      </c>
      <c r="AO434">
        <v>12.5</v>
      </c>
      <c r="AP434">
        <v>3</v>
      </c>
      <c r="AQ434">
        <v>68</v>
      </c>
      <c r="AR434">
        <v>4.41</v>
      </c>
      <c r="AS434">
        <v>618</v>
      </c>
      <c r="AT434">
        <v>1020</v>
      </c>
      <c r="AU434">
        <v>60.59</v>
      </c>
    </row>
    <row r="435" spans="2:47" x14ac:dyDescent="0.2">
      <c r="B435" t="s">
        <v>923</v>
      </c>
      <c r="C435" t="s">
        <v>46</v>
      </c>
      <c r="D435" t="s">
        <v>3718</v>
      </c>
      <c r="E435">
        <v>18.248000000000001</v>
      </c>
      <c r="F435">
        <v>41</v>
      </c>
      <c r="G435">
        <v>3</v>
      </c>
      <c r="H435">
        <v>1</v>
      </c>
      <c r="I435">
        <v>0</v>
      </c>
      <c r="J435">
        <v>4</v>
      </c>
      <c r="K435">
        <v>4</v>
      </c>
      <c r="L435">
        <v>35</v>
      </c>
      <c r="M435">
        <v>8.57</v>
      </c>
      <c r="N435">
        <v>7.0000000000000007E-2</v>
      </c>
      <c r="O435">
        <v>0.02</v>
      </c>
      <c r="P435">
        <v>0</v>
      </c>
      <c r="Q435">
        <v>0.1</v>
      </c>
      <c r="R435">
        <v>0.1</v>
      </c>
      <c r="S435">
        <v>0.85</v>
      </c>
      <c r="T435">
        <v>415.1</v>
      </c>
      <c r="U435">
        <v>10.119999999999999</v>
      </c>
      <c r="V435">
        <v>0.43</v>
      </c>
      <c r="W435">
        <v>0.14000000000000001</v>
      </c>
      <c r="X435">
        <v>0</v>
      </c>
      <c r="Y435">
        <v>0.57999999999999996</v>
      </c>
      <c r="Z435">
        <v>0.57999999999999996</v>
      </c>
      <c r="AA435">
        <v>5.0599999999999996</v>
      </c>
      <c r="AB435">
        <v>13.19</v>
      </c>
      <c r="AC435">
        <v>12.79</v>
      </c>
      <c r="AD435">
        <v>48.19</v>
      </c>
      <c r="AE435">
        <v>51.12</v>
      </c>
      <c r="AF435">
        <v>-19.07</v>
      </c>
      <c r="AG435">
        <v>35.479999999999997</v>
      </c>
      <c r="AH435">
        <v>11</v>
      </c>
      <c r="AI435">
        <v>20</v>
      </c>
      <c r="AJ435">
        <v>0</v>
      </c>
      <c r="AK435">
        <v>0</v>
      </c>
      <c r="AL435">
        <v>0</v>
      </c>
      <c r="AM435">
        <v>0</v>
      </c>
      <c r="AN435">
        <v>5</v>
      </c>
      <c r="AO435">
        <v>0</v>
      </c>
      <c r="AP435">
        <v>3</v>
      </c>
      <c r="AQ435">
        <v>30</v>
      </c>
      <c r="AR435">
        <v>10</v>
      </c>
      <c r="AS435">
        <v>6</v>
      </c>
      <c r="AT435">
        <v>10</v>
      </c>
      <c r="AU435">
        <v>60</v>
      </c>
    </row>
    <row r="436" spans="2:47" x14ac:dyDescent="0.2">
      <c r="B436" t="s">
        <v>681</v>
      </c>
      <c r="C436" t="s">
        <v>46</v>
      </c>
      <c r="D436" t="s">
        <v>1657</v>
      </c>
      <c r="E436">
        <v>19.683</v>
      </c>
      <c r="F436">
        <v>56</v>
      </c>
      <c r="G436">
        <v>7</v>
      </c>
      <c r="H436">
        <v>7</v>
      </c>
      <c r="I436">
        <v>4</v>
      </c>
      <c r="J436">
        <v>14</v>
      </c>
      <c r="K436">
        <v>18</v>
      </c>
      <c r="L436">
        <v>83</v>
      </c>
      <c r="M436">
        <v>8.43</v>
      </c>
      <c r="N436">
        <v>0.12</v>
      </c>
      <c r="O436">
        <v>0.12</v>
      </c>
      <c r="P436">
        <v>7.0000000000000007E-2</v>
      </c>
      <c r="Q436">
        <v>0.25</v>
      </c>
      <c r="R436">
        <v>0.32</v>
      </c>
      <c r="S436">
        <v>1.48</v>
      </c>
      <c r="T436">
        <v>638.21</v>
      </c>
      <c r="U436">
        <v>11.4</v>
      </c>
      <c r="V436">
        <v>0.66</v>
      </c>
      <c r="W436">
        <v>0.66</v>
      </c>
      <c r="X436">
        <v>0.38</v>
      </c>
      <c r="Y436">
        <v>1.32</v>
      </c>
      <c r="Z436">
        <v>1.69</v>
      </c>
      <c r="AA436">
        <v>7.8</v>
      </c>
      <c r="AB436">
        <v>13.2</v>
      </c>
      <c r="AC436">
        <v>13.19</v>
      </c>
      <c r="AD436">
        <v>51.01</v>
      </c>
      <c r="AE436">
        <v>49.92</v>
      </c>
      <c r="AF436">
        <v>5.66</v>
      </c>
      <c r="AG436">
        <v>54</v>
      </c>
      <c r="AH436">
        <v>27</v>
      </c>
      <c r="AI436">
        <v>23</v>
      </c>
      <c r="AJ436">
        <v>2</v>
      </c>
      <c r="AK436">
        <v>20</v>
      </c>
      <c r="AL436">
        <v>10</v>
      </c>
      <c r="AM436">
        <v>2</v>
      </c>
      <c r="AN436">
        <v>17</v>
      </c>
      <c r="AO436">
        <v>11.76</v>
      </c>
      <c r="AP436">
        <v>3</v>
      </c>
      <c r="AQ436">
        <v>46</v>
      </c>
      <c r="AR436">
        <v>6.52</v>
      </c>
      <c r="AS436">
        <v>14</v>
      </c>
      <c r="AT436">
        <v>37</v>
      </c>
      <c r="AU436">
        <v>37.840000000000003</v>
      </c>
    </row>
    <row r="437" spans="2:47" x14ac:dyDescent="0.2">
      <c r="B437" t="s">
        <v>902</v>
      </c>
      <c r="C437" t="s">
        <v>46</v>
      </c>
      <c r="D437" t="s">
        <v>590</v>
      </c>
      <c r="E437">
        <v>17.920000000000002</v>
      </c>
      <c r="F437">
        <v>60</v>
      </c>
      <c r="G437">
        <v>3</v>
      </c>
      <c r="H437">
        <v>3</v>
      </c>
      <c r="I437">
        <v>3</v>
      </c>
      <c r="J437">
        <v>6</v>
      </c>
      <c r="K437">
        <v>9</v>
      </c>
      <c r="L437">
        <v>89</v>
      </c>
      <c r="M437">
        <v>3.37</v>
      </c>
      <c r="N437">
        <v>0.05</v>
      </c>
      <c r="O437">
        <v>0.05</v>
      </c>
      <c r="P437">
        <v>0.05</v>
      </c>
      <c r="Q437">
        <v>0.1</v>
      </c>
      <c r="R437">
        <v>0.15</v>
      </c>
      <c r="S437">
        <v>1.48</v>
      </c>
      <c r="T437">
        <v>620.6</v>
      </c>
      <c r="U437">
        <v>10.34</v>
      </c>
      <c r="V437">
        <v>0.28999999999999998</v>
      </c>
      <c r="W437">
        <v>0.28999999999999998</v>
      </c>
      <c r="X437">
        <v>0.28999999999999998</v>
      </c>
      <c r="Y437">
        <v>0.57999999999999996</v>
      </c>
      <c r="Z437">
        <v>0.87</v>
      </c>
      <c r="AA437">
        <v>8.6</v>
      </c>
      <c r="AB437">
        <v>12.73</v>
      </c>
      <c r="AC437">
        <v>12.93</v>
      </c>
      <c r="AD437">
        <v>54.05</v>
      </c>
      <c r="AE437">
        <v>47.81</v>
      </c>
      <c r="AF437">
        <v>-11.86</v>
      </c>
      <c r="AG437">
        <v>45.83</v>
      </c>
      <c r="AH437">
        <v>22</v>
      </c>
      <c r="AI437">
        <v>26</v>
      </c>
      <c r="AJ437">
        <v>1</v>
      </c>
      <c r="AK437">
        <v>7</v>
      </c>
      <c r="AL437">
        <v>14.29</v>
      </c>
      <c r="AM437">
        <v>1</v>
      </c>
      <c r="AN437">
        <v>9</v>
      </c>
      <c r="AO437">
        <v>11.11</v>
      </c>
      <c r="AP437">
        <v>1</v>
      </c>
      <c r="AQ437">
        <v>73</v>
      </c>
      <c r="AR437">
        <v>1.37</v>
      </c>
      <c r="AS437">
        <v>50</v>
      </c>
      <c r="AT437">
        <v>122</v>
      </c>
      <c r="AU437">
        <v>40.98</v>
      </c>
    </row>
    <row r="438" spans="2:47" x14ac:dyDescent="0.2">
      <c r="B438" t="s">
        <v>703</v>
      </c>
      <c r="C438" t="s">
        <v>49</v>
      </c>
      <c r="D438" t="s">
        <v>601</v>
      </c>
      <c r="E438">
        <v>16.556000000000001</v>
      </c>
      <c r="F438">
        <v>55</v>
      </c>
      <c r="G438">
        <v>12</v>
      </c>
      <c r="H438">
        <v>16</v>
      </c>
      <c r="I438">
        <v>6</v>
      </c>
      <c r="J438">
        <v>28</v>
      </c>
      <c r="K438">
        <v>34</v>
      </c>
      <c r="L438">
        <v>134</v>
      </c>
      <c r="M438">
        <v>8.9600000000000009</v>
      </c>
      <c r="N438">
        <v>0.22</v>
      </c>
      <c r="O438">
        <v>0.28999999999999998</v>
      </c>
      <c r="P438">
        <v>0.11</v>
      </c>
      <c r="Q438">
        <v>0.51</v>
      </c>
      <c r="R438">
        <v>0.62</v>
      </c>
      <c r="S438">
        <v>2.44</v>
      </c>
      <c r="T438">
        <v>757.48</v>
      </c>
      <c r="U438">
        <v>13.77</v>
      </c>
      <c r="V438">
        <v>0.95</v>
      </c>
      <c r="W438">
        <v>1.27</v>
      </c>
      <c r="X438">
        <v>0.48</v>
      </c>
      <c r="Y438">
        <v>2.2200000000000002</v>
      </c>
      <c r="Z438">
        <v>2.69</v>
      </c>
      <c r="AA438">
        <v>10.61</v>
      </c>
      <c r="AB438">
        <v>13.84</v>
      </c>
      <c r="AC438">
        <v>13.34</v>
      </c>
      <c r="AD438">
        <v>52.76</v>
      </c>
      <c r="AE438">
        <v>50.91</v>
      </c>
      <c r="AF438">
        <v>10.94</v>
      </c>
      <c r="AG438">
        <v>59.72</v>
      </c>
      <c r="AH438">
        <v>43</v>
      </c>
      <c r="AI438">
        <v>29</v>
      </c>
      <c r="AJ438">
        <v>1</v>
      </c>
      <c r="AK438">
        <v>12</v>
      </c>
      <c r="AL438">
        <v>8.33</v>
      </c>
      <c r="AM438">
        <v>5</v>
      </c>
      <c r="AN438">
        <v>34</v>
      </c>
      <c r="AO438">
        <v>14.71</v>
      </c>
      <c r="AP438">
        <v>6</v>
      </c>
      <c r="AQ438">
        <v>88</v>
      </c>
      <c r="AR438">
        <v>6.82</v>
      </c>
      <c r="AS438">
        <v>19</v>
      </c>
      <c r="AT438">
        <v>37</v>
      </c>
      <c r="AU438">
        <v>51.35</v>
      </c>
    </row>
    <row r="439" spans="2:47" x14ac:dyDescent="0.2">
      <c r="B439" t="s">
        <v>3681</v>
      </c>
      <c r="C439" t="s">
        <v>102</v>
      </c>
      <c r="D439" t="s">
        <v>590</v>
      </c>
      <c r="E439">
        <v>15.776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21.71</v>
      </c>
      <c r="U439">
        <v>10.86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5.53</v>
      </c>
      <c r="AB439">
        <v>10.92</v>
      </c>
      <c r="AC439">
        <v>15.04</v>
      </c>
      <c r="AD439">
        <v>42.26</v>
      </c>
      <c r="AE439">
        <v>57.29</v>
      </c>
      <c r="AF439">
        <v>-37.5</v>
      </c>
      <c r="AG439">
        <v>0</v>
      </c>
      <c r="AH439">
        <v>0</v>
      </c>
      <c r="AI439">
        <v>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</v>
      </c>
      <c r="AR439">
        <v>0</v>
      </c>
      <c r="AS439">
        <v>0</v>
      </c>
      <c r="AT439">
        <v>0</v>
      </c>
      <c r="AU439">
        <v>0</v>
      </c>
    </row>
    <row r="440" spans="2:47" x14ac:dyDescent="0.2">
      <c r="B440" t="s">
        <v>141</v>
      </c>
      <c r="C440" t="s">
        <v>41</v>
      </c>
      <c r="D440" t="s">
        <v>107</v>
      </c>
      <c r="E440">
        <v>18.273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>
        <v>23.32</v>
      </c>
      <c r="U440">
        <v>11.66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10.29</v>
      </c>
      <c r="AB440">
        <v>22.03</v>
      </c>
      <c r="AC440">
        <v>13.77</v>
      </c>
      <c r="AD440">
        <v>19.579999999999998</v>
      </c>
      <c r="AE440">
        <v>59.39</v>
      </c>
      <c r="AF440">
        <v>-71.430000000000007</v>
      </c>
      <c r="AG440">
        <v>0</v>
      </c>
      <c r="AH440">
        <v>0</v>
      </c>
      <c r="AI440">
        <v>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4</v>
      </c>
      <c r="AR440">
        <v>0</v>
      </c>
      <c r="AS440">
        <v>9</v>
      </c>
      <c r="AT440">
        <v>17</v>
      </c>
      <c r="AU440">
        <v>52.94</v>
      </c>
    </row>
    <row r="441" spans="2:47" x14ac:dyDescent="0.2">
      <c r="B441" t="s">
        <v>3747</v>
      </c>
      <c r="C441" t="s">
        <v>102</v>
      </c>
      <c r="D441" t="s">
        <v>608</v>
      </c>
      <c r="E441">
        <v>15.959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0.5</v>
      </c>
      <c r="T441">
        <v>14.05</v>
      </c>
      <c r="U441">
        <v>7.02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4.2699999999999996</v>
      </c>
      <c r="AB441">
        <v>12.72</v>
      </c>
      <c r="AC441">
        <v>12.16</v>
      </c>
      <c r="AD441">
        <v>47.4</v>
      </c>
      <c r="AE441">
        <v>45.86</v>
      </c>
      <c r="AF441">
        <v>77.78</v>
      </c>
      <c r="AG441">
        <v>100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</row>
    <row r="442" spans="2:47" x14ac:dyDescent="0.2">
      <c r="B442" t="s">
        <v>771</v>
      </c>
      <c r="C442" t="s">
        <v>46</v>
      </c>
      <c r="D442" t="s">
        <v>1649</v>
      </c>
      <c r="E442">
        <v>18.286000000000001</v>
      </c>
      <c r="F442">
        <v>47</v>
      </c>
      <c r="G442">
        <v>5</v>
      </c>
      <c r="H442">
        <v>10</v>
      </c>
      <c r="I442">
        <v>6</v>
      </c>
      <c r="J442">
        <v>15</v>
      </c>
      <c r="K442">
        <v>21</v>
      </c>
      <c r="L442">
        <v>79</v>
      </c>
      <c r="M442">
        <v>6.33</v>
      </c>
      <c r="N442">
        <v>0.11</v>
      </c>
      <c r="O442">
        <v>0.21</v>
      </c>
      <c r="P442">
        <v>0.13</v>
      </c>
      <c r="Q442">
        <v>0.32</v>
      </c>
      <c r="R442">
        <v>0.45</v>
      </c>
      <c r="S442">
        <v>1.68</v>
      </c>
      <c r="T442">
        <v>596.66999999999996</v>
      </c>
      <c r="U442">
        <v>12.7</v>
      </c>
      <c r="V442">
        <v>0.5</v>
      </c>
      <c r="W442">
        <v>1.01</v>
      </c>
      <c r="X442">
        <v>0.6</v>
      </c>
      <c r="Y442">
        <v>1.51</v>
      </c>
      <c r="Z442">
        <v>2.11</v>
      </c>
      <c r="AA442">
        <v>7.94</v>
      </c>
      <c r="AB442">
        <v>12.83</v>
      </c>
      <c r="AC442">
        <v>12.98</v>
      </c>
      <c r="AD442">
        <v>49.56</v>
      </c>
      <c r="AE442">
        <v>49.71</v>
      </c>
      <c r="AF442">
        <v>2.0299999999999998</v>
      </c>
      <c r="AG442">
        <v>50</v>
      </c>
      <c r="AH442">
        <v>28</v>
      </c>
      <c r="AI442">
        <v>28</v>
      </c>
      <c r="AJ442">
        <v>1</v>
      </c>
      <c r="AK442">
        <v>7</v>
      </c>
      <c r="AL442">
        <v>14.29</v>
      </c>
      <c r="AM442">
        <v>2</v>
      </c>
      <c r="AN442">
        <v>12</v>
      </c>
      <c r="AO442">
        <v>16.670000000000002</v>
      </c>
      <c r="AP442">
        <v>2</v>
      </c>
      <c r="AQ442">
        <v>60</v>
      </c>
      <c r="AR442">
        <v>3.33</v>
      </c>
      <c r="AS442">
        <v>5</v>
      </c>
      <c r="AT442">
        <v>20</v>
      </c>
      <c r="AU442">
        <v>25</v>
      </c>
    </row>
    <row r="443" spans="2:47" x14ac:dyDescent="0.2">
      <c r="B443" t="s">
        <v>261</v>
      </c>
      <c r="C443" t="s">
        <v>41</v>
      </c>
      <c r="D443" t="s">
        <v>107</v>
      </c>
      <c r="E443">
        <v>2016.7070000000001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10.119999999999999</v>
      </c>
      <c r="U443">
        <v>10.119999999999999</v>
      </c>
      <c r="V443">
        <v>0</v>
      </c>
      <c r="W443">
        <v>5.93</v>
      </c>
      <c r="X443">
        <v>0</v>
      </c>
      <c r="Y443">
        <v>5.93</v>
      </c>
      <c r="Z443">
        <v>5.93</v>
      </c>
      <c r="AA443">
        <v>0</v>
      </c>
      <c r="AB443">
        <v>16.71</v>
      </c>
      <c r="AC443">
        <v>11.01</v>
      </c>
      <c r="AD443">
        <v>87.5</v>
      </c>
      <c r="AE443">
        <v>46.41</v>
      </c>
      <c r="AF443">
        <v>0</v>
      </c>
      <c r="AG443">
        <v>100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</row>
    <row r="444" spans="2:47" x14ac:dyDescent="0.2">
      <c r="B444" t="s">
        <v>392</v>
      </c>
      <c r="C444" t="s">
        <v>46</v>
      </c>
      <c r="D444" t="s">
        <v>391</v>
      </c>
      <c r="E444">
        <v>18.007000000000001</v>
      </c>
      <c r="F444">
        <v>60</v>
      </c>
      <c r="G444">
        <v>18</v>
      </c>
      <c r="H444">
        <v>11</v>
      </c>
      <c r="I444">
        <v>6</v>
      </c>
      <c r="J444">
        <v>29</v>
      </c>
      <c r="K444">
        <v>35</v>
      </c>
      <c r="L444">
        <v>144</v>
      </c>
      <c r="M444">
        <v>12.5</v>
      </c>
      <c r="N444">
        <v>0.3</v>
      </c>
      <c r="O444">
        <v>0.18</v>
      </c>
      <c r="P444">
        <v>0.1</v>
      </c>
      <c r="Q444">
        <v>0.48</v>
      </c>
      <c r="R444">
        <v>0.57999999999999996</v>
      </c>
      <c r="S444">
        <v>2.4</v>
      </c>
      <c r="T444">
        <v>867.6</v>
      </c>
      <c r="U444">
        <v>14.46</v>
      </c>
      <c r="V444">
        <v>1.24</v>
      </c>
      <c r="W444">
        <v>0.76</v>
      </c>
      <c r="X444">
        <v>0.41</v>
      </c>
      <c r="Y444">
        <v>2.0099999999999998</v>
      </c>
      <c r="Z444">
        <v>2.42</v>
      </c>
      <c r="AA444">
        <v>9.9600000000000009</v>
      </c>
      <c r="AB444">
        <v>13.17</v>
      </c>
      <c r="AC444">
        <v>13.75</v>
      </c>
      <c r="AD444">
        <v>53.32</v>
      </c>
      <c r="AE444">
        <v>49.44</v>
      </c>
      <c r="AF444">
        <v>11.31</v>
      </c>
      <c r="AG444">
        <v>57.69</v>
      </c>
      <c r="AH444">
        <v>45</v>
      </c>
      <c r="AI444">
        <v>33</v>
      </c>
      <c r="AJ444">
        <v>7</v>
      </c>
      <c r="AK444">
        <v>21</v>
      </c>
      <c r="AL444">
        <v>33.33</v>
      </c>
      <c r="AM444">
        <v>8</v>
      </c>
      <c r="AN444">
        <v>40</v>
      </c>
      <c r="AO444">
        <v>20</v>
      </c>
      <c r="AP444">
        <v>3</v>
      </c>
      <c r="AQ444">
        <v>83</v>
      </c>
      <c r="AR444">
        <v>3.61</v>
      </c>
      <c r="AS444">
        <v>172</v>
      </c>
      <c r="AT444">
        <v>372</v>
      </c>
      <c r="AU444">
        <v>46.24</v>
      </c>
    </row>
    <row r="445" spans="2:47" x14ac:dyDescent="0.2">
      <c r="B445" t="s">
        <v>740</v>
      </c>
      <c r="C445" t="s">
        <v>46</v>
      </c>
      <c r="D445" t="s">
        <v>588</v>
      </c>
      <c r="E445">
        <v>17.399000000000001</v>
      </c>
      <c r="F445">
        <v>62</v>
      </c>
      <c r="G445">
        <v>5</v>
      </c>
      <c r="H445">
        <v>7</v>
      </c>
      <c r="I445">
        <v>3</v>
      </c>
      <c r="J445">
        <v>12</v>
      </c>
      <c r="K445">
        <v>15</v>
      </c>
      <c r="L445">
        <v>86</v>
      </c>
      <c r="M445">
        <v>5.81</v>
      </c>
      <c r="N445">
        <v>0.08</v>
      </c>
      <c r="O445">
        <v>0.11</v>
      </c>
      <c r="P445">
        <v>0.05</v>
      </c>
      <c r="Q445">
        <v>0.19</v>
      </c>
      <c r="R445">
        <v>0.24</v>
      </c>
      <c r="S445">
        <v>1.39</v>
      </c>
      <c r="T445">
        <v>663.07</v>
      </c>
      <c r="U445">
        <v>10.69</v>
      </c>
      <c r="V445">
        <v>0.45</v>
      </c>
      <c r="W445">
        <v>0.63</v>
      </c>
      <c r="X445">
        <v>0.27</v>
      </c>
      <c r="Y445">
        <v>1.0900000000000001</v>
      </c>
      <c r="Z445">
        <v>1.36</v>
      </c>
      <c r="AA445">
        <v>7.78</v>
      </c>
      <c r="AB445">
        <v>12.75</v>
      </c>
      <c r="AC445">
        <v>12.96</v>
      </c>
      <c r="AD445">
        <v>45.49</v>
      </c>
      <c r="AE445">
        <v>51.69</v>
      </c>
      <c r="AF445">
        <v>-19.47</v>
      </c>
      <c r="AG445">
        <v>34.479999999999997</v>
      </c>
      <c r="AH445">
        <v>20</v>
      </c>
      <c r="AI445">
        <v>38</v>
      </c>
      <c r="AJ445">
        <v>3</v>
      </c>
      <c r="AK445">
        <v>11</v>
      </c>
      <c r="AL445">
        <v>27.27</v>
      </c>
      <c r="AM445">
        <v>1</v>
      </c>
      <c r="AN445">
        <v>8</v>
      </c>
      <c r="AO445">
        <v>12.5</v>
      </c>
      <c r="AP445">
        <v>1</v>
      </c>
      <c r="AQ445">
        <v>67</v>
      </c>
      <c r="AR445">
        <v>1.49</v>
      </c>
      <c r="AS445">
        <v>33</v>
      </c>
      <c r="AT445">
        <v>73</v>
      </c>
      <c r="AU445">
        <v>45.21</v>
      </c>
    </row>
    <row r="446" spans="2:47" x14ac:dyDescent="0.2">
      <c r="B446" t="s">
        <v>743</v>
      </c>
      <c r="C446" t="s">
        <v>102</v>
      </c>
      <c r="D446" t="s">
        <v>618</v>
      </c>
      <c r="E446">
        <v>18.992999999999999</v>
      </c>
      <c r="F446">
        <v>63</v>
      </c>
      <c r="G446">
        <v>2</v>
      </c>
      <c r="H446">
        <v>9</v>
      </c>
      <c r="I446">
        <v>5</v>
      </c>
      <c r="J446">
        <v>11</v>
      </c>
      <c r="K446">
        <v>16</v>
      </c>
      <c r="L446">
        <v>80</v>
      </c>
      <c r="M446">
        <v>2.5</v>
      </c>
      <c r="N446">
        <v>0.03</v>
      </c>
      <c r="O446">
        <v>0.14000000000000001</v>
      </c>
      <c r="P446">
        <v>0.08</v>
      </c>
      <c r="Q446">
        <v>0.17</v>
      </c>
      <c r="R446">
        <v>0.25</v>
      </c>
      <c r="S446">
        <v>1.27</v>
      </c>
      <c r="T446">
        <v>995.74</v>
      </c>
      <c r="U446">
        <v>15.81</v>
      </c>
      <c r="V446">
        <v>0.12</v>
      </c>
      <c r="W446">
        <v>0.54</v>
      </c>
      <c r="X446">
        <v>0.3</v>
      </c>
      <c r="Y446">
        <v>0.66</v>
      </c>
      <c r="Z446">
        <v>0.96</v>
      </c>
      <c r="AA446">
        <v>4.82</v>
      </c>
      <c r="AB446">
        <v>12.6</v>
      </c>
      <c r="AC446">
        <v>13.24</v>
      </c>
      <c r="AD446">
        <v>39.43</v>
      </c>
      <c r="AE446">
        <v>51.41</v>
      </c>
      <c r="AF446">
        <v>-5.56</v>
      </c>
      <c r="AG446">
        <v>35.14</v>
      </c>
      <c r="AH446">
        <v>39</v>
      </c>
      <c r="AI446">
        <v>72</v>
      </c>
      <c r="AJ446">
        <v>0</v>
      </c>
      <c r="AK446">
        <v>2</v>
      </c>
      <c r="AL446">
        <v>0</v>
      </c>
      <c r="AM446">
        <v>0</v>
      </c>
      <c r="AN446">
        <v>1</v>
      </c>
      <c r="AO446">
        <v>0</v>
      </c>
      <c r="AP446">
        <v>2</v>
      </c>
      <c r="AQ446">
        <v>77</v>
      </c>
      <c r="AR446">
        <v>2.6</v>
      </c>
      <c r="AS446">
        <v>0</v>
      </c>
      <c r="AT446">
        <v>0</v>
      </c>
      <c r="AU446">
        <v>0</v>
      </c>
    </row>
    <row r="447" spans="2:47" x14ac:dyDescent="0.2">
      <c r="B447" t="s">
        <v>762</v>
      </c>
      <c r="C447" t="s">
        <v>46</v>
      </c>
      <c r="D447" t="s">
        <v>588</v>
      </c>
      <c r="E447">
        <v>20.329000000000001</v>
      </c>
      <c r="F447">
        <v>58</v>
      </c>
      <c r="G447">
        <v>2</v>
      </c>
      <c r="H447">
        <v>6</v>
      </c>
      <c r="I447">
        <v>12</v>
      </c>
      <c r="J447">
        <v>8</v>
      </c>
      <c r="K447">
        <v>20</v>
      </c>
      <c r="L447">
        <v>74</v>
      </c>
      <c r="M447">
        <v>2.7</v>
      </c>
      <c r="N447">
        <v>0.03</v>
      </c>
      <c r="O447">
        <v>0.1</v>
      </c>
      <c r="P447">
        <v>0.21</v>
      </c>
      <c r="Q447">
        <v>0.14000000000000001</v>
      </c>
      <c r="R447">
        <v>0.34</v>
      </c>
      <c r="S447">
        <v>1.28</v>
      </c>
      <c r="T447">
        <v>690.17</v>
      </c>
      <c r="U447">
        <v>11.9</v>
      </c>
      <c r="V447">
        <v>0.17</v>
      </c>
      <c r="W447">
        <v>0.52</v>
      </c>
      <c r="X447">
        <v>1.04</v>
      </c>
      <c r="Y447">
        <v>0.7</v>
      </c>
      <c r="Z447">
        <v>1.74</v>
      </c>
      <c r="AA447">
        <v>6.43</v>
      </c>
      <c r="AB447">
        <v>13.86</v>
      </c>
      <c r="AC447">
        <v>13.07</v>
      </c>
      <c r="AD447">
        <v>49.12</v>
      </c>
      <c r="AE447">
        <v>49.54</v>
      </c>
      <c r="AF447">
        <v>2.04</v>
      </c>
      <c r="AG447">
        <v>48.57</v>
      </c>
      <c r="AH447">
        <v>34</v>
      </c>
      <c r="AI447">
        <v>36</v>
      </c>
      <c r="AJ447">
        <v>1</v>
      </c>
      <c r="AK447">
        <v>5</v>
      </c>
      <c r="AL447">
        <v>20</v>
      </c>
      <c r="AM447">
        <v>1</v>
      </c>
      <c r="AN447">
        <v>14</v>
      </c>
      <c r="AO447">
        <v>7.14</v>
      </c>
      <c r="AP447">
        <v>0</v>
      </c>
      <c r="AQ447">
        <v>55</v>
      </c>
      <c r="AR447">
        <v>0</v>
      </c>
      <c r="AS447">
        <v>28</v>
      </c>
      <c r="AT447">
        <v>69</v>
      </c>
      <c r="AU447">
        <v>40.58</v>
      </c>
    </row>
    <row r="448" spans="2:47" x14ac:dyDescent="0.2">
      <c r="B448" t="s">
        <v>779</v>
      </c>
      <c r="C448" t="s">
        <v>102</v>
      </c>
      <c r="D448" t="s">
        <v>618</v>
      </c>
      <c r="E448">
        <v>17.503</v>
      </c>
      <c r="F448">
        <v>51</v>
      </c>
      <c r="G448">
        <v>3</v>
      </c>
      <c r="H448">
        <v>6</v>
      </c>
      <c r="I448">
        <v>1</v>
      </c>
      <c r="J448">
        <v>9</v>
      </c>
      <c r="K448">
        <v>10</v>
      </c>
      <c r="L448">
        <v>29</v>
      </c>
      <c r="M448">
        <v>10.34</v>
      </c>
      <c r="N448">
        <v>0.06</v>
      </c>
      <c r="O448">
        <v>0.12</v>
      </c>
      <c r="P448">
        <v>0.02</v>
      </c>
      <c r="Q448">
        <v>0.18</v>
      </c>
      <c r="R448">
        <v>0.2</v>
      </c>
      <c r="S448">
        <v>0.56999999999999995</v>
      </c>
      <c r="T448">
        <v>597.70000000000005</v>
      </c>
      <c r="U448">
        <v>11.72</v>
      </c>
      <c r="V448">
        <v>0.3</v>
      </c>
      <c r="W448">
        <v>0.6</v>
      </c>
      <c r="X448">
        <v>0.1</v>
      </c>
      <c r="Y448">
        <v>0.9</v>
      </c>
      <c r="Z448">
        <v>1</v>
      </c>
      <c r="AA448">
        <v>2.91</v>
      </c>
      <c r="AB448">
        <v>12.73</v>
      </c>
      <c r="AC448">
        <v>12.64</v>
      </c>
      <c r="AD448">
        <v>40.409999999999997</v>
      </c>
      <c r="AE448">
        <v>48.95</v>
      </c>
      <c r="AF448">
        <v>16.03</v>
      </c>
      <c r="AG448">
        <v>53.33</v>
      </c>
      <c r="AH448">
        <v>32</v>
      </c>
      <c r="AI448">
        <v>28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3</v>
      </c>
      <c r="AQ448">
        <v>29</v>
      </c>
      <c r="AR448">
        <v>10.34</v>
      </c>
      <c r="AS448">
        <v>0</v>
      </c>
      <c r="AT448">
        <v>0</v>
      </c>
      <c r="AU448">
        <v>0</v>
      </c>
    </row>
    <row r="449" spans="2:47" x14ac:dyDescent="0.2">
      <c r="B449" t="s">
        <v>633</v>
      </c>
      <c r="C449" t="s">
        <v>41</v>
      </c>
      <c r="D449" t="s">
        <v>3708</v>
      </c>
      <c r="E449">
        <v>18.93</v>
      </c>
      <c r="F449">
        <v>68</v>
      </c>
      <c r="G449">
        <v>16</v>
      </c>
      <c r="H449">
        <v>10</v>
      </c>
      <c r="I449">
        <v>5</v>
      </c>
      <c r="J449">
        <v>26</v>
      </c>
      <c r="K449">
        <v>31</v>
      </c>
      <c r="L449">
        <v>118</v>
      </c>
      <c r="M449">
        <v>13.56</v>
      </c>
      <c r="N449">
        <v>0.24</v>
      </c>
      <c r="O449">
        <v>0.15</v>
      </c>
      <c r="P449">
        <v>7.0000000000000007E-2</v>
      </c>
      <c r="Q449">
        <v>0.38</v>
      </c>
      <c r="R449">
        <v>0.46</v>
      </c>
      <c r="S449">
        <v>1.74</v>
      </c>
      <c r="T449">
        <v>827.63</v>
      </c>
      <c r="U449">
        <v>12.17</v>
      </c>
      <c r="V449">
        <v>1.1599999999999999</v>
      </c>
      <c r="W449">
        <v>0.72</v>
      </c>
      <c r="X449">
        <v>0.36</v>
      </c>
      <c r="Y449">
        <v>1.88</v>
      </c>
      <c r="Z449">
        <v>2.25</v>
      </c>
      <c r="AA449">
        <v>8.5500000000000007</v>
      </c>
      <c r="AB449">
        <v>13.74</v>
      </c>
      <c r="AC449">
        <v>13.13</v>
      </c>
      <c r="AD449">
        <v>47.26</v>
      </c>
      <c r="AE449">
        <v>51.44</v>
      </c>
      <c r="AF449">
        <v>2.08</v>
      </c>
      <c r="AG449">
        <v>56.58</v>
      </c>
      <c r="AH449">
        <v>43</v>
      </c>
      <c r="AI449">
        <v>33</v>
      </c>
      <c r="AJ449">
        <v>4</v>
      </c>
      <c r="AK449">
        <v>12</v>
      </c>
      <c r="AL449">
        <v>33.33</v>
      </c>
      <c r="AM449">
        <v>5</v>
      </c>
      <c r="AN449">
        <v>19</v>
      </c>
      <c r="AO449">
        <v>26.32</v>
      </c>
      <c r="AP449">
        <v>7</v>
      </c>
      <c r="AQ449">
        <v>87</v>
      </c>
      <c r="AR449">
        <v>8.0500000000000007</v>
      </c>
      <c r="AS449">
        <v>250</v>
      </c>
      <c r="AT449">
        <v>566</v>
      </c>
      <c r="AU449">
        <v>44.17</v>
      </c>
    </row>
    <row r="450" spans="2:47" x14ac:dyDescent="0.2">
      <c r="B450" t="s">
        <v>776</v>
      </c>
      <c r="C450" t="s">
        <v>102</v>
      </c>
      <c r="D450" t="s">
        <v>608</v>
      </c>
      <c r="E450">
        <v>18.106000000000002</v>
      </c>
      <c r="F450">
        <v>61</v>
      </c>
      <c r="G450">
        <v>2</v>
      </c>
      <c r="H450">
        <v>5</v>
      </c>
      <c r="I450">
        <v>2</v>
      </c>
      <c r="J450">
        <v>7</v>
      </c>
      <c r="K450">
        <v>9</v>
      </c>
      <c r="L450">
        <v>76</v>
      </c>
      <c r="M450">
        <v>2.63</v>
      </c>
      <c r="N450">
        <v>0.03</v>
      </c>
      <c r="O450">
        <v>0.08</v>
      </c>
      <c r="P450">
        <v>0.03</v>
      </c>
      <c r="Q450">
        <v>0.11</v>
      </c>
      <c r="R450">
        <v>0.15</v>
      </c>
      <c r="S450">
        <v>1.25</v>
      </c>
      <c r="T450">
        <v>787.49</v>
      </c>
      <c r="U450">
        <v>12.91</v>
      </c>
      <c r="V450">
        <v>0.15</v>
      </c>
      <c r="W450">
        <v>0.38</v>
      </c>
      <c r="X450">
        <v>0.15</v>
      </c>
      <c r="Y450">
        <v>0.53</v>
      </c>
      <c r="Z450">
        <v>0.69</v>
      </c>
      <c r="AA450">
        <v>5.79</v>
      </c>
      <c r="AB450">
        <v>12.28</v>
      </c>
      <c r="AC450">
        <v>13.27</v>
      </c>
      <c r="AD450">
        <v>41.73</v>
      </c>
      <c r="AE450">
        <v>50.96</v>
      </c>
      <c r="AF450">
        <v>-8.11</v>
      </c>
      <c r="AG450">
        <v>36.67</v>
      </c>
      <c r="AH450">
        <v>33</v>
      </c>
      <c r="AI450">
        <v>57</v>
      </c>
      <c r="AJ450">
        <v>0</v>
      </c>
      <c r="AK450">
        <v>2</v>
      </c>
      <c r="AL450">
        <v>0</v>
      </c>
      <c r="AM450">
        <v>0</v>
      </c>
      <c r="AN450">
        <v>2</v>
      </c>
      <c r="AO450">
        <v>0</v>
      </c>
      <c r="AP450">
        <v>2</v>
      </c>
      <c r="AQ450">
        <v>72</v>
      </c>
      <c r="AR450">
        <v>2.78</v>
      </c>
      <c r="AS450">
        <v>0</v>
      </c>
      <c r="AT450">
        <v>0</v>
      </c>
      <c r="AU450">
        <v>0</v>
      </c>
    </row>
    <row r="451" spans="2:47" x14ac:dyDescent="0.2">
      <c r="B451" t="s">
        <v>967</v>
      </c>
      <c r="C451" t="s">
        <v>46</v>
      </c>
      <c r="D451" t="s">
        <v>601</v>
      </c>
      <c r="E451">
        <v>18.617999999999999</v>
      </c>
      <c r="F451">
        <v>18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13</v>
      </c>
      <c r="M451">
        <v>0</v>
      </c>
      <c r="N451">
        <v>0</v>
      </c>
      <c r="O451">
        <v>0</v>
      </c>
      <c r="P451">
        <v>0.06</v>
      </c>
      <c r="Q451">
        <v>0</v>
      </c>
      <c r="R451">
        <v>0.06</v>
      </c>
      <c r="S451">
        <v>0.72</v>
      </c>
      <c r="T451">
        <v>128.61000000000001</v>
      </c>
      <c r="U451">
        <v>7.15</v>
      </c>
      <c r="V451">
        <v>0</v>
      </c>
      <c r="W451">
        <v>0</v>
      </c>
      <c r="X451">
        <v>0.47</v>
      </c>
      <c r="Y451">
        <v>0</v>
      </c>
      <c r="Z451">
        <v>0.47</v>
      </c>
      <c r="AA451">
        <v>6.06</v>
      </c>
      <c r="AB451">
        <v>12.89</v>
      </c>
      <c r="AC451">
        <v>12.69</v>
      </c>
      <c r="AD451">
        <v>41.64</v>
      </c>
      <c r="AE451">
        <v>51.22</v>
      </c>
      <c r="AF451">
        <v>-42.05</v>
      </c>
      <c r="AG451">
        <v>14.29</v>
      </c>
      <c r="AH451">
        <v>1</v>
      </c>
      <c r="AI451">
        <v>6</v>
      </c>
      <c r="AJ451">
        <v>0</v>
      </c>
      <c r="AK451">
        <v>4</v>
      </c>
      <c r="AL451">
        <v>0</v>
      </c>
      <c r="AM451">
        <v>0</v>
      </c>
      <c r="AN451">
        <v>3</v>
      </c>
      <c r="AO451">
        <v>0</v>
      </c>
      <c r="AP451">
        <v>0</v>
      </c>
      <c r="AQ451">
        <v>6</v>
      </c>
      <c r="AR451">
        <v>0</v>
      </c>
      <c r="AS451">
        <v>0</v>
      </c>
      <c r="AT451">
        <v>1</v>
      </c>
      <c r="AU451">
        <v>0</v>
      </c>
    </row>
    <row r="452" spans="2:47" x14ac:dyDescent="0.2">
      <c r="B452" t="s">
        <v>907</v>
      </c>
      <c r="C452" t="s">
        <v>102</v>
      </c>
      <c r="D452" t="s">
        <v>586</v>
      </c>
      <c r="E452">
        <v>18.097999999999999</v>
      </c>
      <c r="F452">
        <v>52</v>
      </c>
      <c r="G452">
        <v>1</v>
      </c>
      <c r="H452">
        <v>1</v>
      </c>
      <c r="I452">
        <v>1</v>
      </c>
      <c r="J452">
        <v>2</v>
      </c>
      <c r="K452">
        <v>3</v>
      </c>
      <c r="L452">
        <v>32</v>
      </c>
      <c r="M452">
        <v>3.12</v>
      </c>
      <c r="N452">
        <v>0.02</v>
      </c>
      <c r="O452">
        <v>0.02</v>
      </c>
      <c r="P452">
        <v>0.02</v>
      </c>
      <c r="Q452">
        <v>0.04</v>
      </c>
      <c r="R452">
        <v>0.06</v>
      </c>
      <c r="S452">
        <v>0.62</v>
      </c>
      <c r="T452">
        <v>593.46</v>
      </c>
      <c r="U452">
        <v>11.41</v>
      </c>
      <c r="V452">
        <v>0.1</v>
      </c>
      <c r="W452">
        <v>0.1</v>
      </c>
      <c r="X452">
        <v>0.1</v>
      </c>
      <c r="Y452">
        <v>0.2</v>
      </c>
      <c r="Z452">
        <v>0.3</v>
      </c>
      <c r="AA452">
        <v>3.24</v>
      </c>
      <c r="AB452">
        <v>12.32</v>
      </c>
      <c r="AC452">
        <v>12.95</v>
      </c>
      <c r="AD452">
        <v>47.21</v>
      </c>
      <c r="AE452">
        <v>51.42</v>
      </c>
      <c r="AF452">
        <v>-23.98</v>
      </c>
      <c r="AG452">
        <v>29.63</v>
      </c>
      <c r="AH452">
        <v>16</v>
      </c>
      <c r="AI452">
        <v>38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32</v>
      </c>
      <c r="AR452">
        <v>3.12</v>
      </c>
      <c r="AS452">
        <v>1</v>
      </c>
      <c r="AT452">
        <v>1</v>
      </c>
      <c r="AU452">
        <v>100</v>
      </c>
    </row>
    <row r="453" spans="2:47" x14ac:dyDescent="0.2">
      <c r="B453" t="s">
        <v>1681</v>
      </c>
      <c r="C453" t="s">
        <v>46</v>
      </c>
      <c r="D453" t="s">
        <v>608</v>
      </c>
      <c r="E453">
        <v>17.082000000000001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8.1199999999999992</v>
      </c>
      <c r="U453">
        <v>8.1199999999999992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7.38</v>
      </c>
      <c r="AB453">
        <v>11.99</v>
      </c>
      <c r="AC453">
        <v>13.28</v>
      </c>
      <c r="AD453">
        <v>40.47</v>
      </c>
      <c r="AE453">
        <v>43.8</v>
      </c>
      <c r="AF453">
        <v>-14.29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</row>
    <row r="454" spans="2:47" x14ac:dyDescent="0.2">
      <c r="B454" t="s">
        <v>539</v>
      </c>
      <c r="C454" t="s">
        <v>102</v>
      </c>
      <c r="D454" t="s">
        <v>586</v>
      </c>
      <c r="E454">
        <v>20.638000000000002</v>
      </c>
      <c r="F454">
        <v>29</v>
      </c>
      <c r="G454">
        <v>1</v>
      </c>
      <c r="H454">
        <v>4</v>
      </c>
      <c r="I454">
        <v>1</v>
      </c>
      <c r="J454">
        <v>5</v>
      </c>
      <c r="K454">
        <v>6</v>
      </c>
      <c r="L454">
        <v>24</v>
      </c>
      <c r="M454">
        <v>4.17</v>
      </c>
      <c r="N454">
        <v>0.03</v>
      </c>
      <c r="O454">
        <v>0.14000000000000001</v>
      </c>
      <c r="P454">
        <v>0.03</v>
      </c>
      <c r="Q454">
        <v>0.17</v>
      </c>
      <c r="R454">
        <v>0.21</v>
      </c>
      <c r="S454">
        <v>0.83</v>
      </c>
      <c r="T454">
        <v>391.61</v>
      </c>
      <c r="U454">
        <v>13.5</v>
      </c>
      <c r="V454">
        <v>0.15</v>
      </c>
      <c r="W454">
        <v>0.61</v>
      </c>
      <c r="X454">
        <v>0.15</v>
      </c>
      <c r="Y454">
        <v>0.77</v>
      </c>
      <c r="Z454">
        <v>0.92</v>
      </c>
      <c r="AA454">
        <v>3.68</v>
      </c>
      <c r="AB454">
        <v>12.33</v>
      </c>
      <c r="AC454">
        <v>13.07</v>
      </c>
      <c r="AD454">
        <v>47.28</v>
      </c>
      <c r="AE454">
        <v>50.45</v>
      </c>
      <c r="AF454">
        <v>-4.53</v>
      </c>
      <c r="AG454">
        <v>38.89</v>
      </c>
      <c r="AH454">
        <v>14</v>
      </c>
      <c r="AI454">
        <v>22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24</v>
      </c>
      <c r="AR454">
        <v>4.17</v>
      </c>
      <c r="AS454">
        <v>0</v>
      </c>
      <c r="AT454">
        <v>0</v>
      </c>
      <c r="AU454">
        <v>0</v>
      </c>
    </row>
    <row r="455" spans="2:47" x14ac:dyDescent="0.2">
      <c r="B455" t="s">
        <v>521</v>
      </c>
      <c r="C455" t="s">
        <v>41</v>
      </c>
      <c r="D455" t="s">
        <v>636</v>
      </c>
      <c r="E455">
        <v>18.370999999999999</v>
      </c>
      <c r="F455">
        <v>60</v>
      </c>
      <c r="G455">
        <v>11</v>
      </c>
      <c r="H455">
        <v>9</v>
      </c>
      <c r="I455">
        <v>4</v>
      </c>
      <c r="J455">
        <v>20</v>
      </c>
      <c r="K455">
        <v>24</v>
      </c>
      <c r="L455">
        <v>77</v>
      </c>
      <c r="M455">
        <v>14.29</v>
      </c>
      <c r="N455">
        <v>0.18</v>
      </c>
      <c r="O455">
        <v>0.15</v>
      </c>
      <c r="P455">
        <v>7.0000000000000007E-2</v>
      </c>
      <c r="Q455">
        <v>0.33</v>
      </c>
      <c r="R455">
        <v>0.4</v>
      </c>
      <c r="S455">
        <v>1.28</v>
      </c>
      <c r="T455">
        <v>725.75</v>
      </c>
      <c r="U455">
        <v>12.1</v>
      </c>
      <c r="V455">
        <v>0.91</v>
      </c>
      <c r="W455">
        <v>0.74</v>
      </c>
      <c r="X455">
        <v>0.33</v>
      </c>
      <c r="Y455">
        <v>1.65</v>
      </c>
      <c r="Z455">
        <v>1.98</v>
      </c>
      <c r="AA455">
        <v>6.37</v>
      </c>
      <c r="AB455">
        <v>12.93</v>
      </c>
      <c r="AC455">
        <v>12.99</v>
      </c>
      <c r="AD455">
        <v>50.12</v>
      </c>
      <c r="AE455">
        <v>47.34</v>
      </c>
      <c r="AF455">
        <v>4.92</v>
      </c>
      <c r="AG455">
        <v>56.92</v>
      </c>
      <c r="AH455">
        <v>37</v>
      </c>
      <c r="AI455">
        <v>28</v>
      </c>
      <c r="AJ455">
        <v>4</v>
      </c>
      <c r="AK455">
        <v>13</v>
      </c>
      <c r="AL455">
        <v>30.77</v>
      </c>
      <c r="AM455">
        <v>4</v>
      </c>
      <c r="AN455">
        <v>14</v>
      </c>
      <c r="AO455">
        <v>28.57</v>
      </c>
      <c r="AP455">
        <v>3</v>
      </c>
      <c r="AQ455">
        <v>50</v>
      </c>
      <c r="AR455">
        <v>6</v>
      </c>
      <c r="AS455">
        <v>107</v>
      </c>
      <c r="AT455">
        <v>202</v>
      </c>
      <c r="AU455">
        <v>52.97</v>
      </c>
    </row>
    <row r="456" spans="2:47" x14ac:dyDescent="0.2">
      <c r="B456" t="s">
        <v>884</v>
      </c>
      <c r="C456" t="s">
        <v>102</v>
      </c>
      <c r="D456" t="s">
        <v>636</v>
      </c>
      <c r="E456">
        <v>19.271999999999998</v>
      </c>
      <c r="F456">
        <v>50</v>
      </c>
      <c r="G456">
        <v>3</v>
      </c>
      <c r="H456">
        <v>2</v>
      </c>
      <c r="I456">
        <v>1</v>
      </c>
      <c r="J456">
        <v>5</v>
      </c>
      <c r="K456">
        <v>6</v>
      </c>
      <c r="L456">
        <v>28</v>
      </c>
      <c r="M456">
        <v>10.71</v>
      </c>
      <c r="N456">
        <v>0.06</v>
      </c>
      <c r="O456">
        <v>0.04</v>
      </c>
      <c r="P456">
        <v>0.02</v>
      </c>
      <c r="Q456">
        <v>0.1</v>
      </c>
      <c r="R456">
        <v>0.12</v>
      </c>
      <c r="S456">
        <v>0.56000000000000005</v>
      </c>
      <c r="T456">
        <v>582.92999999999995</v>
      </c>
      <c r="U456">
        <v>11.66</v>
      </c>
      <c r="V456">
        <v>0.31</v>
      </c>
      <c r="W456">
        <v>0.21</v>
      </c>
      <c r="X456">
        <v>0.1</v>
      </c>
      <c r="Y456">
        <v>0.51</v>
      </c>
      <c r="Z456">
        <v>0.62</v>
      </c>
      <c r="AA456">
        <v>2.88</v>
      </c>
      <c r="AB456">
        <v>12.6</v>
      </c>
      <c r="AC456">
        <v>13.08</v>
      </c>
      <c r="AD456">
        <v>51.07</v>
      </c>
      <c r="AE456">
        <v>46.28</v>
      </c>
      <c r="AF456">
        <v>-4.1100000000000003</v>
      </c>
      <c r="AG456">
        <v>44.23</v>
      </c>
      <c r="AH456">
        <v>23</v>
      </c>
      <c r="AI456">
        <v>29</v>
      </c>
      <c r="AJ456">
        <v>0</v>
      </c>
      <c r="AK456">
        <v>0</v>
      </c>
      <c r="AL456">
        <v>0</v>
      </c>
      <c r="AM456">
        <v>0</v>
      </c>
      <c r="AN456">
        <v>2</v>
      </c>
      <c r="AO456">
        <v>0</v>
      </c>
      <c r="AP456">
        <v>3</v>
      </c>
      <c r="AQ456">
        <v>26</v>
      </c>
      <c r="AR456">
        <v>11.54</v>
      </c>
      <c r="AS456">
        <v>0</v>
      </c>
      <c r="AT456">
        <v>0</v>
      </c>
      <c r="AU456">
        <v>0</v>
      </c>
    </row>
    <row r="457" spans="2:47" x14ac:dyDescent="0.2">
      <c r="B457" t="s">
        <v>820</v>
      </c>
      <c r="C457" t="s">
        <v>102</v>
      </c>
      <c r="D457" t="s">
        <v>590</v>
      </c>
      <c r="E457">
        <v>20.343</v>
      </c>
      <c r="F457">
        <v>46</v>
      </c>
      <c r="G457">
        <v>2</v>
      </c>
      <c r="H457">
        <v>2</v>
      </c>
      <c r="I457">
        <v>4</v>
      </c>
      <c r="J457">
        <v>4</v>
      </c>
      <c r="K457">
        <v>8</v>
      </c>
      <c r="L457">
        <v>48</v>
      </c>
      <c r="M457">
        <v>4.17</v>
      </c>
      <c r="N457">
        <v>0.04</v>
      </c>
      <c r="O457">
        <v>0.04</v>
      </c>
      <c r="P457">
        <v>0.09</v>
      </c>
      <c r="Q457">
        <v>0.09</v>
      </c>
      <c r="R457">
        <v>0.17</v>
      </c>
      <c r="S457">
        <v>1.04</v>
      </c>
      <c r="T457">
        <v>641.23</v>
      </c>
      <c r="U457">
        <v>13.94</v>
      </c>
      <c r="V457">
        <v>0.19</v>
      </c>
      <c r="W457">
        <v>0.19</v>
      </c>
      <c r="X457">
        <v>0.37</v>
      </c>
      <c r="Y457">
        <v>0.37</v>
      </c>
      <c r="Z457">
        <v>0.75</v>
      </c>
      <c r="AA457">
        <v>4.49</v>
      </c>
      <c r="AB457">
        <v>12.68</v>
      </c>
      <c r="AC457">
        <v>13.44</v>
      </c>
      <c r="AD457">
        <v>56.62</v>
      </c>
      <c r="AE457">
        <v>49.69</v>
      </c>
      <c r="AF457">
        <v>6.64</v>
      </c>
      <c r="AG457">
        <v>58.93</v>
      </c>
      <c r="AH457">
        <v>33</v>
      </c>
      <c r="AI457">
        <v>23</v>
      </c>
      <c r="AJ457">
        <v>0</v>
      </c>
      <c r="AK457">
        <v>0</v>
      </c>
      <c r="AL457">
        <v>0</v>
      </c>
      <c r="AM457">
        <v>0</v>
      </c>
      <c r="AN457">
        <v>3</v>
      </c>
      <c r="AO457">
        <v>0</v>
      </c>
      <c r="AP457">
        <v>2</v>
      </c>
      <c r="AQ457">
        <v>45</v>
      </c>
      <c r="AR457">
        <v>4.4400000000000004</v>
      </c>
      <c r="AS457">
        <v>0</v>
      </c>
      <c r="AT457">
        <v>1</v>
      </c>
      <c r="AU457">
        <v>0</v>
      </c>
    </row>
    <row r="458" spans="2:47" x14ac:dyDescent="0.2">
      <c r="B458" t="s">
        <v>922</v>
      </c>
      <c r="C458" t="s">
        <v>102</v>
      </c>
      <c r="D458" t="s">
        <v>630</v>
      </c>
      <c r="E458">
        <v>17.649000000000001</v>
      </c>
      <c r="F458">
        <v>2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3</v>
      </c>
      <c r="M458">
        <v>33.33</v>
      </c>
      <c r="N458">
        <v>0.5</v>
      </c>
      <c r="O458">
        <v>0</v>
      </c>
      <c r="P458">
        <v>0</v>
      </c>
      <c r="Q458">
        <v>0.5</v>
      </c>
      <c r="R458">
        <v>0.5</v>
      </c>
      <c r="S458">
        <v>1.5</v>
      </c>
      <c r="T458">
        <v>25.23</v>
      </c>
      <c r="U458">
        <v>12.62</v>
      </c>
      <c r="V458">
        <v>2.38</v>
      </c>
      <c r="W458">
        <v>0</v>
      </c>
      <c r="X458">
        <v>0</v>
      </c>
      <c r="Y458">
        <v>2.38</v>
      </c>
      <c r="Z458">
        <v>2.38</v>
      </c>
      <c r="AA458">
        <v>7.13</v>
      </c>
      <c r="AB458">
        <v>12.19</v>
      </c>
      <c r="AC458">
        <v>12.31</v>
      </c>
      <c r="AD458">
        <v>39.69</v>
      </c>
      <c r="AE458">
        <v>41.44</v>
      </c>
      <c r="AF458">
        <v>17.86</v>
      </c>
      <c r="AG458">
        <v>75</v>
      </c>
      <c r="AH458">
        <v>3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2</v>
      </c>
      <c r="AR458">
        <v>50</v>
      </c>
      <c r="AS458">
        <v>0</v>
      </c>
      <c r="AT458">
        <v>0</v>
      </c>
      <c r="AU458">
        <v>0</v>
      </c>
    </row>
    <row r="459" spans="2:47" x14ac:dyDescent="0.2">
      <c r="B459" t="s">
        <v>913</v>
      </c>
      <c r="C459" t="s">
        <v>49</v>
      </c>
      <c r="D459" t="s">
        <v>599</v>
      </c>
      <c r="E459">
        <v>17.048999999999999</v>
      </c>
      <c r="F459">
        <v>14</v>
      </c>
      <c r="G459">
        <v>0</v>
      </c>
      <c r="H459">
        <v>1</v>
      </c>
      <c r="I459">
        <v>1</v>
      </c>
      <c r="J459">
        <v>1</v>
      </c>
      <c r="K459">
        <v>2</v>
      </c>
      <c r="L459">
        <v>3</v>
      </c>
      <c r="M459">
        <v>0</v>
      </c>
      <c r="N459">
        <v>0</v>
      </c>
      <c r="O459">
        <v>7.0000000000000007E-2</v>
      </c>
      <c r="P459">
        <v>7.0000000000000007E-2</v>
      </c>
      <c r="Q459">
        <v>7.0000000000000007E-2</v>
      </c>
      <c r="R459">
        <v>0.14000000000000001</v>
      </c>
      <c r="S459">
        <v>0.21</v>
      </c>
      <c r="T459">
        <v>137.56</v>
      </c>
      <c r="U459">
        <v>9.83</v>
      </c>
      <c r="V459">
        <v>0</v>
      </c>
      <c r="W459">
        <v>0.44</v>
      </c>
      <c r="X459">
        <v>0.44</v>
      </c>
      <c r="Y459">
        <v>0.44</v>
      </c>
      <c r="Z459">
        <v>0.87</v>
      </c>
      <c r="AA459">
        <v>1.31</v>
      </c>
      <c r="AB459">
        <v>12.06</v>
      </c>
      <c r="AC459">
        <v>12.81</v>
      </c>
      <c r="AD459">
        <v>45.61</v>
      </c>
      <c r="AE459">
        <v>52.35</v>
      </c>
      <c r="AF459">
        <v>-5.24</v>
      </c>
      <c r="AG459">
        <v>40</v>
      </c>
      <c r="AH459">
        <v>4</v>
      </c>
      <c r="AI459">
        <v>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</v>
      </c>
      <c r="AR459">
        <v>0</v>
      </c>
      <c r="AS459">
        <v>0</v>
      </c>
      <c r="AT459">
        <v>1</v>
      </c>
      <c r="AU459">
        <v>0</v>
      </c>
    </row>
    <row r="460" spans="2:47" x14ac:dyDescent="0.2">
      <c r="B460" t="s">
        <v>813</v>
      </c>
      <c r="C460" t="s">
        <v>49</v>
      </c>
      <c r="D460" t="s">
        <v>636</v>
      </c>
      <c r="E460">
        <v>17.434999999999999</v>
      </c>
      <c r="F460">
        <v>60</v>
      </c>
      <c r="G460">
        <v>8</v>
      </c>
      <c r="H460">
        <v>3</v>
      </c>
      <c r="I460">
        <v>1</v>
      </c>
      <c r="J460">
        <v>11</v>
      </c>
      <c r="K460">
        <v>12</v>
      </c>
      <c r="L460">
        <v>49</v>
      </c>
      <c r="M460">
        <v>16.329999999999998</v>
      </c>
      <c r="N460">
        <v>0.13</v>
      </c>
      <c r="O460">
        <v>0.05</v>
      </c>
      <c r="P460">
        <v>0.02</v>
      </c>
      <c r="Q460">
        <v>0.18</v>
      </c>
      <c r="R460">
        <v>0.2</v>
      </c>
      <c r="S460">
        <v>0.82</v>
      </c>
      <c r="T460">
        <v>600.66</v>
      </c>
      <c r="U460">
        <v>10.01</v>
      </c>
      <c r="V460">
        <v>0.8</v>
      </c>
      <c r="W460">
        <v>0.3</v>
      </c>
      <c r="X460">
        <v>0.1</v>
      </c>
      <c r="Y460">
        <v>1.1000000000000001</v>
      </c>
      <c r="Z460">
        <v>1.2</v>
      </c>
      <c r="AA460">
        <v>4.8899999999999997</v>
      </c>
      <c r="AB460">
        <v>12.15</v>
      </c>
      <c r="AC460">
        <v>12.92</v>
      </c>
      <c r="AD460">
        <v>46.21</v>
      </c>
      <c r="AE460">
        <v>46.94</v>
      </c>
      <c r="AF460">
        <v>-3.09</v>
      </c>
      <c r="AG460">
        <v>47.73</v>
      </c>
      <c r="AH460">
        <v>21</v>
      </c>
      <c r="AI460">
        <v>23</v>
      </c>
      <c r="AJ460">
        <v>2</v>
      </c>
      <c r="AK460">
        <v>10</v>
      </c>
      <c r="AL460">
        <v>20</v>
      </c>
      <c r="AM460">
        <v>3</v>
      </c>
      <c r="AN460">
        <v>10</v>
      </c>
      <c r="AO460">
        <v>30</v>
      </c>
      <c r="AP460">
        <v>3</v>
      </c>
      <c r="AQ460">
        <v>29</v>
      </c>
      <c r="AR460">
        <v>10.34</v>
      </c>
      <c r="AS460">
        <v>93</v>
      </c>
      <c r="AT460">
        <v>216</v>
      </c>
      <c r="AU460">
        <v>43.06</v>
      </c>
    </row>
    <row r="461" spans="2:47" x14ac:dyDescent="0.2">
      <c r="B461" t="s">
        <v>738</v>
      </c>
      <c r="C461" t="s">
        <v>49</v>
      </c>
      <c r="D461" t="s">
        <v>579</v>
      </c>
      <c r="E461">
        <v>17.931000000000001</v>
      </c>
      <c r="F461">
        <v>65</v>
      </c>
      <c r="G461">
        <v>9</v>
      </c>
      <c r="H461">
        <v>8</v>
      </c>
      <c r="I461">
        <v>8</v>
      </c>
      <c r="J461">
        <v>17</v>
      </c>
      <c r="K461">
        <v>25</v>
      </c>
      <c r="L461">
        <v>98</v>
      </c>
      <c r="M461">
        <v>9.18</v>
      </c>
      <c r="N461">
        <v>0.14000000000000001</v>
      </c>
      <c r="O461">
        <v>0.12</v>
      </c>
      <c r="P461">
        <v>0.12</v>
      </c>
      <c r="Q461">
        <v>0.26</v>
      </c>
      <c r="R461">
        <v>0.38</v>
      </c>
      <c r="S461">
        <v>1.51</v>
      </c>
      <c r="T461">
        <v>829.92</v>
      </c>
      <c r="U461">
        <v>12.77</v>
      </c>
      <c r="V461">
        <v>0.65</v>
      </c>
      <c r="W461">
        <v>0.57999999999999996</v>
      </c>
      <c r="X461">
        <v>0.57999999999999996</v>
      </c>
      <c r="Y461">
        <v>1.23</v>
      </c>
      <c r="Z461">
        <v>1.81</v>
      </c>
      <c r="AA461">
        <v>7.09</v>
      </c>
      <c r="AB461">
        <v>13.87</v>
      </c>
      <c r="AC461">
        <v>13.14</v>
      </c>
      <c r="AD461">
        <v>57.22</v>
      </c>
      <c r="AE461">
        <v>49.94</v>
      </c>
      <c r="AF461">
        <v>5.05</v>
      </c>
      <c r="AG461">
        <v>61.97</v>
      </c>
      <c r="AH461">
        <v>44</v>
      </c>
      <c r="AI461">
        <v>27</v>
      </c>
      <c r="AJ461">
        <v>1</v>
      </c>
      <c r="AK461">
        <v>15</v>
      </c>
      <c r="AL461">
        <v>6.67</v>
      </c>
      <c r="AM461">
        <v>3</v>
      </c>
      <c r="AN461">
        <v>18</v>
      </c>
      <c r="AO461">
        <v>16.670000000000002</v>
      </c>
      <c r="AP461">
        <v>5</v>
      </c>
      <c r="AQ461">
        <v>65</v>
      </c>
      <c r="AR461">
        <v>7.69</v>
      </c>
      <c r="AS461">
        <v>9</v>
      </c>
      <c r="AT461">
        <v>18</v>
      </c>
      <c r="AU461">
        <v>50</v>
      </c>
    </row>
    <row r="462" spans="2:47" x14ac:dyDescent="0.2">
      <c r="B462" t="s">
        <v>982</v>
      </c>
      <c r="C462" t="s">
        <v>102</v>
      </c>
      <c r="D462" t="s">
        <v>586</v>
      </c>
      <c r="E462">
        <v>16.027999999999999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</v>
      </c>
      <c r="T462">
        <v>66.91</v>
      </c>
      <c r="U462">
        <v>13.38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0.9</v>
      </c>
      <c r="AB462">
        <v>11.95</v>
      </c>
      <c r="AC462">
        <v>12.94</v>
      </c>
      <c r="AD462">
        <v>51.59</v>
      </c>
      <c r="AE462">
        <v>42.71</v>
      </c>
      <c r="AF462">
        <v>-58.98</v>
      </c>
      <c r="AG462">
        <v>33.33</v>
      </c>
      <c r="AH462">
        <v>2</v>
      </c>
      <c r="AI462">
        <v>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</row>
    <row r="463" spans="2:47" x14ac:dyDescent="0.2">
      <c r="B463" t="s">
        <v>706</v>
      </c>
      <c r="C463" t="s">
        <v>102</v>
      </c>
      <c r="D463" t="s">
        <v>601</v>
      </c>
      <c r="E463">
        <v>19.173999999999999</v>
      </c>
      <c r="F463">
        <v>67</v>
      </c>
      <c r="G463">
        <v>6</v>
      </c>
      <c r="H463">
        <v>19</v>
      </c>
      <c r="I463">
        <v>10</v>
      </c>
      <c r="J463">
        <v>25</v>
      </c>
      <c r="K463">
        <v>35</v>
      </c>
      <c r="L463">
        <v>180</v>
      </c>
      <c r="M463">
        <v>3.33</v>
      </c>
      <c r="N463">
        <v>0.09</v>
      </c>
      <c r="O463">
        <v>0.28000000000000003</v>
      </c>
      <c r="P463">
        <v>0.15</v>
      </c>
      <c r="Q463">
        <v>0.37</v>
      </c>
      <c r="R463">
        <v>0.52</v>
      </c>
      <c r="S463">
        <v>2.69</v>
      </c>
      <c r="T463">
        <v>1098.01</v>
      </c>
      <c r="U463">
        <v>16.39</v>
      </c>
      <c r="V463">
        <v>0.33</v>
      </c>
      <c r="W463">
        <v>1.04</v>
      </c>
      <c r="X463">
        <v>0.55000000000000004</v>
      </c>
      <c r="Y463">
        <v>1.37</v>
      </c>
      <c r="Z463">
        <v>1.91</v>
      </c>
      <c r="AA463">
        <v>9.84</v>
      </c>
      <c r="AB463">
        <v>13.44</v>
      </c>
      <c r="AC463">
        <v>13.4</v>
      </c>
      <c r="AD463">
        <v>52.9</v>
      </c>
      <c r="AE463">
        <v>51.55</v>
      </c>
      <c r="AF463">
        <v>6.03</v>
      </c>
      <c r="AG463">
        <v>55.17</v>
      </c>
      <c r="AH463">
        <v>64</v>
      </c>
      <c r="AI463">
        <v>52</v>
      </c>
      <c r="AJ463">
        <v>0</v>
      </c>
      <c r="AK463">
        <v>3</v>
      </c>
      <c r="AL463">
        <v>0</v>
      </c>
      <c r="AM463">
        <v>1</v>
      </c>
      <c r="AN463">
        <v>5</v>
      </c>
      <c r="AO463">
        <v>20</v>
      </c>
      <c r="AP463">
        <v>5</v>
      </c>
      <c r="AQ463">
        <v>172</v>
      </c>
      <c r="AR463">
        <v>2.91</v>
      </c>
      <c r="AS463">
        <v>0</v>
      </c>
      <c r="AT463">
        <v>0</v>
      </c>
      <c r="AU463">
        <v>0</v>
      </c>
    </row>
    <row r="464" spans="2:47" x14ac:dyDescent="0.2">
      <c r="B464" t="s">
        <v>863</v>
      </c>
      <c r="C464" t="s">
        <v>102</v>
      </c>
      <c r="D464" t="s">
        <v>581</v>
      </c>
      <c r="E464">
        <v>16.065999999999999</v>
      </c>
      <c r="F464">
        <v>42</v>
      </c>
      <c r="G464">
        <v>0</v>
      </c>
      <c r="H464">
        <v>4</v>
      </c>
      <c r="I464">
        <v>2</v>
      </c>
      <c r="J464">
        <v>4</v>
      </c>
      <c r="K464">
        <v>6</v>
      </c>
      <c r="L464">
        <v>25</v>
      </c>
      <c r="M464">
        <v>0</v>
      </c>
      <c r="N464">
        <v>0</v>
      </c>
      <c r="O464">
        <v>0.1</v>
      </c>
      <c r="P464">
        <v>0.05</v>
      </c>
      <c r="Q464">
        <v>0.1</v>
      </c>
      <c r="R464">
        <v>0.14000000000000001</v>
      </c>
      <c r="S464">
        <v>0.6</v>
      </c>
      <c r="T464">
        <v>457.32</v>
      </c>
      <c r="U464">
        <v>10.89</v>
      </c>
      <c r="V464">
        <v>0</v>
      </c>
      <c r="W464">
        <v>0.52</v>
      </c>
      <c r="X464">
        <v>0.26</v>
      </c>
      <c r="Y464">
        <v>0.52</v>
      </c>
      <c r="Z464">
        <v>0.79</v>
      </c>
      <c r="AA464">
        <v>3.28</v>
      </c>
      <c r="AB464">
        <v>12.62</v>
      </c>
      <c r="AC464">
        <v>13.01</v>
      </c>
      <c r="AD464">
        <v>59.44</v>
      </c>
      <c r="AE464">
        <v>47.48</v>
      </c>
      <c r="AF464">
        <v>8.4499999999999993</v>
      </c>
      <c r="AG464">
        <v>66.67</v>
      </c>
      <c r="AH464">
        <v>26</v>
      </c>
      <c r="AI464">
        <v>13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25</v>
      </c>
      <c r="AR464">
        <v>0</v>
      </c>
      <c r="AS464">
        <v>0</v>
      </c>
      <c r="AT464">
        <v>0</v>
      </c>
      <c r="AU464">
        <v>0</v>
      </c>
    </row>
    <row r="465" spans="2:47" x14ac:dyDescent="0.2">
      <c r="B465" t="s">
        <v>985</v>
      </c>
      <c r="C465" t="s">
        <v>46</v>
      </c>
      <c r="D465" t="s">
        <v>636</v>
      </c>
      <c r="E465">
        <v>19.315999999999999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-60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0</v>
      </c>
    </row>
    <row r="466" spans="2:47" x14ac:dyDescent="0.2">
      <c r="B466" t="s">
        <v>843</v>
      </c>
      <c r="C466" t="s">
        <v>102</v>
      </c>
      <c r="D466" t="s">
        <v>579</v>
      </c>
      <c r="E466">
        <v>20.622</v>
      </c>
      <c r="F466">
        <v>59</v>
      </c>
      <c r="G466">
        <v>4</v>
      </c>
      <c r="H466">
        <v>9</v>
      </c>
      <c r="I466">
        <v>7</v>
      </c>
      <c r="J466">
        <v>13</v>
      </c>
      <c r="K466">
        <v>20</v>
      </c>
      <c r="L466">
        <v>56</v>
      </c>
      <c r="M466">
        <v>7.14</v>
      </c>
      <c r="N466">
        <v>7.0000000000000007E-2</v>
      </c>
      <c r="O466">
        <v>0.15</v>
      </c>
      <c r="P466">
        <v>0.12</v>
      </c>
      <c r="Q466">
        <v>0.22</v>
      </c>
      <c r="R466">
        <v>0.34</v>
      </c>
      <c r="S466">
        <v>0.95</v>
      </c>
      <c r="T466">
        <v>980.34</v>
      </c>
      <c r="U466">
        <v>16.62</v>
      </c>
      <c r="V466">
        <v>0.24</v>
      </c>
      <c r="W466">
        <v>0.55000000000000004</v>
      </c>
      <c r="X466">
        <v>0.43</v>
      </c>
      <c r="Y466">
        <v>0.8</v>
      </c>
      <c r="Z466">
        <v>1.22</v>
      </c>
      <c r="AA466">
        <v>3.43</v>
      </c>
      <c r="AB466">
        <v>13.36</v>
      </c>
      <c r="AC466">
        <v>13.25</v>
      </c>
      <c r="AD466">
        <v>58.4</v>
      </c>
      <c r="AE466">
        <v>50.27</v>
      </c>
      <c r="AF466">
        <v>9.19</v>
      </c>
      <c r="AG466">
        <v>64.290000000000006</v>
      </c>
      <c r="AH466">
        <v>63</v>
      </c>
      <c r="AI466">
        <v>35</v>
      </c>
      <c r="AJ466">
        <v>0</v>
      </c>
      <c r="AK466">
        <v>0</v>
      </c>
      <c r="AL466">
        <v>0</v>
      </c>
      <c r="AM466">
        <v>0</v>
      </c>
      <c r="AN466">
        <v>3</v>
      </c>
      <c r="AO466">
        <v>0</v>
      </c>
      <c r="AP466">
        <v>4</v>
      </c>
      <c r="AQ466">
        <v>53</v>
      </c>
      <c r="AR466">
        <v>7.55</v>
      </c>
      <c r="AS466">
        <v>0</v>
      </c>
      <c r="AT466">
        <v>0</v>
      </c>
      <c r="AU466">
        <v>0</v>
      </c>
    </row>
    <row r="467" spans="2:47" x14ac:dyDescent="0.2">
      <c r="B467" t="s">
        <v>862</v>
      </c>
      <c r="C467" t="s">
        <v>102</v>
      </c>
      <c r="D467" t="s">
        <v>599</v>
      </c>
      <c r="E467">
        <v>17.620999999999999</v>
      </c>
      <c r="F467">
        <v>42</v>
      </c>
      <c r="G467">
        <v>2</v>
      </c>
      <c r="H467">
        <v>1</v>
      </c>
      <c r="I467">
        <v>2</v>
      </c>
      <c r="J467">
        <v>3</v>
      </c>
      <c r="K467">
        <v>5</v>
      </c>
      <c r="L467">
        <v>29</v>
      </c>
      <c r="M467">
        <v>6.9</v>
      </c>
      <c r="N467">
        <v>0.05</v>
      </c>
      <c r="O467">
        <v>0.02</v>
      </c>
      <c r="P467">
        <v>0.05</v>
      </c>
      <c r="Q467">
        <v>7.0000000000000007E-2</v>
      </c>
      <c r="R467">
        <v>0.12</v>
      </c>
      <c r="S467">
        <v>0.69</v>
      </c>
      <c r="T467">
        <v>478.63</v>
      </c>
      <c r="U467">
        <v>11.4</v>
      </c>
      <c r="V467">
        <v>0.25</v>
      </c>
      <c r="W467">
        <v>0.13</v>
      </c>
      <c r="X467">
        <v>0.25</v>
      </c>
      <c r="Y467">
        <v>0.38</v>
      </c>
      <c r="Z467">
        <v>0.63</v>
      </c>
      <c r="AA467">
        <v>3.64</v>
      </c>
      <c r="AB467">
        <v>12.31</v>
      </c>
      <c r="AC467">
        <v>12.94</v>
      </c>
      <c r="AD467">
        <v>51.85</v>
      </c>
      <c r="AE467">
        <v>52.58</v>
      </c>
      <c r="AF467">
        <v>-0.45</v>
      </c>
      <c r="AG467">
        <v>48.72</v>
      </c>
      <c r="AH467">
        <v>19</v>
      </c>
      <c r="AI467">
        <v>20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100</v>
      </c>
      <c r="AP467">
        <v>1</v>
      </c>
      <c r="AQ467">
        <v>28</v>
      </c>
      <c r="AR467">
        <v>3.57</v>
      </c>
      <c r="AS467">
        <v>0</v>
      </c>
      <c r="AT467">
        <v>0</v>
      </c>
      <c r="AU467">
        <v>0</v>
      </c>
    </row>
    <row r="468" spans="2:47" x14ac:dyDescent="0.2">
      <c r="B468" t="s">
        <v>726</v>
      </c>
      <c r="C468" t="s">
        <v>46</v>
      </c>
      <c r="D468" t="s">
        <v>590</v>
      </c>
      <c r="E468">
        <v>18.507999999999999</v>
      </c>
      <c r="F468">
        <v>66</v>
      </c>
      <c r="G468">
        <v>11</v>
      </c>
      <c r="H468">
        <v>5</v>
      </c>
      <c r="I468">
        <v>4</v>
      </c>
      <c r="J468">
        <v>16</v>
      </c>
      <c r="K468">
        <v>20</v>
      </c>
      <c r="L468">
        <v>93</v>
      </c>
      <c r="M468">
        <v>11.83</v>
      </c>
      <c r="N468">
        <v>0.17</v>
      </c>
      <c r="O468">
        <v>0.08</v>
      </c>
      <c r="P468">
        <v>0.06</v>
      </c>
      <c r="Q468">
        <v>0.24</v>
      </c>
      <c r="R468">
        <v>0.3</v>
      </c>
      <c r="S468">
        <v>1.41</v>
      </c>
      <c r="T468">
        <v>743.34</v>
      </c>
      <c r="U468">
        <v>11.26</v>
      </c>
      <c r="V468">
        <v>0.89</v>
      </c>
      <c r="W468">
        <v>0.4</v>
      </c>
      <c r="X468">
        <v>0.32</v>
      </c>
      <c r="Y468">
        <v>1.29</v>
      </c>
      <c r="Z468">
        <v>1.61</v>
      </c>
      <c r="AA468">
        <v>7.51</v>
      </c>
      <c r="AB468">
        <v>12.92</v>
      </c>
      <c r="AC468">
        <v>13.46</v>
      </c>
      <c r="AD468">
        <v>58.24</v>
      </c>
      <c r="AE468">
        <v>46.78</v>
      </c>
      <c r="AF468">
        <v>14.5</v>
      </c>
      <c r="AG468">
        <v>66.67</v>
      </c>
      <c r="AH468">
        <v>40</v>
      </c>
      <c r="AI468">
        <v>20</v>
      </c>
      <c r="AJ468">
        <v>1</v>
      </c>
      <c r="AK468">
        <v>10</v>
      </c>
      <c r="AL468">
        <v>10</v>
      </c>
      <c r="AM468">
        <v>1</v>
      </c>
      <c r="AN468">
        <v>12</v>
      </c>
      <c r="AO468">
        <v>8.33</v>
      </c>
      <c r="AP468">
        <v>9</v>
      </c>
      <c r="AQ468">
        <v>71</v>
      </c>
      <c r="AR468">
        <v>12.68</v>
      </c>
      <c r="AS468">
        <v>15</v>
      </c>
      <c r="AT468">
        <v>27</v>
      </c>
      <c r="AU468">
        <v>55.56</v>
      </c>
    </row>
    <row r="469" spans="2:47" x14ac:dyDescent="0.2">
      <c r="B469" t="s">
        <v>1017</v>
      </c>
      <c r="C469" t="s">
        <v>41</v>
      </c>
      <c r="D469" t="s">
        <v>579</v>
      </c>
      <c r="E469">
        <v>15.926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0.75</v>
      </c>
      <c r="T469">
        <v>41.01</v>
      </c>
      <c r="U469">
        <v>10.25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4.3899999999999997</v>
      </c>
      <c r="AB469">
        <v>12.62</v>
      </c>
      <c r="AC469">
        <v>12.37</v>
      </c>
      <c r="AD469">
        <v>58.82</v>
      </c>
      <c r="AE469">
        <v>51.76</v>
      </c>
      <c r="AF469">
        <v>60</v>
      </c>
      <c r="AG469">
        <v>100</v>
      </c>
      <c r="AH469">
        <v>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</v>
      </c>
      <c r="AR469">
        <v>0</v>
      </c>
      <c r="AS469">
        <v>0</v>
      </c>
      <c r="AT469">
        <v>0</v>
      </c>
      <c r="AU469">
        <v>0</v>
      </c>
    </row>
    <row r="470" spans="2:47" x14ac:dyDescent="0.2">
      <c r="B470" t="s">
        <v>872</v>
      </c>
      <c r="C470" t="s">
        <v>46</v>
      </c>
      <c r="D470" t="s">
        <v>3715</v>
      </c>
      <c r="E470">
        <v>18.672999999999998</v>
      </c>
      <c r="F470">
        <v>63</v>
      </c>
      <c r="G470">
        <v>3</v>
      </c>
      <c r="H470">
        <v>1</v>
      </c>
      <c r="I470">
        <v>2</v>
      </c>
      <c r="J470">
        <v>4</v>
      </c>
      <c r="K470">
        <v>6</v>
      </c>
      <c r="L470">
        <v>46</v>
      </c>
      <c r="M470">
        <v>6.52</v>
      </c>
      <c r="N470">
        <v>0.05</v>
      </c>
      <c r="O470">
        <v>0.02</v>
      </c>
      <c r="P470">
        <v>0.03</v>
      </c>
      <c r="Q470">
        <v>0.06</v>
      </c>
      <c r="R470">
        <v>0.1</v>
      </c>
      <c r="S470">
        <v>0.73</v>
      </c>
      <c r="T470">
        <v>667.04</v>
      </c>
      <c r="U470">
        <v>10.59</v>
      </c>
      <c r="V470">
        <v>0.27</v>
      </c>
      <c r="W470">
        <v>0.09</v>
      </c>
      <c r="X470">
        <v>0.18</v>
      </c>
      <c r="Y470">
        <v>0.36</v>
      </c>
      <c r="Z470">
        <v>0.54</v>
      </c>
      <c r="AA470">
        <v>4.1399999999999997</v>
      </c>
      <c r="AB470">
        <v>13.31</v>
      </c>
      <c r="AC470">
        <v>12.91</v>
      </c>
      <c r="AD470">
        <v>34.869999999999997</v>
      </c>
      <c r="AE470">
        <v>52.69</v>
      </c>
      <c r="AF470">
        <v>-18.579999999999998</v>
      </c>
      <c r="AG470">
        <v>18.46</v>
      </c>
      <c r="AH470">
        <v>12</v>
      </c>
      <c r="AI470">
        <v>53</v>
      </c>
      <c r="AJ470">
        <v>0</v>
      </c>
      <c r="AK470">
        <v>1</v>
      </c>
      <c r="AL470">
        <v>0</v>
      </c>
      <c r="AM470">
        <v>3</v>
      </c>
      <c r="AN470">
        <v>8</v>
      </c>
      <c r="AO470">
        <v>37.5</v>
      </c>
      <c r="AP470">
        <v>0</v>
      </c>
      <c r="AQ470">
        <v>37</v>
      </c>
      <c r="AR470">
        <v>0</v>
      </c>
      <c r="AS470">
        <v>2</v>
      </c>
      <c r="AT470">
        <v>6</v>
      </c>
      <c r="AU470">
        <v>33.33</v>
      </c>
    </row>
    <row r="471" spans="2:47" x14ac:dyDescent="0.2">
      <c r="B471" t="s">
        <v>106</v>
      </c>
      <c r="C471" t="s">
        <v>41</v>
      </c>
      <c r="D471" t="s">
        <v>107</v>
      </c>
      <c r="E471">
        <v>2016.7070000000001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0.5</v>
      </c>
      <c r="T471">
        <v>16.579999999999998</v>
      </c>
      <c r="U471">
        <v>8.2899999999999991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3.62</v>
      </c>
      <c r="AB471">
        <v>21.61</v>
      </c>
      <c r="AC471">
        <v>13.77</v>
      </c>
      <c r="AD471">
        <v>21.67</v>
      </c>
      <c r="AE471">
        <v>59.39</v>
      </c>
      <c r="AF471">
        <v>-62.5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3</v>
      </c>
      <c r="AT471">
        <v>6</v>
      </c>
      <c r="AU471">
        <v>50</v>
      </c>
    </row>
    <row r="472" spans="2:47" x14ac:dyDescent="0.2">
      <c r="B472" t="s">
        <v>983</v>
      </c>
      <c r="C472" t="s">
        <v>41</v>
      </c>
      <c r="D472" t="s">
        <v>586</v>
      </c>
      <c r="E472">
        <v>16.43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0.67</v>
      </c>
      <c r="T472">
        <v>21.61</v>
      </c>
      <c r="U472">
        <v>7.2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5.55</v>
      </c>
      <c r="AB472">
        <v>13.17</v>
      </c>
      <c r="AC472">
        <v>13.66</v>
      </c>
      <c r="AD472">
        <v>50.41</v>
      </c>
      <c r="AE472">
        <v>60.73</v>
      </c>
      <c r="AF472">
        <v>-33.33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2</v>
      </c>
      <c r="AR472">
        <v>0</v>
      </c>
      <c r="AS472">
        <v>0</v>
      </c>
      <c r="AT472">
        <v>1</v>
      </c>
      <c r="AU472">
        <v>0</v>
      </c>
    </row>
    <row r="473" spans="2:47" x14ac:dyDescent="0.2">
      <c r="B473" t="s">
        <v>199</v>
      </c>
      <c r="C473" t="s">
        <v>41</v>
      </c>
      <c r="D473" t="s">
        <v>107</v>
      </c>
      <c r="E473">
        <v>2016.7070000000001</v>
      </c>
      <c r="F473">
        <v>2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5</v>
      </c>
      <c r="M473">
        <v>0</v>
      </c>
      <c r="N473">
        <v>0</v>
      </c>
      <c r="O473">
        <v>0</v>
      </c>
      <c r="P473">
        <v>0.5</v>
      </c>
      <c r="Q473">
        <v>0</v>
      </c>
      <c r="R473">
        <v>0.5</v>
      </c>
      <c r="S473">
        <v>2.5</v>
      </c>
      <c r="T473">
        <v>36.78</v>
      </c>
      <c r="U473">
        <v>18.39</v>
      </c>
      <c r="V473">
        <v>0</v>
      </c>
      <c r="W473">
        <v>0</v>
      </c>
      <c r="X473">
        <v>1.63</v>
      </c>
      <c r="Y473">
        <v>0</v>
      </c>
      <c r="Z473">
        <v>1.63</v>
      </c>
      <c r="AA473">
        <v>8.16</v>
      </c>
      <c r="AB473">
        <v>20.73</v>
      </c>
      <c r="AC473">
        <v>11.95</v>
      </c>
      <c r="AD473">
        <v>58.75</v>
      </c>
      <c r="AE473">
        <v>52.19</v>
      </c>
      <c r="AF473">
        <v>-10</v>
      </c>
      <c r="AG473">
        <v>50</v>
      </c>
      <c r="AH473">
        <v>2</v>
      </c>
      <c r="AI473">
        <v>2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4</v>
      </c>
      <c r="AR473">
        <v>0</v>
      </c>
      <c r="AS473">
        <v>7</v>
      </c>
      <c r="AT473">
        <v>17</v>
      </c>
      <c r="AU473">
        <v>41.18</v>
      </c>
    </row>
    <row r="474" spans="2:47" x14ac:dyDescent="0.2">
      <c r="B474" t="s">
        <v>851</v>
      </c>
      <c r="C474" t="s">
        <v>102</v>
      </c>
      <c r="D474" t="s">
        <v>3719</v>
      </c>
      <c r="E474">
        <v>19.123999999999999</v>
      </c>
      <c r="F474">
        <v>51</v>
      </c>
      <c r="G474">
        <v>0</v>
      </c>
      <c r="H474">
        <v>3</v>
      </c>
      <c r="I474">
        <v>4</v>
      </c>
      <c r="J474">
        <v>3</v>
      </c>
      <c r="K474">
        <v>7</v>
      </c>
      <c r="L474">
        <v>31</v>
      </c>
      <c r="M474">
        <v>0</v>
      </c>
      <c r="N474">
        <v>0</v>
      </c>
      <c r="O474">
        <v>0.06</v>
      </c>
      <c r="P474">
        <v>0.08</v>
      </c>
      <c r="Q474">
        <v>0.06</v>
      </c>
      <c r="R474">
        <v>0.14000000000000001</v>
      </c>
      <c r="S474">
        <v>0.61</v>
      </c>
      <c r="T474">
        <v>640.04999999999995</v>
      </c>
      <c r="U474">
        <v>12.55</v>
      </c>
      <c r="V474">
        <v>0</v>
      </c>
      <c r="W474">
        <v>0.28000000000000003</v>
      </c>
      <c r="X474">
        <v>0.37</v>
      </c>
      <c r="Y474">
        <v>0.28000000000000003</v>
      </c>
      <c r="Z474">
        <v>0.66</v>
      </c>
      <c r="AA474">
        <v>2.91</v>
      </c>
      <c r="AB474">
        <v>12.32</v>
      </c>
      <c r="AC474">
        <v>12.93</v>
      </c>
      <c r="AD474">
        <v>46.63</v>
      </c>
      <c r="AE474">
        <v>52.79</v>
      </c>
      <c r="AF474">
        <v>2.39</v>
      </c>
      <c r="AG474">
        <v>49.18</v>
      </c>
      <c r="AH474">
        <v>30</v>
      </c>
      <c r="AI474">
        <v>31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31</v>
      </c>
      <c r="AR474">
        <v>0</v>
      </c>
      <c r="AS474">
        <v>0</v>
      </c>
      <c r="AT474">
        <v>1</v>
      </c>
      <c r="AU474">
        <v>0</v>
      </c>
    </row>
    <row r="475" spans="2:47" x14ac:dyDescent="0.2">
      <c r="B475" t="s">
        <v>637</v>
      </c>
      <c r="C475" t="s">
        <v>46</v>
      </c>
      <c r="D475" t="s">
        <v>590</v>
      </c>
      <c r="E475">
        <v>18.308</v>
      </c>
      <c r="F475">
        <v>58</v>
      </c>
      <c r="G475">
        <v>9</v>
      </c>
      <c r="H475">
        <v>10</v>
      </c>
      <c r="I475">
        <v>5</v>
      </c>
      <c r="J475">
        <v>19</v>
      </c>
      <c r="K475">
        <v>24</v>
      </c>
      <c r="L475">
        <v>93</v>
      </c>
      <c r="M475">
        <v>9.68</v>
      </c>
      <c r="N475">
        <v>0.16</v>
      </c>
      <c r="O475">
        <v>0.17</v>
      </c>
      <c r="P475">
        <v>0.09</v>
      </c>
      <c r="Q475">
        <v>0.33</v>
      </c>
      <c r="R475">
        <v>0.41</v>
      </c>
      <c r="S475">
        <v>1.6</v>
      </c>
      <c r="T475">
        <v>710.03</v>
      </c>
      <c r="U475">
        <v>12.24</v>
      </c>
      <c r="V475">
        <v>0.76</v>
      </c>
      <c r="W475">
        <v>0.85</v>
      </c>
      <c r="X475">
        <v>0.42</v>
      </c>
      <c r="Y475">
        <v>1.61</v>
      </c>
      <c r="Z475">
        <v>2.0299999999999998</v>
      </c>
      <c r="AA475">
        <v>7.86</v>
      </c>
      <c r="AB475">
        <v>13.51</v>
      </c>
      <c r="AC475">
        <v>13.07</v>
      </c>
      <c r="AD475">
        <v>54.48</v>
      </c>
      <c r="AE475">
        <v>49.31</v>
      </c>
      <c r="AF475">
        <v>-12.24</v>
      </c>
      <c r="AG475">
        <v>45.76</v>
      </c>
      <c r="AH475">
        <v>27</v>
      </c>
      <c r="AI475">
        <v>32</v>
      </c>
      <c r="AJ475">
        <v>1</v>
      </c>
      <c r="AK475">
        <v>3</v>
      </c>
      <c r="AL475">
        <v>33.33</v>
      </c>
      <c r="AM475">
        <v>2</v>
      </c>
      <c r="AN475">
        <v>9</v>
      </c>
      <c r="AO475">
        <v>22.22</v>
      </c>
      <c r="AP475">
        <v>6</v>
      </c>
      <c r="AQ475">
        <v>81</v>
      </c>
      <c r="AR475">
        <v>7.41</v>
      </c>
      <c r="AS475">
        <v>1</v>
      </c>
      <c r="AT475">
        <v>3</v>
      </c>
      <c r="AU475">
        <v>33.33</v>
      </c>
    </row>
    <row r="476" spans="2:47" x14ac:dyDescent="0.2">
      <c r="B476" t="s">
        <v>1676</v>
      </c>
      <c r="C476" t="s">
        <v>102</v>
      </c>
      <c r="D476" t="s">
        <v>630</v>
      </c>
      <c r="E476">
        <v>17.542000000000002</v>
      </c>
      <c r="F476">
        <v>24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10</v>
      </c>
      <c r="M476">
        <v>0</v>
      </c>
      <c r="N476">
        <v>0</v>
      </c>
      <c r="O476">
        <v>0.04</v>
      </c>
      <c r="P476">
        <v>0</v>
      </c>
      <c r="Q476">
        <v>0.04</v>
      </c>
      <c r="R476">
        <v>0.04</v>
      </c>
      <c r="S476">
        <v>0.42</v>
      </c>
      <c r="T476">
        <v>219.78</v>
      </c>
      <c r="U476">
        <v>9.16</v>
      </c>
      <c r="V476">
        <v>0</v>
      </c>
      <c r="W476">
        <v>0.27</v>
      </c>
      <c r="X476">
        <v>0</v>
      </c>
      <c r="Y476">
        <v>0.27</v>
      </c>
      <c r="Z476">
        <v>0.27</v>
      </c>
      <c r="AA476">
        <v>2.73</v>
      </c>
      <c r="AB476">
        <v>12.25</v>
      </c>
      <c r="AC476">
        <v>13.07</v>
      </c>
      <c r="AD476">
        <v>38.979999999999997</v>
      </c>
      <c r="AE476">
        <v>53.4</v>
      </c>
      <c r="AF476">
        <v>-8.82</v>
      </c>
      <c r="AG476">
        <v>28.57</v>
      </c>
      <c r="AH476">
        <v>6</v>
      </c>
      <c r="AI476">
        <v>15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10</v>
      </c>
      <c r="AR476">
        <v>0</v>
      </c>
      <c r="AS476">
        <v>0</v>
      </c>
      <c r="AT476">
        <v>0</v>
      </c>
      <c r="AU476">
        <v>0</v>
      </c>
    </row>
    <row r="477" spans="2:47" x14ac:dyDescent="0.2">
      <c r="B477" t="s">
        <v>732</v>
      </c>
      <c r="C477" t="s">
        <v>49</v>
      </c>
      <c r="D477" t="s">
        <v>621</v>
      </c>
      <c r="E477">
        <v>19.405999999999999</v>
      </c>
      <c r="F477">
        <v>57</v>
      </c>
      <c r="G477">
        <v>7</v>
      </c>
      <c r="H477">
        <v>6</v>
      </c>
      <c r="I477">
        <v>3</v>
      </c>
      <c r="J477">
        <v>13</v>
      </c>
      <c r="K477">
        <v>16</v>
      </c>
      <c r="L477">
        <v>74</v>
      </c>
      <c r="M477">
        <v>9.4600000000000009</v>
      </c>
      <c r="N477">
        <v>0.12</v>
      </c>
      <c r="O477">
        <v>0.11</v>
      </c>
      <c r="P477">
        <v>0.05</v>
      </c>
      <c r="Q477">
        <v>0.23</v>
      </c>
      <c r="R477">
        <v>0.28000000000000003</v>
      </c>
      <c r="S477">
        <v>1.3</v>
      </c>
      <c r="T477">
        <v>661.63</v>
      </c>
      <c r="U477">
        <v>11.61</v>
      </c>
      <c r="V477">
        <v>0.63</v>
      </c>
      <c r="W477">
        <v>0.54</v>
      </c>
      <c r="X477">
        <v>0.27</v>
      </c>
      <c r="Y477">
        <v>1.18</v>
      </c>
      <c r="Z477">
        <v>1.45</v>
      </c>
      <c r="AA477">
        <v>6.71</v>
      </c>
      <c r="AB477">
        <v>12.97</v>
      </c>
      <c r="AC477">
        <v>13.28</v>
      </c>
      <c r="AD477">
        <v>45.52</v>
      </c>
      <c r="AE477">
        <v>51.59</v>
      </c>
      <c r="AF477">
        <v>5.34</v>
      </c>
      <c r="AG477">
        <v>46.88</v>
      </c>
      <c r="AH477">
        <v>30</v>
      </c>
      <c r="AI477">
        <v>34</v>
      </c>
      <c r="AJ477">
        <v>3</v>
      </c>
      <c r="AK477">
        <v>14</v>
      </c>
      <c r="AL477">
        <v>21.43</v>
      </c>
      <c r="AM477">
        <v>1</v>
      </c>
      <c r="AN477">
        <v>9</v>
      </c>
      <c r="AO477">
        <v>11.11</v>
      </c>
      <c r="AP477">
        <v>3</v>
      </c>
      <c r="AQ477">
        <v>51</v>
      </c>
      <c r="AR477">
        <v>5.88</v>
      </c>
      <c r="AS477">
        <v>339</v>
      </c>
      <c r="AT477">
        <v>602</v>
      </c>
      <c r="AU477">
        <v>56.31</v>
      </c>
    </row>
    <row r="478" spans="2:47" x14ac:dyDescent="0.2">
      <c r="B478" t="s">
        <v>868</v>
      </c>
      <c r="C478" t="s">
        <v>102</v>
      </c>
      <c r="D478" t="s">
        <v>630</v>
      </c>
      <c r="E478">
        <v>18.059000000000001</v>
      </c>
      <c r="F478">
        <v>55</v>
      </c>
      <c r="G478">
        <v>0</v>
      </c>
      <c r="H478">
        <v>3</v>
      </c>
      <c r="I478">
        <v>1</v>
      </c>
      <c r="J478">
        <v>3</v>
      </c>
      <c r="K478">
        <v>4</v>
      </c>
      <c r="L478">
        <v>17</v>
      </c>
      <c r="M478">
        <v>0</v>
      </c>
      <c r="N478">
        <v>0</v>
      </c>
      <c r="O478">
        <v>0.05</v>
      </c>
      <c r="P478">
        <v>0.02</v>
      </c>
      <c r="Q478">
        <v>0.05</v>
      </c>
      <c r="R478">
        <v>7.0000000000000007E-2</v>
      </c>
      <c r="S478">
        <v>0.31</v>
      </c>
      <c r="T478">
        <v>564.9</v>
      </c>
      <c r="U478">
        <v>10.27</v>
      </c>
      <c r="V478">
        <v>0</v>
      </c>
      <c r="W478">
        <v>0.32</v>
      </c>
      <c r="X478">
        <v>0.11</v>
      </c>
      <c r="Y478">
        <v>0.32</v>
      </c>
      <c r="Z478">
        <v>0.42</v>
      </c>
      <c r="AA478">
        <v>1.81</v>
      </c>
      <c r="AB478">
        <v>12.79</v>
      </c>
      <c r="AC478">
        <v>13.24</v>
      </c>
      <c r="AD478">
        <v>39.119999999999997</v>
      </c>
      <c r="AE478">
        <v>53.05</v>
      </c>
      <c r="AF478">
        <v>-16.239999999999998</v>
      </c>
      <c r="AG478">
        <v>27.45</v>
      </c>
      <c r="AH478">
        <v>14</v>
      </c>
      <c r="AI478">
        <v>37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0</v>
      </c>
      <c r="AP478">
        <v>0</v>
      </c>
      <c r="AQ478">
        <v>15</v>
      </c>
      <c r="AR478">
        <v>0</v>
      </c>
      <c r="AS478">
        <v>0</v>
      </c>
      <c r="AT478">
        <v>0</v>
      </c>
      <c r="AU478">
        <v>0</v>
      </c>
    </row>
    <row r="479" spans="2:47" x14ac:dyDescent="0.2">
      <c r="B479" t="s">
        <v>688</v>
      </c>
      <c r="C479" t="s">
        <v>41</v>
      </c>
      <c r="D479" t="s">
        <v>618</v>
      </c>
      <c r="E479">
        <v>20.033000000000001</v>
      </c>
      <c r="F479">
        <v>64</v>
      </c>
      <c r="G479">
        <v>22</v>
      </c>
      <c r="H479">
        <v>1</v>
      </c>
      <c r="I479">
        <v>5</v>
      </c>
      <c r="J479">
        <v>23</v>
      </c>
      <c r="K479">
        <v>28</v>
      </c>
      <c r="L479">
        <v>167</v>
      </c>
      <c r="M479">
        <v>13.17</v>
      </c>
      <c r="N479">
        <v>0.34</v>
      </c>
      <c r="O479">
        <v>0.02</v>
      </c>
      <c r="P479">
        <v>0.08</v>
      </c>
      <c r="Q479">
        <v>0.36</v>
      </c>
      <c r="R479">
        <v>0.44</v>
      </c>
      <c r="S479">
        <v>2.61</v>
      </c>
      <c r="T479">
        <v>769.36</v>
      </c>
      <c r="U479">
        <v>12.02</v>
      </c>
      <c r="V479">
        <v>1.72</v>
      </c>
      <c r="W479">
        <v>0.08</v>
      </c>
      <c r="X479">
        <v>0.39</v>
      </c>
      <c r="Y479">
        <v>1.79</v>
      </c>
      <c r="Z479">
        <v>2.1800000000000002</v>
      </c>
      <c r="AA479">
        <v>13.02</v>
      </c>
      <c r="AB479">
        <v>13.02</v>
      </c>
      <c r="AC479">
        <v>13.31</v>
      </c>
      <c r="AD479">
        <v>39.659999999999997</v>
      </c>
      <c r="AE479">
        <v>50.43</v>
      </c>
      <c r="AF479">
        <v>9.81</v>
      </c>
      <c r="AG479">
        <v>46.75</v>
      </c>
      <c r="AH479">
        <v>36</v>
      </c>
      <c r="AI479">
        <v>41</v>
      </c>
      <c r="AJ479">
        <v>1</v>
      </c>
      <c r="AK479">
        <v>10</v>
      </c>
      <c r="AL479">
        <v>10</v>
      </c>
      <c r="AM479">
        <v>9</v>
      </c>
      <c r="AN479">
        <v>21</v>
      </c>
      <c r="AO479">
        <v>42.86</v>
      </c>
      <c r="AP479">
        <v>12</v>
      </c>
      <c r="AQ479">
        <v>136</v>
      </c>
      <c r="AR479">
        <v>8.82</v>
      </c>
      <c r="AS479">
        <v>179</v>
      </c>
      <c r="AT479">
        <v>449</v>
      </c>
      <c r="AU479">
        <v>39.869999999999997</v>
      </c>
    </row>
    <row r="480" spans="2:47" x14ac:dyDescent="0.2">
      <c r="B480" t="s">
        <v>827</v>
      </c>
      <c r="C480" t="s">
        <v>102</v>
      </c>
      <c r="D480" t="s">
        <v>3716</v>
      </c>
      <c r="E480">
        <v>18.771000000000001</v>
      </c>
      <c r="F480">
        <v>57</v>
      </c>
      <c r="G480">
        <v>3</v>
      </c>
      <c r="H480">
        <v>3</v>
      </c>
      <c r="I480">
        <v>3</v>
      </c>
      <c r="J480">
        <v>6</v>
      </c>
      <c r="K480">
        <v>9</v>
      </c>
      <c r="L480">
        <v>50</v>
      </c>
      <c r="M480">
        <v>6</v>
      </c>
      <c r="N480">
        <v>0.05</v>
      </c>
      <c r="O480">
        <v>0.05</v>
      </c>
      <c r="P480">
        <v>0.05</v>
      </c>
      <c r="Q480">
        <v>0.11</v>
      </c>
      <c r="R480">
        <v>0.16</v>
      </c>
      <c r="S480">
        <v>0.88</v>
      </c>
      <c r="T480">
        <v>767.34</v>
      </c>
      <c r="U480">
        <v>13.46</v>
      </c>
      <c r="V480">
        <v>0.23</v>
      </c>
      <c r="W480">
        <v>0.23</v>
      </c>
      <c r="X480">
        <v>0.23</v>
      </c>
      <c r="Y480">
        <v>0.47</v>
      </c>
      <c r="Z480">
        <v>0.7</v>
      </c>
      <c r="AA480">
        <v>3.91</v>
      </c>
      <c r="AB480">
        <v>13.01</v>
      </c>
      <c r="AC480">
        <v>13.18</v>
      </c>
      <c r="AD480">
        <v>51.29</v>
      </c>
      <c r="AE480">
        <v>51.5</v>
      </c>
      <c r="AF480">
        <v>-8.41</v>
      </c>
      <c r="AG480">
        <v>41.89</v>
      </c>
      <c r="AH480">
        <v>31</v>
      </c>
      <c r="AI480">
        <v>43</v>
      </c>
      <c r="AJ480">
        <v>1</v>
      </c>
      <c r="AK480">
        <v>1</v>
      </c>
      <c r="AL480">
        <v>100</v>
      </c>
      <c r="AM480">
        <v>0</v>
      </c>
      <c r="AN480">
        <v>0</v>
      </c>
      <c r="AO480">
        <v>0</v>
      </c>
      <c r="AP480">
        <v>2</v>
      </c>
      <c r="AQ480">
        <v>49</v>
      </c>
      <c r="AR480">
        <v>4.08</v>
      </c>
      <c r="AS480">
        <v>0</v>
      </c>
      <c r="AT480">
        <v>0</v>
      </c>
      <c r="AU480">
        <v>0</v>
      </c>
    </row>
    <row r="481" spans="2:47" x14ac:dyDescent="0.2">
      <c r="B481" t="s">
        <v>797</v>
      </c>
      <c r="C481" t="s">
        <v>102</v>
      </c>
      <c r="D481" t="s">
        <v>644</v>
      </c>
      <c r="E481">
        <v>20.082999999999998</v>
      </c>
      <c r="F481">
        <v>66</v>
      </c>
      <c r="G481">
        <v>3</v>
      </c>
      <c r="H481">
        <v>10</v>
      </c>
      <c r="I481">
        <v>8</v>
      </c>
      <c r="J481">
        <v>13</v>
      </c>
      <c r="K481">
        <v>21</v>
      </c>
      <c r="L481">
        <v>103</v>
      </c>
      <c r="M481">
        <v>2.91</v>
      </c>
      <c r="N481">
        <v>0.05</v>
      </c>
      <c r="O481">
        <v>0.15</v>
      </c>
      <c r="P481">
        <v>0.12</v>
      </c>
      <c r="Q481">
        <v>0.2</v>
      </c>
      <c r="R481">
        <v>0.32</v>
      </c>
      <c r="S481">
        <v>1.56</v>
      </c>
      <c r="T481">
        <v>1062.9000000000001</v>
      </c>
      <c r="U481">
        <v>16.100000000000001</v>
      </c>
      <c r="V481">
        <v>0.17</v>
      </c>
      <c r="W481">
        <v>0.56000000000000005</v>
      </c>
      <c r="X481">
        <v>0.45</v>
      </c>
      <c r="Y481">
        <v>0.73</v>
      </c>
      <c r="Z481">
        <v>1.19</v>
      </c>
      <c r="AA481">
        <v>5.81</v>
      </c>
      <c r="AB481">
        <v>13.83</v>
      </c>
      <c r="AC481">
        <v>13.69</v>
      </c>
      <c r="AD481">
        <v>58.91</v>
      </c>
      <c r="AE481">
        <v>51.19</v>
      </c>
      <c r="AF481">
        <v>-0.47</v>
      </c>
      <c r="AG481">
        <v>56.67</v>
      </c>
      <c r="AH481">
        <v>68</v>
      </c>
      <c r="AI481">
        <v>52</v>
      </c>
      <c r="AJ481">
        <v>0</v>
      </c>
      <c r="AK481">
        <v>2</v>
      </c>
      <c r="AL481">
        <v>0</v>
      </c>
      <c r="AM481">
        <v>0</v>
      </c>
      <c r="AN481">
        <v>5</v>
      </c>
      <c r="AO481">
        <v>0</v>
      </c>
      <c r="AP481">
        <v>3</v>
      </c>
      <c r="AQ481">
        <v>96</v>
      </c>
      <c r="AR481">
        <v>3.12</v>
      </c>
      <c r="AS481">
        <v>1</v>
      </c>
      <c r="AT481">
        <v>2</v>
      </c>
      <c r="AU481">
        <v>50</v>
      </c>
    </row>
    <row r="482" spans="2:47" x14ac:dyDescent="0.2">
      <c r="B482" t="s">
        <v>817</v>
      </c>
      <c r="C482" t="s">
        <v>41</v>
      </c>
      <c r="D482" t="s">
        <v>590</v>
      </c>
      <c r="E482">
        <v>18.202000000000002</v>
      </c>
      <c r="F482">
        <v>67</v>
      </c>
      <c r="G482">
        <v>5</v>
      </c>
      <c r="H482">
        <v>6</v>
      </c>
      <c r="I482">
        <v>6</v>
      </c>
      <c r="J482">
        <v>11</v>
      </c>
      <c r="K482">
        <v>17</v>
      </c>
      <c r="L482">
        <v>66</v>
      </c>
      <c r="M482">
        <v>7.58</v>
      </c>
      <c r="N482">
        <v>7.0000000000000007E-2</v>
      </c>
      <c r="O482">
        <v>0.09</v>
      </c>
      <c r="P482">
        <v>0.09</v>
      </c>
      <c r="Q482">
        <v>0.16</v>
      </c>
      <c r="R482">
        <v>0.25</v>
      </c>
      <c r="S482">
        <v>0.99</v>
      </c>
      <c r="T482">
        <v>750.46</v>
      </c>
      <c r="U482">
        <v>11.2</v>
      </c>
      <c r="V482">
        <v>0.4</v>
      </c>
      <c r="W482">
        <v>0.48</v>
      </c>
      <c r="X482">
        <v>0.48</v>
      </c>
      <c r="Y482">
        <v>0.88</v>
      </c>
      <c r="Z482">
        <v>1.36</v>
      </c>
      <c r="AA482">
        <v>5.28</v>
      </c>
      <c r="AB482">
        <v>12.48</v>
      </c>
      <c r="AC482">
        <v>13.22</v>
      </c>
      <c r="AD482">
        <v>54.9</v>
      </c>
      <c r="AE482">
        <v>48.5</v>
      </c>
      <c r="AF482">
        <v>-16.03</v>
      </c>
      <c r="AG482">
        <v>43.33</v>
      </c>
      <c r="AH482">
        <v>26</v>
      </c>
      <c r="AI482">
        <v>34</v>
      </c>
      <c r="AJ482">
        <v>0</v>
      </c>
      <c r="AK482">
        <v>4</v>
      </c>
      <c r="AL482">
        <v>0</v>
      </c>
      <c r="AM482">
        <v>3</v>
      </c>
      <c r="AN482">
        <v>11</v>
      </c>
      <c r="AO482">
        <v>27.27</v>
      </c>
      <c r="AP482">
        <v>2</v>
      </c>
      <c r="AQ482">
        <v>51</v>
      </c>
      <c r="AR482">
        <v>3.92</v>
      </c>
      <c r="AS482">
        <v>274</v>
      </c>
      <c r="AT482">
        <v>576</v>
      </c>
      <c r="AU482">
        <v>47.57</v>
      </c>
    </row>
    <row r="483" spans="2:47" x14ac:dyDescent="0.2">
      <c r="B483" t="s">
        <v>954</v>
      </c>
      <c r="C483" t="s">
        <v>102</v>
      </c>
      <c r="D483" t="s">
        <v>583</v>
      </c>
      <c r="E483">
        <v>18.376999999999999</v>
      </c>
      <c r="F483">
        <v>10</v>
      </c>
      <c r="G483">
        <v>0</v>
      </c>
      <c r="H483">
        <v>0</v>
      </c>
      <c r="I483">
        <v>2</v>
      </c>
      <c r="J483">
        <v>0</v>
      </c>
      <c r="K483">
        <v>2</v>
      </c>
      <c r="L483">
        <v>9</v>
      </c>
      <c r="M483">
        <v>0</v>
      </c>
      <c r="N483">
        <v>0</v>
      </c>
      <c r="O483">
        <v>0</v>
      </c>
      <c r="P483">
        <v>0.2</v>
      </c>
      <c r="Q483">
        <v>0</v>
      </c>
      <c r="R483">
        <v>0.2</v>
      </c>
      <c r="S483">
        <v>0.9</v>
      </c>
      <c r="T483">
        <v>116.64</v>
      </c>
      <c r="U483">
        <v>11.66</v>
      </c>
      <c r="V483">
        <v>0</v>
      </c>
      <c r="W483">
        <v>0</v>
      </c>
      <c r="X483">
        <v>1.03</v>
      </c>
      <c r="Y483">
        <v>0</v>
      </c>
      <c r="Z483">
        <v>1.03</v>
      </c>
      <c r="AA483">
        <v>4.63</v>
      </c>
      <c r="AB483">
        <v>13.46</v>
      </c>
      <c r="AC483">
        <v>12.79</v>
      </c>
      <c r="AD483">
        <v>58.93</v>
      </c>
      <c r="AE483">
        <v>48.79</v>
      </c>
      <c r="AF483">
        <v>-1.54</v>
      </c>
      <c r="AG483">
        <v>60</v>
      </c>
      <c r="AH483">
        <v>6</v>
      </c>
      <c r="AI483">
        <v>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9</v>
      </c>
      <c r="AR483">
        <v>0</v>
      </c>
      <c r="AS483">
        <v>0</v>
      </c>
      <c r="AT483">
        <v>0</v>
      </c>
      <c r="AU483">
        <v>0</v>
      </c>
    </row>
    <row r="484" spans="2:47" x14ac:dyDescent="0.2">
      <c r="B484" t="s">
        <v>694</v>
      </c>
      <c r="C484" t="s">
        <v>46</v>
      </c>
      <c r="D484" t="s">
        <v>586</v>
      </c>
      <c r="E484">
        <v>18.861000000000001</v>
      </c>
      <c r="F484">
        <v>68</v>
      </c>
      <c r="G484">
        <v>6</v>
      </c>
      <c r="H484">
        <v>6</v>
      </c>
      <c r="I484">
        <v>6</v>
      </c>
      <c r="J484">
        <v>12</v>
      </c>
      <c r="K484">
        <v>18</v>
      </c>
      <c r="L484">
        <v>82</v>
      </c>
      <c r="M484">
        <v>7.32</v>
      </c>
      <c r="N484">
        <v>0.09</v>
      </c>
      <c r="O484">
        <v>0.09</v>
      </c>
      <c r="P484">
        <v>0.09</v>
      </c>
      <c r="Q484">
        <v>0.18</v>
      </c>
      <c r="R484">
        <v>0.26</v>
      </c>
      <c r="S484">
        <v>1.21</v>
      </c>
      <c r="T484">
        <v>807.9</v>
      </c>
      <c r="U484">
        <v>11.88</v>
      </c>
      <c r="V484">
        <v>0.45</v>
      </c>
      <c r="W484">
        <v>0.45</v>
      </c>
      <c r="X484">
        <v>0.45</v>
      </c>
      <c r="Y484">
        <v>0.89</v>
      </c>
      <c r="Z484">
        <v>1.34</v>
      </c>
      <c r="AA484">
        <v>6.09</v>
      </c>
      <c r="AB484">
        <v>12.72</v>
      </c>
      <c r="AC484">
        <v>13.15</v>
      </c>
      <c r="AD484">
        <v>45.98</v>
      </c>
      <c r="AE484">
        <v>50.97</v>
      </c>
      <c r="AF484">
        <v>-13.97</v>
      </c>
      <c r="AG484">
        <v>38.03</v>
      </c>
      <c r="AH484">
        <v>27</v>
      </c>
      <c r="AI484">
        <v>44</v>
      </c>
      <c r="AJ484">
        <v>4</v>
      </c>
      <c r="AK484">
        <v>14</v>
      </c>
      <c r="AL484">
        <v>28.57</v>
      </c>
      <c r="AM484">
        <v>1</v>
      </c>
      <c r="AN484">
        <v>15</v>
      </c>
      <c r="AO484">
        <v>6.67</v>
      </c>
      <c r="AP484">
        <v>1</v>
      </c>
      <c r="AQ484">
        <v>53</v>
      </c>
      <c r="AR484">
        <v>1.89</v>
      </c>
      <c r="AS484">
        <v>30</v>
      </c>
      <c r="AT484">
        <v>64</v>
      </c>
      <c r="AU484">
        <v>46.88</v>
      </c>
    </row>
    <row r="485" spans="2:47" x14ac:dyDescent="0.2">
      <c r="B485" t="s">
        <v>705</v>
      </c>
      <c r="C485" t="s">
        <v>46</v>
      </c>
      <c r="D485" t="s">
        <v>618</v>
      </c>
      <c r="E485">
        <v>19.015000000000001</v>
      </c>
      <c r="F485">
        <v>48</v>
      </c>
      <c r="G485">
        <v>7</v>
      </c>
      <c r="H485">
        <v>8</v>
      </c>
      <c r="I485">
        <v>7</v>
      </c>
      <c r="J485">
        <v>15</v>
      </c>
      <c r="K485">
        <v>22</v>
      </c>
      <c r="L485">
        <v>97</v>
      </c>
      <c r="M485">
        <v>7.22</v>
      </c>
      <c r="N485">
        <v>0.15</v>
      </c>
      <c r="O485">
        <v>0.17</v>
      </c>
      <c r="P485">
        <v>0.15</v>
      </c>
      <c r="Q485">
        <v>0.31</v>
      </c>
      <c r="R485">
        <v>0.46</v>
      </c>
      <c r="S485">
        <v>2.02</v>
      </c>
      <c r="T485">
        <v>614.48</v>
      </c>
      <c r="U485">
        <v>12.8</v>
      </c>
      <c r="V485">
        <v>0.68</v>
      </c>
      <c r="W485">
        <v>0.78</v>
      </c>
      <c r="X485">
        <v>0.68</v>
      </c>
      <c r="Y485">
        <v>1.46</v>
      </c>
      <c r="Z485">
        <v>2.15</v>
      </c>
      <c r="AA485">
        <v>9.4700000000000006</v>
      </c>
      <c r="AB485">
        <v>13.22</v>
      </c>
      <c r="AC485">
        <v>13.03</v>
      </c>
      <c r="AD485">
        <v>38.9</v>
      </c>
      <c r="AE485">
        <v>49.92</v>
      </c>
      <c r="AF485">
        <v>3.14</v>
      </c>
      <c r="AG485">
        <v>41.79</v>
      </c>
      <c r="AH485">
        <v>28</v>
      </c>
      <c r="AI485">
        <v>39</v>
      </c>
      <c r="AJ485">
        <v>3</v>
      </c>
      <c r="AK485">
        <v>12</v>
      </c>
      <c r="AL485">
        <v>25</v>
      </c>
      <c r="AM485">
        <v>2</v>
      </c>
      <c r="AN485">
        <v>17</v>
      </c>
      <c r="AO485">
        <v>11.76</v>
      </c>
      <c r="AP485">
        <v>2</v>
      </c>
      <c r="AQ485">
        <v>68</v>
      </c>
      <c r="AR485">
        <v>2.94</v>
      </c>
      <c r="AS485">
        <v>15</v>
      </c>
      <c r="AT485">
        <v>29</v>
      </c>
      <c r="AU485">
        <v>51.72</v>
      </c>
    </row>
    <row r="486" spans="2:47" x14ac:dyDescent="0.2">
      <c r="B486" t="s">
        <v>1029</v>
      </c>
      <c r="C486" t="s">
        <v>102</v>
      </c>
      <c r="D486" t="s">
        <v>644</v>
      </c>
      <c r="E486">
        <v>16.425000000000001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-50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</row>
    <row r="487" spans="2:47" x14ac:dyDescent="0.2">
      <c r="B487" t="s">
        <v>676</v>
      </c>
      <c r="C487" t="s">
        <v>46</v>
      </c>
      <c r="D487" t="s">
        <v>586</v>
      </c>
      <c r="E487">
        <v>18.507999999999999</v>
      </c>
      <c r="F487">
        <v>64</v>
      </c>
      <c r="G487">
        <v>5</v>
      </c>
      <c r="H487">
        <v>9</v>
      </c>
      <c r="I487">
        <v>4</v>
      </c>
      <c r="J487">
        <v>14</v>
      </c>
      <c r="K487">
        <v>18</v>
      </c>
      <c r="L487">
        <v>87</v>
      </c>
      <c r="M487">
        <v>5.75</v>
      </c>
      <c r="N487">
        <v>0.08</v>
      </c>
      <c r="O487">
        <v>0.14000000000000001</v>
      </c>
      <c r="P487">
        <v>0.06</v>
      </c>
      <c r="Q487">
        <v>0.22</v>
      </c>
      <c r="R487">
        <v>0.28000000000000003</v>
      </c>
      <c r="S487">
        <v>1.36</v>
      </c>
      <c r="T487">
        <v>757.1</v>
      </c>
      <c r="U487">
        <v>11.83</v>
      </c>
      <c r="V487">
        <v>0.4</v>
      </c>
      <c r="W487">
        <v>0.71</v>
      </c>
      <c r="X487">
        <v>0.32</v>
      </c>
      <c r="Y487">
        <v>1.1100000000000001</v>
      </c>
      <c r="Z487">
        <v>1.43</v>
      </c>
      <c r="AA487">
        <v>6.89</v>
      </c>
      <c r="AB487">
        <v>12.98</v>
      </c>
      <c r="AC487">
        <v>13.44</v>
      </c>
      <c r="AD487">
        <v>48.97</v>
      </c>
      <c r="AE487">
        <v>50.16</v>
      </c>
      <c r="AF487">
        <v>-5.48</v>
      </c>
      <c r="AG487">
        <v>44.78</v>
      </c>
      <c r="AH487">
        <v>30</v>
      </c>
      <c r="AI487">
        <v>37</v>
      </c>
      <c r="AJ487">
        <v>3</v>
      </c>
      <c r="AK487">
        <v>15</v>
      </c>
      <c r="AL487">
        <v>20</v>
      </c>
      <c r="AM487">
        <v>1</v>
      </c>
      <c r="AN487">
        <v>5</v>
      </c>
      <c r="AO487">
        <v>20</v>
      </c>
      <c r="AP487">
        <v>1</v>
      </c>
      <c r="AQ487">
        <v>67</v>
      </c>
      <c r="AR487">
        <v>1.49</v>
      </c>
      <c r="AS487">
        <v>268</v>
      </c>
      <c r="AT487">
        <v>512</v>
      </c>
      <c r="AU487">
        <v>52.34</v>
      </c>
    </row>
    <row r="488" spans="2:47" x14ac:dyDescent="0.2">
      <c r="B488" t="s">
        <v>576</v>
      </c>
      <c r="C488" t="s">
        <v>46</v>
      </c>
      <c r="D488" t="s">
        <v>577</v>
      </c>
      <c r="E488">
        <v>19.36</v>
      </c>
      <c r="F488">
        <v>56</v>
      </c>
      <c r="G488">
        <v>30</v>
      </c>
      <c r="H488">
        <v>32</v>
      </c>
      <c r="I488">
        <v>8</v>
      </c>
      <c r="J488">
        <v>62</v>
      </c>
      <c r="K488">
        <v>70</v>
      </c>
      <c r="L488">
        <v>159</v>
      </c>
      <c r="M488">
        <v>18.87</v>
      </c>
      <c r="N488">
        <v>0.54</v>
      </c>
      <c r="O488">
        <v>0.56999999999999995</v>
      </c>
      <c r="P488">
        <v>0.14000000000000001</v>
      </c>
      <c r="Q488">
        <v>1.1100000000000001</v>
      </c>
      <c r="R488">
        <v>1.25</v>
      </c>
      <c r="S488">
        <v>2.84</v>
      </c>
      <c r="T488">
        <v>979.6</v>
      </c>
      <c r="U488">
        <v>17.489999999999998</v>
      </c>
      <c r="V488">
        <v>1.84</v>
      </c>
      <c r="W488">
        <v>1.96</v>
      </c>
      <c r="X488">
        <v>0.49</v>
      </c>
      <c r="Y488">
        <v>3.8</v>
      </c>
      <c r="Z488">
        <v>4.29</v>
      </c>
      <c r="AA488">
        <v>9.74</v>
      </c>
      <c r="AB488">
        <v>14.33</v>
      </c>
      <c r="AC488">
        <v>13.63</v>
      </c>
      <c r="AD488">
        <v>60.1</v>
      </c>
      <c r="AE488">
        <v>50.71</v>
      </c>
      <c r="AF488">
        <v>21.88</v>
      </c>
      <c r="AG488">
        <v>73.680000000000007</v>
      </c>
      <c r="AH488">
        <v>84</v>
      </c>
      <c r="AI488">
        <v>30</v>
      </c>
      <c r="AJ488">
        <v>7</v>
      </c>
      <c r="AK488">
        <v>26</v>
      </c>
      <c r="AL488">
        <v>26.92</v>
      </c>
      <c r="AM488">
        <v>9</v>
      </c>
      <c r="AN488">
        <v>35</v>
      </c>
      <c r="AO488">
        <v>25.71</v>
      </c>
      <c r="AP488">
        <v>14</v>
      </c>
      <c r="AQ488">
        <v>98</v>
      </c>
      <c r="AR488">
        <v>14.29</v>
      </c>
      <c r="AS488">
        <v>410</v>
      </c>
      <c r="AT488">
        <v>726</v>
      </c>
      <c r="AU488">
        <v>56.47</v>
      </c>
    </row>
    <row r="489" spans="2:47" x14ac:dyDescent="0.2">
      <c r="B489" t="s">
        <v>691</v>
      </c>
      <c r="C489" t="s">
        <v>49</v>
      </c>
      <c r="D489" t="s">
        <v>586</v>
      </c>
      <c r="E489">
        <v>17.690000000000001</v>
      </c>
      <c r="F489">
        <v>61</v>
      </c>
      <c r="G489">
        <v>12</v>
      </c>
      <c r="H489">
        <v>12</v>
      </c>
      <c r="I489">
        <v>4</v>
      </c>
      <c r="J489">
        <v>24</v>
      </c>
      <c r="K489">
        <v>28</v>
      </c>
      <c r="L489">
        <v>130</v>
      </c>
      <c r="M489">
        <v>9.23</v>
      </c>
      <c r="N489">
        <v>0.2</v>
      </c>
      <c r="O489">
        <v>0.2</v>
      </c>
      <c r="P489">
        <v>7.0000000000000007E-2</v>
      </c>
      <c r="Q489">
        <v>0.39</v>
      </c>
      <c r="R489">
        <v>0.46</v>
      </c>
      <c r="S489">
        <v>2.13</v>
      </c>
      <c r="T489">
        <v>799.65</v>
      </c>
      <c r="U489">
        <v>13.11</v>
      </c>
      <c r="V489">
        <v>0.9</v>
      </c>
      <c r="W489">
        <v>0.9</v>
      </c>
      <c r="X489">
        <v>0.3</v>
      </c>
      <c r="Y489">
        <v>1.8</v>
      </c>
      <c r="Z489">
        <v>2.1</v>
      </c>
      <c r="AA489">
        <v>9.75</v>
      </c>
      <c r="AB489">
        <v>13.37</v>
      </c>
      <c r="AC489">
        <v>13.35</v>
      </c>
      <c r="AD489">
        <v>50.49</v>
      </c>
      <c r="AE489">
        <v>51.68</v>
      </c>
      <c r="AF489">
        <v>8.36</v>
      </c>
      <c r="AG489">
        <v>53.42</v>
      </c>
      <c r="AH489">
        <v>39</v>
      </c>
      <c r="AI489">
        <v>34</v>
      </c>
      <c r="AJ489">
        <v>3</v>
      </c>
      <c r="AK489">
        <v>9</v>
      </c>
      <c r="AL489">
        <v>33.33</v>
      </c>
      <c r="AM489">
        <v>3</v>
      </c>
      <c r="AN489">
        <v>23</v>
      </c>
      <c r="AO489">
        <v>13.04</v>
      </c>
      <c r="AP489">
        <v>6</v>
      </c>
      <c r="AQ489">
        <v>98</v>
      </c>
      <c r="AR489">
        <v>6.12</v>
      </c>
      <c r="AS489">
        <v>2</v>
      </c>
      <c r="AT489">
        <v>8</v>
      </c>
      <c r="AU489">
        <v>25</v>
      </c>
    </row>
    <row r="490" spans="2:47" x14ac:dyDescent="0.2">
      <c r="B490" t="s">
        <v>824</v>
      </c>
      <c r="C490" t="s">
        <v>102</v>
      </c>
      <c r="D490" t="s">
        <v>575</v>
      </c>
      <c r="E490">
        <v>18.363</v>
      </c>
      <c r="F490">
        <v>43</v>
      </c>
      <c r="G490">
        <v>3</v>
      </c>
      <c r="H490">
        <v>4</v>
      </c>
      <c r="I490">
        <v>6</v>
      </c>
      <c r="J490">
        <v>7</v>
      </c>
      <c r="K490">
        <v>13</v>
      </c>
      <c r="L490">
        <v>17</v>
      </c>
      <c r="M490">
        <v>17.649999999999999</v>
      </c>
      <c r="N490">
        <v>7.0000000000000007E-2</v>
      </c>
      <c r="O490">
        <v>0.09</v>
      </c>
      <c r="P490">
        <v>0.14000000000000001</v>
      </c>
      <c r="Q490">
        <v>0.16</v>
      </c>
      <c r="R490">
        <v>0.3</v>
      </c>
      <c r="S490">
        <v>0.4</v>
      </c>
      <c r="T490">
        <v>571.82000000000005</v>
      </c>
      <c r="U490">
        <v>13.3</v>
      </c>
      <c r="V490">
        <v>0.31</v>
      </c>
      <c r="W490">
        <v>0.42</v>
      </c>
      <c r="X490">
        <v>0.63</v>
      </c>
      <c r="Y490">
        <v>0.73</v>
      </c>
      <c r="Z490">
        <v>1.36</v>
      </c>
      <c r="AA490">
        <v>1.78</v>
      </c>
      <c r="AB490">
        <v>13.96</v>
      </c>
      <c r="AC490">
        <v>12.9</v>
      </c>
      <c r="AD490">
        <v>55.11</v>
      </c>
      <c r="AE490">
        <v>48.13</v>
      </c>
      <c r="AF490">
        <v>1.59</v>
      </c>
      <c r="AG490">
        <v>54.69</v>
      </c>
      <c r="AH490">
        <v>35</v>
      </c>
      <c r="AI490">
        <v>29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3</v>
      </c>
      <c r="AQ490">
        <v>16</v>
      </c>
      <c r="AR490">
        <v>18.75</v>
      </c>
      <c r="AS490">
        <v>0</v>
      </c>
      <c r="AT490">
        <v>0</v>
      </c>
      <c r="AU490">
        <v>0</v>
      </c>
    </row>
    <row r="491" spans="2:47" x14ac:dyDescent="0.2">
      <c r="B491" t="s">
        <v>555</v>
      </c>
      <c r="C491" t="s">
        <v>102</v>
      </c>
      <c r="D491" t="s">
        <v>1658</v>
      </c>
      <c r="E491">
        <v>20.207999999999998</v>
      </c>
      <c r="F491">
        <v>60</v>
      </c>
      <c r="G491">
        <v>1</v>
      </c>
      <c r="H491">
        <v>9</v>
      </c>
      <c r="I491">
        <v>5</v>
      </c>
      <c r="J491">
        <v>10</v>
      </c>
      <c r="K491">
        <v>15</v>
      </c>
      <c r="L491">
        <v>81</v>
      </c>
      <c r="M491">
        <v>1.23</v>
      </c>
      <c r="N491">
        <v>0.02</v>
      </c>
      <c r="O491">
        <v>0.15</v>
      </c>
      <c r="P491">
        <v>0.08</v>
      </c>
      <c r="Q491">
        <v>0.17</v>
      </c>
      <c r="R491">
        <v>0.25</v>
      </c>
      <c r="S491">
        <v>1.35</v>
      </c>
      <c r="T491">
        <v>892.4</v>
      </c>
      <c r="U491">
        <v>14.87</v>
      </c>
      <c r="V491">
        <v>7.0000000000000007E-2</v>
      </c>
      <c r="W491">
        <v>0.61</v>
      </c>
      <c r="X491">
        <v>0.34</v>
      </c>
      <c r="Y491">
        <v>0.67</v>
      </c>
      <c r="Z491">
        <v>1.01</v>
      </c>
      <c r="AA491">
        <v>5.45</v>
      </c>
      <c r="AB491">
        <v>12.92</v>
      </c>
      <c r="AC491">
        <v>13.3</v>
      </c>
      <c r="AD491">
        <v>55.45</v>
      </c>
      <c r="AE491">
        <v>47.55</v>
      </c>
      <c r="AF491">
        <v>-5.44</v>
      </c>
      <c r="AG491">
        <v>56.96</v>
      </c>
      <c r="AH491">
        <v>45</v>
      </c>
      <c r="AI491">
        <v>34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81</v>
      </c>
      <c r="AR491">
        <v>1.23</v>
      </c>
      <c r="AS491">
        <v>0</v>
      </c>
      <c r="AT491">
        <v>0</v>
      </c>
      <c r="AU491">
        <v>0</v>
      </c>
    </row>
    <row r="492" spans="2:47" x14ac:dyDescent="0.2">
      <c r="B492" t="s">
        <v>1023</v>
      </c>
      <c r="C492" t="s">
        <v>41</v>
      </c>
      <c r="D492" t="s">
        <v>391</v>
      </c>
      <c r="E492">
        <v>18.437000000000001</v>
      </c>
      <c r="F492">
        <v>33</v>
      </c>
      <c r="G492">
        <v>2</v>
      </c>
      <c r="H492">
        <v>3</v>
      </c>
      <c r="I492">
        <v>1</v>
      </c>
      <c r="J492">
        <v>5</v>
      </c>
      <c r="K492">
        <v>6</v>
      </c>
      <c r="L492">
        <v>22</v>
      </c>
      <c r="M492">
        <v>9.09</v>
      </c>
      <c r="N492">
        <v>0.06</v>
      </c>
      <c r="O492">
        <v>0.09</v>
      </c>
      <c r="P492">
        <v>0.03</v>
      </c>
      <c r="Q492">
        <v>0.15</v>
      </c>
      <c r="R492">
        <v>0.18</v>
      </c>
      <c r="S492">
        <v>0.67</v>
      </c>
      <c r="T492">
        <v>310.08</v>
      </c>
      <c r="U492">
        <v>9.4</v>
      </c>
      <c r="V492">
        <v>0.39</v>
      </c>
      <c r="W492">
        <v>0.57999999999999996</v>
      </c>
      <c r="X492">
        <v>0.19</v>
      </c>
      <c r="Y492">
        <v>0.97</v>
      </c>
      <c r="Z492">
        <v>1.1599999999999999</v>
      </c>
      <c r="AA492">
        <v>4.26</v>
      </c>
      <c r="AB492">
        <v>12.38</v>
      </c>
      <c r="AC492">
        <v>14.19</v>
      </c>
      <c r="AD492">
        <v>51.76</v>
      </c>
      <c r="AE492">
        <v>56.64</v>
      </c>
      <c r="AF492">
        <v>-15.26</v>
      </c>
      <c r="AG492">
        <v>30.43</v>
      </c>
      <c r="AH492">
        <v>7</v>
      </c>
      <c r="AI492">
        <v>16</v>
      </c>
      <c r="AJ492">
        <v>0</v>
      </c>
      <c r="AK492">
        <v>3</v>
      </c>
      <c r="AL492">
        <v>0</v>
      </c>
      <c r="AM492">
        <v>1</v>
      </c>
      <c r="AN492">
        <v>1</v>
      </c>
      <c r="AO492">
        <v>100</v>
      </c>
      <c r="AP492">
        <v>1</v>
      </c>
      <c r="AQ492">
        <v>18</v>
      </c>
      <c r="AR492">
        <v>5.56</v>
      </c>
      <c r="AS492">
        <v>55</v>
      </c>
      <c r="AT492">
        <v>109</v>
      </c>
      <c r="AU492">
        <v>50.46</v>
      </c>
    </row>
    <row r="493" spans="2:47" x14ac:dyDescent="0.2">
      <c r="B493" t="s">
        <v>990</v>
      </c>
      <c r="C493" t="s">
        <v>41</v>
      </c>
      <c r="D493" t="s">
        <v>636</v>
      </c>
      <c r="E493">
        <v>19.858000000000001</v>
      </c>
      <c r="F493">
        <v>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0.88</v>
      </c>
      <c r="T493">
        <v>62.42</v>
      </c>
      <c r="U493">
        <v>7.8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6.73</v>
      </c>
      <c r="AB493">
        <v>13.29</v>
      </c>
      <c r="AC493">
        <v>13.6</v>
      </c>
      <c r="AD493">
        <v>51.88</v>
      </c>
      <c r="AE493">
        <v>47.72</v>
      </c>
      <c r="AF493">
        <v>-25</v>
      </c>
      <c r="AG493">
        <v>0</v>
      </c>
      <c r="AH493">
        <v>0</v>
      </c>
      <c r="AI493">
        <v>2</v>
      </c>
      <c r="AJ493">
        <v>0</v>
      </c>
      <c r="AK493">
        <v>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5</v>
      </c>
      <c r="AR493">
        <v>0</v>
      </c>
      <c r="AS493">
        <v>44</v>
      </c>
      <c r="AT493">
        <v>69</v>
      </c>
      <c r="AU493">
        <v>63.77</v>
      </c>
    </row>
    <row r="494" spans="2:47" x14ac:dyDescent="0.2">
      <c r="B494" t="s">
        <v>1686</v>
      </c>
      <c r="C494" t="s">
        <v>41</v>
      </c>
      <c r="D494" t="s">
        <v>618</v>
      </c>
      <c r="E494">
        <v>16.120999999999999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-50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</row>
    <row r="495" spans="2:47" x14ac:dyDescent="0.2">
      <c r="B495" t="s">
        <v>1014</v>
      </c>
      <c r="C495" t="s">
        <v>41</v>
      </c>
      <c r="D495" t="s">
        <v>618</v>
      </c>
      <c r="E495">
        <v>17.021999999999998</v>
      </c>
      <c r="F495">
        <v>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0.67</v>
      </c>
      <c r="T495">
        <v>69.17</v>
      </c>
      <c r="U495">
        <v>11.53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3.47</v>
      </c>
      <c r="AB495">
        <v>12.57</v>
      </c>
      <c r="AC495">
        <v>13.24</v>
      </c>
      <c r="AD495">
        <v>37.29</v>
      </c>
      <c r="AE495">
        <v>54.71</v>
      </c>
      <c r="AF495">
        <v>-33.33</v>
      </c>
      <c r="AG495">
        <v>0</v>
      </c>
      <c r="AH495">
        <v>0</v>
      </c>
      <c r="AI495">
        <v>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4</v>
      </c>
      <c r="AR495">
        <v>0</v>
      </c>
      <c r="AS495">
        <v>0</v>
      </c>
      <c r="AT495">
        <v>0</v>
      </c>
      <c r="AU495">
        <v>0</v>
      </c>
    </row>
    <row r="496" spans="2:47" x14ac:dyDescent="0.2">
      <c r="B496" t="s">
        <v>727</v>
      </c>
      <c r="C496" t="s">
        <v>102</v>
      </c>
      <c r="D496" t="s">
        <v>590</v>
      </c>
      <c r="E496">
        <v>18.366</v>
      </c>
      <c r="F496">
        <v>65</v>
      </c>
      <c r="G496">
        <v>6</v>
      </c>
      <c r="H496">
        <v>7</v>
      </c>
      <c r="I496">
        <v>6</v>
      </c>
      <c r="J496">
        <v>13</v>
      </c>
      <c r="K496">
        <v>19</v>
      </c>
      <c r="L496">
        <v>61</v>
      </c>
      <c r="M496">
        <v>9.84</v>
      </c>
      <c r="N496">
        <v>0.09</v>
      </c>
      <c r="O496">
        <v>0.11</v>
      </c>
      <c r="P496">
        <v>0.09</v>
      </c>
      <c r="Q496">
        <v>0.2</v>
      </c>
      <c r="R496">
        <v>0.28999999999999998</v>
      </c>
      <c r="S496">
        <v>0.94</v>
      </c>
      <c r="T496">
        <v>861.18</v>
      </c>
      <c r="U496">
        <v>13.25</v>
      </c>
      <c r="V496">
        <v>0.42</v>
      </c>
      <c r="W496">
        <v>0.49</v>
      </c>
      <c r="X496">
        <v>0.42</v>
      </c>
      <c r="Y496">
        <v>0.91</v>
      </c>
      <c r="Z496">
        <v>1.32</v>
      </c>
      <c r="AA496">
        <v>4.25</v>
      </c>
      <c r="AB496">
        <v>12.91</v>
      </c>
      <c r="AC496">
        <v>13.33</v>
      </c>
      <c r="AD496">
        <v>56.36</v>
      </c>
      <c r="AE496">
        <v>47.18</v>
      </c>
      <c r="AF496">
        <v>9.0399999999999991</v>
      </c>
      <c r="AG496">
        <v>61.84</v>
      </c>
      <c r="AH496">
        <v>47</v>
      </c>
      <c r="AI496">
        <v>29</v>
      </c>
      <c r="AJ496">
        <v>0</v>
      </c>
      <c r="AK496">
        <v>2</v>
      </c>
      <c r="AL496">
        <v>0</v>
      </c>
      <c r="AM496">
        <v>1</v>
      </c>
      <c r="AN496">
        <v>3</v>
      </c>
      <c r="AO496">
        <v>33.33</v>
      </c>
      <c r="AP496">
        <v>5</v>
      </c>
      <c r="AQ496">
        <v>56</v>
      </c>
      <c r="AR496">
        <v>8.93</v>
      </c>
      <c r="AS496">
        <v>1</v>
      </c>
      <c r="AT496">
        <v>1</v>
      </c>
      <c r="AU496">
        <v>100</v>
      </c>
    </row>
    <row r="497" spans="2:47" x14ac:dyDescent="0.2">
      <c r="B497" t="s">
        <v>753</v>
      </c>
      <c r="C497" t="s">
        <v>46</v>
      </c>
      <c r="D497" t="s">
        <v>630</v>
      </c>
      <c r="E497">
        <v>17.843</v>
      </c>
      <c r="F497">
        <v>65</v>
      </c>
      <c r="G497">
        <v>7</v>
      </c>
      <c r="H497">
        <v>3</v>
      </c>
      <c r="I497">
        <v>5</v>
      </c>
      <c r="J497">
        <v>10</v>
      </c>
      <c r="K497">
        <v>15</v>
      </c>
      <c r="L497">
        <v>97</v>
      </c>
      <c r="M497">
        <v>7.22</v>
      </c>
      <c r="N497">
        <v>0.11</v>
      </c>
      <c r="O497">
        <v>0.05</v>
      </c>
      <c r="P497">
        <v>0.08</v>
      </c>
      <c r="Q497">
        <v>0.15</v>
      </c>
      <c r="R497">
        <v>0.23</v>
      </c>
      <c r="S497">
        <v>1.49</v>
      </c>
      <c r="T497">
        <v>884.35</v>
      </c>
      <c r="U497">
        <v>13.61</v>
      </c>
      <c r="V497">
        <v>0.47</v>
      </c>
      <c r="W497">
        <v>0.2</v>
      </c>
      <c r="X497">
        <v>0.34</v>
      </c>
      <c r="Y497">
        <v>0.68</v>
      </c>
      <c r="Z497">
        <v>1.02</v>
      </c>
      <c r="AA497">
        <v>6.58</v>
      </c>
      <c r="AB497">
        <v>13.31</v>
      </c>
      <c r="AC497">
        <v>13.29</v>
      </c>
      <c r="AD497">
        <v>38.5</v>
      </c>
      <c r="AE497">
        <v>51.7</v>
      </c>
      <c r="AF497">
        <v>-4.83</v>
      </c>
      <c r="AG497">
        <v>36.17</v>
      </c>
      <c r="AH497">
        <v>34</v>
      </c>
      <c r="AI497">
        <v>60</v>
      </c>
      <c r="AJ497">
        <v>2</v>
      </c>
      <c r="AK497">
        <v>10</v>
      </c>
      <c r="AL497">
        <v>20</v>
      </c>
      <c r="AM497">
        <v>1</v>
      </c>
      <c r="AN497">
        <v>17</v>
      </c>
      <c r="AO497">
        <v>5.88</v>
      </c>
      <c r="AP497">
        <v>4</v>
      </c>
      <c r="AQ497">
        <v>70</v>
      </c>
      <c r="AR497">
        <v>5.71</v>
      </c>
      <c r="AS497">
        <v>27</v>
      </c>
      <c r="AT497">
        <v>72</v>
      </c>
      <c r="AU497">
        <v>37.5</v>
      </c>
    </row>
    <row r="498" spans="2:47" x14ac:dyDescent="0.2">
      <c r="B498" t="s">
        <v>1008</v>
      </c>
      <c r="C498" t="s">
        <v>41</v>
      </c>
      <c r="D498" t="s">
        <v>590</v>
      </c>
      <c r="E498">
        <v>16.684999999999999</v>
      </c>
      <c r="F498">
        <v>4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2</v>
      </c>
      <c r="M498">
        <v>50</v>
      </c>
      <c r="N498">
        <v>0.25</v>
      </c>
      <c r="O498">
        <v>0</v>
      </c>
      <c r="P498">
        <v>0</v>
      </c>
      <c r="Q498">
        <v>0.25</v>
      </c>
      <c r="R498">
        <v>0.25</v>
      </c>
      <c r="S498">
        <v>0.5</v>
      </c>
      <c r="T498">
        <v>38.24</v>
      </c>
      <c r="U498">
        <v>9.56</v>
      </c>
      <c r="V498">
        <v>1.57</v>
      </c>
      <c r="W498">
        <v>0</v>
      </c>
      <c r="X498">
        <v>0</v>
      </c>
      <c r="Y498">
        <v>1.57</v>
      </c>
      <c r="Z498">
        <v>1.57</v>
      </c>
      <c r="AA498">
        <v>3.14</v>
      </c>
      <c r="AB498">
        <v>12.25</v>
      </c>
      <c r="AC498">
        <v>13.01</v>
      </c>
      <c r="AD498">
        <v>51.34</v>
      </c>
      <c r="AE498">
        <v>52.25</v>
      </c>
      <c r="AF498">
        <v>-4.55</v>
      </c>
      <c r="AG498">
        <v>50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2</v>
      </c>
      <c r="AR498">
        <v>50</v>
      </c>
      <c r="AS498">
        <v>4</v>
      </c>
      <c r="AT498">
        <v>10</v>
      </c>
      <c r="AU498">
        <v>40</v>
      </c>
    </row>
    <row r="499" spans="2:47" x14ac:dyDescent="0.2">
      <c r="B499" t="s">
        <v>784</v>
      </c>
      <c r="C499" t="s">
        <v>102</v>
      </c>
      <c r="D499" t="s">
        <v>583</v>
      </c>
      <c r="E499">
        <v>19.518999999999998</v>
      </c>
      <c r="F499">
        <v>67</v>
      </c>
      <c r="G499">
        <v>1</v>
      </c>
      <c r="H499">
        <v>9</v>
      </c>
      <c r="I499">
        <v>2</v>
      </c>
      <c r="J499">
        <v>10</v>
      </c>
      <c r="K499">
        <v>12</v>
      </c>
      <c r="L499">
        <v>66</v>
      </c>
      <c r="M499">
        <v>1.52</v>
      </c>
      <c r="N499">
        <v>0.01</v>
      </c>
      <c r="O499">
        <v>0.13</v>
      </c>
      <c r="P499">
        <v>0.03</v>
      </c>
      <c r="Q499">
        <v>0.15</v>
      </c>
      <c r="R499">
        <v>0.18</v>
      </c>
      <c r="S499">
        <v>0.99</v>
      </c>
      <c r="T499">
        <v>926.66</v>
      </c>
      <c r="U499">
        <v>13.83</v>
      </c>
      <c r="V499">
        <v>0.06</v>
      </c>
      <c r="W499">
        <v>0.57999999999999996</v>
      </c>
      <c r="X499">
        <v>0.13</v>
      </c>
      <c r="Y499">
        <v>0.65</v>
      </c>
      <c r="Z499">
        <v>0.78</v>
      </c>
      <c r="AA499">
        <v>4.2699999999999996</v>
      </c>
      <c r="AB499">
        <v>12.69</v>
      </c>
      <c r="AC499">
        <v>13.11</v>
      </c>
      <c r="AD499">
        <v>59.45</v>
      </c>
      <c r="AE499">
        <v>49.59</v>
      </c>
      <c r="AF499">
        <v>-0.12</v>
      </c>
      <c r="AG499">
        <v>60.47</v>
      </c>
      <c r="AH499">
        <v>52</v>
      </c>
      <c r="AI499">
        <v>34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65</v>
      </c>
      <c r="AR499">
        <v>1.54</v>
      </c>
      <c r="AS499">
        <v>0</v>
      </c>
      <c r="AT499">
        <v>0</v>
      </c>
      <c r="AU499">
        <v>0</v>
      </c>
    </row>
    <row r="500" spans="2:47" x14ac:dyDescent="0.2">
      <c r="B500" t="s">
        <v>707</v>
      </c>
      <c r="C500" t="s">
        <v>102</v>
      </c>
      <c r="D500" t="s">
        <v>581</v>
      </c>
      <c r="E500">
        <v>17.695</v>
      </c>
      <c r="F500">
        <v>66</v>
      </c>
      <c r="G500">
        <v>10</v>
      </c>
      <c r="H500">
        <v>5</v>
      </c>
      <c r="I500">
        <v>10</v>
      </c>
      <c r="J500">
        <v>15</v>
      </c>
      <c r="K500">
        <v>25</v>
      </c>
      <c r="L500">
        <v>89</v>
      </c>
      <c r="M500">
        <v>11.24</v>
      </c>
      <c r="N500">
        <v>0.15</v>
      </c>
      <c r="O500">
        <v>0.08</v>
      </c>
      <c r="P500">
        <v>0.15</v>
      </c>
      <c r="Q500">
        <v>0.23</v>
      </c>
      <c r="R500">
        <v>0.38</v>
      </c>
      <c r="S500">
        <v>1.35</v>
      </c>
      <c r="T500">
        <v>1002.15</v>
      </c>
      <c r="U500">
        <v>15.18</v>
      </c>
      <c r="V500">
        <v>0.6</v>
      </c>
      <c r="W500">
        <v>0.3</v>
      </c>
      <c r="X500">
        <v>0.6</v>
      </c>
      <c r="Y500">
        <v>0.9</v>
      </c>
      <c r="Z500">
        <v>1.5</v>
      </c>
      <c r="AA500">
        <v>5.33</v>
      </c>
      <c r="AB500">
        <v>12.65</v>
      </c>
      <c r="AC500">
        <v>13.13</v>
      </c>
      <c r="AD500">
        <v>58.63</v>
      </c>
      <c r="AE500">
        <v>48.26</v>
      </c>
      <c r="AF500">
        <v>5.32</v>
      </c>
      <c r="AG500">
        <v>62.61</v>
      </c>
      <c r="AH500">
        <v>72</v>
      </c>
      <c r="AI500">
        <v>43</v>
      </c>
      <c r="AJ500">
        <v>1</v>
      </c>
      <c r="AK500">
        <v>1</v>
      </c>
      <c r="AL500">
        <v>100</v>
      </c>
      <c r="AM500">
        <v>1</v>
      </c>
      <c r="AN500">
        <v>2</v>
      </c>
      <c r="AO500">
        <v>50</v>
      </c>
      <c r="AP500">
        <v>8</v>
      </c>
      <c r="AQ500">
        <v>86</v>
      </c>
      <c r="AR500">
        <v>9.3000000000000007</v>
      </c>
      <c r="AS500">
        <v>0</v>
      </c>
      <c r="AT500">
        <v>0</v>
      </c>
      <c r="AU500">
        <v>0</v>
      </c>
    </row>
    <row r="501" spans="2:47" x14ac:dyDescent="0.2">
      <c r="B501" t="s">
        <v>818</v>
      </c>
      <c r="C501" t="s">
        <v>102</v>
      </c>
      <c r="D501" t="s">
        <v>588</v>
      </c>
      <c r="E501">
        <v>17.55</v>
      </c>
      <c r="F501">
        <v>65</v>
      </c>
      <c r="G501">
        <v>2</v>
      </c>
      <c r="H501">
        <v>6</v>
      </c>
      <c r="I501">
        <v>4</v>
      </c>
      <c r="J501">
        <v>8</v>
      </c>
      <c r="K501">
        <v>12</v>
      </c>
      <c r="L501">
        <v>51</v>
      </c>
      <c r="M501">
        <v>3.92</v>
      </c>
      <c r="N501">
        <v>0.03</v>
      </c>
      <c r="O501">
        <v>0.09</v>
      </c>
      <c r="P501">
        <v>0.06</v>
      </c>
      <c r="Q501">
        <v>0.12</v>
      </c>
      <c r="R501">
        <v>0.18</v>
      </c>
      <c r="S501">
        <v>0.78</v>
      </c>
      <c r="T501">
        <v>1030.1300000000001</v>
      </c>
      <c r="U501">
        <v>15.85</v>
      </c>
      <c r="V501">
        <v>0.12</v>
      </c>
      <c r="W501">
        <v>0.35</v>
      </c>
      <c r="X501">
        <v>0.23</v>
      </c>
      <c r="Y501">
        <v>0.47</v>
      </c>
      <c r="Z501">
        <v>0.7</v>
      </c>
      <c r="AA501">
        <v>2.97</v>
      </c>
      <c r="AB501">
        <v>12.94</v>
      </c>
      <c r="AC501">
        <v>13.3</v>
      </c>
      <c r="AD501">
        <v>47.51</v>
      </c>
      <c r="AE501">
        <v>53.02</v>
      </c>
      <c r="AF501">
        <v>-8.75</v>
      </c>
      <c r="AG501">
        <v>42.11</v>
      </c>
      <c r="AH501">
        <v>48</v>
      </c>
      <c r="AI501">
        <v>66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2</v>
      </c>
      <c r="AQ501">
        <v>51</v>
      </c>
      <c r="AR501">
        <v>3.92</v>
      </c>
      <c r="AS501">
        <v>0</v>
      </c>
      <c r="AT501">
        <v>1</v>
      </c>
      <c r="AU501">
        <v>0</v>
      </c>
    </row>
    <row r="502" spans="2:47" x14ac:dyDescent="0.2">
      <c r="B502" t="s">
        <v>3810</v>
      </c>
      <c r="C502" t="s">
        <v>41</v>
      </c>
      <c r="D502" t="s">
        <v>599</v>
      </c>
      <c r="E502">
        <v>16.298999999999999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-100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</row>
    <row r="503" spans="2:47" x14ac:dyDescent="0.2">
      <c r="B503" t="s">
        <v>718</v>
      </c>
      <c r="C503" t="s">
        <v>41</v>
      </c>
      <c r="D503" t="s">
        <v>575</v>
      </c>
      <c r="E503">
        <v>16.484999999999999</v>
      </c>
      <c r="F503">
        <v>63</v>
      </c>
      <c r="G503">
        <v>11</v>
      </c>
      <c r="H503">
        <v>6</v>
      </c>
      <c r="I503">
        <v>5</v>
      </c>
      <c r="J503">
        <v>17</v>
      </c>
      <c r="K503">
        <v>22</v>
      </c>
      <c r="L503">
        <v>95</v>
      </c>
      <c r="M503">
        <v>11.58</v>
      </c>
      <c r="N503">
        <v>0.17</v>
      </c>
      <c r="O503">
        <v>0.1</v>
      </c>
      <c r="P503">
        <v>0.08</v>
      </c>
      <c r="Q503">
        <v>0.27</v>
      </c>
      <c r="R503">
        <v>0.35</v>
      </c>
      <c r="S503">
        <v>1.51</v>
      </c>
      <c r="T503">
        <v>706.14</v>
      </c>
      <c r="U503">
        <v>11.21</v>
      </c>
      <c r="V503">
        <v>0.93</v>
      </c>
      <c r="W503">
        <v>0.51</v>
      </c>
      <c r="X503">
        <v>0.42</v>
      </c>
      <c r="Y503">
        <v>1.44</v>
      </c>
      <c r="Z503">
        <v>1.87</v>
      </c>
      <c r="AA503">
        <v>8.07</v>
      </c>
      <c r="AB503">
        <v>12.9</v>
      </c>
      <c r="AC503">
        <v>12.67</v>
      </c>
      <c r="AD503">
        <v>53.27</v>
      </c>
      <c r="AE503">
        <v>47.47</v>
      </c>
      <c r="AF503">
        <v>-7.4</v>
      </c>
      <c r="AG503">
        <v>49.32</v>
      </c>
      <c r="AH503">
        <v>36</v>
      </c>
      <c r="AI503">
        <v>37</v>
      </c>
      <c r="AJ503">
        <v>1</v>
      </c>
      <c r="AK503">
        <v>5</v>
      </c>
      <c r="AL503">
        <v>20</v>
      </c>
      <c r="AM503">
        <v>3</v>
      </c>
      <c r="AN503">
        <v>14</v>
      </c>
      <c r="AO503">
        <v>21.43</v>
      </c>
      <c r="AP503">
        <v>7</v>
      </c>
      <c r="AQ503">
        <v>76</v>
      </c>
      <c r="AR503">
        <v>9.2100000000000009</v>
      </c>
      <c r="AS503">
        <v>26</v>
      </c>
      <c r="AT503">
        <v>78</v>
      </c>
      <c r="AU503">
        <v>33.33</v>
      </c>
    </row>
    <row r="504" spans="2:47" x14ac:dyDescent="0.2">
      <c r="B504" t="s">
        <v>856</v>
      </c>
      <c r="C504" t="s">
        <v>102</v>
      </c>
      <c r="D504" t="s">
        <v>586</v>
      </c>
      <c r="E504">
        <v>18.734999999999999</v>
      </c>
      <c r="F504">
        <v>52</v>
      </c>
      <c r="G504">
        <v>0</v>
      </c>
      <c r="H504">
        <v>3</v>
      </c>
      <c r="I504">
        <v>2</v>
      </c>
      <c r="J504">
        <v>3</v>
      </c>
      <c r="K504">
        <v>5</v>
      </c>
      <c r="L504">
        <v>34</v>
      </c>
      <c r="M504">
        <v>0</v>
      </c>
      <c r="N504">
        <v>0</v>
      </c>
      <c r="O504">
        <v>0.06</v>
      </c>
      <c r="P504">
        <v>0.04</v>
      </c>
      <c r="Q504">
        <v>0.06</v>
      </c>
      <c r="R504">
        <v>0.1</v>
      </c>
      <c r="S504">
        <v>0.65</v>
      </c>
      <c r="T504">
        <v>695.7</v>
      </c>
      <c r="U504">
        <v>13.38</v>
      </c>
      <c r="V504">
        <v>0</v>
      </c>
      <c r="W504">
        <v>0.26</v>
      </c>
      <c r="X504">
        <v>0.17</v>
      </c>
      <c r="Y504">
        <v>0.26</v>
      </c>
      <c r="Z504">
        <v>0.43</v>
      </c>
      <c r="AA504">
        <v>2.93</v>
      </c>
      <c r="AB504">
        <v>12.06</v>
      </c>
      <c r="AC504">
        <v>12.91</v>
      </c>
      <c r="AD504">
        <v>46.03</v>
      </c>
      <c r="AE504">
        <v>49.96</v>
      </c>
      <c r="AF504">
        <v>-8.4600000000000009</v>
      </c>
      <c r="AG504">
        <v>41.54</v>
      </c>
      <c r="AH504">
        <v>27</v>
      </c>
      <c r="AI504">
        <v>38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33</v>
      </c>
      <c r="AR504">
        <v>0</v>
      </c>
      <c r="AS504">
        <v>1</v>
      </c>
      <c r="AT504">
        <v>2</v>
      </c>
      <c r="AU504">
        <v>50</v>
      </c>
    </row>
    <row r="505" spans="2:47" x14ac:dyDescent="0.2">
      <c r="B505" t="s">
        <v>690</v>
      </c>
      <c r="C505" t="s">
        <v>41</v>
      </c>
      <c r="D505" t="s">
        <v>581</v>
      </c>
      <c r="E505">
        <v>16.329000000000001</v>
      </c>
      <c r="F505">
        <v>61</v>
      </c>
      <c r="G505">
        <v>12</v>
      </c>
      <c r="H505">
        <v>9</v>
      </c>
      <c r="I505">
        <v>14</v>
      </c>
      <c r="J505">
        <v>21</v>
      </c>
      <c r="K505">
        <v>35</v>
      </c>
      <c r="L505">
        <v>90</v>
      </c>
      <c r="M505">
        <v>13.33</v>
      </c>
      <c r="N505">
        <v>0.2</v>
      </c>
      <c r="O505">
        <v>0.15</v>
      </c>
      <c r="P505">
        <v>0.23</v>
      </c>
      <c r="Q505">
        <v>0.34</v>
      </c>
      <c r="R505">
        <v>0.56999999999999995</v>
      </c>
      <c r="S505">
        <v>1.48</v>
      </c>
      <c r="T505">
        <v>722.89</v>
      </c>
      <c r="U505">
        <v>11.85</v>
      </c>
      <c r="V505">
        <v>1</v>
      </c>
      <c r="W505">
        <v>0.75</v>
      </c>
      <c r="X505">
        <v>1.1599999999999999</v>
      </c>
      <c r="Y505">
        <v>1.74</v>
      </c>
      <c r="Z505">
        <v>2.91</v>
      </c>
      <c r="AA505">
        <v>7.47</v>
      </c>
      <c r="AB505">
        <v>13.01</v>
      </c>
      <c r="AC505">
        <v>13.04</v>
      </c>
      <c r="AD505">
        <v>60.21</v>
      </c>
      <c r="AE505">
        <v>48.87</v>
      </c>
      <c r="AF505">
        <v>3.62</v>
      </c>
      <c r="AG505">
        <v>62.86</v>
      </c>
      <c r="AH505">
        <v>44</v>
      </c>
      <c r="AI505">
        <v>26</v>
      </c>
      <c r="AJ505">
        <v>2</v>
      </c>
      <c r="AK505">
        <v>8</v>
      </c>
      <c r="AL505">
        <v>25</v>
      </c>
      <c r="AM505">
        <v>4</v>
      </c>
      <c r="AN505">
        <v>22</v>
      </c>
      <c r="AO505">
        <v>18.18</v>
      </c>
      <c r="AP505">
        <v>6</v>
      </c>
      <c r="AQ505">
        <v>60</v>
      </c>
      <c r="AR505">
        <v>10</v>
      </c>
      <c r="AS505">
        <v>255</v>
      </c>
      <c r="AT505">
        <v>612</v>
      </c>
      <c r="AU505">
        <v>41.67</v>
      </c>
    </row>
    <row r="506" spans="2:47" x14ac:dyDescent="0.2">
      <c r="B506" t="s">
        <v>765</v>
      </c>
      <c r="C506" t="s">
        <v>102</v>
      </c>
      <c r="D506" t="s">
        <v>588</v>
      </c>
      <c r="E506">
        <v>18.128</v>
      </c>
      <c r="F506">
        <v>62</v>
      </c>
      <c r="G506">
        <v>3</v>
      </c>
      <c r="H506">
        <v>5</v>
      </c>
      <c r="I506">
        <v>5</v>
      </c>
      <c r="J506">
        <v>8</v>
      </c>
      <c r="K506">
        <v>13</v>
      </c>
      <c r="L506">
        <v>65</v>
      </c>
      <c r="M506">
        <v>4.62</v>
      </c>
      <c r="N506">
        <v>0.05</v>
      </c>
      <c r="O506">
        <v>0.08</v>
      </c>
      <c r="P506">
        <v>0.08</v>
      </c>
      <c r="Q506">
        <v>0.13</v>
      </c>
      <c r="R506">
        <v>0.21</v>
      </c>
      <c r="S506">
        <v>1.05</v>
      </c>
      <c r="T506">
        <v>926.62</v>
      </c>
      <c r="U506">
        <v>14.95</v>
      </c>
      <c r="V506">
        <v>0.19</v>
      </c>
      <c r="W506">
        <v>0.32</v>
      </c>
      <c r="X506">
        <v>0.32</v>
      </c>
      <c r="Y506">
        <v>0.52</v>
      </c>
      <c r="Z506">
        <v>0.84</v>
      </c>
      <c r="AA506">
        <v>4.21</v>
      </c>
      <c r="AB506">
        <v>12.93</v>
      </c>
      <c r="AC506">
        <v>13.31</v>
      </c>
      <c r="AD506">
        <v>46.58</v>
      </c>
      <c r="AE506">
        <v>52.15</v>
      </c>
      <c r="AF506">
        <v>-2.2200000000000002</v>
      </c>
      <c r="AG506">
        <v>46.15</v>
      </c>
      <c r="AH506">
        <v>48</v>
      </c>
      <c r="AI506">
        <v>56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3</v>
      </c>
      <c r="AQ506">
        <v>63</v>
      </c>
      <c r="AR506">
        <v>4.76</v>
      </c>
      <c r="AS506">
        <v>0</v>
      </c>
      <c r="AT506">
        <v>1</v>
      </c>
      <c r="AU506">
        <v>0</v>
      </c>
    </row>
    <row r="507" spans="2:47" x14ac:dyDescent="0.2">
      <c r="B507" t="s">
        <v>682</v>
      </c>
      <c r="C507" t="s">
        <v>49</v>
      </c>
      <c r="D507" t="s">
        <v>616</v>
      </c>
      <c r="E507">
        <v>19.367999999999999</v>
      </c>
      <c r="F507">
        <v>64</v>
      </c>
      <c r="G507">
        <v>7</v>
      </c>
      <c r="H507">
        <v>9</v>
      </c>
      <c r="I507">
        <v>4</v>
      </c>
      <c r="J507">
        <v>16</v>
      </c>
      <c r="K507">
        <v>20</v>
      </c>
      <c r="L507">
        <v>66</v>
      </c>
      <c r="M507">
        <v>10.61</v>
      </c>
      <c r="N507">
        <v>0.11</v>
      </c>
      <c r="O507">
        <v>0.14000000000000001</v>
      </c>
      <c r="P507">
        <v>0.06</v>
      </c>
      <c r="Q507">
        <v>0.25</v>
      </c>
      <c r="R507">
        <v>0.31</v>
      </c>
      <c r="S507">
        <v>1.03</v>
      </c>
      <c r="T507">
        <v>790.88</v>
      </c>
      <c r="U507">
        <v>12.36</v>
      </c>
      <c r="V507">
        <v>0.53</v>
      </c>
      <c r="W507">
        <v>0.68</v>
      </c>
      <c r="X507">
        <v>0.3</v>
      </c>
      <c r="Y507">
        <v>1.21</v>
      </c>
      <c r="Z507">
        <v>1.52</v>
      </c>
      <c r="AA507">
        <v>5.01</v>
      </c>
      <c r="AB507">
        <v>14.03</v>
      </c>
      <c r="AC507">
        <v>13.36</v>
      </c>
      <c r="AD507">
        <v>36.869999999999997</v>
      </c>
      <c r="AE507">
        <v>53.16</v>
      </c>
      <c r="AF507">
        <v>-2.09</v>
      </c>
      <c r="AG507">
        <v>34.619999999999997</v>
      </c>
      <c r="AH507">
        <v>27</v>
      </c>
      <c r="AI507">
        <v>51</v>
      </c>
      <c r="AJ507">
        <v>0</v>
      </c>
      <c r="AK507">
        <v>7</v>
      </c>
      <c r="AL507">
        <v>0</v>
      </c>
      <c r="AM507">
        <v>3</v>
      </c>
      <c r="AN507">
        <v>10</v>
      </c>
      <c r="AO507">
        <v>30</v>
      </c>
      <c r="AP507">
        <v>4</v>
      </c>
      <c r="AQ507">
        <v>49</v>
      </c>
      <c r="AR507">
        <v>8.16</v>
      </c>
      <c r="AS507">
        <v>173</v>
      </c>
      <c r="AT507">
        <v>371</v>
      </c>
      <c r="AU507">
        <v>46.63</v>
      </c>
    </row>
    <row r="508" spans="2:47" x14ac:dyDescent="0.2">
      <c r="B508" t="s">
        <v>1016</v>
      </c>
      <c r="C508" t="s">
        <v>46</v>
      </c>
      <c r="D508" t="s">
        <v>579</v>
      </c>
      <c r="E508">
        <v>17.582999999999998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36.200000000000003</v>
      </c>
      <c r="U508">
        <v>9.0500000000000007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6.63</v>
      </c>
      <c r="AB508">
        <v>12.56</v>
      </c>
      <c r="AC508">
        <v>13.02</v>
      </c>
      <c r="AD508">
        <v>49.78</v>
      </c>
      <c r="AE508">
        <v>47.23</v>
      </c>
      <c r="AF508">
        <v>-53.85</v>
      </c>
      <c r="AG508">
        <v>0</v>
      </c>
      <c r="AH508">
        <v>0</v>
      </c>
      <c r="AI508">
        <v>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4</v>
      </c>
      <c r="AR508">
        <v>0</v>
      </c>
      <c r="AS508">
        <v>2</v>
      </c>
      <c r="AT508">
        <v>3</v>
      </c>
      <c r="AU508">
        <v>66.67</v>
      </c>
    </row>
    <row r="509" spans="2:47" x14ac:dyDescent="0.2">
      <c r="B509" t="s">
        <v>878</v>
      </c>
      <c r="C509" t="s">
        <v>102</v>
      </c>
      <c r="D509" t="s">
        <v>601</v>
      </c>
      <c r="E509">
        <v>18.215</v>
      </c>
      <c r="F509">
        <v>56</v>
      </c>
      <c r="G509">
        <v>5</v>
      </c>
      <c r="H509">
        <v>6</v>
      </c>
      <c r="I509">
        <v>3</v>
      </c>
      <c r="J509">
        <v>11</v>
      </c>
      <c r="K509">
        <v>14</v>
      </c>
      <c r="L509">
        <v>64</v>
      </c>
      <c r="M509">
        <v>7.81</v>
      </c>
      <c r="N509">
        <v>0.09</v>
      </c>
      <c r="O509">
        <v>0.11</v>
      </c>
      <c r="P509">
        <v>0.05</v>
      </c>
      <c r="Q509">
        <v>0.2</v>
      </c>
      <c r="R509">
        <v>0.25</v>
      </c>
      <c r="S509">
        <v>1.1399999999999999</v>
      </c>
      <c r="T509">
        <v>829.97</v>
      </c>
      <c r="U509">
        <v>14.82</v>
      </c>
      <c r="V509">
        <v>0.36</v>
      </c>
      <c r="W509">
        <v>0.43</v>
      </c>
      <c r="X509">
        <v>0.22</v>
      </c>
      <c r="Y509">
        <v>0.8</v>
      </c>
      <c r="Z509">
        <v>1.01</v>
      </c>
      <c r="AA509">
        <v>4.63</v>
      </c>
      <c r="AB509">
        <v>13.59</v>
      </c>
      <c r="AC509">
        <v>13.38</v>
      </c>
      <c r="AD509">
        <v>53.09</v>
      </c>
      <c r="AE509">
        <v>51.32</v>
      </c>
      <c r="AF509">
        <v>-4.37</v>
      </c>
      <c r="AG509">
        <v>47.13</v>
      </c>
      <c r="AH509">
        <v>41</v>
      </c>
      <c r="AI509">
        <v>46</v>
      </c>
      <c r="AJ509">
        <v>1</v>
      </c>
      <c r="AK509">
        <v>1</v>
      </c>
      <c r="AL509">
        <v>100</v>
      </c>
      <c r="AM509">
        <v>0</v>
      </c>
      <c r="AN509">
        <v>2</v>
      </c>
      <c r="AO509">
        <v>0</v>
      </c>
      <c r="AP509">
        <v>4</v>
      </c>
      <c r="AQ509">
        <v>61</v>
      </c>
      <c r="AR509">
        <v>6.56</v>
      </c>
      <c r="AS509">
        <v>0</v>
      </c>
      <c r="AT509">
        <v>0</v>
      </c>
      <c r="AU509">
        <v>0</v>
      </c>
    </row>
    <row r="510" spans="2:47" x14ac:dyDescent="0.2">
      <c r="B510" t="s">
        <v>850</v>
      </c>
      <c r="C510" t="s">
        <v>49</v>
      </c>
      <c r="D510" t="s">
        <v>583</v>
      </c>
      <c r="E510">
        <v>19.844000000000001</v>
      </c>
      <c r="F510">
        <v>24</v>
      </c>
      <c r="G510">
        <v>4</v>
      </c>
      <c r="H510">
        <v>0</v>
      </c>
      <c r="I510">
        <v>3</v>
      </c>
      <c r="J510">
        <v>4</v>
      </c>
      <c r="K510">
        <v>7</v>
      </c>
      <c r="L510">
        <v>32</v>
      </c>
      <c r="M510">
        <v>12.5</v>
      </c>
      <c r="N510">
        <v>0.17</v>
      </c>
      <c r="O510">
        <v>0</v>
      </c>
      <c r="P510">
        <v>0.12</v>
      </c>
      <c r="Q510">
        <v>0.17</v>
      </c>
      <c r="R510">
        <v>0.28999999999999998</v>
      </c>
      <c r="S510">
        <v>1.33</v>
      </c>
      <c r="T510">
        <v>252.57</v>
      </c>
      <c r="U510">
        <v>10.52</v>
      </c>
      <c r="V510">
        <v>0.95</v>
      </c>
      <c r="W510">
        <v>0</v>
      </c>
      <c r="X510">
        <v>0.71</v>
      </c>
      <c r="Y510">
        <v>0.95</v>
      </c>
      <c r="Z510">
        <v>1.66</v>
      </c>
      <c r="AA510">
        <v>7.6</v>
      </c>
      <c r="AB510">
        <v>14.38</v>
      </c>
      <c r="AC510">
        <v>12.97</v>
      </c>
      <c r="AD510">
        <v>61.02</v>
      </c>
      <c r="AE510">
        <v>49.16</v>
      </c>
      <c r="AF510">
        <v>3.05</v>
      </c>
      <c r="AG510">
        <v>57.89</v>
      </c>
      <c r="AH510">
        <v>11</v>
      </c>
      <c r="AI510">
        <v>8</v>
      </c>
      <c r="AJ510">
        <v>1</v>
      </c>
      <c r="AK510">
        <v>3</v>
      </c>
      <c r="AL510">
        <v>33.33</v>
      </c>
      <c r="AM510">
        <v>1</v>
      </c>
      <c r="AN510">
        <v>4</v>
      </c>
      <c r="AO510">
        <v>25</v>
      </c>
      <c r="AP510">
        <v>2</v>
      </c>
      <c r="AQ510">
        <v>25</v>
      </c>
      <c r="AR510">
        <v>8</v>
      </c>
      <c r="AS510">
        <v>1</v>
      </c>
      <c r="AT510">
        <v>5</v>
      </c>
      <c r="AU510">
        <v>20</v>
      </c>
    </row>
    <row r="511" spans="2:47" x14ac:dyDescent="0.2">
      <c r="B511" t="s">
        <v>656</v>
      </c>
      <c r="C511" t="s">
        <v>46</v>
      </c>
      <c r="D511" t="s">
        <v>601</v>
      </c>
      <c r="E511">
        <v>18.664000000000001</v>
      </c>
      <c r="F511">
        <v>63</v>
      </c>
      <c r="G511">
        <v>13</v>
      </c>
      <c r="H511">
        <v>14</v>
      </c>
      <c r="I511">
        <v>12</v>
      </c>
      <c r="J511">
        <v>27</v>
      </c>
      <c r="K511">
        <v>39</v>
      </c>
      <c r="L511">
        <v>116</v>
      </c>
      <c r="M511">
        <v>11.21</v>
      </c>
      <c r="N511">
        <v>0.21</v>
      </c>
      <c r="O511">
        <v>0.22</v>
      </c>
      <c r="P511">
        <v>0.19</v>
      </c>
      <c r="Q511">
        <v>0.43</v>
      </c>
      <c r="R511">
        <v>0.62</v>
      </c>
      <c r="S511">
        <v>1.84</v>
      </c>
      <c r="T511">
        <v>928.18</v>
      </c>
      <c r="U511">
        <v>14.73</v>
      </c>
      <c r="V511">
        <v>0.84</v>
      </c>
      <c r="W511">
        <v>0.9</v>
      </c>
      <c r="X511">
        <v>0.78</v>
      </c>
      <c r="Y511">
        <v>1.75</v>
      </c>
      <c r="Z511">
        <v>2.52</v>
      </c>
      <c r="AA511">
        <v>7.5</v>
      </c>
      <c r="AB511">
        <v>14.03</v>
      </c>
      <c r="AC511">
        <v>13.45</v>
      </c>
      <c r="AD511">
        <v>51.39</v>
      </c>
      <c r="AE511">
        <v>51.45</v>
      </c>
      <c r="AF511">
        <v>14.57</v>
      </c>
      <c r="AG511">
        <v>60.64</v>
      </c>
      <c r="AH511">
        <v>57</v>
      </c>
      <c r="AI511">
        <v>37</v>
      </c>
      <c r="AJ511">
        <v>5</v>
      </c>
      <c r="AK511">
        <v>22</v>
      </c>
      <c r="AL511">
        <v>22.73</v>
      </c>
      <c r="AM511">
        <v>4</v>
      </c>
      <c r="AN511">
        <v>23</v>
      </c>
      <c r="AO511">
        <v>17.39</v>
      </c>
      <c r="AP511">
        <v>4</v>
      </c>
      <c r="AQ511">
        <v>71</v>
      </c>
      <c r="AR511">
        <v>5.63</v>
      </c>
      <c r="AS511">
        <v>2</v>
      </c>
      <c r="AT511">
        <v>3</v>
      </c>
      <c r="AU511">
        <v>66.67</v>
      </c>
    </row>
    <row r="512" spans="2:47" x14ac:dyDescent="0.2">
      <c r="B512" t="s">
        <v>1664</v>
      </c>
      <c r="C512" t="s">
        <v>49</v>
      </c>
      <c r="D512" t="s">
        <v>630</v>
      </c>
      <c r="E512">
        <v>17.620999999999999</v>
      </c>
      <c r="F512">
        <v>20</v>
      </c>
      <c r="G512">
        <v>1</v>
      </c>
      <c r="H512">
        <v>2</v>
      </c>
      <c r="I512">
        <v>1</v>
      </c>
      <c r="J512">
        <v>3</v>
      </c>
      <c r="K512">
        <v>4</v>
      </c>
      <c r="L512">
        <v>23</v>
      </c>
      <c r="M512">
        <v>4.3499999999999996</v>
      </c>
      <c r="N512">
        <v>0.05</v>
      </c>
      <c r="O512">
        <v>0.1</v>
      </c>
      <c r="P512">
        <v>0.05</v>
      </c>
      <c r="Q512">
        <v>0.15</v>
      </c>
      <c r="R512">
        <v>0.2</v>
      </c>
      <c r="S512">
        <v>1.1499999999999999</v>
      </c>
      <c r="T512">
        <v>207.9</v>
      </c>
      <c r="U512">
        <v>10.4</v>
      </c>
      <c r="V512">
        <v>0.28999999999999998</v>
      </c>
      <c r="W512">
        <v>0.57999999999999996</v>
      </c>
      <c r="X512">
        <v>0.28999999999999998</v>
      </c>
      <c r="Y512">
        <v>0.87</v>
      </c>
      <c r="Z512">
        <v>1.1499999999999999</v>
      </c>
      <c r="AA512">
        <v>6.64</v>
      </c>
      <c r="AB512">
        <v>11.89</v>
      </c>
      <c r="AC512">
        <v>13.02</v>
      </c>
      <c r="AD512">
        <v>36.06</v>
      </c>
      <c r="AE512">
        <v>55.51</v>
      </c>
      <c r="AF512">
        <v>3.95</v>
      </c>
      <c r="AG512">
        <v>38.1</v>
      </c>
      <c r="AH512">
        <v>8</v>
      </c>
      <c r="AI512">
        <v>13</v>
      </c>
      <c r="AJ512">
        <v>0</v>
      </c>
      <c r="AK512">
        <v>2</v>
      </c>
      <c r="AL512">
        <v>0</v>
      </c>
      <c r="AM512">
        <v>0</v>
      </c>
      <c r="AN512">
        <v>2</v>
      </c>
      <c r="AO512">
        <v>0</v>
      </c>
      <c r="AP512">
        <v>1</v>
      </c>
      <c r="AQ512">
        <v>19</v>
      </c>
      <c r="AR512">
        <v>5.26</v>
      </c>
      <c r="AS512">
        <v>0</v>
      </c>
      <c r="AT512">
        <v>0</v>
      </c>
      <c r="AU512">
        <v>0</v>
      </c>
    </row>
    <row r="513" spans="2:47" x14ac:dyDescent="0.2">
      <c r="B513" t="s">
        <v>604</v>
      </c>
      <c r="C513" t="s">
        <v>41</v>
      </c>
      <c r="D513" t="s">
        <v>581</v>
      </c>
      <c r="E513">
        <v>20.518000000000001</v>
      </c>
      <c r="F513">
        <v>58</v>
      </c>
      <c r="G513">
        <v>14</v>
      </c>
      <c r="H513">
        <v>16</v>
      </c>
      <c r="I513">
        <v>6</v>
      </c>
      <c r="J513">
        <v>30</v>
      </c>
      <c r="K513">
        <v>36</v>
      </c>
      <c r="L513">
        <v>134</v>
      </c>
      <c r="M513">
        <v>10.45</v>
      </c>
      <c r="N513">
        <v>0.24</v>
      </c>
      <c r="O513">
        <v>0.28000000000000003</v>
      </c>
      <c r="P513">
        <v>0.1</v>
      </c>
      <c r="Q513">
        <v>0.52</v>
      </c>
      <c r="R513">
        <v>0.62</v>
      </c>
      <c r="S513">
        <v>2.31</v>
      </c>
      <c r="T513">
        <v>846.22</v>
      </c>
      <c r="U513">
        <v>14.59</v>
      </c>
      <c r="V513">
        <v>0.99</v>
      </c>
      <c r="W513">
        <v>1.1299999999999999</v>
      </c>
      <c r="X513">
        <v>0.43</v>
      </c>
      <c r="Y513">
        <v>2.13</v>
      </c>
      <c r="Z513">
        <v>2.5499999999999998</v>
      </c>
      <c r="AA513">
        <v>9.5</v>
      </c>
      <c r="AB513">
        <v>13.41</v>
      </c>
      <c r="AC513">
        <v>13.56</v>
      </c>
      <c r="AD513">
        <v>58.31</v>
      </c>
      <c r="AE513">
        <v>50.77</v>
      </c>
      <c r="AF513">
        <v>4.01</v>
      </c>
      <c r="AG513">
        <v>62.77</v>
      </c>
      <c r="AH513">
        <v>59</v>
      </c>
      <c r="AI513">
        <v>35</v>
      </c>
      <c r="AJ513">
        <v>1</v>
      </c>
      <c r="AK513">
        <v>9</v>
      </c>
      <c r="AL513">
        <v>11.11</v>
      </c>
      <c r="AM513">
        <v>5</v>
      </c>
      <c r="AN513">
        <v>20</v>
      </c>
      <c r="AO513">
        <v>25</v>
      </c>
      <c r="AP513">
        <v>8</v>
      </c>
      <c r="AQ513">
        <v>105</v>
      </c>
      <c r="AR513">
        <v>7.62</v>
      </c>
      <c r="AS513">
        <v>471</v>
      </c>
      <c r="AT513">
        <v>876</v>
      </c>
      <c r="AU513">
        <v>53.77</v>
      </c>
    </row>
    <row r="514" spans="2:47" x14ac:dyDescent="0.2">
      <c r="B514" t="s">
        <v>986</v>
      </c>
      <c r="C514" t="s">
        <v>102</v>
      </c>
      <c r="D514" t="s">
        <v>636</v>
      </c>
      <c r="E514">
        <v>16.489999999999998</v>
      </c>
      <c r="F514">
        <v>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24.56</v>
      </c>
      <c r="U514">
        <v>6.14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11.79</v>
      </c>
      <c r="AC514">
        <v>13.01</v>
      </c>
      <c r="AD514">
        <v>52.28</v>
      </c>
      <c r="AE514">
        <v>37.39</v>
      </c>
      <c r="AF514">
        <v>33.33</v>
      </c>
      <c r="AG514">
        <v>100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</row>
    <row r="515" spans="2:47" x14ac:dyDescent="0.2">
      <c r="B515" t="s">
        <v>889</v>
      </c>
      <c r="C515" t="s">
        <v>46</v>
      </c>
      <c r="D515" t="s">
        <v>616</v>
      </c>
      <c r="E515">
        <v>19.655000000000001</v>
      </c>
      <c r="F515">
        <v>17</v>
      </c>
      <c r="G515">
        <v>1</v>
      </c>
      <c r="H515">
        <v>1</v>
      </c>
      <c r="I515">
        <v>0</v>
      </c>
      <c r="J515">
        <v>2</v>
      </c>
      <c r="K515">
        <v>2</v>
      </c>
      <c r="L515">
        <v>14</v>
      </c>
      <c r="M515">
        <v>7.14</v>
      </c>
      <c r="N515">
        <v>0.06</v>
      </c>
      <c r="O515">
        <v>0.06</v>
      </c>
      <c r="P515">
        <v>0</v>
      </c>
      <c r="Q515">
        <v>0.12</v>
      </c>
      <c r="R515">
        <v>0.12</v>
      </c>
      <c r="S515">
        <v>0.82</v>
      </c>
      <c r="T515">
        <v>127.62</v>
      </c>
      <c r="U515">
        <v>7.51</v>
      </c>
      <c r="V515">
        <v>0.47</v>
      </c>
      <c r="W515">
        <v>0.47</v>
      </c>
      <c r="X515">
        <v>0</v>
      </c>
      <c r="Y515">
        <v>0.94</v>
      </c>
      <c r="Z515">
        <v>0.94</v>
      </c>
      <c r="AA515">
        <v>6.58</v>
      </c>
      <c r="AB515">
        <v>12.59</v>
      </c>
      <c r="AC515">
        <v>12.33</v>
      </c>
      <c r="AD515">
        <v>38.57</v>
      </c>
      <c r="AE515">
        <v>53.79</v>
      </c>
      <c r="AF515">
        <v>-19.79</v>
      </c>
      <c r="AG515">
        <v>33.33</v>
      </c>
      <c r="AH515">
        <v>2</v>
      </c>
      <c r="AI515">
        <v>4</v>
      </c>
      <c r="AJ515">
        <v>1</v>
      </c>
      <c r="AK515">
        <v>2</v>
      </c>
      <c r="AL515">
        <v>50</v>
      </c>
      <c r="AM515">
        <v>0</v>
      </c>
      <c r="AN515">
        <v>3</v>
      </c>
      <c r="AO515">
        <v>0</v>
      </c>
      <c r="AP515">
        <v>0</v>
      </c>
      <c r="AQ515">
        <v>9</v>
      </c>
      <c r="AR515">
        <v>0</v>
      </c>
      <c r="AS515">
        <v>0</v>
      </c>
      <c r="AT515">
        <v>4</v>
      </c>
      <c r="AU515">
        <v>0</v>
      </c>
    </row>
    <row r="516" spans="2:47" x14ac:dyDescent="0.2">
      <c r="B516" t="s">
        <v>3748</v>
      </c>
      <c r="C516" t="s">
        <v>41</v>
      </c>
      <c r="D516" t="s">
        <v>391</v>
      </c>
      <c r="E516">
        <v>17.454000000000001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-60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2:47" x14ac:dyDescent="0.2">
      <c r="B517" t="s">
        <v>964</v>
      </c>
      <c r="C517" t="s">
        <v>102</v>
      </c>
      <c r="D517" t="s">
        <v>590</v>
      </c>
      <c r="E517">
        <v>18.934999999999999</v>
      </c>
      <c r="F517">
        <v>25</v>
      </c>
      <c r="G517">
        <v>0</v>
      </c>
      <c r="H517">
        <v>1</v>
      </c>
      <c r="I517">
        <v>2</v>
      </c>
      <c r="J517">
        <v>1</v>
      </c>
      <c r="K517">
        <v>3</v>
      </c>
      <c r="L517">
        <v>32</v>
      </c>
      <c r="M517">
        <v>0</v>
      </c>
      <c r="N517">
        <v>0</v>
      </c>
      <c r="O517">
        <v>0.04</v>
      </c>
      <c r="P517">
        <v>0.08</v>
      </c>
      <c r="Q517">
        <v>0.04</v>
      </c>
      <c r="R517">
        <v>0.12</v>
      </c>
      <c r="S517">
        <v>1.28</v>
      </c>
      <c r="T517">
        <v>386.7</v>
      </c>
      <c r="U517">
        <v>15.47</v>
      </c>
      <c r="V517">
        <v>0</v>
      </c>
      <c r="W517">
        <v>0.16</v>
      </c>
      <c r="X517">
        <v>0.31</v>
      </c>
      <c r="Y517">
        <v>0.16</v>
      </c>
      <c r="Z517">
        <v>0.47</v>
      </c>
      <c r="AA517">
        <v>4.97</v>
      </c>
      <c r="AB517">
        <v>12.87</v>
      </c>
      <c r="AC517">
        <v>13.4</v>
      </c>
      <c r="AD517">
        <v>55.85</v>
      </c>
      <c r="AE517">
        <v>48.03</v>
      </c>
      <c r="AF517">
        <v>-1.07</v>
      </c>
      <c r="AG517">
        <v>54.29</v>
      </c>
      <c r="AH517">
        <v>19</v>
      </c>
      <c r="AI517">
        <v>16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32</v>
      </c>
      <c r="AR517">
        <v>0</v>
      </c>
      <c r="AS517">
        <v>0</v>
      </c>
      <c r="AT517">
        <v>0</v>
      </c>
      <c r="AU517">
        <v>0</v>
      </c>
    </row>
    <row r="518" spans="2:47" x14ac:dyDescent="0.2">
      <c r="B518" t="s">
        <v>646</v>
      </c>
      <c r="C518" t="s">
        <v>49</v>
      </c>
      <c r="D518" t="s">
        <v>586</v>
      </c>
      <c r="E518">
        <v>18.850000000000001</v>
      </c>
      <c r="F518">
        <v>44</v>
      </c>
      <c r="G518">
        <v>10</v>
      </c>
      <c r="H518">
        <v>5</v>
      </c>
      <c r="I518">
        <v>6</v>
      </c>
      <c r="J518">
        <v>15</v>
      </c>
      <c r="K518">
        <v>21</v>
      </c>
      <c r="L518">
        <v>70</v>
      </c>
      <c r="M518">
        <v>14.29</v>
      </c>
      <c r="N518">
        <v>0.23</v>
      </c>
      <c r="O518">
        <v>0.11</v>
      </c>
      <c r="P518">
        <v>0.14000000000000001</v>
      </c>
      <c r="Q518">
        <v>0.34</v>
      </c>
      <c r="R518">
        <v>0.48</v>
      </c>
      <c r="S518">
        <v>1.59</v>
      </c>
      <c r="T518">
        <v>613.58000000000004</v>
      </c>
      <c r="U518">
        <v>13.94</v>
      </c>
      <c r="V518">
        <v>0.98</v>
      </c>
      <c r="W518">
        <v>0.49</v>
      </c>
      <c r="X518">
        <v>0.59</v>
      </c>
      <c r="Y518">
        <v>1.47</v>
      </c>
      <c r="Z518">
        <v>2.0499999999999998</v>
      </c>
      <c r="AA518">
        <v>6.85</v>
      </c>
      <c r="AB518">
        <v>13.5</v>
      </c>
      <c r="AC518">
        <v>13.83</v>
      </c>
      <c r="AD518">
        <v>49.99</v>
      </c>
      <c r="AE518">
        <v>51.97</v>
      </c>
      <c r="AF518">
        <v>11.74</v>
      </c>
      <c r="AG518">
        <v>54.24</v>
      </c>
      <c r="AH518">
        <v>32</v>
      </c>
      <c r="AI518">
        <v>27</v>
      </c>
      <c r="AJ518">
        <v>4</v>
      </c>
      <c r="AK518">
        <v>10</v>
      </c>
      <c r="AL518">
        <v>40</v>
      </c>
      <c r="AM518">
        <v>0</v>
      </c>
      <c r="AN518">
        <v>11</v>
      </c>
      <c r="AO518">
        <v>0</v>
      </c>
      <c r="AP518">
        <v>6</v>
      </c>
      <c r="AQ518">
        <v>49</v>
      </c>
      <c r="AR518">
        <v>12.24</v>
      </c>
      <c r="AS518">
        <v>8</v>
      </c>
      <c r="AT518">
        <v>28</v>
      </c>
      <c r="AU518">
        <v>28.57</v>
      </c>
    </row>
    <row r="519" spans="2:47" x14ac:dyDescent="0.2">
      <c r="B519" t="s">
        <v>1677</v>
      </c>
      <c r="C519" t="s">
        <v>102</v>
      </c>
      <c r="D519" t="s">
        <v>630</v>
      </c>
      <c r="E519">
        <v>17.161000000000001</v>
      </c>
      <c r="F519">
        <v>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39.43</v>
      </c>
      <c r="U519">
        <v>7.89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11.43</v>
      </c>
      <c r="AC519">
        <v>13.24</v>
      </c>
      <c r="AD519">
        <v>35.93</v>
      </c>
      <c r="AE519">
        <v>51.93</v>
      </c>
      <c r="AF519">
        <v>-1.67</v>
      </c>
      <c r="AG519">
        <v>33.33</v>
      </c>
      <c r="AH519">
        <v>1</v>
      </c>
      <c r="AI519">
        <v>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</row>
    <row r="520" spans="2:47" x14ac:dyDescent="0.2">
      <c r="B520" t="s">
        <v>979</v>
      </c>
      <c r="C520" t="s">
        <v>102</v>
      </c>
      <c r="D520" t="s">
        <v>583</v>
      </c>
      <c r="E520">
        <v>16.507000000000001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29.03</v>
      </c>
      <c r="U520">
        <v>14.51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4.13</v>
      </c>
      <c r="AB520">
        <v>16.190000000000001</v>
      </c>
      <c r="AC520">
        <v>11.89</v>
      </c>
      <c r="AD520">
        <v>65.08</v>
      </c>
      <c r="AE520">
        <v>55.35</v>
      </c>
      <c r="AF520">
        <v>100</v>
      </c>
      <c r="AG520">
        <v>100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0</v>
      </c>
      <c r="AT520">
        <v>0</v>
      </c>
      <c r="AU520">
        <v>0</v>
      </c>
    </row>
    <row r="521" spans="2:47" x14ac:dyDescent="0.2">
      <c r="B521" t="s">
        <v>1009</v>
      </c>
      <c r="C521" t="s">
        <v>102</v>
      </c>
      <c r="D521" t="s">
        <v>590</v>
      </c>
      <c r="E521">
        <v>17.891999999999999</v>
      </c>
      <c r="F521">
        <v>31</v>
      </c>
      <c r="G521">
        <v>1</v>
      </c>
      <c r="H521">
        <v>1</v>
      </c>
      <c r="I521">
        <v>0</v>
      </c>
      <c r="J521">
        <v>2</v>
      </c>
      <c r="K521">
        <v>2</v>
      </c>
      <c r="L521">
        <v>13</v>
      </c>
      <c r="M521">
        <v>7.69</v>
      </c>
      <c r="N521">
        <v>0.03</v>
      </c>
      <c r="O521">
        <v>0.03</v>
      </c>
      <c r="P521">
        <v>0</v>
      </c>
      <c r="Q521">
        <v>0.06</v>
      </c>
      <c r="R521">
        <v>0.06</v>
      </c>
      <c r="S521">
        <v>0.42</v>
      </c>
      <c r="T521">
        <v>278.54000000000002</v>
      </c>
      <c r="U521">
        <v>8.99</v>
      </c>
      <c r="V521">
        <v>0.22</v>
      </c>
      <c r="W521">
        <v>0.22</v>
      </c>
      <c r="X521">
        <v>0</v>
      </c>
      <c r="Y521">
        <v>0.43</v>
      </c>
      <c r="Z521">
        <v>0.43</v>
      </c>
      <c r="AA521">
        <v>2.8</v>
      </c>
      <c r="AB521">
        <v>12.53</v>
      </c>
      <c r="AC521">
        <v>13.15</v>
      </c>
      <c r="AD521">
        <v>58.13</v>
      </c>
      <c r="AE521">
        <v>44.44</v>
      </c>
      <c r="AF521">
        <v>-3.14</v>
      </c>
      <c r="AG521">
        <v>47.37</v>
      </c>
      <c r="AH521">
        <v>9</v>
      </c>
      <c r="AI521">
        <v>10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13</v>
      </c>
      <c r="AR521">
        <v>7.69</v>
      </c>
      <c r="AS521">
        <v>0</v>
      </c>
      <c r="AT521">
        <v>0</v>
      </c>
      <c r="AU521">
        <v>0</v>
      </c>
    </row>
    <row r="522" spans="2:47" x14ac:dyDescent="0.2">
      <c r="B522" t="s">
        <v>1020</v>
      </c>
      <c r="C522" t="s">
        <v>102</v>
      </c>
      <c r="D522" t="s">
        <v>579</v>
      </c>
      <c r="E522">
        <v>16.027999999999999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0.83</v>
      </c>
      <c r="T522">
        <v>48.17</v>
      </c>
      <c r="U522">
        <v>8.0299999999999994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6.23</v>
      </c>
      <c r="AB522">
        <v>12.59</v>
      </c>
      <c r="AC522">
        <v>12.79</v>
      </c>
      <c r="AD522">
        <v>56.88</v>
      </c>
      <c r="AE522">
        <v>39.39</v>
      </c>
      <c r="AF522">
        <v>22.22</v>
      </c>
      <c r="AG522">
        <v>100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5</v>
      </c>
      <c r="AR522">
        <v>0</v>
      </c>
      <c r="AS522">
        <v>0</v>
      </c>
      <c r="AT522">
        <v>0</v>
      </c>
      <c r="AU522">
        <v>0</v>
      </c>
    </row>
    <row r="523" spans="2:47" x14ac:dyDescent="0.2">
      <c r="B523" t="s">
        <v>946</v>
      </c>
      <c r="C523" t="s">
        <v>102</v>
      </c>
      <c r="D523" t="s">
        <v>3721</v>
      </c>
      <c r="E523">
        <v>17.207999999999998</v>
      </c>
      <c r="F523">
        <v>9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0.11</v>
      </c>
      <c r="P523">
        <v>0</v>
      </c>
      <c r="Q523">
        <v>0.11</v>
      </c>
      <c r="R523">
        <v>0.11</v>
      </c>
      <c r="S523">
        <v>0.11</v>
      </c>
      <c r="T523">
        <v>92.9</v>
      </c>
      <c r="U523">
        <v>10.32</v>
      </c>
      <c r="V523">
        <v>0</v>
      </c>
      <c r="W523">
        <v>0.65</v>
      </c>
      <c r="X523">
        <v>0</v>
      </c>
      <c r="Y523">
        <v>0.65</v>
      </c>
      <c r="Z523">
        <v>0.65</v>
      </c>
      <c r="AA523">
        <v>0.65</v>
      </c>
      <c r="AB523">
        <v>12.65</v>
      </c>
      <c r="AC523">
        <v>12.43</v>
      </c>
      <c r="AD523">
        <v>60.55</v>
      </c>
      <c r="AE523">
        <v>43.88</v>
      </c>
      <c r="AF523">
        <v>-31.79</v>
      </c>
      <c r="AG523">
        <v>40</v>
      </c>
      <c r="AH523">
        <v>4</v>
      </c>
      <c r="AI523">
        <v>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</row>
    <row r="524" spans="2:47" x14ac:dyDescent="0.2">
      <c r="B524" t="s">
        <v>940</v>
      </c>
      <c r="C524" t="s">
        <v>41</v>
      </c>
      <c r="D524" t="s">
        <v>618</v>
      </c>
      <c r="E524">
        <v>16.922999999999998</v>
      </c>
      <c r="F524">
        <v>5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1</v>
      </c>
      <c r="M524">
        <v>100</v>
      </c>
      <c r="N524">
        <v>0.2</v>
      </c>
      <c r="O524">
        <v>0</v>
      </c>
      <c r="P524">
        <v>0</v>
      </c>
      <c r="Q524">
        <v>0.2</v>
      </c>
      <c r="R524">
        <v>0.2</v>
      </c>
      <c r="S524">
        <v>0.2</v>
      </c>
      <c r="T524">
        <v>30.05</v>
      </c>
      <c r="U524">
        <v>6.01</v>
      </c>
      <c r="V524">
        <v>2</v>
      </c>
      <c r="W524">
        <v>0</v>
      </c>
      <c r="X524">
        <v>0</v>
      </c>
      <c r="Y524">
        <v>2</v>
      </c>
      <c r="Z524">
        <v>2</v>
      </c>
      <c r="AA524">
        <v>2</v>
      </c>
      <c r="AB524">
        <v>13.34</v>
      </c>
      <c r="AC524">
        <v>11.29</v>
      </c>
      <c r="AD524">
        <v>42.34</v>
      </c>
      <c r="AE524">
        <v>44.95</v>
      </c>
      <c r="AF524">
        <v>65.22</v>
      </c>
      <c r="AG524">
        <v>100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100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618"/>
  <sheetViews>
    <sheetView workbookViewId="0">
      <pane ySplit="1" topLeftCell="A2" activePane="bottomLeft" state="frozen"/>
      <selection activeCell="J1" sqref="J1"/>
      <selection pane="bottomLeft" activeCell="D9" sqref="D9"/>
    </sheetView>
  </sheetViews>
  <sheetFormatPr baseColWidth="10" defaultRowHeight="16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3689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3690</v>
      </c>
      <c r="Y1" t="s">
        <v>3691</v>
      </c>
      <c r="Z1" t="s">
        <v>3692</v>
      </c>
      <c r="AA1" t="s">
        <v>3693</v>
      </c>
      <c r="AB1" t="s">
        <v>26</v>
      </c>
      <c r="AC1" t="s">
        <v>27</v>
      </c>
      <c r="AD1" t="s">
        <v>569</v>
      </c>
      <c r="AE1" t="s">
        <v>570</v>
      </c>
    </row>
    <row r="2" spans="1:31" x14ac:dyDescent="0.2">
      <c r="B2" t="s">
        <v>1145</v>
      </c>
      <c r="C2" t="s">
        <v>49</v>
      </c>
      <c r="D2" t="s">
        <v>1078</v>
      </c>
      <c r="E2">
        <v>20.315000000000001</v>
      </c>
      <c r="F2">
        <v>67</v>
      </c>
      <c r="G2">
        <v>11</v>
      </c>
      <c r="H2">
        <v>13</v>
      </c>
      <c r="I2">
        <v>8</v>
      </c>
      <c r="J2">
        <v>24</v>
      </c>
      <c r="K2">
        <v>32</v>
      </c>
      <c r="L2">
        <v>0.16</v>
      </c>
      <c r="M2">
        <v>0.19</v>
      </c>
      <c r="N2">
        <v>0.12</v>
      </c>
      <c r="O2">
        <v>0.36</v>
      </c>
      <c r="P2">
        <v>0.48</v>
      </c>
      <c r="Q2">
        <v>837.47</v>
      </c>
      <c r="R2">
        <v>12.5</v>
      </c>
      <c r="S2">
        <v>0.79</v>
      </c>
      <c r="T2">
        <v>0.93</v>
      </c>
      <c r="U2">
        <v>0.56999999999999995</v>
      </c>
      <c r="V2">
        <v>1.72</v>
      </c>
      <c r="W2">
        <v>2.29</v>
      </c>
      <c r="X2">
        <v>13.57</v>
      </c>
      <c r="Y2">
        <v>13.78</v>
      </c>
      <c r="Z2">
        <v>44.96</v>
      </c>
      <c r="AA2">
        <v>50.18</v>
      </c>
      <c r="AB2">
        <v>6.65</v>
      </c>
      <c r="AC2">
        <v>48.84</v>
      </c>
      <c r="AD2">
        <v>42</v>
      </c>
      <c r="AE2">
        <v>44</v>
      </c>
    </row>
    <row r="3" spans="1:31" x14ac:dyDescent="0.2">
      <c r="B3" t="s">
        <v>1408</v>
      </c>
      <c r="C3" t="s">
        <v>102</v>
      </c>
      <c r="D3" t="s">
        <v>1705</v>
      </c>
      <c r="E3">
        <v>19.411999999999999</v>
      </c>
      <c r="F3">
        <v>54</v>
      </c>
      <c r="G3">
        <v>3</v>
      </c>
      <c r="H3">
        <v>2</v>
      </c>
      <c r="I3">
        <v>6</v>
      </c>
      <c r="J3">
        <v>5</v>
      </c>
      <c r="K3">
        <v>11</v>
      </c>
      <c r="L3">
        <v>0.06</v>
      </c>
      <c r="M3">
        <v>0.04</v>
      </c>
      <c r="N3">
        <v>0.11</v>
      </c>
      <c r="O3">
        <v>0.09</v>
      </c>
      <c r="P3">
        <v>0.2</v>
      </c>
      <c r="Q3">
        <v>725.37</v>
      </c>
      <c r="R3">
        <v>13.43</v>
      </c>
      <c r="S3">
        <v>0.25</v>
      </c>
      <c r="T3">
        <v>0.17</v>
      </c>
      <c r="U3">
        <v>0.5</v>
      </c>
      <c r="V3">
        <v>0.41</v>
      </c>
      <c r="W3">
        <v>0.91</v>
      </c>
      <c r="X3">
        <v>14.59</v>
      </c>
      <c r="Y3">
        <v>13.89</v>
      </c>
      <c r="Z3">
        <v>52.73</v>
      </c>
      <c r="AA3">
        <v>51.95</v>
      </c>
      <c r="AB3">
        <v>1.91</v>
      </c>
      <c r="AC3">
        <v>52.24</v>
      </c>
      <c r="AD3">
        <v>35</v>
      </c>
      <c r="AE3">
        <v>32</v>
      </c>
    </row>
    <row r="4" spans="1:31" x14ac:dyDescent="0.2">
      <c r="B4" t="s">
        <v>1593</v>
      </c>
      <c r="C4" t="s">
        <v>41</v>
      </c>
      <c r="D4" t="s">
        <v>1057</v>
      </c>
      <c r="E4">
        <v>16.353999999999999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-66.67</v>
      </c>
      <c r="AC4">
        <v>0</v>
      </c>
      <c r="AD4">
        <v>0</v>
      </c>
      <c r="AE4">
        <v>0</v>
      </c>
    </row>
    <row r="5" spans="1:31" x14ac:dyDescent="0.2">
      <c r="B5" t="s">
        <v>1582</v>
      </c>
      <c r="C5" t="s">
        <v>102</v>
      </c>
      <c r="D5" t="s">
        <v>1064</v>
      </c>
      <c r="E5">
        <v>16.43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46.53</v>
      </c>
      <c r="R5">
        <v>15.51</v>
      </c>
      <c r="S5">
        <v>0</v>
      </c>
      <c r="T5">
        <v>0</v>
      </c>
      <c r="U5">
        <v>0</v>
      </c>
      <c r="V5">
        <v>0</v>
      </c>
      <c r="W5">
        <v>0</v>
      </c>
      <c r="X5">
        <v>10.84</v>
      </c>
      <c r="Y5">
        <v>12.15</v>
      </c>
      <c r="Z5">
        <v>38.67</v>
      </c>
      <c r="AA5">
        <v>45.37</v>
      </c>
      <c r="AB5">
        <v>-10</v>
      </c>
      <c r="AC5">
        <v>40</v>
      </c>
      <c r="AD5">
        <v>2</v>
      </c>
      <c r="AE5">
        <v>3</v>
      </c>
    </row>
    <row r="6" spans="1:31" x14ac:dyDescent="0.2">
      <c r="B6" t="s">
        <v>1398</v>
      </c>
      <c r="C6" t="s">
        <v>46</v>
      </c>
      <c r="D6" t="s">
        <v>1040</v>
      </c>
      <c r="E6">
        <v>16.292999999999999</v>
      </c>
      <c r="F6">
        <v>47</v>
      </c>
      <c r="G6">
        <v>5</v>
      </c>
      <c r="H6">
        <v>2</v>
      </c>
      <c r="I6">
        <v>0</v>
      </c>
      <c r="J6">
        <v>7</v>
      </c>
      <c r="K6">
        <v>7</v>
      </c>
      <c r="L6">
        <v>0.11</v>
      </c>
      <c r="M6">
        <v>0.04</v>
      </c>
      <c r="N6">
        <v>0</v>
      </c>
      <c r="O6">
        <v>0.15</v>
      </c>
      <c r="P6">
        <v>0.15</v>
      </c>
      <c r="Q6">
        <v>392.19</v>
      </c>
      <c r="R6">
        <v>8.34</v>
      </c>
      <c r="S6">
        <v>0.76</v>
      </c>
      <c r="T6">
        <v>0.31</v>
      </c>
      <c r="U6">
        <v>0</v>
      </c>
      <c r="V6">
        <v>1.07</v>
      </c>
      <c r="W6">
        <v>1.07</v>
      </c>
      <c r="X6">
        <v>12.88</v>
      </c>
      <c r="Y6">
        <v>12.95</v>
      </c>
      <c r="Z6">
        <v>45.17</v>
      </c>
      <c r="AA6">
        <v>50.91</v>
      </c>
      <c r="AB6">
        <v>-12.24</v>
      </c>
      <c r="AC6">
        <v>37.5</v>
      </c>
      <c r="AD6">
        <v>9</v>
      </c>
      <c r="AE6">
        <v>15</v>
      </c>
    </row>
    <row r="7" spans="1:31" x14ac:dyDescent="0.2">
      <c r="B7" t="s">
        <v>1601</v>
      </c>
      <c r="C7" t="s">
        <v>102</v>
      </c>
      <c r="D7" t="s">
        <v>1061</v>
      </c>
      <c r="E7">
        <v>15.565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">
      <c r="B8" t="s">
        <v>1727</v>
      </c>
      <c r="C8" t="s">
        <v>102</v>
      </c>
      <c r="D8" t="s">
        <v>1102</v>
      </c>
      <c r="E8">
        <v>16.405999999999999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16.79</v>
      </c>
      <c r="R8">
        <v>8.4</v>
      </c>
      <c r="S8">
        <v>0</v>
      </c>
      <c r="T8">
        <v>0</v>
      </c>
      <c r="U8">
        <v>0</v>
      </c>
      <c r="V8">
        <v>0</v>
      </c>
      <c r="W8">
        <v>0</v>
      </c>
      <c r="X8">
        <v>11.14</v>
      </c>
      <c r="Y8">
        <v>10.39</v>
      </c>
      <c r="Z8">
        <v>34.25</v>
      </c>
      <c r="AA8">
        <v>46.6</v>
      </c>
      <c r="AB8">
        <v>-37.5</v>
      </c>
      <c r="AC8">
        <v>0</v>
      </c>
      <c r="AD8">
        <v>0</v>
      </c>
      <c r="AE8">
        <v>1</v>
      </c>
    </row>
    <row r="9" spans="1:31" x14ac:dyDescent="0.2">
      <c r="B9" t="s">
        <v>1609</v>
      </c>
      <c r="C9" t="s">
        <v>1240</v>
      </c>
      <c r="D9" t="s">
        <v>1059</v>
      </c>
      <c r="E9">
        <v>17.837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-40</v>
      </c>
      <c r="AC9">
        <v>0</v>
      </c>
      <c r="AD9">
        <v>0</v>
      </c>
      <c r="AE9">
        <v>0</v>
      </c>
    </row>
    <row r="10" spans="1:31" x14ac:dyDescent="0.2">
      <c r="B10" t="s">
        <v>1415</v>
      </c>
      <c r="C10" t="s">
        <v>49</v>
      </c>
      <c r="D10" t="s">
        <v>1416</v>
      </c>
      <c r="E10">
        <v>18.582000000000001</v>
      </c>
      <c r="F10">
        <v>33</v>
      </c>
      <c r="G10">
        <v>1</v>
      </c>
      <c r="H10">
        <v>1</v>
      </c>
      <c r="I10">
        <v>3</v>
      </c>
      <c r="J10">
        <v>2</v>
      </c>
      <c r="K10">
        <v>5</v>
      </c>
      <c r="L10">
        <v>0.03</v>
      </c>
      <c r="M10">
        <v>0.03</v>
      </c>
      <c r="N10">
        <v>0.09</v>
      </c>
      <c r="O10">
        <v>0.06</v>
      </c>
      <c r="P10">
        <v>0.15</v>
      </c>
      <c r="Q10">
        <v>328.12</v>
      </c>
      <c r="R10">
        <v>9.94</v>
      </c>
      <c r="S10">
        <v>0.18</v>
      </c>
      <c r="T10">
        <v>0.18</v>
      </c>
      <c r="U10">
        <v>0.55000000000000004</v>
      </c>
      <c r="V10">
        <v>0.37</v>
      </c>
      <c r="W10">
        <v>0.91</v>
      </c>
      <c r="X10">
        <v>12.7</v>
      </c>
      <c r="Y10">
        <v>13.49</v>
      </c>
      <c r="Z10">
        <v>46.11</v>
      </c>
      <c r="AA10">
        <v>49.97</v>
      </c>
      <c r="AB10">
        <v>-22.31</v>
      </c>
      <c r="AC10">
        <v>37.5</v>
      </c>
      <c r="AD10">
        <v>9</v>
      </c>
      <c r="AE10">
        <v>15</v>
      </c>
    </row>
    <row r="11" spans="1:31" x14ac:dyDescent="0.2">
      <c r="B11" t="s">
        <v>1110</v>
      </c>
      <c r="C11" t="s">
        <v>41</v>
      </c>
      <c r="D11" t="s">
        <v>1105</v>
      </c>
      <c r="E11">
        <v>20.061</v>
      </c>
      <c r="F11">
        <v>72</v>
      </c>
      <c r="G11">
        <v>21</v>
      </c>
      <c r="H11">
        <v>9</v>
      </c>
      <c r="I11">
        <v>4</v>
      </c>
      <c r="J11">
        <v>30</v>
      </c>
      <c r="K11">
        <v>34</v>
      </c>
      <c r="L11">
        <v>0.28999999999999998</v>
      </c>
      <c r="M11">
        <v>0.12</v>
      </c>
      <c r="N11">
        <v>0.06</v>
      </c>
      <c r="O11">
        <v>0.42</v>
      </c>
      <c r="P11">
        <v>0.47</v>
      </c>
      <c r="Q11">
        <v>1018.92</v>
      </c>
      <c r="R11">
        <v>14.15</v>
      </c>
      <c r="S11">
        <v>1.24</v>
      </c>
      <c r="T11">
        <v>0.53</v>
      </c>
      <c r="U11">
        <v>0.24</v>
      </c>
      <c r="V11">
        <v>1.77</v>
      </c>
      <c r="W11">
        <v>2</v>
      </c>
      <c r="X11">
        <v>13.91</v>
      </c>
      <c r="Y11">
        <v>13.95</v>
      </c>
      <c r="Z11">
        <v>44.22</v>
      </c>
      <c r="AA11">
        <v>49.41</v>
      </c>
      <c r="AB11">
        <v>4.5599999999999996</v>
      </c>
      <c r="AC11">
        <v>46.15</v>
      </c>
      <c r="AD11">
        <v>48</v>
      </c>
      <c r="AE11">
        <v>56</v>
      </c>
    </row>
    <row r="12" spans="1:31" x14ac:dyDescent="0.2">
      <c r="B12" t="s">
        <v>1276</v>
      </c>
      <c r="C12" t="s">
        <v>49</v>
      </c>
      <c r="D12" t="s">
        <v>1061</v>
      </c>
      <c r="E12">
        <v>17.754999999999999</v>
      </c>
      <c r="F12">
        <v>43</v>
      </c>
      <c r="G12">
        <v>3</v>
      </c>
      <c r="H12">
        <v>3</v>
      </c>
      <c r="I12">
        <v>1</v>
      </c>
      <c r="J12">
        <v>6</v>
      </c>
      <c r="K12">
        <v>7</v>
      </c>
      <c r="L12">
        <v>7.0000000000000007E-2</v>
      </c>
      <c r="M12">
        <v>7.0000000000000007E-2</v>
      </c>
      <c r="N12">
        <v>0.02</v>
      </c>
      <c r="O12">
        <v>0.14000000000000001</v>
      </c>
      <c r="P12">
        <v>0.16</v>
      </c>
      <c r="Q12">
        <v>439.18</v>
      </c>
      <c r="R12">
        <v>10.210000000000001</v>
      </c>
      <c r="S12">
        <v>0.41</v>
      </c>
      <c r="T12">
        <v>0.41</v>
      </c>
      <c r="U12">
        <v>0.14000000000000001</v>
      </c>
      <c r="V12">
        <v>0.82</v>
      </c>
      <c r="W12">
        <v>0.96</v>
      </c>
      <c r="X12">
        <v>13.13</v>
      </c>
      <c r="Y12">
        <v>13.07</v>
      </c>
      <c r="Z12">
        <v>46.85</v>
      </c>
      <c r="AA12">
        <v>50.39</v>
      </c>
      <c r="AB12">
        <v>-10.89</v>
      </c>
      <c r="AC12">
        <v>37.14</v>
      </c>
      <c r="AD12">
        <v>13</v>
      </c>
      <c r="AE12">
        <v>22</v>
      </c>
    </row>
    <row r="13" spans="1:31" x14ac:dyDescent="0.2">
      <c r="B13" t="s">
        <v>1045</v>
      </c>
      <c r="C13" t="s">
        <v>41</v>
      </c>
      <c r="D13" t="s">
        <v>1038</v>
      </c>
      <c r="E13">
        <v>18.686</v>
      </c>
      <c r="F13">
        <v>57</v>
      </c>
      <c r="G13">
        <v>13</v>
      </c>
      <c r="H13">
        <v>36</v>
      </c>
      <c r="I13">
        <v>17</v>
      </c>
      <c r="J13">
        <v>49</v>
      </c>
      <c r="K13">
        <v>66</v>
      </c>
      <c r="L13">
        <v>0.23</v>
      </c>
      <c r="M13">
        <v>0.63</v>
      </c>
      <c r="N13">
        <v>0.3</v>
      </c>
      <c r="O13">
        <v>0.86</v>
      </c>
      <c r="P13">
        <v>1.1599999999999999</v>
      </c>
      <c r="Q13">
        <v>1050.4100000000001</v>
      </c>
      <c r="R13">
        <v>18.43</v>
      </c>
      <c r="S13">
        <v>0.74</v>
      </c>
      <c r="T13">
        <v>2.06</v>
      </c>
      <c r="U13">
        <v>0.97</v>
      </c>
      <c r="V13">
        <v>2.8</v>
      </c>
      <c r="W13">
        <v>3.77</v>
      </c>
      <c r="X13">
        <v>16.12</v>
      </c>
      <c r="Y13">
        <v>14</v>
      </c>
      <c r="Z13">
        <v>60.51</v>
      </c>
      <c r="AA13">
        <v>49.98</v>
      </c>
      <c r="AB13">
        <v>20.97</v>
      </c>
      <c r="AC13">
        <v>69.03</v>
      </c>
      <c r="AD13">
        <v>78</v>
      </c>
      <c r="AE13">
        <v>35</v>
      </c>
    </row>
    <row r="14" spans="1:31" x14ac:dyDescent="0.2">
      <c r="B14" t="s">
        <v>1740</v>
      </c>
      <c r="C14" t="s">
        <v>102</v>
      </c>
      <c r="D14" t="s">
        <v>1090</v>
      </c>
      <c r="E14">
        <v>16.347999999999999</v>
      </c>
      <c r="F14">
        <v>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48.35</v>
      </c>
      <c r="R14">
        <v>9.67</v>
      </c>
      <c r="S14">
        <v>0</v>
      </c>
      <c r="T14">
        <v>0</v>
      </c>
      <c r="U14">
        <v>0</v>
      </c>
      <c r="V14">
        <v>0</v>
      </c>
      <c r="W14">
        <v>0</v>
      </c>
      <c r="X14">
        <v>12.82</v>
      </c>
      <c r="Y14">
        <v>12.95</v>
      </c>
      <c r="Z14">
        <v>49.76</v>
      </c>
      <c r="AA14">
        <v>46.97</v>
      </c>
      <c r="AB14">
        <v>-10.87</v>
      </c>
      <c r="AC14">
        <v>50</v>
      </c>
      <c r="AD14">
        <v>2</v>
      </c>
      <c r="AE14">
        <v>2</v>
      </c>
    </row>
    <row r="15" spans="1:31" x14ac:dyDescent="0.2">
      <c r="B15" t="s">
        <v>1258</v>
      </c>
      <c r="C15" t="s">
        <v>102</v>
      </c>
      <c r="D15" t="s">
        <v>1040</v>
      </c>
      <c r="E15">
        <v>17.158000000000001</v>
      </c>
      <c r="F15">
        <v>60</v>
      </c>
      <c r="G15">
        <v>5</v>
      </c>
      <c r="H15">
        <v>7</v>
      </c>
      <c r="I15">
        <v>4</v>
      </c>
      <c r="J15">
        <v>12</v>
      </c>
      <c r="K15">
        <v>16</v>
      </c>
      <c r="L15">
        <v>0.08</v>
      </c>
      <c r="M15">
        <v>0.12</v>
      </c>
      <c r="N15">
        <v>7.0000000000000007E-2</v>
      </c>
      <c r="O15">
        <v>0.2</v>
      </c>
      <c r="P15">
        <v>0.27</v>
      </c>
      <c r="Q15">
        <v>874.43</v>
      </c>
      <c r="R15">
        <v>14.57</v>
      </c>
      <c r="S15">
        <v>0.34</v>
      </c>
      <c r="T15">
        <v>0.48</v>
      </c>
      <c r="U15">
        <v>0.27</v>
      </c>
      <c r="V15">
        <v>0.82</v>
      </c>
      <c r="W15">
        <v>1.1000000000000001</v>
      </c>
      <c r="X15">
        <v>13.61</v>
      </c>
      <c r="Y15">
        <v>13.73</v>
      </c>
      <c r="Z15">
        <v>48.72</v>
      </c>
      <c r="AA15">
        <v>50.92</v>
      </c>
      <c r="AB15">
        <v>-1.34</v>
      </c>
      <c r="AC15">
        <v>49.45</v>
      </c>
      <c r="AD15">
        <v>45</v>
      </c>
      <c r="AE15">
        <v>46</v>
      </c>
    </row>
    <row r="16" spans="1:31" x14ac:dyDescent="0.2">
      <c r="B16" t="s">
        <v>1722</v>
      </c>
      <c r="C16" t="s">
        <v>49</v>
      </c>
      <c r="D16" t="s">
        <v>1047</v>
      </c>
      <c r="E16">
        <v>16.298999999999999</v>
      </c>
      <c r="F16">
        <v>30</v>
      </c>
      <c r="G16">
        <v>3</v>
      </c>
      <c r="H16">
        <v>1</v>
      </c>
      <c r="I16">
        <v>1</v>
      </c>
      <c r="J16">
        <v>4</v>
      </c>
      <c r="K16">
        <v>5</v>
      </c>
      <c r="L16">
        <v>0.1</v>
      </c>
      <c r="M16">
        <v>0.03</v>
      </c>
      <c r="N16">
        <v>0.03</v>
      </c>
      <c r="O16">
        <v>0.13</v>
      </c>
      <c r="P16">
        <v>0.17</v>
      </c>
      <c r="Q16">
        <v>282.57</v>
      </c>
      <c r="R16">
        <v>9.42</v>
      </c>
      <c r="S16">
        <v>0.64</v>
      </c>
      <c r="T16">
        <v>0.21</v>
      </c>
      <c r="U16">
        <v>0.21</v>
      </c>
      <c r="V16">
        <v>0.85</v>
      </c>
      <c r="W16">
        <v>1.06</v>
      </c>
      <c r="X16">
        <v>12.87</v>
      </c>
      <c r="Y16">
        <v>13.43</v>
      </c>
      <c r="Z16">
        <v>45.66</v>
      </c>
      <c r="AA16">
        <v>46.52</v>
      </c>
      <c r="AB16">
        <v>8.5</v>
      </c>
      <c r="AC16">
        <v>52.94</v>
      </c>
      <c r="AD16">
        <v>9</v>
      </c>
      <c r="AE16">
        <v>8</v>
      </c>
    </row>
    <row r="17" spans="2:31" x14ac:dyDescent="0.2">
      <c r="B17" t="s">
        <v>1268</v>
      </c>
      <c r="C17" t="s">
        <v>41</v>
      </c>
      <c r="D17" t="s">
        <v>1049</v>
      </c>
      <c r="E17">
        <v>20.667999999999999</v>
      </c>
      <c r="F17">
        <v>70</v>
      </c>
      <c r="G17">
        <v>8</v>
      </c>
      <c r="H17">
        <v>9</v>
      </c>
      <c r="I17">
        <v>8</v>
      </c>
      <c r="J17">
        <v>17</v>
      </c>
      <c r="K17">
        <v>25</v>
      </c>
      <c r="L17">
        <v>0.11</v>
      </c>
      <c r="M17">
        <v>0.13</v>
      </c>
      <c r="N17">
        <v>0.11</v>
      </c>
      <c r="O17">
        <v>0.24</v>
      </c>
      <c r="P17">
        <v>0.36</v>
      </c>
      <c r="Q17">
        <v>855.1</v>
      </c>
      <c r="R17">
        <v>12.22</v>
      </c>
      <c r="S17">
        <v>0.56000000000000005</v>
      </c>
      <c r="T17">
        <v>0.63</v>
      </c>
      <c r="U17">
        <v>0.56000000000000005</v>
      </c>
      <c r="V17">
        <v>1.19</v>
      </c>
      <c r="W17">
        <v>1.75</v>
      </c>
      <c r="X17">
        <v>13.59</v>
      </c>
      <c r="Y17">
        <v>13.96</v>
      </c>
      <c r="Z17">
        <v>55.61</v>
      </c>
      <c r="AA17">
        <v>50.73</v>
      </c>
      <c r="AB17">
        <v>5.88</v>
      </c>
      <c r="AC17">
        <v>61.04</v>
      </c>
      <c r="AD17">
        <v>47</v>
      </c>
      <c r="AE17">
        <v>30</v>
      </c>
    </row>
    <row r="18" spans="2:31" x14ac:dyDescent="0.2">
      <c r="B18" t="s">
        <v>1251</v>
      </c>
      <c r="C18" t="s">
        <v>102</v>
      </c>
      <c r="D18" t="s">
        <v>1047</v>
      </c>
      <c r="E18">
        <v>17.837</v>
      </c>
      <c r="F18">
        <v>45</v>
      </c>
      <c r="G18">
        <v>4</v>
      </c>
      <c r="H18">
        <v>7</v>
      </c>
      <c r="I18">
        <v>9</v>
      </c>
      <c r="J18">
        <v>11</v>
      </c>
      <c r="K18">
        <v>20</v>
      </c>
      <c r="L18">
        <v>0.09</v>
      </c>
      <c r="M18">
        <v>0.16</v>
      </c>
      <c r="N18">
        <v>0.2</v>
      </c>
      <c r="O18">
        <v>0.24</v>
      </c>
      <c r="P18">
        <v>0.44</v>
      </c>
      <c r="Q18">
        <v>754.12</v>
      </c>
      <c r="R18">
        <v>16.760000000000002</v>
      </c>
      <c r="S18">
        <v>0.32</v>
      </c>
      <c r="T18">
        <v>0.56000000000000005</v>
      </c>
      <c r="U18">
        <v>0.72</v>
      </c>
      <c r="V18">
        <v>0.88</v>
      </c>
      <c r="W18">
        <v>1.59</v>
      </c>
      <c r="X18">
        <v>13.49</v>
      </c>
      <c r="Y18">
        <v>14.37</v>
      </c>
      <c r="Z18">
        <v>48.89</v>
      </c>
      <c r="AA18">
        <v>49.94</v>
      </c>
      <c r="AB18">
        <v>7.27</v>
      </c>
      <c r="AC18">
        <v>51.39</v>
      </c>
      <c r="AD18">
        <v>37</v>
      </c>
      <c r="AE18">
        <v>35</v>
      </c>
    </row>
    <row r="19" spans="2:31" x14ac:dyDescent="0.2">
      <c r="B19" t="s">
        <v>1134</v>
      </c>
      <c r="C19" t="s">
        <v>49</v>
      </c>
      <c r="D19" t="s">
        <v>3724</v>
      </c>
      <c r="E19">
        <v>18.335999999999999</v>
      </c>
      <c r="F19">
        <v>69</v>
      </c>
      <c r="G19">
        <v>14</v>
      </c>
      <c r="H19">
        <v>9</v>
      </c>
      <c r="I19">
        <v>3</v>
      </c>
      <c r="J19">
        <v>23</v>
      </c>
      <c r="K19">
        <v>26</v>
      </c>
      <c r="L19">
        <v>0.2</v>
      </c>
      <c r="M19">
        <v>0.13</v>
      </c>
      <c r="N19">
        <v>0.04</v>
      </c>
      <c r="O19">
        <v>0.33</v>
      </c>
      <c r="P19">
        <v>0.38</v>
      </c>
      <c r="Q19">
        <v>821.58</v>
      </c>
      <c r="R19">
        <v>11.91</v>
      </c>
      <c r="S19">
        <v>1.02</v>
      </c>
      <c r="T19">
        <v>0.66</v>
      </c>
      <c r="U19">
        <v>0.22</v>
      </c>
      <c r="V19">
        <v>1.68</v>
      </c>
      <c r="W19">
        <v>1.9</v>
      </c>
      <c r="X19">
        <v>13.13</v>
      </c>
      <c r="Y19">
        <v>14.01</v>
      </c>
      <c r="Z19">
        <v>47.32</v>
      </c>
      <c r="AA19">
        <v>49.79</v>
      </c>
      <c r="AB19">
        <v>-0.04</v>
      </c>
      <c r="AC19">
        <v>45.57</v>
      </c>
      <c r="AD19">
        <v>36</v>
      </c>
      <c r="AE19">
        <v>43</v>
      </c>
    </row>
    <row r="20" spans="2:31" x14ac:dyDescent="0.2">
      <c r="B20" t="s">
        <v>1395</v>
      </c>
      <c r="C20" t="s">
        <v>46</v>
      </c>
      <c r="D20" t="s">
        <v>1102</v>
      </c>
      <c r="E20">
        <v>17.446000000000002</v>
      </c>
      <c r="F20">
        <v>20</v>
      </c>
      <c r="G20">
        <v>2</v>
      </c>
      <c r="H20">
        <v>1</v>
      </c>
      <c r="I20">
        <v>0</v>
      </c>
      <c r="J20">
        <v>3</v>
      </c>
      <c r="K20">
        <v>3</v>
      </c>
      <c r="L20">
        <v>0.1</v>
      </c>
      <c r="M20">
        <v>0.05</v>
      </c>
      <c r="N20">
        <v>0</v>
      </c>
      <c r="O20">
        <v>0.15</v>
      </c>
      <c r="P20">
        <v>0.15</v>
      </c>
      <c r="Q20">
        <v>209.99</v>
      </c>
      <c r="R20">
        <v>10.5</v>
      </c>
      <c r="S20">
        <v>0.56999999999999995</v>
      </c>
      <c r="T20">
        <v>0.28999999999999998</v>
      </c>
      <c r="U20">
        <v>0</v>
      </c>
      <c r="V20">
        <v>0.86</v>
      </c>
      <c r="W20">
        <v>0.86</v>
      </c>
      <c r="X20">
        <v>14.09</v>
      </c>
      <c r="Y20">
        <v>13.54</v>
      </c>
      <c r="Z20">
        <v>39.549999999999997</v>
      </c>
      <c r="AA20">
        <v>49.11</v>
      </c>
      <c r="AB20">
        <v>-4.59</v>
      </c>
      <c r="AC20">
        <v>38.89</v>
      </c>
      <c r="AD20">
        <v>7</v>
      </c>
      <c r="AE20">
        <v>11</v>
      </c>
    </row>
    <row r="21" spans="2:31" x14ac:dyDescent="0.2">
      <c r="B21" t="s">
        <v>1224</v>
      </c>
      <c r="C21" t="s">
        <v>46</v>
      </c>
      <c r="D21" t="s">
        <v>1220</v>
      </c>
      <c r="E21">
        <v>18.927</v>
      </c>
      <c r="F21">
        <v>69</v>
      </c>
      <c r="G21">
        <v>9</v>
      </c>
      <c r="H21">
        <v>8</v>
      </c>
      <c r="I21">
        <v>2</v>
      </c>
      <c r="J21">
        <v>17</v>
      </c>
      <c r="K21">
        <v>19</v>
      </c>
      <c r="L21">
        <v>0.13</v>
      </c>
      <c r="M21">
        <v>0.12</v>
      </c>
      <c r="N21">
        <v>0.03</v>
      </c>
      <c r="O21">
        <v>0.25</v>
      </c>
      <c r="P21">
        <v>0.28000000000000003</v>
      </c>
      <c r="Q21">
        <v>751.35</v>
      </c>
      <c r="R21">
        <v>10.89</v>
      </c>
      <c r="S21">
        <v>0.72</v>
      </c>
      <c r="T21">
        <v>0.64</v>
      </c>
      <c r="U21">
        <v>0.16</v>
      </c>
      <c r="V21">
        <v>1.36</v>
      </c>
      <c r="W21">
        <v>1.52</v>
      </c>
      <c r="X21">
        <v>13.54</v>
      </c>
      <c r="Y21">
        <v>13.86</v>
      </c>
      <c r="Z21">
        <v>48.92</v>
      </c>
      <c r="AA21">
        <v>50.22</v>
      </c>
      <c r="AB21">
        <v>-8.83</v>
      </c>
      <c r="AC21">
        <v>44.62</v>
      </c>
      <c r="AD21">
        <v>29</v>
      </c>
      <c r="AE21">
        <v>36</v>
      </c>
    </row>
    <row r="22" spans="2:31" x14ac:dyDescent="0.2">
      <c r="B22" t="s">
        <v>1458</v>
      </c>
      <c r="C22" t="s">
        <v>102</v>
      </c>
      <c r="D22" t="s">
        <v>1107</v>
      </c>
      <c r="E22">
        <v>17.702999999999999</v>
      </c>
      <c r="F22">
        <v>39</v>
      </c>
      <c r="G22">
        <v>0</v>
      </c>
      <c r="H22">
        <v>3</v>
      </c>
      <c r="I22">
        <v>2</v>
      </c>
      <c r="J22">
        <v>3</v>
      </c>
      <c r="K22">
        <v>5</v>
      </c>
      <c r="L22">
        <v>0</v>
      </c>
      <c r="M22">
        <v>0.08</v>
      </c>
      <c r="N22">
        <v>0.05</v>
      </c>
      <c r="O22">
        <v>0.08</v>
      </c>
      <c r="P22">
        <v>0.13</v>
      </c>
      <c r="Q22">
        <v>421.52</v>
      </c>
      <c r="R22">
        <v>10.81</v>
      </c>
      <c r="S22">
        <v>0</v>
      </c>
      <c r="T22">
        <v>0.43</v>
      </c>
      <c r="U22">
        <v>0.28000000000000003</v>
      </c>
      <c r="V22">
        <v>0.43</v>
      </c>
      <c r="W22">
        <v>0.71</v>
      </c>
      <c r="X22">
        <v>12.34</v>
      </c>
      <c r="Y22">
        <v>13.28</v>
      </c>
      <c r="Z22">
        <v>44.94</v>
      </c>
      <c r="AA22">
        <v>48.47</v>
      </c>
      <c r="AB22">
        <v>16.559999999999999</v>
      </c>
      <c r="AC22">
        <v>60.53</v>
      </c>
      <c r="AD22">
        <v>23</v>
      </c>
      <c r="AE22">
        <v>15</v>
      </c>
    </row>
    <row r="23" spans="2:31" x14ac:dyDescent="0.2">
      <c r="B23" t="s">
        <v>1456</v>
      </c>
      <c r="C23" t="s">
        <v>102</v>
      </c>
      <c r="D23" t="s">
        <v>3738</v>
      </c>
      <c r="E23">
        <v>19.460999999999999</v>
      </c>
      <c r="F23">
        <v>66</v>
      </c>
      <c r="G23">
        <v>0</v>
      </c>
      <c r="H23">
        <v>5</v>
      </c>
      <c r="I23">
        <v>9</v>
      </c>
      <c r="J23">
        <v>5</v>
      </c>
      <c r="K23">
        <v>14</v>
      </c>
      <c r="L23">
        <v>0</v>
      </c>
      <c r="M23">
        <v>0.08</v>
      </c>
      <c r="N23">
        <v>0.14000000000000001</v>
      </c>
      <c r="O23">
        <v>0.08</v>
      </c>
      <c r="P23">
        <v>0.21</v>
      </c>
      <c r="Q23">
        <v>962.39</v>
      </c>
      <c r="R23">
        <v>14.58</v>
      </c>
      <c r="S23">
        <v>0</v>
      </c>
      <c r="T23">
        <v>0.31</v>
      </c>
      <c r="U23">
        <v>0.56000000000000005</v>
      </c>
      <c r="V23">
        <v>0.31</v>
      </c>
      <c r="W23">
        <v>0.87</v>
      </c>
      <c r="X23">
        <v>13.76</v>
      </c>
      <c r="Y23">
        <v>13.89</v>
      </c>
      <c r="Z23">
        <v>50.08</v>
      </c>
      <c r="AA23">
        <v>52.36</v>
      </c>
      <c r="AB23">
        <v>-5.59</v>
      </c>
      <c r="AC23">
        <v>47.47</v>
      </c>
      <c r="AD23">
        <v>47</v>
      </c>
      <c r="AE23">
        <v>52</v>
      </c>
    </row>
    <row r="24" spans="2:31" x14ac:dyDescent="0.2">
      <c r="B24" t="s">
        <v>1513</v>
      </c>
      <c r="C24" t="s">
        <v>49</v>
      </c>
      <c r="D24" t="s">
        <v>1061</v>
      </c>
      <c r="E24">
        <v>17.963000000000001</v>
      </c>
      <c r="F24">
        <v>16</v>
      </c>
      <c r="G24">
        <v>0</v>
      </c>
      <c r="H24">
        <v>1</v>
      </c>
      <c r="I24">
        <v>0</v>
      </c>
      <c r="J24">
        <v>1</v>
      </c>
      <c r="K24">
        <v>1</v>
      </c>
      <c r="L24">
        <v>0</v>
      </c>
      <c r="M24">
        <v>0.06</v>
      </c>
      <c r="N24">
        <v>0</v>
      </c>
      <c r="O24">
        <v>0.06</v>
      </c>
      <c r="P24">
        <v>0.06</v>
      </c>
      <c r="Q24">
        <v>121.66</v>
      </c>
      <c r="R24">
        <v>7.6</v>
      </c>
      <c r="S24">
        <v>0</v>
      </c>
      <c r="T24">
        <v>0.49</v>
      </c>
      <c r="U24">
        <v>0</v>
      </c>
      <c r="V24">
        <v>0.49</v>
      </c>
      <c r="W24">
        <v>0.49</v>
      </c>
      <c r="X24">
        <v>12.31</v>
      </c>
      <c r="Y24">
        <v>13.98</v>
      </c>
      <c r="Z24">
        <v>43.87</v>
      </c>
      <c r="AA24">
        <v>54</v>
      </c>
      <c r="AB24">
        <v>-18.309999999999999</v>
      </c>
      <c r="AC24">
        <v>28.57</v>
      </c>
      <c r="AD24">
        <v>2</v>
      </c>
      <c r="AE24">
        <v>5</v>
      </c>
    </row>
    <row r="25" spans="2:31" x14ac:dyDescent="0.2">
      <c r="B25" t="s">
        <v>1531</v>
      </c>
      <c r="C25" t="s">
        <v>49</v>
      </c>
      <c r="D25" t="s">
        <v>1047</v>
      </c>
      <c r="E25">
        <v>16.684999999999999</v>
      </c>
      <c r="F25">
        <v>40</v>
      </c>
      <c r="G25">
        <v>2</v>
      </c>
      <c r="H25">
        <v>4</v>
      </c>
      <c r="I25">
        <v>1</v>
      </c>
      <c r="J25">
        <v>6</v>
      </c>
      <c r="K25">
        <v>7</v>
      </c>
      <c r="L25">
        <v>0.05</v>
      </c>
      <c r="M25">
        <v>0.1</v>
      </c>
      <c r="N25">
        <v>0.03</v>
      </c>
      <c r="O25">
        <v>0.15</v>
      </c>
      <c r="P25">
        <v>0.17</v>
      </c>
      <c r="Q25">
        <v>420.34</v>
      </c>
      <c r="R25">
        <v>10.51</v>
      </c>
      <c r="S25">
        <v>0.28999999999999998</v>
      </c>
      <c r="T25">
        <v>0.56999999999999995</v>
      </c>
      <c r="U25">
        <v>0.14000000000000001</v>
      </c>
      <c r="V25">
        <v>0.86</v>
      </c>
      <c r="W25">
        <v>1</v>
      </c>
      <c r="X25">
        <v>13.22</v>
      </c>
      <c r="Y25">
        <v>13.55</v>
      </c>
      <c r="Z25">
        <v>47.18</v>
      </c>
      <c r="AA25">
        <v>46.68</v>
      </c>
      <c r="AB25">
        <v>-6.65</v>
      </c>
      <c r="AC25">
        <v>41.38</v>
      </c>
      <c r="AD25">
        <v>12</v>
      </c>
      <c r="AE25">
        <v>17</v>
      </c>
    </row>
    <row r="26" spans="2:31" x14ac:dyDescent="0.2">
      <c r="B26" t="s">
        <v>1485</v>
      </c>
      <c r="C26" t="s">
        <v>49</v>
      </c>
      <c r="D26" t="s">
        <v>1038</v>
      </c>
      <c r="E26">
        <v>20.303999999999998</v>
      </c>
      <c r="F26">
        <v>3</v>
      </c>
      <c r="G26">
        <v>0</v>
      </c>
      <c r="H26">
        <v>1</v>
      </c>
      <c r="I26">
        <v>0</v>
      </c>
      <c r="J26">
        <v>1</v>
      </c>
      <c r="K26">
        <v>1</v>
      </c>
      <c r="L26">
        <v>0</v>
      </c>
      <c r="M26">
        <v>0.33</v>
      </c>
      <c r="N26">
        <v>0</v>
      </c>
      <c r="O26">
        <v>0.33</v>
      </c>
      <c r="P26">
        <v>0.33</v>
      </c>
      <c r="Q26">
        <v>26.47</v>
      </c>
      <c r="R26">
        <v>8.82</v>
      </c>
      <c r="S26">
        <v>0</v>
      </c>
      <c r="T26">
        <v>2.27</v>
      </c>
      <c r="U26">
        <v>0</v>
      </c>
      <c r="V26">
        <v>2.27</v>
      </c>
      <c r="W26">
        <v>2.27</v>
      </c>
      <c r="X26">
        <v>13.17</v>
      </c>
      <c r="Y26">
        <v>12.24</v>
      </c>
      <c r="Z26">
        <v>47.94</v>
      </c>
      <c r="AA26">
        <v>48.54</v>
      </c>
      <c r="AB26">
        <v>-16.670000000000002</v>
      </c>
      <c r="AC26">
        <v>50</v>
      </c>
      <c r="AD26">
        <v>1</v>
      </c>
      <c r="AE26">
        <v>1</v>
      </c>
    </row>
    <row r="27" spans="2:31" x14ac:dyDescent="0.2">
      <c r="B27" t="s">
        <v>1562</v>
      </c>
      <c r="C27" t="s">
        <v>46</v>
      </c>
      <c r="D27" t="s">
        <v>1102</v>
      </c>
      <c r="E27">
        <v>18.370999999999999</v>
      </c>
      <c r="F27">
        <v>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39.1</v>
      </c>
      <c r="R27">
        <v>7.82</v>
      </c>
      <c r="S27">
        <v>0</v>
      </c>
      <c r="T27">
        <v>0</v>
      </c>
      <c r="U27">
        <v>0</v>
      </c>
      <c r="V27">
        <v>0</v>
      </c>
      <c r="W27">
        <v>0</v>
      </c>
      <c r="X27">
        <v>12.62</v>
      </c>
      <c r="Y27">
        <v>15.05</v>
      </c>
      <c r="Z27">
        <v>38.44</v>
      </c>
      <c r="AA27">
        <v>49.74</v>
      </c>
      <c r="AB27">
        <v>-50</v>
      </c>
      <c r="AC27">
        <v>0</v>
      </c>
      <c r="AD27">
        <v>0</v>
      </c>
      <c r="AE27">
        <v>3</v>
      </c>
    </row>
    <row r="28" spans="2:31" x14ac:dyDescent="0.2">
      <c r="B28" t="s">
        <v>1203</v>
      </c>
      <c r="C28" t="s">
        <v>102</v>
      </c>
      <c r="D28" t="s">
        <v>1038</v>
      </c>
      <c r="E28">
        <v>18.96</v>
      </c>
      <c r="F28">
        <v>64</v>
      </c>
      <c r="G28">
        <v>8</v>
      </c>
      <c r="H28">
        <v>10</v>
      </c>
      <c r="I28">
        <v>4</v>
      </c>
      <c r="J28">
        <v>18</v>
      </c>
      <c r="K28">
        <v>22</v>
      </c>
      <c r="L28">
        <v>0.12</v>
      </c>
      <c r="M28">
        <v>0.16</v>
      </c>
      <c r="N28">
        <v>0.06</v>
      </c>
      <c r="O28">
        <v>0.28000000000000003</v>
      </c>
      <c r="P28">
        <v>0.34</v>
      </c>
      <c r="Q28">
        <v>1076.8</v>
      </c>
      <c r="R28">
        <v>16.82</v>
      </c>
      <c r="S28">
        <v>0.45</v>
      </c>
      <c r="T28">
        <v>0.56000000000000005</v>
      </c>
      <c r="U28">
        <v>0.22</v>
      </c>
      <c r="V28">
        <v>1</v>
      </c>
      <c r="W28">
        <v>1.23</v>
      </c>
      <c r="X28">
        <v>15.33</v>
      </c>
      <c r="Y28">
        <v>13.99</v>
      </c>
      <c r="Z28">
        <v>59.11</v>
      </c>
      <c r="AA28">
        <v>49.64</v>
      </c>
      <c r="AB28">
        <v>6.04</v>
      </c>
      <c r="AC28">
        <v>62.04</v>
      </c>
      <c r="AD28">
        <v>67</v>
      </c>
      <c r="AE28">
        <v>41</v>
      </c>
    </row>
    <row r="29" spans="2:31" x14ac:dyDescent="0.2">
      <c r="B29" t="s">
        <v>1431</v>
      </c>
      <c r="C29" t="s">
        <v>102</v>
      </c>
      <c r="D29" t="s">
        <v>1702</v>
      </c>
      <c r="E29">
        <v>18.215</v>
      </c>
      <c r="F29">
        <v>51</v>
      </c>
      <c r="G29">
        <v>4</v>
      </c>
      <c r="H29">
        <v>3</v>
      </c>
      <c r="I29">
        <v>2</v>
      </c>
      <c r="J29">
        <v>7</v>
      </c>
      <c r="K29">
        <v>9</v>
      </c>
      <c r="L29">
        <v>0.08</v>
      </c>
      <c r="M29">
        <v>0.06</v>
      </c>
      <c r="N29">
        <v>0.04</v>
      </c>
      <c r="O29">
        <v>0.14000000000000001</v>
      </c>
      <c r="P29">
        <v>0.18</v>
      </c>
      <c r="Q29">
        <v>665.02</v>
      </c>
      <c r="R29">
        <v>13.04</v>
      </c>
      <c r="S29">
        <v>0.36</v>
      </c>
      <c r="T29">
        <v>0.27</v>
      </c>
      <c r="U29">
        <v>0.18</v>
      </c>
      <c r="V29">
        <v>0.63</v>
      </c>
      <c r="W29">
        <v>0.81</v>
      </c>
      <c r="X29">
        <v>12.94</v>
      </c>
      <c r="Y29">
        <v>13.4</v>
      </c>
      <c r="Z29">
        <v>44.3</v>
      </c>
      <c r="AA29">
        <v>50.4</v>
      </c>
      <c r="AB29">
        <v>3.76</v>
      </c>
      <c r="AC29">
        <v>45.21</v>
      </c>
      <c r="AD29">
        <v>33</v>
      </c>
      <c r="AE29">
        <v>40</v>
      </c>
    </row>
    <row r="30" spans="2:31" x14ac:dyDescent="0.2">
      <c r="B30" t="s">
        <v>1597</v>
      </c>
      <c r="C30" t="s">
        <v>102</v>
      </c>
      <c r="D30" t="s">
        <v>3739</v>
      </c>
      <c r="E30">
        <v>17.227</v>
      </c>
      <c r="F30">
        <v>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56.75</v>
      </c>
      <c r="R30">
        <v>8.11</v>
      </c>
      <c r="S30">
        <v>0</v>
      </c>
      <c r="T30">
        <v>0</v>
      </c>
      <c r="U30">
        <v>0</v>
      </c>
      <c r="V30">
        <v>0</v>
      </c>
      <c r="W30">
        <v>0</v>
      </c>
      <c r="X30">
        <v>11.15</v>
      </c>
      <c r="Y30">
        <v>12.31</v>
      </c>
      <c r="Z30">
        <v>40.49</v>
      </c>
      <c r="AA30">
        <v>45.96</v>
      </c>
      <c r="AB30">
        <v>-26.61</v>
      </c>
      <c r="AC30">
        <v>25</v>
      </c>
      <c r="AD30">
        <v>1</v>
      </c>
      <c r="AE30">
        <v>3</v>
      </c>
    </row>
    <row r="31" spans="2:31" x14ac:dyDescent="0.2">
      <c r="B31" t="s">
        <v>1194</v>
      </c>
      <c r="C31" t="s">
        <v>46</v>
      </c>
      <c r="D31" t="s">
        <v>3730</v>
      </c>
      <c r="E31">
        <v>18.132999999999999</v>
      </c>
      <c r="F31">
        <v>60</v>
      </c>
      <c r="G31">
        <v>6</v>
      </c>
      <c r="H31">
        <v>4</v>
      </c>
      <c r="I31">
        <v>7</v>
      </c>
      <c r="J31">
        <v>10</v>
      </c>
      <c r="K31">
        <v>17</v>
      </c>
      <c r="L31">
        <v>0.1</v>
      </c>
      <c r="M31">
        <v>7.0000000000000007E-2</v>
      </c>
      <c r="N31">
        <v>0.12</v>
      </c>
      <c r="O31">
        <v>0.17</v>
      </c>
      <c r="P31">
        <v>0.28000000000000003</v>
      </c>
      <c r="Q31">
        <v>719.4</v>
      </c>
      <c r="R31">
        <v>11.99</v>
      </c>
      <c r="S31">
        <v>0.5</v>
      </c>
      <c r="T31">
        <v>0.33</v>
      </c>
      <c r="U31">
        <v>0.57999999999999996</v>
      </c>
      <c r="V31">
        <v>0.83</v>
      </c>
      <c r="W31">
        <v>1.42</v>
      </c>
      <c r="X31">
        <v>13.71</v>
      </c>
      <c r="Y31">
        <v>13.35</v>
      </c>
      <c r="Z31">
        <v>47.6</v>
      </c>
      <c r="AA31">
        <v>48.3</v>
      </c>
      <c r="AB31">
        <v>-4.05</v>
      </c>
      <c r="AC31">
        <v>44.26</v>
      </c>
      <c r="AD31">
        <v>27</v>
      </c>
      <c r="AE31">
        <v>34</v>
      </c>
    </row>
    <row r="32" spans="2:31" x14ac:dyDescent="0.2">
      <c r="B32" t="s">
        <v>1489</v>
      </c>
      <c r="C32" t="s">
        <v>41</v>
      </c>
      <c r="D32" t="s">
        <v>1047</v>
      </c>
      <c r="E32">
        <v>17.123000000000001</v>
      </c>
      <c r="F32">
        <v>46</v>
      </c>
      <c r="G32">
        <v>2</v>
      </c>
      <c r="H32">
        <v>1</v>
      </c>
      <c r="I32">
        <v>0</v>
      </c>
      <c r="J32">
        <v>3</v>
      </c>
      <c r="K32">
        <v>3</v>
      </c>
      <c r="L32">
        <v>0.04</v>
      </c>
      <c r="M32">
        <v>0.02</v>
      </c>
      <c r="N32">
        <v>0</v>
      </c>
      <c r="O32">
        <v>7.0000000000000007E-2</v>
      </c>
      <c r="P32">
        <v>7.0000000000000007E-2</v>
      </c>
      <c r="Q32">
        <v>438.44</v>
      </c>
      <c r="R32">
        <v>9.5299999999999994</v>
      </c>
      <c r="S32">
        <v>0.27</v>
      </c>
      <c r="T32">
        <v>0.14000000000000001</v>
      </c>
      <c r="U32">
        <v>0</v>
      </c>
      <c r="V32">
        <v>0.41</v>
      </c>
      <c r="W32">
        <v>0.41</v>
      </c>
      <c r="X32">
        <v>13.1</v>
      </c>
      <c r="Y32">
        <v>13.19</v>
      </c>
      <c r="Z32">
        <v>45.41</v>
      </c>
      <c r="AA32">
        <v>48.8</v>
      </c>
      <c r="AB32">
        <v>-13.95</v>
      </c>
      <c r="AC32">
        <v>35.71</v>
      </c>
      <c r="AD32">
        <v>10</v>
      </c>
      <c r="AE32">
        <v>18</v>
      </c>
    </row>
    <row r="33" spans="2:31" x14ac:dyDescent="0.2">
      <c r="B33" t="s">
        <v>1250</v>
      </c>
      <c r="C33" t="s">
        <v>102</v>
      </c>
      <c r="D33" t="s">
        <v>1072</v>
      </c>
      <c r="E33">
        <v>20.577999999999999</v>
      </c>
      <c r="F33">
        <v>69</v>
      </c>
      <c r="G33">
        <v>11</v>
      </c>
      <c r="H33">
        <v>11</v>
      </c>
      <c r="I33">
        <v>13</v>
      </c>
      <c r="J33">
        <v>22</v>
      </c>
      <c r="K33">
        <v>35</v>
      </c>
      <c r="L33">
        <v>0.16</v>
      </c>
      <c r="M33">
        <v>0.16</v>
      </c>
      <c r="N33">
        <v>0.19</v>
      </c>
      <c r="O33">
        <v>0.32</v>
      </c>
      <c r="P33">
        <v>0.51</v>
      </c>
      <c r="Q33">
        <v>1249.21</v>
      </c>
      <c r="R33">
        <v>18.100000000000001</v>
      </c>
      <c r="S33">
        <v>0.53</v>
      </c>
      <c r="T33">
        <v>0.53</v>
      </c>
      <c r="U33">
        <v>0.62</v>
      </c>
      <c r="V33">
        <v>1.06</v>
      </c>
      <c r="W33">
        <v>1.68</v>
      </c>
      <c r="X33">
        <v>14.24</v>
      </c>
      <c r="Y33">
        <v>13.91</v>
      </c>
      <c r="Z33">
        <v>51.24</v>
      </c>
      <c r="AA33">
        <v>52.03</v>
      </c>
      <c r="AB33">
        <v>3.3</v>
      </c>
      <c r="AC33">
        <v>52.41</v>
      </c>
      <c r="AD33">
        <v>76</v>
      </c>
      <c r="AE33">
        <v>69</v>
      </c>
    </row>
    <row r="34" spans="2:31" x14ac:dyDescent="0.2">
      <c r="B34" t="s">
        <v>1511</v>
      </c>
      <c r="C34" t="s">
        <v>102</v>
      </c>
      <c r="D34" t="s">
        <v>1040</v>
      </c>
      <c r="E34">
        <v>18.515999999999998</v>
      </c>
      <c r="F34">
        <v>7</v>
      </c>
      <c r="G34">
        <v>0</v>
      </c>
      <c r="H34">
        <v>1</v>
      </c>
      <c r="I34">
        <v>0</v>
      </c>
      <c r="J34">
        <v>1</v>
      </c>
      <c r="K34">
        <v>1</v>
      </c>
      <c r="L34">
        <v>0</v>
      </c>
      <c r="M34">
        <v>0.14000000000000001</v>
      </c>
      <c r="N34">
        <v>0</v>
      </c>
      <c r="O34">
        <v>0.14000000000000001</v>
      </c>
      <c r="P34">
        <v>0.14000000000000001</v>
      </c>
      <c r="Q34">
        <v>69.19</v>
      </c>
      <c r="R34">
        <v>9.8800000000000008</v>
      </c>
      <c r="S34">
        <v>0</v>
      </c>
      <c r="T34">
        <v>0.87</v>
      </c>
      <c r="U34">
        <v>0</v>
      </c>
      <c r="V34">
        <v>0.87</v>
      </c>
      <c r="W34">
        <v>0.87</v>
      </c>
      <c r="X34">
        <v>13.14</v>
      </c>
      <c r="Y34">
        <v>12.78</v>
      </c>
      <c r="Z34">
        <v>51.27</v>
      </c>
      <c r="AA34">
        <v>50.57</v>
      </c>
      <c r="AB34">
        <v>26.15</v>
      </c>
      <c r="AC34">
        <v>80</v>
      </c>
      <c r="AD34">
        <v>4</v>
      </c>
      <c r="AE34">
        <v>1</v>
      </c>
    </row>
    <row r="35" spans="2:31" x14ac:dyDescent="0.2">
      <c r="B35" t="s">
        <v>1118</v>
      </c>
      <c r="C35" t="s">
        <v>46</v>
      </c>
      <c r="D35" t="s">
        <v>1059</v>
      </c>
      <c r="E35">
        <v>18.574000000000002</v>
      </c>
      <c r="F35">
        <v>60</v>
      </c>
      <c r="G35">
        <v>10</v>
      </c>
      <c r="H35">
        <v>12</v>
      </c>
      <c r="I35">
        <v>0</v>
      </c>
      <c r="J35">
        <v>22</v>
      </c>
      <c r="K35">
        <v>22</v>
      </c>
      <c r="L35">
        <v>0.17</v>
      </c>
      <c r="M35">
        <v>0.2</v>
      </c>
      <c r="N35">
        <v>0</v>
      </c>
      <c r="O35">
        <v>0.37</v>
      </c>
      <c r="P35">
        <v>0.37</v>
      </c>
      <c r="Q35">
        <v>692.97</v>
      </c>
      <c r="R35">
        <v>11.55</v>
      </c>
      <c r="S35">
        <v>0.87</v>
      </c>
      <c r="T35">
        <v>1.04</v>
      </c>
      <c r="U35">
        <v>0</v>
      </c>
      <c r="V35">
        <v>1.9</v>
      </c>
      <c r="W35">
        <v>1.9</v>
      </c>
      <c r="X35">
        <v>13.34</v>
      </c>
      <c r="Y35">
        <v>13.28</v>
      </c>
      <c r="Z35">
        <v>50.37</v>
      </c>
      <c r="AA35">
        <v>49.05</v>
      </c>
      <c r="AB35">
        <v>-7</v>
      </c>
      <c r="AC35">
        <v>46.77</v>
      </c>
      <c r="AD35">
        <v>29</v>
      </c>
      <c r="AE35">
        <v>33</v>
      </c>
    </row>
    <row r="36" spans="2:31" x14ac:dyDescent="0.2">
      <c r="B36" t="s">
        <v>1178</v>
      </c>
      <c r="C36" t="s">
        <v>49</v>
      </c>
      <c r="D36" t="s">
        <v>3726</v>
      </c>
      <c r="E36">
        <v>18.989999999999998</v>
      </c>
      <c r="F36">
        <v>60</v>
      </c>
      <c r="G36">
        <v>5</v>
      </c>
      <c r="H36">
        <v>10</v>
      </c>
      <c r="I36">
        <v>5</v>
      </c>
      <c r="J36">
        <v>15</v>
      </c>
      <c r="K36">
        <v>20</v>
      </c>
      <c r="L36">
        <v>0.08</v>
      </c>
      <c r="M36">
        <v>0.17</v>
      </c>
      <c r="N36">
        <v>0.08</v>
      </c>
      <c r="O36">
        <v>0.25</v>
      </c>
      <c r="P36">
        <v>0.33</v>
      </c>
      <c r="Q36">
        <v>599.92999999999995</v>
      </c>
      <c r="R36">
        <v>10</v>
      </c>
      <c r="S36">
        <v>0.5</v>
      </c>
      <c r="T36">
        <v>1</v>
      </c>
      <c r="U36">
        <v>0.5</v>
      </c>
      <c r="V36">
        <v>1.5</v>
      </c>
      <c r="W36">
        <v>2</v>
      </c>
      <c r="X36">
        <v>14.05</v>
      </c>
      <c r="Y36">
        <v>13.34</v>
      </c>
      <c r="Z36">
        <v>53.69</v>
      </c>
      <c r="AA36">
        <v>49.32</v>
      </c>
      <c r="AB36">
        <v>-5.26</v>
      </c>
      <c r="AC36">
        <v>50</v>
      </c>
      <c r="AD36">
        <v>28</v>
      </c>
      <c r="AE36">
        <v>28</v>
      </c>
    </row>
    <row r="37" spans="2:31" x14ac:dyDescent="0.2">
      <c r="B37" t="s">
        <v>1429</v>
      </c>
      <c r="C37" t="s">
        <v>49</v>
      </c>
      <c r="D37" t="s">
        <v>1044</v>
      </c>
      <c r="E37">
        <v>17.516999999999999</v>
      </c>
      <c r="F37">
        <v>45</v>
      </c>
      <c r="G37">
        <v>1</v>
      </c>
      <c r="H37">
        <v>3</v>
      </c>
      <c r="I37">
        <v>1</v>
      </c>
      <c r="J37">
        <v>4</v>
      </c>
      <c r="K37">
        <v>5</v>
      </c>
      <c r="L37">
        <v>0.02</v>
      </c>
      <c r="M37">
        <v>7.0000000000000007E-2</v>
      </c>
      <c r="N37">
        <v>0.02</v>
      </c>
      <c r="O37">
        <v>0.09</v>
      </c>
      <c r="P37">
        <v>0.11</v>
      </c>
      <c r="Q37">
        <v>383.14</v>
      </c>
      <c r="R37">
        <v>8.51</v>
      </c>
      <c r="S37">
        <v>0.16</v>
      </c>
      <c r="T37">
        <v>0.47</v>
      </c>
      <c r="U37">
        <v>0.16</v>
      </c>
      <c r="V37">
        <v>0.63</v>
      </c>
      <c r="W37">
        <v>0.78</v>
      </c>
      <c r="X37">
        <v>13.46</v>
      </c>
      <c r="Y37">
        <v>13.22</v>
      </c>
      <c r="Z37">
        <v>49.85</v>
      </c>
      <c r="AA37">
        <v>47.68</v>
      </c>
      <c r="AB37">
        <v>-7.79</v>
      </c>
      <c r="AC37">
        <v>41.67</v>
      </c>
      <c r="AD37">
        <v>10</v>
      </c>
      <c r="AE37">
        <v>14</v>
      </c>
    </row>
    <row r="38" spans="2:31" x14ac:dyDescent="0.2">
      <c r="B38" t="s">
        <v>1446</v>
      </c>
      <c r="C38" t="s">
        <v>49</v>
      </c>
      <c r="D38" t="s">
        <v>1220</v>
      </c>
      <c r="E38">
        <v>19.614000000000001</v>
      </c>
      <c r="F38">
        <v>42</v>
      </c>
      <c r="G38">
        <v>9</v>
      </c>
      <c r="H38">
        <v>10</v>
      </c>
      <c r="I38">
        <v>2</v>
      </c>
      <c r="J38">
        <v>19</v>
      </c>
      <c r="K38">
        <v>21</v>
      </c>
      <c r="L38">
        <v>0.21</v>
      </c>
      <c r="M38">
        <v>0.24</v>
      </c>
      <c r="N38">
        <v>0.05</v>
      </c>
      <c r="O38">
        <v>0.45</v>
      </c>
      <c r="P38">
        <v>0.5</v>
      </c>
      <c r="Q38">
        <v>552.67999999999995</v>
      </c>
      <c r="R38">
        <v>13.16</v>
      </c>
      <c r="S38">
        <v>0.98</v>
      </c>
      <c r="T38">
        <v>1.0900000000000001</v>
      </c>
      <c r="U38">
        <v>0.22</v>
      </c>
      <c r="V38">
        <v>2.06</v>
      </c>
      <c r="W38">
        <v>2.2799999999999998</v>
      </c>
      <c r="X38">
        <v>14.89</v>
      </c>
      <c r="Y38">
        <v>13.81</v>
      </c>
      <c r="Z38">
        <v>56.9</v>
      </c>
      <c r="AA38">
        <v>49.41</v>
      </c>
      <c r="AB38">
        <v>-1.58</v>
      </c>
      <c r="AC38">
        <v>55.56</v>
      </c>
      <c r="AD38">
        <v>30</v>
      </c>
      <c r="AE38">
        <v>24</v>
      </c>
    </row>
    <row r="39" spans="2:31" x14ac:dyDescent="0.2">
      <c r="B39" t="s">
        <v>1544</v>
      </c>
      <c r="C39" t="s">
        <v>46</v>
      </c>
      <c r="D39" t="s">
        <v>1038</v>
      </c>
      <c r="E39">
        <v>15.34</v>
      </c>
      <c r="F39">
        <v>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42.45</v>
      </c>
      <c r="R39">
        <v>6.06</v>
      </c>
      <c r="S39">
        <v>0</v>
      </c>
      <c r="T39">
        <v>0</v>
      </c>
      <c r="U39">
        <v>0</v>
      </c>
      <c r="V39">
        <v>0</v>
      </c>
      <c r="W39">
        <v>0</v>
      </c>
      <c r="X39">
        <v>12.99</v>
      </c>
      <c r="Y39">
        <v>11.9</v>
      </c>
      <c r="Z39">
        <v>61.94</v>
      </c>
      <c r="AA39">
        <v>35.44</v>
      </c>
      <c r="AB39">
        <v>35</v>
      </c>
      <c r="AC39">
        <v>100</v>
      </c>
      <c r="AD39">
        <v>1</v>
      </c>
      <c r="AE39">
        <v>0</v>
      </c>
    </row>
    <row r="40" spans="2:31" x14ac:dyDescent="0.2">
      <c r="B40" t="s">
        <v>1366</v>
      </c>
      <c r="C40" t="s">
        <v>49</v>
      </c>
      <c r="D40" t="s">
        <v>1059</v>
      </c>
      <c r="E40">
        <v>16.178000000000001</v>
      </c>
      <c r="F40">
        <v>51</v>
      </c>
      <c r="G40">
        <v>2</v>
      </c>
      <c r="H40">
        <v>5</v>
      </c>
      <c r="I40">
        <v>5</v>
      </c>
      <c r="J40">
        <v>7</v>
      </c>
      <c r="K40">
        <v>12</v>
      </c>
      <c r="L40">
        <v>0.04</v>
      </c>
      <c r="M40">
        <v>0.1</v>
      </c>
      <c r="N40">
        <v>0.1</v>
      </c>
      <c r="O40">
        <v>0.14000000000000001</v>
      </c>
      <c r="P40">
        <v>0.24</v>
      </c>
      <c r="Q40">
        <v>456.74</v>
      </c>
      <c r="R40">
        <v>8.9600000000000009</v>
      </c>
      <c r="S40">
        <v>0.26</v>
      </c>
      <c r="T40">
        <v>0.66</v>
      </c>
      <c r="U40">
        <v>0.66</v>
      </c>
      <c r="V40">
        <v>0.92</v>
      </c>
      <c r="W40">
        <v>1.58</v>
      </c>
      <c r="X40">
        <v>12.36</v>
      </c>
      <c r="Y40">
        <v>12.92</v>
      </c>
      <c r="Z40">
        <v>51.52</v>
      </c>
      <c r="AA40">
        <v>50.31</v>
      </c>
      <c r="AB40">
        <v>-0.56999999999999995</v>
      </c>
      <c r="AC40">
        <v>48.48</v>
      </c>
      <c r="AD40">
        <v>16</v>
      </c>
      <c r="AE40">
        <v>17</v>
      </c>
    </row>
    <row r="41" spans="2:31" x14ac:dyDescent="0.2">
      <c r="B41" t="s">
        <v>1466</v>
      </c>
      <c r="C41" t="s">
        <v>46</v>
      </c>
      <c r="D41" t="s">
        <v>1078</v>
      </c>
      <c r="E41">
        <v>17.454000000000001</v>
      </c>
      <c r="F41">
        <v>18</v>
      </c>
      <c r="G41">
        <v>0</v>
      </c>
      <c r="H41">
        <v>3</v>
      </c>
      <c r="I41">
        <v>1</v>
      </c>
      <c r="J41">
        <v>3</v>
      </c>
      <c r="K41">
        <v>4</v>
      </c>
      <c r="L41">
        <v>0</v>
      </c>
      <c r="M41">
        <v>0.17</v>
      </c>
      <c r="N41">
        <v>0.06</v>
      </c>
      <c r="O41">
        <v>0.17</v>
      </c>
      <c r="P41">
        <v>0.22</v>
      </c>
      <c r="Q41">
        <v>139.9</v>
      </c>
      <c r="R41">
        <v>7.77</v>
      </c>
      <c r="S41">
        <v>0</v>
      </c>
      <c r="T41">
        <v>1.29</v>
      </c>
      <c r="U41">
        <v>0.43</v>
      </c>
      <c r="V41">
        <v>1.29</v>
      </c>
      <c r="W41">
        <v>1.72</v>
      </c>
      <c r="X41">
        <v>11.75</v>
      </c>
      <c r="Y41">
        <v>12.81</v>
      </c>
      <c r="Z41">
        <v>40.49</v>
      </c>
      <c r="AA41">
        <v>51.59</v>
      </c>
      <c r="AB41">
        <v>-4.21</v>
      </c>
      <c r="AC41">
        <v>44.44</v>
      </c>
      <c r="AD41">
        <v>4</v>
      </c>
      <c r="AE41">
        <v>5</v>
      </c>
    </row>
    <row r="42" spans="2:31" x14ac:dyDescent="0.2">
      <c r="B42" t="s">
        <v>3682</v>
      </c>
      <c r="C42" t="s">
        <v>49</v>
      </c>
      <c r="D42" t="s">
        <v>1105</v>
      </c>
      <c r="E42">
        <v>16.405999999999999</v>
      </c>
      <c r="F42">
        <v>4</v>
      </c>
      <c r="G42">
        <v>1</v>
      </c>
      <c r="H42">
        <v>1</v>
      </c>
      <c r="I42">
        <v>0</v>
      </c>
      <c r="J42">
        <v>2</v>
      </c>
      <c r="K42">
        <v>2</v>
      </c>
      <c r="L42">
        <v>0.25</v>
      </c>
      <c r="M42">
        <v>0.25</v>
      </c>
      <c r="N42">
        <v>0</v>
      </c>
      <c r="O42">
        <v>0.5</v>
      </c>
      <c r="P42">
        <v>0.5</v>
      </c>
      <c r="Q42">
        <v>44.78</v>
      </c>
      <c r="R42">
        <v>11.2</v>
      </c>
      <c r="S42">
        <v>1.34</v>
      </c>
      <c r="T42">
        <v>1.34</v>
      </c>
      <c r="U42">
        <v>0</v>
      </c>
      <c r="V42">
        <v>2.68</v>
      </c>
      <c r="W42">
        <v>2.68</v>
      </c>
      <c r="X42">
        <v>12.71</v>
      </c>
      <c r="Y42">
        <v>11.72</v>
      </c>
      <c r="Z42">
        <v>47.79</v>
      </c>
      <c r="AA42">
        <v>38.39</v>
      </c>
      <c r="AB42">
        <v>5.13</v>
      </c>
      <c r="AC42">
        <v>66.67</v>
      </c>
      <c r="AD42">
        <v>2</v>
      </c>
      <c r="AE42">
        <v>1</v>
      </c>
    </row>
    <row r="43" spans="2:31" x14ac:dyDescent="0.2">
      <c r="B43" t="s">
        <v>1181</v>
      </c>
      <c r="C43" t="s">
        <v>46</v>
      </c>
      <c r="D43" t="s">
        <v>1072</v>
      </c>
      <c r="E43">
        <v>19.532</v>
      </c>
      <c r="F43">
        <v>58</v>
      </c>
      <c r="G43">
        <v>9</v>
      </c>
      <c r="H43">
        <v>9</v>
      </c>
      <c r="I43">
        <v>4</v>
      </c>
      <c r="J43">
        <v>18</v>
      </c>
      <c r="K43">
        <v>22</v>
      </c>
      <c r="L43">
        <v>0.16</v>
      </c>
      <c r="M43">
        <v>0.16</v>
      </c>
      <c r="N43">
        <v>7.0000000000000007E-2</v>
      </c>
      <c r="O43">
        <v>0.31</v>
      </c>
      <c r="P43">
        <v>0.38</v>
      </c>
      <c r="Q43">
        <v>741.1</v>
      </c>
      <c r="R43">
        <v>12.78</v>
      </c>
      <c r="S43">
        <v>0.73</v>
      </c>
      <c r="T43">
        <v>0.73</v>
      </c>
      <c r="U43">
        <v>0.32</v>
      </c>
      <c r="V43">
        <v>1.46</v>
      </c>
      <c r="W43">
        <v>1.78</v>
      </c>
      <c r="X43">
        <v>14.31</v>
      </c>
      <c r="Y43">
        <v>13.63</v>
      </c>
      <c r="Z43">
        <v>49.76</v>
      </c>
      <c r="AA43">
        <v>52.02</v>
      </c>
      <c r="AB43">
        <v>-5.33</v>
      </c>
      <c r="AC43">
        <v>45.21</v>
      </c>
      <c r="AD43">
        <v>33</v>
      </c>
      <c r="AE43">
        <v>40</v>
      </c>
    </row>
    <row r="44" spans="2:31" x14ac:dyDescent="0.2">
      <c r="B44" t="s">
        <v>1731</v>
      </c>
      <c r="C44" t="s">
        <v>46</v>
      </c>
      <c r="D44" t="s">
        <v>1076</v>
      </c>
      <c r="E44">
        <v>16.677</v>
      </c>
      <c r="F44">
        <v>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48.19</v>
      </c>
      <c r="R44">
        <v>9.64</v>
      </c>
      <c r="S44">
        <v>0</v>
      </c>
      <c r="T44">
        <v>0</v>
      </c>
      <c r="U44">
        <v>0</v>
      </c>
      <c r="V44">
        <v>0</v>
      </c>
      <c r="W44">
        <v>0</v>
      </c>
      <c r="X44">
        <v>10.36</v>
      </c>
      <c r="Y44">
        <v>12.81</v>
      </c>
      <c r="Z44">
        <v>44.43</v>
      </c>
      <c r="AA44">
        <v>48.95</v>
      </c>
      <c r="AB44">
        <v>-44.44</v>
      </c>
      <c r="AC44">
        <v>0</v>
      </c>
      <c r="AD44">
        <v>0</v>
      </c>
      <c r="AE44">
        <v>3</v>
      </c>
    </row>
    <row r="45" spans="2:31" x14ac:dyDescent="0.2">
      <c r="B45" t="s">
        <v>1423</v>
      </c>
      <c r="C45" t="s">
        <v>102</v>
      </c>
      <c r="D45" t="s">
        <v>1105</v>
      </c>
      <c r="E45">
        <v>17.484000000000002</v>
      </c>
      <c r="F45">
        <v>41</v>
      </c>
      <c r="G45">
        <v>0</v>
      </c>
      <c r="H45">
        <v>3</v>
      </c>
      <c r="I45">
        <v>3</v>
      </c>
      <c r="J45">
        <v>3</v>
      </c>
      <c r="K45">
        <v>6</v>
      </c>
      <c r="L45">
        <v>0</v>
      </c>
      <c r="M45">
        <v>7.0000000000000007E-2</v>
      </c>
      <c r="N45">
        <v>7.0000000000000007E-2</v>
      </c>
      <c r="O45">
        <v>7.0000000000000007E-2</v>
      </c>
      <c r="P45">
        <v>0.15</v>
      </c>
      <c r="Q45">
        <v>510.02</v>
      </c>
      <c r="R45">
        <v>12.44</v>
      </c>
      <c r="S45">
        <v>0</v>
      </c>
      <c r="T45">
        <v>0.35</v>
      </c>
      <c r="U45">
        <v>0.35</v>
      </c>
      <c r="V45">
        <v>0.35</v>
      </c>
      <c r="W45">
        <v>0.71</v>
      </c>
      <c r="X45">
        <v>12.9</v>
      </c>
      <c r="Y45">
        <v>13.07</v>
      </c>
      <c r="Z45">
        <v>44.62</v>
      </c>
      <c r="AA45">
        <v>47.81</v>
      </c>
      <c r="AB45">
        <v>1.17</v>
      </c>
      <c r="AC45">
        <v>40.43</v>
      </c>
      <c r="AD45">
        <v>19</v>
      </c>
      <c r="AE45">
        <v>28</v>
      </c>
    </row>
    <row r="46" spans="2:31" x14ac:dyDescent="0.2">
      <c r="B46" t="s">
        <v>1241</v>
      </c>
      <c r="C46" t="s">
        <v>102</v>
      </c>
      <c r="D46" t="s">
        <v>1040</v>
      </c>
      <c r="E46">
        <v>16.260000000000002</v>
      </c>
      <c r="F46">
        <v>60</v>
      </c>
      <c r="G46">
        <v>3</v>
      </c>
      <c r="H46">
        <v>10</v>
      </c>
      <c r="I46">
        <v>6</v>
      </c>
      <c r="J46">
        <v>13</v>
      </c>
      <c r="K46">
        <v>19</v>
      </c>
      <c r="L46">
        <v>0.05</v>
      </c>
      <c r="M46">
        <v>0.17</v>
      </c>
      <c r="N46">
        <v>0.1</v>
      </c>
      <c r="O46">
        <v>0.22</v>
      </c>
      <c r="P46">
        <v>0.32</v>
      </c>
      <c r="Q46">
        <v>954.03</v>
      </c>
      <c r="R46">
        <v>15.9</v>
      </c>
      <c r="S46">
        <v>0.19</v>
      </c>
      <c r="T46">
        <v>0.63</v>
      </c>
      <c r="U46">
        <v>0.38</v>
      </c>
      <c r="V46">
        <v>0.82</v>
      </c>
      <c r="W46">
        <v>1.19</v>
      </c>
      <c r="X46">
        <v>13.46</v>
      </c>
      <c r="Y46">
        <v>13.58</v>
      </c>
      <c r="Z46">
        <v>48.15</v>
      </c>
      <c r="AA46">
        <v>50.68</v>
      </c>
      <c r="AB46">
        <v>2.98</v>
      </c>
      <c r="AC46">
        <v>49.49</v>
      </c>
      <c r="AD46">
        <v>49</v>
      </c>
      <c r="AE46">
        <v>50</v>
      </c>
    </row>
    <row r="47" spans="2:31" x14ac:dyDescent="0.2">
      <c r="B47" t="s">
        <v>1244</v>
      </c>
      <c r="C47" t="s">
        <v>41</v>
      </c>
      <c r="D47" t="s">
        <v>1694</v>
      </c>
      <c r="E47">
        <v>17.202000000000002</v>
      </c>
      <c r="F47">
        <v>61</v>
      </c>
      <c r="G47">
        <v>5</v>
      </c>
      <c r="H47">
        <v>6</v>
      </c>
      <c r="I47">
        <v>3</v>
      </c>
      <c r="J47">
        <v>11</v>
      </c>
      <c r="K47">
        <v>14</v>
      </c>
      <c r="L47">
        <v>0.08</v>
      </c>
      <c r="M47">
        <v>0.1</v>
      </c>
      <c r="N47">
        <v>0.05</v>
      </c>
      <c r="O47">
        <v>0.18</v>
      </c>
      <c r="P47">
        <v>0.23</v>
      </c>
      <c r="Q47">
        <v>657.12</v>
      </c>
      <c r="R47">
        <v>10.77</v>
      </c>
      <c r="S47">
        <v>0.46</v>
      </c>
      <c r="T47">
        <v>0.55000000000000004</v>
      </c>
      <c r="U47">
        <v>0.27</v>
      </c>
      <c r="V47">
        <v>1</v>
      </c>
      <c r="W47">
        <v>1.28</v>
      </c>
      <c r="X47">
        <v>13.03</v>
      </c>
      <c r="Y47">
        <v>13.38</v>
      </c>
      <c r="Z47">
        <v>46.94</v>
      </c>
      <c r="AA47">
        <v>50.41</v>
      </c>
      <c r="AB47">
        <v>-8.92</v>
      </c>
      <c r="AC47">
        <v>42.31</v>
      </c>
      <c r="AD47">
        <v>22</v>
      </c>
      <c r="AE47">
        <v>30</v>
      </c>
    </row>
    <row r="48" spans="2:31" x14ac:dyDescent="0.2">
      <c r="B48" t="s">
        <v>1111</v>
      </c>
      <c r="C48" t="s">
        <v>41</v>
      </c>
      <c r="D48" t="s">
        <v>1707</v>
      </c>
      <c r="E48">
        <v>20.699000000000002</v>
      </c>
      <c r="F48">
        <v>74</v>
      </c>
      <c r="G48">
        <v>17</v>
      </c>
      <c r="H48">
        <v>21</v>
      </c>
      <c r="I48">
        <v>13</v>
      </c>
      <c r="J48">
        <v>38</v>
      </c>
      <c r="K48">
        <v>51</v>
      </c>
      <c r="L48">
        <v>0.23</v>
      </c>
      <c r="M48">
        <v>0.28000000000000003</v>
      </c>
      <c r="N48">
        <v>0.18</v>
      </c>
      <c r="O48">
        <v>0.51</v>
      </c>
      <c r="P48">
        <v>0.69</v>
      </c>
      <c r="Q48">
        <v>1045.3699999999999</v>
      </c>
      <c r="R48">
        <v>14.13</v>
      </c>
      <c r="S48">
        <v>0.98</v>
      </c>
      <c r="T48">
        <v>1.21</v>
      </c>
      <c r="U48">
        <v>0.75</v>
      </c>
      <c r="V48">
        <v>2.1800000000000002</v>
      </c>
      <c r="W48">
        <v>2.93</v>
      </c>
      <c r="X48">
        <v>13.79</v>
      </c>
      <c r="Y48">
        <v>14.18</v>
      </c>
      <c r="Z48">
        <v>50.87</v>
      </c>
      <c r="AA48">
        <v>50.25</v>
      </c>
      <c r="AB48">
        <v>-0.16</v>
      </c>
      <c r="AC48">
        <v>51.38</v>
      </c>
      <c r="AD48">
        <v>56</v>
      </c>
      <c r="AE48">
        <v>53</v>
      </c>
    </row>
    <row r="49" spans="2:31" x14ac:dyDescent="0.2">
      <c r="B49" t="s">
        <v>1454</v>
      </c>
      <c r="C49" t="s">
        <v>102</v>
      </c>
      <c r="D49" t="s">
        <v>1059</v>
      </c>
      <c r="E49">
        <v>15.989000000000001</v>
      </c>
      <c r="F49">
        <v>66</v>
      </c>
      <c r="G49">
        <v>0</v>
      </c>
      <c r="H49">
        <v>4</v>
      </c>
      <c r="I49">
        <v>6</v>
      </c>
      <c r="J49">
        <v>4</v>
      </c>
      <c r="K49">
        <v>10</v>
      </c>
      <c r="L49">
        <v>0</v>
      </c>
      <c r="M49">
        <v>0.06</v>
      </c>
      <c r="N49">
        <v>0.09</v>
      </c>
      <c r="O49">
        <v>0.06</v>
      </c>
      <c r="P49">
        <v>0.15</v>
      </c>
      <c r="Q49">
        <v>986.75</v>
      </c>
      <c r="R49">
        <v>14.95</v>
      </c>
      <c r="S49">
        <v>0</v>
      </c>
      <c r="T49">
        <v>0.24</v>
      </c>
      <c r="U49">
        <v>0.36</v>
      </c>
      <c r="V49">
        <v>0.24</v>
      </c>
      <c r="W49">
        <v>0.61</v>
      </c>
      <c r="X49">
        <v>14.09</v>
      </c>
      <c r="Y49">
        <v>14.15</v>
      </c>
      <c r="Z49">
        <v>51.13</v>
      </c>
      <c r="AA49">
        <v>51.71</v>
      </c>
      <c r="AB49">
        <v>-1.01</v>
      </c>
      <c r="AC49">
        <v>50.48</v>
      </c>
      <c r="AD49">
        <v>53</v>
      </c>
      <c r="AE49">
        <v>52</v>
      </c>
    </row>
    <row r="50" spans="2:31" x14ac:dyDescent="0.2">
      <c r="B50" t="s">
        <v>1157</v>
      </c>
      <c r="C50" t="s">
        <v>41</v>
      </c>
      <c r="D50" t="s">
        <v>1061</v>
      </c>
      <c r="E50">
        <v>19.25</v>
      </c>
      <c r="F50">
        <v>69</v>
      </c>
      <c r="G50">
        <v>14</v>
      </c>
      <c r="H50">
        <v>6</v>
      </c>
      <c r="I50">
        <v>4</v>
      </c>
      <c r="J50">
        <v>20</v>
      </c>
      <c r="K50">
        <v>24</v>
      </c>
      <c r="L50">
        <v>0.2</v>
      </c>
      <c r="M50">
        <v>0.09</v>
      </c>
      <c r="N50">
        <v>0.06</v>
      </c>
      <c r="O50">
        <v>0.28999999999999998</v>
      </c>
      <c r="P50">
        <v>0.35</v>
      </c>
      <c r="Q50">
        <v>842.18</v>
      </c>
      <c r="R50">
        <v>12.21</v>
      </c>
      <c r="S50">
        <v>1</v>
      </c>
      <c r="T50">
        <v>0.43</v>
      </c>
      <c r="U50">
        <v>0.28000000000000003</v>
      </c>
      <c r="V50">
        <v>1.42</v>
      </c>
      <c r="W50">
        <v>1.71</v>
      </c>
      <c r="X50">
        <v>13.72</v>
      </c>
      <c r="Y50">
        <v>13.63</v>
      </c>
      <c r="Z50">
        <v>46.42</v>
      </c>
      <c r="AA50">
        <v>50.85</v>
      </c>
      <c r="AB50">
        <v>1.18</v>
      </c>
      <c r="AC50">
        <v>47.62</v>
      </c>
      <c r="AD50">
        <v>40</v>
      </c>
      <c r="AE50">
        <v>44</v>
      </c>
    </row>
    <row r="51" spans="2:31" x14ac:dyDescent="0.2">
      <c r="B51" t="s">
        <v>1284</v>
      </c>
      <c r="C51" t="s">
        <v>102</v>
      </c>
      <c r="D51" t="s">
        <v>1699</v>
      </c>
      <c r="E51">
        <v>19.686</v>
      </c>
      <c r="F51">
        <v>59</v>
      </c>
      <c r="G51">
        <v>1</v>
      </c>
      <c r="H51">
        <v>7</v>
      </c>
      <c r="I51">
        <v>5</v>
      </c>
      <c r="J51">
        <v>8</v>
      </c>
      <c r="K51">
        <v>13</v>
      </c>
      <c r="L51">
        <v>0.02</v>
      </c>
      <c r="M51">
        <v>0.12</v>
      </c>
      <c r="N51">
        <v>0.08</v>
      </c>
      <c r="O51">
        <v>0.14000000000000001</v>
      </c>
      <c r="P51">
        <v>0.22</v>
      </c>
      <c r="Q51">
        <v>852.93</v>
      </c>
      <c r="R51">
        <v>14.46</v>
      </c>
      <c r="S51">
        <v>7.0000000000000007E-2</v>
      </c>
      <c r="T51">
        <v>0.49</v>
      </c>
      <c r="U51">
        <v>0.35</v>
      </c>
      <c r="V51">
        <v>0.56000000000000005</v>
      </c>
      <c r="W51">
        <v>0.91</v>
      </c>
      <c r="X51">
        <v>13.75</v>
      </c>
      <c r="Y51">
        <v>13.72</v>
      </c>
      <c r="Z51">
        <v>50.88</v>
      </c>
      <c r="AA51">
        <v>49.45</v>
      </c>
      <c r="AB51">
        <v>-7.16</v>
      </c>
      <c r="AC51">
        <v>45.57</v>
      </c>
      <c r="AD51">
        <v>36</v>
      </c>
      <c r="AE51">
        <v>43</v>
      </c>
    </row>
    <row r="52" spans="2:31" x14ac:dyDescent="0.2">
      <c r="B52" t="s">
        <v>1346</v>
      </c>
      <c r="C52" t="s">
        <v>102</v>
      </c>
      <c r="D52" t="s">
        <v>3734</v>
      </c>
      <c r="E52">
        <v>20.091000000000001</v>
      </c>
      <c r="F52">
        <v>66</v>
      </c>
      <c r="G52">
        <v>2</v>
      </c>
      <c r="H52">
        <v>5</v>
      </c>
      <c r="I52">
        <v>2</v>
      </c>
      <c r="J52">
        <v>7</v>
      </c>
      <c r="K52">
        <v>9</v>
      </c>
      <c r="L52">
        <v>0.03</v>
      </c>
      <c r="M52">
        <v>0.08</v>
      </c>
      <c r="N52">
        <v>0.03</v>
      </c>
      <c r="O52">
        <v>0.11</v>
      </c>
      <c r="P52">
        <v>0.14000000000000001</v>
      </c>
      <c r="Q52">
        <v>904.54</v>
      </c>
      <c r="R52">
        <v>13.71</v>
      </c>
      <c r="S52">
        <v>0.13</v>
      </c>
      <c r="T52">
        <v>0.33</v>
      </c>
      <c r="U52">
        <v>0.13</v>
      </c>
      <c r="V52">
        <v>0.46</v>
      </c>
      <c r="W52">
        <v>0.6</v>
      </c>
      <c r="X52">
        <v>12.63</v>
      </c>
      <c r="Y52">
        <v>13.51</v>
      </c>
      <c r="Z52">
        <v>49.89</v>
      </c>
      <c r="AA52">
        <v>48.2</v>
      </c>
      <c r="AB52">
        <v>-5.52</v>
      </c>
      <c r="AC52">
        <v>48.72</v>
      </c>
      <c r="AD52">
        <v>38</v>
      </c>
      <c r="AE52">
        <v>40</v>
      </c>
    </row>
    <row r="53" spans="2:31" x14ac:dyDescent="0.2">
      <c r="B53" t="s">
        <v>1378</v>
      </c>
      <c r="C53" t="s">
        <v>49</v>
      </c>
      <c r="D53" t="s">
        <v>1035</v>
      </c>
      <c r="E53">
        <v>18.908000000000001</v>
      </c>
      <c r="F53">
        <v>69</v>
      </c>
      <c r="G53">
        <v>7</v>
      </c>
      <c r="H53">
        <v>4</v>
      </c>
      <c r="I53">
        <v>4</v>
      </c>
      <c r="J53">
        <v>11</v>
      </c>
      <c r="K53">
        <v>15</v>
      </c>
      <c r="L53">
        <v>0.1</v>
      </c>
      <c r="M53">
        <v>0.06</v>
      </c>
      <c r="N53">
        <v>0.06</v>
      </c>
      <c r="O53">
        <v>0.16</v>
      </c>
      <c r="P53">
        <v>0.22</v>
      </c>
      <c r="Q53">
        <v>609.29999999999995</v>
      </c>
      <c r="R53">
        <v>8.83</v>
      </c>
      <c r="S53">
        <v>0.69</v>
      </c>
      <c r="T53">
        <v>0.39</v>
      </c>
      <c r="U53">
        <v>0.39</v>
      </c>
      <c r="V53">
        <v>1.08</v>
      </c>
      <c r="W53">
        <v>1.48</v>
      </c>
      <c r="X53">
        <v>13.38</v>
      </c>
      <c r="Y53">
        <v>12.9</v>
      </c>
      <c r="Z53">
        <v>59.15</v>
      </c>
      <c r="AA53">
        <v>49.19</v>
      </c>
      <c r="AB53">
        <v>-7.24</v>
      </c>
      <c r="AC53">
        <v>54.35</v>
      </c>
      <c r="AD53">
        <v>25</v>
      </c>
      <c r="AE53">
        <v>21</v>
      </c>
    </row>
    <row r="54" spans="2:31" x14ac:dyDescent="0.2">
      <c r="B54" t="s">
        <v>1438</v>
      </c>
      <c r="C54" t="s">
        <v>49</v>
      </c>
      <c r="D54" t="s">
        <v>1047</v>
      </c>
      <c r="E54">
        <v>17.701000000000001</v>
      </c>
      <c r="F54">
        <v>68</v>
      </c>
      <c r="G54">
        <v>6</v>
      </c>
      <c r="H54">
        <v>4</v>
      </c>
      <c r="I54">
        <v>1</v>
      </c>
      <c r="J54">
        <v>10</v>
      </c>
      <c r="K54">
        <v>11</v>
      </c>
      <c r="L54">
        <v>0.09</v>
      </c>
      <c r="M54">
        <v>0.06</v>
      </c>
      <c r="N54">
        <v>0.01</v>
      </c>
      <c r="O54">
        <v>0.15</v>
      </c>
      <c r="P54">
        <v>0.16</v>
      </c>
      <c r="Q54">
        <v>696.79</v>
      </c>
      <c r="R54">
        <v>10.25</v>
      </c>
      <c r="S54">
        <v>0.52</v>
      </c>
      <c r="T54">
        <v>0.34</v>
      </c>
      <c r="U54">
        <v>0.09</v>
      </c>
      <c r="V54">
        <v>0.86</v>
      </c>
      <c r="W54">
        <v>0.95</v>
      </c>
      <c r="X54">
        <v>13.08</v>
      </c>
      <c r="Y54">
        <v>13.81</v>
      </c>
      <c r="Z54">
        <v>45.6</v>
      </c>
      <c r="AA54">
        <v>49.34</v>
      </c>
      <c r="AB54">
        <v>-10.49</v>
      </c>
      <c r="AC54">
        <v>36.729999999999997</v>
      </c>
      <c r="AD54">
        <v>18</v>
      </c>
      <c r="AE54">
        <v>31</v>
      </c>
    </row>
    <row r="55" spans="2:31" x14ac:dyDescent="0.2">
      <c r="B55" t="s">
        <v>1147</v>
      </c>
      <c r="C55" t="s">
        <v>49</v>
      </c>
      <c r="D55" t="s">
        <v>1047</v>
      </c>
      <c r="E55">
        <v>19.056000000000001</v>
      </c>
      <c r="F55">
        <v>56</v>
      </c>
      <c r="G55">
        <v>13</v>
      </c>
      <c r="H55">
        <v>18</v>
      </c>
      <c r="I55">
        <v>5</v>
      </c>
      <c r="J55">
        <v>31</v>
      </c>
      <c r="K55">
        <v>36</v>
      </c>
      <c r="L55">
        <v>0.23</v>
      </c>
      <c r="M55">
        <v>0.32</v>
      </c>
      <c r="N55">
        <v>0.09</v>
      </c>
      <c r="O55">
        <v>0.55000000000000004</v>
      </c>
      <c r="P55">
        <v>0.64</v>
      </c>
      <c r="Q55">
        <v>836.48</v>
      </c>
      <c r="R55">
        <v>14.94</v>
      </c>
      <c r="S55">
        <v>0.93</v>
      </c>
      <c r="T55">
        <v>1.29</v>
      </c>
      <c r="U55">
        <v>0.36</v>
      </c>
      <c r="V55">
        <v>2.2200000000000002</v>
      </c>
      <c r="W55">
        <v>2.58</v>
      </c>
      <c r="X55">
        <v>13.93</v>
      </c>
      <c r="Y55">
        <v>13.81</v>
      </c>
      <c r="Z55">
        <v>48.08</v>
      </c>
      <c r="AA55">
        <v>47.62</v>
      </c>
      <c r="AB55">
        <v>11.19</v>
      </c>
      <c r="AC55">
        <v>54.43</v>
      </c>
      <c r="AD55">
        <v>43</v>
      </c>
      <c r="AE55">
        <v>36</v>
      </c>
    </row>
    <row r="56" spans="2:31" x14ac:dyDescent="0.2">
      <c r="B56" t="s">
        <v>1514</v>
      </c>
      <c r="C56" t="s">
        <v>41</v>
      </c>
      <c r="D56" t="s">
        <v>1061</v>
      </c>
      <c r="E56">
        <v>17.443000000000001</v>
      </c>
      <c r="F56">
        <v>60</v>
      </c>
      <c r="G56">
        <v>1</v>
      </c>
      <c r="H56">
        <v>2</v>
      </c>
      <c r="I56">
        <v>0</v>
      </c>
      <c r="J56">
        <v>3</v>
      </c>
      <c r="K56">
        <v>3</v>
      </c>
      <c r="L56">
        <v>0.02</v>
      </c>
      <c r="M56">
        <v>0.03</v>
      </c>
      <c r="N56">
        <v>0</v>
      </c>
      <c r="O56">
        <v>0.05</v>
      </c>
      <c r="P56">
        <v>0.05</v>
      </c>
      <c r="Q56">
        <v>515.1</v>
      </c>
      <c r="R56">
        <v>8.58</v>
      </c>
      <c r="S56">
        <v>0.12</v>
      </c>
      <c r="T56">
        <v>0.23</v>
      </c>
      <c r="U56">
        <v>0</v>
      </c>
      <c r="V56">
        <v>0.35</v>
      </c>
      <c r="W56">
        <v>0.35</v>
      </c>
      <c r="X56">
        <v>12.25</v>
      </c>
      <c r="Y56">
        <v>13.3</v>
      </c>
      <c r="Z56">
        <v>43.4</v>
      </c>
      <c r="AA56">
        <v>48.08</v>
      </c>
      <c r="AB56">
        <v>-15.9</v>
      </c>
      <c r="AC56">
        <v>32.43</v>
      </c>
      <c r="AD56">
        <v>12</v>
      </c>
      <c r="AE56">
        <v>25</v>
      </c>
    </row>
    <row r="57" spans="2:31" x14ac:dyDescent="0.2">
      <c r="B57" t="s">
        <v>1351</v>
      </c>
      <c r="C57" t="s">
        <v>102</v>
      </c>
      <c r="D57" t="s">
        <v>1710</v>
      </c>
      <c r="E57">
        <v>19.562000000000001</v>
      </c>
      <c r="F57">
        <v>64</v>
      </c>
      <c r="G57">
        <v>8</v>
      </c>
      <c r="H57">
        <v>6</v>
      </c>
      <c r="I57">
        <v>9</v>
      </c>
      <c r="J57">
        <v>14</v>
      </c>
      <c r="K57">
        <v>23</v>
      </c>
      <c r="L57">
        <v>0.12</v>
      </c>
      <c r="M57">
        <v>0.09</v>
      </c>
      <c r="N57">
        <v>0.14000000000000001</v>
      </c>
      <c r="O57">
        <v>0.22</v>
      </c>
      <c r="P57">
        <v>0.36</v>
      </c>
      <c r="Q57">
        <v>1122.6099999999999</v>
      </c>
      <c r="R57">
        <v>17.54</v>
      </c>
      <c r="S57">
        <v>0.43</v>
      </c>
      <c r="T57">
        <v>0.32</v>
      </c>
      <c r="U57">
        <v>0.48</v>
      </c>
      <c r="V57">
        <v>0.75</v>
      </c>
      <c r="W57">
        <v>1.23</v>
      </c>
      <c r="X57">
        <v>13.9</v>
      </c>
      <c r="Y57">
        <v>14.04</v>
      </c>
      <c r="Z57">
        <v>53.3</v>
      </c>
      <c r="AA57">
        <v>49.48</v>
      </c>
      <c r="AB57">
        <v>-4.43</v>
      </c>
      <c r="AC57">
        <v>50.41</v>
      </c>
      <c r="AD57">
        <v>61</v>
      </c>
      <c r="AE57">
        <v>60</v>
      </c>
    </row>
    <row r="58" spans="2:31" x14ac:dyDescent="0.2">
      <c r="B58" t="s">
        <v>1403</v>
      </c>
      <c r="C58" t="s">
        <v>49</v>
      </c>
      <c r="D58" t="s">
        <v>1055</v>
      </c>
      <c r="E58">
        <v>18.971</v>
      </c>
      <c r="F58">
        <v>30</v>
      </c>
      <c r="G58">
        <v>2</v>
      </c>
      <c r="H58">
        <v>2</v>
      </c>
      <c r="I58">
        <v>0</v>
      </c>
      <c r="J58">
        <v>4</v>
      </c>
      <c r="K58">
        <v>4</v>
      </c>
      <c r="L58">
        <v>7.0000000000000007E-2</v>
      </c>
      <c r="M58">
        <v>7.0000000000000007E-2</v>
      </c>
      <c r="N58">
        <v>0</v>
      </c>
      <c r="O58">
        <v>0.13</v>
      </c>
      <c r="P58">
        <v>0.13</v>
      </c>
      <c r="Q58">
        <v>251.94</v>
      </c>
      <c r="R58">
        <v>8.4</v>
      </c>
      <c r="S58">
        <v>0.48</v>
      </c>
      <c r="T58">
        <v>0.48</v>
      </c>
      <c r="U58">
        <v>0</v>
      </c>
      <c r="V58">
        <v>0.95</v>
      </c>
      <c r="W58">
        <v>0.95</v>
      </c>
      <c r="X58">
        <v>12.35</v>
      </c>
      <c r="Y58">
        <v>13.4</v>
      </c>
      <c r="Z58">
        <v>49.13</v>
      </c>
      <c r="AA58">
        <v>51.03</v>
      </c>
      <c r="AB58">
        <v>-4.05</v>
      </c>
      <c r="AC58">
        <v>50</v>
      </c>
      <c r="AD58">
        <v>8</v>
      </c>
      <c r="AE58">
        <v>8</v>
      </c>
    </row>
    <row r="59" spans="2:31" x14ac:dyDescent="0.2">
      <c r="B59" t="s">
        <v>1042</v>
      </c>
      <c r="C59" t="s">
        <v>49</v>
      </c>
      <c r="D59" t="s">
        <v>1035</v>
      </c>
      <c r="E59">
        <v>20.707000000000001</v>
      </c>
      <c r="F59">
        <v>61</v>
      </c>
      <c r="G59">
        <v>21</v>
      </c>
      <c r="H59">
        <v>28</v>
      </c>
      <c r="I59">
        <v>13</v>
      </c>
      <c r="J59">
        <v>49</v>
      </c>
      <c r="K59">
        <v>62</v>
      </c>
      <c r="L59">
        <v>0.34</v>
      </c>
      <c r="M59">
        <v>0.46</v>
      </c>
      <c r="N59">
        <v>0.21</v>
      </c>
      <c r="O59">
        <v>0.8</v>
      </c>
      <c r="P59">
        <v>1.02</v>
      </c>
      <c r="Q59">
        <v>933.38</v>
      </c>
      <c r="R59">
        <v>15.3</v>
      </c>
      <c r="S59">
        <v>1.35</v>
      </c>
      <c r="T59">
        <v>1.8</v>
      </c>
      <c r="U59">
        <v>0.84</v>
      </c>
      <c r="V59">
        <v>3.15</v>
      </c>
      <c r="W59">
        <v>3.99</v>
      </c>
      <c r="X59">
        <v>15.03</v>
      </c>
      <c r="Y59">
        <v>14.04</v>
      </c>
      <c r="Z59">
        <v>61.57</v>
      </c>
      <c r="AA59">
        <v>49.05</v>
      </c>
      <c r="AB59">
        <v>8.0299999999999994</v>
      </c>
      <c r="AC59">
        <v>66.97</v>
      </c>
      <c r="AD59">
        <v>73</v>
      </c>
      <c r="AE59">
        <v>36</v>
      </c>
    </row>
    <row r="60" spans="2:31" x14ac:dyDescent="0.2">
      <c r="B60" t="s">
        <v>1712</v>
      </c>
      <c r="C60" t="s">
        <v>102</v>
      </c>
      <c r="D60" t="s">
        <v>1102</v>
      </c>
      <c r="E60">
        <v>18.422999999999998</v>
      </c>
      <c r="F60">
        <v>30</v>
      </c>
      <c r="G60">
        <v>1</v>
      </c>
      <c r="H60">
        <v>2</v>
      </c>
      <c r="I60">
        <v>1</v>
      </c>
      <c r="J60">
        <v>3</v>
      </c>
      <c r="K60">
        <v>4</v>
      </c>
      <c r="L60">
        <v>0.03</v>
      </c>
      <c r="M60">
        <v>7.0000000000000007E-2</v>
      </c>
      <c r="N60">
        <v>0.03</v>
      </c>
      <c r="O60">
        <v>0.1</v>
      </c>
      <c r="P60">
        <v>0.13</v>
      </c>
      <c r="Q60">
        <v>410.27</v>
      </c>
      <c r="R60">
        <v>13.68</v>
      </c>
      <c r="S60">
        <v>0.15</v>
      </c>
      <c r="T60">
        <v>0.28999999999999998</v>
      </c>
      <c r="U60">
        <v>0.15</v>
      </c>
      <c r="V60">
        <v>0.44</v>
      </c>
      <c r="W60">
        <v>0.57999999999999996</v>
      </c>
      <c r="X60">
        <v>13.05</v>
      </c>
      <c r="Y60">
        <v>13.42</v>
      </c>
      <c r="Z60">
        <v>39.04</v>
      </c>
      <c r="AA60">
        <v>48.48</v>
      </c>
      <c r="AB60">
        <v>-5.03</v>
      </c>
      <c r="AC60">
        <v>34.15</v>
      </c>
      <c r="AD60">
        <v>14</v>
      </c>
      <c r="AE60">
        <v>27</v>
      </c>
    </row>
    <row r="61" spans="2:31" x14ac:dyDescent="0.2">
      <c r="B61" t="s">
        <v>1363</v>
      </c>
      <c r="C61" t="s">
        <v>102</v>
      </c>
      <c r="D61" t="s">
        <v>1064</v>
      </c>
      <c r="E61">
        <v>18.067</v>
      </c>
      <c r="F61">
        <v>68</v>
      </c>
      <c r="G61">
        <v>5</v>
      </c>
      <c r="H61">
        <v>5</v>
      </c>
      <c r="I61">
        <v>7</v>
      </c>
      <c r="J61">
        <v>10</v>
      </c>
      <c r="K61">
        <v>17</v>
      </c>
      <c r="L61">
        <v>7.0000000000000007E-2</v>
      </c>
      <c r="M61">
        <v>7.0000000000000007E-2</v>
      </c>
      <c r="N61">
        <v>0.1</v>
      </c>
      <c r="O61">
        <v>0.15</v>
      </c>
      <c r="P61">
        <v>0.25</v>
      </c>
      <c r="Q61">
        <v>1092.6300000000001</v>
      </c>
      <c r="R61">
        <v>16.07</v>
      </c>
      <c r="S61">
        <v>0.27</v>
      </c>
      <c r="T61">
        <v>0.27</v>
      </c>
      <c r="U61">
        <v>0.38</v>
      </c>
      <c r="V61">
        <v>0.55000000000000004</v>
      </c>
      <c r="W61">
        <v>0.93</v>
      </c>
      <c r="X61">
        <v>14.48</v>
      </c>
      <c r="Y61">
        <v>14.42</v>
      </c>
      <c r="Z61">
        <v>49.89</v>
      </c>
      <c r="AA61">
        <v>51.43</v>
      </c>
      <c r="AB61">
        <v>-5.72</v>
      </c>
      <c r="AC61">
        <v>46.28</v>
      </c>
      <c r="AD61">
        <v>56</v>
      </c>
      <c r="AE61">
        <v>65</v>
      </c>
    </row>
    <row r="62" spans="2:31" x14ac:dyDescent="0.2">
      <c r="B62" t="s">
        <v>3764</v>
      </c>
      <c r="C62" t="s">
        <v>49</v>
      </c>
      <c r="D62" t="s">
        <v>1035</v>
      </c>
      <c r="E62">
        <v>16.303999999999998</v>
      </c>
      <c r="F62">
        <v>5</v>
      </c>
      <c r="G62">
        <v>0</v>
      </c>
      <c r="H62">
        <v>2</v>
      </c>
      <c r="I62">
        <v>0</v>
      </c>
      <c r="J62">
        <v>2</v>
      </c>
      <c r="K62">
        <v>2</v>
      </c>
      <c r="L62">
        <v>0</v>
      </c>
      <c r="M62">
        <v>0.4</v>
      </c>
      <c r="N62">
        <v>0</v>
      </c>
      <c r="O62">
        <v>0.4</v>
      </c>
      <c r="P62">
        <v>0.4</v>
      </c>
      <c r="Q62">
        <v>47.61</v>
      </c>
      <c r="R62">
        <v>9.52</v>
      </c>
      <c r="S62">
        <v>0</v>
      </c>
      <c r="T62">
        <v>2.52</v>
      </c>
      <c r="U62">
        <v>0</v>
      </c>
      <c r="V62">
        <v>2.52</v>
      </c>
      <c r="W62">
        <v>2.52</v>
      </c>
      <c r="X62">
        <v>11.51</v>
      </c>
      <c r="Y62">
        <v>11.66</v>
      </c>
      <c r="Z62">
        <v>58.54</v>
      </c>
      <c r="AA62">
        <v>48.33</v>
      </c>
      <c r="AB62">
        <v>25</v>
      </c>
      <c r="AC62">
        <v>75</v>
      </c>
      <c r="AD62">
        <v>3</v>
      </c>
      <c r="AE62">
        <v>1</v>
      </c>
    </row>
    <row r="63" spans="2:31" x14ac:dyDescent="0.2">
      <c r="B63" t="s">
        <v>1176</v>
      </c>
      <c r="C63" t="s">
        <v>49</v>
      </c>
      <c r="D63" t="s">
        <v>1040</v>
      </c>
      <c r="E63">
        <v>18.568000000000001</v>
      </c>
      <c r="F63">
        <v>70</v>
      </c>
      <c r="G63">
        <v>12</v>
      </c>
      <c r="H63">
        <v>9</v>
      </c>
      <c r="I63">
        <v>7</v>
      </c>
      <c r="J63">
        <v>21</v>
      </c>
      <c r="K63">
        <v>28</v>
      </c>
      <c r="L63">
        <v>0.17</v>
      </c>
      <c r="M63">
        <v>0.13</v>
      </c>
      <c r="N63">
        <v>0.1</v>
      </c>
      <c r="O63">
        <v>0.3</v>
      </c>
      <c r="P63">
        <v>0.4</v>
      </c>
      <c r="Q63">
        <v>932.79</v>
      </c>
      <c r="R63">
        <v>13.33</v>
      </c>
      <c r="S63">
        <v>0.77</v>
      </c>
      <c r="T63">
        <v>0.57999999999999996</v>
      </c>
      <c r="U63">
        <v>0.45</v>
      </c>
      <c r="V63">
        <v>1.35</v>
      </c>
      <c r="W63">
        <v>1.8</v>
      </c>
      <c r="X63">
        <v>13.57</v>
      </c>
      <c r="Y63">
        <v>13.6</v>
      </c>
      <c r="Z63">
        <v>48.1</v>
      </c>
      <c r="AA63">
        <v>51.21</v>
      </c>
      <c r="AB63">
        <v>-5.56</v>
      </c>
      <c r="AC63">
        <v>44.44</v>
      </c>
      <c r="AD63">
        <v>40</v>
      </c>
      <c r="AE63">
        <v>50</v>
      </c>
    </row>
    <row r="64" spans="2:31" x14ac:dyDescent="0.2">
      <c r="B64" t="s">
        <v>1527</v>
      </c>
      <c r="C64" t="s">
        <v>41</v>
      </c>
      <c r="D64" t="s">
        <v>1703</v>
      </c>
      <c r="E64">
        <v>19.643999999999998</v>
      </c>
      <c r="F64">
        <v>66</v>
      </c>
      <c r="G64">
        <v>3</v>
      </c>
      <c r="H64">
        <v>2</v>
      </c>
      <c r="I64">
        <v>5</v>
      </c>
      <c r="J64">
        <v>5</v>
      </c>
      <c r="K64">
        <v>10</v>
      </c>
      <c r="L64">
        <v>0.05</v>
      </c>
      <c r="M64">
        <v>0.03</v>
      </c>
      <c r="N64">
        <v>0.08</v>
      </c>
      <c r="O64">
        <v>0.08</v>
      </c>
      <c r="P64">
        <v>0.15</v>
      </c>
      <c r="Q64">
        <v>671.35</v>
      </c>
      <c r="R64">
        <v>10.17</v>
      </c>
      <c r="S64">
        <v>0.27</v>
      </c>
      <c r="T64">
        <v>0.18</v>
      </c>
      <c r="U64">
        <v>0.45</v>
      </c>
      <c r="V64">
        <v>0.45</v>
      </c>
      <c r="W64">
        <v>0.89</v>
      </c>
      <c r="X64">
        <v>12.68</v>
      </c>
      <c r="Y64">
        <v>13.54</v>
      </c>
      <c r="Z64">
        <v>50.1</v>
      </c>
      <c r="AA64">
        <v>51</v>
      </c>
      <c r="AB64">
        <v>-16.05</v>
      </c>
      <c r="AC64">
        <v>35.29</v>
      </c>
      <c r="AD64">
        <v>18</v>
      </c>
      <c r="AE64">
        <v>33</v>
      </c>
    </row>
    <row r="65" spans="2:31" x14ac:dyDescent="0.2">
      <c r="B65" t="s">
        <v>1287</v>
      </c>
      <c r="C65" t="s">
        <v>102</v>
      </c>
      <c r="D65" t="s">
        <v>1051</v>
      </c>
      <c r="E65">
        <v>19.356999999999999</v>
      </c>
      <c r="F65">
        <v>61</v>
      </c>
      <c r="G65">
        <v>5</v>
      </c>
      <c r="H65">
        <v>5</v>
      </c>
      <c r="I65">
        <v>5</v>
      </c>
      <c r="J65">
        <v>10</v>
      </c>
      <c r="K65">
        <v>15</v>
      </c>
      <c r="L65">
        <v>0.08</v>
      </c>
      <c r="M65">
        <v>0.08</v>
      </c>
      <c r="N65">
        <v>0.08</v>
      </c>
      <c r="O65">
        <v>0.16</v>
      </c>
      <c r="P65">
        <v>0.25</v>
      </c>
      <c r="Q65">
        <v>864.79</v>
      </c>
      <c r="R65">
        <v>14.18</v>
      </c>
      <c r="S65">
        <v>0.35</v>
      </c>
      <c r="T65">
        <v>0.35</v>
      </c>
      <c r="U65">
        <v>0.35</v>
      </c>
      <c r="V65">
        <v>0.69</v>
      </c>
      <c r="W65">
        <v>1.04</v>
      </c>
      <c r="X65">
        <v>13.5</v>
      </c>
      <c r="Y65">
        <v>13.78</v>
      </c>
      <c r="Z65">
        <v>50.57</v>
      </c>
      <c r="AA65">
        <v>50.13</v>
      </c>
      <c r="AB65">
        <v>-18.68</v>
      </c>
      <c r="AC65">
        <v>39.33</v>
      </c>
      <c r="AD65">
        <v>35</v>
      </c>
      <c r="AE65">
        <v>54</v>
      </c>
    </row>
    <row r="66" spans="2:31" x14ac:dyDescent="0.2">
      <c r="B66" t="s">
        <v>1067</v>
      </c>
      <c r="C66" t="s">
        <v>49</v>
      </c>
      <c r="D66" t="s">
        <v>1061</v>
      </c>
      <c r="E66">
        <v>20.337</v>
      </c>
      <c r="F66">
        <v>72</v>
      </c>
      <c r="G66">
        <v>27</v>
      </c>
      <c r="H66">
        <v>24</v>
      </c>
      <c r="I66">
        <v>7</v>
      </c>
      <c r="J66">
        <v>51</v>
      </c>
      <c r="K66">
        <v>58</v>
      </c>
      <c r="L66">
        <v>0.38</v>
      </c>
      <c r="M66">
        <v>0.33</v>
      </c>
      <c r="N66">
        <v>0.1</v>
      </c>
      <c r="O66">
        <v>0.71</v>
      </c>
      <c r="P66">
        <v>0.81</v>
      </c>
      <c r="Q66">
        <v>1205.25</v>
      </c>
      <c r="R66">
        <v>16.739999999999998</v>
      </c>
      <c r="S66">
        <v>1.34</v>
      </c>
      <c r="T66">
        <v>1.19</v>
      </c>
      <c r="U66">
        <v>0.35</v>
      </c>
      <c r="V66">
        <v>2.54</v>
      </c>
      <c r="W66">
        <v>2.89</v>
      </c>
      <c r="X66">
        <v>13.91</v>
      </c>
      <c r="Y66">
        <v>14.22</v>
      </c>
      <c r="Z66">
        <v>48.38</v>
      </c>
      <c r="AA66">
        <v>51.58</v>
      </c>
      <c r="AB66">
        <v>10.85</v>
      </c>
      <c r="AC66">
        <v>52.52</v>
      </c>
      <c r="AD66">
        <v>73</v>
      </c>
      <c r="AE66">
        <v>66</v>
      </c>
    </row>
    <row r="67" spans="2:31" x14ac:dyDescent="0.2">
      <c r="B67" t="s">
        <v>1518</v>
      </c>
      <c r="C67" t="s">
        <v>49</v>
      </c>
      <c r="D67" t="s">
        <v>1035</v>
      </c>
      <c r="E67">
        <v>16.780999999999999</v>
      </c>
      <c r="F67">
        <v>27</v>
      </c>
      <c r="G67">
        <v>3</v>
      </c>
      <c r="H67">
        <v>0</v>
      </c>
      <c r="I67">
        <v>1</v>
      </c>
      <c r="J67">
        <v>3</v>
      </c>
      <c r="K67">
        <v>4</v>
      </c>
      <c r="L67">
        <v>0.11</v>
      </c>
      <c r="M67">
        <v>0</v>
      </c>
      <c r="N67">
        <v>0.04</v>
      </c>
      <c r="O67">
        <v>0.11</v>
      </c>
      <c r="P67">
        <v>0.15</v>
      </c>
      <c r="Q67">
        <v>181.97</v>
      </c>
      <c r="R67">
        <v>6.74</v>
      </c>
      <c r="S67">
        <v>0.99</v>
      </c>
      <c r="T67">
        <v>0</v>
      </c>
      <c r="U67">
        <v>0.33</v>
      </c>
      <c r="V67">
        <v>0.99</v>
      </c>
      <c r="W67">
        <v>1.32</v>
      </c>
      <c r="X67">
        <v>12.88</v>
      </c>
      <c r="Y67">
        <v>13.55</v>
      </c>
      <c r="Z67">
        <v>56.71</v>
      </c>
      <c r="AA67">
        <v>50.11</v>
      </c>
      <c r="AB67">
        <v>8.8699999999999992</v>
      </c>
      <c r="AC67">
        <v>75</v>
      </c>
      <c r="AD67">
        <v>6</v>
      </c>
      <c r="AE67">
        <v>2</v>
      </c>
    </row>
    <row r="68" spans="2:31" x14ac:dyDescent="0.2">
      <c r="B68" t="s">
        <v>3740</v>
      </c>
      <c r="C68" t="s">
        <v>41</v>
      </c>
      <c r="D68" t="s">
        <v>1078</v>
      </c>
      <c r="E68">
        <v>16.449000000000002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62.72</v>
      </c>
      <c r="R68">
        <v>20.91</v>
      </c>
      <c r="S68">
        <v>0</v>
      </c>
      <c r="T68">
        <v>0</v>
      </c>
      <c r="U68">
        <v>0</v>
      </c>
      <c r="V68">
        <v>0</v>
      </c>
      <c r="W68">
        <v>0</v>
      </c>
      <c r="X68">
        <v>11.31</v>
      </c>
      <c r="Y68">
        <v>12.75</v>
      </c>
      <c r="Z68">
        <v>41.79</v>
      </c>
      <c r="AA68">
        <v>47.84</v>
      </c>
      <c r="AB68">
        <v>60</v>
      </c>
      <c r="AC68">
        <v>60</v>
      </c>
      <c r="AD68">
        <v>3</v>
      </c>
      <c r="AE68">
        <v>2</v>
      </c>
    </row>
    <row r="69" spans="2:31" x14ac:dyDescent="0.2">
      <c r="B69" t="s">
        <v>1484</v>
      </c>
      <c r="C69" t="s">
        <v>102</v>
      </c>
      <c r="D69" t="s">
        <v>1049</v>
      </c>
      <c r="E69">
        <v>19.486000000000001</v>
      </c>
      <c r="F69">
        <v>68</v>
      </c>
      <c r="G69">
        <v>5</v>
      </c>
      <c r="H69">
        <v>5</v>
      </c>
      <c r="I69">
        <v>5</v>
      </c>
      <c r="J69">
        <v>10</v>
      </c>
      <c r="K69">
        <v>15</v>
      </c>
      <c r="L69">
        <v>7.0000000000000007E-2</v>
      </c>
      <c r="M69">
        <v>7.0000000000000007E-2</v>
      </c>
      <c r="N69">
        <v>7.0000000000000007E-2</v>
      </c>
      <c r="O69">
        <v>0.15</v>
      </c>
      <c r="P69">
        <v>0.22</v>
      </c>
      <c r="Q69">
        <v>1038.08</v>
      </c>
      <c r="R69">
        <v>15.27</v>
      </c>
      <c r="S69">
        <v>0.28999999999999998</v>
      </c>
      <c r="T69">
        <v>0.28999999999999998</v>
      </c>
      <c r="U69">
        <v>0.28999999999999998</v>
      </c>
      <c r="V69">
        <v>0.57999999999999996</v>
      </c>
      <c r="W69">
        <v>0.87</v>
      </c>
      <c r="X69">
        <v>13.12</v>
      </c>
      <c r="Y69">
        <v>13.93</v>
      </c>
      <c r="Z69">
        <v>56.71</v>
      </c>
      <c r="AA69">
        <v>51.7</v>
      </c>
      <c r="AB69">
        <v>-13.67</v>
      </c>
      <c r="AC69">
        <v>47.62</v>
      </c>
      <c r="AD69">
        <v>50</v>
      </c>
      <c r="AE69">
        <v>55</v>
      </c>
    </row>
    <row r="70" spans="2:31" x14ac:dyDescent="0.2">
      <c r="B70" t="s">
        <v>1214</v>
      </c>
      <c r="C70" t="s">
        <v>46</v>
      </c>
      <c r="D70" t="s">
        <v>1693</v>
      </c>
      <c r="E70">
        <v>18.568000000000001</v>
      </c>
      <c r="F70">
        <v>49</v>
      </c>
      <c r="G70">
        <v>8</v>
      </c>
      <c r="H70">
        <v>6</v>
      </c>
      <c r="I70">
        <v>4</v>
      </c>
      <c r="J70">
        <v>14</v>
      </c>
      <c r="K70">
        <v>18</v>
      </c>
      <c r="L70">
        <v>0.16</v>
      </c>
      <c r="M70">
        <v>0.12</v>
      </c>
      <c r="N70">
        <v>0.08</v>
      </c>
      <c r="O70">
        <v>0.28999999999999998</v>
      </c>
      <c r="P70">
        <v>0.37</v>
      </c>
      <c r="Q70">
        <v>651.08000000000004</v>
      </c>
      <c r="R70">
        <v>13.29</v>
      </c>
      <c r="S70">
        <v>0.74</v>
      </c>
      <c r="T70">
        <v>0.55000000000000004</v>
      </c>
      <c r="U70">
        <v>0.37</v>
      </c>
      <c r="V70">
        <v>1.29</v>
      </c>
      <c r="W70">
        <v>1.66</v>
      </c>
      <c r="X70">
        <v>14.04</v>
      </c>
      <c r="Y70">
        <v>13.86</v>
      </c>
      <c r="Z70">
        <v>47.87</v>
      </c>
      <c r="AA70">
        <v>50.95</v>
      </c>
      <c r="AB70">
        <v>-1</v>
      </c>
      <c r="AC70">
        <v>46.27</v>
      </c>
      <c r="AD70">
        <v>31</v>
      </c>
      <c r="AE70">
        <v>36</v>
      </c>
    </row>
    <row r="71" spans="2:31" x14ac:dyDescent="0.2">
      <c r="B71" t="s">
        <v>1481</v>
      </c>
      <c r="C71" t="s">
        <v>46</v>
      </c>
      <c r="D71" t="s">
        <v>1090</v>
      </c>
      <c r="E71">
        <v>17.486999999999998</v>
      </c>
      <c r="F71">
        <v>36</v>
      </c>
      <c r="G71">
        <v>1</v>
      </c>
      <c r="H71">
        <v>2</v>
      </c>
      <c r="I71">
        <v>2</v>
      </c>
      <c r="J71">
        <v>3</v>
      </c>
      <c r="K71">
        <v>5</v>
      </c>
      <c r="L71">
        <v>0.03</v>
      </c>
      <c r="M71">
        <v>0.06</v>
      </c>
      <c r="N71">
        <v>0.06</v>
      </c>
      <c r="O71">
        <v>0.08</v>
      </c>
      <c r="P71">
        <v>0.14000000000000001</v>
      </c>
      <c r="Q71">
        <v>350.21</v>
      </c>
      <c r="R71">
        <v>9.73</v>
      </c>
      <c r="S71">
        <v>0.17</v>
      </c>
      <c r="T71">
        <v>0.34</v>
      </c>
      <c r="U71">
        <v>0.34</v>
      </c>
      <c r="V71">
        <v>0.51</v>
      </c>
      <c r="W71">
        <v>0.86</v>
      </c>
      <c r="X71">
        <v>12.44</v>
      </c>
      <c r="Y71">
        <v>13.46</v>
      </c>
      <c r="Z71">
        <v>44.82</v>
      </c>
      <c r="AA71">
        <v>46.36</v>
      </c>
      <c r="AB71">
        <v>-15.15</v>
      </c>
      <c r="AC71">
        <v>32</v>
      </c>
      <c r="AD71">
        <v>8</v>
      </c>
      <c r="AE71">
        <v>17</v>
      </c>
    </row>
    <row r="72" spans="2:31" x14ac:dyDescent="0.2">
      <c r="B72" t="s">
        <v>1519</v>
      </c>
      <c r="C72" t="s">
        <v>102</v>
      </c>
      <c r="D72" t="s">
        <v>1035</v>
      </c>
      <c r="E72">
        <v>17.178000000000001</v>
      </c>
      <c r="F72">
        <v>22</v>
      </c>
      <c r="G72">
        <v>0</v>
      </c>
      <c r="H72">
        <v>1</v>
      </c>
      <c r="I72">
        <v>0</v>
      </c>
      <c r="J72">
        <v>1</v>
      </c>
      <c r="K72">
        <v>1</v>
      </c>
      <c r="L72">
        <v>0</v>
      </c>
      <c r="M72">
        <v>0.05</v>
      </c>
      <c r="N72">
        <v>0</v>
      </c>
      <c r="O72">
        <v>0.05</v>
      </c>
      <c r="P72">
        <v>0.05</v>
      </c>
      <c r="Q72">
        <v>163.44</v>
      </c>
      <c r="R72">
        <v>7.43</v>
      </c>
      <c r="S72">
        <v>0</v>
      </c>
      <c r="T72">
        <v>0.37</v>
      </c>
      <c r="U72">
        <v>0</v>
      </c>
      <c r="V72">
        <v>0.37</v>
      </c>
      <c r="W72">
        <v>0.37</v>
      </c>
      <c r="X72">
        <v>11.98</v>
      </c>
      <c r="Y72">
        <v>12.22</v>
      </c>
      <c r="Z72">
        <v>56.14</v>
      </c>
      <c r="AA72">
        <v>47.06</v>
      </c>
      <c r="AB72">
        <v>-16.88</v>
      </c>
      <c r="AC72">
        <v>40</v>
      </c>
      <c r="AD72">
        <v>4</v>
      </c>
      <c r="AE72">
        <v>6</v>
      </c>
    </row>
    <row r="73" spans="2:31" x14ac:dyDescent="0.2">
      <c r="B73" t="s">
        <v>1413</v>
      </c>
      <c r="C73" t="s">
        <v>102</v>
      </c>
      <c r="D73" t="s">
        <v>1707</v>
      </c>
      <c r="E73">
        <v>20.14</v>
      </c>
      <c r="F73">
        <v>67</v>
      </c>
      <c r="G73">
        <v>1</v>
      </c>
      <c r="H73">
        <v>1</v>
      </c>
      <c r="I73">
        <v>8</v>
      </c>
      <c r="J73">
        <v>2</v>
      </c>
      <c r="K73">
        <v>10</v>
      </c>
      <c r="L73">
        <v>0.01</v>
      </c>
      <c r="M73">
        <v>0.01</v>
      </c>
      <c r="N73">
        <v>0.12</v>
      </c>
      <c r="O73">
        <v>0.03</v>
      </c>
      <c r="P73">
        <v>0.15</v>
      </c>
      <c r="Q73">
        <v>955.69</v>
      </c>
      <c r="R73">
        <v>14.26</v>
      </c>
      <c r="S73">
        <v>0.06</v>
      </c>
      <c r="T73">
        <v>0.06</v>
      </c>
      <c r="U73">
        <v>0.5</v>
      </c>
      <c r="V73">
        <v>0.13</v>
      </c>
      <c r="W73">
        <v>0.63</v>
      </c>
      <c r="X73">
        <v>13.33</v>
      </c>
      <c r="Y73">
        <v>13.81</v>
      </c>
      <c r="Z73">
        <v>46.64</v>
      </c>
      <c r="AA73">
        <v>49.08</v>
      </c>
      <c r="AB73">
        <v>-2.75</v>
      </c>
      <c r="AC73">
        <v>44.57</v>
      </c>
      <c r="AD73">
        <v>41</v>
      </c>
      <c r="AE73">
        <v>51</v>
      </c>
    </row>
    <row r="74" spans="2:31" x14ac:dyDescent="0.2">
      <c r="B74" t="s">
        <v>1374</v>
      </c>
      <c r="C74" t="s">
        <v>49</v>
      </c>
      <c r="D74" t="s">
        <v>1375</v>
      </c>
      <c r="E74">
        <v>18.818000000000001</v>
      </c>
      <c r="F74">
        <v>61</v>
      </c>
      <c r="G74">
        <v>4</v>
      </c>
      <c r="H74">
        <v>1</v>
      </c>
      <c r="I74">
        <v>4</v>
      </c>
      <c r="J74">
        <v>5</v>
      </c>
      <c r="K74">
        <v>9</v>
      </c>
      <c r="L74">
        <v>7.0000000000000007E-2</v>
      </c>
      <c r="M74">
        <v>0.02</v>
      </c>
      <c r="N74">
        <v>7.0000000000000007E-2</v>
      </c>
      <c r="O74">
        <v>0.08</v>
      </c>
      <c r="P74">
        <v>0.15</v>
      </c>
      <c r="Q74">
        <v>494.18</v>
      </c>
      <c r="R74">
        <v>8.1</v>
      </c>
      <c r="S74">
        <v>0.49</v>
      </c>
      <c r="T74">
        <v>0.12</v>
      </c>
      <c r="U74">
        <v>0.49</v>
      </c>
      <c r="V74">
        <v>0.61</v>
      </c>
      <c r="W74">
        <v>1.0900000000000001</v>
      </c>
      <c r="X74">
        <v>12.53</v>
      </c>
      <c r="Y74">
        <v>13.01</v>
      </c>
      <c r="Z74">
        <v>46.95</v>
      </c>
      <c r="AA74">
        <v>52.25</v>
      </c>
      <c r="AB74">
        <v>-5.64</v>
      </c>
      <c r="AC74">
        <v>45.16</v>
      </c>
      <c r="AD74">
        <v>14</v>
      </c>
      <c r="AE74">
        <v>17</v>
      </c>
    </row>
    <row r="75" spans="2:31" x14ac:dyDescent="0.2">
      <c r="B75" t="s">
        <v>1201</v>
      </c>
      <c r="C75" t="s">
        <v>46</v>
      </c>
      <c r="D75" t="s">
        <v>1105</v>
      </c>
      <c r="E75">
        <v>18.295000000000002</v>
      </c>
      <c r="F75">
        <v>72</v>
      </c>
      <c r="G75">
        <v>16</v>
      </c>
      <c r="H75">
        <v>10</v>
      </c>
      <c r="I75">
        <v>6</v>
      </c>
      <c r="J75">
        <v>26</v>
      </c>
      <c r="K75">
        <v>32</v>
      </c>
      <c r="L75">
        <v>0.22</v>
      </c>
      <c r="M75">
        <v>0.14000000000000001</v>
      </c>
      <c r="N75">
        <v>0.08</v>
      </c>
      <c r="O75">
        <v>0.36</v>
      </c>
      <c r="P75">
        <v>0.44</v>
      </c>
      <c r="Q75">
        <v>928.99</v>
      </c>
      <c r="R75">
        <v>12.9</v>
      </c>
      <c r="S75">
        <v>1.03</v>
      </c>
      <c r="T75">
        <v>0.65</v>
      </c>
      <c r="U75">
        <v>0.39</v>
      </c>
      <c r="V75">
        <v>1.68</v>
      </c>
      <c r="W75">
        <v>2.0699999999999998</v>
      </c>
      <c r="X75">
        <v>13.97</v>
      </c>
      <c r="Y75">
        <v>14</v>
      </c>
      <c r="Z75">
        <v>43.37</v>
      </c>
      <c r="AA75">
        <v>49.73</v>
      </c>
      <c r="AB75">
        <v>3.48</v>
      </c>
      <c r="AC75">
        <v>45.56</v>
      </c>
      <c r="AD75">
        <v>41</v>
      </c>
      <c r="AE75">
        <v>49</v>
      </c>
    </row>
    <row r="76" spans="2:31" x14ac:dyDescent="0.2">
      <c r="B76" t="s">
        <v>1132</v>
      </c>
      <c r="C76" t="s">
        <v>41</v>
      </c>
      <c r="D76" t="s">
        <v>1035</v>
      </c>
      <c r="E76">
        <v>19.469000000000001</v>
      </c>
      <c r="F76">
        <v>49</v>
      </c>
      <c r="G76">
        <v>14</v>
      </c>
      <c r="H76">
        <v>19</v>
      </c>
      <c r="I76">
        <v>10</v>
      </c>
      <c r="J76">
        <v>33</v>
      </c>
      <c r="K76">
        <v>43</v>
      </c>
      <c r="L76">
        <v>0.28999999999999998</v>
      </c>
      <c r="M76">
        <v>0.39</v>
      </c>
      <c r="N76">
        <v>0.2</v>
      </c>
      <c r="O76">
        <v>0.67</v>
      </c>
      <c r="P76">
        <v>0.88</v>
      </c>
      <c r="Q76">
        <v>819.54</v>
      </c>
      <c r="R76">
        <v>16.73</v>
      </c>
      <c r="S76">
        <v>1.02</v>
      </c>
      <c r="T76">
        <v>1.39</v>
      </c>
      <c r="U76">
        <v>0.73</v>
      </c>
      <c r="V76">
        <v>2.42</v>
      </c>
      <c r="W76">
        <v>3.15</v>
      </c>
      <c r="X76">
        <v>16.02</v>
      </c>
      <c r="Y76">
        <v>14.36</v>
      </c>
      <c r="Z76">
        <v>61.78</v>
      </c>
      <c r="AA76">
        <v>49.8</v>
      </c>
      <c r="AB76">
        <v>8.01</v>
      </c>
      <c r="AC76">
        <v>63.33</v>
      </c>
      <c r="AD76">
        <v>57</v>
      </c>
      <c r="AE76">
        <v>33</v>
      </c>
    </row>
    <row r="77" spans="2:31" x14ac:dyDescent="0.2">
      <c r="B77" t="s">
        <v>1288</v>
      </c>
      <c r="C77" t="s">
        <v>41</v>
      </c>
      <c r="D77" t="s">
        <v>1102</v>
      </c>
      <c r="E77">
        <v>17.484000000000002</v>
      </c>
      <c r="F77">
        <v>69</v>
      </c>
      <c r="G77">
        <v>9</v>
      </c>
      <c r="H77">
        <v>6</v>
      </c>
      <c r="I77">
        <v>6</v>
      </c>
      <c r="J77">
        <v>15</v>
      </c>
      <c r="K77">
        <v>21</v>
      </c>
      <c r="L77">
        <v>0.13</v>
      </c>
      <c r="M77">
        <v>0.09</v>
      </c>
      <c r="N77">
        <v>0.09</v>
      </c>
      <c r="O77">
        <v>0.22</v>
      </c>
      <c r="P77">
        <v>0.3</v>
      </c>
      <c r="Q77">
        <v>850.71</v>
      </c>
      <c r="R77">
        <v>12.33</v>
      </c>
      <c r="S77">
        <v>0.63</v>
      </c>
      <c r="T77">
        <v>0.42</v>
      </c>
      <c r="U77">
        <v>0.42</v>
      </c>
      <c r="V77">
        <v>1.06</v>
      </c>
      <c r="W77">
        <v>1.48</v>
      </c>
      <c r="X77">
        <v>13.62</v>
      </c>
      <c r="Y77">
        <v>13.73</v>
      </c>
      <c r="Z77">
        <v>39.71</v>
      </c>
      <c r="AA77">
        <v>49.79</v>
      </c>
      <c r="AB77">
        <v>3.26</v>
      </c>
      <c r="AC77">
        <v>41.25</v>
      </c>
      <c r="AD77">
        <v>33</v>
      </c>
      <c r="AE77">
        <v>47</v>
      </c>
    </row>
    <row r="78" spans="2:31" x14ac:dyDescent="0.2">
      <c r="B78" t="s">
        <v>1253</v>
      </c>
      <c r="C78" t="s">
        <v>46</v>
      </c>
      <c r="D78" t="s">
        <v>1254</v>
      </c>
      <c r="E78">
        <v>18.382000000000001</v>
      </c>
      <c r="F78">
        <v>66</v>
      </c>
      <c r="G78">
        <v>13</v>
      </c>
      <c r="H78">
        <v>5</v>
      </c>
      <c r="I78">
        <v>7</v>
      </c>
      <c r="J78">
        <v>18</v>
      </c>
      <c r="K78">
        <v>25</v>
      </c>
      <c r="L78">
        <v>0.2</v>
      </c>
      <c r="M78">
        <v>0.08</v>
      </c>
      <c r="N78">
        <v>0.11</v>
      </c>
      <c r="O78">
        <v>0.27</v>
      </c>
      <c r="P78">
        <v>0.38</v>
      </c>
      <c r="Q78">
        <v>774.39</v>
      </c>
      <c r="R78">
        <v>11.73</v>
      </c>
      <c r="S78">
        <v>1.01</v>
      </c>
      <c r="T78">
        <v>0.39</v>
      </c>
      <c r="U78">
        <v>0.54</v>
      </c>
      <c r="V78">
        <v>1.39</v>
      </c>
      <c r="W78">
        <v>1.94</v>
      </c>
      <c r="X78">
        <v>13.59</v>
      </c>
      <c r="Y78">
        <v>13.55</v>
      </c>
      <c r="Z78">
        <v>48.22</v>
      </c>
      <c r="AA78">
        <v>49.79</v>
      </c>
      <c r="AB78">
        <v>-6.04</v>
      </c>
      <c r="AC78">
        <v>45.21</v>
      </c>
      <c r="AD78">
        <v>33</v>
      </c>
      <c r="AE78">
        <v>40</v>
      </c>
    </row>
    <row r="79" spans="2:31" x14ac:dyDescent="0.2">
      <c r="B79" t="s">
        <v>1441</v>
      </c>
      <c r="C79" t="s">
        <v>41</v>
      </c>
      <c r="D79" t="s">
        <v>1102</v>
      </c>
      <c r="E79">
        <v>18.704999999999998</v>
      </c>
      <c r="F79">
        <v>49</v>
      </c>
      <c r="G79">
        <v>2</v>
      </c>
      <c r="H79">
        <v>1</v>
      </c>
      <c r="I79">
        <v>0</v>
      </c>
      <c r="J79">
        <v>3</v>
      </c>
      <c r="K79">
        <v>3</v>
      </c>
      <c r="L79">
        <v>0.04</v>
      </c>
      <c r="M79">
        <v>0.02</v>
      </c>
      <c r="N79">
        <v>0</v>
      </c>
      <c r="O79">
        <v>0.06</v>
      </c>
      <c r="P79">
        <v>0.06</v>
      </c>
      <c r="Q79">
        <v>453.81</v>
      </c>
      <c r="R79">
        <v>9.26</v>
      </c>
      <c r="S79">
        <v>0.26</v>
      </c>
      <c r="T79">
        <v>0.13</v>
      </c>
      <c r="U79">
        <v>0</v>
      </c>
      <c r="V79">
        <v>0.4</v>
      </c>
      <c r="W79">
        <v>0.4</v>
      </c>
      <c r="X79">
        <v>12.53</v>
      </c>
      <c r="Y79">
        <v>13.99</v>
      </c>
      <c r="Z79">
        <v>35.78</v>
      </c>
      <c r="AA79">
        <v>51.38</v>
      </c>
      <c r="AB79">
        <v>-19.3</v>
      </c>
      <c r="AC79">
        <v>20.59</v>
      </c>
      <c r="AD79">
        <v>7</v>
      </c>
      <c r="AE79">
        <v>27</v>
      </c>
    </row>
    <row r="80" spans="2:31" x14ac:dyDescent="0.2">
      <c r="B80" t="s">
        <v>1505</v>
      </c>
      <c r="C80" t="s">
        <v>49</v>
      </c>
      <c r="D80" t="s">
        <v>1064</v>
      </c>
      <c r="E80">
        <v>18.119</v>
      </c>
      <c r="F80">
        <v>10</v>
      </c>
      <c r="G80">
        <v>0</v>
      </c>
      <c r="H80">
        <v>1</v>
      </c>
      <c r="I80">
        <v>0</v>
      </c>
      <c r="J80">
        <v>1</v>
      </c>
      <c r="K80">
        <v>1</v>
      </c>
      <c r="L80">
        <v>0</v>
      </c>
      <c r="M80">
        <v>0.1</v>
      </c>
      <c r="N80">
        <v>0</v>
      </c>
      <c r="O80">
        <v>0.1</v>
      </c>
      <c r="P80">
        <v>0.1</v>
      </c>
      <c r="Q80">
        <v>82.17</v>
      </c>
      <c r="R80">
        <v>8.2200000000000006</v>
      </c>
      <c r="S80">
        <v>0</v>
      </c>
      <c r="T80">
        <v>0.73</v>
      </c>
      <c r="U80">
        <v>0</v>
      </c>
      <c r="V80">
        <v>0.73</v>
      </c>
      <c r="W80">
        <v>0.73</v>
      </c>
      <c r="X80">
        <v>13.17</v>
      </c>
      <c r="Y80">
        <v>13.01</v>
      </c>
      <c r="Z80">
        <v>39.270000000000003</v>
      </c>
      <c r="AA80">
        <v>51.03</v>
      </c>
      <c r="AB80">
        <v>-28.72</v>
      </c>
      <c r="AC80">
        <v>20</v>
      </c>
      <c r="AD80">
        <v>1</v>
      </c>
      <c r="AE80">
        <v>4</v>
      </c>
    </row>
    <row r="81" spans="2:31" x14ac:dyDescent="0.2">
      <c r="B81" t="s">
        <v>1229</v>
      </c>
      <c r="C81" t="s">
        <v>49</v>
      </c>
      <c r="D81" t="s">
        <v>1080</v>
      </c>
      <c r="E81">
        <v>17.52</v>
      </c>
      <c r="F81">
        <v>70</v>
      </c>
      <c r="G81">
        <v>12</v>
      </c>
      <c r="H81">
        <v>4</v>
      </c>
      <c r="I81">
        <v>9</v>
      </c>
      <c r="J81">
        <v>16</v>
      </c>
      <c r="K81">
        <v>25</v>
      </c>
      <c r="L81">
        <v>0.17</v>
      </c>
      <c r="M81">
        <v>0.06</v>
      </c>
      <c r="N81">
        <v>0.13</v>
      </c>
      <c r="O81">
        <v>0.23</v>
      </c>
      <c r="P81">
        <v>0.36</v>
      </c>
      <c r="Q81">
        <v>827.71</v>
      </c>
      <c r="R81">
        <v>11.82</v>
      </c>
      <c r="S81">
        <v>0.87</v>
      </c>
      <c r="T81">
        <v>0.28999999999999998</v>
      </c>
      <c r="U81">
        <v>0.65</v>
      </c>
      <c r="V81">
        <v>1.1599999999999999</v>
      </c>
      <c r="W81">
        <v>1.81</v>
      </c>
      <c r="X81">
        <v>14.3</v>
      </c>
      <c r="Y81">
        <v>13.78</v>
      </c>
      <c r="Z81">
        <v>51.19</v>
      </c>
      <c r="AA81">
        <v>49.84</v>
      </c>
      <c r="AB81">
        <v>-3.99</v>
      </c>
      <c r="AC81">
        <v>46.97</v>
      </c>
      <c r="AD81">
        <v>31</v>
      </c>
      <c r="AE81">
        <v>35</v>
      </c>
    </row>
    <row r="82" spans="2:31" x14ac:dyDescent="0.2">
      <c r="B82" t="s">
        <v>1233</v>
      </c>
      <c r="C82" t="s">
        <v>41</v>
      </c>
      <c r="D82" t="s">
        <v>1078</v>
      </c>
      <c r="E82">
        <v>20.093</v>
      </c>
      <c r="F82">
        <v>52</v>
      </c>
      <c r="G82">
        <v>11</v>
      </c>
      <c r="H82">
        <v>6</v>
      </c>
      <c r="I82">
        <v>5</v>
      </c>
      <c r="J82">
        <v>17</v>
      </c>
      <c r="K82">
        <v>22</v>
      </c>
      <c r="L82">
        <v>0.21</v>
      </c>
      <c r="M82">
        <v>0.12</v>
      </c>
      <c r="N82">
        <v>0.1</v>
      </c>
      <c r="O82">
        <v>0.33</v>
      </c>
      <c r="P82">
        <v>0.42</v>
      </c>
      <c r="Q82">
        <v>737.79</v>
      </c>
      <c r="R82">
        <v>14.19</v>
      </c>
      <c r="S82">
        <v>0.89</v>
      </c>
      <c r="T82">
        <v>0.49</v>
      </c>
      <c r="U82">
        <v>0.41</v>
      </c>
      <c r="V82">
        <v>1.38</v>
      </c>
      <c r="W82">
        <v>1.79</v>
      </c>
      <c r="X82">
        <v>13.6</v>
      </c>
      <c r="Y82">
        <v>14.17</v>
      </c>
      <c r="Z82">
        <v>45.61</v>
      </c>
      <c r="AA82">
        <v>51.68</v>
      </c>
      <c r="AB82">
        <v>3.47</v>
      </c>
      <c r="AC82">
        <v>46.15</v>
      </c>
      <c r="AD82">
        <v>36</v>
      </c>
      <c r="AE82">
        <v>42</v>
      </c>
    </row>
    <row r="83" spans="2:31" x14ac:dyDescent="0.2">
      <c r="B83" t="s">
        <v>1435</v>
      </c>
      <c r="C83" t="s">
        <v>49</v>
      </c>
      <c r="D83" t="s">
        <v>1708</v>
      </c>
      <c r="E83">
        <v>17.716999999999999</v>
      </c>
      <c r="F83">
        <v>49</v>
      </c>
      <c r="G83">
        <v>2</v>
      </c>
      <c r="H83">
        <v>0</v>
      </c>
      <c r="I83">
        <v>1</v>
      </c>
      <c r="J83">
        <v>2</v>
      </c>
      <c r="K83">
        <v>3</v>
      </c>
      <c r="L83">
        <v>0.04</v>
      </c>
      <c r="M83">
        <v>0</v>
      </c>
      <c r="N83">
        <v>0.02</v>
      </c>
      <c r="O83">
        <v>0.04</v>
      </c>
      <c r="P83">
        <v>0.06</v>
      </c>
      <c r="Q83">
        <v>402.82</v>
      </c>
      <c r="R83">
        <v>8.2200000000000006</v>
      </c>
      <c r="S83">
        <v>0.3</v>
      </c>
      <c r="T83">
        <v>0</v>
      </c>
      <c r="U83">
        <v>0.15</v>
      </c>
      <c r="V83">
        <v>0.3</v>
      </c>
      <c r="W83">
        <v>0.45</v>
      </c>
      <c r="X83">
        <v>12.17</v>
      </c>
      <c r="Y83">
        <v>13.47</v>
      </c>
      <c r="Z83">
        <v>52.44</v>
      </c>
      <c r="AA83">
        <v>51.85</v>
      </c>
      <c r="AB83">
        <v>-9.08</v>
      </c>
      <c r="AC83">
        <v>47.83</v>
      </c>
      <c r="AD83">
        <v>11</v>
      </c>
      <c r="AE83">
        <v>12</v>
      </c>
    </row>
    <row r="84" spans="2:31" x14ac:dyDescent="0.2">
      <c r="B84" t="s">
        <v>1283</v>
      </c>
      <c r="C84" t="s">
        <v>46</v>
      </c>
      <c r="D84" t="s">
        <v>3732</v>
      </c>
      <c r="E84">
        <v>17.451000000000001</v>
      </c>
      <c r="F84">
        <v>70</v>
      </c>
      <c r="G84">
        <v>11</v>
      </c>
      <c r="H84">
        <v>3</v>
      </c>
      <c r="I84">
        <v>7</v>
      </c>
      <c r="J84">
        <v>14</v>
      </c>
      <c r="K84">
        <v>21</v>
      </c>
      <c r="L84">
        <v>0.16</v>
      </c>
      <c r="M84">
        <v>0.04</v>
      </c>
      <c r="N84">
        <v>0.1</v>
      </c>
      <c r="O84">
        <v>0.2</v>
      </c>
      <c r="P84">
        <v>0.3</v>
      </c>
      <c r="Q84">
        <v>914.92</v>
      </c>
      <c r="R84">
        <v>13.07</v>
      </c>
      <c r="S84">
        <v>0.72</v>
      </c>
      <c r="T84">
        <v>0.2</v>
      </c>
      <c r="U84">
        <v>0.46</v>
      </c>
      <c r="V84">
        <v>0.92</v>
      </c>
      <c r="W84">
        <v>1.38</v>
      </c>
      <c r="X84">
        <v>14.46</v>
      </c>
      <c r="Y84">
        <v>13.66</v>
      </c>
      <c r="Z84">
        <v>50.35</v>
      </c>
      <c r="AA84">
        <v>48.6</v>
      </c>
      <c r="AB84">
        <v>9.17</v>
      </c>
      <c r="AC84">
        <v>57.32</v>
      </c>
      <c r="AD84">
        <v>47</v>
      </c>
      <c r="AE84">
        <v>35</v>
      </c>
    </row>
    <row r="85" spans="2:31" x14ac:dyDescent="0.2">
      <c r="B85" t="s">
        <v>1737</v>
      </c>
      <c r="C85" t="s">
        <v>49</v>
      </c>
      <c r="D85" t="s">
        <v>1107</v>
      </c>
      <c r="E85">
        <v>16.385999999999999</v>
      </c>
      <c r="F85">
        <v>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19.21</v>
      </c>
      <c r="R85">
        <v>6.4</v>
      </c>
      <c r="S85">
        <v>0</v>
      </c>
      <c r="T85">
        <v>0</v>
      </c>
      <c r="U85">
        <v>0</v>
      </c>
      <c r="V85">
        <v>0</v>
      </c>
      <c r="W85">
        <v>0</v>
      </c>
      <c r="X85">
        <v>13.03</v>
      </c>
      <c r="Y85">
        <v>13.7</v>
      </c>
      <c r="Z85">
        <v>43.08</v>
      </c>
      <c r="AA85">
        <v>50.48</v>
      </c>
      <c r="AB85">
        <v>-69.23</v>
      </c>
      <c r="AC85">
        <v>0</v>
      </c>
      <c r="AD85">
        <v>0</v>
      </c>
      <c r="AE85">
        <v>1</v>
      </c>
    </row>
    <row r="86" spans="2:31" x14ac:dyDescent="0.2">
      <c r="B86" t="s">
        <v>1206</v>
      </c>
      <c r="C86" t="s">
        <v>46</v>
      </c>
      <c r="D86" t="s">
        <v>1055</v>
      </c>
      <c r="E86">
        <v>18.259</v>
      </c>
      <c r="F86">
        <v>72</v>
      </c>
      <c r="G86">
        <v>16</v>
      </c>
      <c r="H86">
        <v>7</v>
      </c>
      <c r="I86">
        <v>1</v>
      </c>
      <c r="J86">
        <v>23</v>
      </c>
      <c r="K86">
        <v>24</v>
      </c>
      <c r="L86">
        <v>0.22</v>
      </c>
      <c r="M86">
        <v>0.1</v>
      </c>
      <c r="N86">
        <v>0.01</v>
      </c>
      <c r="O86">
        <v>0.32</v>
      </c>
      <c r="P86">
        <v>0.33</v>
      </c>
      <c r="Q86">
        <v>832.5</v>
      </c>
      <c r="R86">
        <v>11.56</v>
      </c>
      <c r="S86">
        <v>1.1499999999999999</v>
      </c>
      <c r="T86">
        <v>0.5</v>
      </c>
      <c r="U86">
        <v>7.0000000000000007E-2</v>
      </c>
      <c r="V86">
        <v>1.66</v>
      </c>
      <c r="W86">
        <v>1.73</v>
      </c>
      <c r="X86">
        <v>13.92</v>
      </c>
      <c r="Y86">
        <v>13.47</v>
      </c>
      <c r="Z86">
        <v>55.02</v>
      </c>
      <c r="AA86">
        <v>50.25</v>
      </c>
      <c r="AB86">
        <v>2.02</v>
      </c>
      <c r="AC86">
        <v>58.06</v>
      </c>
      <c r="AD86">
        <v>36</v>
      </c>
      <c r="AE86">
        <v>26</v>
      </c>
    </row>
    <row r="87" spans="2:31" x14ac:dyDescent="0.2">
      <c r="B87" t="s">
        <v>1277</v>
      </c>
      <c r="C87" t="s">
        <v>49</v>
      </c>
      <c r="D87" t="s">
        <v>1069</v>
      </c>
      <c r="E87">
        <v>19.332000000000001</v>
      </c>
      <c r="F87">
        <v>60</v>
      </c>
      <c r="G87">
        <v>4</v>
      </c>
      <c r="H87">
        <v>2</v>
      </c>
      <c r="I87">
        <v>0</v>
      </c>
      <c r="J87">
        <v>6</v>
      </c>
      <c r="K87">
        <v>6</v>
      </c>
      <c r="L87">
        <v>7.0000000000000007E-2</v>
      </c>
      <c r="M87">
        <v>0.03</v>
      </c>
      <c r="N87">
        <v>0</v>
      </c>
      <c r="O87">
        <v>0.1</v>
      </c>
      <c r="P87">
        <v>0.1</v>
      </c>
      <c r="Q87">
        <v>426.42</v>
      </c>
      <c r="R87">
        <v>7.11</v>
      </c>
      <c r="S87">
        <v>0.56000000000000005</v>
      </c>
      <c r="T87">
        <v>0.28000000000000003</v>
      </c>
      <c r="U87">
        <v>0</v>
      </c>
      <c r="V87">
        <v>0.84</v>
      </c>
      <c r="W87">
        <v>0.84</v>
      </c>
      <c r="X87">
        <v>13.2</v>
      </c>
      <c r="Y87">
        <v>12.88</v>
      </c>
      <c r="Z87">
        <v>48.41</v>
      </c>
      <c r="AA87">
        <v>50.65</v>
      </c>
      <c r="AB87">
        <v>12.41</v>
      </c>
      <c r="AC87">
        <v>63.16</v>
      </c>
      <c r="AD87">
        <v>12</v>
      </c>
      <c r="AE87">
        <v>7</v>
      </c>
    </row>
    <row r="88" spans="2:31" x14ac:dyDescent="0.2">
      <c r="B88" t="s">
        <v>1578</v>
      </c>
      <c r="C88" t="s">
        <v>102</v>
      </c>
      <c r="D88" t="s">
        <v>1072</v>
      </c>
      <c r="E88">
        <v>15.914999999999999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122.09</v>
      </c>
      <c r="R88">
        <v>8.14</v>
      </c>
      <c r="S88">
        <v>0</v>
      </c>
      <c r="T88">
        <v>0</v>
      </c>
      <c r="U88">
        <v>0</v>
      </c>
      <c r="V88">
        <v>0</v>
      </c>
      <c r="W88">
        <v>0</v>
      </c>
      <c r="X88">
        <v>12.88</v>
      </c>
      <c r="Y88">
        <v>12.7</v>
      </c>
      <c r="Z88">
        <v>48.39</v>
      </c>
      <c r="AA88">
        <v>49.36</v>
      </c>
      <c r="AB88">
        <v>-4.6100000000000003</v>
      </c>
      <c r="AC88">
        <v>37.5</v>
      </c>
      <c r="AD88">
        <v>3</v>
      </c>
      <c r="AE88">
        <v>5</v>
      </c>
    </row>
    <row r="89" spans="2:31" x14ac:dyDescent="0.2">
      <c r="B89" t="s">
        <v>1295</v>
      </c>
      <c r="C89" t="s">
        <v>41</v>
      </c>
      <c r="D89" t="s">
        <v>1107</v>
      </c>
      <c r="E89">
        <v>16.663</v>
      </c>
      <c r="F89">
        <v>66</v>
      </c>
      <c r="G89">
        <v>4</v>
      </c>
      <c r="H89">
        <v>4</v>
      </c>
      <c r="I89">
        <v>5</v>
      </c>
      <c r="J89">
        <v>8</v>
      </c>
      <c r="K89">
        <v>13</v>
      </c>
      <c r="L89">
        <v>0.06</v>
      </c>
      <c r="M89">
        <v>0.06</v>
      </c>
      <c r="N89">
        <v>0.08</v>
      </c>
      <c r="O89">
        <v>0.12</v>
      </c>
      <c r="P89">
        <v>0.2</v>
      </c>
      <c r="Q89">
        <v>728.01</v>
      </c>
      <c r="R89">
        <v>11.03</v>
      </c>
      <c r="S89">
        <v>0.33</v>
      </c>
      <c r="T89">
        <v>0.33</v>
      </c>
      <c r="U89">
        <v>0.41</v>
      </c>
      <c r="V89">
        <v>0.66</v>
      </c>
      <c r="W89">
        <v>1.07</v>
      </c>
      <c r="X89">
        <v>12.96</v>
      </c>
      <c r="Y89">
        <v>13.8</v>
      </c>
      <c r="Z89">
        <v>43.86</v>
      </c>
      <c r="AA89">
        <v>50.42</v>
      </c>
      <c r="AB89">
        <v>-18.12</v>
      </c>
      <c r="AC89">
        <v>30.77</v>
      </c>
      <c r="AD89">
        <v>20</v>
      </c>
      <c r="AE89">
        <v>45</v>
      </c>
    </row>
    <row r="90" spans="2:31" x14ac:dyDescent="0.2">
      <c r="B90" t="s">
        <v>1290</v>
      </c>
      <c r="C90" t="s">
        <v>41</v>
      </c>
      <c r="D90" t="s">
        <v>1059</v>
      </c>
      <c r="E90">
        <v>17.613</v>
      </c>
      <c r="F90">
        <v>69</v>
      </c>
      <c r="G90">
        <v>7</v>
      </c>
      <c r="H90">
        <v>9</v>
      </c>
      <c r="I90">
        <v>2</v>
      </c>
      <c r="J90">
        <v>16</v>
      </c>
      <c r="K90">
        <v>18</v>
      </c>
      <c r="L90">
        <v>0.1</v>
      </c>
      <c r="M90">
        <v>0.13</v>
      </c>
      <c r="N90">
        <v>0.03</v>
      </c>
      <c r="O90">
        <v>0.23</v>
      </c>
      <c r="P90">
        <v>0.26</v>
      </c>
      <c r="Q90">
        <v>724.06</v>
      </c>
      <c r="R90">
        <v>10.49</v>
      </c>
      <c r="S90">
        <v>0.57999999999999996</v>
      </c>
      <c r="T90">
        <v>0.75</v>
      </c>
      <c r="U90">
        <v>0.17</v>
      </c>
      <c r="V90">
        <v>1.33</v>
      </c>
      <c r="W90">
        <v>1.49</v>
      </c>
      <c r="X90">
        <v>13.19</v>
      </c>
      <c r="Y90">
        <v>13.63</v>
      </c>
      <c r="Z90">
        <v>49.81</v>
      </c>
      <c r="AA90">
        <v>52.27</v>
      </c>
      <c r="AB90">
        <v>2.75</v>
      </c>
      <c r="AC90">
        <v>53.33</v>
      </c>
      <c r="AD90">
        <v>32</v>
      </c>
      <c r="AE90">
        <v>28</v>
      </c>
    </row>
    <row r="91" spans="2:31" x14ac:dyDescent="0.2">
      <c r="B91" t="s">
        <v>1175</v>
      </c>
      <c r="C91" t="s">
        <v>102</v>
      </c>
      <c r="D91" t="s">
        <v>1051</v>
      </c>
      <c r="E91">
        <v>18.760000000000002</v>
      </c>
      <c r="F91">
        <v>60</v>
      </c>
      <c r="G91">
        <v>13</v>
      </c>
      <c r="H91">
        <v>11</v>
      </c>
      <c r="I91">
        <v>5</v>
      </c>
      <c r="J91">
        <v>24</v>
      </c>
      <c r="K91">
        <v>29</v>
      </c>
      <c r="L91">
        <v>0.22</v>
      </c>
      <c r="M91">
        <v>0.18</v>
      </c>
      <c r="N91">
        <v>0.08</v>
      </c>
      <c r="O91">
        <v>0.4</v>
      </c>
      <c r="P91">
        <v>0.48</v>
      </c>
      <c r="Q91">
        <v>1056.56</v>
      </c>
      <c r="R91">
        <v>17.61</v>
      </c>
      <c r="S91">
        <v>0.74</v>
      </c>
      <c r="T91">
        <v>0.62</v>
      </c>
      <c r="U91">
        <v>0.28000000000000003</v>
      </c>
      <c r="V91">
        <v>1.36</v>
      </c>
      <c r="W91">
        <v>1.65</v>
      </c>
      <c r="X91">
        <v>13.93</v>
      </c>
      <c r="Y91">
        <v>13.71</v>
      </c>
      <c r="Z91">
        <v>51.87</v>
      </c>
      <c r="AA91">
        <v>50.08</v>
      </c>
      <c r="AB91">
        <v>12.87</v>
      </c>
      <c r="AC91">
        <v>58.87</v>
      </c>
      <c r="AD91">
        <v>73</v>
      </c>
      <c r="AE91">
        <v>51</v>
      </c>
    </row>
    <row r="92" spans="2:31" x14ac:dyDescent="0.2">
      <c r="B92" t="s">
        <v>1231</v>
      </c>
      <c r="C92" t="s">
        <v>102</v>
      </c>
      <c r="D92" t="s">
        <v>1315</v>
      </c>
      <c r="E92">
        <v>18.826000000000001</v>
      </c>
      <c r="F92">
        <v>68</v>
      </c>
      <c r="G92">
        <v>4</v>
      </c>
      <c r="H92">
        <v>14</v>
      </c>
      <c r="I92">
        <v>11</v>
      </c>
      <c r="J92">
        <v>18</v>
      </c>
      <c r="K92">
        <v>29</v>
      </c>
      <c r="L92">
        <v>0.06</v>
      </c>
      <c r="M92">
        <v>0.21</v>
      </c>
      <c r="N92">
        <v>0.16</v>
      </c>
      <c r="O92">
        <v>0.26</v>
      </c>
      <c r="P92">
        <v>0.43</v>
      </c>
      <c r="Q92">
        <v>1159.5899999999999</v>
      </c>
      <c r="R92">
        <v>17.05</v>
      </c>
      <c r="S92">
        <v>0.21</v>
      </c>
      <c r="T92">
        <v>0.72</v>
      </c>
      <c r="U92">
        <v>0.56999999999999995</v>
      </c>
      <c r="V92">
        <v>0.93</v>
      </c>
      <c r="W92">
        <v>1.5</v>
      </c>
      <c r="X92">
        <v>13.95</v>
      </c>
      <c r="Y92">
        <v>14</v>
      </c>
      <c r="Z92">
        <v>50.41</v>
      </c>
      <c r="AA92">
        <v>51.06</v>
      </c>
      <c r="AB92">
        <v>12.81</v>
      </c>
      <c r="AC92">
        <v>56.1</v>
      </c>
      <c r="AD92">
        <v>69</v>
      </c>
      <c r="AE92">
        <v>54</v>
      </c>
    </row>
    <row r="93" spans="2:31" x14ac:dyDescent="0.2">
      <c r="B93" t="s">
        <v>1249</v>
      </c>
      <c r="C93" t="s">
        <v>46</v>
      </c>
      <c r="D93" t="s">
        <v>1061</v>
      </c>
      <c r="E93">
        <v>19.405999999999999</v>
      </c>
      <c r="F93">
        <v>38</v>
      </c>
      <c r="G93">
        <v>6</v>
      </c>
      <c r="H93">
        <v>1</v>
      </c>
      <c r="I93">
        <v>2</v>
      </c>
      <c r="J93">
        <v>7</v>
      </c>
      <c r="K93">
        <v>9</v>
      </c>
      <c r="L93">
        <v>0.16</v>
      </c>
      <c r="M93">
        <v>0.03</v>
      </c>
      <c r="N93">
        <v>0.05</v>
      </c>
      <c r="O93">
        <v>0.18</v>
      </c>
      <c r="P93">
        <v>0.24</v>
      </c>
      <c r="Q93">
        <v>410.31</v>
      </c>
      <c r="R93">
        <v>10.8</v>
      </c>
      <c r="S93">
        <v>0.88</v>
      </c>
      <c r="T93">
        <v>0.15</v>
      </c>
      <c r="U93">
        <v>0.28999999999999998</v>
      </c>
      <c r="V93">
        <v>1.02</v>
      </c>
      <c r="W93">
        <v>1.32</v>
      </c>
      <c r="X93">
        <v>13.9</v>
      </c>
      <c r="Y93">
        <v>14.07</v>
      </c>
      <c r="Z93">
        <v>47.33</v>
      </c>
      <c r="AA93">
        <v>51.78</v>
      </c>
      <c r="AB93">
        <v>-7.19</v>
      </c>
      <c r="AC93">
        <v>41.46</v>
      </c>
      <c r="AD93">
        <v>17</v>
      </c>
      <c r="AE93">
        <v>24</v>
      </c>
    </row>
    <row r="94" spans="2:31" x14ac:dyDescent="0.2">
      <c r="B94" t="s">
        <v>1252</v>
      </c>
      <c r="C94" t="s">
        <v>102</v>
      </c>
      <c r="D94" t="s">
        <v>1090</v>
      </c>
      <c r="E94">
        <v>17.431999999999999</v>
      </c>
      <c r="F94">
        <v>68</v>
      </c>
      <c r="G94">
        <v>9</v>
      </c>
      <c r="H94">
        <v>6</v>
      </c>
      <c r="I94">
        <v>13</v>
      </c>
      <c r="J94">
        <v>15</v>
      </c>
      <c r="K94">
        <v>28</v>
      </c>
      <c r="L94">
        <v>0.13</v>
      </c>
      <c r="M94">
        <v>0.09</v>
      </c>
      <c r="N94">
        <v>0.19</v>
      </c>
      <c r="O94">
        <v>0.22</v>
      </c>
      <c r="P94">
        <v>0.41</v>
      </c>
      <c r="Q94">
        <v>1077.05</v>
      </c>
      <c r="R94">
        <v>15.84</v>
      </c>
      <c r="S94">
        <v>0.5</v>
      </c>
      <c r="T94">
        <v>0.33</v>
      </c>
      <c r="U94">
        <v>0.72</v>
      </c>
      <c r="V94">
        <v>0.84</v>
      </c>
      <c r="W94">
        <v>1.56</v>
      </c>
      <c r="X94">
        <v>13.2</v>
      </c>
      <c r="Y94">
        <v>13.93</v>
      </c>
      <c r="Z94">
        <v>49.21</v>
      </c>
      <c r="AA94">
        <v>48.76</v>
      </c>
      <c r="AB94">
        <v>-4.32</v>
      </c>
      <c r="AC94">
        <v>49.09</v>
      </c>
      <c r="AD94">
        <v>54</v>
      </c>
      <c r="AE94">
        <v>56</v>
      </c>
    </row>
    <row r="95" spans="2:31" x14ac:dyDescent="0.2">
      <c r="B95" t="s">
        <v>1190</v>
      </c>
      <c r="C95" t="s">
        <v>46</v>
      </c>
      <c r="D95" t="s">
        <v>1105</v>
      </c>
      <c r="E95">
        <v>18.678000000000001</v>
      </c>
      <c r="F95">
        <v>70</v>
      </c>
      <c r="G95">
        <v>17</v>
      </c>
      <c r="H95">
        <v>8</v>
      </c>
      <c r="I95">
        <v>9</v>
      </c>
      <c r="J95">
        <v>25</v>
      </c>
      <c r="K95">
        <v>34</v>
      </c>
      <c r="L95">
        <v>0.24</v>
      </c>
      <c r="M95">
        <v>0.11</v>
      </c>
      <c r="N95">
        <v>0.13</v>
      </c>
      <c r="O95">
        <v>0.36</v>
      </c>
      <c r="P95">
        <v>0.49</v>
      </c>
      <c r="Q95">
        <v>1007.6</v>
      </c>
      <c r="R95">
        <v>14.39</v>
      </c>
      <c r="S95">
        <v>1.01</v>
      </c>
      <c r="T95">
        <v>0.48</v>
      </c>
      <c r="U95">
        <v>0.54</v>
      </c>
      <c r="V95">
        <v>1.49</v>
      </c>
      <c r="W95">
        <v>2.02</v>
      </c>
      <c r="X95">
        <v>13.53</v>
      </c>
      <c r="Y95">
        <v>13.62</v>
      </c>
      <c r="Z95">
        <v>43.57</v>
      </c>
      <c r="AA95">
        <v>48.95</v>
      </c>
      <c r="AB95">
        <v>1.07</v>
      </c>
      <c r="AC95">
        <v>43.27</v>
      </c>
      <c r="AD95">
        <v>45</v>
      </c>
      <c r="AE95">
        <v>59</v>
      </c>
    </row>
    <row r="96" spans="2:31" x14ac:dyDescent="0.2">
      <c r="B96" t="s">
        <v>1060</v>
      </c>
      <c r="C96" t="s">
        <v>41</v>
      </c>
      <c r="D96" t="s">
        <v>1697</v>
      </c>
      <c r="E96">
        <v>20.652000000000001</v>
      </c>
      <c r="F96">
        <v>66</v>
      </c>
      <c r="G96">
        <v>22</v>
      </c>
      <c r="H96">
        <v>12</v>
      </c>
      <c r="I96">
        <v>16</v>
      </c>
      <c r="J96">
        <v>34</v>
      </c>
      <c r="K96">
        <v>50</v>
      </c>
      <c r="L96">
        <v>0.33</v>
      </c>
      <c r="M96">
        <v>0.18</v>
      </c>
      <c r="N96">
        <v>0.24</v>
      </c>
      <c r="O96">
        <v>0.52</v>
      </c>
      <c r="P96">
        <v>0.76</v>
      </c>
      <c r="Q96">
        <v>1085.8699999999999</v>
      </c>
      <c r="R96">
        <v>16.45</v>
      </c>
      <c r="S96">
        <v>1.22</v>
      </c>
      <c r="T96">
        <v>0.66</v>
      </c>
      <c r="U96">
        <v>0.88</v>
      </c>
      <c r="V96">
        <v>1.88</v>
      </c>
      <c r="W96">
        <v>2.76</v>
      </c>
      <c r="X96">
        <v>14.52</v>
      </c>
      <c r="Y96">
        <v>14.33</v>
      </c>
      <c r="Z96">
        <v>49.37</v>
      </c>
      <c r="AA96">
        <v>52.14</v>
      </c>
      <c r="AB96">
        <v>4.46</v>
      </c>
      <c r="AC96">
        <v>53.57</v>
      </c>
      <c r="AD96">
        <v>60</v>
      </c>
      <c r="AE96">
        <v>52</v>
      </c>
    </row>
    <row r="97" spans="2:31" x14ac:dyDescent="0.2">
      <c r="B97" t="s">
        <v>1501</v>
      </c>
      <c r="C97" t="s">
        <v>102</v>
      </c>
      <c r="D97" t="s">
        <v>1714</v>
      </c>
      <c r="E97">
        <v>18.335999999999999</v>
      </c>
      <c r="F97">
        <v>47</v>
      </c>
      <c r="G97">
        <v>2</v>
      </c>
      <c r="H97">
        <v>1</v>
      </c>
      <c r="I97">
        <v>1</v>
      </c>
      <c r="J97">
        <v>3</v>
      </c>
      <c r="K97">
        <v>4</v>
      </c>
      <c r="L97">
        <v>0.04</v>
      </c>
      <c r="M97">
        <v>0.02</v>
      </c>
      <c r="N97">
        <v>0.02</v>
      </c>
      <c r="O97">
        <v>0.06</v>
      </c>
      <c r="P97">
        <v>0.09</v>
      </c>
      <c r="Q97">
        <v>547.4</v>
      </c>
      <c r="R97">
        <v>11.65</v>
      </c>
      <c r="S97">
        <v>0.22</v>
      </c>
      <c r="T97">
        <v>0.11</v>
      </c>
      <c r="U97">
        <v>0.11</v>
      </c>
      <c r="V97">
        <v>0.33</v>
      </c>
      <c r="W97">
        <v>0.44</v>
      </c>
      <c r="X97">
        <v>13.06</v>
      </c>
      <c r="Y97">
        <v>13.2</v>
      </c>
      <c r="Z97">
        <v>45.04</v>
      </c>
      <c r="AA97">
        <v>50.75</v>
      </c>
      <c r="AB97">
        <v>-15.71</v>
      </c>
      <c r="AC97">
        <v>34.549999999999997</v>
      </c>
      <c r="AD97">
        <v>19</v>
      </c>
      <c r="AE97">
        <v>36</v>
      </c>
    </row>
    <row r="98" spans="2:31" x14ac:dyDescent="0.2">
      <c r="B98" t="s">
        <v>1094</v>
      </c>
      <c r="C98" t="s">
        <v>49</v>
      </c>
      <c r="D98" t="s">
        <v>1051</v>
      </c>
      <c r="E98">
        <v>19.811</v>
      </c>
      <c r="F98">
        <v>68</v>
      </c>
      <c r="G98">
        <v>22</v>
      </c>
      <c r="H98">
        <v>8</v>
      </c>
      <c r="I98">
        <v>10</v>
      </c>
      <c r="J98">
        <v>30</v>
      </c>
      <c r="K98">
        <v>40</v>
      </c>
      <c r="L98">
        <v>0.32</v>
      </c>
      <c r="M98">
        <v>0.12</v>
      </c>
      <c r="N98">
        <v>0.15</v>
      </c>
      <c r="O98">
        <v>0.44</v>
      </c>
      <c r="P98">
        <v>0.59</v>
      </c>
      <c r="Q98">
        <v>1039.28</v>
      </c>
      <c r="R98">
        <v>15.28</v>
      </c>
      <c r="S98">
        <v>1.27</v>
      </c>
      <c r="T98">
        <v>0.46</v>
      </c>
      <c r="U98">
        <v>0.57999999999999996</v>
      </c>
      <c r="V98">
        <v>1.73</v>
      </c>
      <c r="W98">
        <v>2.31</v>
      </c>
      <c r="X98">
        <v>14.78</v>
      </c>
      <c r="Y98">
        <v>14.22</v>
      </c>
      <c r="Z98">
        <v>52.86</v>
      </c>
      <c r="AA98">
        <v>51.08</v>
      </c>
      <c r="AB98">
        <v>0.79</v>
      </c>
      <c r="AC98">
        <v>50</v>
      </c>
      <c r="AD98">
        <v>56</v>
      </c>
      <c r="AE98">
        <v>56</v>
      </c>
    </row>
    <row r="99" spans="2:31" x14ac:dyDescent="0.2">
      <c r="B99" t="s">
        <v>1271</v>
      </c>
      <c r="C99" t="s">
        <v>46</v>
      </c>
      <c r="D99" t="s">
        <v>1080</v>
      </c>
      <c r="E99">
        <v>17.638000000000002</v>
      </c>
      <c r="F99">
        <v>66</v>
      </c>
      <c r="G99">
        <v>6</v>
      </c>
      <c r="H99">
        <v>6</v>
      </c>
      <c r="I99">
        <v>5</v>
      </c>
      <c r="J99">
        <v>12</v>
      </c>
      <c r="K99">
        <v>17</v>
      </c>
      <c r="L99">
        <v>0.09</v>
      </c>
      <c r="M99">
        <v>0.09</v>
      </c>
      <c r="N99">
        <v>0.08</v>
      </c>
      <c r="O99">
        <v>0.18</v>
      </c>
      <c r="P99">
        <v>0.26</v>
      </c>
      <c r="Q99">
        <v>755.28</v>
      </c>
      <c r="R99">
        <v>11.44</v>
      </c>
      <c r="S99">
        <v>0.48</v>
      </c>
      <c r="T99">
        <v>0.48</v>
      </c>
      <c r="U99">
        <v>0.4</v>
      </c>
      <c r="V99">
        <v>0.95</v>
      </c>
      <c r="W99">
        <v>1.35</v>
      </c>
      <c r="X99">
        <v>13.96</v>
      </c>
      <c r="Y99">
        <v>13.33</v>
      </c>
      <c r="Z99">
        <v>52.05</v>
      </c>
      <c r="AA99">
        <v>49.35</v>
      </c>
      <c r="AB99">
        <v>-0.62</v>
      </c>
      <c r="AC99">
        <v>49.12</v>
      </c>
      <c r="AD99">
        <v>28</v>
      </c>
      <c r="AE99">
        <v>29</v>
      </c>
    </row>
    <row r="100" spans="2:31" x14ac:dyDescent="0.2">
      <c r="B100" t="s">
        <v>1280</v>
      </c>
      <c r="C100" t="s">
        <v>41</v>
      </c>
      <c r="D100" t="s">
        <v>1698</v>
      </c>
      <c r="E100">
        <v>17.616</v>
      </c>
      <c r="F100">
        <v>69</v>
      </c>
      <c r="G100">
        <v>8</v>
      </c>
      <c r="H100">
        <v>7</v>
      </c>
      <c r="I100">
        <v>6</v>
      </c>
      <c r="J100">
        <v>15</v>
      </c>
      <c r="K100">
        <v>21</v>
      </c>
      <c r="L100">
        <v>0.12</v>
      </c>
      <c r="M100">
        <v>0.1</v>
      </c>
      <c r="N100">
        <v>0.09</v>
      </c>
      <c r="O100">
        <v>0.22</v>
      </c>
      <c r="P100">
        <v>0.3</v>
      </c>
      <c r="Q100">
        <v>875.3</v>
      </c>
      <c r="R100">
        <v>12.69</v>
      </c>
      <c r="S100">
        <v>0.55000000000000004</v>
      </c>
      <c r="T100">
        <v>0.48</v>
      </c>
      <c r="U100">
        <v>0.41</v>
      </c>
      <c r="V100">
        <v>1.03</v>
      </c>
      <c r="W100">
        <v>1.44</v>
      </c>
      <c r="X100">
        <v>13.35</v>
      </c>
      <c r="Y100">
        <v>13.77</v>
      </c>
      <c r="Z100">
        <v>46.07</v>
      </c>
      <c r="AA100">
        <v>50.95</v>
      </c>
      <c r="AB100">
        <v>-6.17</v>
      </c>
      <c r="AC100">
        <v>43.37</v>
      </c>
      <c r="AD100">
        <v>36</v>
      </c>
      <c r="AE100">
        <v>47</v>
      </c>
    </row>
    <row r="101" spans="2:31" x14ac:dyDescent="0.2">
      <c r="B101" t="s">
        <v>1474</v>
      </c>
      <c r="C101" t="s">
        <v>41</v>
      </c>
      <c r="D101" t="s">
        <v>1064</v>
      </c>
      <c r="E101">
        <v>17.599</v>
      </c>
      <c r="F101">
        <v>69</v>
      </c>
      <c r="G101">
        <v>1</v>
      </c>
      <c r="H101">
        <v>2</v>
      </c>
      <c r="I101">
        <v>3</v>
      </c>
      <c r="J101">
        <v>3</v>
      </c>
      <c r="K101">
        <v>6</v>
      </c>
      <c r="L101">
        <v>0.01</v>
      </c>
      <c r="M101">
        <v>0.03</v>
      </c>
      <c r="N101">
        <v>0.04</v>
      </c>
      <c r="O101">
        <v>0.04</v>
      </c>
      <c r="P101">
        <v>0.09</v>
      </c>
      <c r="Q101">
        <v>543.55999999999995</v>
      </c>
      <c r="R101">
        <v>7.88</v>
      </c>
      <c r="S101">
        <v>0.11</v>
      </c>
      <c r="T101">
        <v>0.22</v>
      </c>
      <c r="U101">
        <v>0.33</v>
      </c>
      <c r="V101">
        <v>0.33</v>
      </c>
      <c r="W101">
        <v>0.66</v>
      </c>
      <c r="X101">
        <v>12.49</v>
      </c>
      <c r="Y101">
        <v>12.77</v>
      </c>
      <c r="Z101">
        <v>45.32</v>
      </c>
      <c r="AA101">
        <v>50.04</v>
      </c>
      <c r="AB101">
        <v>-13.72</v>
      </c>
      <c r="AC101">
        <v>37.5</v>
      </c>
      <c r="AD101">
        <v>12</v>
      </c>
      <c r="AE101">
        <v>20</v>
      </c>
    </row>
    <row r="102" spans="2:31" x14ac:dyDescent="0.2">
      <c r="B102" t="s">
        <v>1418</v>
      </c>
      <c r="C102" t="s">
        <v>102</v>
      </c>
      <c r="D102" t="s">
        <v>1047</v>
      </c>
      <c r="E102">
        <v>18.321999999999999</v>
      </c>
      <c r="F102">
        <v>72</v>
      </c>
      <c r="G102">
        <v>1</v>
      </c>
      <c r="H102">
        <v>3</v>
      </c>
      <c r="I102">
        <v>5</v>
      </c>
      <c r="J102">
        <v>4</v>
      </c>
      <c r="K102">
        <v>9</v>
      </c>
      <c r="L102">
        <v>0.01</v>
      </c>
      <c r="M102">
        <v>0.04</v>
      </c>
      <c r="N102">
        <v>7.0000000000000007E-2</v>
      </c>
      <c r="O102">
        <v>0.06</v>
      </c>
      <c r="P102">
        <v>0.12</v>
      </c>
      <c r="Q102">
        <v>1008.87</v>
      </c>
      <c r="R102">
        <v>14.01</v>
      </c>
      <c r="S102">
        <v>0.06</v>
      </c>
      <c r="T102">
        <v>0.18</v>
      </c>
      <c r="U102">
        <v>0.3</v>
      </c>
      <c r="V102">
        <v>0.24</v>
      </c>
      <c r="W102">
        <v>0.54</v>
      </c>
      <c r="X102">
        <v>13.38</v>
      </c>
      <c r="Y102">
        <v>13.58</v>
      </c>
      <c r="Z102">
        <v>46.09</v>
      </c>
      <c r="AA102">
        <v>48.59</v>
      </c>
      <c r="AB102">
        <v>-0.66</v>
      </c>
      <c r="AC102">
        <v>44.94</v>
      </c>
      <c r="AD102">
        <v>40</v>
      </c>
      <c r="AE102">
        <v>49</v>
      </c>
    </row>
    <row r="103" spans="2:31" x14ac:dyDescent="0.2">
      <c r="B103" t="s">
        <v>1508</v>
      </c>
      <c r="C103" t="s">
        <v>46</v>
      </c>
      <c r="D103" t="s">
        <v>1057</v>
      </c>
      <c r="E103">
        <v>16.608000000000001</v>
      </c>
      <c r="F103">
        <v>41</v>
      </c>
      <c r="G103">
        <v>2</v>
      </c>
      <c r="H103">
        <v>0</v>
      </c>
      <c r="I103">
        <v>0</v>
      </c>
      <c r="J103">
        <v>2</v>
      </c>
      <c r="K103">
        <v>2</v>
      </c>
      <c r="L103">
        <v>0.05</v>
      </c>
      <c r="M103">
        <v>0</v>
      </c>
      <c r="N103">
        <v>0</v>
      </c>
      <c r="O103">
        <v>0.05</v>
      </c>
      <c r="P103">
        <v>0.05</v>
      </c>
      <c r="Q103">
        <v>311.05</v>
      </c>
      <c r="R103">
        <v>7.59</v>
      </c>
      <c r="S103">
        <v>0.39</v>
      </c>
      <c r="T103">
        <v>0</v>
      </c>
      <c r="U103">
        <v>0</v>
      </c>
      <c r="V103">
        <v>0.39</v>
      </c>
      <c r="W103">
        <v>0.39</v>
      </c>
      <c r="X103">
        <v>12.23</v>
      </c>
      <c r="Y103">
        <v>12.88</v>
      </c>
      <c r="Z103">
        <v>51.84</v>
      </c>
      <c r="AA103">
        <v>48.37</v>
      </c>
      <c r="AB103">
        <v>-4.9800000000000004</v>
      </c>
      <c r="AC103">
        <v>52.63</v>
      </c>
      <c r="AD103">
        <v>10</v>
      </c>
      <c r="AE103">
        <v>9</v>
      </c>
    </row>
    <row r="104" spans="2:31" x14ac:dyDescent="0.2">
      <c r="B104" t="s">
        <v>1469</v>
      </c>
      <c r="C104" t="s">
        <v>49</v>
      </c>
      <c r="D104" t="s">
        <v>1102</v>
      </c>
      <c r="E104">
        <v>15.885</v>
      </c>
      <c r="F104">
        <v>38</v>
      </c>
      <c r="G104">
        <v>2</v>
      </c>
      <c r="H104">
        <v>3</v>
      </c>
      <c r="I104">
        <v>2</v>
      </c>
      <c r="J104">
        <v>5</v>
      </c>
      <c r="K104">
        <v>7</v>
      </c>
      <c r="L104">
        <v>0.05</v>
      </c>
      <c r="M104">
        <v>0.08</v>
      </c>
      <c r="N104">
        <v>0.05</v>
      </c>
      <c r="O104">
        <v>0.13</v>
      </c>
      <c r="P104">
        <v>0.18</v>
      </c>
      <c r="Q104">
        <v>369.55</v>
      </c>
      <c r="R104">
        <v>9.7200000000000006</v>
      </c>
      <c r="S104">
        <v>0.32</v>
      </c>
      <c r="T104">
        <v>0.49</v>
      </c>
      <c r="U104">
        <v>0.32</v>
      </c>
      <c r="V104">
        <v>0.81</v>
      </c>
      <c r="W104">
        <v>1.1399999999999999</v>
      </c>
      <c r="X104">
        <v>12.48</v>
      </c>
      <c r="Y104">
        <v>13.55</v>
      </c>
      <c r="Z104">
        <v>32.840000000000003</v>
      </c>
      <c r="AA104">
        <v>50.1</v>
      </c>
      <c r="AB104">
        <v>0.28000000000000003</v>
      </c>
      <c r="AC104">
        <v>39.29</v>
      </c>
      <c r="AD104">
        <v>11</v>
      </c>
      <c r="AE104">
        <v>17</v>
      </c>
    </row>
    <row r="105" spans="2:31" x14ac:dyDescent="0.2">
      <c r="B105" t="s">
        <v>1720</v>
      </c>
      <c r="C105" t="s">
        <v>102</v>
      </c>
      <c r="D105" t="s">
        <v>1038</v>
      </c>
      <c r="E105">
        <v>16.181000000000001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25.66</v>
      </c>
      <c r="R105">
        <v>6.41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10.68</v>
      </c>
      <c r="Y105">
        <v>9.9499999999999993</v>
      </c>
      <c r="Z105">
        <v>34.15</v>
      </c>
      <c r="AA105">
        <v>39.31</v>
      </c>
      <c r="AB105">
        <v>-40.909999999999997</v>
      </c>
      <c r="AC105">
        <v>0</v>
      </c>
      <c r="AD105">
        <v>0</v>
      </c>
      <c r="AE105">
        <v>1</v>
      </c>
    </row>
    <row r="106" spans="2:31" x14ac:dyDescent="0.2">
      <c r="B106" t="s">
        <v>1758</v>
      </c>
      <c r="C106" t="s">
        <v>102</v>
      </c>
      <c r="D106" t="s">
        <v>1051</v>
      </c>
      <c r="E106">
        <v>15.948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38.01</v>
      </c>
      <c r="R106">
        <v>7.6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12.74</v>
      </c>
      <c r="Y106">
        <v>13.08</v>
      </c>
      <c r="Z106">
        <v>51.69</v>
      </c>
      <c r="AA106">
        <v>56.23</v>
      </c>
      <c r="AB106">
        <v>-13.64</v>
      </c>
      <c r="AC106">
        <v>50</v>
      </c>
      <c r="AD106">
        <v>1</v>
      </c>
      <c r="AE106">
        <v>1</v>
      </c>
    </row>
    <row r="107" spans="2:31" x14ac:dyDescent="0.2">
      <c r="B107" t="s">
        <v>1350</v>
      </c>
      <c r="C107" t="s">
        <v>46</v>
      </c>
      <c r="D107" t="s">
        <v>1057</v>
      </c>
      <c r="E107">
        <v>17.613</v>
      </c>
      <c r="F107">
        <v>37</v>
      </c>
      <c r="G107">
        <v>2</v>
      </c>
      <c r="H107">
        <v>3</v>
      </c>
      <c r="I107">
        <v>1</v>
      </c>
      <c r="J107">
        <v>5</v>
      </c>
      <c r="K107">
        <v>6</v>
      </c>
      <c r="L107">
        <v>0.05</v>
      </c>
      <c r="M107">
        <v>0.08</v>
      </c>
      <c r="N107">
        <v>0.03</v>
      </c>
      <c r="O107">
        <v>0.14000000000000001</v>
      </c>
      <c r="P107">
        <v>0.16</v>
      </c>
      <c r="Q107">
        <v>361.7</v>
      </c>
      <c r="R107">
        <v>9.7799999999999994</v>
      </c>
      <c r="S107">
        <v>0.33</v>
      </c>
      <c r="T107">
        <v>0.5</v>
      </c>
      <c r="U107">
        <v>0.17</v>
      </c>
      <c r="V107">
        <v>0.83</v>
      </c>
      <c r="W107">
        <v>1</v>
      </c>
      <c r="X107">
        <v>13.19</v>
      </c>
      <c r="Y107">
        <v>13.31</v>
      </c>
      <c r="Z107">
        <v>51.79</v>
      </c>
      <c r="AA107">
        <v>49.45</v>
      </c>
      <c r="AB107">
        <v>-4.43</v>
      </c>
      <c r="AC107">
        <v>44.44</v>
      </c>
      <c r="AD107">
        <v>12</v>
      </c>
      <c r="AE107">
        <v>15</v>
      </c>
    </row>
    <row r="108" spans="2:31" x14ac:dyDescent="0.2">
      <c r="B108" t="s">
        <v>1604</v>
      </c>
      <c r="C108" t="s">
        <v>102</v>
      </c>
      <c r="D108" t="s">
        <v>1059</v>
      </c>
      <c r="E108">
        <v>16.530999999999999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36.06</v>
      </c>
      <c r="R108">
        <v>12.02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9.34</v>
      </c>
      <c r="Y108">
        <v>12.12</v>
      </c>
      <c r="Z108">
        <v>54.78</v>
      </c>
      <c r="AA108">
        <v>52.05</v>
      </c>
      <c r="AB108">
        <v>-10</v>
      </c>
      <c r="AC108">
        <v>50</v>
      </c>
      <c r="AD108">
        <v>2</v>
      </c>
      <c r="AE108">
        <v>2</v>
      </c>
    </row>
    <row r="109" spans="2:31" x14ac:dyDescent="0.2">
      <c r="B109" t="s">
        <v>1427</v>
      </c>
      <c r="C109" t="s">
        <v>49</v>
      </c>
      <c r="D109" t="s">
        <v>1078</v>
      </c>
      <c r="E109">
        <v>17.835000000000001</v>
      </c>
      <c r="F109">
        <v>40</v>
      </c>
      <c r="G109">
        <v>1</v>
      </c>
      <c r="H109">
        <v>1</v>
      </c>
      <c r="I109">
        <v>1</v>
      </c>
      <c r="J109">
        <v>2</v>
      </c>
      <c r="K109">
        <v>3</v>
      </c>
      <c r="L109">
        <v>0.03</v>
      </c>
      <c r="M109">
        <v>0.03</v>
      </c>
      <c r="N109">
        <v>0.03</v>
      </c>
      <c r="O109">
        <v>0.05</v>
      </c>
      <c r="P109">
        <v>7.0000000000000007E-2</v>
      </c>
      <c r="Q109">
        <v>353.95</v>
      </c>
      <c r="R109">
        <v>8.85</v>
      </c>
      <c r="S109">
        <v>0.17</v>
      </c>
      <c r="T109">
        <v>0.17</v>
      </c>
      <c r="U109">
        <v>0.17</v>
      </c>
      <c r="V109">
        <v>0.34</v>
      </c>
      <c r="W109">
        <v>0.51</v>
      </c>
      <c r="X109">
        <v>12.11</v>
      </c>
      <c r="Y109">
        <v>13.44</v>
      </c>
      <c r="Z109">
        <v>39.619999999999997</v>
      </c>
      <c r="AA109">
        <v>50.64</v>
      </c>
      <c r="AB109">
        <v>-13.52</v>
      </c>
      <c r="AC109">
        <v>32</v>
      </c>
      <c r="AD109">
        <v>8</v>
      </c>
      <c r="AE109">
        <v>17</v>
      </c>
    </row>
    <row r="110" spans="2:31" x14ac:dyDescent="0.2">
      <c r="B110" t="s">
        <v>1281</v>
      </c>
      <c r="C110" t="s">
        <v>102</v>
      </c>
      <c r="D110" t="s">
        <v>1691</v>
      </c>
      <c r="E110">
        <v>17.75</v>
      </c>
      <c r="F110">
        <v>58</v>
      </c>
      <c r="G110">
        <v>3</v>
      </c>
      <c r="H110">
        <v>8</v>
      </c>
      <c r="I110">
        <v>6</v>
      </c>
      <c r="J110">
        <v>11</v>
      </c>
      <c r="K110">
        <v>17</v>
      </c>
      <c r="L110">
        <v>0.05</v>
      </c>
      <c r="M110">
        <v>0.14000000000000001</v>
      </c>
      <c r="N110">
        <v>0.1</v>
      </c>
      <c r="O110">
        <v>0.19</v>
      </c>
      <c r="P110">
        <v>0.28999999999999998</v>
      </c>
      <c r="Q110">
        <v>862.81</v>
      </c>
      <c r="R110">
        <v>14.88</v>
      </c>
      <c r="S110">
        <v>0.21</v>
      </c>
      <c r="T110">
        <v>0.56000000000000005</v>
      </c>
      <c r="U110">
        <v>0.42</v>
      </c>
      <c r="V110">
        <v>0.76</v>
      </c>
      <c r="W110">
        <v>1.18</v>
      </c>
      <c r="X110">
        <v>13.82</v>
      </c>
      <c r="Y110">
        <v>13.64</v>
      </c>
      <c r="Z110">
        <v>54.79</v>
      </c>
      <c r="AA110">
        <v>50.13</v>
      </c>
      <c r="AB110">
        <v>-1.7</v>
      </c>
      <c r="AC110">
        <v>53.12</v>
      </c>
      <c r="AD110">
        <v>51</v>
      </c>
      <c r="AE110">
        <v>45</v>
      </c>
    </row>
    <row r="111" spans="2:31" x14ac:dyDescent="0.2">
      <c r="B111" t="s">
        <v>1552</v>
      </c>
      <c r="C111" t="s">
        <v>41</v>
      </c>
      <c r="D111" t="s">
        <v>1047</v>
      </c>
      <c r="E111">
        <v>17.347000000000001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15.67</v>
      </c>
      <c r="R111">
        <v>7.83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12.79</v>
      </c>
      <c r="Y111">
        <v>13.65</v>
      </c>
      <c r="Z111">
        <v>44.14</v>
      </c>
      <c r="AA111">
        <v>56.14</v>
      </c>
      <c r="AB111">
        <v>-50</v>
      </c>
      <c r="AC111">
        <v>0</v>
      </c>
      <c r="AD111">
        <v>0</v>
      </c>
      <c r="AE111">
        <v>1</v>
      </c>
    </row>
    <row r="112" spans="2:31" x14ac:dyDescent="0.2">
      <c r="B112" t="s">
        <v>1221</v>
      </c>
      <c r="C112" t="s">
        <v>41</v>
      </c>
      <c r="D112" t="s">
        <v>1061</v>
      </c>
      <c r="E112">
        <v>17.605</v>
      </c>
      <c r="F112">
        <v>72</v>
      </c>
      <c r="G112">
        <v>14</v>
      </c>
      <c r="H112">
        <v>5</v>
      </c>
      <c r="I112">
        <v>12</v>
      </c>
      <c r="J112">
        <v>19</v>
      </c>
      <c r="K112">
        <v>31</v>
      </c>
      <c r="L112">
        <v>0.19</v>
      </c>
      <c r="M112">
        <v>7.0000000000000007E-2</v>
      </c>
      <c r="N112">
        <v>0.17</v>
      </c>
      <c r="O112">
        <v>0.26</v>
      </c>
      <c r="P112">
        <v>0.43</v>
      </c>
      <c r="Q112">
        <v>877.81</v>
      </c>
      <c r="R112">
        <v>12.19</v>
      </c>
      <c r="S112">
        <v>0.96</v>
      </c>
      <c r="T112">
        <v>0.34</v>
      </c>
      <c r="U112">
        <v>0.82</v>
      </c>
      <c r="V112">
        <v>1.3</v>
      </c>
      <c r="W112">
        <v>2.12</v>
      </c>
      <c r="X112">
        <v>14.09</v>
      </c>
      <c r="Y112">
        <v>14.03</v>
      </c>
      <c r="Z112">
        <v>48.67</v>
      </c>
      <c r="AA112">
        <v>50.97</v>
      </c>
      <c r="AB112">
        <v>12.95</v>
      </c>
      <c r="AC112">
        <v>55.81</v>
      </c>
      <c r="AD112">
        <v>48</v>
      </c>
      <c r="AE112">
        <v>38</v>
      </c>
    </row>
    <row r="113" spans="2:31" x14ac:dyDescent="0.2">
      <c r="B113" t="s">
        <v>1261</v>
      </c>
      <c r="C113" t="s">
        <v>102</v>
      </c>
      <c r="D113" t="s">
        <v>644</v>
      </c>
      <c r="E113">
        <v>20.707000000000001</v>
      </c>
      <c r="F113">
        <v>46</v>
      </c>
      <c r="G113">
        <v>3</v>
      </c>
      <c r="H113">
        <v>12</v>
      </c>
      <c r="I113">
        <v>6</v>
      </c>
      <c r="J113">
        <v>15</v>
      </c>
      <c r="K113">
        <v>21</v>
      </c>
      <c r="L113">
        <v>7.0000000000000007E-2</v>
      </c>
      <c r="M113">
        <v>0.26</v>
      </c>
      <c r="N113">
        <v>0.13</v>
      </c>
      <c r="O113">
        <v>0.33</v>
      </c>
      <c r="P113">
        <v>0.46</v>
      </c>
      <c r="Q113">
        <v>624.15</v>
      </c>
      <c r="R113">
        <v>13.57</v>
      </c>
      <c r="S113">
        <v>0.28999999999999998</v>
      </c>
      <c r="T113">
        <v>1.1499999999999999</v>
      </c>
      <c r="U113">
        <v>0.57999999999999996</v>
      </c>
      <c r="V113">
        <v>1.44</v>
      </c>
      <c r="W113">
        <v>2.02</v>
      </c>
      <c r="X113">
        <v>13.13</v>
      </c>
      <c r="Y113">
        <v>13.53</v>
      </c>
      <c r="Z113">
        <v>53.58</v>
      </c>
      <c r="AA113">
        <v>49.69</v>
      </c>
      <c r="AB113">
        <v>-3.05</v>
      </c>
      <c r="AC113">
        <v>51.43</v>
      </c>
      <c r="AD113">
        <v>36</v>
      </c>
      <c r="AE113">
        <v>34</v>
      </c>
    </row>
    <row r="114" spans="2:31" x14ac:dyDescent="0.2">
      <c r="B114" t="s">
        <v>1336</v>
      </c>
      <c r="C114" t="s">
        <v>46</v>
      </c>
      <c r="D114" t="s">
        <v>1047</v>
      </c>
      <c r="E114">
        <v>17.196999999999999</v>
      </c>
      <c r="F114">
        <v>72</v>
      </c>
      <c r="G114">
        <v>7</v>
      </c>
      <c r="H114">
        <v>3</v>
      </c>
      <c r="I114">
        <v>3</v>
      </c>
      <c r="J114">
        <v>10</v>
      </c>
      <c r="K114">
        <v>13</v>
      </c>
      <c r="L114">
        <v>0.1</v>
      </c>
      <c r="M114">
        <v>0.04</v>
      </c>
      <c r="N114">
        <v>0.04</v>
      </c>
      <c r="O114">
        <v>0.14000000000000001</v>
      </c>
      <c r="P114">
        <v>0.18</v>
      </c>
      <c r="Q114">
        <v>712.46</v>
      </c>
      <c r="R114">
        <v>9.9</v>
      </c>
      <c r="S114">
        <v>0.59</v>
      </c>
      <c r="T114">
        <v>0.25</v>
      </c>
      <c r="U114">
        <v>0.25</v>
      </c>
      <c r="V114">
        <v>0.84</v>
      </c>
      <c r="W114">
        <v>1.0900000000000001</v>
      </c>
      <c r="X114">
        <v>13.05</v>
      </c>
      <c r="Y114">
        <v>13.94</v>
      </c>
      <c r="Z114">
        <v>44.65</v>
      </c>
      <c r="AA114">
        <v>49.41</v>
      </c>
      <c r="AB114">
        <v>-8</v>
      </c>
      <c r="AC114">
        <v>38.78</v>
      </c>
      <c r="AD114">
        <v>19</v>
      </c>
      <c r="AE114">
        <v>30</v>
      </c>
    </row>
    <row r="115" spans="2:31" x14ac:dyDescent="0.2">
      <c r="B115" t="s">
        <v>1545</v>
      </c>
      <c r="C115" t="s">
        <v>102</v>
      </c>
      <c r="D115" t="s">
        <v>1038</v>
      </c>
      <c r="E115">
        <v>17.629000000000001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-100</v>
      </c>
      <c r="AC115">
        <v>0</v>
      </c>
      <c r="AD115">
        <v>0</v>
      </c>
      <c r="AE115">
        <v>0</v>
      </c>
    </row>
    <row r="116" spans="2:31" x14ac:dyDescent="0.2">
      <c r="B116" t="s">
        <v>1522</v>
      </c>
      <c r="C116" t="s">
        <v>102</v>
      </c>
      <c r="D116" t="s">
        <v>1049</v>
      </c>
      <c r="E116">
        <v>16.478999999999999</v>
      </c>
      <c r="F116">
        <v>56</v>
      </c>
      <c r="G116">
        <v>0</v>
      </c>
      <c r="H116">
        <v>2</v>
      </c>
      <c r="I116">
        <v>3</v>
      </c>
      <c r="J116">
        <v>2</v>
      </c>
      <c r="K116">
        <v>5</v>
      </c>
      <c r="L116">
        <v>0</v>
      </c>
      <c r="M116">
        <v>0.04</v>
      </c>
      <c r="N116">
        <v>0.05</v>
      </c>
      <c r="O116">
        <v>0.04</v>
      </c>
      <c r="P116">
        <v>0.09</v>
      </c>
      <c r="Q116">
        <v>613.95000000000005</v>
      </c>
      <c r="R116">
        <v>10.96</v>
      </c>
      <c r="S116">
        <v>0</v>
      </c>
      <c r="T116">
        <v>0.2</v>
      </c>
      <c r="U116">
        <v>0.28999999999999998</v>
      </c>
      <c r="V116">
        <v>0.2</v>
      </c>
      <c r="W116">
        <v>0.49</v>
      </c>
      <c r="X116">
        <v>12.65</v>
      </c>
      <c r="Y116">
        <v>13.04</v>
      </c>
      <c r="Z116">
        <v>54.27</v>
      </c>
      <c r="AA116">
        <v>49.26</v>
      </c>
      <c r="AB116">
        <v>9.33</v>
      </c>
      <c r="AC116">
        <v>64.150000000000006</v>
      </c>
      <c r="AD116">
        <v>34</v>
      </c>
      <c r="AE116">
        <v>19</v>
      </c>
    </row>
    <row r="117" spans="2:31" x14ac:dyDescent="0.2">
      <c r="B117" t="s">
        <v>1073</v>
      </c>
      <c r="C117" t="s">
        <v>41</v>
      </c>
      <c r="D117" t="s">
        <v>1049</v>
      </c>
      <c r="E117">
        <v>18.462</v>
      </c>
      <c r="F117">
        <v>64</v>
      </c>
      <c r="G117">
        <v>21</v>
      </c>
      <c r="H117">
        <v>23</v>
      </c>
      <c r="I117">
        <v>17</v>
      </c>
      <c r="J117">
        <v>44</v>
      </c>
      <c r="K117">
        <v>61</v>
      </c>
      <c r="L117">
        <v>0.33</v>
      </c>
      <c r="M117">
        <v>0.36</v>
      </c>
      <c r="N117">
        <v>0.27</v>
      </c>
      <c r="O117">
        <v>0.69</v>
      </c>
      <c r="P117">
        <v>0.95</v>
      </c>
      <c r="Q117">
        <v>1004.9</v>
      </c>
      <c r="R117">
        <v>15.7</v>
      </c>
      <c r="S117">
        <v>1.25</v>
      </c>
      <c r="T117">
        <v>1.37</v>
      </c>
      <c r="U117">
        <v>1.02</v>
      </c>
      <c r="V117">
        <v>2.63</v>
      </c>
      <c r="W117">
        <v>3.64</v>
      </c>
      <c r="X117">
        <v>14.47</v>
      </c>
      <c r="Y117">
        <v>14.24</v>
      </c>
      <c r="Z117">
        <v>60.21</v>
      </c>
      <c r="AA117">
        <v>52.09</v>
      </c>
      <c r="AB117">
        <v>13.83</v>
      </c>
      <c r="AC117">
        <v>66.67</v>
      </c>
      <c r="AD117">
        <v>72</v>
      </c>
      <c r="AE117">
        <v>36</v>
      </c>
    </row>
    <row r="118" spans="2:31" x14ac:dyDescent="0.2">
      <c r="B118" t="s">
        <v>1587</v>
      </c>
      <c r="C118" t="s">
        <v>102</v>
      </c>
      <c r="D118" t="s">
        <v>1064</v>
      </c>
      <c r="E118">
        <v>19.260999999999999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169.83</v>
      </c>
      <c r="R118">
        <v>12.13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12.93</v>
      </c>
      <c r="Y118">
        <v>12.98</v>
      </c>
      <c r="Z118">
        <v>42.19</v>
      </c>
      <c r="AA118">
        <v>51.09</v>
      </c>
      <c r="AB118">
        <v>21.36</v>
      </c>
      <c r="AC118">
        <v>60</v>
      </c>
      <c r="AD118">
        <v>9</v>
      </c>
      <c r="AE118">
        <v>6</v>
      </c>
    </row>
    <row r="119" spans="2:31" x14ac:dyDescent="0.2">
      <c r="B119" t="s">
        <v>1572</v>
      </c>
      <c r="C119" t="s">
        <v>46</v>
      </c>
      <c r="D119" t="s">
        <v>1072</v>
      </c>
      <c r="E119">
        <v>16.148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21.64</v>
      </c>
      <c r="R119">
        <v>10.82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12.8</v>
      </c>
      <c r="Y119">
        <v>14.14</v>
      </c>
      <c r="Z119">
        <v>46.46</v>
      </c>
      <c r="AA119">
        <v>58.62</v>
      </c>
      <c r="AB119">
        <v>-42.86</v>
      </c>
      <c r="AC119">
        <v>0</v>
      </c>
      <c r="AD119">
        <v>0</v>
      </c>
      <c r="AE119">
        <v>2</v>
      </c>
    </row>
    <row r="120" spans="2:31" x14ac:dyDescent="0.2">
      <c r="B120" t="s">
        <v>3811</v>
      </c>
      <c r="C120" t="s">
        <v>46</v>
      </c>
      <c r="D120" t="s">
        <v>1064</v>
      </c>
      <c r="E120">
        <v>15.672000000000001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9.89</v>
      </c>
      <c r="R120">
        <v>9.89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10.59</v>
      </c>
      <c r="Y120">
        <v>12.02</v>
      </c>
      <c r="Z120">
        <v>37.270000000000003</v>
      </c>
      <c r="AA120">
        <v>39.6</v>
      </c>
      <c r="AB120">
        <v>-66.67</v>
      </c>
      <c r="AC120">
        <v>0</v>
      </c>
      <c r="AD120">
        <v>0</v>
      </c>
      <c r="AE120">
        <v>1</v>
      </c>
    </row>
    <row r="121" spans="2:31" x14ac:dyDescent="0.2">
      <c r="B121" t="s">
        <v>1166</v>
      </c>
      <c r="C121" t="s">
        <v>102</v>
      </c>
      <c r="D121" t="s">
        <v>1038</v>
      </c>
      <c r="E121">
        <v>19.669</v>
      </c>
      <c r="F121">
        <v>72</v>
      </c>
      <c r="G121">
        <v>8</v>
      </c>
      <c r="H121">
        <v>12</v>
      </c>
      <c r="I121">
        <v>13</v>
      </c>
      <c r="J121">
        <v>20</v>
      </c>
      <c r="K121">
        <v>33</v>
      </c>
      <c r="L121">
        <v>0.11</v>
      </c>
      <c r="M121">
        <v>0.17</v>
      </c>
      <c r="N121">
        <v>0.18</v>
      </c>
      <c r="O121">
        <v>0.28000000000000003</v>
      </c>
      <c r="P121">
        <v>0.46</v>
      </c>
      <c r="Q121">
        <v>1310.82</v>
      </c>
      <c r="R121">
        <v>18.21</v>
      </c>
      <c r="S121">
        <v>0.37</v>
      </c>
      <c r="T121">
        <v>0.55000000000000004</v>
      </c>
      <c r="U121">
        <v>0.6</v>
      </c>
      <c r="V121">
        <v>0.92</v>
      </c>
      <c r="W121">
        <v>1.51</v>
      </c>
      <c r="X121">
        <v>15.43</v>
      </c>
      <c r="Y121">
        <v>14.1</v>
      </c>
      <c r="Z121">
        <v>59.68</v>
      </c>
      <c r="AA121">
        <v>50.51</v>
      </c>
      <c r="AB121">
        <v>13.41</v>
      </c>
      <c r="AC121">
        <v>64.03</v>
      </c>
      <c r="AD121">
        <v>89</v>
      </c>
      <c r="AE121">
        <v>50</v>
      </c>
    </row>
    <row r="122" spans="2:31" x14ac:dyDescent="0.2">
      <c r="B122" t="s">
        <v>3743</v>
      </c>
      <c r="C122" t="s">
        <v>102</v>
      </c>
      <c r="D122" t="s">
        <v>1078</v>
      </c>
      <c r="E122">
        <v>15.932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-53.85</v>
      </c>
      <c r="AC122">
        <v>0</v>
      </c>
      <c r="AD122">
        <v>0</v>
      </c>
      <c r="AE122">
        <v>0</v>
      </c>
    </row>
    <row r="123" spans="2:31" x14ac:dyDescent="0.2">
      <c r="B123" t="s">
        <v>1499</v>
      </c>
      <c r="C123" t="s">
        <v>102</v>
      </c>
      <c r="D123" t="s">
        <v>1044</v>
      </c>
      <c r="E123">
        <v>17.547000000000001</v>
      </c>
      <c r="F123">
        <v>56</v>
      </c>
      <c r="G123">
        <v>2</v>
      </c>
      <c r="H123">
        <v>2</v>
      </c>
      <c r="I123">
        <v>3</v>
      </c>
      <c r="J123">
        <v>4</v>
      </c>
      <c r="K123">
        <v>7</v>
      </c>
      <c r="L123">
        <v>0.04</v>
      </c>
      <c r="M123">
        <v>0.04</v>
      </c>
      <c r="N123">
        <v>0.05</v>
      </c>
      <c r="O123">
        <v>7.0000000000000007E-2</v>
      </c>
      <c r="P123">
        <v>0.12</v>
      </c>
      <c r="Q123">
        <v>582.54999999999995</v>
      </c>
      <c r="R123">
        <v>10.4</v>
      </c>
      <c r="S123">
        <v>0.21</v>
      </c>
      <c r="T123">
        <v>0.21</v>
      </c>
      <c r="U123">
        <v>0.31</v>
      </c>
      <c r="V123">
        <v>0.41</v>
      </c>
      <c r="W123">
        <v>0.72</v>
      </c>
      <c r="X123">
        <v>13.67</v>
      </c>
      <c r="Y123">
        <v>13.54</v>
      </c>
      <c r="Z123">
        <v>48.79</v>
      </c>
      <c r="AA123">
        <v>47.96</v>
      </c>
      <c r="AB123">
        <v>0.54</v>
      </c>
      <c r="AC123">
        <v>52.17</v>
      </c>
      <c r="AD123">
        <v>24</v>
      </c>
      <c r="AE123">
        <v>22</v>
      </c>
    </row>
    <row r="124" spans="2:31" x14ac:dyDescent="0.2">
      <c r="B124" t="s">
        <v>1709</v>
      </c>
      <c r="C124" t="s">
        <v>41</v>
      </c>
      <c r="D124" t="s">
        <v>1069</v>
      </c>
      <c r="E124">
        <v>14.785</v>
      </c>
      <c r="F124">
        <v>5</v>
      </c>
      <c r="G124">
        <v>0</v>
      </c>
      <c r="H124">
        <v>2</v>
      </c>
      <c r="I124">
        <v>0</v>
      </c>
      <c r="J124">
        <v>2</v>
      </c>
      <c r="K124">
        <v>2</v>
      </c>
      <c r="L124">
        <v>0</v>
      </c>
      <c r="M124">
        <v>0.4</v>
      </c>
      <c r="N124">
        <v>0</v>
      </c>
      <c r="O124">
        <v>0.4</v>
      </c>
      <c r="P124">
        <v>0.4</v>
      </c>
      <c r="Q124">
        <v>33.840000000000003</v>
      </c>
      <c r="R124">
        <v>6.77</v>
      </c>
      <c r="S124">
        <v>0</v>
      </c>
      <c r="T124">
        <v>3.55</v>
      </c>
      <c r="U124">
        <v>0</v>
      </c>
      <c r="V124">
        <v>3.55</v>
      </c>
      <c r="W124">
        <v>3.55</v>
      </c>
      <c r="X124">
        <v>12.67</v>
      </c>
      <c r="Y124">
        <v>14.5</v>
      </c>
      <c r="Z124">
        <v>52.92</v>
      </c>
      <c r="AA124">
        <v>48.56</v>
      </c>
      <c r="AB124">
        <v>41.18</v>
      </c>
      <c r="AC124">
        <v>100</v>
      </c>
      <c r="AD124">
        <v>2</v>
      </c>
      <c r="AE124">
        <v>0</v>
      </c>
    </row>
    <row r="125" spans="2:31" x14ac:dyDescent="0.2">
      <c r="B125" t="s">
        <v>1083</v>
      </c>
      <c r="C125" t="s">
        <v>49</v>
      </c>
      <c r="D125" t="s">
        <v>1064</v>
      </c>
      <c r="E125">
        <v>17.396999999999998</v>
      </c>
      <c r="F125">
        <v>72</v>
      </c>
      <c r="G125">
        <v>16</v>
      </c>
      <c r="H125">
        <v>16</v>
      </c>
      <c r="I125">
        <v>15</v>
      </c>
      <c r="J125">
        <v>32</v>
      </c>
      <c r="K125">
        <v>47</v>
      </c>
      <c r="L125">
        <v>0.22</v>
      </c>
      <c r="M125">
        <v>0.22</v>
      </c>
      <c r="N125">
        <v>0.21</v>
      </c>
      <c r="O125">
        <v>0.44</v>
      </c>
      <c r="P125">
        <v>0.65</v>
      </c>
      <c r="Q125">
        <v>1193.4000000000001</v>
      </c>
      <c r="R125">
        <v>16.579999999999998</v>
      </c>
      <c r="S125">
        <v>0.8</v>
      </c>
      <c r="T125">
        <v>0.8</v>
      </c>
      <c r="U125">
        <v>0.75</v>
      </c>
      <c r="V125">
        <v>1.61</v>
      </c>
      <c r="W125">
        <v>2.36</v>
      </c>
      <c r="X125">
        <v>14.97</v>
      </c>
      <c r="Y125">
        <v>13.98</v>
      </c>
      <c r="Z125">
        <v>51.38</v>
      </c>
      <c r="AA125">
        <v>50.56</v>
      </c>
      <c r="AB125">
        <v>3.34</v>
      </c>
      <c r="AC125">
        <v>51.88</v>
      </c>
      <c r="AD125">
        <v>69</v>
      </c>
      <c r="AE125">
        <v>64</v>
      </c>
    </row>
    <row r="126" spans="2:31" x14ac:dyDescent="0.2">
      <c r="B126" t="s">
        <v>1371</v>
      </c>
      <c r="C126" t="s">
        <v>102</v>
      </c>
      <c r="D126" t="s">
        <v>1078</v>
      </c>
      <c r="E126">
        <v>16.914999999999999</v>
      </c>
      <c r="F126">
        <v>64</v>
      </c>
      <c r="G126">
        <v>2</v>
      </c>
      <c r="H126">
        <v>3</v>
      </c>
      <c r="I126">
        <v>4</v>
      </c>
      <c r="J126">
        <v>5</v>
      </c>
      <c r="K126">
        <v>9</v>
      </c>
      <c r="L126">
        <v>0.03</v>
      </c>
      <c r="M126">
        <v>0.05</v>
      </c>
      <c r="N126">
        <v>0.06</v>
      </c>
      <c r="O126">
        <v>0.08</v>
      </c>
      <c r="P126">
        <v>0.14000000000000001</v>
      </c>
      <c r="Q126">
        <v>738.37</v>
      </c>
      <c r="R126">
        <v>11.54</v>
      </c>
      <c r="S126">
        <v>0.16</v>
      </c>
      <c r="T126">
        <v>0.24</v>
      </c>
      <c r="U126">
        <v>0.33</v>
      </c>
      <c r="V126">
        <v>0.41</v>
      </c>
      <c r="W126">
        <v>0.73</v>
      </c>
      <c r="X126">
        <v>12.55</v>
      </c>
      <c r="Y126">
        <v>13.24</v>
      </c>
      <c r="Z126">
        <v>43.42</v>
      </c>
      <c r="AA126">
        <v>49.82</v>
      </c>
      <c r="AB126">
        <v>0.43</v>
      </c>
      <c r="AC126">
        <v>44.29</v>
      </c>
      <c r="AD126">
        <v>31</v>
      </c>
      <c r="AE126">
        <v>39</v>
      </c>
    </row>
    <row r="127" spans="2:31" x14ac:dyDescent="0.2">
      <c r="B127" t="s">
        <v>1453</v>
      </c>
      <c r="C127" t="s">
        <v>41</v>
      </c>
      <c r="D127" t="s">
        <v>1315</v>
      </c>
      <c r="E127">
        <v>16.585999999999999</v>
      </c>
      <c r="F127">
        <v>51</v>
      </c>
      <c r="G127">
        <v>2</v>
      </c>
      <c r="H127">
        <v>2</v>
      </c>
      <c r="I127">
        <v>2</v>
      </c>
      <c r="J127">
        <v>4</v>
      </c>
      <c r="K127">
        <v>6</v>
      </c>
      <c r="L127">
        <v>0.04</v>
      </c>
      <c r="M127">
        <v>0.04</v>
      </c>
      <c r="N127">
        <v>0.04</v>
      </c>
      <c r="O127">
        <v>0.08</v>
      </c>
      <c r="P127">
        <v>0.12</v>
      </c>
      <c r="Q127">
        <v>450.49</v>
      </c>
      <c r="R127">
        <v>8.83</v>
      </c>
      <c r="S127">
        <v>0.27</v>
      </c>
      <c r="T127">
        <v>0.27</v>
      </c>
      <c r="U127">
        <v>0.27</v>
      </c>
      <c r="V127">
        <v>0.53</v>
      </c>
      <c r="W127">
        <v>0.8</v>
      </c>
      <c r="X127">
        <v>12.73</v>
      </c>
      <c r="Y127">
        <v>12.75</v>
      </c>
      <c r="Z127">
        <v>42.43</v>
      </c>
      <c r="AA127">
        <v>49.3</v>
      </c>
      <c r="AB127">
        <v>-5.85</v>
      </c>
      <c r="AC127">
        <v>37.93</v>
      </c>
      <c r="AD127">
        <v>11</v>
      </c>
      <c r="AE127">
        <v>18</v>
      </c>
    </row>
    <row r="128" spans="2:31" x14ac:dyDescent="0.2">
      <c r="B128" t="s">
        <v>1266</v>
      </c>
      <c r="C128" t="s">
        <v>49</v>
      </c>
      <c r="D128" t="s">
        <v>1059</v>
      </c>
      <c r="E128">
        <v>17.623999999999999</v>
      </c>
      <c r="F128">
        <v>68</v>
      </c>
      <c r="G128">
        <v>14</v>
      </c>
      <c r="H128">
        <v>4</v>
      </c>
      <c r="I128">
        <v>7</v>
      </c>
      <c r="J128">
        <v>18</v>
      </c>
      <c r="K128">
        <v>25</v>
      </c>
      <c r="L128">
        <v>0.21</v>
      </c>
      <c r="M128">
        <v>0.06</v>
      </c>
      <c r="N128">
        <v>0.1</v>
      </c>
      <c r="O128">
        <v>0.26</v>
      </c>
      <c r="P128">
        <v>0.37</v>
      </c>
      <c r="Q128">
        <v>806.86</v>
      </c>
      <c r="R128">
        <v>11.87</v>
      </c>
      <c r="S128">
        <v>1.04</v>
      </c>
      <c r="T128">
        <v>0.3</v>
      </c>
      <c r="U128">
        <v>0.52</v>
      </c>
      <c r="V128">
        <v>1.34</v>
      </c>
      <c r="W128">
        <v>1.86</v>
      </c>
      <c r="X128">
        <v>13.68</v>
      </c>
      <c r="Y128">
        <v>13.57</v>
      </c>
      <c r="Z128">
        <v>51.26</v>
      </c>
      <c r="AA128">
        <v>49.71</v>
      </c>
      <c r="AB128">
        <v>-7.36</v>
      </c>
      <c r="AC128">
        <v>47.37</v>
      </c>
      <c r="AD128">
        <v>36</v>
      </c>
      <c r="AE128">
        <v>40</v>
      </c>
    </row>
    <row r="129" spans="2:31" x14ac:dyDescent="0.2">
      <c r="B129" t="s">
        <v>1528</v>
      </c>
      <c r="C129" t="s">
        <v>102</v>
      </c>
      <c r="D129" t="s">
        <v>1710</v>
      </c>
      <c r="E129">
        <v>19.39</v>
      </c>
      <c r="F129">
        <v>66</v>
      </c>
      <c r="G129">
        <v>2</v>
      </c>
      <c r="H129">
        <v>1</v>
      </c>
      <c r="I129">
        <v>9</v>
      </c>
      <c r="J129">
        <v>3</v>
      </c>
      <c r="K129">
        <v>12</v>
      </c>
      <c r="L129">
        <v>0.03</v>
      </c>
      <c r="M129">
        <v>0.02</v>
      </c>
      <c r="N129">
        <v>0.14000000000000001</v>
      </c>
      <c r="O129">
        <v>0.05</v>
      </c>
      <c r="P129">
        <v>0.18</v>
      </c>
      <c r="Q129">
        <v>947.26</v>
      </c>
      <c r="R129">
        <v>14.35</v>
      </c>
      <c r="S129">
        <v>0.13</v>
      </c>
      <c r="T129">
        <v>0.06</v>
      </c>
      <c r="U129">
        <v>0.56999999999999995</v>
      </c>
      <c r="V129">
        <v>0.19</v>
      </c>
      <c r="W129">
        <v>0.76</v>
      </c>
      <c r="X129">
        <v>13.64</v>
      </c>
      <c r="Y129">
        <v>13.84</v>
      </c>
      <c r="Z129">
        <v>53.83</v>
      </c>
      <c r="AA129">
        <v>50.07</v>
      </c>
      <c r="AB129">
        <v>-9.7899999999999991</v>
      </c>
      <c r="AC129">
        <v>47.96</v>
      </c>
      <c r="AD129">
        <v>47</v>
      </c>
      <c r="AE129">
        <v>51</v>
      </c>
    </row>
    <row r="130" spans="2:31" x14ac:dyDescent="0.2">
      <c r="B130" t="s">
        <v>1133</v>
      </c>
      <c r="C130" t="s">
        <v>46</v>
      </c>
      <c r="D130" t="s">
        <v>1102</v>
      </c>
      <c r="E130">
        <v>20.222000000000001</v>
      </c>
      <c r="F130">
        <v>71</v>
      </c>
      <c r="G130">
        <v>17</v>
      </c>
      <c r="H130">
        <v>8</v>
      </c>
      <c r="I130">
        <v>2</v>
      </c>
      <c r="J130">
        <v>25</v>
      </c>
      <c r="K130">
        <v>27</v>
      </c>
      <c r="L130">
        <v>0.24</v>
      </c>
      <c r="M130">
        <v>0.11</v>
      </c>
      <c r="N130">
        <v>0.03</v>
      </c>
      <c r="O130">
        <v>0.35</v>
      </c>
      <c r="P130">
        <v>0.38</v>
      </c>
      <c r="Q130">
        <v>873.51</v>
      </c>
      <c r="R130">
        <v>12.3</v>
      </c>
      <c r="S130">
        <v>1.17</v>
      </c>
      <c r="T130">
        <v>0.55000000000000004</v>
      </c>
      <c r="U130">
        <v>0.14000000000000001</v>
      </c>
      <c r="V130">
        <v>1.72</v>
      </c>
      <c r="W130">
        <v>1.85</v>
      </c>
      <c r="X130">
        <v>13.14</v>
      </c>
      <c r="Y130">
        <v>13.97</v>
      </c>
      <c r="Z130">
        <v>38.26</v>
      </c>
      <c r="AA130">
        <v>51.3</v>
      </c>
      <c r="AB130">
        <v>6.67</v>
      </c>
      <c r="AC130">
        <v>44.44</v>
      </c>
      <c r="AD130">
        <v>36</v>
      </c>
      <c r="AE130">
        <v>45</v>
      </c>
    </row>
    <row r="131" spans="2:31" x14ac:dyDescent="0.2">
      <c r="B131" t="s">
        <v>1146</v>
      </c>
      <c r="C131" t="s">
        <v>41</v>
      </c>
      <c r="D131" t="s">
        <v>1105</v>
      </c>
      <c r="E131">
        <v>20.652000000000001</v>
      </c>
      <c r="F131">
        <v>68</v>
      </c>
      <c r="G131">
        <v>9</v>
      </c>
      <c r="H131">
        <v>17</v>
      </c>
      <c r="I131">
        <v>10</v>
      </c>
      <c r="J131">
        <v>26</v>
      </c>
      <c r="K131">
        <v>36</v>
      </c>
      <c r="L131">
        <v>0.13</v>
      </c>
      <c r="M131">
        <v>0.25</v>
      </c>
      <c r="N131">
        <v>0.15</v>
      </c>
      <c r="O131">
        <v>0.38</v>
      </c>
      <c r="P131">
        <v>0.53</v>
      </c>
      <c r="Q131">
        <v>979.86</v>
      </c>
      <c r="R131">
        <v>14.41</v>
      </c>
      <c r="S131">
        <v>0.55000000000000004</v>
      </c>
      <c r="T131">
        <v>1.04</v>
      </c>
      <c r="U131">
        <v>0.61</v>
      </c>
      <c r="V131">
        <v>1.59</v>
      </c>
      <c r="W131">
        <v>2.2000000000000002</v>
      </c>
      <c r="X131">
        <v>13.78</v>
      </c>
      <c r="Y131">
        <v>13.83</v>
      </c>
      <c r="Z131">
        <v>43.75</v>
      </c>
      <c r="AA131">
        <v>49.94</v>
      </c>
      <c r="AB131">
        <v>6.13</v>
      </c>
      <c r="AC131">
        <v>47</v>
      </c>
      <c r="AD131">
        <v>47</v>
      </c>
      <c r="AE131">
        <v>53</v>
      </c>
    </row>
    <row r="132" spans="2:31" x14ac:dyDescent="0.2">
      <c r="B132" t="s">
        <v>1198</v>
      </c>
      <c r="C132" t="s">
        <v>46</v>
      </c>
      <c r="D132" t="s">
        <v>1105</v>
      </c>
      <c r="E132">
        <v>20.222000000000001</v>
      </c>
      <c r="F132">
        <v>71</v>
      </c>
      <c r="G132">
        <v>13</v>
      </c>
      <c r="H132">
        <v>10</v>
      </c>
      <c r="I132">
        <v>6</v>
      </c>
      <c r="J132">
        <v>23</v>
      </c>
      <c r="K132">
        <v>29</v>
      </c>
      <c r="L132">
        <v>0.18</v>
      </c>
      <c r="M132">
        <v>0.14000000000000001</v>
      </c>
      <c r="N132">
        <v>0.08</v>
      </c>
      <c r="O132">
        <v>0.32</v>
      </c>
      <c r="P132">
        <v>0.41</v>
      </c>
      <c r="Q132">
        <v>1010.5</v>
      </c>
      <c r="R132">
        <v>14.23</v>
      </c>
      <c r="S132">
        <v>0.77</v>
      </c>
      <c r="T132">
        <v>0.59</v>
      </c>
      <c r="U132">
        <v>0.36</v>
      </c>
      <c r="V132">
        <v>1.37</v>
      </c>
      <c r="W132">
        <v>1.72</v>
      </c>
      <c r="X132">
        <v>13.81</v>
      </c>
      <c r="Y132">
        <v>13.55</v>
      </c>
      <c r="Z132">
        <v>44.16</v>
      </c>
      <c r="AA132">
        <v>49.76</v>
      </c>
      <c r="AB132">
        <v>-6.13</v>
      </c>
      <c r="AC132">
        <v>38.46</v>
      </c>
      <c r="AD132">
        <v>40</v>
      </c>
      <c r="AE132">
        <v>64</v>
      </c>
    </row>
    <row r="133" spans="2:31" x14ac:dyDescent="0.2">
      <c r="B133" t="s">
        <v>1492</v>
      </c>
      <c r="C133" t="s">
        <v>49</v>
      </c>
      <c r="D133" t="s">
        <v>1051</v>
      </c>
      <c r="E133">
        <v>17.516999999999999</v>
      </c>
      <c r="F133">
        <v>47</v>
      </c>
      <c r="G133">
        <v>2</v>
      </c>
      <c r="H133">
        <v>0</v>
      </c>
      <c r="I133">
        <v>0</v>
      </c>
      <c r="J133">
        <v>2</v>
      </c>
      <c r="K133">
        <v>2</v>
      </c>
      <c r="L133">
        <v>0.04</v>
      </c>
      <c r="M133">
        <v>0</v>
      </c>
      <c r="N133">
        <v>0</v>
      </c>
      <c r="O133">
        <v>0.04</v>
      </c>
      <c r="P133">
        <v>0.04</v>
      </c>
      <c r="Q133">
        <v>282.81</v>
      </c>
      <c r="R133">
        <v>6.02</v>
      </c>
      <c r="S133">
        <v>0.42</v>
      </c>
      <c r="T133">
        <v>0</v>
      </c>
      <c r="U133">
        <v>0</v>
      </c>
      <c r="V133">
        <v>0.42</v>
      </c>
      <c r="W133">
        <v>0.42</v>
      </c>
      <c r="X133">
        <v>12.33</v>
      </c>
      <c r="Y133">
        <v>13.71</v>
      </c>
      <c r="Z133">
        <v>46.05</v>
      </c>
      <c r="AA133">
        <v>49.2</v>
      </c>
      <c r="AB133">
        <v>-9.08</v>
      </c>
      <c r="AC133">
        <v>40</v>
      </c>
      <c r="AD133">
        <v>4</v>
      </c>
      <c r="AE133">
        <v>6</v>
      </c>
    </row>
    <row r="134" spans="2:31" x14ac:dyDescent="0.2">
      <c r="B134" t="s">
        <v>1230</v>
      </c>
      <c r="C134" t="s">
        <v>49</v>
      </c>
      <c r="D134" t="s">
        <v>1051</v>
      </c>
      <c r="E134">
        <v>18.010000000000002</v>
      </c>
      <c r="F134">
        <v>70</v>
      </c>
      <c r="G134">
        <v>13</v>
      </c>
      <c r="H134">
        <v>8</v>
      </c>
      <c r="I134">
        <v>10</v>
      </c>
      <c r="J134">
        <v>21</v>
      </c>
      <c r="K134">
        <v>31</v>
      </c>
      <c r="L134">
        <v>0.19</v>
      </c>
      <c r="M134">
        <v>0.11</v>
      </c>
      <c r="N134">
        <v>0.14000000000000001</v>
      </c>
      <c r="O134">
        <v>0.3</v>
      </c>
      <c r="P134">
        <v>0.44</v>
      </c>
      <c r="Q134">
        <v>865.78</v>
      </c>
      <c r="R134">
        <v>12.37</v>
      </c>
      <c r="S134">
        <v>0.9</v>
      </c>
      <c r="T134">
        <v>0.55000000000000004</v>
      </c>
      <c r="U134">
        <v>0.69</v>
      </c>
      <c r="V134">
        <v>1.46</v>
      </c>
      <c r="W134">
        <v>2.15</v>
      </c>
      <c r="X134">
        <v>14.15</v>
      </c>
      <c r="Y134">
        <v>13.61</v>
      </c>
      <c r="Z134">
        <v>51.91</v>
      </c>
      <c r="AA134">
        <v>50.39</v>
      </c>
      <c r="AB134">
        <v>-0.73</v>
      </c>
      <c r="AC134">
        <v>50.6</v>
      </c>
      <c r="AD134">
        <v>42</v>
      </c>
      <c r="AE134">
        <v>41</v>
      </c>
    </row>
    <row r="135" spans="2:31" x14ac:dyDescent="0.2">
      <c r="B135" t="s">
        <v>1219</v>
      </c>
      <c r="C135" t="s">
        <v>41</v>
      </c>
      <c r="D135" t="s">
        <v>1220</v>
      </c>
      <c r="E135">
        <v>20.326000000000001</v>
      </c>
      <c r="F135">
        <v>56</v>
      </c>
      <c r="G135">
        <v>12</v>
      </c>
      <c r="H135">
        <v>4</v>
      </c>
      <c r="I135">
        <v>4</v>
      </c>
      <c r="J135">
        <v>16</v>
      </c>
      <c r="K135">
        <v>20</v>
      </c>
      <c r="L135">
        <v>0.21</v>
      </c>
      <c r="M135">
        <v>7.0000000000000007E-2</v>
      </c>
      <c r="N135">
        <v>7.0000000000000007E-2</v>
      </c>
      <c r="O135">
        <v>0.28999999999999998</v>
      </c>
      <c r="P135">
        <v>0.36</v>
      </c>
      <c r="Q135">
        <v>646.79999999999995</v>
      </c>
      <c r="R135">
        <v>11.55</v>
      </c>
      <c r="S135">
        <v>1.1100000000000001</v>
      </c>
      <c r="T135">
        <v>0.37</v>
      </c>
      <c r="U135">
        <v>0.37</v>
      </c>
      <c r="V135">
        <v>1.48</v>
      </c>
      <c r="W135">
        <v>1.86</v>
      </c>
      <c r="X135">
        <v>13.54</v>
      </c>
      <c r="Y135">
        <v>13.75</v>
      </c>
      <c r="Z135">
        <v>48.02</v>
      </c>
      <c r="AA135">
        <v>49.4</v>
      </c>
      <c r="AB135">
        <v>0.37</v>
      </c>
      <c r="AC135">
        <v>50.94</v>
      </c>
      <c r="AD135">
        <v>27</v>
      </c>
      <c r="AE135">
        <v>26</v>
      </c>
    </row>
    <row r="136" spans="2:31" x14ac:dyDescent="0.2">
      <c r="B136" t="s">
        <v>1270</v>
      </c>
      <c r="C136" t="s">
        <v>102</v>
      </c>
      <c r="D136" t="s">
        <v>1102</v>
      </c>
      <c r="E136">
        <v>18.297000000000001</v>
      </c>
      <c r="F136">
        <v>71</v>
      </c>
      <c r="G136">
        <v>6</v>
      </c>
      <c r="H136">
        <v>9</v>
      </c>
      <c r="I136">
        <v>5</v>
      </c>
      <c r="J136">
        <v>15</v>
      </c>
      <c r="K136">
        <v>20</v>
      </c>
      <c r="L136">
        <v>0.08</v>
      </c>
      <c r="M136">
        <v>0.13</v>
      </c>
      <c r="N136">
        <v>7.0000000000000007E-2</v>
      </c>
      <c r="O136">
        <v>0.21</v>
      </c>
      <c r="P136">
        <v>0.28000000000000003</v>
      </c>
      <c r="Q136">
        <v>1137.79</v>
      </c>
      <c r="R136">
        <v>16.03</v>
      </c>
      <c r="S136">
        <v>0.32</v>
      </c>
      <c r="T136">
        <v>0.47</v>
      </c>
      <c r="U136">
        <v>0.26</v>
      </c>
      <c r="V136">
        <v>0.79</v>
      </c>
      <c r="W136">
        <v>1.05</v>
      </c>
      <c r="X136">
        <v>13.34</v>
      </c>
      <c r="Y136">
        <v>13.82</v>
      </c>
      <c r="Z136">
        <v>39.94</v>
      </c>
      <c r="AA136">
        <v>49.59</v>
      </c>
      <c r="AB136">
        <v>11.18</v>
      </c>
      <c r="AC136">
        <v>45.9</v>
      </c>
      <c r="AD136">
        <v>56</v>
      </c>
      <c r="AE136">
        <v>66</v>
      </c>
    </row>
    <row r="137" spans="2:31" x14ac:dyDescent="0.2">
      <c r="B137" t="s">
        <v>1308</v>
      </c>
      <c r="C137" t="s">
        <v>41</v>
      </c>
      <c r="D137" t="s">
        <v>1076</v>
      </c>
      <c r="E137">
        <v>16.510000000000002</v>
      </c>
      <c r="F137">
        <v>60</v>
      </c>
      <c r="G137">
        <v>2</v>
      </c>
      <c r="H137">
        <v>5</v>
      </c>
      <c r="I137">
        <v>1</v>
      </c>
      <c r="J137">
        <v>7</v>
      </c>
      <c r="K137">
        <v>8</v>
      </c>
      <c r="L137">
        <v>0.03</v>
      </c>
      <c r="M137">
        <v>0.08</v>
      </c>
      <c r="N137">
        <v>0.02</v>
      </c>
      <c r="O137">
        <v>0.12</v>
      </c>
      <c r="P137">
        <v>0.13</v>
      </c>
      <c r="Q137">
        <v>524.72</v>
      </c>
      <c r="R137">
        <v>8.75</v>
      </c>
      <c r="S137">
        <v>0.23</v>
      </c>
      <c r="T137">
        <v>0.56999999999999995</v>
      </c>
      <c r="U137">
        <v>0.11</v>
      </c>
      <c r="V137">
        <v>0.8</v>
      </c>
      <c r="W137">
        <v>0.91</v>
      </c>
      <c r="X137">
        <v>12.86</v>
      </c>
      <c r="Y137">
        <v>13.19</v>
      </c>
      <c r="Z137">
        <v>46.85</v>
      </c>
      <c r="AA137">
        <v>51.76</v>
      </c>
      <c r="AB137">
        <v>-3.63</v>
      </c>
      <c r="AC137">
        <v>44.44</v>
      </c>
      <c r="AD137">
        <v>16</v>
      </c>
      <c r="AE137">
        <v>20</v>
      </c>
    </row>
    <row r="138" spans="2:31" x14ac:dyDescent="0.2">
      <c r="B138" t="s">
        <v>3753</v>
      </c>
      <c r="C138" t="s">
        <v>41</v>
      </c>
      <c r="D138" t="s">
        <v>1078</v>
      </c>
      <c r="E138">
        <v>16.436</v>
      </c>
      <c r="F138">
        <v>10</v>
      </c>
      <c r="G138">
        <v>2</v>
      </c>
      <c r="H138">
        <v>0</v>
      </c>
      <c r="I138">
        <v>1</v>
      </c>
      <c r="J138">
        <v>2</v>
      </c>
      <c r="K138">
        <v>3</v>
      </c>
      <c r="L138">
        <v>0.2</v>
      </c>
      <c r="M138">
        <v>0</v>
      </c>
      <c r="N138">
        <v>0.1</v>
      </c>
      <c r="O138">
        <v>0.2</v>
      </c>
      <c r="P138">
        <v>0.3</v>
      </c>
      <c r="Q138">
        <v>87.57</v>
      </c>
      <c r="R138">
        <v>8.76</v>
      </c>
      <c r="S138">
        <v>1.37</v>
      </c>
      <c r="T138">
        <v>0</v>
      </c>
      <c r="U138">
        <v>0.69</v>
      </c>
      <c r="V138">
        <v>1.37</v>
      </c>
      <c r="W138">
        <v>2.06</v>
      </c>
      <c r="X138">
        <v>11.53</v>
      </c>
      <c r="Y138">
        <v>11.88</v>
      </c>
      <c r="Z138">
        <v>40.299999999999997</v>
      </c>
      <c r="AA138">
        <v>50.16</v>
      </c>
      <c r="AB138">
        <v>-3.14</v>
      </c>
      <c r="AC138">
        <v>42.86</v>
      </c>
      <c r="AD138">
        <v>3</v>
      </c>
      <c r="AE138">
        <v>4</v>
      </c>
    </row>
    <row r="139" spans="2:31" x14ac:dyDescent="0.2">
      <c r="B139" t="s">
        <v>1193</v>
      </c>
      <c r="C139" t="s">
        <v>41</v>
      </c>
      <c r="D139" t="s">
        <v>1055</v>
      </c>
      <c r="E139">
        <v>18.225999999999999</v>
      </c>
      <c r="F139">
        <v>68</v>
      </c>
      <c r="G139">
        <v>21</v>
      </c>
      <c r="H139">
        <v>15</v>
      </c>
      <c r="I139">
        <v>11</v>
      </c>
      <c r="J139">
        <v>36</v>
      </c>
      <c r="K139">
        <v>47</v>
      </c>
      <c r="L139">
        <v>0.31</v>
      </c>
      <c r="M139">
        <v>0.22</v>
      </c>
      <c r="N139">
        <v>0.16</v>
      </c>
      <c r="O139">
        <v>0.53</v>
      </c>
      <c r="P139">
        <v>0.69</v>
      </c>
      <c r="Q139">
        <v>1038.3399999999999</v>
      </c>
      <c r="R139">
        <v>15.27</v>
      </c>
      <c r="S139">
        <v>1.21</v>
      </c>
      <c r="T139">
        <v>0.87</v>
      </c>
      <c r="U139">
        <v>0.64</v>
      </c>
      <c r="V139">
        <v>2.08</v>
      </c>
      <c r="W139">
        <v>2.72</v>
      </c>
      <c r="X139">
        <v>14.28</v>
      </c>
      <c r="Y139">
        <v>13.89</v>
      </c>
      <c r="Z139">
        <v>57.22</v>
      </c>
      <c r="AA139">
        <v>51.64</v>
      </c>
      <c r="AB139">
        <v>10.06</v>
      </c>
      <c r="AC139">
        <v>63.04</v>
      </c>
      <c r="AD139">
        <v>58</v>
      </c>
      <c r="AE139">
        <v>34</v>
      </c>
    </row>
    <row r="140" spans="2:31" x14ac:dyDescent="0.2">
      <c r="B140" t="s">
        <v>1114</v>
      </c>
      <c r="C140" t="s">
        <v>41</v>
      </c>
      <c r="D140" t="s">
        <v>1059</v>
      </c>
      <c r="E140">
        <v>18.035</v>
      </c>
      <c r="F140">
        <v>72</v>
      </c>
      <c r="G140">
        <v>11</v>
      </c>
      <c r="H140">
        <v>14</v>
      </c>
      <c r="I140">
        <v>5</v>
      </c>
      <c r="J140">
        <v>25</v>
      </c>
      <c r="K140">
        <v>30</v>
      </c>
      <c r="L140">
        <v>0.15</v>
      </c>
      <c r="M140">
        <v>0.19</v>
      </c>
      <c r="N140">
        <v>7.0000000000000007E-2</v>
      </c>
      <c r="O140">
        <v>0.35</v>
      </c>
      <c r="P140">
        <v>0.42</v>
      </c>
      <c r="Q140">
        <v>1068.1099999999999</v>
      </c>
      <c r="R140">
        <v>14.83</v>
      </c>
      <c r="S140">
        <v>0.62</v>
      </c>
      <c r="T140">
        <v>0.79</v>
      </c>
      <c r="U140">
        <v>0.28000000000000003</v>
      </c>
      <c r="V140">
        <v>1.4</v>
      </c>
      <c r="W140">
        <v>1.69</v>
      </c>
      <c r="X140">
        <v>14.67</v>
      </c>
      <c r="Y140">
        <v>14.25</v>
      </c>
      <c r="Z140">
        <v>51.46</v>
      </c>
      <c r="AA140">
        <v>51.16</v>
      </c>
      <c r="AB140">
        <v>-0.71</v>
      </c>
      <c r="AC140">
        <v>50.89</v>
      </c>
      <c r="AD140">
        <v>57</v>
      </c>
      <c r="AE140">
        <v>55</v>
      </c>
    </row>
    <row r="141" spans="2:31" x14ac:dyDescent="0.2">
      <c r="B141" t="s">
        <v>1436</v>
      </c>
      <c r="C141" t="s">
        <v>102</v>
      </c>
      <c r="D141" t="s">
        <v>1038</v>
      </c>
      <c r="E141">
        <v>16.350999999999999</v>
      </c>
      <c r="F141">
        <v>50</v>
      </c>
      <c r="G141">
        <v>3</v>
      </c>
      <c r="H141">
        <v>1</v>
      </c>
      <c r="I141">
        <v>3</v>
      </c>
      <c r="J141">
        <v>4</v>
      </c>
      <c r="K141">
        <v>7</v>
      </c>
      <c r="L141">
        <v>0.06</v>
      </c>
      <c r="M141">
        <v>0.02</v>
      </c>
      <c r="N141">
        <v>0.06</v>
      </c>
      <c r="O141">
        <v>0.08</v>
      </c>
      <c r="P141">
        <v>0.14000000000000001</v>
      </c>
      <c r="Q141">
        <v>438.43</v>
      </c>
      <c r="R141">
        <v>8.77</v>
      </c>
      <c r="S141">
        <v>0.41</v>
      </c>
      <c r="T141">
        <v>0.14000000000000001</v>
      </c>
      <c r="U141">
        <v>0.41</v>
      </c>
      <c r="V141">
        <v>0.55000000000000004</v>
      </c>
      <c r="W141">
        <v>0.96</v>
      </c>
      <c r="X141">
        <v>12.12</v>
      </c>
      <c r="Y141">
        <v>12.89</v>
      </c>
      <c r="Z141">
        <v>49.28</v>
      </c>
      <c r="AA141">
        <v>48.83</v>
      </c>
      <c r="AB141">
        <v>-7.7</v>
      </c>
      <c r="AC141">
        <v>48.28</v>
      </c>
      <c r="AD141">
        <v>14</v>
      </c>
      <c r="AE141">
        <v>15</v>
      </c>
    </row>
    <row r="142" spans="2:31" x14ac:dyDescent="0.2">
      <c r="B142" t="s">
        <v>1619</v>
      </c>
      <c r="C142" t="s">
        <v>49</v>
      </c>
      <c r="D142" t="s">
        <v>1090</v>
      </c>
      <c r="E142">
        <v>17.960999999999999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2:31" x14ac:dyDescent="0.2">
      <c r="B143" t="s">
        <v>1581</v>
      </c>
      <c r="C143" t="s">
        <v>49</v>
      </c>
      <c r="D143" t="s">
        <v>1105</v>
      </c>
      <c r="E143">
        <v>15.228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31.54</v>
      </c>
      <c r="R143">
        <v>6.31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13.17</v>
      </c>
      <c r="Y143">
        <v>14.02</v>
      </c>
      <c r="Z143">
        <v>44.36</v>
      </c>
      <c r="AA143">
        <v>43.73</v>
      </c>
      <c r="AB143">
        <v>-47.62</v>
      </c>
      <c r="AC143">
        <v>0</v>
      </c>
      <c r="AD143">
        <v>0</v>
      </c>
      <c r="AE143">
        <v>1</v>
      </c>
    </row>
    <row r="144" spans="2:31" x14ac:dyDescent="0.2">
      <c r="B144" t="s">
        <v>1356</v>
      </c>
      <c r="C144" t="s">
        <v>41</v>
      </c>
      <c r="D144" t="s">
        <v>1080</v>
      </c>
      <c r="E144">
        <v>15.976000000000001</v>
      </c>
      <c r="F144">
        <v>68</v>
      </c>
      <c r="G144">
        <v>6</v>
      </c>
      <c r="H144">
        <v>3</v>
      </c>
      <c r="I144">
        <v>9</v>
      </c>
      <c r="J144">
        <v>9</v>
      </c>
      <c r="K144">
        <v>18</v>
      </c>
      <c r="L144">
        <v>0.09</v>
      </c>
      <c r="M144">
        <v>0.04</v>
      </c>
      <c r="N144">
        <v>0.13</v>
      </c>
      <c r="O144">
        <v>0.13</v>
      </c>
      <c r="P144">
        <v>0.26</v>
      </c>
      <c r="Q144">
        <v>760.9</v>
      </c>
      <c r="R144">
        <v>11.19</v>
      </c>
      <c r="S144">
        <v>0.47</v>
      </c>
      <c r="T144">
        <v>0.24</v>
      </c>
      <c r="U144">
        <v>0.71</v>
      </c>
      <c r="V144">
        <v>0.71</v>
      </c>
      <c r="W144">
        <v>1.42</v>
      </c>
      <c r="X144">
        <v>13.96</v>
      </c>
      <c r="Y144">
        <v>13.25</v>
      </c>
      <c r="Z144">
        <v>52.44</v>
      </c>
      <c r="AA144">
        <v>49.17</v>
      </c>
      <c r="AB144">
        <v>7.86</v>
      </c>
      <c r="AC144">
        <v>56.14</v>
      </c>
      <c r="AD144">
        <v>32</v>
      </c>
      <c r="AE144">
        <v>25</v>
      </c>
    </row>
    <row r="145" spans="2:31" x14ac:dyDescent="0.2">
      <c r="B145" t="s">
        <v>1334</v>
      </c>
      <c r="C145" t="s">
        <v>102</v>
      </c>
      <c r="D145" t="s">
        <v>1049</v>
      </c>
      <c r="E145">
        <v>18.774000000000001</v>
      </c>
      <c r="F145">
        <v>62</v>
      </c>
      <c r="G145">
        <v>3</v>
      </c>
      <c r="H145">
        <v>7</v>
      </c>
      <c r="I145">
        <v>5</v>
      </c>
      <c r="J145">
        <v>10</v>
      </c>
      <c r="K145">
        <v>15</v>
      </c>
      <c r="L145">
        <v>0.05</v>
      </c>
      <c r="M145">
        <v>0.11</v>
      </c>
      <c r="N145">
        <v>0.08</v>
      </c>
      <c r="O145">
        <v>0.16</v>
      </c>
      <c r="P145">
        <v>0.24</v>
      </c>
      <c r="Q145">
        <v>708.66</v>
      </c>
      <c r="R145">
        <v>11.43</v>
      </c>
      <c r="S145">
        <v>0.25</v>
      </c>
      <c r="T145">
        <v>0.59</v>
      </c>
      <c r="U145">
        <v>0.42</v>
      </c>
      <c r="V145">
        <v>0.85</v>
      </c>
      <c r="W145">
        <v>1.27</v>
      </c>
      <c r="X145">
        <v>12.52</v>
      </c>
      <c r="Y145">
        <v>13.52</v>
      </c>
      <c r="Z145">
        <v>54.21</v>
      </c>
      <c r="AA145">
        <v>51.11</v>
      </c>
      <c r="AB145">
        <v>-2.97</v>
      </c>
      <c r="AC145">
        <v>55.74</v>
      </c>
      <c r="AD145">
        <v>34</v>
      </c>
      <c r="AE145">
        <v>27</v>
      </c>
    </row>
    <row r="146" spans="2:31" x14ac:dyDescent="0.2">
      <c r="B146" t="s">
        <v>3683</v>
      </c>
      <c r="C146" t="s">
        <v>46</v>
      </c>
      <c r="D146" t="s">
        <v>1057</v>
      </c>
      <c r="E146">
        <v>16.375</v>
      </c>
      <c r="F146">
        <v>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30.6</v>
      </c>
      <c r="R146">
        <v>7.65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10.83</v>
      </c>
      <c r="Y146">
        <v>15.29</v>
      </c>
      <c r="Z146">
        <v>43.59</v>
      </c>
      <c r="AA146">
        <v>61.46</v>
      </c>
      <c r="AB146">
        <v>-54.55</v>
      </c>
      <c r="AC146">
        <v>0</v>
      </c>
      <c r="AD146">
        <v>0</v>
      </c>
      <c r="AE146">
        <v>1</v>
      </c>
    </row>
    <row r="147" spans="2:31" x14ac:dyDescent="0.2">
      <c r="B147" t="s">
        <v>1759</v>
      </c>
      <c r="C147" t="s">
        <v>41</v>
      </c>
      <c r="D147" t="s">
        <v>1044</v>
      </c>
      <c r="E147">
        <v>16.350999999999999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-40</v>
      </c>
      <c r="AC147">
        <v>0</v>
      </c>
      <c r="AD147">
        <v>0</v>
      </c>
      <c r="AE147">
        <v>0</v>
      </c>
    </row>
    <row r="148" spans="2:31" x14ac:dyDescent="0.2">
      <c r="B148" t="s">
        <v>1169</v>
      </c>
      <c r="C148" t="s">
        <v>49</v>
      </c>
      <c r="D148" t="s">
        <v>1064</v>
      </c>
      <c r="E148">
        <v>20.663</v>
      </c>
      <c r="F148">
        <v>72</v>
      </c>
      <c r="G148">
        <v>21</v>
      </c>
      <c r="H148">
        <v>12</v>
      </c>
      <c r="I148">
        <v>5</v>
      </c>
      <c r="J148">
        <v>33</v>
      </c>
      <c r="K148">
        <v>38</v>
      </c>
      <c r="L148">
        <v>0.28999999999999998</v>
      </c>
      <c r="M148">
        <v>0.17</v>
      </c>
      <c r="N148">
        <v>7.0000000000000007E-2</v>
      </c>
      <c r="O148">
        <v>0.46</v>
      </c>
      <c r="P148">
        <v>0.53</v>
      </c>
      <c r="Q148">
        <v>991.09</v>
      </c>
      <c r="R148">
        <v>13.77</v>
      </c>
      <c r="S148">
        <v>1.27</v>
      </c>
      <c r="T148">
        <v>0.73</v>
      </c>
      <c r="U148">
        <v>0.3</v>
      </c>
      <c r="V148">
        <v>2</v>
      </c>
      <c r="W148">
        <v>2.2999999999999998</v>
      </c>
      <c r="X148">
        <v>14.74</v>
      </c>
      <c r="Y148">
        <v>14.18</v>
      </c>
      <c r="Z148">
        <v>49.69</v>
      </c>
      <c r="AA148">
        <v>50.2</v>
      </c>
      <c r="AB148">
        <v>9.3800000000000008</v>
      </c>
      <c r="AC148">
        <v>56.44</v>
      </c>
      <c r="AD148">
        <v>57</v>
      </c>
      <c r="AE148">
        <v>44</v>
      </c>
    </row>
    <row r="149" spans="2:31" x14ac:dyDescent="0.2">
      <c r="B149" t="s">
        <v>1377</v>
      </c>
      <c r="C149" t="s">
        <v>46</v>
      </c>
      <c r="D149" t="s">
        <v>1040</v>
      </c>
      <c r="E149">
        <v>17.001999999999999</v>
      </c>
      <c r="F149">
        <v>61</v>
      </c>
      <c r="G149">
        <v>1</v>
      </c>
      <c r="H149">
        <v>3</v>
      </c>
      <c r="I149">
        <v>3</v>
      </c>
      <c r="J149">
        <v>4</v>
      </c>
      <c r="K149">
        <v>7</v>
      </c>
      <c r="L149">
        <v>0.02</v>
      </c>
      <c r="M149">
        <v>0.05</v>
      </c>
      <c r="N149">
        <v>0.05</v>
      </c>
      <c r="O149">
        <v>7.0000000000000007E-2</v>
      </c>
      <c r="P149">
        <v>0.11</v>
      </c>
      <c r="Q149">
        <v>509.41</v>
      </c>
      <c r="R149">
        <v>8.35</v>
      </c>
      <c r="S149">
        <v>0.12</v>
      </c>
      <c r="T149">
        <v>0.35</v>
      </c>
      <c r="U149">
        <v>0.35</v>
      </c>
      <c r="V149">
        <v>0.47</v>
      </c>
      <c r="W149">
        <v>0.82</v>
      </c>
      <c r="X149">
        <v>12.78</v>
      </c>
      <c r="Y149">
        <v>12.84</v>
      </c>
      <c r="Z149">
        <v>44.38</v>
      </c>
      <c r="AA149">
        <v>50.11</v>
      </c>
      <c r="AB149">
        <v>-13.69</v>
      </c>
      <c r="AC149">
        <v>35.479999999999997</v>
      </c>
      <c r="AD149">
        <v>11</v>
      </c>
      <c r="AE149">
        <v>20</v>
      </c>
    </row>
    <row r="150" spans="2:31" x14ac:dyDescent="0.2">
      <c r="B150" t="s">
        <v>1506</v>
      </c>
      <c r="C150" t="s">
        <v>46</v>
      </c>
      <c r="D150" t="s">
        <v>1690</v>
      </c>
      <c r="E150">
        <v>17.864999999999998</v>
      </c>
      <c r="F150">
        <v>44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0.02</v>
      </c>
      <c r="N150">
        <v>0</v>
      </c>
      <c r="O150">
        <v>0.02</v>
      </c>
      <c r="P150">
        <v>0.02</v>
      </c>
      <c r="Q150">
        <v>374.32</v>
      </c>
      <c r="R150">
        <v>8.51</v>
      </c>
      <c r="S150">
        <v>0</v>
      </c>
      <c r="T150">
        <v>0.16</v>
      </c>
      <c r="U150">
        <v>0</v>
      </c>
      <c r="V150">
        <v>0.16</v>
      </c>
      <c r="W150">
        <v>0.16</v>
      </c>
      <c r="X150">
        <v>12.84</v>
      </c>
      <c r="Y150">
        <v>13.32</v>
      </c>
      <c r="Z150">
        <v>46.9</v>
      </c>
      <c r="AA150">
        <v>51.57</v>
      </c>
      <c r="AB150">
        <v>-28.84</v>
      </c>
      <c r="AC150">
        <v>16.670000000000002</v>
      </c>
      <c r="AD150">
        <v>4</v>
      </c>
      <c r="AE150">
        <v>20</v>
      </c>
    </row>
    <row r="151" spans="2:31" x14ac:dyDescent="0.2">
      <c r="B151" t="s">
        <v>1479</v>
      </c>
      <c r="C151" t="s">
        <v>102</v>
      </c>
      <c r="D151" t="s">
        <v>1035</v>
      </c>
      <c r="E151">
        <v>15.375999999999999</v>
      </c>
      <c r="F151">
        <v>9</v>
      </c>
      <c r="G151">
        <v>1</v>
      </c>
      <c r="H151">
        <v>0</v>
      </c>
      <c r="I151">
        <v>1</v>
      </c>
      <c r="J151">
        <v>1</v>
      </c>
      <c r="K151">
        <v>2</v>
      </c>
      <c r="L151">
        <v>0.11</v>
      </c>
      <c r="M151">
        <v>0</v>
      </c>
      <c r="N151">
        <v>0.11</v>
      </c>
      <c r="O151">
        <v>0.11</v>
      </c>
      <c r="P151">
        <v>0.22</v>
      </c>
      <c r="Q151">
        <v>107.71</v>
      </c>
      <c r="R151">
        <v>11.97</v>
      </c>
      <c r="S151">
        <v>0.56000000000000005</v>
      </c>
      <c r="T151">
        <v>0</v>
      </c>
      <c r="U151">
        <v>0.56000000000000005</v>
      </c>
      <c r="V151">
        <v>0.56000000000000005</v>
      </c>
      <c r="W151">
        <v>1.1100000000000001</v>
      </c>
      <c r="X151">
        <v>13.36</v>
      </c>
      <c r="Y151">
        <v>13.45</v>
      </c>
      <c r="Z151">
        <v>58.97</v>
      </c>
      <c r="AA151">
        <v>47.92</v>
      </c>
      <c r="AB151">
        <v>19.3</v>
      </c>
      <c r="AC151">
        <v>66.67</v>
      </c>
      <c r="AD151">
        <v>8</v>
      </c>
      <c r="AE151">
        <v>4</v>
      </c>
    </row>
    <row r="152" spans="2:31" x14ac:dyDescent="0.2">
      <c r="B152" t="s">
        <v>1362</v>
      </c>
      <c r="C152" t="s">
        <v>1047</v>
      </c>
      <c r="D152" t="s">
        <v>1698</v>
      </c>
      <c r="E152">
        <v>18.478000000000002</v>
      </c>
      <c r="F152">
        <v>69</v>
      </c>
      <c r="G152">
        <v>4</v>
      </c>
      <c r="H152">
        <v>3</v>
      </c>
      <c r="I152">
        <v>7</v>
      </c>
      <c r="J152">
        <v>7</v>
      </c>
      <c r="K152">
        <v>14</v>
      </c>
      <c r="L152">
        <v>0.06</v>
      </c>
      <c r="M152">
        <v>0.04</v>
      </c>
      <c r="N152">
        <v>0.1</v>
      </c>
      <c r="O152">
        <v>0.1</v>
      </c>
      <c r="P152">
        <v>0.2</v>
      </c>
      <c r="Q152">
        <v>1026.4000000000001</v>
      </c>
      <c r="R152">
        <v>14.88</v>
      </c>
      <c r="S152">
        <v>0.23</v>
      </c>
      <c r="T152">
        <v>0.18</v>
      </c>
      <c r="U152">
        <v>0.41</v>
      </c>
      <c r="V152">
        <v>0.41</v>
      </c>
      <c r="W152">
        <v>0.82</v>
      </c>
      <c r="X152">
        <v>12.94</v>
      </c>
      <c r="Y152">
        <v>13.73</v>
      </c>
      <c r="Z152">
        <v>47.51</v>
      </c>
      <c r="AA152">
        <v>50.2</v>
      </c>
      <c r="AB152">
        <v>6.25</v>
      </c>
      <c r="AC152">
        <v>51.89</v>
      </c>
      <c r="AD152">
        <v>55</v>
      </c>
      <c r="AE152">
        <v>51</v>
      </c>
    </row>
    <row r="153" spans="2:31" x14ac:dyDescent="0.2">
      <c r="B153" t="s">
        <v>1410</v>
      </c>
      <c r="C153" t="s">
        <v>102</v>
      </c>
      <c r="D153" t="s">
        <v>1105</v>
      </c>
      <c r="E153">
        <v>19.611999999999998</v>
      </c>
      <c r="F153">
        <v>59</v>
      </c>
      <c r="G153">
        <v>1</v>
      </c>
      <c r="H153">
        <v>2</v>
      </c>
      <c r="I153">
        <v>6</v>
      </c>
      <c r="J153">
        <v>3</v>
      </c>
      <c r="K153">
        <v>9</v>
      </c>
      <c r="L153">
        <v>0.02</v>
      </c>
      <c r="M153">
        <v>0.03</v>
      </c>
      <c r="N153">
        <v>0.1</v>
      </c>
      <c r="O153">
        <v>0.05</v>
      </c>
      <c r="P153">
        <v>0.15</v>
      </c>
      <c r="Q153">
        <v>895.09</v>
      </c>
      <c r="R153">
        <v>15.17</v>
      </c>
      <c r="S153">
        <v>7.0000000000000007E-2</v>
      </c>
      <c r="T153">
        <v>0.13</v>
      </c>
      <c r="U153">
        <v>0.4</v>
      </c>
      <c r="V153">
        <v>0.2</v>
      </c>
      <c r="W153">
        <v>0.6</v>
      </c>
      <c r="X153">
        <v>13.4</v>
      </c>
      <c r="Y153">
        <v>13.96</v>
      </c>
      <c r="Z153">
        <v>43.86</v>
      </c>
      <c r="AA153">
        <v>49.92</v>
      </c>
      <c r="AB153">
        <v>-4.32</v>
      </c>
      <c r="AC153">
        <v>40</v>
      </c>
      <c r="AD153">
        <v>38</v>
      </c>
      <c r="AE153">
        <v>57</v>
      </c>
    </row>
    <row r="154" spans="2:31" x14ac:dyDescent="0.2">
      <c r="B154" t="s">
        <v>3812</v>
      </c>
      <c r="C154" t="s">
        <v>46</v>
      </c>
      <c r="D154" t="s">
        <v>1051</v>
      </c>
      <c r="E154">
        <v>16.384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26.4</v>
      </c>
      <c r="R154">
        <v>13.2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11.81</v>
      </c>
      <c r="Y154">
        <v>13.74</v>
      </c>
      <c r="Z154">
        <v>44.7</v>
      </c>
      <c r="AA154">
        <v>48.58</v>
      </c>
      <c r="AB154">
        <v>-8.33</v>
      </c>
      <c r="AC154">
        <v>66.67</v>
      </c>
      <c r="AD154">
        <v>2</v>
      </c>
      <c r="AE154">
        <v>1</v>
      </c>
    </row>
    <row r="155" spans="2:31" x14ac:dyDescent="0.2">
      <c r="B155" t="s">
        <v>1327</v>
      </c>
      <c r="C155" t="s">
        <v>102</v>
      </c>
      <c r="D155" t="s">
        <v>1044</v>
      </c>
      <c r="E155">
        <v>19.638999999999999</v>
      </c>
      <c r="F155">
        <v>72</v>
      </c>
      <c r="G155">
        <v>2</v>
      </c>
      <c r="H155">
        <v>6</v>
      </c>
      <c r="I155">
        <v>4</v>
      </c>
      <c r="J155">
        <v>8</v>
      </c>
      <c r="K155">
        <v>12</v>
      </c>
      <c r="L155">
        <v>0.03</v>
      </c>
      <c r="M155">
        <v>0.08</v>
      </c>
      <c r="N155">
        <v>0.06</v>
      </c>
      <c r="O155">
        <v>0.11</v>
      </c>
      <c r="P155">
        <v>0.17</v>
      </c>
      <c r="Q155">
        <v>1111.6500000000001</v>
      </c>
      <c r="R155">
        <v>15.44</v>
      </c>
      <c r="S155">
        <v>0.11</v>
      </c>
      <c r="T155">
        <v>0.32</v>
      </c>
      <c r="U155">
        <v>0.22</v>
      </c>
      <c r="V155">
        <v>0.43</v>
      </c>
      <c r="W155">
        <v>0.65</v>
      </c>
      <c r="X155">
        <v>13.86</v>
      </c>
      <c r="Y155">
        <v>13.83</v>
      </c>
      <c r="Z155">
        <v>50.41</v>
      </c>
      <c r="AA155">
        <v>49.72</v>
      </c>
      <c r="AB155">
        <v>-18.5</v>
      </c>
      <c r="AC155">
        <v>38.14</v>
      </c>
      <c r="AD155">
        <v>45</v>
      </c>
      <c r="AE155">
        <v>73</v>
      </c>
    </row>
    <row r="156" spans="2:31" x14ac:dyDescent="0.2">
      <c r="B156" t="s">
        <v>1274</v>
      </c>
      <c r="C156" t="s">
        <v>102</v>
      </c>
      <c r="D156" t="s">
        <v>1057</v>
      </c>
      <c r="E156">
        <v>19.491</v>
      </c>
      <c r="F156">
        <v>71</v>
      </c>
      <c r="G156">
        <v>4</v>
      </c>
      <c r="H156">
        <v>8</v>
      </c>
      <c r="I156">
        <v>3</v>
      </c>
      <c r="J156">
        <v>12</v>
      </c>
      <c r="K156">
        <v>15</v>
      </c>
      <c r="L156">
        <v>0.06</v>
      </c>
      <c r="M156">
        <v>0.11</v>
      </c>
      <c r="N156">
        <v>0.04</v>
      </c>
      <c r="O156">
        <v>0.17</v>
      </c>
      <c r="P156">
        <v>0.21</v>
      </c>
      <c r="Q156">
        <v>979.13</v>
      </c>
      <c r="R156">
        <v>13.79</v>
      </c>
      <c r="S156">
        <v>0.25</v>
      </c>
      <c r="T156">
        <v>0.49</v>
      </c>
      <c r="U156">
        <v>0.18</v>
      </c>
      <c r="V156">
        <v>0.74</v>
      </c>
      <c r="W156">
        <v>0.92</v>
      </c>
      <c r="X156">
        <v>12.93</v>
      </c>
      <c r="Y156">
        <v>13.45</v>
      </c>
      <c r="Z156">
        <v>53.18</v>
      </c>
      <c r="AA156">
        <v>48.87</v>
      </c>
      <c r="AB156">
        <v>-4.3600000000000003</v>
      </c>
      <c r="AC156">
        <v>50.96</v>
      </c>
      <c r="AD156">
        <v>53</v>
      </c>
      <c r="AE156">
        <v>51</v>
      </c>
    </row>
    <row r="157" spans="2:31" x14ac:dyDescent="0.2">
      <c r="B157" t="s">
        <v>1530</v>
      </c>
      <c r="C157" t="s">
        <v>1240</v>
      </c>
      <c r="D157" t="s">
        <v>1076</v>
      </c>
      <c r="E157">
        <v>18.998000000000001</v>
      </c>
      <c r="F157">
        <v>57</v>
      </c>
      <c r="G157">
        <v>0</v>
      </c>
      <c r="H157">
        <v>1</v>
      </c>
      <c r="I157">
        <v>4</v>
      </c>
      <c r="J157">
        <v>1</v>
      </c>
      <c r="K157">
        <v>5</v>
      </c>
      <c r="L157">
        <v>0</v>
      </c>
      <c r="M157">
        <v>0.02</v>
      </c>
      <c r="N157">
        <v>7.0000000000000007E-2</v>
      </c>
      <c r="O157">
        <v>0.02</v>
      </c>
      <c r="P157">
        <v>0.09</v>
      </c>
      <c r="Q157">
        <v>728.56</v>
      </c>
      <c r="R157">
        <v>12.78</v>
      </c>
      <c r="S157">
        <v>0</v>
      </c>
      <c r="T157">
        <v>0.08</v>
      </c>
      <c r="U157">
        <v>0.33</v>
      </c>
      <c r="V157">
        <v>0.08</v>
      </c>
      <c r="W157">
        <v>0.41</v>
      </c>
      <c r="X157">
        <v>13.02</v>
      </c>
      <c r="Y157">
        <v>13.52</v>
      </c>
      <c r="Z157">
        <v>49.03</v>
      </c>
      <c r="AA157">
        <v>51.32</v>
      </c>
      <c r="AB157">
        <v>5.93</v>
      </c>
      <c r="AC157">
        <v>52.17</v>
      </c>
      <c r="AD157">
        <v>36</v>
      </c>
      <c r="AE157">
        <v>33</v>
      </c>
    </row>
    <row r="158" spans="2:31" x14ac:dyDescent="0.2">
      <c r="B158" t="s">
        <v>1570</v>
      </c>
      <c r="C158" t="s">
        <v>102</v>
      </c>
      <c r="D158" t="s">
        <v>1044</v>
      </c>
      <c r="E158">
        <v>16.34</v>
      </c>
      <c r="F158">
        <v>11</v>
      </c>
      <c r="G158">
        <v>0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0.09</v>
      </c>
      <c r="N158">
        <v>0</v>
      </c>
      <c r="O158">
        <v>0.09</v>
      </c>
      <c r="P158">
        <v>0.09</v>
      </c>
      <c r="Q158">
        <v>119.37</v>
      </c>
      <c r="R158">
        <v>10.85</v>
      </c>
      <c r="S158">
        <v>0</v>
      </c>
      <c r="T158">
        <v>0.5</v>
      </c>
      <c r="U158">
        <v>0</v>
      </c>
      <c r="V158">
        <v>0.5</v>
      </c>
      <c r="W158">
        <v>0.5</v>
      </c>
      <c r="X158">
        <v>13.64</v>
      </c>
      <c r="Y158">
        <v>14.12</v>
      </c>
      <c r="Z158">
        <v>50.53</v>
      </c>
      <c r="AA158">
        <v>50.07</v>
      </c>
      <c r="AB158">
        <v>-14.53</v>
      </c>
      <c r="AC158">
        <v>44.44</v>
      </c>
      <c r="AD158">
        <v>4</v>
      </c>
      <c r="AE158">
        <v>5</v>
      </c>
    </row>
    <row r="159" spans="2:31" x14ac:dyDescent="0.2">
      <c r="B159" t="s">
        <v>1607</v>
      </c>
      <c r="C159" t="s">
        <v>102</v>
      </c>
      <c r="D159" t="s">
        <v>1059</v>
      </c>
      <c r="E159">
        <v>18.385000000000002</v>
      </c>
      <c r="F159">
        <v>39</v>
      </c>
      <c r="G159">
        <v>0</v>
      </c>
      <c r="H159">
        <v>2</v>
      </c>
      <c r="I159">
        <v>3</v>
      </c>
      <c r="J159">
        <v>2</v>
      </c>
      <c r="K159">
        <v>5</v>
      </c>
      <c r="L159">
        <v>0</v>
      </c>
      <c r="M159">
        <v>0.05</v>
      </c>
      <c r="N159">
        <v>0.08</v>
      </c>
      <c r="O159">
        <v>0.05</v>
      </c>
      <c r="P159">
        <v>0.13</v>
      </c>
      <c r="Q159">
        <v>473.39</v>
      </c>
      <c r="R159">
        <v>12.14</v>
      </c>
      <c r="S159">
        <v>0</v>
      </c>
      <c r="T159">
        <v>0.25</v>
      </c>
      <c r="U159">
        <v>0.38</v>
      </c>
      <c r="V159">
        <v>0.25</v>
      </c>
      <c r="W159">
        <v>0.63</v>
      </c>
      <c r="X159">
        <v>12.96</v>
      </c>
      <c r="Y159">
        <v>13.53</v>
      </c>
      <c r="Z159">
        <v>49.99</v>
      </c>
      <c r="AA159">
        <v>50.55</v>
      </c>
      <c r="AB159">
        <v>-0.42</v>
      </c>
      <c r="AC159">
        <v>48.89</v>
      </c>
      <c r="AD159">
        <v>22</v>
      </c>
      <c r="AE159">
        <v>23</v>
      </c>
    </row>
    <row r="160" spans="2:31" x14ac:dyDescent="0.2">
      <c r="B160" t="s">
        <v>1088</v>
      </c>
      <c r="C160" t="s">
        <v>41</v>
      </c>
      <c r="D160" t="s">
        <v>644</v>
      </c>
      <c r="E160">
        <v>19.123999999999999</v>
      </c>
      <c r="F160">
        <v>66</v>
      </c>
      <c r="G160">
        <v>15</v>
      </c>
      <c r="H160">
        <v>13</v>
      </c>
      <c r="I160">
        <v>8</v>
      </c>
      <c r="J160">
        <v>28</v>
      </c>
      <c r="K160">
        <v>36</v>
      </c>
      <c r="L160">
        <v>0.23</v>
      </c>
      <c r="M160">
        <v>0.2</v>
      </c>
      <c r="N160">
        <v>0.12</v>
      </c>
      <c r="O160">
        <v>0.42</v>
      </c>
      <c r="P160">
        <v>0.55000000000000004</v>
      </c>
      <c r="Q160">
        <v>996.59</v>
      </c>
      <c r="R160">
        <v>15.1</v>
      </c>
      <c r="S160">
        <v>0.9</v>
      </c>
      <c r="T160">
        <v>0.78</v>
      </c>
      <c r="U160">
        <v>0.48</v>
      </c>
      <c r="V160">
        <v>1.69</v>
      </c>
      <c r="W160">
        <v>2.17</v>
      </c>
      <c r="X160">
        <v>13.63</v>
      </c>
      <c r="Y160">
        <v>13.97</v>
      </c>
      <c r="Z160">
        <v>53.73</v>
      </c>
      <c r="AA160">
        <v>50.82</v>
      </c>
      <c r="AB160">
        <v>-0.88</v>
      </c>
      <c r="AC160">
        <v>52.21</v>
      </c>
      <c r="AD160">
        <v>59</v>
      </c>
      <c r="AE160">
        <v>54</v>
      </c>
    </row>
    <row r="161" spans="2:31" x14ac:dyDescent="0.2">
      <c r="B161" t="s">
        <v>1512</v>
      </c>
      <c r="C161" t="s">
        <v>102</v>
      </c>
      <c r="D161" t="s">
        <v>1040</v>
      </c>
      <c r="E161">
        <v>20.488</v>
      </c>
      <c r="F161">
        <v>59</v>
      </c>
      <c r="G161">
        <v>2</v>
      </c>
      <c r="H161">
        <v>2</v>
      </c>
      <c r="I161">
        <v>3</v>
      </c>
      <c r="J161">
        <v>4</v>
      </c>
      <c r="K161">
        <v>7</v>
      </c>
      <c r="L161">
        <v>0.03</v>
      </c>
      <c r="M161">
        <v>0.03</v>
      </c>
      <c r="N161">
        <v>0.05</v>
      </c>
      <c r="O161">
        <v>7.0000000000000007E-2</v>
      </c>
      <c r="P161">
        <v>0.12</v>
      </c>
      <c r="Q161">
        <v>762.94</v>
      </c>
      <c r="R161">
        <v>12.93</v>
      </c>
      <c r="S161">
        <v>0.16</v>
      </c>
      <c r="T161">
        <v>0.16</v>
      </c>
      <c r="U161">
        <v>0.24</v>
      </c>
      <c r="V161">
        <v>0.31</v>
      </c>
      <c r="W161">
        <v>0.55000000000000004</v>
      </c>
      <c r="X161">
        <v>13.65</v>
      </c>
      <c r="Y161">
        <v>13.8</v>
      </c>
      <c r="Z161">
        <v>47.5</v>
      </c>
      <c r="AA161">
        <v>50.39</v>
      </c>
      <c r="AB161">
        <v>-2.9</v>
      </c>
      <c r="AC161">
        <v>45.83</v>
      </c>
      <c r="AD161">
        <v>33</v>
      </c>
      <c r="AE161">
        <v>39</v>
      </c>
    </row>
    <row r="162" spans="2:31" x14ac:dyDescent="0.2">
      <c r="B162" t="s">
        <v>1326</v>
      </c>
      <c r="C162" t="s">
        <v>46</v>
      </c>
      <c r="D162" t="s">
        <v>1102</v>
      </c>
      <c r="E162">
        <v>16.934000000000001</v>
      </c>
      <c r="F162">
        <v>63</v>
      </c>
      <c r="G162">
        <v>11</v>
      </c>
      <c r="H162">
        <v>5</v>
      </c>
      <c r="I162">
        <v>6</v>
      </c>
      <c r="J162">
        <v>16</v>
      </c>
      <c r="K162">
        <v>22</v>
      </c>
      <c r="L162">
        <v>0.17</v>
      </c>
      <c r="M162">
        <v>0.08</v>
      </c>
      <c r="N162">
        <v>0.1</v>
      </c>
      <c r="O162">
        <v>0.25</v>
      </c>
      <c r="P162">
        <v>0.35</v>
      </c>
      <c r="Q162">
        <v>720.68</v>
      </c>
      <c r="R162">
        <v>11.44</v>
      </c>
      <c r="S162">
        <v>0.92</v>
      </c>
      <c r="T162">
        <v>0.42</v>
      </c>
      <c r="U162">
        <v>0.5</v>
      </c>
      <c r="V162">
        <v>1.33</v>
      </c>
      <c r="W162">
        <v>1.83</v>
      </c>
      <c r="X162">
        <v>13.53</v>
      </c>
      <c r="Y162">
        <v>13.68</v>
      </c>
      <c r="Z162">
        <v>38.659999999999997</v>
      </c>
      <c r="AA162">
        <v>48.55</v>
      </c>
      <c r="AB162">
        <v>4.0599999999999996</v>
      </c>
      <c r="AC162">
        <v>41.27</v>
      </c>
      <c r="AD162">
        <v>26</v>
      </c>
      <c r="AE162">
        <v>37</v>
      </c>
    </row>
    <row r="163" spans="2:31" x14ac:dyDescent="0.2">
      <c r="B163" t="s">
        <v>1186</v>
      </c>
      <c r="C163" t="s">
        <v>102</v>
      </c>
      <c r="D163" t="s">
        <v>1044</v>
      </c>
      <c r="E163">
        <v>19.513000000000002</v>
      </c>
      <c r="F163">
        <v>70</v>
      </c>
      <c r="G163">
        <v>15</v>
      </c>
      <c r="H163">
        <v>16</v>
      </c>
      <c r="I163">
        <v>16</v>
      </c>
      <c r="J163">
        <v>31</v>
      </c>
      <c r="K163">
        <v>47</v>
      </c>
      <c r="L163">
        <v>0.21</v>
      </c>
      <c r="M163">
        <v>0.23</v>
      </c>
      <c r="N163">
        <v>0.23</v>
      </c>
      <c r="O163">
        <v>0.44</v>
      </c>
      <c r="P163">
        <v>0.67</v>
      </c>
      <c r="Q163">
        <v>1333.37</v>
      </c>
      <c r="R163">
        <v>19.05</v>
      </c>
      <c r="S163">
        <v>0.67</v>
      </c>
      <c r="T163">
        <v>0.72</v>
      </c>
      <c r="U163">
        <v>0.72</v>
      </c>
      <c r="V163">
        <v>1.39</v>
      </c>
      <c r="W163">
        <v>2.11</v>
      </c>
      <c r="X163">
        <v>14.13</v>
      </c>
      <c r="Y163">
        <v>13.85</v>
      </c>
      <c r="Z163">
        <v>49.49</v>
      </c>
      <c r="AA163">
        <v>48.91</v>
      </c>
      <c r="AB163">
        <v>9.3699999999999992</v>
      </c>
      <c r="AC163">
        <v>55.48</v>
      </c>
      <c r="AD163">
        <v>86</v>
      </c>
      <c r="AE163">
        <v>69</v>
      </c>
    </row>
    <row r="164" spans="2:31" x14ac:dyDescent="0.2">
      <c r="B164" t="s">
        <v>1101</v>
      </c>
      <c r="C164" t="s">
        <v>46</v>
      </c>
      <c r="D164" t="s">
        <v>1693</v>
      </c>
      <c r="E164">
        <v>19.260999999999999</v>
      </c>
      <c r="F164">
        <v>68</v>
      </c>
      <c r="G164">
        <v>14</v>
      </c>
      <c r="H164">
        <v>16</v>
      </c>
      <c r="I164">
        <v>7</v>
      </c>
      <c r="J164">
        <v>30</v>
      </c>
      <c r="K164">
        <v>37</v>
      </c>
      <c r="L164">
        <v>0.21</v>
      </c>
      <c r="M164">
        <v>0.24</v>
      </c>
      <c r="N164">
        <v>0.1</v>
      </c>
      <c r="O164">
        <v>0.44</v>
      </c>
      <c r="P164">
        <v>0.54</v>
      </c>
      <c r="Q164">
        <v>1090.8499999999999</v>
      </c>
      <c r="R164">
        <v>16.04</v>
      </c>
      <c r="S164">
        <v>0.77</v>
      </c>
      <c r="T164">
        <v>0.88</v>
      </c>
      <c r="U164">
        <v>0.39</v>
      </c>
      <c r="V164">
        <v>1.65</v>
      </c>
      <c r="W164">
        <v>2.04</v>
      </c>
      <c r="X164">
        <v>14.44</v>
      </c>
      <c r="Y164">
        <v>13.95</v>
      </c>
      <c r="Z164">
        <v>43.12</v>
      </c>
      <c r="AA164">
        <v>50.4</v>
      </c>
      <c r="AB164">
        <v>11.85</v>
      </c>
      <c r="AC164">
        <v>46.85</v>
      </c>
      <c r="AD164">
        <v>52</v>
      </c>
      <c r="AE164">
        <v>59</v>
      </c>
    </row>
    <row r="165" spans="2:31" x14ac:dyDescent="0.2">
      <c r="B165" t="s">
        <v>1533</v>
      </c>
      <c r="C165" t="s">
        <v>49</v>
      </c>
      <c r="D165" t="s">
        <v>1102</v>
      </c>
      <c r="E165">
        <v>17.994</v>
      </c>
      <c r="F165">
        <v>45</v>
      </c>
      <c r="G165">
        <v>1</v>
      </c>
      <c r="H165">
        <v>2</v>
      </c>
      <c r="I165">
        <v>2</v>
      </c>
      <c r="J165">
        <v>3</v>
      </c>
      <c r="K165">
        <v>5</v>
      </c>
      <c r="L165">
        <v>0.02</v>
      </c>
      <c r="M165">
        <v>0.04</v>
      </c>
      <c r="N165">
        <v>0.04</v>
      </c>
      <c r="O165">
        <v>7.0000000000000007E-2</v>
      </c>
      <c r="P165">
        <v>0.11</v>
      </c>
      <c r="Q165">
        <v>396.93</v>
      </c>
      <c r="R165">
        <v>8.82</v>
      </c>
      <c r="S165">
        <v>0.15</v>
      </c>
      <c r="T165">
        <v>0.3</v>
      </c>
      <c r="U165">
        <v>0.3</v>
      </c>
      <c r="V165">
        <v>0.45</v>
      </c>
      <c r="W165">
        <v>0.76</v>
      </c>
      <c r="X165">
        <v>12.2</v>
      </c>
      <c r="Y165">
        <v>13.26</v>
      </c>
      <c r="Z165">
        <v>34.81</v>
      </c>
      <c r="AA165">
        <v>49.62</v>
      </c>
      <c r="AB165">
        <v>-21.34</v>
      </c>
      <c r="AC165">
        <v>21.43</v>
      </c>
      <c r="AD165">
        <v>6</v>
      </c>
      <c r="AE165">
        <v>22</v>
      </c>
    </row>
    <row r="166" spans="2:31" x14ac:dyDescent="0.2">
      <c r="B166" t="s">
        <v>1370</v>
      </c>
      <c r="C166" t="s">
        <v>102</v>
      </c>
      <c r="D166" t="s">
        <v>1047</v>
      </c>
      <c r="E166">
        <v>17.678999999999998</v>
      </c>
      <c r="F166">
        <v>64</v>
      </c>
      <c r="G166">
        <v>0</v>
      </c>
      <c r="H166">
        <v>5</v>
      </c>
      <c r="I166">
        <v>6</v>
      </c>
      <c r="J166">
        <v>5</v>
      </c>
      <c r="K166">
        <v>11</v>
      </c>
      <c r="L166">
        <v>0</v>
      </c>
      <c r="M166">
        <v>0.08</v>
      </c>
      <c r="N166">
        <v>0.09</v>
      </c>
      <c r="O166">
        <v>0.08</v>
      </c>
      <c r="P166">
        <v>0.17</v>
      </c>
      <c r="Q166">
        <v>842.14</v>
      </c>
      <c r="R166">
        <v>13.16</v>
      </c>
      <c r="S166">
        <v>0</v>
      </c>
      <c r="T166">
        <v>0.36</v>
      </c>
      <c r="U166">
        <v>0.43</v>
      </c>
      <c r="V166">
        <v>0.36</v>
      </c>
      <c r="W166">
        <v>0.78</v>
      </c>
      <c r="X166">
        <v>13.27</v>
      </c>
      <c r="Y166">
        <v>13.69</v>
      </c>
      <c r="Z166">
        <v>46.73</v>
      </c>
      <c r="AA166">
        <v>49.79</v>
      </c>
      <c r="AB166">
        <v>-3.82</v>
      </c>
      <c r="AC166">
        <v>42.25</v>
      </c>
      <c r="AD166">
        <v>30</v>
      </c>
      <c r="AE166">
        <v>41</v>
      </c>
    </row>
    <row r="167" spans="2:31" x14ac:dyDescent="0.2">
      <c r="B167" t="s">
        <v>1623</v>
      </c>
      <c r="C167" t="s">
        <v>46</v>
      </c>
      <c r="D167" t="s">
        <v>1055</v>
      </c>
      <c r="E167">
        <v>17.106000000000002</v>
      </c>
      <c r="F167">
        <v>45</v>
      </c>
      <c r="G167">
        <v>1</v>
      </c>
      <c r="H167">
        <v>2</v>
      </c>
      <c r="I167">
        <v>0</v>
      </c>
      <c r="J167">
        <v>3</v>
      </c>
      <c r="K167">
        <v>3</v>
      </c>
      <c r="L167">
        <v>0.02</v>
      </c>
      <c r="M167">
        <v>0.04</v>
      </c>
      <c r="N167">
        <v>0</v>
      </c>
      <c r="O167">
        <v>7.0000000000000007E-2</v>
      </c>
      <c r="P167">
        <v>7.0000000000000007E-2</v>
      </c>
      <c r="Q167">
        <v>372.32</v>
      </c>
      <c r="R167">
        <v>8.27</v>
      </c>
      <c r="S167">
        <v>0.16</v>
      </c>
      <c r="T167">
        <v>0.32</v>
      </c>
      <c r="U167">
        <v>0</v>
      </c>
      <c r="V167">
        <v>0.48</v>
      </c>
      <c r="W167">
        <v>0.48</v>
      </c>
      <c r="X167">
        <v>13.22</v>
      </c>
      <c r="Y167">
        <v>13.15</v>
      </c>
      <c r="Z167">
        <v>52.62</v>
      </c>
      <c r="AA167">
        <v>49.97</v>
      </c>
      <c r="AB167">
        <v>-18.100000000000001</v>
      </c>
      <c r="AC167">
        <v>35</v>
      </c>
      <c r="AD167">
        <v>7</v>
      </c>
      <c r="AE167">
        <v>13</v>
      </c>
    </row>
    <row r="168" spans="2:31" x14ac:dyDescent="0.2">
      <c r="B168" t="s">
        <v>1255</v>
      </c>
      <c r="C168" t="s">
        <v>102</v>
      </c>
      <c r="D168" t="s">
        <v>1697</v>
      </c>
      <c r="E168">
        <v>19.445</v>
      </c>
      <c r="F168">
        <v>69</v>
      </c>
      <c r="G168">
        <v>5</v>
      </c>
      <c r="H168">
        <v>7</v>
      </c>
      <c r="I168">
        <v>6</v>
      </c>
      <c r="J168">
        <v>12</v>
      </c>
      <c r="K168">
        <v>18</v>
      </c>
      <c r="L168">
        <v>7.0000000000000007E-2</v>
      </c>
      <c r="M168">
        <v>0.1</v>
      </c>
      <c r="N168">
        <v>0.09</v>
      </c>
      <c r="O168">
        <v>0.17</v>
      </c>
      <c r="P168">
        <v>0.26</v>
      </c>
      <c r="Q168">
        <v>1036.57</v>
      </c>
      <c r="R168">
        <v>15.02</v>
      </c>
      <c r="S168">
        <v>0.28999999999999998</v>
      </c>
      <c r="T168">
        <v>0.41</v>
      </c>
      <c r="U168">
        <v>0.35</v>
      </c>
      <c r="V168">
        <v>0.69</v>
      </c>
      <c r="W168">
        <v>1.04</v>
      </c>
      <c r="X168">
        <v>13.05</v>
      </c>
      <c r="Y168">
        <v>13.94</v>
      </c>
      <c r="Z168">
        <v>48.69</v>
      </c>
      <c r="AA168">
        <v>49.9</v>
      </c>
      <c r="AB168">
        <v>-9.8699999999999992</v>
      </c>
      <c r="AC168">
        <v>40.950000000000003</v>
      </c>
      <c r="AD168">
        <v>43</v>
      </c>
      <c r="AE168">
        <v>62</v>
      </c>
    </row>
    <row r="169" spans="2:31" x14ac:dyDescent="0.2">
      <c r="B169" t="s">
        <v>1272</v>
      </c>
      <c r="C169" t="s">
        <v>46</v>
      </c>
      <c r="D169" t="s">
        <v>1044</v>
      </c>
      <c r="E169">
        <v>17.706</v>
      </c>
      <c r="F169">
        <v>47</v>
      </c>
      <c r="G169">
        <v>6</v>
      </c>
      <c r="H169">
        <v>1</v>
      </c>
      <c r="I169">
        <v>2</v>
      </c>
      <c r="J169">
        <v>7</v>
      </c>
      <c r="K169">
        <v>9</v>
      </c>
      <c r="L169">
        <v>0.13</v>
      </c>
      <c r="M169">
        <v>0.02</v>
      </c>
      <c r="N169">
        <v>0.04</v>
      </c>
      <c r="O169">
        <v>0.15</v>
      </c>
      <c r="P169">
        <v>0.19</v>
      </c>
      <c r="Q169">
        <v>407.57</v>
      </c>
      <c r="R169">
        <v>8.67</v>
      </c>
      <c r="S169">
        <v>0.88</v>
      </c>
      <c r="T169">
        <v>0.15</v>
      </c>
      <c r="U169">
        <v>0.28999999999999998</v>
      </c>
      <c r="V169">
        <v>1.03</v>
      </c>
      <c r="W169">
        <v>1.32</v>
      </c>
      <c r="X169">
        <v>13.55</v>
      </c>
      <c r="Y169">
        <v>13.53</v>
      </c>
      <c r="Z169">
        <v>48.79</v>
      </c>
      <c r="AA169">
        <v>48.18</v>
      </c>
      <c r="AB169">
        <v>9.33</v>
      </c>
      <c r="AC169">
        <v>55.56</v>
      </c>
      <c r="AD169">
        <v>15</v>
      </c>
      <c r="AE169">
        <v>12</v>
      </c>
    </row>
    <row r="170" spans="2:31" x14ac:dyDescent="0.2">
      <c r="B170" t="s">
        <v>1317</v>
      </c>
      <c r="C170" t="s">
        <v>41</v>
      </c>
      <c r="D170" t="s">
        <v>1040</v>
      </c>
      <c r="E170">
        <v>18.582000000000001</v>
      </c>
      <c r="F170">
        <v>65</v>
      </c>
      <c r="G170">
        <v>9</v>
      </c>
      <c r="H170">
        <v>4</v>
      </c>
      <c r="I170">
        <v>6</v>
      </c>
      <c r="J170">
        <v>13</v>
      </c>
      <c r="K170">
        <v>19</v>
      </c>
      <c r="L170">
        <v>0.14000000000000001</v>
      </c>
      <c r="M170">
        <v>0.06</v>
      </c>
      <c r="N170">
        <v>0.09</v>
      </c>
      <c r="O170">
        <v>0.2</v>
      </c>
      <c r="P170">
        <v>0.28999999999999998</v>
      </c>
      <c r="Q170">
        <v>781.34</v>
      </c>
      <c r="R170">
        <v>12.02</v>
      </c>
      <c r="S170">
        <v>0.69</v>
      </c>
      <c r="T170">
        <v>0.31</v>
      </c>
      <c r="U170">
        <v>0.46</v>
      </c>
      <c r="V170">
        <v>1</v>
      </c>
      <c r="W170">
        <v>1.46</v>
      </c>
      <c r="X170">
        <v>13.65</v>
      </c>
      <c r="Y170">
        <v>13.49</v>
      </c>
      <c r="Z170">
        <v>46.88</v>
      </c>
      <c r="AA170">
        <v>50.23</v>
      </c>
      <c r="AB170">
        <v>1.8</v>
      </c>
      <c r="AC170">
        <v>47.89</v>
      </c>
      <c r="AD170">
        <v>34</v>
      </c>
      <c r="AE170">
        <v>37</v>
      </c>
    </row>
    <row r="171" spans="2:31" x14ac:dyDescent="0.2">
      <c r="B171" t="s">
        <v>1550</v>
      </c>
      <c r="C171" t="s">
        <v>49</v>
      </c>
      <c r="D171" t="s">
        <v>1047</v>
      </c>
      <c r="E171">
        <v>19.625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-50</v>
      </c>
      <c r="AC171">
        <v>0</v>
      </c>
      <c r="AD171">
        <v>0</v>
      </c>
      <c r="AE171">
        <v>0</v>
      </c>
    </row>
    <row r="172" spans="2:31" x14ac:dyDescent="0.2">
      <c r="B172" t="s">
        <v>1168</v>
      </c>
      <c r="C172" t="s">
        <v>102</v>
      </c>
      <c r="D172" t="s">
        <v>1695</v>
      </c>
      <c r="E172">
        <v>19.584</v>
      </c>
      <c r="F172">
        <v>69</v>
      </c>
      <c r="G172">
        <v>8</v>
      </c>
      <c r="H172">
        <v>8</v>
      </c>
      <c r="I172">
        <v>17</v>
      </c>
      <c r="J172">
        <v>16</v>
      </c>
      <c r="K172">
        <v>33</v>
      </c>
      <c r="L172">
        <v>0.12</v>
      </c>
      <c r="M172">
        <v>0.12</v>
      </c>
      <c r="N172">
        <v>0.25</v>
      </c>
      <c r="O172">
        <v>0.23</v>
      </c>
      <c r="P172">
        <v>0.48</v>
      </c>
      <c r="Q172">
        <v>1130.3800000000001</v>
      </c>
      <c r="R172">
        <v>16.38</v>
      </c>
      <c r="S172">
        <v>0.42</v>
      </c>
      <c r="T172">
        <v>0.42</v>
      </c>
      <c r="U172">
        <v>0.9</v>
      </c>
      <c r="V172">
        <v>0.85</v>
      </c>
      <c r="W172">
        <v>1.75</v>
      </c>
      <c r="X172">
        <v>13.52</v>
      </c>
      <c r="Y172">
        <v>13.94</v>
      </c>
      <c r="Z172">
        <v>52.04</v>
      </c>
      <c r="AA172">
        <v>50.26</v>
      </c>
      <c r="AB172">
        <v>18.39</v>
      </c>
      <c r="AC172">
        <v>65.55</v>
      </c>
      <c r="AD172">
        <v>78</v>
      </c>
      <c r="AE172">
        <v>41</v>
      </c>
    </row>
    <row r="173" spans="2:31" x14ac:dyDescent="0.2">
      <c r="B173" t="s">
        <v>1498</v>
      </c>
      <c r="C173" t="s">
        <v>102</v>
      </c>
      <c r="D173" t="s">
        <v>1080</v>
      </c>
      <c r="E173">
        <v>17.695</v>
      </c>
      <c r="F173">
        <v>53</v>
      </c>
      <c r="G173">
        <v>1</v>
      </c>
      <c r="H173">
        <v>2</v>
      </c>
      <c r="I173">
        <v>1</v>
      </c>
      <c r="J173">
        <v>3</v>
      </c>
      <c r="K173">
        <v>4</v>
      </c>
      <c r="L173">
        <v>0.02</v>
      </c>
      <c r="M173">
        <v>0.04</v>
      </c>
      <c r="N173">
        <v>0.02</v>
      </c>
      <c r="O173">
        <v>0.06</v>
      </c>
      <c r="P173">
        <v>0.08</v>
      </c>
      <c r="Q173">
        <v>544.78</v>
      </c>
      <c r="R173">
        <v>10.28</v>
      </c>
      <c r="S173">
        <v>0.11</v>
      </c>
      <c r="T173">
        <v>0.22</v>
      </c>
      <c r="U173">
        <v>0.11</v>
      </c>
      <c r="V173">
        <v>0.33</v>
      </c>
      <c r="W173">
        <v>0.44</v>
      </c>
      <c r="X173">
        <v>12.94</v>
      </c>
      <c r="Y173">
        <v>13.33</v>
      </c>
      <c r="Z173">
        <v>48.98</v>
      </c>
      <c r="AA173">
        <v>48.21</v>
      </c>
      <c r="AB173">
        <v>-11.15</v>
      </c>
      <c r="AC173">
        <v>40</v>
      </c>
      <c r="AD173">
        <v>16</v>
      </c>
      <c r="AE173">
        <v>24</v>
      </c>
    </row>
    <row r="174" spans="2:31" x14ac:dyDescent="0.2">
      <c r="B174" t="s">
        <v>1588</v>
      </c>
      <c r="C174" t="s">
        <v>102</v>
      </c>
      <c r="D174" t="s">
        <v>1107</v>
      </c>
      <c r="E174">
        <v>16.334</v>
      </c>
      <c r="F174">
        <v>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100.44</v>
      </c>
      <c r="R174">
        <v>11.16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11.88</v>
      </c>
      <c r="Y174">
        <v>13.38</v>
      </c>
      <c r="Z174">
        <v>39.04</v>
      </c>
      <c r="AA174">
        <v>50.65</v>
      </c>
      <c r="AB174">
        <v>1.85</v>
      </c>
      <c r="AC174">
        <v>50</v>
      </c>
      <c r="AD174">
        <v>4</v>
      </c>
      <c r="AE174">
        <v>4</v>
      </c>
    </row>
    <row r="175" spans="2:31" x14ac:dyDescent="0.2">
      <c r="B175" t="s">
        <v>1155</v>
      </c>
      <c r="C175" t="s">
        <v>41</v>
      </c>
      <c r="D175" t="s">
        <v>1064</v>
      </c>
      <c r="E175">
        <v>20.003</v>
      </c>
      <c r="F175">
        <v>38</v>
      </c>
      <c r="G175">
        <v>7</v>
      </c>
      <c r="H175">
        <v>5</v>
      </c>
      <c r="I175">
        <v>4</v>
      </c>
      <c r="J175">
        <v>12</v>
      </c>
      <c r="K175">
        <v>16</v>
      </c>
      <c r="L175">
        <v>0.18</v>
      </c>
      <c r="M175">
        <v>0.13</v>
      </c>
      <c r="N175">
        <v>0.11</v>
      </c>
      <c r="O175">
        <v>0.32</v>
      </c>
      <c r="P175">
        <v>0.42</v>
      </c>
      <c r="Q175">
        <v>511.48</v>
      </c>
      <c r="R175">
        <v>13.46</v>
      </c>
      <c r="S175">
        <v>0.82</v>
      </c>
      <c r="T175">
        <v>0.59</v>
      </c>
      <c r="U175">
        <v>0.47</v>
      </c>
      <c r="V175">
        <v>1.41</v>
      </c>
      <c r="W175">
        <v>1.88</v>
      </c>
      <c r="X175">
        <v>14.41</v>
      </c>
      <c r="Y175">
        <v>14.39</v>
      </c>
      <c r="Z175">
        <v>47.46</v>
      </c>
      <c r="AA175">
        <v>52.48</v>
      </c>
      <c r="AB175">
        <v>-4.63</v>
      </c>
      <c r="AC175">
        <v>40.82</v>
      </c>
      <c r="AD175">
        <v>20</v>
      </c>
      <c r="AE175">
        <v>29</v>
      </c>
    </row>
    <row r="176" spans="2:31" x14ac:dyDescent="0.2">
      <c r="B176" t="s">
        <v>1091</v>
      </c>
      <c r="C176" t="s">
        <v>41</v>
      </c>
      <c r="D176" t="s">
        <v>1051</v>
      </c>
      <c r="E176">
        <v>19.16</v>
      </c>
      <c r="F176">
        <v>53</v>
      </c>
      <c r="G176">
        <v>24</v>
      </c>
      <c r="H176">
        <v>20</v>
      </c>
      <c r="I176">
        <v>8</v>
      </c>
      <c r="J176">
        <v>44</v>
      </c>
      <c r="K176">
        <v>52</v>
      </c>
      <c r="L176">
        <v>0.45</v>
      </c>
      <c r="M176">
        <v>0.38</v>
      </c>
      <c r="N176">
        <v>0.15</v>
      </c>
      <c r="O176">
        <v>0.83</v>
      </c>
      <c r="P176">
        <v>0.98</v>
      </c>
      <c r="Q176">
        <v>942.4</v>
      </c>
      <c r="R176">
        <v>17.78</v>
      </c>
      <c r="S176">
        <v>1.53</v>
      </c>
      <c r="T176">
        <v>1.27</v>
      </c>
      <c r="U176">
        <v>0.51</v>
      </c>
      <c r="V176">
        <v>2.8</v>
      </c>
      <c r="W176">
        <v>3.31</v>
      </c>
      <c r="X176">
        <v>14.4</v>
      </c>
      <c r="Y176">
        <v>13.87</v>
      </c>
      <c r="Z176">
        <v>52.51</v>
      </c>
      <c r="AA176">
        <v>49.73</v>
      </c>
      <c r="AB176">
        <v>11.57</v>
      </c>
      <c r="AC176">
        <v>57.66</v>
      </c>
      <c r="AD176">
        <v>64</v>
      </c>
      <c r="AE176">
        <v>47</v>
      </c>
    </row>
    <row r="177" spans="2:31" x14ac:dyDescent="0.2">
      <c r="B177" t="s">
        <v>1238</v>
      </c>
      <c r="C177" t="s">
        <v>49</v>
      </c>
      <c r="D177" t="s">
        <v>1072</v>
      </c>
      <c r="E177">
        <v>16.879000000000001</v>
      </c>
      <c r="F177">
        <v>72</v>
      </c>
      <c r="G177">
        <v>12</v>
      </c>
      <c r="H177">
        <v>7</v>
      </c>
      <c r="I177">
        <v>14</v>
      </c>
      <c r="J177">
        <v>19</v>
      </c>
      <c r="K177">
        <v>33</v>
      </c>
      <c r="L177">
        <v>0.17</v>
      </c>
      <c r="M177">
        <v>0.1</v>
      </c>
      <c r="N177">
        <v>0.19</v>
      </c>
      <c r="O177">
        <v>0.26</v>
      </c>
      <c r="P177">
        <v>0.46</v>
      </c>
      <c r="Q177">
        <v>874.26</v>
      </c>
      <c r="R177">
        <v>12.14</v>
      </c>
      <c r="S177">
        <v>0.82</v>
      </c>
      <c r="T177">
        <v>0.48</v>
      </c>
      <c r="U177">
        <v>0.96</v>
      </c>
      <c r="V177">
        <v>1.3</v>
      </c>
      <c r="W177">
        <v>2.2599999999999998</v>
      </c>
      <c r="X177">
        <v>14.34</v>
      </c>
      <c r="Y177">
        <v>13.6</v>
      </c>
      <c r="Z177">
        <v>50.28</v>
      </c>
      <c r="AA177">
        <v>51.64</v>
      </c>
      <c r="AB177">
        <v>4.55</v>
      </c>
      <c r="AC177">
        <v>52.94</v>
      </c>
      <c r="AD177">
        <v>45</v>
      </c>
      <c r="AE177">
        <v>40</v>
      </c>
    </row>
    <row r="178" spans="2:31" x14ac:dyDescent="0.2">
      <c r="B178" t="s">
        <v>1226</v>
      </c>
      <c r="C178" t="s">
        <v>46</v>
      </c>
      <c r="D178" t="s">
        <v>644</v>
      </c>
      <c r="E178">
        <v>17.643000000000001</v>
      </c>
      <c r="F178">
        <v>69</v>
      </c>
      <c r="G178">
        <v>10</v>
      </c>
      <c r="H178">
        <v>3</v>
      </c>
      <c r="I178">
        <v>2</v>
      </c>
      <c r="J178">
        <v>13</v>
      </c>
      <c r="K178">
        <v>15</v>
      </c>
      <c r="L178">
        <v>0.14000000000000001</v>
      </c>
      <c r="M178">
        <v>0.04</v>
      </c>
      <c r="N178">
        <v>0.03</v>
      </c>
      <c r="O178">
        <v>0.19</v>
      </c>
      <c r="P178">
        <v>0.22</v>
      </c>
      <c r="Q178">
        <v>652.33000000000004</v>
      </c>
      <c r="R178">
        <v>9.4499999999999993</v>
      </c>
      <c r="S178">
        <v>0.92</v>
      </c>
      <c r="T178">
        <v>0.28000000000000003</v>
      </c>
      <c r="U178">
        <v>0.18</v>
      </c>
      <c r="V178">
        <v>1.2</v>
      </c>
      <c r="W178">
        <v>1.38</v>
      </c>
      <c r="X178">
        <v>12.81</v>
      </c>
      <c r="Y178">
        <v>13.26</v>
      </c>
      <c r="Z178">
        <v>51.46</v>
      </c>
      <c r="AA178">
        <v>48.17</v>
      </c>
      <c r="AB178">
        <v>-4.5599999999999996</v>
      </c>
      <c r="AC178">
        <v>49.09</v>
      </c>
      <c r="AD178">
        <v>27</v>
      </c>
      <c r="AE178">
        <v>28</v>
      </c>
    </row>
    <row r="179" spans="2:31" x14ac:dyDescent="0.2">
      <c r="B179" t="s">
        <v>1318</v>
      </c>
      <c r="C179" t="s">
        <v>102</v>
      </c>
      <c r="D179" t="s">
        <v>1035</v>
      </c>
      <c r="E179">
        <v>19.661000000000001</v>
      </c>
      <c r="F179">
        <v>61</v>
      </c>
      <c r="G179">
        <v>3</v>
      </c>
      <c r="H179">
        <v>6</v>
      </c>
      <c r="I179">
        <v>12</v>
      </c>
      <c r="J179">
        <v>9</v>
      </c>
      <c r="K179">
        <v>21</v>
      </c>
      <c r="L179">
        <v>0.05</v>
      </c>
      <c r="M179">
        <v>0.1</v>
      </c>
      <c r="N179">
        <v>0.2</v>
      </c>
      <c r="O179">
        <v>0.15</v>
      </c>
      <c r="P179">
        <v>0.34</v>
      </c>
      <c r="Q179">
        <v>886.08</v>
      </c>
      <c r="R179">
        <v>14.53</v>
      </c>
      <c r="S179">
        <v>0.2</v>
      </c>
      <c r="T179">
        <v>0.41</v>
      </c>
      <c r="U179">
        <v>0.81</v>
      </c>
      <c r="V179">
        <v>0.61</v>
      </c>
      <c r="W179">
        <v>1.42</v>
      </c>
      <c r="X179">
        <v>14.45</v>
      </c>
      <c r="Y179">
        <v>13.56</v>
      </c>
      <c r="Z179">
        <v>61.46</v>
      </c>
      <c r="AA179">
        <v>48.59</v>
      </c>
      <c r="AB179">
        <v>5.9</v>
      </c>
      <c r="AC179">
        <v>66</v>
      </c>
      <c r="AD179">
        <v>66</v>
      </c>
      <c r="AE179">
        <v>34</v>
      </c>
    </row>
    <row r="180" spans="2:31" x14ac:dyDescent="0.2">
      <c r="B180" t="s">
        <v>1457</v>
      </c>
      <c r="C180" t="s">
        <v>102</v>
      </c>
      <c r="D180" t="s">
        <v>1220</v>
      </c>
      <c r="E180">
        <v>18.459</v>
      </c>
      <c r="F180">
        <v>68</v>
      </c>
      <c r="G180">
        <v>1</v>
      </c>
      <c r="H180">
        <v>3</v>
      </c>
      <c r="I180">
        <v>7</v>
      </c>
      <c r="J180">
        <v>4</v>
      </c>
      <c r="K180">
        <v>11</v>
      </c>
      <c r="L180">
        <v>0.01</v>
      </c>
      <c r="M180">
        <v>0.04</v>
      </c>
      <c r="N180">
        <v>0.1</v>
      </c>
      <c r="O180">
        <v>0.06</v>
      </c>
      <c r="P180">
        <v>0.16</v>
      </c>
      <c r="Q180">
        <v>931.1</v>
      </c>
      <c r="R180">
        <v>13.69</v>
      </c>
      <c r="S180">
        <v>0.06</v>
      </c>
      <c r="T180">
        <v>0.19</v>
      </c>
      <c r="U180">
        <v>0.45</v>
      </c>
      <c r="V180">
        <v>0.26</v>
      </c>
      <c r="W180">
        <v>0.71</v>
      </c>
      <c r="X180">
        <v>13.05</v>
      </c>
      <c r="Y180">
        <v>13.65</v>
      </c>
      <c r="Z180">
        <v>47.91</v>
      </c>
      <c r="AA180">
        <v>48.55</v>
      </c>
      <c r="AB180">
        <v>-8.59</v>
      </c>
      <c r="AC180">
        <v>44.44</v>
      </c>
      <c r="AD180">
        <v>40</v>
      </c>
      <c r="AE180">
        <v>50</v>
      </c>
    </row>
    <row r="181" spans="2:31" x14ac:dyDescent="0.2">
      <c r="B181" t="s">
        <v>1189</v>
      </c>
      <c r="C181" t="s">
        <v>41</v>
      </c>
      <c r="D181" t="s">
        <v>1072</v>
      </c>
      <c r="E181">
        <v>19.896000000000001</v>
      </c>
      <c r="F181">
        <v>71</v>
      </c>
      <c r="G181">
        <v>15</v>
      </c>
      <c r="H181">
        <v>16</v>
      </c>
      <c r="I181">
        <v>11</v>
      </c>
      <c r="J181">
        <v>31</v>
      </c>
      <c r="K181">
        <v>42</v>
      </c>
      <c r="L181">
        <v>0.21</v>
      </c>
      <c r="M181">
        <v>0.23</v>
      </c>
      <c r="N181">
        <v>0.15</v>
      </c>
      <c r="O181">
        <v>0.44</v>
      </c>
      <c r="P181">
        <v>0.59</v>
      </c>
      <c r="Q181">
        <v>1036.81</v>
      </c>
      <c r="R181">
        <v>14.6</v>
      </c>
      <c r="S181">
        <v>0.87</v>
      </c>
      <c r="T181">
        <v>0.93</v>
      </c>
      <c r="U181">
        <v>0.64</v>
      </c>
      <c r="V181">
        <v>1.79</v>
      </c>
      <c r="W181">
        <v>2.4300000000000002</v>
      </c>
      <c r="X181">
        <v>14.69</v>
      </c>
      <c r="Y181">
        <v>13.93</v>
      </c>
      <c r="Z181">
        <v>51.14</v>
      </c>
      <c r="AA181">
        <v>52.04</v>
      </c>
      <c r="AB181">
        <v>12.42</v>
      </c>
      <c r="AC181">
        <v>58.04</v>
      </c>
      <c r="AD181">
        <v>65</v>
      </c>
      <c r="AE181">
        <v>47</v>
      </c>
    </row>
    <row r="182" spans="2:31" x14ac:dyDescent="0.2">
      <c r="B182" t="s">
        <v>1617</v>
      </c>
      <c r="C182" t="s">
        <v>102</v>
      </c>
      <c r="D182" t="s">
        <v>1035</v>
      </c>
      <c r="E182">
        <v>16.603000000000002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40.01</v>
      </c>
      <c r="R182">
        <v>10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12.87</v>
      </c>
      <c r="Y182">
        <v>14.11</v>
      </c>
      <c r="Z182">
        <v>59.36</v>
      </c>
      <c r="AA182">
        <v>51.21</v>
      </c>
      <c r="AB182">
        <v>-27.17</v>
      </c>
      <c r="AC182">
        <v>25</v>
      </c>
      <c r="AD182">
        <v>1</v>
      </c>
      <c r="AE182">
        <v>3</v>
      </c>
    </row>
    <row r="183" spans="2:31" x14ac:dyDescent="0.2">
      <c r="B183" t="s">
        <v>1452</v>
      </c>
      <c r="C183" t="s">
        <v>102</v>
      </c>
      <c r="D183" t="s">
        <v>1107</v>
      </c>
      <c r="E183">
        <v>17.678999999999998</v>
      </c>
      <c r="F183">
        <v>47</v>
      </c>
      <c r="G183">
        <v>1</v>
      </c>
      <c r="H183">
        <v>0</v>
      </c>
      <c r="I183">
        <v>5</v>
      </c>
      <c r="J183">
        <v>1</v>
      </c>
      <c r="K183">
        <v>6</v>
      </c>
      <c r="L183">
        <v>0.02</v>
      </c>
      <c r="M183">
        <v>0</v>
      </c>
      <c r="N183">
        <v>0.11</v>
      </c>
      <c r="O183">
        <v>0.02</v>
      </c>
      <c r="P183">
        <v>0.13</v>
      </c>
      <c r="Q183">
        <v>586.87</v>
      </c>
      <c r="R183">
        <v>12.49</v>
      </c>
      <c r="S183">
        <v>0.1</v>
      </c>
      <c r="T183">
        <v>0</v>
      </c>
      <c r="U183">
        <v>0.51</v>
      </c>
      <c r="V183">
        <v>0.1</v>
      </c>
      <c r="W183">
        <v>0.61</v>
      </c>
      <c r="X183">
        <v>12.51</v>
      </c>
      <c r="Y183">
        <v>13.85</v>
      </c>
      <c r="Z183">
        <v>45.96</v>
      </c>
      <c r="AA183">
        <v>48.06</v>
      </c>
      <c r="AB183">
        <v>-7.28</v>
      </c>
      <c r="AC183">
        <v>44.44</v>
      </c>
      <c r="AD183">
        <v>24</v>
      </c>
      <c r="AE183">
        <v>30</v>
      </c>
    </row>
    <row r="184" spans="2:31" x14ac:dyDescent="0.2">
      <c r="B184" t="s">
        <v>1586</v>
      </c>
      <c r="C184" t="s">
        <v>41</v>
      </c>
      <c r="D184" t="s">
        <v>1064</v>
      </c>
      <c r="E184">
        <v>18.981999999999999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25.47</v>
      </c>
      <c r="R184">
        <v>12.74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14.07</v>
      </c>
      <c r="Y184">
        <v>15.05</v>
      </c>
      <c r="Z184">
        <v>41.99</v>
      </c>
      <c r="AA184">
        <v>60.69</v>
      </c>
      <c r="AB184">
        <v>20.83</v>
      </c>
      <c r="AC184">
        <v>33.33</v>
      </c>
      <c r="AD184">
        <v>1</v>
      </c>
      <c r="AE184">
        <v>2</v>
      </c>
    </row>
    <row r="185" spans="2:31" x14ac:dyDescent="0.2">
      <c r="B185" t="s">
        <v>1399</v>
      </c>
      <c r="C185" t="s">
        <v>49</v>
      </c>
      <c r="D185" t="s">
        <v>1061</v>
      </c>
      <c r="E185">
        <v>19.501999999999999</v>
      </c>
      <c r="F185">
        <v>29</v>
      </c>
      <c r="G185">
        <v>2</v>
      </c>
      <c r="H185">
        <v>2</v>
      </c>
      <c r="I185">
        <v>0</v>
      </c>
      <c r="J185">
        <v>4</v>
      </c>
      <c r="K185">
        <v>4</v>
      </c>
      <c r="L185">
        <v>7.0000000000000007E-2</v>
      </c>
      <c r="M185">
        <v>7.0000000000000007E-2</v>
      </c>
      <c r="N185">
        <v>0</v>
      </c>
      <c r="O185">
        <v>0.14000000000000001</v>
      </c>
      <c r="P185">
        <v>0.14000000000000001</v>
      </c>
      <c r="Q185">
        <v>233.21</v>
      </c>
      <c r="R185">
        <v>8.0399999999999991</v>
      </c>
      <c r="S185">
        <v>0.51</v>
      </c>
      <c r="T185">
        <v>0.51</v>
      </c>
      <c r="U185">
        <v>0</v>
      </c>
      <c r="V185">
        <v>1.03</v>
      </c>
      <c r="W185">
        <v>1.03</v>
      </c>
      <c r="X185">
        <v>12.11</v>
      </c>
      <c r="Y185">
        <v>12.81</v>
      </c>
      <c r="Z185">
        <v>42.01</v>
      </c>
      <c r="AA185">
        <v>53.52</v>
      </c>
      <c r="AB185">
        <v>-14.29</v>
      </c>
      <c r="AC185">
        <v>35.71</v>
      </c>
      <c r="AD185">
        <v>5</v>
      </c>
      <c r="AE185">
        <v>9</v>
      </c>
    </row>
    <row r="186" spans="2:31" x14ac:dyDescent="0.2">
      <c r="B186" t="s">
        <v>1614</v>
      </c>
      <c r="C186" t="s">
        <v>46</v>
      </c>
      <c r="D186" t="s">
        <v>1069</v>
      </c>
      <c r="E186">
        <v>17.408000000000001</v>
      </c>
      <c r="F186">
        <v>17</v>
      </c>
      <c r="G186">
        <v>0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0.06</v>
      </c>
      <c r="N186">
        <v>0</v>
      </c>
      <c r="O186">
        <v>0.06</v>
      </c>
      <c r="P186">
        <v>0.06</v>
      </c>
      <c r="Q186">
        <v>129.99</v>
      </c>
      <c r="R186">
        <v>7.65</v>
      </c>
      <c r="S186">
        <v>0</v>
      </c>
      <c r="T186">
        <v>0.46</v>
      </c>
      <c r="U186">
        <v>0</v>
      </c>
      <c r="V186">
        <v>0.46</v>
      </c>
      <c r="W186">
        <v>0.46</v>
      </c>
      <c r="X186">
        <v>12.46</v>
      </c>
      <c r="Y186">
        <v>12.92</v>
      </c>
      <c r="Z186">
        <v>46.86</v>
      </c>
      <c r="AA186">
        <v>51.38</v>
      </c>
      <c r="AB186">
        <v>-37.03</v>
      </c>
      <c r="AC186">
        <v>16.670000000000002</v>
      </c>
      <c r="AD186">
        <v>1</v>
      </c>
      <c r="AE186">
        <v>5</v>
      </c>
    </row>
    <row r="187" spans="2:31" x14ac:dyDescent="0.2">
      <c r="B187" t="s">
        <v>1744</v>
      </c>
      <c r="C187" t="s">
        <v>102</v>
      </c>
      <c r="D187" t="s">
        <v>1055</v>
      </c>
      <c r="E187">
        <v>14.9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8.41</v>
      </c>
      <c r="R187">
        <v>8.41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10.63</v>
      </c>
      <c r="Y187">
        <v>11.87</v>
      </c>
      <c r="Z187">
        <v>46.4</v>
      </c>
      <c r="AA187">
        <v>53.18</v>
      </c>
      <c r="AB187">
        <v>-100</v>
      </c>
      <c r="AC187">
        <v>0</v>
      </c>
      <c r="AD187">
        <v>0</v>
      </c>
      <c r="AE187">
        <v>1</v>
      </c>
    </row>
    <row r="188" spans="2:31" x14ac:dyDescent="0.2">
      <c r="B188" t="s">
        <v>1188</v>
      </c>
      <c r="C188" t="s">
        <v>1047</v>
      </c>
      <c r="D188" t="s">
        <v>1076</v>
      </c>
      <c r="E188">
        <v>19.573</v>
      </c>
      <c r="F188">
        <v>69</v>
      </c>
      <c r="G188">
        <v>9</v>
      </c>
      <c r="H188">
        <v>10</v>
      </c>
      <c r="I188">
        <v>10</v>
      </c>
      <c r="J188">
        <v>19</v>
      </c>
      <c r="K188">
        <v>29</v>
      </c>
      <c r="L188">
        <v>0.13</v>
      </c>
      <c r="M188">
        <v>0.14000000000000001</v>
      </c>
      <c r="N188">
        <v>0.14000000000000001</v>
      </c>
      <c r="O188">
        <v>0.28000000000000003</v>
      </c>
      <c r="P188">
        <v>0.42</v>
      </c>
      <c r="Q188">
        <v>1225.3499999999999</v>
      </c>
      <c r="R188">
        <v>17.760000000000002</v>
      </c>
      <c r="S188">
        <v>0.44</v>
      </c>
      <c r="T188">
        <v>0.49</v>
      </c>
      <c r="U188">
        <v>0.49</v>
      </c>
      <c r="V188">
        <v>0.93</v>
      </c>
      <c r="W188">
        <v>1.42</v>
      </c>
      <c r="X188">
        <v>13.82</v>
      </c>
      <c r="Y188">
        <v>14.03</v>
      </c>
      <c r="Z188">
        <v>48.83</v>
      </c>
      <c r="AA188">
        <v>52.37</v>
      </c>
      <c r="AB188">
        <v>-2.37</v>
      </c>
      <c r="AC188">
        <v>47.06</v>
      </c>
      <c r="AD188">
        <v>64</v>
      </c>
      <c r="AE188">
        <v>72</v>
      </c>
    </row>
    <row r="189" spans="2:31" x14ac:dyDescent="0.2">
      <c r="B189" t="s">
        <v>1192</v>
      </c>
      <c r="C189" t="s">
        <v>41</v>
      </c>
      <c r="D189" t="s">
        <v>1090</v>
      </c>
      <c r="E189">
        <v>16.600000000000001</v>
      </c>
      <c r="F189">
        <v>57</v>
      </c>
      <c r="G189">
        <v>13</v>
      </c>
      <c r="H189">
        <v>14</v>
      </c>
      <c r="I189">
        <v>8</v>
      </c>
      <c r="J189">
        <v>27</v>
      </c>
      <c r="K189">
        <v>35</v>
      </c>
      <c r="L189">
        <v>0.23</v>
      </c>
      <c r="M189">
        <v>0.25</v>
      </c>
      <c r="N189">
        <v>0.14000000000000001</v>
      </c>
      <c r="O189">
        <v>0.47</v>
      </c>
      <c r="P189">
        <v>0.61</v>
      </c>
      <c r="Q189">
        <v>773.99</v>
      </c>
      <c r="R189">
        <v>13.58</v>
      </c>
      <c r="S189">
        <v>1.01</v>
      </c>
      <c r="T189">
        <v>1.0900000000000001</v>
      </c>
      <c r="U189">
        <v>0.62</v>
      </c>
      <c r="V189">
        <v>2.09</v>
      </c>
      <c r="W189">
        <v>2.71</v>
      </c>
      <c r="X189">
        <v>13.7</v>
      </c>
      <c r="Y189">
        <v>14.08</v>
      </c>
      <c r="Z189">
        <v>49.86</v>
      </c>
      <c r="AA189">
        <v>49.4</v>
      </c>
      <c r="AB189">
        <v>3.73</v>
      </c>
      <c r="AC189">
        <v>55.13</v>
      </c>
      <c r="AD189">
        <v>43</v>
      </c>
      <c r="AE189">
        <v>35</v>
      </c>
    </row>
    <row r="190" spans="2:31" x14ac:dyDescent="0.2">
      <c r="B190" t="s">
        <v>1301</v>
      </c>
      <c r="C190" t="s">
        <v>102</v>
      </c>
      <c r="D190" t="s">
        <v>1044</v>
      </c>
      <c r="E190">
        <v>19.39</v>
      </c>
      <c r="F190">
        <v>67</v>
      </c>
      <c r="G190">
        <v>4</v>
      </c>
      <c r="H190">
        <v>9</v>
      </c>
      <c r="I190">
        <v>2</v>
      </c>
      <c r="J190">
        <v>13</v>
      </c>
      <c r="K190">
        <v>15</v>
      </c>
      <c r="L190">
        <v>0.06</v>
      </c>
      <c r="M190">
        <v>0.13</v>
      </c>
      <c r="N190">
        <v>0.03</v>
      </c>
      <c r="O190">
        <v>0.19</v>
      </c>
      <c r="P190">
        <v>0.22</v>
      </c>
      <c r="Q190">
        <v>984.3</v>
      </c>
      <c r="R190">
        <v>14.69</v>
      </c>
      <c r="S190">
        <v>0.24</v>
      </c>
      <c r="T190">
        <v>0.55000000000000004</v>
      </c>
      <c r="U190">
        <v>0.12</v>
      </c>
      <c r="V190">
        <v>0.79</v>
      </c>
      <c r="W190">
        <v>0.91</v>
      </c>
      <c r="X190">
        <v>13.86</v>
      </c>
      <c r="Y190">
        <v>13.89</v>
      </c>
      <c r="Z190">
        <v>49.3</v>
      </c>
      <c r="AA190">
        <v>50.17</v>
      </c>
      <c r="AB190">
        <v>2.88</v>
      </c>
      <c r="AC190">
        <v>52.43</v>
      </c>
      <c r="AD190">
        <v>54</v>
      </c>
      <c r="AE190">
        <v>49</v>
      </c>
    </row>
    <row r="191" spans="2:31" x14ac:dyDescent="0.2">
      <c r="B191" t="s">
        <v>1228</v>
      </c>
      <c r="C191" t="s">
        <v>102</v>
      </c>
      <c r="D191" t="s">
        <v>1040</v>
      </c>
      <c r="E191">
        <v>18.390999999999998</v>
      </c>
      <c r="F191">
        <v>60</v>
      </c>
      <c r="G191">
        <v>4</v>
      </c>
      <c r="H191">
        <v>7</v>
      </c>
      <c r="I191">
        <v>11</v>
      </c>
      <c r="J191">
        <v>11</v>
      </c>
      <c r="K191">
        <v>22</v>
      </c>
      <c r="L191">
        <v>7.0000000000000007E-2</v>
      </c>
      <c r="M191">
        <v>0.12</v>
      </c>
      <c r="N191">
        <v>0.18</v>
      </c>
      <c r="O191">
        <v>0.18</v>
      </c>
      <c r="P191">
        <v>0.37</v>
      </c>
      <c r="Q191">
        <v>889.05</v>
      </c>
      <c r="R191">
        <v>14.82</v>
      </c>
      <c r="S191">
        <v>0.27</v>
      </c>
      <c r="T191">
        <v>0.47</v>
      </c>
      <c r="U191">
        <v>0.74</v>
      </c>
      <c r="V191">
        <v>0.74</v>
      </c>
      <c r="W191">
        <v>1.48</v>
      </c>
      <c r="X191">
        <v>13.56</v>
      </c>
      <c r="Y191">
        <v>13.49</v>
      </c>
      <c r="Z191">
        <v>48.18</v>
      </c>
      <c r="AA191">
        <v>49.39</v>
      </c>
      <c r="AB191">
        <v>7.4</v>
      </c>
      <c r="AC191">
        <v>53.68</v>
      </c>
      <c r="AD191">
        <v>51</v>
      </c>
      <c r="AE191">
        <v>44</v>
      </c>
    </row>
    <row r="192" spans="2:31" x14ac:dyDescent="0.2">
      <c r="B192" t="s">
        <v>1724</v>
      </c>
      <c r="C192" t="s">
        <v>46</v>
      </c>
      <c r="D192" t="s">
        <v>1078</v>
      </c>
      <c r="E192">
        <v>16.041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12.45</v>
      </c>
      <c r="R192">
        <v>6.22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11.5</v>
      </c>
      <c r="Y192">
        <v>8.5399999999999991</v>
      </c>
      <c r="Z192">
        <v>31.21</v>
      </c>
      <c r="AA192">
        <v>56.82</v>
      </c>
      <c r="AB192">
        <v>-28.57</v>
      </c>
      <c r="AC192">
        <v>0</v>
      </c>
      <c r="AD192">
        <v>0</v>
      </c>
      <c r="AE192">
        <v>1</v>
      </c>
    </row>
    <row r="193" spans="2:31" x14ac:dyDescent="0.2">
      <c r="B193" t="s">
        <v>1425</v>
      </c>
      <c r="C193" t="s">
        <v>102</v>
      </c>
      <c r="D193" t="s">
        <v>1704</v>
      </c>
      <c r="E193">
        <v>17.465</v>
      </c>
      <c r="F193">
        <v>69</v>
      </c>
      <c r="G193">
        <v>0</v>
      </c>
      <c r="H193">
        <v>4</v>
      </c>
      <c r="I193">
        <v>7</v>
      </c>
      <c r="J193">
        <v>4</v>
      </c>
      <c r="K193">
        <v>11</v>
      </c>
      <c r="L193">
        <v>0</v>
      </c>
      <c r="M193">
        <v>0.06</v>
      </c>
      <c r="N193">
        <v>0.1</v>
      </c>
      <c r="O193">
        <v>0.06</v>
      </c>
      <c r="P193">
        <v>0.16</v>
      </c>
      <c r="Q193">
        <v>944.8</v>
      </c>
      <c r="R193">
        <v>13.69</v>
      </c>
      <c r="S193">
        <v>0</v>
      </c>
      <c r="T193">
        <v>0.25</v>
      </c>
      <c r="U193">
        <v>0.44</v>
      </c>
      <c r="V193">
        <v>0.25</v>
      </c>
      <c r="W193">
        <v>0.7</v>
      </c>
      <c r="X193">
        <v>12.96</v>
      </c>
      <c r="Y193">
        <v>13.97</v>
      </c>
      <c r="Z193">
        <v>47.9</v>
      </c>
      <c r="AA193">
        <v>49.57</v>
      </c>
      <c r="AB193">
        <v>1.17</v>
      </c>
      <c r="AC193">
        <v>48.89</v>
      </c>
      <c r="AD193">
        <v>44</v>
      </c>
      <c r="AE193">
        <v>46</v>
      </c>
    </row>
    <row r="194" spans="2:31" x14ac:dyDescent="0.2">
      <c r="B194" t="s">
        <v>1297</v>
      </c>
      <c r="C194" t="s">
        <v>49</v>
      </c>
      <c r="D194" t="s">
        <v>1090</v>
      </c>
      <c r="E194">
        <v>17.015999999999998</v>
      </c>
      <c r="F194">
        <v>64</v>
      </c>
      <c r="G194">
        <v>7</v>
      </c>
      <c r="H194">
        <v>6</v>
      </c>
      <c r="I194">
        <v>8</v>
      </c>
      <c r="J194">
        <v>13</v>
      </c>
      <c r="K194">
        <v>21</v>
      </c>
      <c r="L194">
        <v>0.11</v>
      </c>
      <c r="M194">
        <v>0.09</v>
      </c>
      <c r="N194">
        <v>0.12</v>
      </c>
      <c r="O194">
        <v>0.2</v>
      </c>
      <c r="P194">
        <v>0.33</v>
      </c>
      <c r="Q194">
        <v>707.45</v>
      </c>
      <c r="R194">
        <v>11.05</v>
      </c>
      <c r="S194">
        <v>0.59</v>
      </c>
      <c r="T194">
        <v>0.51</v>
      </c>
      <c r="U194">
        <v>0.68</v>
      </c>
      <c r="V194">
        <v>1.1000000000000001</v>
      </c>
      <c r="W194">
        <v>1.78</v>
      </c>
      <c r="X194">
        <v>13.19</v>
      </c>
      <c r="Y194">
        <v>13.1</v>
      </c>
      <c r="Z194">
        <v>48.99</v>
      </c>
      <c r="AA194">
        <v>46.52</v>
      </c>
      <c r="AB194">
        <v>9.0299999999999994</v>
      </c>
      <c r="AC194">
        <v>56.9</v>
      </c>
      <c r="AD194">
        <v>33</v>
      </c>
      <c r="AE194">
        <v>25</v>
      </c>
    </row>
    <row r="195" spans="2:31" x14ac:dyDescent="0.2">
      <c r="B195" t="s">
        <v>3766</v>
      </c>
      <c r="C195" t="s">
        <v>41</v>
      </c>
      <c r="D195" t="s">
        <v>1105</v>
      </c>
      <c r="E195">
        <v>2016.7070000000001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16.61</v>
      </c>
      <c r="R195">
        <v>8.31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11.32</v>
      </c>
      <c r="Y195">
        <v>10.65</v>
      </c>
      <c r="Z195">
        <v>46.68</v>
      </c>
      <c r="AA195">
        <v>29.11</v>
      </c>
      <c r="AB195">
        <v>50</v>
      </c>
      <c r="AC195">
        <v>100</v>
      </c>
      <c r="AD195">
        <v>1</v>
      </c>
      <c r="AE195">
        <v>0</v>
      </c>
    </row>
    <row r="196" spans="2:31" x14ac:dyDescent="0.2">
      <c r="B196" t="s">
        <v>1257</v>
      </c>
      <c r="C196" t="s">
        <v>41</v>
      </c>
      <c r="D196" t="s">
        <v>1057</v>
      </c>
      <c r="E196">
        <v>17.486999999999998</v>
      </c>
      <c r="F196">
        <v>58</v>
      </c>
      <c r="G196">
        <v>8</v>
      </c>
      <c r="H196">
        <v>7</v>
      </c>
      <c r="I196">
        <v>7</v>
      </c>
      <c r="J196">
        <v>15</v>
      </c>
      <c r="K196">
        <v>22</v>
      </c>
      <c r="L196">
        <v>0.14000000000000001</v>
      </c>
      <c r="M196">
        <v>0.12</v>
      </c>
      <c r="N196">
        <v>0.12</v>
      </c>
      <c r="O196">
        <v>0.26</v>
      </c>
      <c r="P196">
        <v>0.38</v>
      </c>
      <c r="Q196">
        <v>681.95</v>
      </c>
      <c r="R196">
        <v>11.76</v>
      </c>
      <c r="S196">
        <v>0.7</v>
      </c>
      <c r="T196">
        <v>0.62</v>
      </c>
      <c r="U196">
        <v>0.62</v>
      </c>
      <c r="V196">
        <v>1.32</v>
      </c>
      <c r="W196">
        <v>1.94</v>
      </c>
      <c r="X196">
        <v>13.75</v>
      </c>
      <c r="Y196">
        <v>13.68</v>
      </c>
      <c r="Z196">
        <v>53.42</v>
      </c>
      <c r="AA196">
        <v>50.84</v>
      </c>
      <c r="AB196">
        <v>-1.78</v>
      </c>
      <c r="AC196">
        <v>50.75</v>
      </c>
      <c r="AD196">
        <v>34</v>
      </c>
      <c r="AE196">
        <v>33</v>
      </c>
    </row>
    <row r="197" spans="2:31" x14ac:dyDescent="0.2">
      <c r="B197" t="s">
        <v>1382</v>
      </c>
      <c r="C197" t="s">
        <v>41</v>
      </c>
      <c r="D197" t="s">
        <v>3728</v>
      </c>
      <c r="E197">
        <v>17.698</v>
      </c>
      <c r="F197">
        <v>43</v>
      </c>
      <c r="G197">
        <v>6</v>
      </c>
      <c r="H197">
        <v>8</v>
      </c>
      <c r="I197">
        <v>5</v>
      </c>
      <c r="J197">
        <v>14</v>
      </c>
      <c r="K197">
        <v>19</v>
      </c>
      <c r="L197">
        <v>0.14000000000000001</v>
      </c>
      <c r="M197">
        <v>0.19</v>
      </c>
      <c r="N197">
        <v>0.12</v>
      </c>
      <c r="O197">
        <v>0.33</v>
      </c>
      <c r="P197">
        <v>0.44</v>
      </c>
      <c r="Q197">
        <v>572.91</v>
      </c>
      <c r="R197">
        <v>13.32</v>
      </c>
      <c r="S197">
        <v>0.63</v>
      </c>
      <c r="T197">
        <v>0.84</v>
      </c>
      <c r="U197">
        <v>0.52</v>
      </c>
      <c r="V197">
        <v>1.47</v>
      </c>
      <c r="W197">
        <v>1.99</v>
      </c>
      <c r="X197">
        <v>13.83</v>
      </c>
      <c r="Y197">
        <v>13.35</v>
      </c>
      <c r="Z197">
        <v>51.16</v>
      </c>
      <c r="AA197">
        <v>48.8</v>
      </c>
      <c r="AB197">
        <v>-1.85</v>
      </c>
      <c r="AC197">
        <v>48.15</v>
      </c>
      <c r="AD197">
        <v>26</v>
      </c>
      <c r="AE197">
        <v>28</v>
      </c>
    </row>
    <row r="198" spans="2:31" x14ac:dyDescent="0.2">
      <c r="B198" t="s">
        <v>1143</v>
      </c>
      <c r="C198" t="s">
        <v>46</v>
      </c>
      <c r="D198" t="s">
        <v>1069</v>
      </c>
      <c r="E198">
        <v>18.975999999999999</v>
      </c>
      <c r="F198">
        <v>58</v>
      </c>
      <c r="G198">
        <v>8</v>
      </c>
      <c r="H198">
        <v>12</v>
      </c>
      <c r="I198">
        <v>6</v>
      </c>
      <c r="J198">
        <v>20</v>
      </c>
      <c r="K198">
        <v>26</v>
      </c>
      <c r="L198">
        <v>0.14000000000000001</v>
      </c>
      <c r="M198">
        <v>0.21</v>
      </c>
      <c r="N198">
        <v>0.1</v>
      </c>
      <c r="O198">
        <v>0.34</v>
      </c>
      <c r="P198">
        <v>0.45</v>
      </c>
      <c r="Q198">
        <v>780.28</v>
      </c>
      <c r="R198">
        <v>13.45</v>
      </c>
      <c r="S198">
        <v>0.62</v>
      </c>
      <c r="T198">
        <v>0.92</v>
      </c>
      <c r="U198">
        <v>0.46</v>
      </c>
      <c r="V198">
        <v>1.54</v>
      </c>
      <c r="W198">
        <v>2</v>
      </c>
      <c r="X198">
        <v>14.34</v>
      </c>
      <c r="Y198">
        <v>14.11</v>
      </c>
      <c r="Z198">
        <v>51.31</v>
      </c>
      <c r="AA198">
        <v>49.53</v>
      </c>
      <c r="AB198">
        <v>5.17</v>
      </c>
      <c r="AC198">
        <v>53.85</v>
      </c>
      <c r="AD198">
        <v>35</v>
      </c>
      <c r="AE198">
        <v>30</v>
      </c>
    </row>
    <row r="199" spans="2:31" x14ac:dyDescent="0.2">
      <c r="B199" t="s">
        <v>1141</v>
      </c>
      <c r="C199" t="s">
        <v>41</v>
      </c>
      <c r="D199" t="s">
        <v>1692</v>
      </c>
      <c r="E199">
        <v>17.684000000000001</v>
      </c>
      <c r="F199">
        <v>71</v>
      </c>
      <c r="G199">
        <v>9</v>
      </c>
      <c r="H199">
        <v>12</v>
      </c>
      <c r="I199">
        <v>11</v>
      </c>
      <c r="J199">
        <v>21</v>
      </c>
      <c r="K199">
        <v>32</v>
      </c>
      <c r="L199">
        <v>0.13</v>
      </c>
      <c r="M199">
        <v>0.17</v>
      </c>
      <c r="N199">
        <v>0.15</v>
      </c>
      <c r="O199">
        <v>0.3</v>
      </c>
      <c r="P199">
        <v>0.45</v>
      </c>
      <c r="Q199">
        <v>843.12</v>
      </c>
      <c r="R199">
        <v>11.87</v>
      </c>
      <c r="S199">
        <v>0.64</v>
      </c>
      <c r="T199">
        <v>0.85</v>
      </c>
      <c r="U199">
        <v>0.78</v>
      </c>
      <c r="V199">
        <v>1.49</v>
      </c>
      <c r="W199">
        <v>2.2799999999999998</v>
      </c>
      <c r="X199">
        <v>13.09</v>
      </c>
      <c r="Y199">
        <v>13.3</v>
      </c>
      <c r="Z199">
        <v>51.06</v>
      </c>
      <c r="AA199">
        <v>48.59</v>
      </c>
      <c r="AB199">
        <v>11.29</v>
      </c>
      <c r="AC199">
        <v>60.47</v>
      </c>
      <c r="AD199">
        <v>52</v>
      </c>
      <c r="AE199">
        <v>34</v>
      </c>
    </row>
    <row r="200" spans="2:31" x14ac:dyDescent="0.2">
      <c r="B200" t="s">
        <v>1444</v>
      </c>
      <c r="C200" t="s">
        <v>41</v>
      </c>
      <c r="D200" t="s">
        <v>1064</v>
      </c>
      <c r="E200">
        <v>16.132000000000001</v>
      </c>
      <c r="F200">
        <v>49</v>
      </c>
      <c r="G200">
        <v>4</v>
      </c>
      <c r="H200">
        <v>2</v>
      </c>
      <c r="I200">
        <v>0</v>
      </c>
      <c r="J200">
        <v>6</v>
      </c>
      <c r="K200">
        <v>6</v>
      </c>
      <c r="L200">
        <v>0.08</v>
      </c>
      <c r="M200">
        <v>0.04</v>
      </c>
      <c r="N200">
        <v>0</v>
      </c>
      <c r="O200">
        <v>0.12</v>
      </c>
      <c r="P200">
        <v>0.12</v>
      </c>
      <c r="Q200">
        <v>394.77</v>
      </c>
      <c r="R200">
        <v>8.06</v>
      </c>
      <c r="S200">
        <v>0.61</v>
      </c>
      <c r="T200">
        <v>0.3</v>
      </c>
      <c r="U200">
        <v>0</v>
      </c>
      <c r="V200">
        <v>0.91</v>
      </c>
      <c r="W200">
        <v>0.91</v>
      </c>
      <c r="X200">
        <v>11.99</v>
      </c>
      <c r="Y200">
        <v>12.51</v>
      </c>
      <c r="Z200">
        <v>42.77</v>
      </c>
      <c r="AA200">
        <v>49.12</v>
      </c>
      <c r="AB200">
        <v>-21.29</v>
      </c>
      <c r="AC200">
        <v>30.43</v>
      </c>
      <c r="AD200">
        <v>7</v>
      </c>
      <c r="AE200">
        <v>16</v>
      </c>
    </row>
    <row r="201" spans="2:31" x14ac:dyDescent="0.2">
      <c r="B201" t="s">
        <v>1729</v>
      </c>
      <c r="C201" t="s">
        <v>102</v>
      </c>
      <c r="D201" t="s">
        <v>1044</v>
      </c>
      <c r="E201">
        <v>15.891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15.2</v>
      </c>
      <c r="R201">
        <v>7.6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11.66</v>
      </c>
      <c r="Y201">
        <v>12.66</v>
      </c>
      <c r="Z201">
        <v>47.9</v>
      </c>
      <c r="AA201">
        <v>37.56</v>
      </c>
      <c r="AB201">
        <v>50</v>
      </c>
      <c r="AC201">
        <v>100</v>
      </c>
      <c r="AD201">
        <v>1</v>
      </c>
      <c r="AE201">
        <v>0</v>
      </c>
    </row>
    <row r="202" spans="2:31" x14ac:dyDescent="0.2">
      <c r="B202" t="s">
        <v>1269</v>
      </c>
      <c r="C202" t="s">
        <v>49</v>
      </c>
      <c r="D202" t="s">
        <v>1051</v>
      </c>
      <c r="E202">
        <v>18.492000000000001</v>
      </c>
      <c r="F202">
        <v>31</v>
      </c>
      <c r="G202">
        <v>5</v>
      </c>
      <c r="H202">
        <v>5</v>
      </c>
      <c r="I202">
        <v>3</v>
      </c>
      <c r="J202">
        <v>10</v>
      </c>
      <c r="K202">
        <v>13</v>
      </c>
      <c r="L202">
        <v>0.16</v>
      </c>
      <c r="M202">
        <v>0.16</v>
      </c>
      <c r="N202">
        <v>0.1</v>
      </c>
      <c r="O202">
        <v>0.32</v>
      </c>
      <c r="P202">
        <v>0.42</v>
      </c>
      <c r="Q202">
        <v>362.97</v>
      </c>
      <c r="R202">
        <v>11.71</v>
      </c>
      <c r="S202">
        <v>0.83</v>
      </c>
      <c r="T202">
        <v>0.83</v>
      </c>
      <c r="U202">
        <v>0.5</v>
      </c>
      <c r="V202">
        <v>1.65</v>
      </c>
      <c r="W202">
        <v>2.15</v>
      </c>
      <c r="X202">
        <v>14.32</v>
      </c>
      <c r="Y202">
        <v>13.5</v>
      </c>
      <c r="Z202">
        <v>51.02</v>
      </c>
      <c r="AA202">
        <v>48.24</v>
      </c>
      <c r="AB202">
        <v>-6.47</v>
      </c>
      <c r="AC202">
        <v>44.44</v>
      </c>
      <c r="AD202">
        <v>16</v>
      </c>
      <c r="AE202">
        <v>20</v>
      </c>
    </row>
    <row r="203" spans="2:31" x14ac:dyDescent="0.2">
      <c r="B203" t="s">
        <v>1535</v>
      </c>
      <c r="C203" t="s">
        <v>46</v>
      </c>
      <c r="D203" t="s">
        <v>1080</v>
      </c>
      <c r="E203">
        <v>18.527000000000001</v>
      </c>
      <c r="F203">
        <v>7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0.14000000000000001</v>
      </c>
      <c r="O203">
        <v>0</v>
      </c>
      <c r="P203">
        <v>0.14000000000000001</v>
      </c>
      <c r="Q203">
        <v>79.91</v>
      </c>
      <c r="R203">
        <v>11.42</v>
      </c>
      <c r="S203">
        <v>0</v>
      </c>
      <c r="T203">
        <v>0</v>
      </c>
      <c r="U203">
        <v>0.75</v>
      </c>
      <c r="V203">
        <v>0</v>
      </c>
      <c r="W203">
        <v>0.75</v>
      </c>
      <c r="X203">
        <v>14.51</v>
      </c>
      <c r="Y203">
        <v>13.53</v>
      </c>
      <c r="Z203">
        <v>50.83</v>
      </c>
      <c r="AA203">
        <v>51.86</v>
      </c>
      <c r="AB203">
        <v>-7</v>
      </c>
      <c r="AC203">
        <v>25</v>
      </c>
      <c r="AD203">
        <v>2</v>
      </c>
      <c r="AE203">
        <v>6</v>
      </c>
    </row>
    <row r="204" spans="2:31" x14ac:dyDescent="0.2">
      <c r="B204" t="s">
        <v>1621</v>
      </c>
      <c r="C204" t="s">
        <v>41</v>
      </c>
      <c r="D204" t="s">
        <v>1440</v>
      </c>
      <c r="E204">
        <v>16.37</v>
      </c>
      <c r="F204">
        <v>38</v>
      </c>
      <c r="G204">
        <v>1</v>
      </c>
      <c r="H204">
        <v>7</v>
      </c>
      <c r="I204">
        <v>1</v>
      </c>
      <c r="J204">
        <v>8</v>
      </c>
      <c r="K204">
        <v>9</v>
      </c>
      <c r="L204">
        <v>0.03</v>
      </c>
      <c r="M204">
        <v>0.18</v>
      </c>
      <c r="N204">
        <v>0.03</v>
      </c>
      <c r="O204">
        <v>0.21</v>
      </c>
      <c r="P204">
        <v>0.24</v>
      </c>
      <c r="Q204">
        <v>372.46</v>
      </c>
      <c r="R204">
        <v>9.8000000000000007</v>
      </c>
      <c r="S204">
        <v>0.16</v>
      </c>
      <c r="T204">
        <v>1.1299999999999999</v>
      </c>
      <c r="U204">
        <v>0.16</v>
      </c>
      <c r="V204">
        <v>1.29</v>
      </c>
      <c r="W204">
        <v>1.45</v>
      </c>
      <c r="X204">
        <v>12.56</v>
      </c>
      <c r="Y204">
        <v>12.98</v>
      </c>
      <c r="Z204">
        <v>41.59</v>
      </c>
      <c r="AA204">
        <v>49.82</v>
      </c>
      <c r="AB204">
        <v>-1.6</v>
      </c>
      <c r="AC204">
        <v>37.5</v>
      </c>
      <c r="AD204">
        <v>12</v>
      </c>
      <c r="AE204">
        <v>20</v>
      </c>
    </row>
    <row r="205" spans="2:31" x14ac:dyDescent="0.2">
      <c r="B205" t="s">
        <v>1421</v>
      </c>
      <c r="C205" t="s">
        <v>102</v>
      </c>
      <c r="D205" t="s">
        <v>1102</v>
      </c>
      <c r="E205">
        <v>17.416</v>
      </c>
      <c r="F205">
        <v>72</v>
      </c>
      <c r="G205">
        <v>4</v>
      </c>
      <c r="H205">
        <v>1</v>
      </c>
      <c r="I205">
        <v>2</v>
      </c>
      <c r="J205">
        <v>5</v>
      </c>
      <c r="K205">
        <v>7</v>
      </c>
      <c r="L205">
        <v>0.06</v>
      </c>
      <c r="M205">
        <v>0.01</v>
      </c>
      <c r="N205">
        <v>0.03</v>
      </c>
      <c r="O205">
        <v>7.0000000000000007E-2</v>
      </c>
      <c r="P205">
        <v>0.1</v>
      </c>
      <c r="Q205">
        <v>1072.3699999999999</v>
      </c>
      <c r="R205">
        <v>14.89</v>
      </c>
      <c r="S205">
        <v>0.22</v>
      </c>
      <c r="T205">
        <v>0.06</v>
      </c>
      <c r="U205">
        <v>0.11</v>
      </c>
      <c r="V205">
        <v>0.28000000000000003</v>
      </c>
      <c r="W205">
        <v>0.39</v>
      </c>
      <c r="X205">
        <v>13.23</v>
      </c>
      <c r="Y205">
        <v>14.09</v>
      </c>
      <c r="Z205">
        <v>39.479999999999997</v>
      </c>
      <c r="AA205">
        <v>50.85</v>
      </c>
      <c r="AB205">
        <v>-5.73</v>
      </c>
      <c r="AC205">
        <v>35.14</v>
      </c>
      <c r="AD205">
        <v>39</v>
      </c>
      <c r="AE205">
        <v>72</v>
      </c>
    </row>
    <row r="206" spans="2:31" x14ac:dyDescent="0.2">
      <c r="B206" t="s">
        <v>1599</v>
      </c>
      <c r="C206" t="s">
        <v>46</v>
      </c>
      <c r="D206" t="s">
        <v>1061</v>
      </c>
      <c r="E206">
        <v>2016.7070000000001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29.94</v>
      </c>
      <c r="R206">
        <v>9.98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10.65</v>
      </c>
      <c r="Y206">
        <v>12.43</v>
      </c>
      <c r="Z206">
        <v>44.2</v>
      </c>
      <c r="AA206">
        <v>45.84</v>
      </c>
      <c r="AB206">
        <v>-25</v>
      </c>
      <c r="AC206">
        <v>0</v>
      </c>
      <c r="AD206">
        <v>0</v>
      </c>
      <c r="AE206">
        <v>1</v>
      </c>
    </row>
    <row r="207" spans="2:31" x14ac:dyDescent="0.2">
      <c r="B207" t="s">
        <v>1183</v>
      </c>
      <c r="C207" t="s">
        <v>49</v>
      </c>
      <c r="D207" t="s">
        <v>1057</v>
      </c>
      <c r="E207">
        <v>18.155000000000001</v>
      </c>
      <c r="F207">
        <v>71</v>
      </c>
      <c r="G207">
        <v>14</v>
      </c>
      <c r="H207">
        <v>11</v>
      </c>
      <c r="I207">
        <v>4</v>
      </c>
      <c r="J207">
        <v>25</v>
      </c>
      <c r="K207">
        <v>29</v>
      </c>
      <c r="L207">
        <v>0.2</v>
      </c>
      <c r="M207">
        <v>0.15</v>
      </c>
      <c r="N207">
        <v>0.06</v>
      </c>
      <c r="O207">
        <v>0.35</v>
      </c>
      <c r="P207">
        <v>0.41</v>
      </c>
      <c r="Q207">
        <v>984.45</v>
      </c>
      <c r="R207">
        <v>13.87</v>
      </c>
      <c r="S207">
        <v>0.85</v>
      </c>
      <c r="T207">
        <v>0.67</v>
      </c>
      <c r="U207">
        <v>0.24</v>
      </c>
      <c r="V207">
        <v>1.52</v>
      </c>
      <c r="W207">
        <v>1.77</v>
      </c>
      <c r="X207">
        <v>14.52</v>
      </c>
      <c r="Y207">
        <v>14.13</v>
      </c>
      <c r="Z207">
        <v>54.22</v>
      </c>
      <c r="AA207">
        <v>51.38</v>
      </c>
      <c r="AB207">
        <v>-2.81</v>
      </c>
      <c r="AC207">
        <v>51.43</v>
      </c>
      <c r="AD207">
        <v>54</v>
      </c>
      <c r="AE207">
        <v>51</v>
      </c>
    </row>
    <row r="208" spans="2:31" x14ac:dyDescent="0.2">
      <c r="B208" t="s">
        <v>1200</v>
      </c>
      <c r="C208" t="s">
        <v>46</v>
      </c>
      <c r="D208" t="s">
        <v>1440</v>
      </c>
      <c r="E208">
        <v>18.558</v>
      </c>
      <c r="F208">
        <v>66</v>
      </c>
      <c r="G208">
        <v>5</v>
      </c>
      <c r="H208">
        <v>9</v>
      </c>
      <c r="I208">
        <v>2</v>
      </c>
      <c r="J208">
        <v>14</v>
      </c>
      <c r="K208">
        <v>16</v>
      </c>
      <c r="L208">
        <v>0.08</v>
      </c>
      <c r="M208">
        <v>0.14000000000000001</v>
      </c>
      <c r="N208">
        <v>0.03</v>
      </c>
      <c r="O208">
        <v>0.21</v>
      </c>
      <c r="P208">
        <v>0.24</v>
      </c>
      <c r="Q208">
        <v>660.08</v>
      </c>
      <c r="R208">
        <v>10</v>
      </c>
      <c r="S208">
        <v>0.45</v>
      </c>
      <c r="T208">
        <v>0.82</v>
      </c>
      <c r="U208">
        <v>0.18</v>
      </c>
      <c r="V208">
        <v>1.27</v>
      </c>
      <c r="W208">
        <v>1.45</v>
      </c>
      <c r="X208">
        <v>12.89</v>
      </c>
      <c r="Y208">
        <v>13.7</v>
      </c>
      <c r="Z208">
        <v>46.39</v>
      </c>
      <c r="AA208">
        <v>50.2</v>
      </c>
      <c r="AB208">
        <v>-0.33</v>
      </c>
      <c r="AC208">
        <v>51.11</v>
      </c>
      <c r="AD208">
        <v>23</v>
      </c>
      <c r="AE208">
        <v>22</v>
      </c>
    </row>
    <row r="209" spans="2:31" x14ac:dyDescent="0.2">
      <c r="B209" t="s">
        <v>1426</v>
      </c>
      <c r="C209" t="s">
        <v>46</v>
      </c>
      <c r="D209" t="s">
        <v>1038</v>
      </c>
      <c r="E209">
        <v>17.021999999999998</v>
      </c>
      <c r="F209">
        <v>56</v>
      </c>
      <c r="G209">
        <v>2</v>
      </c>
      <c r="H209">
        <v>2</v>
      </c>
      <c r="I209">
        <v>3</v>
      </c>
      <c r="J209">
        <v>4</v>
      </c>
      <c r="K209">
        <v>7</v>
      </c>
      <c r="L209">
        <v>0.04</v>
      </c>
      <c r="M209">
        <v>0.04</v>
      </c>
      <c r="N209">
        <v>0.05</v>
      </c>
      <c r="O209">
        <v>7.0000000000000007E-2</v>
      </c>
      <c r="P209">
        <v>0.12</v>
      </c>
      <c r="Q209">
        <v>443.84</v>
      </c>
      <c r="R209">
        <v>7.93</v>
      </c>
      <c r="S209">
        <v>0.27</v>
      </c>
      <c r="T209">
        <v>0.27</v>
      </c>
      <c r="U209">
        <v>0.41</v>
      </c>
      <c r="V209">
        <v>0.54</v>
      </c>
      <c r="W209">
        <v>0.95</v>
      </c>
      <c r="X209">
        <v>11.49</v>
      </c>
      <c r="Y209">
        <v>13.06</v>
      </c>
      <c r="Z209">
        <v>46.79</v>
      </c>
      <c r="AA209">
        <v>50.7</v>
      </c>
      <c r="AB209">
        <v>-23.6</v>
      </c>
      <c r="AC209">
        <v>33.33</v>
      </c>
      <c r="AD209">
        <v>8</v>
      </c>
      <c r="AE209">
        <v>16</v>
      </c>
    </row>
    <row r="210" spans="2:31" x14ac:dyDescent="0.2">
      <c r="B210" t="s">
        <v>3763</v>
      </c>
      <c r="C210" t="s">
        <v>41</v>
      </c>
      <c r="D210" t="s">
        <v>1047</v>
      </c>
      <c r="E210">
        <v>14.978999999999999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27.87</v>
      </c>
      <c r="R210">
        <v>9.2899999999999991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11.65</v>
      </c>
      <c r="Y210">
        <v>12.36</v>
      </c>
      <c r="Z210">
        <v>41.7</v>
      </c>
      <c r="AA210">
        <v>47.74</v>
      </c>
      <c r="AB210">
        <v>-16.670000000000002</v>
      </c>
      <c r="AC210">
        <v>0</v>
      </c>
      <c r="AD210">
        <v>0</v>
      </c>
      <c r="AE210">
        <v>2</v>
      </c>
    </row>
    <row r="211" spans="2:31" x14ac:dyDescent="0.2">
      <c r="B211" t="s">
        <v>1465</v>
      </c>
      <c r="C211" t="s">
        <v>102</v>
      </c>
      <c r="D211" t="s">
        <v>1047</v>
      </c>
      <c r="E211">
        <v>18.614999999999998</v>
      </c>
      <c r="F211">
        <v>72</v>
      </c>
      <c r="G211">
        <v>0</v>
      </c>
      <c r="H211">
        <v>4</v>
      </c>
      <c r="I211">
        <v>4</v>
      </c>
      <c r="J211">
        <v>4</v>
      </c>
      <c r="K211">
        <v>8</v>
      </c>
      <c r="L211">
        <v>0</v>
      </c>
      <c r="M211">
        <v>0.06</v>
      </c>
      <c r="N211">
        <v>0.06</v>
      </c>
      <c r="O211">
        <v>0.06</v>
      </c>
      <c r="P211">
        <v>0.11</v>
      </c>
      <c r="Q211">
        <v>1068.1500000000001</v>
      </c>
      <c r="R211">
        <v>14.84</v>
      </c>
      <c r="S211">
        <v>0</v>
      </c>
      <c r="T211">
        <v>0.22</v>
      </c>
      <c r="U211">
        <v>0.22</v>
      </c>
      <c r="V211">
        <v>0.22</v>
      </c>
      <c r="W211">
        <v>0.45</v>
      </c>
      <c r="X211">
        <v>13.06</v>
      </c>
      <c r="Y211">
        <v>13.42</v>
      </c>
      <c r="Z211">
        <v>46.57</v>
      </c>
      <c r="AA211">
        <v>48.23</v>
      </c>
      <c r="AB211">
        <v>-0.05</v>
      </c>
      <c r="AC211">
        <v>45.36</v>
      </c>
      <c r="AD211">
        <v>44</v>
      </c>
      <c r="AE211">
        <v>53</v>
      </c>
    </row>
    <row r="212" spans="2:31" x14ac:dyDescent="0.2">
      <c r="B212" t="s">
        <v>1354</v>
      </c>
      <c r="C212" t="s">
        <v>102</v>
      </c>
      <c r="D212" t="s">
        <v>1061</v>
      </c>
      <c r="E212">
        <v>20.277000000000001</v>
      </c>
      <c r="F212">
        <v>71</v>
      </c>
      <c r="G212">
        <v>6</v>
      </c>
      <c r="H212">
        <v>3</v>
      </c>
      <c r="I212">
        <v>10</v>
      </c>
      <c r="J212">
        <v>9</v>
      </c>
      <c r="K212">
        <v>19</v>
      </c>
      <c r="L212">
        <v>0.08</v>
      </c>
      <c r="M212">
        <v>0.04</v>
      </c>
      <c r="N212">
        <v>0.14000000000000001</v>
      </c>
      <c r="O212">
        <v>0.13</v>
      </c>
      <c r="P212">
        <v>0.27</v>
      </c>
      <c r="Q212">
        <v>1112.78</v>
      </c>
      <c r="R212">
        <v>15.67</v>
      </c>
      <c r="S212">
        <v>0.32</v>
      </c>
      <c r="T212">
        <v>0.16</v>
      </c>
      <c r="U212">
        <v>0.54</v>
      </c>
      <c r="V212">
        <v>0.49</v>
      </c>
      <c r="W212">
        <v>1.02</v>
      </c>
      <c r="X212">
        <v>13.25</v>
      </c>
      <c r="Y212">
        <v>13.99</v>
      </c>
      <c r="Z212">
        <v>47.82</v>
      </c>
      <c r="AA212">
        <v>50.61</v>
      </c>
      <c r="AB212">
        <v>2.37</v>
      </c>
      <c r="AC212">
        <v>47.2</v>
      </c>
      <c r="AD212">
        <v>59</v>
      </c>
      <c r="AE212">
        <v>66</v>
      </c>
    </row>
    <row r="213" spans="2:31" x14ac:dyDescent="0.2">
      <c r="B213" t="s">
        <v>1594</v>
      </c>
      <c r="C213" t="s">
        <v>41</v>
      </c>
      <c r="D213" t="s">
        <v>1040</v>
      </c>
      <c r="E213">
        <v>16.425000000000001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28.2</v>
      </c>
      <c r="R213">
        <v>7.05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14.24</v>
      </c>
      <c r="Y213">
        <v>12.84</v>
      </c>
      <c r="Z213">
        <v>48.48</v>
      </c>
      <c r="AA213">
        <v>48.75</v>
      </c>
      <c r="AB213">
        <v>-38.46</v>
      </c>
      <c r="AC213">
        <v>0</v>
      </c>
      <c r="AD213">
        <v>0</v>
      </c>
      <c r="AE213">
        <v>1</v>
      </c>
    </row>
    <row r="214" spans="2:31" x14ac:dyDescent="0.2">
      <c r="B214" t="s">
        <v>1108</v>
      </c>
      <c r="C214" t="s">
        <v>46</v>
      </c>
      <c r="D214" t="s">
        <v>3723</v>
      </c>
      <c r="E214">
        <v>20.414000000000001</v>
      </c>
      <c r="F214">
        <v>65</v>
      </c>
      <c r="G214">
        <v>22</v>
      </c>
      <c r="H214">
        <v>17</v>
      </c>
      <c r="I214">
        <v>5</v>
      </c>
      <c r="J214">
        <v>39</v>
      </c>
      <c r="K214">
        <v>44</v>
      </c>
      <c r="L214">
        <v>0.34</v>
      </c>
      <c r="M214">
        <v>0.26</v>
      </c>
      <c r="N214">
        <v>0.08</v>
      </c>
      <c r="O214">
        <v>0.6</v>
      </c>
      <c r="P214">
        <v>0.68</v>
      </c>
      <c r="Q214">
        <v>950.75</v>
      </c>
      <c r="R214">
        <v>14.63</v>
      </c>
      <c r="S214">
        <v>1.39</v>
      </c>
      <c r="T214">
        <v>1.07</v>
      </c>
      <c r="U214">
        <v>0.32</v>
      </c>
      <c r="V214">
        <v>2.46</v>
      </c>
      <c r="W214">
        <v>2.78</v>
      </c>
      <c r="X214">
        <v>15.05</v>
      </c>
      <c r="Y214">
        <v>14.35</v>
      </c>
      <c r="Z214">
        <v>51.51</v>
      </c>
      <c r="AA214">
        <v>51.71</v>
      </c>
      <c r="AB214">
        <v>2.31</v>
      </c>
      <c r="AC214">
        <v>51.55</v>
      </c>
      <c r="AD214">
        <v>50</v>
      </c>
      <c r="AE214">
        <v>47</v>
      </c>
    </row>
    <row r="215" spans="2:31" x14ac:dyDescent="0.2">
      <c r="B215" t="s">
        <v>1496</v>
      </c>
      <c r="C215" t="s">
        <v>102</v>
      </c>
      <c r="D215" t="s">
        <v>1102</v>
      </c>
      <c r="E215">
        <v>19.239000000000001</v>
      </c>
      <c r="F215">
        <v>11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0.09</v>
      </c>
      <c r="N215">
        <v>0</v>
      </c>
      <c r="O215">
        <v>0.09</v>
      </c>
      <c r="P215">
        <v>0.09</v>
      </c>
      <c r="Q215">
        <v>122.83</v>
      </c>
      <c r="R215">
        <v>11.17</v>
      </c>
      <c r="S215">
        <v>0</v>
      </c>
      <c r="T215">
        <v>0.49</v>
      </c>
      <c r="U215">
        <v>0</v>
      </c>
      <c r="V215">
        <v>0.49</v>
      </c>
      <c r="W215">
        <v>0.49</v>
      </c>
      <c r="X215">
        <v>12.7</v>
      </c>
      <c r="Y215">
        <v>13.57</v>
      </c>
      <c r="Z215">
        <v>39.99</v>
      </c>
      <c r="AA215">
        <v>54.39</v>
      </c>
      <c r="AB215">
        <v>-5.31</v>
      </c>
      <c r="AC215">
        <v>36.36</v>
      </c>
      <c r="AD215">
        <v>4</v>
      </c>
      <c r="AE215">
        <v>7</v>
      </c>
    </row>
    <row r="216" spans="2:31" x14ac:dyDescent="0.2">
      <c r="B216" t="s">
        <v>1264</v>
      </c>
      <c r="C216" t="s">
        <v>102</v>
      </c>
      <c r="D216" t="s">
        <v>1057</v>
      </c>
      <c r="E216">
        <v>17.908999999999999</v>
      </c>
      <c r="F216">
        <v>54</v>
      </c>
      <c r="G216">
        <v>7</v>
      </c>
      <c r="H216">
        <v>7</v>
      </c>
      <c r="I216">
        <v>10</v>
      </c>
      <c r="J216">
        <v>14</v>
      </c>
      <c r="K216">
        <v>24</v>
      </c>
      <c r="L216">
        <v>0.13</v>
      </c>
      <c r="M216">
        <v>0.13</v>
      </c>
      <c r="N216">
        <v>0.19</v>
      </c>
      <c r="O216">
        <v>0.26</v>
      </c>
      <c r="P216">
        <v>0.44</v>
      </c>
      <c r="Q216">
        <v>840.93</v>
      </c>
      <c r="R216">
        <v>15.57</v>
      </c>
      <c r="S216">
        <v>0.5</v>
      </c>
      <c r="T216">
        <v>0.5</v>
      </c>
      <c r="U216">
        <v>0.71</v>
      </c>
      <c r="V216">
        <v>1</v>
      </c>
      <c r="W216">
        <v>1.71</v>
      </c>
      <c r="X216">
        <v>13.73</v>
      </c>
      <c r="Y216">
        <v>13.82</v>
      </c>
      <c r="Z216">
        <v>54.22</v>
      </c>
      <c r="AA216">
        <v>49.97</v>
      </c>
      <c r="AB216">
        <v>-0.4</v>
      </c>
      <c r="AC216">
        <v>55.43</v>
      </c>
      <c r="AD216">
        <v>51</v>
      </c>
      <c r="AE216">
        <v>41</v>
      </c>
    </row>
    <row r="217" spans="2:31" x14ac:dyDescent="0.2">
      <c r="B217" t="s">
        <v>1743</v>
      </c>
      <c r="C217" t="s">
        <v>41</v>
      </c>
      <c r="D217" t="s">
        <v>1055</v>
      </c>
      <c r="E217">
        <v>16.666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-80</v>
      </c>
      <c r="AC217">
        <v>0</v>
      </c>
      <c r="AD217">
        <v>0</v>
      </c>
      <c r="AE217">
        <v>0</v>
      </c>
    </row>
    <row r="218" spans="2:31" x14ac:dyDescent="0.2">
      <c r="B218" t="s">
        <v>1184</v>
      </c>
      <c r="C218" t="s">
        <v>41</v>
      </c>
      <c r="D218" t="s">
        <v>1061</v>
      </c>
      <c r="E218">
        <v>18.922000000000001</v>
      </c>
      <c r="F218">
        <v>63</v>
      </c>
      <c r="G218">
        <v>6</v>
      </c>
      <c r="H218">
        <v>11</v>
      </c>
      <c r="I218">
        <v>2</v>
      </c>
      <c r="J218">
        <v>17</v>
      </c>
      <c r="K218">
        <v>19</v>
      </c>
      <c r="L218">
        <v>0.1</v>
      </c>
      <c r="M218">
        <v>0.17</v>
      </c>
      <c r="N218">
        <v>0.03</v>
      </c>
      <c r="O218">
        <v>0.27</v>
      </c>
      <c r="P218">
        <v>0.3</v>
      </c>
      <c r="Q218">
        <v>741.26</v>
      </c>
      <c r="R218">
        <v>11.77</v>
      </c>
      <c r="S218">
        <v>0.49</v>
      </c>
      <c r="T218">
        <v>0.89</v>
      </c>
      <c r="U218">
        <v>0.16</v>
      </c>
      <c r="V218">
        <v>1.38</v>
      </c>
      <c r="W218">
        <v>1.54</v>
      </c>
      <c r="X218">
        <v>13.63</v>
      </c>
      <c r="Y218">
        <v>13.78</v>
      </c>
      <c r="Z218">
        <v>47.47</v>
      </c>
      <c r="AA218">
        <v>50.77</v>
      </c>
      <c r="AB218">
        <v>-5.46</v>
      </c>
      <c r="AC218">
        <v>41.89</v>
      </c>
      <c r="AD218">
        <v>31</v>
      </c>
      <c r="AE218">
        <v>43</v>
      </c>
    </row>
    <row r="219" spans="2:31" x14ac:dyDescent="0.2">
      <c r="B219" t="s">
        <v>1079</v>
      </c>
      <c r="C219" t="s">
        <v>41</v>
      </c>
      <c r="D219" t="s">
        <v>1688</v>
      </c>
      <c r="E219">
        <v>19.428000000000001</v>
      </c>
      <c r="F219">
        <v>69</v>
      </c>
      <c r="G219">
        <v>23</v>
      </c>
      <c r="H219">
        <v>15</v>
      </c>
      <c r="I219">
        <v>7</v>
      </c>
      <c r="J219">
        <v>38</v>
      </c>
      <c r="K219">
        <v>45</v>
      </c>
      <c r="L219">
        <v>0.33</v>
      </c>
      <c r="M219">
        <v>0.22</v>
      </c>
      <c r="N219">
        <v>0.1</v>
      </c>
      <c r="O219">
        <v>0.55000000000000004</v>
      </c>
      <c r="P219">
        <v>0.65</v>
      </c>
      <c r="Q219">
        <v>1056.6099999999999</v>
      </c>
      <c r="R219">
        <v>15.31</v>
      </c>
      <c r="S219">
        <v>1.31</v>
      </c>
      <c r="T219">
        <v>0.85</v>
      </c>
      <c r="U219">
        <v>0.4</v>
      </c>
      <c r="V219">
        <v>2.16</v>
      </c>
      <c r="W219">
        <v>2.56</v>
      </c>
      <c r="X219">
        <v>14.27</v>
      </c>
      <c r="Y219">
        <v>13.87</v>
      </c>
      <c r="Z219">
        <v>54.98</v>
      </c>
      <c r="AA219">
        <v>51.21</v>
      </c>
      <c r="AB219">
        <v>10.45</v>
      </c>
      <c r="AC219">
        <v>59.57</v>
      </c>
      <c r="AD219">
        <v>56</v>
      </c>
      <c r="AE219">
        <v>38</v>
      </c>
    </row>
    <row r="220" spans="2:31" x14ac:dyDescent="0.2">
      <c r="B220" t="s">
        <v>1478</v>
      </c>
      <c r="C220" t="s">
        <v>102</v>
      </c>
      <c r="D220" t="s">
        <v>1059</v>
      </c>
      <c r="E220">
        <v>17.629000000000001</v>
      </c>
      <c r="F220">
        <v>13</v>
      </c>
      <c r="G220">
        <v>0</v>
      </c>
      <c r="H220">
        <v>1</v>
      </c>
      <c r="I220">
        <v>1</v>
      </c>
      <c r="J220">
        <v>1</v>
      </c>
      <c r="K220">
        <v>2</v>
      </c>
      <c r="L220">
        <v>0</v>
      </c>
      <c r="M220">
        <v>0.08</v>
      </c>
      <c r="N220">
        <v>0.08</v>
      </c>
      <c r="O220">
        <v>0.08</v>
      </c>
      <c r="P220">
        <v>0.15</v>
      </c>
      <c r="Q220">
        <v>141.93</v>
      </c>
      <c r="R220">
        <v>10.92</v>
      </c>
      <c r="S220">
        <v>0</v>
      </c>
      <c r="T220">
        <v>0.42</v>
      </c>
      <c r="U220">
        <v>0.42</v>
      </c>
      <c r="V220">
        <v>0.42</v>
      </c>
      <c r="W220">
        <v>0.85</v>
      </c>
      <c r="X220">
        <v>12.42</v>
      </c>
      <c r="Y220">
        <v>12.45</v>
      </c>
      <c r="Z220">
        <v>52.23</v>
      </c>
      <c r="AA220">
        <v>43.89</v>
      </c>
      <c r="AB220">
        <v>-2.9</v>
      </c>
      <c r="AC220">
        <v>61.54</v>
      </c>
      <c r="AD220">
        <v>8</v>
      </c>
      <c r="AE220">
        <v>5</v>
      </c>
    </row>
    <row r="221" spans="2:31" x14ac:dyDescent="0.2">
      <c r="B221" t="s">
        <v>1087</v>
      </c>
      <c r="C221" t="s">
        <v>41</v>
      </c>
      <c r="D221" t="s">
        <v>1044</v>
      </c>
      <c r="E221">
        <v>18.648</v>
      </c>
      <c r="F221">
        <v>70</v>
      </c>
      <c r="G221">
        <v>16</v>
      </c>
      <c r="H221">
        <v>14</v>
      </c>
      <c r="I221">
        <v>4</v>
      </c>
      <c r="J221">
        <v>30</v>
      </c>
      <c r="K221">
        <v>34</v>
      </c>
      <c r="L221">
        <v>0.23</v>
      </c>
      <c r="M221">
        <v>0.2</v>
      </c>
      <c r="N221">
        <v>0.06</v>
      </c>
      <c r="O221">
        <v>0.43</v>
      </c>
      <c r="P221">
        <v>0.49</v>
      </c>
      <c r="Q221">
        <v>878.56</v>
      </c>
      <c r="R221">
        <v>12.55</v>
      </c>
      <c r="S221">
        <v>1.0900000000000001</v>
      </c>
      <c r="T221">
        <v>0.96</v>
      </c>
      <c r="U221">
        <v>0.27</v>
      </c>
      <c r="V221">
        <v>2.0499999999999998</v>
      </c>
      <c r="W221">
        <v>2.3199999999999998</v>
      </c>
      <c r="X221">
        <v>13.89</v>
      </c>
      <c r="Y221">
        <v>13.64</v>
      </c>
      <c r="Z221">
        <v>49.8</v>
      </c>
      <c r="AA221">
        <v>49.24</v>
      </c>
      <c r="AB221">
        <v>3.6</v>
      </c>
      <c r="AC221">
        <v>53.01</v>
      </c>
      <c r="AD221">
        <v>44</v>
      </c>
      <c r="AE221">
        <v>39</v>
      </c>
    </row>
    <row r="222" spans="2:31" x14ac:dyDescent="0.2">
      <c r="B222" t="s">
        <v>1383</v>
      </c>
      <c r="C222" t="s">
        <v>46</v>
      </c>
      <c r="D222" t="s">
        <v>1384</v>
      </c>
      <c r="E222">
        <v>19.268999999999998</v>
      </c>
      <c r="F222">
        <v>23</v>
      </c>
      <c r="G222">
        <v>3</v>
      </c>
      <c r="H222">
        <v>0</v>
      </c>
      <c r="I222">
        <v>1</v>
      </c>
      <c r="J222">
        <v>3</v>
      </c>
      <c r="K222">
        <v>4</v>
      </c>
      <c r="L222">
        <v>0.13</v>
      </c>
      <c r="M222">
        <v>0</v>
      </c>
      <c r="N222">
        <v>0.04</v>
      </c>
      <c r="O222">
        <v>0.13</v>
      </c>
      <c r="P222">
        <v>0.17</v>
      </c>
      <c r="Q222">
        <v>219.4</v>
      </c>
      <c r="R222">
        <v>9.5399999999999991</v>
      </c>
      <c r="S222">
        <v>0.82</v>
      </c>
      <c r="T222">
        <v>0</v>
      </c>
      <c r="U222">
        <v>0.27</v>
      </c>
      <c r="V222">
        <v>0.82</v>
      </c>
      <c r="W222">
        <v>1.0900000000000001</v>
      </c>
      <c r="X222">
        <v>13.57</v>
      </c>
      <c r="Y222">
        <v>13.43</v>
      </c>
      <c r="Z222">
        <v>50.18</v>
      </c>
      <c r="AA222">
        <v>45.55</v>
      </c>
      <c r="AB222">
        <v>11.88</v>
      </c>
      <c r="AC222">
        <v>62.5</v>
      </c>
      <c r="AD222">
        <v>10</v>
      </c>
      <c r="AE222">
        <v>6</v>
      </c>
    </row>
    <row r="223" spans="2:31" x14ac:dyDescent="0.2">
      <c r="B223" t="s">
        <v>1433</v>
      </c>
      <c r="C223" t="s">
        <v>102</v>
      </c>
      <c r="D223" t="s">
        <v>1055</v>
      </c>
      <c r="E223">
        <v>16.960999999999999</v>
      </c>
      <c r="F223">
        <v>33</v>
      </c>
      <c r="G223">
        <v>1</v>
      </c>
      <c r="H223">
        <v>1</v>
      </c>
      <c r="I223">
        <v>1</v>
      </c>
      <c r="J223">
        <v>2</v>
      </c>
      <c r="K223">
        <v>3</v>
      </c>
      <c r="L223">
        <v>0.03</v>
      </c>
      <c r="M223">
        <v>0.03</v>
      </c>
      <c r="N223">
        <v>0.03</v>
      </c>
      <c r="O223">
        <v>0.06</v>
      </c>
      <c r="P223">
        <v>0.09</v>
      </c>
      <c r="Q223">
        <v>406.21</v>
      </c>
      <c r="R223">
        <v>12.31</v>
      </c>
      <c r="S223">
        <v>0.15</v>
      </c>
      <c r="T223">
        <v>0.15</v>
      </c>
      <c r="U223">
        <v>0.15</v>
      </c>
      <c r="V223">
        <v>0.3</v>
      </c>
      <c r="W223">
        <v>0.44</v>
      </c>
      <c r="X223">
        <v>13.58</v>
      </c>
      <c r="Y223">
        <v>13.66</v>
      </c>
      <c r="Z223">
        <v>53.83</v>
      </c>
      <c r="AA223">
        <v>51.81</v>
      </c>
      <c r="AB223">
        <v>-6.2</v>
      </c>
      <c r="AC223">
        <v>45.45</v>
      </c>
      <c r="AD223">
        <v>15</v>
      </c>
      <c r="AE223">
        <v>18</v>
      </c>
    </row>
    <row r="224" spans="2:31" x14ac:dyDescent="0.2">
      <c r="B224" t="s">
        <v>1293</v>
      </c>
      <c r="C224" t="s">
        <v>49</v>
      </c>
      <c r="D224" t="s">
        <v>1105</v>
      </c>
      <c r="E224">
        <v>17.306000000000001</v>
      </c>
      <c r="F224">
        <v>55</v>
      </c>
      <c r="G224">
        <v>5</v>
      </c>
      <c r="H224">
        <v>3</v>
      </c>
      <c r="I224">
        <v>4</v>
      </c>
      <c r="J224">
        <v>8</v>
      </c>
      <c r="K224">
        <v>12</v>
      </c>
      <c r="L224">
        <v>0.09</v>
      </c>
      <c r="M224">
        <v>0.05</v>
      </c>
      <c r="N224">
        <v>7.0000000000000007E-2</v>
      </c>
      <c r="O224">
        <v>0.15</v>
      </c>
      <c r="P224">
        <v>0.22</v>
      </c>
      <c r="Q224">
        <v>619.34</v>
      </c>
      <c r="R224">
        <v>11.26</v>
      </c>
      <c r="S224">
        <v>0.48</v>
      </c>
      <c r="T224">
        <v>0.28999999999999998</v>
      </c>
      <c r="U224">
        <v>0.39</v>
      </c>
      <c r="V224">
        <v>0.78</v>
      </c>
      <c r="W224">
        <v>1.1599999999999999</v>
      </c>
      <c r="X224">
        <v>13.81</v>
      </c>
      <c r="Y224">
        <v>13.7</v>
      </c>
      <c r="Z224">
        <v>43.54</v>
      </c>
      <c r="AA224">
        <v>51.35</v>
      </c>
      <c r="AB224">
        <v>-2.0499999999999998</v>
      </c>
      <c r="AC224">
        <v>43.4</v>
      </c>
      <c r="AD224">
        <v>23</v>
      </c>
      <c r="AE224">
        <v>30</v>
      </c>
    </row>
    <row r="225" spans="2:31" x14ac:dyDescent="0.2">
      <c r="B225" t="s">
        <v>1089</v>
      </c>
      <c r="C225" t="s">
        <v>41</v>
      </c>
      <c r="D225" t="s">
        <v>1696</v>
      </c>
      <c r="E225">
        <v>20.616</v>
      </c>
      <c r="F225">
        <v>69</v>
      </c>
      <c r="G225">
        <v>15</v>
      </c>
      <c r="H225">
        <v>17</v>
      </c>
      <c r="I225">
        <v>17</v>
      </c>
      <c r="J225">
        <v>32</v>
      </c>
      <c r="K225">
        <v>49</v>
      </c>
      <c r="L225">
        <v>0.22</v>
      </c>
      <c r="M225">
        <v>0.25</v>
      </c>
      <c r="N225">
        <v>0.25</v>
      </c>
      <c r="O225">
        <v>0.46</v>
      </c>
      <c r="P225">
        <v>0.71</v>
      </c>
      <c r="Q225">
        <v>1037.5</v>
      </c>
      <c r="R225">
        <v>15.04</v>
      </c>
      <c r="S225">
        <v>0.87</v>
      </c>
      <c r="T225">
        <v>0.98</v>
      </c>
      <c r="U225">
        <v>0.98</v>
      </c>
      <c r="V225">
        <v>1.85</v>
      </c>
      <c r="W225">
        <v>2.83</v>
      </c>
      <c r="X225">
        <v>14.46</v>
      </c>
      <c r="Y225">
        <v>13.92</v>
      </c>
      <c r="Z225">
        <v>52.73</v>
      </c>
      <c r="AA225">
        <v>49.45</v>
      </c>
      <c r="AB225">
        <v>-0.32</v>
      </c>
      <c r="AC225">
        <v>54.37</v>
      </c>
      <c r="AD225">
        <v>56</v>
      </c>
      <c r="AE225">
        <v>47</v>
      </c>
    </row>
    <row r="226" spans="2:31" x14ac:dyDescent="0.2">
      <c r="B226" t="s">
        <v>1041</v>
      </c>
      <c r="C226" t="s">
        <v>41</v>
      </c>
      <c r="D226" t="s">
        <v>1038</v>
      </c>
      <c r="E226">
        <v>20.48</v>
      </c>
      <c r="F226">
        <v>67</v>
      </c>
      <c r="G226">
        <v>33</v>
      </c>
      <c r="H226">
        <v>20</v>
      </c>
      <c r="I226">
        <v>20</v>
      </c>
      <c r="J226">
        <v>53</v>
      </c>
      <c r="K226">
        <v>73</v>
      </c>
      <c r="L226">
        <v>0.49</v>
      </c>
      <c r="M226">
        <v>0.3</v>
      </c>
      <c r="N226">
        <v>0.3</v>
      </c>
      <c r="O226">
        <v>0.79</v>
      </c>
      <c r="P226">
        <v>1.0900000000000001</v>
      </c>
      <c r="Q226">
        <v>1228.55</v>
      </c>
      <c r="R226">
        <v>18.34</v>
      </c>
      <c r="S226">
        <v>1.61</v>
      </c>
      <c r="T226">
        <v>0.98</v>
      </c>
      <c r="U226">
        <v>0.98</v>
      </c>
      <c r="V226">
        <v>2.59</v>
      </c>
      <c r="W226">
        <v>3.57</v>
      </c>
      <c r="X226">
        <v>15.93</v>
      </c>
      <c r="Y226">
        <v>14.29</v>
      </c>
      <c r="Z226">
        <v>59.97</v>
      </c>
      <c r="AA226">
        <v>50.51</v>
      </c>
      <c r="AB226">
        <v>17.940000000000001</v>
      </c>
      <c r="AC226">
        <v>67.94</v>
      </c>
      <c r="AD226">
        <v>89</v>
      </c>
      <c r="AE226">
        <v>42</v>
      </c>
    </row>
    <row r="227" spans="2:31" x14ac:dyDescent="0.2">
      <c r="B227" t="s">
        <v>1313</v>
      </c>
      <c r="C227" t="s">
        <v>102</v>
      </c>
      <c r="D227" t="s">
        <v>1051</v>
      </c>
      <c r="E227">
        <v>20.039000000000001</v>
      </c>
      <c r="F227">
        <v>72</v>
      </c>
      <c r="G227">
        <v>3</v>
      </c>
      <c r="H227">
        <v>7</v>
      </c>
      <c r="I227">
        <v>12</v>
      </c>
      <c r="J227">
        <v>10</v>
      </c>
      <c r="K227">
        <v>22</v>
      </c>
      <c r="L227">
        <v>0.04</v>
      </c>
      <c r="M227">
        <v>0.1</v>
      </c>
      <c r="N227">
        <v>0.17</v>
      </c>
      <c r="O227">
        <v>0.14000000000000001</v>
      </c>
      <c r="P227">
        <v>0.31</v>
      </c>
      <c r="Q227">
        <v>1176.25</v>
      </c>
      <c r="R227">
        <v>16.34</v>
      </c>
      <c r="S227">
        <v>0.15</v>
      </c>
      <c r="T227">
        <v>0.36</v>
      </c>
      <c r="U227">
        <v>0.61</v>
      </c>
      <c r="V227">
        <v>0.51</v>
      </c>
      <c r="W227">
        <v>1.1200000000000001</v>
      </c>
      <c r="X227">
        <v>13.93</v>
      </c>
      <c r="Y227">
        <v>13.93</v>
      </c>
      <c r="Z227">
        <v>51.66</v>
      </c>
      <c r="AA227">
        <v>50.02</v>
      </c>
      <c r="AB227">
        <v>11.7</v>
      </c>
      <c r="AC227">
        <v>58.02</v>
      </c>
      <c r="AD227">
        <v>76</v>
      </c>
      <c r="AE227">
        <v>55</v>
      </c>
    </row>
    <row r="228" spans="2:31" x14ac:dyDescent="0.2">
      <c r="B228" t="s">
        <v>1575</v>
      </c>
      <c r="C228" t="s">
        <v>41</v>
      </c>
      <c r="D228" t="s">
        <v>1072</v>
      </c>
      <c r="E228">
        <v>16.649000000000001</v>
      </c>
      <c r="F228">
        <v>10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0.1</v>
      </c>
      <c r="M228">
        <v>0</v>
      </c>
      <c r="N228">
        <v>0</v>
      </c>
      <c r="O228">
        <v>0.1</v>
      </c>
      <c r="P228">
        <v>0.1</v>
      </c>
      <c r="Q228">
        <v>82.37</v>
      </c>
      <c r="R228">
        <v>8.24</v>
      </c>
      <c r="S228">
        <v>0.73</v>
      </c>
      <c r="T228">
        <v>0</v>
      </c>
      <c r="U228">
        <v>0</v>
      </c>
      <c r="V228">
        <v>0.73</v>
      </c>
      <c r="W228">
        <v>0.73</v>
      </c>
      <c r="X228">
        <v>11.96</v>
      </c>
      <c r="Y228">
        <v>12.57</v>
      </c>
      <c r="Z228">
        <v>48.8</v>
      </c>
      <c r="AA228">
        <v>51.3</v>
      </c>
      <c r="AB228">
        <v>4.9000000000000004</v>
      </c>
      <c r="AC228">
        <v>50</v>
      </c>
      <c r="AD228">
        <v>3</v>
      </c>
      <c r="AE228">
        <v>3</v>
      </c>
    </row>
    <row r="229" spans="2:31" x14ac:dyDescent="0.2">
      <c r="B229" t="s">
        <v>1115</v>
      </c>
      <c r="C229" t="s">
        <v>49</v>
      </c>
      <c r="D229" t="s">
        <v>1047</v>
      </c>
      <c r="E229">
        <v>20.488</v>
      </c>
      <c r="F229">
        <v>72</v>
      </c>
      <c r="G229">
        <v>14</v>
      </c>
      <c r="H229">
        <v>10</v>
      </c>
      <c r="I229">
        <v>5</v>
      </c>
      <c r="J229">
        <v>24</v>
      </c>
      <c r="K229">
        <v>29</v>
      </c>
      <c r="L229">
        <v>0.19</v>
      </c>
      <c r="M229">
        <v>0.14000000000000001</v>
      </c>
      <c r="N229">
        <v>7.0000000000000007E-2</v>
      </c>
      <c r="O229">
        <v>0.33</v>
      </c>
      <c r="P229">
        <v>0.4</v>
      </c>
      <c r="Q229">
        <v>1082.97</v>
      </c>
      <c r="R229">
        <v>15.04</v>
      </c>
      <c r="S229">
        <v>0.78</v>
      </c>
      <c r="T229">
        <v>0.55000000000000004</v>
      </c>
      <c r="U229">
        <v>0.28000000000000003</v>
      </c>
      <c r="V229">
        <v>1.33</v>
      </c>
      <c r="W229">
        <v>1.61</v>
      </c>
      <c r="X229">
        <v>13.8</v>
      </c>
      <c r="Y229">
        <v>13.93</v>
      </c>
      <c r="Z229">
        <v>47.14</v>
      </c>
      <c r="AA229">
        <v>49.41</v>
      </c>
      <c r="AB229">
        <v>9.44</v>
      </c>
      <c r="AC229">
        <v>51.52</v>
      </c>
      <c r="AD229">
        <v>51</v>
      </c>
      <c r="AE229">
        <v>48</v>
      </c>
    </row>
    <row r="230" spans="2:31" x14ac:dyDescent="0.2">
      <c r="B230" t="s">
        <v>3742</v>
      </c>
      <c r="C230" t="s">
        <v>41</v>
      </c>
      <c r="D230" t="s">
        <v>1038</v>
      </c>
      <c r="E230">
        <v>16.062999999999999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-62.5</v>
      </c>
      <c r="AC230">
        <v>0</v>
      </c>
      <c r="AD230">
        <v>0</v>
      </c>
      <c r="AE230">
        <v>0</v>
      </c>
    </row>
    <row r="231" spans="2:31" x14ac:dyDescent="0.2">
      <c r="B231" t="s">
        <v>1162</v>
      </c>
      <c r="C231" t="s">
        <v>46</v>
      </c>
      <c r="D231" t="s">
        <v>1059</v>
      </c>
      <c r="E231">
        <v>19.364999999999998</v>
      </c>
      <c r="F231">
        <v>57</v>
      </c>
      <c r="G231">
        <v>10</v>
      </c>
      <c r="H231">
        <v>6</v>
      </c>
      <c r="I231">
        <v>2</v>
      </c>
      <c r="J231">
        <v>16</v>
      </c>
      <c r="K231">
        <v>18</v>
      </c>
      <c r="L231">
        <v>0.18</v>
      </c>
      <c r="M231">
        <v>0.11</v>
      </c>
      <c r="N231">
        <v>0.04</v>
      </c>
      <c r="O231">
        <v>0.28000000000000003</v>
      </c>
      <c r="P231">
        <v>0.32</v>
      </c>
      <c r="Q231">
        <v>525.76</v>
      </c>
      <c r="R231">
        <v>9.2200000000000006</v>
      </c>
      <c r="S231">
        <v>1.1399999999999999</v>
      </c>
      <c r="T231">
        <v>0.68</v>
      </c>
      <c r="U231">
        <v>0.23</v>
      </c>
      <c r="V231">
        <v>1.83</v>
      </c>
      <c r="W231">
        <v>2.0499999999999998</v>
      </c>
      <c r="X231">
        <v>14.18</v>
      </c>
      <c r="Y231">
        <v>14.26</v>
      </c>
      <c r="Z231">
        <v>52.42</v>
      </c>
      <c r="AA231">
        <v>52.13</v>
      </c>
      <c r="AB231">
        <v>12.72</v>
      </c>
      <c r="AC231">
        <v>62.5</v>
      </c>
      <c r="AD231">
        <v>25</v>
      </c>
      <c r="AE231">
        <v>15</v>
      </c>
    </row>
    <row r="232" spans="2:31" x14ac:dyDescent="0.2">
      <c r="B232" t="s">
        <v>1738</v>
      </c>
      <c r="C232" t="s">
        <v>46</v>
      </c>
      <c r="D232" t="s">
        <v>1090</v>
      </c>
      <c r="E232">
        <v>17.506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35.71</v>
      </c>
      <c r="R232">
        <v>8.93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11.6</v>
      </c>
      <c r="Y232">
        <v>13.9</v>
      </c>
      <c r="Z232">
        <v>45.18</v>
      </c>
      <c r="AA232">
        <v>54.36</v>
      </c>
      <c r="AB232">
        <v>-64.290000000000006</v>
      </c>
      <c r="AC232">
        <v>0</v>
      </c>
      <c r="AD232">
        <v>0</v>
      </c>
      <c r="AE232">
        <v>2</v>
      </c>
    </row>
    <row r="233" spans="2:31" x14ac:dyDescent="0.2">
      <c r="B233" t="s">
        <v>1170</v>
      </c>
      <c r="C233" t="s">
        <v>46</v>
      </c>
      <c r="D233" t="s">
        <v>1131</v>
      </c>
      <c r="E233">
        <v>18.199000000000002</v>
      </c>
      <c r="F233">
        <v>41</v>
      </c>
      <c r="G233">
        <v>6</v>
      </c>
      <c r="H233">
        <v>7</v>
      </c>
      <c r="I233">
        <v>4</v>
      </c>
      <c r="J233">
        <v>13</v>
      </c>
      <c r="K233">
        <v>17</v>
      </c>
      <c r="L233">
        <v>0.15</v>
      </c>
      <c r="M233">
        <v>0.17</v>
      </c>
      <c r="N233">
        <v>0.1</v>
      </c>
      <c r="O233">
        <v>0.32</v>
      </c>
      <c r="P233">
        <v>0.41</v>
      </c>
      <c r="Q233">
        <v>549.01</v>
      </c>
      <c r="R233">
        <v>13.39</v>
      </c>
      <c r="S233">
        <v>0.66</v>
      </c>
      <c r="T233">
        <v>0.77</v>
      </c>
      <c r="U233">
        <v>0.44</v>
      </c>
      <c r="V233">
        <v>1.42</v>
      </c>
      <c r="W233">
        <v>1.86</v>
      </c>
      <c r="X233">
        <v>14.73</v>
      </c>
      <c r="Y233">
        <v>13.8</v>
      </c>
      <c r="Z233">
        <v>50.56</v>
      </c>
      <c r="AA233">
        <v>50.72</v>
      </c>
      <c r="AB233">
        <v>-11.67</v>
      </c>
      <c r="AC233">
        <v>40.68</v>
      </c>
      <c r="AD233">
        <v>24</v>
      </c>
      <c r="AE233">
        <v>35</v>
      </c>
    </row>
    <row r="234" spans="2:31" x14ac:dyDescent="0.2">
      <c r="B234" t="s">
        <v>1160</v>
      </c>
      <c r="C234" t="s">
        <v>102</v>
      </c>
      <c r="D234" t="s">
        <v>1049</v>
      </c>
      <c r="E234">
        <v>18.251000000000001</v>
      </c>
      <c r="F234">
        <v>63</v>
      </c>
      <c r="G234">
        <v>7</v>
      </c>
      <c r="H234">
        <v>17</v>
      </c>
      <c r="I234">
        <v>10</v>
      </c>
      <c r="J234">
        <v>24</v>
      </c>
      <c r="K234">
        <v>34</v>
      </c>
      <c r="L234">
        <v>0.11</v>
      </c>
      <c r="M234">
        <v>0.27</v>
      </c>
      <c r="N234">
        <v>0.16</v>
      </c>
      <c r="O234">
        <v>0.38</v>
      </c>
      <c r="P234">
        <v>0.54</v>
      </c>
      <c r="Q234">
        <v>979.85</v>
      </c>
      <c r="R234">
        <v>15.55</v>
      </c>
      <c r="S234">
        <v>0.43</v>
      </c>
      <c r="T234">
        <v>1.04</v>
      </c>
      <c r="U234">
        <v>0.61</v>
      </c>
      <c r="V234">
        <v>1.47</v>
      </c>
      <c r="W234">
        <v>2.08</v>
      </c>
      <c r="X234">
        <v>13.79</v>
      </c>
      <c r="Y234">
        <v>14.05</v>
      </c>
      <c r="Z234">
        <v>58.42</v>
      </c>
      <c r="AA234">
        <v>50.91</v>
      </c>
      <c r="AB234">
        <v>14.7</v>
      </c>
      <c r="AC234">
        <v>68.69</v>
      </c>
      <c r="AD234">
        <v>68</v>
      </c>
      <c r="AE234">
        <v>31</v>
      </c>
    </row>
    <row r="235" spans="2:31" x14ac:dyDescent="0.2">
      <c r="B235" t="s">
        <v>1455</v>
      </c>
      <c r="C235" t="s">
        <v>49</v>
      </c>
      <c r="D235" t="s">
        <v>1044</v>
      </c>
      <c r="E235">
        <v>16.225000000000001</v>
      </c>
      <c r="F235">
        <v>63</v>
      </c>
      <c r="G235">
        <v>3</v>
      </c>
      <c r="H235">
        <v>4</v>
      </c>
      <c r="I235">
        <v>5</v>
      </c>
      <c r="J235">
        <v>7</v>
      </c>
      <c r="K235">
        <v>12</v>
      </c>
      <c r="L235">
        <v>0.05</v>
      </c>
      <c r="M235">
        <v>0.06</v>
      </c>
      <c r="N235">
        <v>0.08</v>
      </c>
      <c r="O235">
        <v>0.11</v>
      </c>
      <c r="P235">
        <v>0.19</v>
      </c>
      <c r="Q235">
        <v>616.64</v>
      </c>
      <c r="R235">
        <v>9.7899999999999991</v>
      </c>
      <c r="S235">
        <v>0.28999999999999998</v>
      </c>
      <c r="T235">
        <v>0.39</v>
      </c>
      <c r="U235">
        <v>0.49</v>
      </c>
      <c r="V235">
        <v>0.68</v>
      </c>
      <c r="W235">
        <v>1.17</v>
      </c>
      <c r="X235">
        <v>13.72</v>
      </c>
      <c r="Y235">
        <v>13.41</v>
      </c>
      <c r="Z235">
        <v>49.13</v>
      </c>
      <c r="AA235">
        <v>49.35</v>
      </c>
      <c r="AB235">
        <v>-6.91</v>
      </c>
      <c r="AC235">
        <v>44.68</v>
      </c>
      <c r="AD235">
        <v>21</v>
      </c>
      <c r="AE235">
        <v>26</v>
      </c>
    </row>
    <row r="236" spans="2:31" x14ac:dyDescent="0.2">
      <c r="B236" t="s">
        <v>1577</v>
      </c>
      <c r="C236" t="s">
        <v>41</v>
      </c>
      <c r="D236" t="s">
        <v>1072</v>
      </c>
      <c r="E236">
        <v>17.678999999999998</v>
      </c>
      <c r="F236">
        <v>59</v>
      </c>
      <c r="G236">
        <v>0</v>
      </c>
      <c r="H236">
        <v>1</v>
      </c>
      <c r="I236">
        <v>1</v>
      </c>
      <c r="J236">
        <v>1</v>
      </c>
      <c r="K236">
        <v>2</v>
      </c>
      <c r="L236">
        <v>0</v>
      </c>
      <c r="M236">
        <v>0.02</v>
      </c>
      <c r="N236">
        <v>0.02</v>
      </c>
      <c r="O236">
        <v>0.02</v>
      </c>
      <c r="P236">
        <v>0.03</v>
      </c>
      <c r="Q236">
        <v>353.73</v>
      </c>
      <c r="R236">
        <v>6</v>
      </c>
      <c r="S236">
        <v>0</v>
      </c>
      <c r="T236">
        <v>0.17</v>
      </c>
      <c r="U236">
        <v>0.17</v>
      </c>
      <c r="V236">
        <v>0.17</v>
      </c>
      <c r="W236">
        <v>0.34</v>
      </c>
      <c r="X236">
        <v>12.77</v>
      </c>
      <c r="Y236">
        <v>12.5</v>
      </c>
      <c r="Z236">
        <v>50.01</v>
      </c>
      <c r="AA236">
        <v>52.57</v>
      </c>
      <c r="AB236">
        <v>-15.78</v>
      </c>
      <c r="AC236">
        <v>36.36</v>
      </c>
      <c r="AD236">
        <v>4</v>
      </c>
      <c r="AE236">
        <v>7</v>
      </c>
    </row>
    <row r="237" spans="2:31" x14ac:dyDescent="0.2">
      <c r="B237" t="s">
        <v>1734</v>
      </c>
      <c r="C237" t="s">
        <v>49</v>
      </c>
      <c r="D237" t="s">
        <v>1105</v>
      </c>
      <c r="E237">
        <v>2016.7070000000001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20.5</v>
      </c>
      <c r="R237">
        <v>10.25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12.01</v>
      </c>
      <c r="Y237">
        <v>12.39</v>
      </c>
      <c r="Z237">
        <v>41.87</v>
      </c>
      <c r="AA237">
        <v>48.21</v>
      </c>
      <c r="AB237">
        <v>-10</v>
      </c>
      <c r="AC237">
        <v>0</v>
      </c>
      <c r="AD237">
        <v>0</v>
      </c>
      <c r="AE237">
        <v>2</v>
      </c>
    </row>
    <row r="238" spans="2:31" x14ac:dyDescent="0.2">
      <c r="B238" t="s">
        <v>1056</v>
      </c>
      <c r="C238" t="s">
        <v>41</v>
      </c>
      <c r="D238" t="s">
        <v>1057</v>
      </c>
      <c r="E238">
        <v>19.928999999999998</v>
      </c>
      <c r="F238">
        <v>71</v>
      </c>
      <c r="G238">
        <v>22</v>
      </c>
      <c r="H238">
        <v>19</v>
      </c>
      <c r="I238">
        <v>15</v>
      </c>
      <c r="J238">
        <v>41</v>
      </c>
      <c r="K238">
        <v>56</v>
      </c>
      <c r="L238">
        <v>0.31</v>
      </c>
      <c r="M238">
        <v>0.27</v>
      </c>
      <c r="N238">
        <v>0.21</v>
      </c>
      <c r="O238">
        <v>0.57999999999999996</v>
      </c>
      <c r="P238">
        <v>0.79</v>
      </c>
      <c r="Q238">
        <v>1028.21</v>
      </c>
      <c r="R238">
        <v>14.48</v>
      </c>
      <c r="S238">
        <v>1.28</v>
      </c>
      <c r="T238">
        <v>1.1100000000000001</v>
      </c>
      <c r="U238">
        <v>0.88</v>
      </c>
      <c r="V238">
        <v>2.39</v>
      </c>
      <c r="W238">
        <v>3.27</v>
      </c>
      <c r="X238">
        <v>14.04</v>
      </c>
      <c r="Y238">
        <v>13.93</v>
      </c>
      <c r="Z238">
        <v>54.53</v>
      </c>
      <c r="AA238">
        <v>50.57</v>
      </c>
      <c r="AB238">
        <v>7.39</v>
      </c>
      <c r="AC238">
        <v>58.93</v>
      </c>
      <c r="AD238">
        <v>66</v>
      </c>
      <c r="AE238">
        <v>46</v>
      </c>
    </row>
    <row r="239" spans="2:31" x14ac:dyDescent="0.2">
      <c r="B239" t="s">
        <v>1598</v>
      </c>
      <c r="C239" t="s">
        <v>49</v>
      </c>
      <c r="D239" t="s">
        <v>1040</v>
      </c>
      <c r="E239">
        <v>17.623999999999999</v>
      </c>
      <c r="F239">
        <v>25</v>
      </c>
      <c r="G239">
        <v>1</v>
      </c>
      <c r="H239">
        <v>1</v>
      </c>
      <c r="I239">
        <v>0</v>
      </c>
      <c r="J239">
        <v>2</v>
      </c>
      <c r="K239">
        <v>2</v>
      </c>
      <c r="L239">
        <v>0.04</v>
      </c>
      <c r="M239">
        <v>0.04</v>
      </c>
      <c r="N239">
        <v>0</v>
      </c>
      <c r="O239">
        <v>0.08</v>
      </c>
      <c r="P239">
        <v>0.08</v>
      </c>
      <c r="Q239">
        <v>197.67</v>
      </c>
      <c r="R239">
        <v>7.91</v>
      </c>
      <c r="S239">
        <v>0.3</v>
      </c>
      <c r="T239">
        <v>0.3</v>
      </c>
      <c r="U239">
        <v>0</v>
      </c>
      <c r="V239">
        <v>0.61</v>
      </c>
      <c r="W239">
        <v>0.61</v>
      </c>
      <c r="X239">
        <v>12.4</v>
      </c>
      <c r="Y239">
        <v>12.44</v>
      </c>
      <c r="Z239">
        <v>42.74</v>
      </c>
      <c r="AA239">
        <v>51.74</v>
      </c>
      <c r="AB239">
        <v>-22.77</v>
      </c>
      <c r="AC239">
        <v>18.18</v>
      </c>
      <c r="AD239">
        <v>2</v>
      </c>
      <c r="AE239">
        <v>9</v>
      </c>
    </row>
    <row r="240" spans="2:31" x14ac:dyDescent="0.2">
      <c r="B240" t="s">
        <v>1385</v>
      </c>
      <c r="C240" t="s">
        <v>46</v>
      </c>
      <c r="D240" t="s">
        <v>1107</v>
      </c>
      <c r="E240">
        <v>16.635999999999999</v>
      </c>
      <c r="F240">
        <v>59</v>
      </c>
      <c r="G240">
        <v>4</v>
      </c>
      <c r="H240">
        <v>5</v>
      </c>
      <c r="I240">
        <v>2</v>
      </c>
      <c r="J240">
        <v>9</v>
      </c>
      <c r="K240">
        <v>11</v>
      </c>
      <c r="L240">
        <v>7.0000000000000007E-2</v>
      </c>
      <c r="M240">
        <v>0.08</v>
      </c>
      <c r="N240">
        <v>0.03</v>
      </c>
      <c r="O240">
        <v>0.15</v>
      </c>
      <c r="P240">
        <v>0.19</v>
      </c>
      <c r="Q240">
        <v>613.66999999999996</v>
      </c>
      <c r="R240">
        <v>10.4</v>
      </c>
      <c r="S240">
        <v>0.39</v>
      </c>
      <c r="T240">
        <v>0.49</v>
      </c>
      <c r="U240">
        <v>0.2</v>
      </c>
      <c r="V240">
        <v>0.88</v>
      </c>
      <c r="W240">
        <v>1.08</v>
      </c>
      <c r="X240">
        <v>12.72</v>
      </c>
      <c r="Y240">
        <v>13.57</v>
      </c>
      <c r="Z240">
        <v>42.68</v>
      </c>
      <c r="AA240">
        <v>50.35</v>
      </c>
      <c r="AB240">
        <v>-10.48</v>
      </c>
      <c r="AC240">
        <v>35.29</v>
      </c>
      <c r="AD240">
        <v>18</v>
      </c>
      <c r="AE240">
        <v>33</v>
      </c>
    </row>
    <row r="241" spans="2:31" x14ac:dyDescent="0.2">
      <c r="B241" t="s">
        <v>1437</v>
      </c>
      <c r="C241" t="s">
        <v>102</v>
      </c>
      <c r="D241" t="s">
        <v>1047</v>
      </c>
      <c r="E241">
        <v>17.193999999999999</v>
      </c>
      <c r="F241">
        <v>50</v>
      </c>
      <c r="G241">
        <v>3</v>
      </c>
      <c r="H241">
        <v>2</v>
      </c>
      <c r="I241">
        <v>0</v>
      </c>
      <c r="J241">
        <v>5</v>
      </c>
      <c r="K241">
        <v>5</v>
      </c>
      <c r="L241">
        <v>0.06</v>
      </c>
      <c r="M241">
        <v>0.04</v>
      </c>
      <c r="N241">
        <v>0</v>
      </c>
      <c r="O241">
        <v>0.1</v>
      </c>
      <c r="P241">
        <v>0.1</v>
      </c>
      <c r="Q241">
        <v>492.7</v>
      </c>
      <c r="R241">
        <v>9.85</v>
      </c>
      <c r="S241">
        <v>0.37</v>
      </c>
      <c r="T241">
        <v>0.24</v>
      </c>
      <c r="U241">
        <v>0</v>
      </c>
      <c r="V241">
        <v>0.61</v>
      </c>
      <c r="W241">
        <v>0.61</v>
      </c>
      <c r="X241">
        <v>12.79</v>
      </c>
      <c r="Y241">
        <v>12.86</v>
      </c>
      <c r="Z241">
        <v>45.65</v>
      </c>
      <c r="AA241">
        <v>46.84</v>
      </c>
      <c r="AB241">
        <v>-7.24</v>
      </c>
      <c r="AC241">
        <v>39.39</v>
      </c>
      <c r="AD241">
        <v>13</v>
      </c>
      <c r="AE241">
        <v>20</v>
      </c>
    </row>
    <row r="242" spans="2:31" x14ac:dyDescent="0.2">
      <c r="B242" t="s">
        <v>1536</v>
      </c>
      <c r="C242" t="s">
        <v>41</v>
      </c>
      <c r="D242" t="s">
        <v>1072</v>
      </c>
      <c r="E242">
        <v>18.611999999999998</v>
      </c>
      <c r="F242">
        <v>24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0.04</v>
      </c>
      <c r="O242">
        <v>0</v>
      </c>
      <c r="P242">
        <v>0.04</v>
      </c>
      <c r="Q242">
        <v>180.22</v>
      </c>
      <c r="R242">
        <v>7.51</v>
      </c>
      <c r="S242">
        <v>0</v>
      </c>
      <c r="T242">
        <v>0</v>
      </c>
      <c r="U242">
        <v>0.33</v>
      </c>
      <c r="V242">
        <v>0</v>
      </c>
      <c r="W242">
        <v>0.33</v>
      </c>
      <c r="X242">
        <v>13.47</v>
      </c>
      <c r="Y242">
        <v>13.13</v>
      </c>
      <c r="Z242">
        <v>50.39</v>
      </c>
      <c r="AA242">
        <v>49.27</v>
      </c>
      <c r="AB242">
        <v>-16.420000000000002</v>
      </c>
      <c r="AC242">
        <v>27.27</v>
      </c>
      <c r="AD242">
        <v>3</v>
      </c>
      <c r="AE242">
        <v>8</v>
      </c>
    </row>
    <row r="243" spans="2:31" x14ac:dyDescent="0.2">
      <c r="B243" t="s">
        <v>1451</v>
      </c>
      <c r="C243" t="s">
        <v>102</v>
      </c>
      <c r="D243" t="s">
        <v>1055</v>
      </c>
      <c r="E243">
        <v>17.667999999999999</v>
      </c>
      <c r="F243">
        <v>67</v>
      </c>
      <c r="G243">
        <v>1</v>
      </c>
      <c r="H243">
        <v>4</v>
      </c>
      <c r="I243">
        <v>3</v>
      </c>
      <c r="J243">
        <v>5</v>
      </c>
      <c r="K243">
        <v>8</v>
      </c>
      <c r="L243">
        <v>0.01</v>
      </c>
      <c r="M243">
        <v>0.06</v>
      </c>
      <c r="N243">
        <v>0.04</v>
      </c>
      <c r="O243">
        <v>7.0000000000000007E-2</v>
      </c>
      <c r="P243">
        <v>0.12</v>
      </c>
      <c r="Q243">
        <v>837.74</v>
      </c>
      <c r="R243">
        <v>12.5</v>
      </c>
      <c r="S243">
        <v>7.0000000000000007E-2</v>
      </c>
      <c r="T243">
        <v>0.28999999999999998</v>
      </c>
      <c r="U243">
        <v>0.21</v>
      </c>
      <c r="V243">
        <v>0.36</v>
      </c>
      <c r="W243">
        <v>0.56999999999999995</v>
      </c>
      <c r="X243">
        <v>13.84</v>
      </c>
      <c r="Y243">
        <v>13.65</v>
      </c>
      <c r="Z243">
        <v>55.67</v>
      </c>
      <c r="AA243">
        <v>50.25</v>
      </c>
      <c r="AB243">
        <v>-4.8899999999999997</v>
      </c>
      <c r="AC243">
        <v>53.03</v>
      </c>
      <c r="AD243">
        <v>35</v>
      </c>
      <c r="AE243">
        <v>31</v>
      </c>
    </row>
    <row r="244" spans="2:31" x14ac:dyDescent="0.2">
      <c r="B244" t="s">
        <v>1100</v>
      </c>
      <c r="C244" t="s">
        <v>49</v>
      </c>
      <c r="D244" t="s">
        <v>644</v>
      </c>
      <c r="E244">
        <v>18.658999999999999</v>
      </c>
      <c r="F244">
        <v>63</v>
      </c>
      <c r="G244">
        <v>15</v>
      </c>
      <c r="H244">
        <v>8</v>
      </c>
      <c r="I244">
        <v>7</v>
      </c>
      <c r="J244">
        <v>23</v>
      </c>
      <c r="K244">
        <v>30</v>
      </c>
      <c r="L244">
        <v>0.24</v>
      </c>
      <c r="M244">
        <v>0.13</v>
      </c>
      <c r="N244">
        <v>0.11</v>
      </c>
      <c r="O244">
        <v>0.37</v>
      </c>
      <c r="P244">
        <v>0.48</v>
      </c>
      <c r="Q244">
        <v>785.57</v>
      </c>
      <c r="R244">
        <v>12.47</v>
      </c>
      <c r="S244">
        <v>1.1499999999999999</v>
      </c>
      <c r="T244">
        <v>0.61</v>
      </c>
      <c r="U244">
        <v>0.53</v>
      </c>
      <c r="V244">
        <v>1.76</v>
      </c>
      <c r="W244">
        <v>2.29</v>
      </c>
      <c r="X244">
        <v>13.21</v>
      </c>
      <c r="Y244">
        <v>13.54</v>
      </c>
      <c r="Z244">
        <v>52.63</v>
      </c>
      <c r="AA244">
        <v>48.69</v>
      </c>
      <c r="AB244">
        <v>3.05</v>
      </c>
      <c r="AC244">
        <v>55.56</v>
      </c>
      <c r="AD244">
        <v>45</v>
      </c>
      <c r="AE244">
        <v>36</v>
      </c>
    </row>
    <row r="245" spans="2:31" x14ac:dyDescent="0.2">
      <c r="B245" t="s">
        <v>1243</v>
      </c>
      <c r="C245" t="s">
        <v>102</v>
      </c>
      <c r="D245" t="s">
        <v>1090</v>
      </c>
      <c r="E245">
        <v>19.382000000000001</v>
      </c>
      <c r="F245">
        <v>71</v>
      </c>
      <c r="G245">
        <v>4</v>
      </c>
      <c r="H245">
        <v>13</v>
      </c>
      <c r="I245">
        <v>9</v>
      </c>
      <c r="J245">
        <v>17</v>
      </c>
      <c r="K245">
        <v>26</v>
      </c>
      <c r="L245">
        <v>0.06</v>
      </c>
      <c r="M245">
        <v>0.18</v>
      </c>
      <c r="N245">
        <v>0.13</v>
      </c>
      <c r="O245">
        <v>0.24</v>
      </c>
      <c r="P245">
        <v>0.37</v>
      </c>
      <c r="Q245">
        <v>1068.53</v>
      </c>
      <c r="R245">
        <v>15.05</v>
      </c>
      <c r="S245">
        <v>0.22</v>
      </c>
      <c r="T245">
        <v>0.73</v>
      </c>
      <c r="U245">
        <v>0.51</v>
      </c>
      <c r="V245">
        <v>0.95</v>
      </c>
      <c r="W245">
        <v>1.46</v>
      </c>
      <c r="X245">
        <v>12.98</v>
      </c>
      <c r="Y245">
        <v>13.83</v>
      </c>
      <c r="Z245">
        <v>49.25</v>
      </c>
      <c r="AA245">
        <v>48.45</v>
      </c>
      <c r="AB245">
        <v>6.58</v>
      </c>
      <c r="AC245">
        <v>55.05</v>
      </c>
      <c r="AD245">
        <v>60</v>
      </c>
      <c r="AE245">
        <v>49</v>
      </c>
    </row>
    <row r="246" spans="2:31" x14ac:dyDescent="0.2">
      <c r="B246" t="s">
        <v>1333</v>
      </c>
      <c r="C246" t="s">
        <v>41</v>
      </c>
      <c r="D246" t="s">
        <v>1695</v>
      </c>
      <c r="E246">
        <v>17.577000000000002</v>
      </c>
      <c r="F246">
        <v>66</v>
      </c>
      <c r="G246">
        <v>7</v>
      </c>
      <c r="H246">
        <v>9</v>
      </c>
      <c r="I246">
        <v>4</v>
      </c>
      <c r="J246">
        <v>16</v>
      </c>
      <c r="K246">
        <v>20</v>
      </c>
      <c r="L246">
        <v>0.11</v>
      </c>
      <c r="M246">
        <v>0.14000000000000001</v>
      </c>
      <c r="N246">
        <v>0.06</v>
      </c>
      <c r="O246">
        <v>0.24</v>
      </c>
      <c r="P246">
        <v>0.3</v>
      </c>
      <c r="Q246">
        <v>738.65</v>
      </c>
      <c r="R246">
        <v>11.19</v>
      </c>
      <c r="S246">
        <v>0.56999999999999995</v>
      </c>
      <c r="T246">
        <v>0.73</v>
      </c>
      <c r="U246">
        <v>0.32</v>
      </c>
      <c r="V246">
        <v>1.3</v>
      </c>
      <c r="W246">
        <v>1.62</v>
      </c>
      <c r="X246">
        <v>12.93</v>
      </c>
      <c r="Y246">
        <v>13.51</v>
      </c>
      <c r="Z246">
        <v>46.23</v>
      </c>
      <c r="AA246">
        <v>51.21</v>
      </c>
      <c r="AB246">
        <v>-7.76</v>
      </c>
      <c r="AC246">
        <v>40</v>
      </c>
      <c r="AD246">
        <v>28</v>
      </c>
      <c r="AE246">
        <v>42</v>
      </c>
    </row>
    <row r="247" spans="2:31" x14ac:dyDescent="0.2">
      <c r="B247" t="s">
        <v>1161</v>
      </c>
      <c r="C247" t="s">
        <v>49</v>
      </c>
      <c r="D247" t="s">
        <v>1076</v>
      </c>
      <c r="E247">
        <v>18.645</v>
      </c>
      <c r="F247">
        <v>68</v>
      </c>
      <c r="G247">
        <v>13</v>
      </c>
      <c r="H247">
        <v>17</v>
      </c>
      <c r="I247">
        <v>7</v>
      </c>
      <c r="J247">
        <v>30</v>
      </c>
      <c r="K247">
        <v>37</v>
      </c>
      <c r="L247">
        <v>0.19</v>
      </c>
      <c r="M247">
        <v>0.25</v>
      </c>
      <c r="N247">
        <v>0.1</v>
      </c>
      <c r="O247">
        <v>0.44</v>
      </c>
      <c r="P247">
        <v>0.54</v>
      </c>
      <c r="Q247">
        <v>921.84</v>
      </c>
      <c r="R247">
        <v>13.56</v>
      </c>
      <c r="S247">
        <v>0.85</v>
      </c>
      <c r="T247">
        <v>1.1100000000000001</v>
      </c>
      <c r="U247">
        <v>0.46</v>
      </c>
      <c r="V247">
        <v>1.95</v>
      </c>
      <c r="W247">
        <v>2.41</v>
      </c>
      <c r="X247">
        <v>14.35</v>
      </c>
      <c r="Y247">
        <v>13.78</v>
      </c>
      <c r="Z247">
        <v>50.12</v>
      </c>
      <c r="AA247">
        <v>52.75</v>
      </c>
      <c r="AB247">
        <v>7.14</v>
      </c>
      <c r="AC247">
        <v>53.26</v>
      </c>
      <c r="AD247">
        <v>49</v>
      </c>
      <c r="AE247">
        <v>43</v>
      </c>
    </row>
    <row r="248" spans="2:31" x14ac:dyDescent="0.2">
      <c r="B248" t="s">
        <v>1299</v>
      </c>
      <c r="C248" t="s">
        <v>49</v>
      </c>
      <c r="D248" t="s">
        <v>1051</v>
      </c>
      <c r="E248">
        <v>18.376999999999999</v>
      </c>
      <c r="F248">
        <v>71</v>
      </c>
      <c r="G248">
        <v>6</v>
      </c>
      <c r="H248">
        <v>5</v>
      </c>
      <c r="I248">
        <v>10</v>
      </c>
      <c r="J248">
        <v>11</v>
      </c>
      <c r="K248">
        <v>21</v>
      </c>
      <c r="L248">
        <v>0.08</v>
      </c>
      <c r="M248">
        <v>7.0000000000000007E-2</v>
      </c>
      <c r="N248">
        <v>0.14000000000000001</v>
      </c>
      <c r="O248">
        <v>0.15</v>
      </c>
      <c r="P248">
        <v>0.3</v>
      </c>
      <c r="Q248">
        <v>805.98</v>
      </c>
      <c r="R248">
        <v>11.35</v>
      </c>
      <c r="S248">
        <v>0.45</v>
      </c>
      <c r="T248">
        <v>0.37</v>
      </c>
      <c r="U248">
        <v>0.74</v>
      </c>
      <c r="V248">
        <v>0.82</v>
      </c>
      <c r="W248">
        <v>1.56</v>
      </c>
      <c r="X248">
        <v>13.61</v>
      </c>
      <c r="Y248">
        <v>13.57</v>
      </c>
      <c r="Z248">
        <v>50.85</v>
      </c>
      <c r="AA248">
        <v>50.6</v>
      </c>
      <c r="AB248">
        <v>-18.13</v>
      </c>
      <c r="AC248">
        <v>37.840000000000003</v>
      </c>
      <c r="AD248">
        <v>28</v>
      </c>
      <c r="AE248">
        <v>46</v>
      </c>
    </row>
    <row r="249" spans="2:31" x14ac:dyDescent="0.2">
      <c r="B249" t="s">
        <v>1539</v>
      </c>
      <c r="C249" t="s">
        <v>41</v>
      </c>
      <c r="D249" t="s">
        <v>1057</v>
      </c>
      <c r="E249">
        <v>15.039</v>
      </c>
      <c r="F249">
        <v>7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0.14000000000000001</v>
      </c>
      <c r="O249">
        <v>0</v>
      </c>
      <c r="P249">
        <v>0.14000000000000001</v>
      </c>
      <c r="Q249">
        <v>59.75</v>
      </c>
      <c r="R249">
        <v>8.5399999999999991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12.21</v>
      </c>
      <c r="Y249">
        <v>12.69</v>
      </c>
      <c r="Z249">
        <v>49.2</v>
      </c>
      <c r="AA249">
        <v>48.45</v>
      </c>
      <c r="AB249">
        <v>-0.62</v>
      </c>
      <c r="AC249">
        <v>40</v>
      </c>
      <c r="AD249">
        <v>2</v>
      </c>
      <c r="AE249">
        <v>3</v>
      </c>
    </row>
    <row r="250" spans="2:31" x14ac:dyDescent="0.2">
      <c r="B250" t="s">
        <v>1291</v>
      </c>
      <c r="C250" t="s">
        <v>41</v>
      </c>
      <c r="D250" t="s">
        <v>1217</v>
      </c>
      <c r="E250">
        <v>20.422000000000001</v>
      </c>
      <c r="F250">
        <v>21</v>
      </c>
      <c r="G250">
        <v>4</v>
      </c>
      <c r="H250">
        <v>1</v>
      </c>
      <c r="I250">
        <v>2</v>
      </c>
      <c r="J250">
        <v>5</v>
      </c>
      <c r="K250">
        <v>7</v>
      </c>
      <c r="L250">
        <v>0.19</v>
      </c>
      <c r="M250">
        <v>0.05</v>
      </c>
      <c r="N250">
        <v>0.1</v>
      </c>
      <c r="O250">
        <v>0.24</v>
      </c>
      <c r="P250">
        <v>0.33</v>
      </c>
      <c r="Q250">
        <v>250.59</v>
      </c>
      <c r="R250">
        <v>11.93</v>
      </c>
      <c r="S250">
        <v>0.96</v>
      </c>
      <c r="T250">
        <v>0.24</v>
      </c>
      <c r="U250">
        <v>0.48</v>
      </c>
      <c r="V250">
        <v>1.2</v>
      </c>
      <c r="W250">
        <v>1.68</v>
      </c>
      <c r="X250">
        <v>13.8</v>
      </c>
      <c r="Y250">
        <v>14.73</v>
      </c>
      <c r="Z250">
        <v>46.49</v>
      </c>
      <c r="AA250">
        <v>53.29</v>
      </c>
      <c r="AB250">
        <v>-20.6</v>
      </c>
      <c r="AC250">
        <v>34.78</v>
      </c>
      <c r="AD250">
        <v>8</v>
      </c>
      <c r="AE250">
        <v>15</v>
      </c>
    </row>
    <row r="251" spans="2:31" x14ac:dyDescent="0.2">
      <c r="B251" t="s">
        <v>1490</v>
      </c>
      <c r="C251" t="s">
        <v>102</v>
      </c>
      <c r="D251" t="s">
        <v>1078</v>
      </c>
      <c r="E251">
        <v>17.376999999999999</v>
      </c>
      <c r="F251">
        <v>62</v>
      </c>
      <c r="G251">
        <v>1</v>
      </c>
      <c r="H251">
        <v>1</v>
      </c>
      <c r="I251">
        <v>0</v>
      </c>
      <c r="J251">
        <v>2</v>
      </c>
      <c r="K251">
        <v>2</v>
      </c>
      <c r="L251">
        <v>0.02</v>
      </c>
      <c r="M251">
        <v>0.02</v>
      </c>
      <c r="N251">
        <v>0</v>
      </c>
      <c r="O251">
        <v>0.03</v>
      </c>
      <c r="P251">
        <v>0.03</v>
      </c>
      <c r="Q251">
        <v>748.42</v>
      </c>
      <c r="R251">
        <v>12.07</v>
      </c>
      <c r="S251">
        <v>0.08</v>
      </c>
      <c r="T251">
        <v>0.08</v>
      </c>
      <c r="U251">
        <v>0</v>
      </c>
      <c r="V251">
        <v>0.16</v>
      </c>
      <c r="W251">
        <v>0.16</v>
      </c>
      <c r="X251">
        <v>12.53</v>
      </c>
      <c r="Y251">
        <v>13.13</v>
      </c>
      <c r="Z251">
        <v>42.18</v>
      </c>
      <c r="AA251">
        <v>49.8</v>
      </c>
      <c r="AB251">
        <v>-11.58</v>
      </c>
      <c r="AC251">
        <v>35.619999999999997</v>
      </c>
      <c r="AD251">
        <v>26</v>
      </c>
      <c r="AE251">
        <v>47</v>
      </c>
    </row>
    <row r="252" spans="2:31" x14ac:dyDescent="0.2">
      <c r="B252" t="s">
        <v>1323</v>
      </c>
      <c r="C252" t="s">
        <v>102</v>
      </c>
      <c r="D252" t="s">
        <v>1061</v>
      </c>
      <c r="E252">
        <v>18.173999999999999</v>
      </c>
      <c r="F252">
        <v>70</v>
      </c>
      <c r="G252">
        <v>3</v>
      </c>
      <c r="H252">
        <v>7</v>
      </c>
      <c r="I252">
        <v>5</v>
      </c>
      <c r="J252">
        <v>10</v>
      </c>
      <c r="K252">
        <v>15</v>
      </c>
      <c r="L252">
        <v>0.04</v>
      </c>
      <c r="M252">
        <v>0.1</v>
      </c>
      <c r="N252">
        <v>7.0000000000000007E-2</v>
      </c>
      <c r="O252">
        <v>0.14000000000000001</v>
      </c>
      <c r="P252">
        <v>0.21</v>
      </c>
      <c r="Q252">
        <v>975.9</v>
      </c>
      <c r="R252">
        <v>13.94</v>
      </c>
      <c r="S252">
        <v>0.18</v>
      </c>
      <c r="T252">
        <v>0.43</v>
      </c>
      <c r="U252">
        <v>0.31</v>
      </c>
      <c r="V252">
        <v>0.61</v>
      </c>
      <c r="W252">
        <v>0.92</v>
      </c>
      <c r="X252">
        <v>13.3</v>
      </c>
      <c r="Y252">
        <v>13.53</v>
      </c>
      <c r="Z252">
        <v>47.97</v>
      </c>
      <c r="AA252">
        <v>50.97</v>
      </c>
      <c r="AB252">
        <v>2.12</v>
      </c>
      <c r="AC252">
        <v>47.12</v>
      </c>
      <c r="AD252">
        <v>49</v>
      </c>
      <c r="AE252">
        <v>55</v>
      </c>
    </row>
    <row r="253" spans="2:31" x14ac:dyDescent="0.2">
      <c r="B253" t="s">
        <v>1174</v>
      </c>
      <c r="C253" t="s">
        <v>49</v>
      </c>
      <c r="D253" t="s">
        <v>1078</v>
      </c>
      <c r="E253">
        <v>17.661999999999999</v>
      </c>
      <c r="F253">
        <v>68</v>
      </c>
      <c r="G253">
        <v>10</v>
      </c>
      <c r="H253">
        <v>10</v>
      </c>
      <c r="I253">
        <v>4</v>
      </c>
      <c r="J253">
        <v>20</v>
      </c>
      <c r="K253">
        <v>24</v>
      </c>
      <c r="L253">
        <v>0.15</v>
      </c>
      <c r="M253">
        <v>0.15</v>
      </c>
      <c r="N253">
        <v>0.06</v>
      </c>
      <c r="O253">
        <v>0.28999999999999998</v>
      </c>
      <c r="P253">
        <v>0.35</v>
      </c>
      <c r="Q253">
        <v>862.18</v>
      </c>
      <c r="R253">
        <v>12.68</v>
      </c>
      <c r="S253">
        <v>0.7</v>
      </c>
      <c r="T253">
        <v>0.7</v>
      </c>
      <c r="U253">
        <v>0.28000000000000003</v>
      </c>
      <c r="V253">
        <v>1.39</v>
      </c>
      <c r="W253">
        <v>1.67</v>
      </c>
      <c r="X253">
        <v>13.74</v>
      </c>
      <c r="Y253">
        <v>13.82</v>
      </c>
      <c r="Z253">
        <v>45.73</v>
      </c>
      <c r="AA253">
        <v>51.01</v>
      </c>
      <c r="AB253">
        <v>10.77</v>
      </c>
      <c r="AC253">
        <v>51.72</v>
      </c>
      <c r="AD253">
        <v>45</v>
      </c>
      <c r="AE253">
        <v>42</v>
      </c>
    </row>
    <row r="254" spans="2:31" x14ac:dyDescent="0.2">
      <c r="B254" t="s">
        <v>1235</v>
      </c>
      <c r="C254" t="s">
        <v>49</v>
      </c>
      <c r="D254" t="s">
        <v>1080</v>
      </c>
      <c r="E254">
        <v>17.55</v>
      </c>
      <c r="F254">
        <v>72</v>
      </c>
      <c r="G254">
        <v>8</v>
      </c>
      <c r="H254">
        <v>7</v>
      </c>
      <c r="I254">
        <v>4</v>
      </c>
      <c r="J254">
        <v>15</v>
      </c>
      <c r="K254">
        <v>19</v>
      </c>
      <c r="L254">
        <v>0.11</v>
      </c>
      <c r="M254">
        <v>0.1</v>
      </c>
      <c r="N254">
        <v>0.06</v>
      </c>
      <c r="O254">
        <v>0.21</v>
      </c>
      <c r="P254">
        <v>0.26</v>
      </c>
      <c r="Q254">
        <v>816.06</v>
      </c>
      <c r="R254">
        <v>11.33</v>
      </c>
      <c r="S254">
        <v>0.59</v>
      </c>
      <c r="T254">
        <v>0.51</v>
      </c>
      <c r="U254">
        <v>0.28999999999999998</v>
      </c>
      <c r="V254">
        <v>1.1000000000000001</v>
      </c>
      <c r="W254">
        <v>1.4</v>
      </c>
      <c r="X254">
        <v>13.67</v>
      </c>
      <c r="Y254">
        <v>13.41</v>
      </c>
      <c r="Z254">
        <v>50.71</v>
      </c>
      <c r="AA254">
        <v>48.82</v>
      </c>
      <c r="AB254">
        <v>-3.07</v>
      </c>
      <c r="AC254">
        <v>47.62</v>
      </c>
      <c r="AD254">
        <v>30</v>
      </c>
      <c r="AE254">
        <v>33</v>
      </c>
    </row>
    <row r="255" spans="2:31" x14ac:dyDescent="0.2">
      <c r="B255" t="s">
        <v>1411</v>
      </c>
      <c r="C255" t="s">
        <v>102</v>
      </c>
      <c r="D255" t="s">
        <v>1107</v>
      </c>
      <c r="E255">
        <v>16.254999999999999</v>
      </c>
      <c r="F255">
        <v>36</v>
      </c>
      <c r="G255">
        <v>1</v>
      </c>
      <c r="H255">
        <v>2</v>
      </c>
      <c r="I255">
        <v>2</v>
      </c>
      <c r="J255">
        <v>3</v>
      </c>
      <c r="K255">
        <v>5</v>
      </c>
      <c r="L255">
        <v>0.03</v>
      </c>
      <c r="M255">
        <v>0.06</v>
      </c>
      <c r="N255">
        <v>0.06</v>
      </c>
      <c r="O255">
        <v>0.08</v>
      </c>
      <c r="P255">
        <v>0.14000000000000001</v>
      </c>
      <c r="Q255">
        <v>513.24</v>
      </c>
      <c r="R255">
        <v>14.26</v>
      </c>
      <c r="S255">
        <v>0.12</v>
      </c>
      <c r="T255">
        <v>0.23</v>
      </c>
      <c r="U255">
        <v>0.23</v>
      </c>
      <c r="V255">
        <v>0.35</v>
      </c>
      <c r="W255">
        <v>0.57999999999999996</v>
      </c>
      <c r="X255">
        <v>12.37</v>
      </c>
      <c r="Y255">
        <v>13.58</v>
      </c>
      <c r="Z255">
        <v>41.53</v>
      </c>
      <c r="AA255">
        <v>49.51</v>
      </c>
      <c r="AB255">
        <v>-8.65</v>
      </c>
      <c r="AC255">
        <v>37.74</v>
      </c>
      <c r="AD255">
        <v>20</v>
      </c>
      <c r="AE255">
        <v>33</v>
      </c>
    </row>
    <row r="256" spans="2:31" x14ac:dyDescent="0.2">
      <c r="B256" t="s">
        <v>1739</v>
      </c>
      <c r="C256" t="s">
        <v>49</v>
      </c>
      <c r="D256" t="s">
        <v>1090</v>
      </c>
      <c r="E256">
        <v>15.491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22.97</v>
      </c>
      <c r="R256">
        <v>7.66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12.12</v>
      </c>
      <c r="Y256">
        <v>11.92</v>
      </c>
      <c r="Z256">
        <v>43.56</v>
      </c>
      <c r="AA256">
        <v>49.11</v>
      </c>
      <c r="AB256">
        <v>-50</v>
      </c>
      <c r="AC256">
        <v>0</v>
      </c>
      <c r="AD256">
        <v>0</v>
      </c>
      <c r="AE256">
        <v>1</v>
      </c>
    </row>
    <row r="257" spans="2:31" x14ac:dyDescent="0.2">
      <c r="B257" t="s">
        <v>1369</v>
      </c>
      <c r="C257" t="s">
        <v>102</v>
      </c>
      <c r="D257" t="s">
        <v>1047</v>
      </c>
      <c r="E257">
        <v>17.335999999999999</v>
      </c>
      <c r="F257">
        <v>70</v>
      </c>
      <c r="G257">
        <v>1</v>
      </c>
      <c r="H257">
        <v>6</v>
      </c>
      <c r="I257">
        <v>5</v>
      </c>
      <c r="J257">
        <v>7</v>
      </c>
      <c r="K257">
        <v>12</v>
      </c>
      <c r="L257">
        <v>0.01</v>
      </c>
      <c r="M257">
        <v>0.09</v>
      </c>
      <c r="N257">
        <v>7.0000000000000007E-2</v>
      </c>
      <c r="O257">
        <v>0.1</v>
      </c>
      <c r="P257">
        <v>0.17</v>
      </c>
      <c r="Q257">
        <v>887.99</v>
      </c>
      <c r="R257">
        <v>12.69</v>
      </c>
      <c r="S257">
        <v>7.0000000000000007E-2</v>
      </c>
      <c r="T257">
        <v>0.41</v>
      </c>
      <c r="U257">
        <v>0.34</v>
      </c>
      <c r="V257">
        <v>0.47</v>
      </c>
      <c r="W257">
        <v>0.81</v>
      </c>
      <c r="X257">
        <v>13.24</v>
      </c>
      <c r="Y257">
        <v>13.61</v>
      </c>
      <c r="Z257">
        <v>46.81</v>
      </c>
      <c r="AA257">
        <v>48.12</v>
      </c>
      <c r="AB257">
        <v>8.6199999999999992</v>
      </c>
      <c r="AC257">
        <v>52.05</v>
      </c>
      <c r="AD257">
        <v>38</v>
      </c>
      <c r="AE257">
        <v>35</v>
      </c>
    </row>
    <row r="258" spans="2:31" x14ac:dyDescent="0.2">
      <c r="B258" t="s">
        <v>1713</v>
      </c>
      <c r="C258" t="s">
        <v>102</v>
      </c>
      <c r="D258" t="s">
        <v>1038</v>
      </c>
      <c r="E258">
        <v>16.622</v>
      </c>
      <c r="F258">
        <v>32</v>
      </c>
      <c r="G258">
        <v>1</v>
      </c>
      <c r="H258">
        <v>3</v>
      </c>
      <c r="I258">
        <v>0</v>
      </c>
      <c r="J258">
        <v>4</v>
      </c>
      <c r="K258">
        <v>4</v>
      </c>
      <c r="L258">
        <v>0.03</v>
      </c>
      <c r="M258">
        <v>0.09</v>
      </c>
      <c r="N258">
        <v>0</v>
      </c>
      <c r="O258">
        <v>0.12</v>
      </c>
      <c r="P258">
        <v>0.12</v>
      </c>
      <c r="Q258">
        <v>360.92</v>
      </c>
      <c r="R258">
        <v>11.28</v>
      </c>
      <c r="S258">
        <v>0.17</v>
      </c>
      <c r="T258">
        <v>0.5</v>
      </c>
      <c r="U258">
        <v>0</v>
      </c>
      <c r="V258">
        <v>0.66</v>
      </c>
      <c r="W258">
        <v>0.66</v>
      </c>
      <c r="X258">
        <v>13.94</v>
      </c>
      <c r="Y258">
        <v>13.36</v>
      </c>
      <c r="Z258">
        <v>55.09</v>
      </c>
      <c r="AA258">
        <v>46.52</v>
      </c>
      <c r="AB258">
        <v>0.22</v>
      </c>
      <c r="AC258">
        <v>63.33</v>
      </c>
      <c r="AD258">
        <v>19</v>
      </c>
      <c r="AE258">
        <v>11</v>
      </c>
    </row>
    <row r="259" spans="2:31" x14ac:dyDescent="0.2">
      <c r="B259" t="s">
        <v>1359</v>
      </c>
      <c r="C259" t="s">
        <v>41</v>
      </c>
      <c r="D259" t="s">
        <v>1090</v>
      </c>
      <c r="E259">
        <v>18.321999999999999</v>
      </c>
      <c r="F259">
        <v>53</v>
      </c>
      <c r="G259">
        <v>8</v>
      </c>
      <c r="H259">
        <v>7</v>
      </c>
      <c r="I259">
        <v>11</v>
      </c>
      <c r="J259">
        <v>15</v>
      </c>
      <c r="K259">
        <v>26</v>
      </c>
      <c r="L259">
        <v>0.15</v>
      </c>
      <c r="M259">
        <v>0.13</v>
      </c>
      <c r="N259">
        <v>0.21</v>
      </c>
      <c r="O259">
        <v>0.28000000000000003</v>
      </c>
      <c r="P259">
        <v>0.49</v>
      </c>
      <c r="Q259">
        <v>780.4</v>
      </c>
      <c r="R259">
        <v>14.72</v>
      </c>
      <c r="S259">
        <v>0.62</v>
      </c>
      <c r="T259">
        <v>0.54</v>
      </c>
      <c r="U259">
        <v>0.85</v>
      </c>
      <c r="V259">
        <v>1.1499999999999999</v>
      </c>
      <c r="W259">
        <v>2</v>
      </c>
      <c r="X259">
        <v>13.22</v>
      </c>
      <c r="Y259">
        <v>13.7</v>
      </c>
      <c r="Z259">
        <v>50.19</v>
      </c>
      <c r="AA259">
        <v>49.23</v>
      </c>
      <c r="AB259">
        <v>-2.91</v>
      </c>
      <c r="AC259">
        <v>46.75</v>
      </c>
      <c r="AD259">
        <v>36</v>
      </c>
      <c r="AE259">
        <v>41</v>
      </c>
    </row>
    <row r="260" spans="2:31" x14ac:dyDescent="0.2">
      <c r="B260" t="s">
        <v>1149</v>
      </c>
      <c r="C260" t="s">
        <v>41</v>
      </c>
      <c r="D260" t="s">
        <v>1044</v>
      </c>
      <c r="E260">
        <v>19.456</v>
      </c>
      <c r="F260">
        <v>68</v>
      </c>
      <c r="G260">
        <v>10</v>
      </c>
      <c r="H260">
        <v>15</v>
      </c>
      <c r="I260">
        <v>5</v>
      </c>
      <c r="J260">
        <v>25</v>
      </c>
      <c r="K260">
        <v>30</v>
      </c>
      <c r="L260">
        <v>0.15</v>
      </c>
      <c r="M260">
        <v>0.22</v>
      </c>
      <c r="N260">
        <v>7.0000000000000007E-2</v>
      </c>
      <c r="O260">
        <v>0.37</v>
      </c>
      <c r="P260">
        <v>0.44</v>
      </c>
      <c r="Q260">
        <v>813.65</v>
      </c>
      <c r="R260">
        <v>11.97</v>
      </c>
      <c r="S260">
        <v>0.74</v>
      </c>
      <c r="T260">
        <v>1.1100000000000001</v>
      </c>
      <c r="U260">
        <v>0.37</v>
      </c>
      <c r="V260">
        <v>1.84</v>
      </c>
      <c r="W260">
        <v>2.21</v>
      </c>
      <c r="X260">
        <v>14.2</v>
      </c>
      <c r="Y260">
        <v>13.35</v>
      </c>
      <c r="Z260">
        <v>49.56</v>
      </c>
      <c r="AA260">
        <v>47.33</v>
      </c>
      <c r="AB260">
        <v>6.04</v>
      </c>
      <c r="AC260">
        <v>54.67</v>
      </c>
      <c r="AD260">
        <v>41</v>
      </c>
      <c r="AE260">
        <v>34</v>
      </c>
    </row>
    <row r="261" spans="2:31" x14ac:dyDescent="0.2">
      <c r="B261" t="s">
        <v>1289</v>
      </c>
      <c r="C261" t="s">
        <v>102</v>
      </c>
      <c r="D261" t="s">
        <v>1698</v>
      </c>
      <c r="E261">
        <v>19.271999999999998</v>
      </c>
      <c r="F261">
        <v>57</v>
      </c>
      <c r="G261">
        <v>8</v>
      </c>
      <c r="H261">
        <v>7</v>
      </c>
      <c r="I261">
        <v>7</v>
      </c>
      <c r="J261">
        <v>15</v>
      </c>
      <c r="K261">
        <v>22</v>
      </c>
      <c r="L261">
        <v>0.14000000000000001</v>
      </c>
      <c r="M261">
        <v>0.12</v>
      </c>
      <c r="N261">
        <v>0.12</v>
      </c>
      <c r="O261">
        <v>0.26</v>
      </c>
      <c r="P261">
        <v>0.39</v>
      </c>
      <c r="Q261">
        <v>928.01</v>
      </c>
      <c r="R261">
        <v>16.28</v>
      </c>
      <c r="S261">
        <v>0.52</v>
      </c>
      <c r="T261">
        <v>0.45</v>
      </c>
      <c r="U261">
        <v>0.45</v>
      </c>
      <c r="V261">
        <v>0.97</v>
      </c>
      <c r="W261">
        <v>1.42</v>
      </c>
      <c r="X261">
        <v>13.68</v>
      </c>
      <c r="Y261">
        <v>13.96</v>
      </c>
      <c r="Z261">
        <v>47.69</v>
      </c>
      <c r="AA261">
        <v>52.16</v>
      </c>
      <c r="AB261">
        <v>0.06</v>
      </c>
      <c r="AC261">
        <v>45.63</v>
      </c>
      <c r="AD261">
        <v>47</v>
      </c>
      <c r="AE261">
        <v>56</v>
      </c>
    </row>
    <row r="262" spans="2:31" x14ac:dyDescent="0.2">
      <c r="B262" t="s">
        <v>1355</v>
      </c>
      <c r="C262" t="s">
        <v>102</v>
      </c>
      <c r="D262" t="s">
        <v>1055</v>
      </c>
      <c r="E262">
        <v>18.013000000000002</v>
      </c>
      <c r="F262">
        <v>72</v>
      </c>
      <c r="G262">
        <v>2</v>
      </c>
      <c r="H262">
        <v>5</v>
      </c>
      <c r="I262">
        <v>8</v>
      </c>
      <c r="J262">
        <v>7</v>
      </c>
      <c r="K262">
        <v>15</v>
      </c>
      <c r="L262">
        <v>0.03</v>
      </c>
      <c r="M262">
        <v>7.0000000000000007E-2</v>
      </c>
      <c r="N262">
        <v>0.11</v>
      </c>
      <c r="O262">
        <v>0.1</v>
      </c>
      <c r="P262">
        <v>0.21</v>
      </c>
      <c r="Q262">
        <v>1152.3699999999999</v>
      </c>
      <c r="R262">
        <v>16.010000000000002</v>
      </c>
      <c r="S262">
        <v>0.1</v>
      </c>
      <c r="T262">
        <v>0.26</v>
      </c>
      <c r="U262">
        <v>0.42</v>
      </c>
      <c r="V262">
        <v>0.36</v>
      </c>
      <c r="W262">
        <v>0.78</v>
      </c>
      <c r="X262">
        <v>14.2</v>
      </c>
      <c r="Y262">
        <v>13.96</v>
      </c>
      <c r="Z262">
        <v>57.24</v>
      </c>
      <c r="AA262">
        <v>51.18</v>
      </c>
      <c r="AB262">
        <v>-1.89</v>
      </c>
      <c r="AC262">
        <v>55.34</v>
      </c>
      <c r="AD262">
        <v>57</v>
      </c>
      <c r="AE262">
        <v>46</v>
      </c>
    </row>
    <row r="263" spans="2:31" x14ac:dyDescent="0.2">
      <c r="B263" t="s">
        <v>1135</v>
      </c>
      <c r="C263" t="s">
        <v>46</v>
      </c>
      <c r="D263" t="s">
        <v>1090</v>
      </c>
      <c r="E263">
        <v>18.710999999999999</v>
      </c>
      <c r="F263">
        <v>70</v>
      </c>
      <c r="G263">
        <v>17</v>
      </c>
      <c r="H263">
        <v>4</v>
      </c>
      <c r="I263">
        <v>13</v>
      </c>
      <c r="J263">
        <v>21</v>
      </c>
      <c r="K263">
        <v>34</v>
      </c>
      <c r="L263">
        <v>0.24</v>
      </c>
      <c r="M263">
        <v>0.06</v>
      </c>
      <c r="N263">
        <v>0.19</v>
      </c>
      <c r="O263">
        <v>0.3</v>
      </c>
      <c r="P263">
        <v>0.49</v>
      </c>
      <c r="Q263">
        <v>777.68</v>
      </c>
      <c r="R263">
        <v>11.11</v>
      </c>
      <c r="S263">
        <v>1.31</v>
      </c>
      <c r="T263">
        <v>0.31</v>
      </c>
      <c r="U263">
        <v>1</v>
      </c>
      <c r="V263">
        <v>1.62</v>
      </c>
      <c r="W263">
        <v>2.62</v>
      </c>
      <c r="X263">
        <v>13.35</v>
      </c>
      <c r="Y263">
        <v>13.57</v>
      </c>
      <c r="Z263">
        <v>49.93</v>
      </c>
      <c r="AA263">
        <v>47.42</v>
      </c>
      <c r="AB263">
        <v>8.82</v>
      </c>
      <c r="AC263">
        <v>56.72</v>
      </c>
      <c r="AD263">
        <v>38</v>
      </c>
      <c r="AE263">
        <v>29</v>
      </c>
    </row>
    <row r="264" spans="2:31" x14ac:dyDescent="0.2">
      <c r="B264" t="s">
        <v>1312</v>
      </c>
      <c r="C264" t="s">
        <v>41</v>
      </c>
      <c r="D264" t="s">
        <v>1049</v>
      </c>
      <c r="E264">
        <v>17.928000000000001</v>
      </c>
      <c r="F264">
        <v>69</v>
      </c>
      <c r="G264">
        <v>11</v>
      </c>
      <c r="H264">
        <v>5</v>
      </c>
      <c r="I264">
        <v>2</v>
      </c>
      <c r="J264">
        <v>16</v>
      </c>
      <c r="K264">
        <v>18</v>
      </c>
      <c r="L264">
        <v>0.16</v>
      </c>
      <c r="M264">
        <v>7.0000000000000007E-2</v>
      </c>
      <c r="N264">
        <v>0.03</v>
      </c>
      <c r="O264">
        <v>0.23</v>
      </c>
      <c r="P264">
        <v>0.26</v>
      </c>
      <c r="Q264">
        <v>816.38</v>
      </c>
      <c r="R264">
        <v>11.83</v>
      </c>
      <c r="S264">
        <v>0.81</v>
      </c>
      <c r="T264">
        <v>0.37</v>
      </c>
      <c r="U264">
        <v>0.15</v>
      </c>
      <c r="V264">
        <v>1.18</v>
      </c>
      <c r="W264">
        <v>1.32</v>
      </c>
      <c r="X264">
        <v>12.72</v>
      </c>
      <c r="Y264">
        <v>13.36</v>
      </c>
      <c r="Z264">
        <v>52.2</v>
      </c>
      <c r="AA264">
        <v>50.66</v>
      </c>
      <c r="AB264">
        <v>-21.28</v>
      </c>
      <c r="AC264">
        <v>41.67</v>
      </c>
      <c r="AD264">
        <v>30</v>
      </c>
      <c r="AE264">
        <v>42</v>
      </c>
    </row>
    <row r="265" spans="2:31" x14ac:dyDescent="0.2">
      <c r="B265" t="s">
        <v>1547</v>
      </c>
      <c r="C265" t="s">
        <v>102</v>
      </c>
      <c r="D265" t="s">
        <v>1038</v>
      </c>
      <c r="E265">
        <v>18.13</v>
      </c>
      <c r="F265">
        <v>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79.63</v>
      </c>
      <c r="R265">
        <v>8.85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13.44</v>
      </c>
      <c r="Y265">
        <v>12.95</v>
      </c>
      <c r="Z265">
        <v>48.41</v>
      </c>
      <c r="AA265">
        <v>48.83</v>
      </c>
      <c r="AB265">
        <v>-7.69</v>
      </c>
      <c r="AC265">
        <v>50</v>
      </c>
      <c r="AD265">
        <v>2</v>
      </c>
      <c r="AE265">
        <v>2</v>
      </c>
    </row>
    <row r="266" spans="2:31" x14ac:dyDescent="0.2">
      <c r="B266" t="s">
        <v>1126</v>
      </c>
      <c r="C266" t="s">
        <v>41</v>
      </c>
      <c r="D266" t="s">
        <v>1107</v>
      </c>
      <c r="E266">
        <v>19.527000000000001</v>
      </c>
      <c r="F266">
        <v>71</v>
      </c>
      <c r="G266">
        <v>12</v>
      </c>
      <c r="H266">
        <v>23</v>
      </c>
      <c r="I266">
        <v>6</v>
      </c>
      <c r="J266">
        <v>35</v>
      </c>
      <c r="K266">
        <v>41</v>
      </c>
      <c r="L266">
        <v>0.17</v>
      </c>
      <c r="M266">
        <v>0.32</v>
      </c>
      <c r="N266">
        <v>0.08</v>
      </c>
      <c r="O266">
        <v>0.49</v>
      </c>
      <c r="P266">
        <v>0.57999999999999996</v>
      </c>
      <c r="Q266">
        <v>942.34</v>
      </c>
      <c r="R266">
        <v>13.27</v>
      </c>
      <c r="S266">
        <v>0.76</v>
      </c>
      <c r="T266">
        <v>1.46</v>
      </c>
      <c r="U266">
        <v>0.38</v>
      </c>
      <c r="V266">
        <v>2.23</v>
      </c>
      <c r="W266">
        <v>2.61</v>
      </c>
      <c r="X266">
        <v>13.08</v>
      </c>
      <c r="Y266">
        <v>13.54</v>
      </c>
      <c r="Z266">
        <v>45.19</v>
      </c>
      <c r="AA266">
        <v>48.2</v>
      </c>
      <c r="AB266">
        <v>12.79</v>
      </c>
      <c r="AC266">
        <v>54.26</v>
      </c>
      <c r="AD266">
        <v>51</v>
      </c>
      <c r="AE266">
        <v>43</v>
      </c>
    </row>
    <row r="267" spans="2:31" x14ac:dyDescent="0.2">
      <c r="B267" t="s">
        <v>1365</v>
      </c>
      <c r="C267" t="s">
        <v>102</v>
      </c>
      <c r="D267" t="s">
        <v>1061</v>
      </c>
      <c r="E267">
        <v>18.41</v>
      </c>
      <c r="F267">
        <v>71</v>
      </c>
      <c r="G267">
        <v>1</v>
      </c>
      <c r="H267">
        <v>6</v>
      </c>
      <c r="I267">
        <v>6</v>
      </c>
      <c r="J267">
        <v>7</v>
      </c>
      <c r="K267">
        <v>13</v>
      </c>
      <c r="L267">
        <v>0.01</v>
      </c>
      <c r="M267">
        <v>0.08</v>
      </c>
      <c r="N267">
        <v>0.08</v>
      </c>
      <c r="O267">
        <v>0.1</v>
      </c>
      <c r="P267">
        <v>0.18</v>
      </c>
      <c r="Q267">
        <v>957.18</v>
      </c>
      <c r="R267">
        <v>13.48</v>
      </c>
      <c r="S267">
        <v>0.06</v>
      </c>
      <c r="T267">
        <v>0.38</v>
      </c>
      <c r="U267">
        <v>0.38</v>
      </c>
      <c r="V267">
        <v>0.44</v>
      </c>
      <c r="W267">
        <v>0.81</v>
      </c>
      <c r="X267">
        <v>13.31</v>
      </c>
      <c r="Y267">
        <v>13.98</v>
      </c>
      <c r="Z267">
        <v>47.17</v>
      </c>
      <c r="AA267">
        <v>51.33</v>
      </c>
      <c r="AB267">
        <v>-9.9</v>
      </c>
      <c r="AC267">
        <v>39</v>
      </c>
      <c r="AD267">
        <v>39</v>
      </c>
      <c r="AE267">
        <v>61</v>
      </c>
    </row>
    <row r="268" spans="2:31" x14ac:dyDescent="0.2">
      <c r="B268" t="s">
        <v>1537</v>
      </c>
      <c r="C268" t="s">
        <v>102</v>
      </c>
      <c r="D268" t="s">
        <v>1072</v>
      </c>
      <c r="E268">
        <v>16.178000000000001</v>
      </c>
      <c r="F268">
        <v>64</v>
      </c>
      <c r="G268">
        <v>3</v>
      </c>
      <c r="H268">
        <v>1</v>
      </c>
      <c r="I268">
        <v>3</v>
      </c>
      <c r="J268">
        <v>4</v>
      </c>
      <c r="K268">
        <v>7</v>
      </c>
      <c r="L268">
        <v>0.05</v>
      </c>
      <c r="M268">
        <v>0.02</v>
      </c>
      <c r="N268">
        <v>0.05</v>
      </c>
      <c r="O268">
        <v>0.06</v>
      </c>
      <c r="P268">
        <v>0.11</v>
      </c>
      <c r="Q268">
        <v>735.52</v>
      </c>
      <c r="R268">
        <v>11.49</v>
      </c>
      <c r="S268">
        <v>0.24</v>
      </c>
      <c r="T268">
        <v>0.08</v>
      </c>
      <c r="U268">
        <v>0.24</v>
      </c>
      <c r="V268">
        <v>0.33</v>
      </c>
      <c r="W268">
        <v>0.56999999999999995</v>
      </c>
      <c r="X268">
        <v>13.46</v>
      </c>
      <c r="Y268">
        <v>13.39</v>
      </c>
      <c r="Z268">
        <v>49.78</v>
      </c>
      <c r="AA268">
        <v>51.67</v>
      </c>
      <c r="AB268">
        <v>-4.49</v>
      </c>
      <c r="AC268">
        <v>46.38</v>
      </c>
      <c r="AD268">
        <v>32</v>
      </c>
      <c r="AE268">
        <v>37</v>
      </c>
    </row>
    <row r="269" spans="2:31" x14ac:dyDescent="0.2">
      <c r="B269" t="s">
        <v>1151</v>
      </c>
      <c r="C269" t="s">
        <v>41</v>
      </c>
      <c r="D269" t="s">
        <v>1069</v>
      </c>
      <c r="E269">
        <v>18.521999999999998</v>
      </c>
      <c r="F269">
        <v>64</v>
      </c>
      <c r="G269">
        <v>13</v>
      </c>
      <c r="H269">
        <v>9</v>
      </c>
      <c r="I269">
        <v>1</v>
      </c>
      <c r="J269">
        <v>22</v>
      </c>
      <c r="K269">
        <v>23</v>
      </c>
      <c r="L269">
        <v>0.2</v>
      </c>
      <c r="M269">
        <v>0.14000000000000001</v>
      </c>
      <c r="N269">
        <v>0.02</v>
      </c>
      <c r="O269">
        <v>0.34</v>
      </c>
      <c r="P269">
        <v>0.36</v>
      </c>
      <c r="Q269">
        <v>800.22</v>
      </c>
      <c r="R269">
        <v>12.5</v>
      </c>
      <c r="S269">
        <v>0.97</v>
      </c>
      <c r="T269">
        <v>0.67</v>
      </c>
      <c r="U269">
        <v>7.0000000000000007E-2</v>
      </c>
      <c r="V269">
        <v>1.65</v>
      </c>
      <c r="W269">
        <v>1.72</v>
      </c>
      <c r="X269">
        <v>14.05</v>
      </c>
      <c r="Y269">
        <v>14.13</v>
      </c>
      <c r="Z269">
        <v>51.08</v>
      </c>
      <c r="AA269">
        <v>50.16</v>
      </c>
      <c r="AB269">
        <v>-10.199999999999999</v>
      </c>
      <c r="AC269">
        <v>43.94</v>
      </c>
      <c r="AD269">
        <v>29</v>
      </c>
      <c r="AE269">
        <v>37</v>
      </c>
    </row>
    <row r="270" spans="2:31" x14ac:dyDescent="0.2">
      <c r="B270" t="s">
        <v>1213</v>
      </c>
      <c r="C270" t="s">
        <v>46</v>
      </c>
      <c r="D270" t="s">
        <v>1057</v>
      </c>
      <c r="E270">
        <v>18.558</v>
      </c>
      <c r="F270">
        <v>65</v>
      </c>
      <c r="G270">
        <v>15</v>
      </c>
      <c r="H270">
        <v>7</v>
      </c>
      <c r="I270">
        <v>4</v>
      </c>
      <c r="J270">
        <v>22</v>
      </c>
      <c r="K270">
        <v>26</v>
      </c>
      <c r="L270">
        <v>0.23</v>
      </c>
      <c r="M270">
        <v>0.11</v>
      </c>
      <c r="N270">
        <v>0.06</v>
      </c>
      <c r="O270">
        <v>0.34</v>
      </c>
      <c r="P270">
        <v>0.4</v>
      </c>
      <c r="Q270">
        <v>763.99</v>
      </c>
      <c r="R270">
        <v>11.75</v>
      </c>
      <c r="S270">
        <v>1.18</v>
      </c>
      <c r="T270">
        <v>0.55000000000000004</v>
      </c>
      <c r="U270">
        <v>0.31</v>
      </c>
      <c r="V270">
        <v>1.73</v>
      </c>
      <c r="W270">
        <v>2.04</v>
      </c>
      <c r="X270">
        <v>13.82</v>
      </c>
      <c r="Y270">
        <v>13.89</v>
      </c>
      <c r="Z270">
        <v>53.69</v>
      </c>
      <c r="AA270">
        <v>50.46</v>
      </c>
      <c r="AB270">
        <v>-4.49</v>
      </c>
      <c r="AC270">
        <v>49.32</v>
      </c>
      <c r="AD270">
        <v>36</v>
      </c>
      <c r="AE270">
        <v>37</v>
      </c>
    </row>
    <row r="271" spans="2:31" x14ac:dyDescent="0.2">
      <c r="B271" t="s">
        <v>1560</v>
      </c>
      <c r="C271" t="s">
        <v>49</v>
      </c>
      <c r="D271" t="s">
        <v>1102</v>
      </c>
      <c r="E271">
        <v>15.468999999999999</v>
      </c>
      <c r="F271">
        <v>11</v>
      </c>
      <c r="G271">
        <v>0</v>
      </c>
      <c r="H271">
        <v>2</v>
      </c>
      <c r="I271">
        <v>0</v>
      </c>
      <c r="J271">
        <v>2</v>
      </c>
      <c r="K271">
        <v>2</v>
      </c>
      <c r="L271">
        <v>0</v>
      </c>
      <c r="M271">
        <v>0.18</v>
      </c>
      <c r="N271">
        <v>0</v>
      </c>
      <c r="O271">
        <v>0.18</v>
      </c>
      <c r="P271">
        <v>0.18</v>
      </c>
      <c r="Q271">
        <v>119.85</v>
      </c>
      <c r="R271">
        <v>10.9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13.11</v>
      </c>
      <c r="Y271">
        <v>13.12</v>
      </c>
      <c r="Z271">
        <v>37.1</v>
      </c>
      <c r="AA271">
        <v>47.95</v>
      </c>
      <c r="AB271">
        <v>0.53</v>
      </c>
      <c r="AC271">
        <v>40</v>
      </c>
      <c r="AD271">
        <v>4</v>
      </c>
      <c r="AE271">
        <v>6</v>
      </c>
    </row>
    <row r="272" spans="2:31" x14ac:dyDescent="0.2">
      <c r="B272" t="s">
        <v>1591</v>
      </c>
      <c r="C272" t="s">
        <v>102</v>
      </c>
      <c r="D272" t="s">
        <v>1057</v>
      </c>
      <c r="E272">
        <v>19.573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9.6300000000000008</v>
      </c>
      <c r="R272">
        <v>9.6300000000000008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11.14</v>
      </c>
      <c r="Y272">
        <v>12.56</v>
      </c>
      <c r="Z272">
        <v>46.38</v>
      </c>
      <c r="AA272">
        <v>49.35</v>
      </c>
      <c r="AB272">
        <v>33.33</v>
      </c>
      <c r="AC272">
        <v>100</v>
      </c>
      <c r="AD272">
        <v>1</v>
      </c>
      <c r="AE272">
        <v>0</v>
      </c>
    </row>
    <row r="273" spans="2:31" x14ac:dyDescent="0.2">
      <c r="B273" t="s">
        <v>1735</v>
      </c>
      <c r="C273" t="s">
        <v>41</v>
      </c>
      <c r="D273" t="s">
        <v>1105</v>
      </c>
      <c r="E273">
        <v>16.652000000000001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-50</v>
      </c>
      <c r="AC273">
        <v>0</v>
      </c>
      <c r="AD273">
        <v>0</v>
      </c>
      <c r="AE273">
        <v>0</v>
      </c>
    </row>
    <row r="274" spans="2:31" x14ac:dyDescent="0.2">
      <c r="B274" t="s">
        <v>1590</v>
      </c>
      <c r="C274" t="s">
        <v>102</v>
      </c>
      <c r="D274" t="s">
        <v>1107</v>
      </c>
      <c r="E274">
        <v>19.324000000000002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-40</v>
      </c>
      <c r="AC274">
        <v>0</v>
      </c>
      <c r="AD274">
        <v>0</v>
      </c>
      <c r="AE274">
        <v>0</v>
      </c>
    </row>
    <row r="275" spans="2:31" x14ac:dyDescent="0.2">
      <c r="B275" t="s">
        <v>1106</v>
      </c>
      <c r="C275" t="s">
        <v>49</v>
      </c>
      <c r="D275" t="s">
        <v>1107</v>
      </c>
      <c r="E275">
        <v>20.532</v>
      </c>
      <c r="F275">
        <v>71</v>
      </c>
      <c r="G275">
        <v>28</v>
      </c>
      <c r="H275">
        <v>14</v>
      </c>
      <c r="I275">
        <v>3</v>
      </c>
      <c r="J275">
        <v>42</v>
      </c>
      <c r="K275">
        <v>45</v>
      </c>
      <c r="L275">
        <v>0.39</v>
      </c>
      <c r="M275">
        <v>0.2</v>
      </c>
      <c r="N275">
        <v>0.04</v>
      </c>
      <c r="O275">
        <v>0.59</v>
      </c>
      <c r="P275">
        <v>0.63</v>
      </c>
      <c r="Q275">
        <v>1008.6</v>
      </c>
      <c r="R275">
        <v>14.21</v>
      </c>
      <c r="S275">
        <v>1.67</v>
      </c>
      <c r="T275">
        <v>0.83</v>
      </c>
      <c r="U275">
        <v>0.18</v>
      </c>
      <c r="V275">
        <v>2.5</v>
      </c>
      <c r="W275">
        <v>2.68</v>
      </c>
      <c r="X275">
        <v>13.13</v>
      </c>
      <c r="Y275">
        <v>13.91</v>
      </c>
      <c r="Z275">
        <v>46.51</v>
      </c>
      <c r="AA275">
        <v>48.5</v>
      </c>
      <c r="AB275">
        <v>11.3</v>
      </c>
      <c r="AC275">
        <v>53.33</v>
      </c>
      <c r="AD275">
        <v>56</v>
      </c>
      <c r="AE275">
        <v>49</v>
      </c>
    </row>
    <row r="276" spans="2:31" x14ac:dyDescent="0.2">
      <c r="B276" t="s">
        <v>1167</v>
      </c>
      <c r="C276" t="s">
        <v>41</v>
      </c>
      <c r="D276" t="s">
        <v>1044</v>
      </c>
      <c r="E276">
        <v>18.390999999999998</v>
      </c>
      <c r="F276">
        <v>70</v>
      </c>
      <c r="G276">
        <v>8</v>
      </c>
      <c r="H276">
        <v>13</v>
      </c>
      <c r="I276">
        <v>16</v>
      </c>
      <c r="J276">
        <v>21</v>
      </c>
      <c r="K276">
        <v>37</v>
      </c>
      <c r="L276">
        <v>0.11</v>
      </c>
      <c r="M276">
        <v>0.19</v>
      </c>
      <c r="N276">
        <v>0.23</v>
      </c>
      <c r="O276">
        <v>0.3</v>
      </c>
      <c r="P276">
        <v>0.53</v>
      </c>
      <c r="Q276">
        <v>1128.44</v>
      </c>
      <c r="R276">
        <v>16.12</v>
      </c>
      <c r="S276">
        <v>0.43</v>
      </c>
      <c r="T276">
        <v>0.69</v>
      </c>
      <c r="U276">
        <v>0.85</v>
      </c>
      <c r="V276">
        <v>1.1200000000000001</v>
      </c>
      <c r="W276">
        <v>1.97</v>
      </c>
      <c r="X276">
        <v>15.11</v>
      </c>
      <c r="Y276">
        <v>14.05</v>
      </c>
      <c r="Z276">
        <v>50.22</v>
      </c>
      <c r="AA276">
        <v>50.41</v>
      </c>
      <c r="AB276">
        <v>6.02</v>
      </c>
      <c r="AC276">
        <v>53.66</v>
      </c>
      <c r="AD276">
        <v>66</v>
      </c>
      <c r="AE276">
        <v>57</v>
      </c>
    </row>
    <row r="277" spans="2:31" x14ac:dyDescent="0.2">
      <c r="B277" t="s">
        <v>1245</v>
      </c>
      <c r="C277" t="s">
        <v>102</v>
      </c>
      <c r="D277" t="s">
        <v>1051</v>
      </c>
      <c r="E277">
        <v>20.492999999999999</v>
      </c>
      <c r="F277">
        <v>54</v>
      </c>
      <c r="G277">
        <v>3</v>
      </c>
      <c r="H277">
        <v>6</v>
      </c>
      <c r="I277">
        <v>5</v>
      </c>
      <c r="J277">
        <v>9</v>
      </c>
      <c r="K277">
        <v>14</v>
      </c>
      <c r="L277">
        <v>0.06</v>
      </c>
      <c r="M277">
        <v>0.11</v>
      </c>
      <c r="N277">
        <v>0.09</v>
      </c>
      <c r="O277">
        <v>0.17</v>
      </c>
      <c r="P277">
        <v>0.26</v>
      </c>
      <c r="Q277">
        <v>711.2</v>
      </c>
      <c r="R277">
        <v>13.17</v>
      </c>
      <c r="S277">
        <v>0.25</v>
      </c>
      <c r="T277">
        <v>0.51</v>
      </c>
      <c r="U277">
        <v>0.42</v>
      </c>
      <c r="V277">
        <v>0.76</v>
      </c>
      <c r="W277">
        <v>1.18</v>
      </c>
      <c r="X277">
        <v>13.59</v>
      </c>
      <c r="Y277">
        <v>13.52</v>
      </c>
      <c r="Z277">
        <v>50.28</v>
      </c>
      <c r="AA277">
        <v>51.03</v>
      </c>
      <c r="AB277">
        <v>-1.69</v>
      </c>
      <c r="AC277">
        <v>48.61</v>
      </c>
      <c r="AD277">
        <v>35</v>
      </c>
      <c r="AE277">
        <v>37</v>
      </c>
    </row>
    <row r="278" spans="2:31" x14ac:dyDescent="0.2">
      <c r="B278" t="s">
        <v>1052</v>
      </c>
      <c r="C278" t="s">
        <v>41</v>
      </c>
      <c r="D278" t="s">
        <v>1040</v>
      </c>
      <c r="E278">
        <v>18.228999999999999</v>
      </c>
      <c r="F278">
        <v>72</v>
      </c>
      <c r="G278">
        <v>15</v>
      </c>
      <c r="H278">
        <v>23</v>
      </c>
      <c r="I278">
        <v>8</v>
      </c>
      <c r="J278">
        <v>38</v>
      </c>
      <c r="K278">
        <v>46</v>
      </c>
      <c r="L278">
        <v>0.21</v>
      </c>
      <c r="M278">
        <v>0.32</v>
      </c>
      <c r="N278">
        <v>0.11</v>
      </c>
      <c r="O278">
        <v>0.53</v>
      </c>
      <c r="P278">
        <v>0.64</v>
      </c>
      <c r="Q278">
        <v>1054.46</v>
      </c>
      <c r="R278">
        <v>14.65</v>
      </c>
      <c r="S278">
        <v>0.85</v>
      </c>
      <c r="T278">
        <v>1.31</v>
      </c>
      <c r="U278">
        <v>0.46</v>
      </c>
      <c r="V278">
        <v>2.16</v>
      </c>
      <c r="W278">
        <v>2.62</v>
      </c>
      <c r="X278">
        <v>13.83</v>
      </c>
      <c r="Y278">
        <v>13.51</v>
      </c>
      <c r="Z278">
        <v>47.2</v>
      </c>
      <c r="AA278">
        <v>49.2</v>
      </c>
      <c r="AB278">
        <v>10.63</v>
      </c>
      <c r="AC278">
        <v>54.63</v>
      </c>
      <c r="AD278">
        <v>59</v>
      </c>
      <c r="AE278">
        <v>49</v>
      </c>
    </row>
    <row r="279" spans="2:31" x14ac:dyDescent="0.2">
      <c r="B279" t="s">
        <v>1606</v>
      </c>
      <c r="C279" t="s">
        <v>102</v>
      </c>
      <c r="D279" t="s">
        <v>1059</v>
      </c>
      <c r="E279">
        <v>20.233000000000001</v>
      </c>
      <c r="F279">
        <v>43</v>
      </c>
      <c r="G279">
        <v>0</v>
      </c>
      <c r="H279">
        <v>3</v>
      </c>
      <c r="I279">
        <v>6</v>
      </c>
      <c r="J279">
        <v>3</v>
      </c>
      <c r="K279">
        <v>9</v>
      </c>
      <c r="L279">
        <v>0</v>
      </c>
      <c r="M279">
        <v>7.0000000000000007E-2</v>
      </c>
      <c r="N279">
        <v>0.14000000000000001</v>
      </c>
      <c r="O279">
        <v>7.0000000000000007E-2</v>
      </c>
      <c r="P279">
        <v>0.21</v>
      </c>
      <c r="Q279">
        <v>733.19</v>
      </c>
      <c r="R279">
        <v>17.05</v>
      </c>
      <c r="S279">
        <v>0</v>
      </c>
      <c r="T279">
        <v>0.25</v>
      </c>
      <c r="U279">
        <v>0.49</v>
      </c>
      <c r="V279">
        <v>0.25</v>
      </c>
      <c r="W279">
        <v>0.74</v>
      </c>
      <c r="X279">
        <v>13.57</v>
      </c>
      <c r="Y279">
        <v>14.1</v>
      </c>
      <c r="Z279">
        <v>51.37</v>
      </c>
      <c r="AA279">
        <v>51.77</v>
      </c>
      <c r="AB279">
        <v>-13.77</v>
      </c>
      <c r="AC279">
        <v>39.51</v>
      </c>
      <c r="AD279">
        <v>32</v>
      </c>
      <c r="AE279">
        <v>49</v>
      </c>
    </row>
    <row r="280" spans="2:31" x14ac:dyDescent="0.2">
      <c r="B280" t="s">
        <v>1526</v>
      </c>
      <c r="C280" t="s">
        <v>102</v>
      </c>
      <c r="D280" t="s">
        <v>1711</v>
      </c>
      <c r="E280">
        <v>18.599</v>
      </c>
      <c r="F280">
        <v>35</v>
      </c>
      <c r="G280">
        <v>1</v>
      </c>
      <c r="H280">
        <v>0</v>
      </c>
      <c r="I280">
        <v>4</v>
      </c>
      <c r="J280">
        <v>1</v>
      </c>
      <c r="K280">
        <v>5</v>
      </c>
      <c r="L280">
        <v>0.03</v>
      </c>
      <c r="M280">
        <v>0</v>
      </c>
      <c r="N280">
        <v>0.11</v>
      </c>
      <c r="O280">
        <v>0.03</v>
      </c>
      <c r="P280">
        <v>0.14000000000000001</v>
      </c>
      <c r="Q280">
        <v>423.37</v>
      </c>
      <c r="R280">
        <v>12.1</v>
      </c>
      <c r="S280">
        <v>0.14000000000000001</v>
      </c>
      <c r="T280">
        <v>0</v>
      </c>
      <c r="U280">
        <v>0.56999999999999995</v>
      </c>
      <c r="V280">
        <v>0.14000000000000001</v>
      </c>
      <c r="W280">
        <v>0.71</v>
      </c>
      <c r="X280">
        <v>12.3</v>
      </c>
      <c r="Y280">
        <v>13.75</v>
      </c>
      <c r="Z280">
        <v>45.13</v>
      </c>
      <c r="AA280">
        <v>50.63</v>
      </c>
      <c r="AB280">
        <v>-8.85</v>
      </c>
      <c r="AC280">
        <v>42.5</v>
      </c>
      <c r="AD280">
        <v>17</v>
      </c>
      <c r="AE280">
        <v>23</v>
      </c>
    </row>
    <row r="281" spans="2:31" x14ac:dyDescent="0.2">
      <c r="B281" t="s">
        <v>1494</v>
      </c>
      <c r="C281" t="s">
        <v>102</v>
      </c>
      <c r="D281" t="s">
        <v>1495</v>
      </c>
      <c r="E281">
        <v>18.596</v>
      </c>
      <c r="F281">
        <v>24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0.04</v>
      </c>
      <c r="M281">
        <v>0</v>
      </c>
      <c r="N281">
        <v>0</v>
      </c>
      <c r="O281">
        <v>0.04</v>
      </c>
      <c r="P281">
        <v>0.04</v>
      </c>
      <c r="Q281">
        <v>257.39</v>
      </c>
      <c r="R281">
        <v>10.72</v>
      </c>
      <c r="S281">
        <v>0.23</v>
      </c>
      <c r="T281">
        <v>0</v>
      </c>
      <c r="U281">
        <v>0</v>
      </c>
      <c r="V281">
        <v>0.23</v>
      </c>
      <c r="W281">
        <v>0.23</v>
      </c>
      <c r="X281">
        <v>12.94</v>
      </c>
      <c r="Y281">
        <v>13.55</v>
      </c>
      <c r="Z281">
        <v>39.85</v>
      </c>
      <c r="AA281">
        <v>50.26</v>
      </c>
      <c r="AB281">
        <v>-11.95</v>
      </c>
      <c r="AC281">
        <v>37.5</v>
      </c>
      <c r="AD281">
        <v>9</v>
      </c>
      <c r="AE281">
        <v>15</v>
      </c>
    </row>
    <row r="282" spans="2:31" x14ac:dyDescent="0.2">
      <c r="B282" t="s">
        <v>1112</v>
      </c>
      <c r="C282" t="s">
        <v>49</v>
      </c>
      <c r="D282" t="s">
        <v>1078</v>
      </c>
      <c r="E282">
        <v>20.655000000000001</v>
      </c>
      <c r="F282">
        <v>71</v>
      </c>
      <c r="G282">
        <v>11</v>
      </c>
      <c r="H282">
        <v>15</v>
      </c>
      <c r="I282">
        <v>14</v>
      </c>
      <c r="J282">
        <v>26</v>
      </c>
      <c r="K282">
        <v>40</v>
      </c>
      <c r="L282">
        <v>0.15</v>
      </c>
      <c r="M282">
        <v>0.21</v>
      </c>
      <c r="N282">
        <v>0.2</v>
      </c>
      <c r="O282">
        <v>0.37</v>
      </c>
      <c r="P282">
        <v>0.56000000000000005</v>
      </c>
      <c r="Q282">
        <v>1048.71</v>
      </c>
      <c r="R282">
        <v>14.77</v>
      </c>
      <c r="S282">
        <v>0.63</v>
      </c>
      <c r="T282">
        <v>0.86</v>
      </c>
      <c r="U282">
        <v>0.8</v>
      </c>
      <c r="V282">
        <v>1.49</v>
      </c>
      <c r="W282">
        <v>2.29</v>
      </c>
      <c r="X282">
        <v>13.65</v>
      </c>
      <c r="Y282">
        <v>13.94</v>
      </c>
      <c r="Z282">
        <v>46.4</v>
      </c>
      <c r="AA282">
        <v>50.49</v>
      </c>
      <c r="AB282">
        <v>4.08</v>
      </c>
      <c r="AC282">
        <v>46.09</v>
      </c>
      <c r="AD282">
        <v>53</v>
      </c>
      <c r="AE282">
        <v>62</v>
      </c>
    </row>
    <row r="283" spans="2:31" x14ac:dyDescent="0.2">
      <c r="B283" t="s">
        <v>1304</v>
      </c>
      <c r="C283" t="s">
        <v>46</v>
      </c>
      <c r="D283" t="s">
        <v>3731</v>
      </c>
      <c r="E283">
        <v>19.28</v>
      </c>
      <c r="F283">
        <v>71</v>
      </c>
      <c r="G283">
        <v>9</v>
      </c>
      <c r="H283">
        <v>5</v>
      </c>
      <c r="I283">
        <v>2</v>
      </c>
      <c r="J283">
        <v>14</v>
      </c>
      <c r="K283">
        <v>16</v>
      </c>
      <c r="L283">
        <v>0.13</v>
      </c>
      <c r="M283">
        <v>7.0000000000000007E-2</v>
      </c>
      <c r="N283">
        <v>0.03</v>
      </c>
      <c r="O283">
        <v>0.2</v>
      </c>
      <c r="P283">
        <v>0.23</v>
      </c>
      <c r="Q283">
        <v>945.18</v>
      </c>
      <c r="R283">
        <v>13.31</v>
      </c>
      <c r="S283">
        <v>0.56999999999999995</v>
      </c>
      <c r="T283">
        <v>0.32</v>
      </c>
      <c r="U283">
        <v>0.13</v>
      </c>
      <c r="V283">
        <v>0.89</v>
      </c>
      <c r="W283">
        <v>1.02</v>
      </c>
      <c r="X283">
        <v>13.9</v>
      </c>
      <c r="Y283">
        <v>13.59</v>
      </c>
      <c r="Z283">
        <v>46.58</v>
      </c>
      <c r="AA283">
        <v>51.28</v>
      </c>
      <c r="AB283">
        <v>-8.68</v>
      </c>
      <c r="AC283">
        <v>38.64</v>
      </c>
      <c r="AD283">
        <v>34</v>
      </c>
      <c r="AE283">
        <v>54</v>
      </c>
    </row>
    <row r="284" spans="2:31" x14ac:dyDescent="0.2">
      <c r="B284" t="s">
        <v>1298</v>
      </c>
      <c r="C284" t="s">
        <v>102</v>
      </c>
      <c r="D284" t="s">
        <v>644</v>
      </c>
      <c r="E284">
        <v>19.538</v>
      </c>
      <c r="F284">
        <v>71</v>
      </c>
      <c r="G284">
        <v>4</v>
      </c>
      <c r="H284">
        <v>4</v>
      </c>
      <c r="I284">
        <v>5</v>
      </c>
      <c r="J284">
        <v>8</v>
      </c>
      <c r="K284">
        <v>13</v>
      </c>
      <c r="L284">
        <v>0.06</v>
      </c>
      <c r="M284">
        <v>0.06</v>
      </c>
      <c r="N284">
        <v>7.0000000000000007E-2</v>
      </c>
      <c r="O284">
        <v>0.11</v>
      </c>
      <c r="P284">
        <v>0.18</v>
      </c>
      <c r="Q284">
        <v>937.33</v>
      </c>
      <c r="R284">
        <v>13.2</v>
      </c>
      <c r="S284">
        <v>0.26</v>
      </c>
      <c r="T284">
        <v>0.26</v>
      </c>
      <c r="U284">
        <v>0.32</v>
      </c>
      <c r="V284">
        <v>0.51</v>
      </c>
      <c r="W284">
        <v>0.83</v>
      </c>
      <c r="X284">
        <v>13.01</v>
      </c>
      <c r="Y284">
        <v>13.47</v>
      </c>
      <c r="Z284">
        <v>52.42</v>
      </c>
      <c r="AA284">
        <v>50.07</v>
      </c>
      <c r="AB284">
        <v>-10.74</v>
      </c>
      <c r="AC284">
        <v>45</v>
      </c>
      <c r="AD284">
        <v>45</v>
      </c>
      <c r="AE284">
        <v>55</v>
      </c>
    </row>
    <row r="285" spans="2:31" x14ac:dyDescent="0.2">
      <c r="B285" t="s">
        <v>1062</v>
      </c>
      <c r="C285" t="s">
        <v>49</v>
      </c>
      <c r="D285" t="s">
        <v>1703</v>
      </c>
      <c r="E285">
        <v>19.039000000000001</v>
      </c>
      <c r="F285">
        <v>61</v>
      </c>
      <c r="G285">
        <v>16</v>
      </c>
      <c r="H285">
        <v>15</v>
      </c>
      <c r="I285">
        <v>7</v>
      </c>
      <c r="J285">
        <v>31</v>
      </c>
      <c r="K285">
        <v>38</v>
      </c>
      <c r="L285">
        <v>0.26</v>
      </c>
      <c r="M285">
        <v>0.25</v>
      </c>
      <c r="N285">
        <v>0.11</v>
      </c>
      <c r="O285">
        <v>0.51</v>
      </c>
      <c r="P285">
        <v>0.62</v>
      </c>
      <c r="Q285">
        <v>788.39</v>
      </c>
      <c r="R285">
        <v>12.92</v>
      </c>
      <c r="S285">
        <v>1.22</v>
      </c>
      <c r="T285">
        <v>1.1399999999999999</v>
      </c>
      <c r="U285">
        <v>0.53</v>
      </c>
      <c r="V285">
        <v>2.36</v>
      </c>
      <c r="W285">
        <v>2.89</v>
      </c>
      <c r="X285">
        <v>13.55</v>
      </c>
      <c r="Y285">
        <v>13.53</v>
      </c>
      <c r="Z285">
        <v>52.96</v>
      </c>
      <c r="AA285">
        <v>49.4</v>
      </c>
      <c r="AB285">
        <v>-3.98</v>
      </c>
      <c r="AC285">
        <v>53.16</v>
      </c>
      <c r="AD285">
        <v>42</v>
      </c>
      <c r="AE285">
        <v>37</v>
      </c>
    </row>
    <row r="286" spans="2:31" x14ac:dyDescent="0.2">
      <c r="B286" t="s">
        <v>1154</v>
      </c>
      <c r="C286" t="s">
        <v>41</v>
      </c>
      <c r="D286" t="s">
        <v>1057</v>
      </c>
      <c r="E286">
        <v>18.013000000000002</v>
      </c>
      <c r="F286">
        <v>70</v>
      </c>
      <c r="G286">
        <v>21</v>
      </c>
      <c r="H286">
        <v>15</v>
      </c>
      <c r="I286">
        <v>14</v>
      </c>
      <c r="J286">
        <v>36</v>
      </c>
      <c r="K286">
        <v>50</v>
      </c>
      <c r="L286">
        <v>0.3</v>
      </c>
      <c r="M286">
        <v>0.21</v>
      </c>
      <c r="N286">
        <v>0.2</v>
      </c>
      <c r="O286">
        <v>0.51</v>
      </c>
      <c r="P286">
        <v>0.71</v>
      </c>
      <c r="Q286">
        <v>1046.6600000000001</v>
      </c>
      <c r="R286">
        <v>14.95</v>
      </c>
      <c r="S286">
        <v>1.2</v>
      </c>
      <c r="T286">
        <v>0.86</v>
      </c>
      <c r="U286">
        <v>0.8</v>
      </c>
      <c r="V286">
        <v>2.06</v>
      </c>
      <c r="W286">
        <v>2.87</v>
      </c>
      <c r="X286">
        <v>14.36</v>
      </c>
      <c r="Y286">
        <v>14.18</v>
      </c>
      <c r="Z286">
        <v>54.29</v>
      </c>
      <c r="AA286">
        <v>50.65</v>
      </c>
      <c r="AB286">
        <v>-3.02</v>
      </c>
      <c r="AC286">
        <v>51.28</v>
      </c>
      <c r="AD286">
        <v>60</v>
      </c>
      <c r="AE286">
        <v>57</v>
      </c>
    </row>
    <row r="287" spans="2:31" x14ac:dyDescent="0.2">
      <c r="B287" t="s">
        <v>1279</v>
      </c>
      <c r="C287" t="s">
        <v>102</v>
      </c>
      <c r="D287" t="s">
        <v>1072</v>
      </c>
      <c r="E287">
        <v>18.507999999999999</v>
      </c>
      <c r="F287">
        <v>70</v>
      </c>
      <c r="G287">
        <v>6</v>
      </c>
      <c r="H287">
        <v>4</v>
      </c>
      <c r="I287">
        <v>8</v>
      </c>
      <c r="J287">
        <v>10</v>
      </c>
      <c r="K287">
        <v>18</v>
      </c>
      <c r="L287">
        <v>0.09</v>
      </c>
      <c r="M287">
        <v>0.06</v>
      </c>
      <c r="N287">
        <v>0.11</v>
      </c>
      <c r="O287">
        <v>0.14000000000000001</v>
      </c>
      <c r="P287">
        <v>0.26</v>
      </c>
      <c r="Q287">
        <v>1006.76</v>
      </c>
      <c r="R287">
        <v>14.38</v>
      </c>
      <c r="S287">
        <v>0.36</v>
      </c>
      <c r="T287">
        <v>0.24</v>
      </c>
      <c r="U287">
        <v>0.48</v>
      </c>
      <c r="V287">
        <v>0.6</v>
      </c>
      <c r="W287">
        <v>1.07</v>
      </c>
      <c r="X287">
        <v>14</v>
      </c>
      <c r="Y287">
        <v>13.91</v>
      </c>
      <c r="Z287">
        <v>50.73</v>
      </c>
      <c r="AA287">
        <v>52.43</v>
      </c>
      <c r="AB287">
        <v>-3.21</v>
      </c>
      <c r="AC287">
        <v>47.71</v>
      </c>
      <c r="AD287">
        <v>52</v>
      </c>
      <c r="AE287">
        <v>57</v>
      </c>
    </row>
    <row r="288" spans="2:31" x14ac:dyDescent="0.2">
      <c r="B288" t="s">
        <v>1449</v>
      </c>
      <c r="C288" t="s">
        <v>49</v>
      </c>
      <c r="D288" t="s">
        <v>1706</v>
      </c>
      <c r="E288">
        <v>18.390999999999998</v>
      </c>
      <c r="F288">
        <v>45</v>
      </c>
      <c r="G288">
        <v>3</v>
      </c>
      <c r="H288">
        <v>0</v>
      </c>
      <c r="I288">
        <v>2</v>
      </c>
      <c r="J288">
        <v>3</v>
      </c>
      <c r="K288">
        <v>5</v>
      </c>
      <c r="L288">
        <v>7.0000000000000007E-2</v>
      </c>
      <c r="M288">
        <v>0</v>
      </c>
      <c r="N288">
        <v>0.04</v>
      </c>
      <c r="O288">
        <v>7.0000000000000007E-2</v>
      </c>
      <c r="P288">
        <v>0.11</v>
      </c>
      <c r="Q288">
        <v>307.98</v>
      </c>
      <c r="R288">
        <v>6.84</v>
      </c>
      <c r="S288">
        <v>0.57999999999999996</v>
      </c>
      <c r="T288">
        <v>0</v>
      </c>
      <c r="U288">
        <v>0.39</v>
      </c>
      <c r="V288">
        <v>0.57999999999999996</v>
      </c>
      <c r="W288">
        <v>0.97</v>
      </c>
      <c r="X288">
        <v>12.99</v>
      </c>
      <c r="Y288">
        <v>13.83</v>
      </c>
      <c r="Z288">
        <v>53.06</v>
      </c>
      <c r="AA288">
        <v>50.88</v>
      </c>
      <c r="AB288">
        <v>-7.06</v>
      </c>
      <c r="AC288">
        <v>46.67</v>
      </c>
      <c r="AD288">
        <v>7</v>
      </c>
      <c r="AE288">
        <v>8</v>
      </c>
    </row>
    <row r="289" spans="2:31" x14ac:dyDescent="0.2">
      <c r="B289" t="s">
        <v>1568</v>
      </c>
      <c r="C289" t="s">
        <v>41</v>
      </c>
      <c r="D289" t="s">
        <v>1044</v>
      </c>
      <c r="E289">
        <v>17.149999999999999</v>
      </c>
      <c r="F289">
        <v>17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96.88</v>
      </c>
      <c r="R289">
        <v>5.7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15.92</v>
      </c>
      <c r="Y289">
        <v>14.82</v>
      </c>
      <c r="Z289">
        <v>48.9</v>
      </c>
      <c r="AA289">
        <v>45.62</v>
      </c>
      <c r="AB289">
        <v>-0.68</v>
      </c>
      <c r="AC289">
        <v>50</v>
      </c>
      <c r="AD289">
        <v>1</v>
      </c>
      <c r="AE289">
        <v>1</v>
      </c>
    </row>
    <row r="290" spans="2:31" x14ac:dyDescent="0.2">
      <c r="B290" t="s">
        <v>1520</v>
      </c>
      <c r="C290" t="s">
        <v>49</v>
      </c>
      <c r="D290" t="s">
        <v>1090</v>
      </c>
      <c r="E290">
        <v>17.84</v>
      </c>
      <c r="F290">
        <v>12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0.08</v>
      </c>
      <c r="M290">
        <v>0</v>
      </c>
      <c r="N290">
        <v>0</v>
      </c>
      <c r="O290">
        <v>0.08</v>
      </c>
      <c r="P290">
        <v>0.08</v>
      </c>
      <c r="Q290">
        <v>99.34</v>
      </c>
      <c r="R290">
        <v>8.2799999999999994</v>
      </c>
      <c r="S290">
        <v>0.6</v>
      </c>
      <c r="T290">
        <v>0</v>
      </c>
      <c r="U290">
        <v>0</v>
      </c>
      <c r="V290">
        <v>0.6</v>
      </c>
      <c r="W290">
        <v>0.6</v>
      </c>
      <c r="X290">
        <v>12.28</v>
      </c>
      <c r="Y290">
        <v>13.94</v>
      </c>
      <c r="Z290">
        <v>46.36</v>
      </c>
      <c r="AA290">
        <v>48.38</v>
      </c>
      <c r="AB290">
        <v>-44.31</v>
      </c>
      <c r="AC290">
        <v>16.670000000000002</v>
      </c>
      <c r="AD290">
        <v>1</v>
      </c>
      <c r="AE290">
        <v>5</v>
      </c>
    </row>
    <row r="291" spans="2:31" x14ac:dyDescent="0.2">
      <c r="B291" t="s">
        <v>1034</v>
      </c>
      <c r="C291" t="s">
        <v>41</v>
      </c>
      <c r="D291" t="s">
        <v>1035</v>
      </c>
      <c r="E291">
        <v>20.488</v>
      </c>
      <c r="F291">
        <v>72</v>
      </c>
      <c r="G291">
        <v>39</v>
      </c>
      <c r="H291">
        <v>31</v>
      </c>
      <c r="I291">
        <v>13</v>
      </c>
      <c r="J291">
        <v>70</v>
      </c>
      <c r="K291">
        <v>83</v>
      </c>
      <c r="L291">
        <v>0.54</v>
      </c>
      <c r="M291">
        <v>0.43</v>
      </c>
      <c r="N291">
        <v>0.18</v>
      </c>
      <c r="O291">
        <v>0.97</v>
      </c>
      <c r="P291">
        <v>1.1499999999999999</v>
      </c>
      <c r="Q291">
        <v>1282.43</v>
      </c>
      <c r="R291">
        <v>17.809999999999999</v>
      </c>
      <c r="S291">
        <v>1.82</v>
      </c>
      <c r="T291">
        <v>1.45</v>
      </c>
      <c r="U291">
        <v>0.61</v>
      </c>
      <c r="V291">
        <v>3.28</v>
      </c>
      <c r="W291">
        <v>3.88</v>
      </c>
      <c r="X291">
        <v>15.08</v>
      </c>
      <c r="Y291">
        <v>13.92</v>
      </c>
      <c r="Z291">
        <v>60.71</v>
      </c>
      <c r="AA291">
        <v>48.99</v>
      </c>
      <c r="AB291">
        <v>3.48</v>
      </c>
      <c r="AC291">
        <v>62.42</v>
      </c>
      <c r="AD291">
        <v>98</v>
      </c>
      <c r="AE291">
        <v>59</v>
      </c>
    </row>
    <row r="292" spans="2:31" x14ac:dyDescent="0.2">
      <c r="B292" t="s">
        <v>1534</v>
      </c>
      <c r="C292" t="s">
        <v>102</v>
      </c>
      <c r="D292" t="s">
        <v>1102</v>
      </c>
      <c r="E292">
        <v>17.364000000000001</v>
      </c>
      <c r="F292">
        <v>55</v>
      </c>
      <c r="G292">
        <v>1</v>
      </c>
      <c r="H292">
        <v>1</v>
      </c>
      <c r="I292">
        <v>1</v>
      </c>
      <c r="J292">
        <v>2</v>
      </c>
      <c r="K292">
        <v>3</v>
      </c>
      <c r="L292">
        <v>0.02</v>
      </c>
      <c r="M292">
        <v>0.02</v>
      </c>
      <c r="N292">
        <v>0.02</v>
      </c>
      <c r="O292">
        <v>0.04</v>
      </c>
      <c r="P292">
        <v>0.05</v>
      </c>
      <c r="Q292">
        <v>615.52</v>
      </c>
      <c r="R292">
        <v>11.19</v>
      </c>
      <c r="S292">
        <v>0.1</v>
      </c>
      <c r="T292">
        <v>0.1</v>
      </c>
      <c r="U292">
        <v>0.1</v>
      </c>
      <c r="V292">
        <v>0.19</v>
      </c>
      <c r="W292">
        <v>0.28999999999999998</v>
      </c>
      <c r="X292">
        <v>12.73</v>
      </c>
      <c r="Y292">
        <v>13.85</v>
      </c>
      <c r="Z292">
        <v>38.229999999999997</v>
      </c>
      <c r="AA292">
        <v>50.48</v>
      </c>
      <c r="AB292">
        <v>-10.45</v>
      </c>
      <c r="AC292">
        <v>30</v>
      </c>
      <c r="AD292">
        <v>15</v>
      </c>
      <c r="AE292">
        <v>35</v>
      </c>
    </row>
    <row r="293" spans="2:31" x14ac:dyDescent="0.2">
      <c r="B293" t="s">
        <v>1624</v>
      </c>
      <c r="C293" t="s">
        <v>49</v>
      </c>
      <c r="D293" t="s">
        <v>1049</v>
      </c>
      <c r="E293">
        <v>16.655000000000001</v>
      </c>
      <c r="F293">
        <v>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56.69</v>
      </c>
      <c r="R293">
        <v>9.4499999999999993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12.79</v>
      </c>
      <c r="Y293">
        <v>11.26</v>
      </c>
      <c r="Z293">
        <v>50.32</v>
      </c>
      <c r="AA293">
        <v>44.23</v>
      </c>
      <c r="AB293">
        <v>5.56</v>
      </c>
      <c r="AC293">
        <v>50</v>
      </c>
      <c r="AD293">
        <v>2</v>
      </c>
      <c r="AE293">
        <v>2</v>
      </c>
    </row>
    <row r="294" spans="2:31" x14ac:dyDescent="0.2">
      <c r="B294" t="s">
        <v>1397</v>
      </c>
      <c r="C294" t="s">
        <v>41</v>
      </c>
      <c r="D294" t="s">
        <v>3729</v>
      </c>
      <c r="E294">
        <v>19.510000000000002</v>
      </c>
      <c r="F294">
        <v>43</v>
      </c>
      <c r="G294">
        <v>9</v>
      </c>
      <c r="H294">
        <v>4</v>
      </c>
      <c r="I294">
        <v>1</v>
      </c>
      <c r="J294">
        <v>13</v>
      </c>
      <c r="K294">
        <v>14</v>
      </c>
      <c r="L294">
        <v>0.21</v>
      </c>
      <c r="M294">
        <v>0.09</v>
      </c>
      <c r="N294">
        <v>0.02</v>
      </c>
      <c r="O294">
        <v>0.3</v>
      </c>
      <c r="P294">
        <v>0.33</v>
      </c>
      <c r="Q294">
        <v>426.29</v>
      </c>
      <c r="R294">
        <v>9.91</v>
      </c>
      <c r="S294">
        <v>1.27</v>
      </c>
      <c r="T294">
        <v>0.56000000000000005</v>
      </c>
      <c r="U294">
        <v>0.14000000000000001</v>
      </c>
      <c r="V294">
        <v>1.83</v>
      </c>
      <c r="W294">
        <v>1.97</v>
      </c>
      <c r="X294">
        <v>13.21</v>
      </c>
      <c r="Y294">
        <v>13.54</v>
      </c>
      <c r="Z294">
        <v>47.54</v>
      </c>
      <c r="AA294">
        <v>51.38</v>
      </c>
      <c r="AB294">
        <v>-2.16</v>
      </c>
      <c r="AC294">
        <v>47.22</v>
      </c>
      <c r="AD294">
        <v>17</v>
      </c>
      <c r="AE294">
        <v>19</v>
      </c>
    </row>
    <row r="295" spans="2:31" x14ac:dyDescent="0.2">
      <c r="B295" t="s">
        <v>1208</v>
      </c>
      <c r="C295" t="s">
        <v>102</v>
      </c>
      <c r="D295" t="s">
        <v>1057</v>
      </c>
      <c r="E295">
        <v>19.693999999999999</v>
      </c>
      <c r="F295">
        <v>60</v>
      </c>
      <c r="G295">
        <v>5</v>
      </c>
      <c r="H295">
        <v>7</v>
      </c>
      <c r="I295">
        <v>3</v>
      </c>
      <c r="J295">
        <v>12</v>
      </c>
      <c r="K295">
        <v>15</v>
      </c>
      <c r="L295">
        <v>0.08</v>
      </c>
      <c r="M295">
        <v>0.12</v>
      </c>
      <c r="N295">
        <v>0.05</v>
      </c>
      <c r="O295">
        <v>0.2</v>
      </c>
      <c r="P295">
        <v>0.25</v>
      </c>
      <c r="Q295">
        <v>579.41</v>
      </c>
      <c r="R295">
        <v>9.66</v>
      </c>
      <c r="S295">
        <v>0.52</v>
      </c>
      <c r="T295">
        <v>0.72</v>
      </c>
      <c r="U295">
        <v>0.31</v>
      </c>
      <c r="V295">
        <v>1.24</v>
      </c>
      <c r="W295">
        <v>1.55</v>
      </c>
      <c r="X295">
        <v>12.75</v>
      </c>
      <c r="Y295">
        <v>12.82</v>
      </c>
      <c r="Z295">
        <v>52.36</v>
      </c>
      <c r="AA295">
        <v>48.88</v>
      </c>
      <c r="AB295">
        <v>5.94</v>
      </c>
      <c r="AC295">
        <v>61.22</v>
      </c>
      <c r="AD295">
        <v>30</v>
      </c>
      <c r="AE295">
        <v>19</v>
      </c>
    </row>
    <row r="296" spans="2:31" x14ac:dyDescent="0.2">
      <c r="B296" t="s">
        <v>1307</v>
      </c>
      <c r="C296" t="s">
        <v>102</v>
      </c>
      <c r="D296" t="s">
        <v>1690</v>
      </c>
      <c r="E296">
        <v>18.582000000000001</v>
      </c>
      <c r="F296">
        <v>68</v>
      </c>
      <c r="G296">
        <v>4</v>
      </c>
      <c r="H296">
        <v>3</v>
      </c>
      <c r="I296">
        <v>6</v>
      </c>
      <c r="J296">
        <v>7</v>
      </c>
      <c r="K296">
        <v>13</v>
      </c>
      <c r="L296">
        <v>0.06</v>
      </c>
      <c r="M296">
        <v>0.04</v>
      </c>
      <c r="N296">
        <v>0.09</v>
      </c>
      <c r="O296">
        <v>0.1</v>
      </c>
      <c r="P296">
        <v>0.19</v>
      </c>
      <c r="Q296">
        <v>833.84</v>
      </c>
      <c r="R296">
        <v>12.26</v>
      </c>
      <c r="S296">
        <v>0.28999999999999998</v>
      </c>
      <c r="T296">
        <v>0.22</v>
      </c>
      <c r="U296">
        <v>0.43</v>
      </c>
      <c r="V296">
        <v>0.5</v>
      </c>
      <c r="W296">
        <v>0.94</v>
      </c>
      <c r="X296">
        <v>13.86</v>
      </c>
      <c r="Y296">
        <v>13.7</v>
      </c>
      <c r="Z296">
        <v>52.97</v>
      </c>
      <c r="AA296">
        <v>49.39</v>
      </c>
      <c r="AB296">
        <v>1.71</v>
      </c>
      <c r="AC296">
        <v>56.98</v>
      </c>
      <c r="AD296">
        <v>49</v>
      </c>
      <c r="AE296">
        <v>37</v>
      </c>
    </row>
    <row r="297" spans="2:31" x14ac:dyDescent="0.2">
      <c r="B297" t="s">
        <v>1084</v>
      </c>
      <c r="C297" t="s">
        <v>49</v>
      </c>
      <c r="D297" t="s">
        <v>1080</v>
      </c>
      <c r="E297">
        <v>19.661000000000001</v>
      </c>
      <c r="F297">
        <v>66</v>
      </c>
      <c r="G297">
        <v>26</v>
      </c>
      <c r="H297">
        <v>11</v>
      </c>
      <c r="I297">
        <v>11</v>
      </c>
      <c r="J297">
        <v>37</v>
      </c>
      <c r="K297">
        <v>48</v>
      </c>
      <c r="L297">
        <v>0.39</v>
      </c>
      <c r="M297">
        <v>0.17</v>
      </c>
      <c r="N297">
        <v>0.17</v>
      </c>
      <c r="O297">
        <v>0.56000000000000005</v>
      </c>
      <c r="P297">
        <v>0.73</v>
      </c>
      <c r="Q297">
        <v>1003.26</v>
      </c>
      <c r="R297">
        <v>15.2</v>
      </c>
      <c r="S297">
        <v>1.55</v>
      </c>
      <c r="T297">
        <v>0.66</v>
      </c>
      <c r="U297">
        <v>0.66</v>
      </c>
      <c r="V297">
        <v>2.21</v>
      </c>
      <c r="W297">
        <v>2.87</v>
      </c>
      <c r="X297">
        <v>13.94</v>
      </c>
      <c r="Y297">
        <v>13.77</v>
      </c>
      <c r="Z297">
        <v>51.49</v>
      </c>
      <c r="AA297">
        <v>48.84</v>
      </c>
      <c r="AB297">
        <v>17.37</v>
      </c>
      <c r="AC297">
        <v>63.33</v>
      </c>
      <c r="AD297">
        <v>57</v>
      </c>
      <c r="AE297">
        <v>33</v>
      </c>
    </row>
    <row r="298" spans="2:31" x14ac:dyDescent="0.2">
      <c r="B298" t="s">
        <v>1700</v>
      </c>
      <c r="C298" t="s">
        <v>49</v>
      </c>
      <c r="D298" t="s">
        <v>1069</v>
      </c>
      <c r="E298">
        <v>20.25</v>
      </c>
      <c r="F298">
        <v>27</v>
      </c>
      <c r="G298">
        <v>7</v>
      </c>
      <c r="H298">
        <v>3</v>
      </c>
      <c r="I298">
        <v>1</v>
      </c>
      <c r="J298">
        <v>10</v>
      </c>
      <c r="K298">
        <v>11</v>
      </c>
      <c r="L298">
        <v>0.26</v>
      </c>
      <c r="M298">
        <v>0.11</v>
      </c>
      <c r="N298">
        <v>0.04</v>
      </c>
      <c r="O298">
        <v>0.37</v>
      </c>
      <c r="P298">
        <v>0.41</v>
      </c>
      <c r="Q298">
        <v>435.45</v>
      </c>
      <c r="R298">
        <v>16.13</v>
      </c>
      <c r="S298">
        <v>0.96</v>
      </c>
      <c r="T298">
        <v>0.41</v>
      </c>
      <c r="U298">
        <v>0.14000000000000001</v>
      </c>
      <c r="V298">
        <v>1.38</v>
      </c>
      <c r="W298">
        <v>1.52</v>
      </c>
      <c r="X298">
        <v>15.28</v>
      </c>
      <c r="Y298">
        <v>14.2</v>
      </c>
      <c r="Z298">
        <v>54.45</v>
      </c>
      <c r="AA298">
        <v>50.56</v>
      </c>
      <c r="AB298">
        <v>-10.3</v>
      </c>
      <c r="AC298">
        <v>46.15</v>
      </c>
      <c r="AD298">
        <v>18</v>
      </c>
      <c r="AE298">
        <v>21</v>
      </c>
    </row>
    <row r="299" spans="2:31" x14ac:dyDescent="0.2">
      <c r="B299" t="s">
        <v>1278</v>
      </c>
      <c r="C299" t="s">
        <v>102</v>
      </c>
      <c r="D299" t="s">
        <v>1035</v>
      </c>
      <c r="E299">
        <v>17.138999999999999</v>
      </c>
      <c r="F299">
        <v>44</v>
      </c>
      <c r="G299">
        <v>7</v>
      </c>
      <c r="H299">
        <v>3</v>
      </c>
      <c r="I299">
        <v>3</v>
      </c>
      <c r="J299">
        <v>10</v>
      </c>
      <c r="K299">
        <v>13</v>
      </c>
      <c r="L299">
        <v>0.16</v>
      </c>
      <c r="M299">
        <v>7.0000000000000007E-2</v>
      </c>
      <c r="N299">
        <v>7.0000000000000007E-2</v>
      </c>
      <c r="O299">
        <v>0.23</v>
      </c>
      <c r="P299">
        <v>0.3</v>
      </c>
      <c r="Q299">
        <v>741.12</v>
      </c>
      <c r="R299">
        <v>16.84</v>
      </c>
      <c r="S299">
        <v>0.56999999999999995</v>
      </c>
      <c r="T299">
        <v>0.24</v>
      </c>
      <c r="U299">
        <v>0.24</v>
      </c>
      <c r="V299">
        <v>0.81</v>
      </c>
      <c r="W299">
        <v>1.05</v>
      </c>
      <c r="X299">
        <v>14.47</v>
      </c>
      <c r="Y299">
        <v>14.01</v>
      </c>
      <c r="Z299">
        <v>60.84</v>
      </c>
      <c r="AA299">
        <v>49.31</v>
      </c>
      <c r="AB299">
        <v>0.85</v>
      </c>
      <c r="AC299">
        <v>62.5</v>
      </c>
      <c r="AD299">
        <v>55</v>
      </c>
      <c r="AE299">
        <v>33</v>
      </c>
    </row>
    <row r="300" spans="2:31" x14ac:dyDescent="0.2">
      <c r="B300" t="s">
        <v>1159</v>
      </c>
      <c r="C300" t="s">
        <v>49</v>
      </c>
      <c r="D300" t="s">
        <v>1049</v>
      </c>
      <c r="E300">
        <v>19.167999999999999</v>
      </c>
      <c r="F300">
        <v>56</v>
      </c>
      <c r="G300">
        <v>16</v>
      </c>
      <c r="H300">
        <v>9</v>
      </c>
      <c r="I300">
        <v>7</v>
      </c>
      <c r="J300">
        <v>25</v>
      </c>
      <c r="K300">
        <v>32</v>
      </c>
      <c r="L300">
        <v>0.28999999999999998</v>
      </c>
      <c r="M300">
        <v>0.16</v>
      </c>
      <c r="N300">
        <v>0.12</v>
      </c>
      <c r="O300">
        <v>0.45</v>
      </c>
      <c r="P300">
        <v>0.56999999999999995</v>
      </c>
      <c r="Q300">
        <v>695.84</v>
      </c>
      <c r="R300">
        <v>12.43</v>
      </c>
      <c r="S300">
        <v>1.38</v>
      </c>
      <c r="T300">
        <v>0.78</v>
      </c>
      <c r="U300">
        <v>0.6</v>
      </c>
      <c r="V300">
        <v>2.16</v>
      </c>
      <c r="W300">
        <v>2.76</v>
      </c>
      <c r="X300">
        <v>13.86</v>
      </c>
      <c r="Y300">
        <v>13.92</v>
      </c>
      <c r="Z300">
        <v>57.8</v>
      </c>
      <c r="AA300">
        <v>50.18</v>
      </c>
      <c r="AB300">
        <v>6.1</v>
      </c>
      <c r="AC300">
        <v>63.33</v>
      </c>
      <c r="AD300">
        <v>38</v>
      </c>
      <c r="AE300">
        <v>22</v>
      </c>
    </row>
    <row r="301" spans="2:31" x14ac:dyDescent="0.2">
      <c r="B301" t="s">
        <v>1204</v>
      </c>
      <c r="C301" t="s">
        <v>102</v>
      </c>
      <c r="D301" t="s">
        <v>1080</v>
      </c>
      <c r="E301">
        <v>20.34</v>
      </c>
      <c r="F301">
        <v>72</v>
      </c>
      <c r="G301">
        <v>7</v>
      </c>
      <c r="H301">
        <v>14</v>
      </c>
      <c r="I301">
        <v>12</v>
      </c>
      <c r="J301">
        <v>21</v>
      </c>
      <c r="K301">
        <v>33</v>
      </c>
      <c r="L301">
        <v>0.1</v>
      </c>
      <c r="M301">
        <v>0.19</v>
      </c>
      <c r="N301">
        <v>0.17</v>
      </c>
      <c r="O301">
        <v>0.28999999999999998</v>
      </c>
      <c r="P301">
        <v>0.46</v>
      </c>
      <c r="Q301">
        <v>1289.54</v>
      </c>
      <c r="R301">
        <v>17.91</v>
      </c>
      <c r="S301">
        <v>0.33</v>
      </c>
      <c r="T301">
        <v>0.65</v>
      </c>
      <c r="U301">
        <v>0.56000000000000005</v>
      </c>
      <c r="V301">
        <v>0.98</v>
      </c>
      <c r="W301">
        <v>1.54</v>
      </c>
      <c r="X301">
        <v>13.7</v>
      </c>
      <c r="Y301">
        <v>13.66</v>
      </c>
      <c r="Z301">
        <v>50.7</v>
      </c>
      <c r="AA301">
        <v>49.57</v>
      </c>
      <c r="AB301">
        <v>15.13</v>
      </c>
      <c r="AC301">
        <v>58.27</v>
      </c>
      <c r="AD301">
        <v>74</v>
      </c>
      <c r="AE301">
        <v>53</v>
      </c>
    </row>
    <row r="302" spans="2:31" x14ac:dyDescent="0.2">
      <c r="B302" t="s">
        <v>1373</v>
      </c>
      <c r="C302" t="s">
        <v>102</v>
      </c>
      <c r="D302" t="s">
        <v>1044</v>
      </c>
      <c r="E302">
        <v>17.221</v>
      </c>
      <c r="F302">
        <v>33</v>
      </c>
      <c r="G302">
        <v>1</v>
      </c>
      <c r="H302">
        <v>3</v>
      </c>
      <c r="I302">
        <v>3</v>
      </c>
      <c r="J302">
        <v>4</v>
      </c>
      <c r="K302">
        <v>7</v>
      </c>
      <c r="L302">
        <v>0.03</v>
      </c>
      <c r="M302">
        <v>0.09</v>
      </c>
      <c r="N302">
        <v>0.09</v>
      </c>
      <c r="O302">
        <v>0.12</v>
      </c>
      <c r="P302">
        <v>0.21</v>
      </c>
      <c r="Q302">
        <v>302.45</v>
      </c>
      <c r="R302">
        <v>9.17</v>
      </c>
      <c r="S302">
        <v>0.2</v>
      </c>
      <c r="T302">
        <v>0.6</v>
      </c>
      <c r="U302">
        <v>0.6</v>
      </c>
      <c r="V302">
        <v>0.79</v>
      </c>
      <c r="W302">
        <v>1.39</v>
      </c>
      <c r="X302">
        <v>13.95</v>
      </c>
      <c r="Y302">
        <v>12.79</v>
      </c>
      <c r="Z302">
        <v>48.96</v>
      </c>
      <c r="AA302">
        <v>46.55</v>
      </c>
      <c r="AB302">
        <v>30.18</v>
      </c>
      <c r="AC302">
        <v>72.73</v>
      </c>
      <c r="AD302">
        <v>16</v>
      </c>
      <c r="AE302">
        <v>6</v>
      </c>
    </row>
    <row r="303" spans="2:31" x14ac:dyDescent="0.2">
      <c r="B303" t="s">
        <v>1286</v>
      </c>
      <c r="C303" t="s">
        <v>102</v>
      </c>
      <c r="D303" t="s">
        <v>1078</v>
      </c>
      <c r="E303">
        <v>19.231000000000002</v>
      </c>
      <c r="F303">
        <v>70</v>
      </c>
      <c r="G303">
        <v>6</v>
      </c>
      <c r="H303">
        <v>10</v>
      </c>
      <c r="I303">
        <v>11</v>
      </c>
      <c r="J303">
        <v>16</v>
      </c>
      <c r="K303">
        <v>27</v>
      </c>
      <c r="L303">
        <v>0.09</v>
      </c>
      <c r="M303">
        <v>0.14000000000000001</v>
      </c>
      <c r="N303">
        <v>0.16</v>
      </c>
      <c r="O303">
        <v>0.23</v>
      </c>
      <c r="P303">
        <v>0.39</v>
      </c>
      <c r="Q303">
        <v>1144.27</v>
      </c>
      <c r="R303">
        <v>16.350000000000001</v>
      </c>
      <c r="S303">
        <v>0.31</v>
      </c>
      <c r="T303">
        <v>0.52</v>
      </c>
      <c r="U303">
        <v>0.57999999999999996</v>
      </c>
      <c r="V303">
        <v>0.84</v>
      </c>
      <c r="W303">
        <v>1.42</v>
      </c>
      <c r="X303">
        <v>12.75</v>
      </c>
      <c r="Y303">
        <v>13.75</v>
      </c>
      <c r="Z303">
        <v>43.84</v>
      </c>
      <c r="AA303">
        <v>50.83</v>
      </c>
      <c r="AB303">
        <v>1.8</v>
      </c>
      <c r="AC303">
        <v>43.85</v>
      </c>
      <c r="AD303">
        <v>57</v>
      </c>
      <c r="AE303">
        <v>73</v>
      </c>
    </row>
    <row r="304" spans="2:31" x14ac:dyDescent="0.2">
      <c r="B304" t="s">
        <v>3751</v>
      </c>
      <c r="C304" t="s">
        <v>102</v>
      </c>
      <c r="D304" t="s">
        <v>1040</v>
      </c>
      <c r="E304">
        <v>15.428000000000001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41.3</v>
      </c>
      <c r="R304">
        <v>8.26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14.7</v>
      </c>
      <c r="Y304">
        <v>12.72</v>
      </c>
      <c r="Z304">
        <v>49.21</v>
      </c>
      <c r="AA304">
        <v>50.37</v>
      </c>
      <c r="AB304">
        <v>-33.33</v>
      </c>
      <c r="AC304">
        <v>0</v>
      </c>
      <c r="AD304">
        <v>0</v>
      </c>
      <c r="AE304">
        <v>2</v>
      </c>
    </row>
    <row r="305" spans="2:31" x14ac:dyDescent="0.2">
      <c r="B305" t="s">
        <v>1434</v>
      </c>
      <c r="C305" t="s">
        <v>102</v>
      </c>
      <c r="D305" t="s">
        <v>1049</v>
      </c>
      <c r="E305">
        <v>17.123000000000001</v>
      </c>
      <c r="F305">
        <v>51</v>
      </c>
      <c r="G305">
        <v>2</v>
      </c>
      <c r="H305">
        <v>2</v>
      </c>
      <c r="I305">
        <v>0</v>
      </c>
      <c r="J305">
        <v>4</v>
      </c>
      <c r="K305">
        <v>4</v>
      </c>
      <c r="L305">
        <v>0.04</v>
      </c>
      <c r="M305">
        <v>0.04</v>
      </c>
      <c r="N305">
        <v>0</v>
      </c>
      <c r="O305">
        <v>0.08</v>
      </c>
      <c r="P305">
        <v>0.08</v>
      </c>
      <c r="Q305">
        <v>617.79</v>
      </c>
      <c r="R305">
        <v>12.11</v>
      </c>
      <c r="S305">
        <v>0.19</v>
      </c>
      <c r="T305">
        <v>0.19</v>
      </c>
      <c r="U305">
        <v>0</v>
      </c>
      <c r="V305">
        <v>0.39</v>
      </c>
      <c r="W305">
        <v>0.39</v>
      </c>
      <c r="X305">
        <v>12.75</v>
      </c>
      <c r="Y305">
        <v>13.07</v>
      </c>
      <c r="Z305">
        <v>54.81</v>
      </c>
      <c r="AA305">
        <v>49.27</v>
      </c>
      <c r="AB305">
        <v>6.68</v>
      </c>
      <c r="AC305">
        <v>58</v>
      </c>
      <c r="AD305">
        <v>29</v>
      </c>
      <c r="AE305">
        <v>21</v>
      </c>
    </row>
    <row r="306" spans="2:31" x14ac:dyDescent="0.2">
      <c r="B306" t="s">
        <v>1555</v>
      </c>
      <c r="C306" t="s">
        <v>102</v>
      </c>
      <c r="D306" t="s">
        <v>1716</v>
      </c>
      <c r="E306">
        <v>16.722999999999999</v>
      </c>
      <c r="F306">
        <v>21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0.05</v>
      </c>
      <c r="O306">
        <v>0</v>
      </c>
      <c r="P306">
        <v>0.05</v>
      </c>
      <c r="Q306">
        <v>183.88</v>
      </c>
      <c r="R306">
        <v>8.76</v>
      </c>
      <c r="S306">
        <v>0</v>
      </c>
      <c r="T306">
        <v>0</v>
      </c>
      <c r="U306">
        <v>0.33</v>
      </c>
      <c r="V306">
        <v>0</v>
      </c>
      <c r="W306">
        <v>0.33</v>
      </c>
      <c r="X306">
        <v>12.25</v>
      </c>
      <c r="Y306">
        <v>12.87</v>
      </c>
      <c r="Z306">
        <v>44.24</v>
      </c>
      <c r="AA306">
        <v>48.48</v>
      </c>
      <c r="AB306">
        <v>-5.24</v>
      </c>
      <c r="AC306">
        <v>41.67</v>
      </c>
      <c r="AD306">
        <v>5</v>
      </c>
      <c r="AE306">
        <v>7</v>
      </c>
    </row>
    <row r="307" spans="2:31" x14ac:dyDescent="0.2">
      <c r="B307" t="s">
        <v>1314</v>
      </c>
      <c r="C307" t="s">
        <v>102</v>
      </c>
      <c r="D307" t="s">
        <v>1315</v>
      </c>
      <c r="E307">
        <v>18.295000000000002</v>
      </c>
      <c r="F307">
        <v>69</v>
      </c>
      <c r="G307">
        <v>1</v>
      </c>
      <c r="H307">
        <v>3</v>
      </c>
      <c r="I307">
        <v>10</v>
      </c>
      <c r="J307">
        <v>4</v>
      </c>
      <c r="K307">
        <v>14</v>
      </c>
      <c r="L307">
        <v>0.01</v>
      </c>
      <c r="M307">
        <v>0.04</v>
      </c>
      <c r="N307">
        <v>0.14000000000000001</v>
      </c>
      <c r="O307">
        <v>0.06</v>
      </c>
      <c r="P307">
        <v>0.2</v>
      </c>
      <c r="Q307">
        <v>1006.76</v>
      </c>
      <c r="R307">
        <v>14.59</v>
      </c>
      <c r="S307">
        <v>0.06</v>
      </c>
      <c r="T307">
        <v>0.18</v>
      </c>
      <c r="U307">
        <v>0.6</v>
      </c>
      <c r="V307">
        <v>0.24</v>
      </c>
      <c r="W307">
        <v>0.83</v>
      </c>
      <c r="X307">
        <v>13.45</v>
      </c>
      <c r="Y307">
        <v>13.7</v>
      </c>
      <c r="Z307">
        <v>44.59</v>
      </c>
      <c r="AA307">
        <v>49.77</v>
      </c>
      <c r="AB307">
        <v>-6.27</v>
      </c>
      <c r="AC307">
        <v>41.67</v>
      </c>
      <c r="AD307">
        <v>40</v>
      </c>
      <c r="AE307">
        <v>56</v>
      </c>
    </row>
    <row r="308" spans="2:31" x14ac:dyDescent="0.2">
      <c r="B308" t="s">
        <v>3754</v>
      </c>
      <c r="C308" t="s">
        <v>102</v>
      </c>
      <c r="D308" t="s">
        <v>1059</v>
      </c>
      <c r="E308">
        <v>16.670999999999999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26.39</v>
      </c>
      <c r="R308">
        <v>26.39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11.91</v>
      </c>
      <c r="Y308">
        <v>14.15</v>
      </c>
      <c r="Z308">
        <v>51.92</v>
      </c>
      <c r="AA308">
        <v>66.099999999999994</v>
      </c>
      <c r="AB308">
        <v>0</v>
      </c>
      <c r="AC308">
        <v>0</v>
      </c>
      <c r="AD308">
        <v>0</v>
      </c>
      <c r="AE308">
        <v>3</v>
      </c>
    </row>
    <row r="309" spans="2:31" x14ac:dyDescent="0.2">
      <c r="B309" t="s">
        <v>1310</v>
      </c>
      <c r="C309" t="s">
        <v>41</v>
      </c>
      <c r="D309" t="s">
        <v>1059</v>
      </c>
      <c r="E309">
        <v>15.954000000000001</v>
      </c>
      <c r="F309">
        <v>40</v>
      </c>
      <c r="G309">
        <v>3</v>
      </c>
      <c r="H309">
        <v>4</v>
      </c>
      <c r="I309">
        <v>1</v>
      </c>
      <c r="J309">
        <v>7</v>
      </c>
      <c r="K309">
        <v>8</v>
      </c>
      <c r="L309">
        <v>7.0000000000000007E-2</v>
      </c>
      <c r="M309">
        <v>0.1</v>
      </c>
      <c r="N309">
        <v>0.03</v>
      </c>
      <c r="O309">
        <v>0.17</v>
      </c>
      <c r="P309">
        <v>0.2</v>
      </c>
      <c r="Q309">
        <v>336.55</v>
      </c>
      <c r="R309">
        <v>8.41</v>
      </c>
      <c r="S309">
        <v>0.53</v>
      </c>
      <c r="T309">
        <v>0.71</v>
      </c>
      <c r="U309">
        <v>0.18</v>
      </c>
      <c r="V309">
        <v>1.25</v>
      </c>
      <c r="W309">
        <v>1.43</v>
      </c>
      <c r="X309">
        <v>12.08</v>
      </c>
      <c r="Y309">
        <v>13.01</v>
      </c>
      <c r="Z309">
        <v>51.19</v>
      </c>
      <c r="AA309">
        <v>48.97</v>
      </c>
      <c r="AB309">
        <v>1.61</v>
      </c>
      <c r="AC309">
        <v>50</v>
      </c>
      <c r="AD309">
        <v>11</v>
      </c>
      <c r="AE309">
        <v>11</v>
      </c>
    </row>
    <row r="310" spans="2:31" x14ac:dyDescent="0.2">
      <c r="B310" t="s">
        <v>3756</v>
      </c>
      <c r="C310" t="s">
        <v>41</v>
      </c>
      <c r="D310" t="s">
        <v>1047</v>
      </c>
      <c r="E310">
        <v>15.638999999999999</v>
      </c>
      <c r="F310">
        <v>6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0.17</v>
      </c>
      <c r="N310">
        <v>0</v>
      </c>
      <c r="O310">
        <v>0.17</v>
      </c>
      <c r="P310">
        <v>0.17</v>
      </c>
      <c r="Q310">
        <v>49.58</v>
      </c>
      <c r="R310">
        <v>8.26</v>
      </c>
      <c r="S310">
        <v>0</v>
      </c>
      <c r="T310">
        <v>1.21</v>
      </c>
      <c r="U310">
        <v>0</v>
      </c>
      <c r="V310">
        <v>1.21</v>
      </c>
      <c r="W310">
        <v>1.21</v>
      </c>
      <c r="X310">
        <v>12.27</v>
      </c>
      <c r="Y310">
        <v>14.36</v>
      </c>
      <c r="Z310">
        <v>45.76</v>
      </c>
      <c r="AA310">
        <v>52.96</v>
      </c>
      <c r="AB310">
        <v>0</v>
      </c>
      <c r="AC310">
        <v>33.33</v>
      </c>
      <c r="AD310">
        <v>1</v>
      </c>
      <c r="AE310">
        <v>2</v>
      </c>
    </row>
    <row r="311" spans="2:31" x14ac:dyDescent="0.2">
      <c r="B311" t="s">
        <v>3765</v>
      </c>
      <c r="C311" t="s">
        <v>102</v>
      </c>
      <c r="D311" t="s">
        <v>1105</v>
      </c>
      <c r="E311">
        <v>16.597000000000001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23.36</v>
      </c>
      <c r="R311">
        <v>11.68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14.48</v>
      </c>
      <c r="Y311">
        <v>11.45</v>
      </c>
      <c r="Z311">
        <v>42.52</v>
      </c>
      <c r="AA311">
        <v>38.090000000000003</v>
      </c>
      <c r="AB311">
        <v>57.14</v>
      </c>
      <c r="AC311">
        <v>100</v>
      </c>
      <c r="AD311">
        <v>2</v>
      </c>
      <c r="AE311">
        <v>0</v>
      </c>
    </row>
    <row r="312" spans="2:31" x14ac:dyDescent="0.2">
      <c r="B312" t="s">
        <v>1561</v>
      </c>
      <c r="C312" t="s">
        <v>102</v>
      </c>
      <c r="D312" t="s">
        <v>1102</v>
      </c>
      <c r="E312">
        <v>19.550999999999998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14.33</v>
      </c>
      <c r="R312">
        <v>7.17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14.31</v>
      </c>
      <c r="Y312">
        <v>10.53</v>
      </c>
      <c r="Z312">
        <v>42.88</v>
      </c>
      <c r="AA312">
        <v>38.69</v>
      </c>
      <c r="AB312">
        <v>-58.33</v>
      </c>
      <c r="AC312">
        <v>0</v>
      </c>
      <c r="AD312">
        <v>0</v>
      </c>
      <c r="AE312">
        <v>1</v>
      </c>
    </row>
    <row r="313" spans="2:31" x14ac:dyDescent="0.2">
      <c r="B313" t="s">
        <v>1551</v>
      </c>
      <c r="C313" t="s">
        <v>49</v>
      </c>
      <c r="D313" t="s">
        <v>1047</v>
      </c>
      <c r="E313">
        <v>19.02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-42.86</v>
      </c>
      <c r="AC313">
        <v>0</v>
      </c>
      <c r="AD313">
        <v>0</v>
      </c>
      <c r="AE313">
        <v>0</v>
      </c>
    </row>
    <row r="314" spans="2:31" x14ac:dyDescent="0.2">
      <c r="B314" t="s">
        <v>1128</v>
      </c>
      <c r="C314" t="s">
        <v>49</v>
      </c>
      <c r="D314" t="s">
        <v>1076</v>
      </c>
      <c r="E314">
        <v>20.158999999999999</v>
      </c>
      <c r="F314">
        <v>72</v>
      </c>
      <c r="G314">
        <v>24</v>
      </c>
      <c r="H314">
        <v>15</v>
      </c>
      <c r="I314">
        <v>7</v>
      </c>
      <c r="J314">
        <v>39</v>
      </c>
      <c r="K314">
        <v>46</v>
      </c>
      <c r="L314">
        <v>0.33</v>
      </c>
      <c r="M314">
        <v>0.21</v>
      </c>
      <c r="N314">
        <v>0.1</v>
      </c>
      <c r="O314">
        <v>0.54</v>
      </c>
      <c r="P314">
        <v>0.64</v>
      </c>
      <c r="Q314">
        <v>1084.6300000000001</v>
      </c>
      <c r="R314">
        <v>15.06</v>
      </c>
      <c r="S314">
        <v>1.33</v>
      </c>
      <c r="T314">
        <v>0.83</v>
      </c>
      <c r="U314">
        <v>0.39</v>
      </c>
      <c r="V314">
        <v>2.16</v>
      </c>
      <c r="W314">
        <v>2.54</v>
      </c>
      <c r="X314">
        <v>14.75</v>
      </c>
      <c r="Y314">
        <v>14.08</v>
      </c>
      <c r="Z314">
        <v>50.66</v>
      </c>
      <c r="AA314">
        <v>53.1</v>
      </c>
      <c r="AB314">
        <v>-1.97</v>
      </c>
      <c r="AC314">
        <v>47.79</v>
      </c>
      <c r="AD314">
        <v>54</v>
      </c>
      <c r="AE314">
        <v>59</v>
      </c>
    </row>
    <row r="315" spans="2:31" x14ac:dyDescent="0.2">
      <c r="B315" t="s">
        <v>1096</v>
      </c>
      <c r="C315" t="s">
        <v>41</v>
      </c>
      <c r="D315" t="s">
        <v>1090</v>
      </c>
      <c r="E315">
        <v>18.376999999999999</v>
      </c>
      <c r="F315">
        <v>71</v>
      </c>
      <c r="G315">
        <v>29</v>
      </c>
      <c r="H315">
        <v>12</v>
      </c>
      <c r="I315">
        <v>9</v>
      </c>
      <c r="J315">
        <v>41</v>
      </c>
      <c r="K315">
        <v>50</v>
      </c>
      <c r="L315">
        <v>0.41</v>
      </c>
      <c r="M315">
        <v>0.17</v>
      </c>
      <c r="N315">
        <v>0.13</v>
      </c>
      <c r="O315">
        <v>0.57999999999999996</v>
      </c>
      <c r="P315">
        <v>0.7</v>
      </c>
      <c r="Q315">
        <v>1021.66</v>
      </c>
      <c r="R315">
        <v>14.39</v>
      </c>
      <c r="S315">
        <v>1.7</v>
      </c>
      <c r="T315">
        <v>0.7</v>
      </c>
      <c r="U315">
        <v>0.53</v>
      </c>
      <c r="V315">
        <v>2.41</v>
      </c>
      <c r="W315">
        <v>2.94</v>
      </c>
      <c r="X315">
        <v>14</v>
      </c>
      <c r="Y315">
        <v>14.03</v>
      </c>
      <c r="Z315">
        <v>50.18</v>
      </c>
      <c r="AA315">
        <v>48.25</v>
      </c>
      <c r="AB315">
        <v>9.2200000000000006</v>
      </c>
      <c r="AC315">
        <v>56.31</v>
      </c>
      <c r="AD315">
        <v>58</v>
      </c>
      <c r="AE315">
        <v>45</v>
      </c>
    </row>
    <row r="316" spans="2:31" x14ac:dyDescent="0.2">
      <c r="B316" t="s">
        <v>1063</v>
      </c>
      <c r="C316" t="s">
        <v>41</v>
      </c>
      <c r="D316" t="s">
        <v>1064</v>
      </c>
      <c r="E316">
        <v>19.995000000000001</v>
      </c>
      <c r="F316">
        <v>72</v>
      </c>
      <c r="G316">
        <v>26</v>
      </c>
      <c r="H316">
        <v>20</v>
      </c>
      <c r="I316">
        <v>6</v>
      </c>
      <c r="J316">
        <v>46</v>
      </c>
      <c r="K316">
        <v>52</v>
      </c>
      <c r="L316">
        <v>0.36</v>
      </c>
      <c r="M316">
        <v>0.28000000000000003</v>
      </c>
      <c r="N316">
        <v>0.08</v>
      </c>
      <c r="O316">
        <v>0.64</v>
      </c>
      <c r="P316">
        <v>0.72</v>
      </c>
      <c r="Q316">
        <v>1174.44</v>
      </c>
      <c r="R316">
        <v>16.309999999999999</v>
      </c>
      <c r="S316">
        <v>1.33</v>
      </c>
      <c r="T316">
        <v>1.02</v>
      </c>
      <c r="U316">
        <v>0.31</v>
      </c>
      <c r="V316">
        <v>2.35</v>
      </c>
      <c r="W316">
        <v>2.66</v>
      </c>
      <c r="X316">
        <v>14.93</v>
      </c>
      <c r="Y316">
        <v>14.04</v>
      </c>
      <c r="Z316">
        <v>51.1</v>
      </c>
      <c r="AA316">
        <v>50.72</v>
      </c>
      <c r="AB316">
        <v>6.48</v>
      </c>
      <c r="AC316">
        <v>53.85</v>
      </c>
      <c r="AD316">
        <v>70</v>
      </c>
      <c r="AE316">
        <v>60</v>
      </c>
    </row>
    <row r="317" spans="2:31" x14ac:dyDescent="0.2">
      <c r="B317" t="s">
        <v>1407</v>
      </c>
      <c r="C317" t="s">
        <v>102</v>
      </c>
      <c r="D317" t="s">
        <v>3736</v>
      </c>
      <c r="E317">
        <v>19.05</v>
      </c>
      <c r="F317">
        <v>54</v>
      </c>
      <c r="G317">
        <v>2</v>
      </c>
      <c r="H317">
        <v>5</v>
      </c>
      <c r="I317">
        <v>4</v>
      </c>
      <c r="J317">
        <v>7</v>
      </c>
      <c r="K317">
        <v>11</v>
      </c>
      <c r="L317">
        <v>0.04</v>
      </c>
      <c r="M317">
        <v>0.09</v>
      </c>
      <c r="N317">
        <v>7.0000000000000007E-2</v>
      </c>
      <c r="O317">
        <v>0.13</v>
      </c>
      <c r="P317">
        <v>0.2</v>
      </c>
      <c r="Q317">
        <v>763.66</v>
      </c>
      <c r="R317">
        <v>14.14</v>
      </c>
      <c r="S317">
        <v>0.16</v>
      </c>
      <c r="T317">
        <v>0.39</v>
      </c>
      <c r="U317">
        <v>0.31</v>
      </c>
      <c r="V317">
        <v>0.55000000000000004</v>
      </c>
      <c r="W317">
        <v>0.86</v>
      </c>
      <c r="X317">
        <v>13.64</v>
      </c>
      <c r="Y317">
        <v>13.75</v>
      </c>
      <c r="Z317">
        <v>49.31</v>
      </c>
      <c r="AA317">
        <v>49.67</v>
      </c>
      <c r="AB317">
        <v>-7.12</v>
      </c>
      <c r="AC317">
        <v>51.32</v>
      </c>
      <c r="AD317">
        <v>39</v>
      </c>
      <c r="AE317">
        <v>37</v>
      </c>
    </row>
    <row r="318" spans="2:31" x14ac:dyDescent="0.2">
      <c r="B318" t="s">
        <v>1461</v>
      </c>
      <c r="C318" t="s">
        <v>102</v>
      </c>
      <c r="D318" t="s">
        <v>1035</v>
      </c>
      <c r="E318">
        <v>18.251000000000001</v>
      </c>
      <c r="F318">
        <v>45</v>
      </c>
      <c r="G318">
        <v>2</v>
      </c>
      <c r="H318">
        <v>3</v>
      </c>
      <c r="I318">
        <v>13</v>
      </c>
      <c r="J318">
        <v>5</v>
      </c>
      <c r="K318">
        <v>18</v>
      </c>
      <c r="L318">
        <v>0.04</v>
      </c>
      <c r="M318">
        <v>7.0000000000000007E-2</v>
      </c>
      <c r="N318">
        <v>0.28999999999999998</v>
      </c>
      <c r="O318">
        <v>0.11</v>
      </c>
      <c r="P318">
        <v>0.4</v>
      </c>
      <c r="Q318">
        <v>776.03</v>
      </c>
      <c r="R318">
        <v>17.25</v>
      </c>
      <c r="S318">
        <v>0.15</v>
      </c>
      <c r="T318">
        <v>0.23</v>
      </c>
      <c r="U318">
        <v>1.01</v>
      </c>
      <c r="V318">
        <v>0.39</v>
      </c>
      <c r="W318">
        <v>1.39</v>
      </c>
      <c r="X318">
        <v>14.74</v>
      </c>
      <c r="Y318">
        <v>13.89</v>
      </c>
      <c r="Z318">
        <v>61.6</v>
      </c>
      <c r="AA318">
        <v>48.48</v>
      </c>
      <c r="AB318">
        <v>15.4</v>
      </c>
      <c r="AC318">
        <v>71.28</v>
      </c>
      <c r="AD318">
        <v>67</v>
      </c>
      <c r="AE318">
        <v>27</v>
      </c>
    </row>
    <row r="319" spans="2:31" x14ac:dyDescent="0.2">
      <c r="B319" t="s">
        <v>1237</v>
      </c>
      <c r="C319" t="s">
        <v>46</v>
      </c>
      <c r="D319" t="s">
        <v>1078</v>
      </c>
      <c r="E319">
        <v>18.978999999999999</v>
      </c>
      <c r="F319">
        <v>72</v>
      </c>
      <c r="G319">
        <v>6</v>
      </c>
      <c r="H319">
        <v>13</v>
      </c>
      <c r="I319">
        <v>9</v>
      </c>
      <c r="J319">
        <v>19</v>
      </c>
      <c r="K319">
        <v>28</v>
      </c>
      <c r="L319">
        <v>0.08</v>
      </c>
      <c r="M319">
        <v>0.18</v>
      </c>
      <c r="N319">
        <v>0.12</v>
      </c>
      <c r="O319">
        <v>0.26</v>
      </c>
      <c r="P319">
        <v>0.39</v>
      </c>
      <c r="Q319">
        <v>945.06</v>
      </c>
      <c r="R319">
        <v>13.13</v>
      </c>
      <c r="S319">
        <v>0.38</v>
      </c>
      <c r="T319">
        <v>0.83</v>
      </c>
      <c r="U319">
        <v>0.56999999999999995</v>
      </c>
      <c r="V319">
        <v>1.21</v>
      </c>
      <c r="W319">
        <v>1.78</v>
      </c>
      <c r="X319">
        <v>13.36</v>
      </c>
      <c r="Y319">
        <v>13.9</v>
      </c>
      <c r="Z319">
        <v>44.78</v>
      </c>
      <c r="AA319">
        <v>50.96</v>
      </c>
      <c r="AB319">
        <v>2.86</v>
      </c>
      <c r="AC319">
        <v>45.36</v>
      </c>
      <c r="AD319">
        <v>44</v>
      </c>
      <c r="AE319">
        <v>53</v>
      </c>
    </row>
    <row r="320" spans="2:31" x14ac:dyDescent="0.2">
      <c r="B320" t="s">
        <v>1117</v>
      </c>
      <c r="C320" t="s">
        <v>102</v>
      </c>
      <c r="D320" t="s">
        <v>1069</v>
      </c>
      <c r="E320">
        <v>19.367999999999999</v>
      </c>
      <c r="F320">
        <v>60</v>
      </c>
      <c r="G320">
        <v>12</v>
      </c>
      <c r="H320">
        <v>15</v>
      </c>
      <c r="I320">
        <v>8</v>
      </c>
      <c r="J320">
        <v>27</v>
      </c>
      <c r="K320">
        <v>35</v>
      </c>
      <c r="L320">
        <v>0.2</v>
      </c>
      <c r="M320">
        <v>0.25</v>
      </c>
      <c r="N320">
        <v>0.13</v>
      </c>
      <c r="O320">
        <v>0.45</v>
      </c>
      <c r="P320">
        <v>0.57999999999999996</v>
      </c>
      <c r="Q320">
        <v>1110.73</v>
      </c>
      <c r="R320">
        <v>18.510000000000002</v>
      </c>
      <c r="S320">
        <v>0.65</v>
      </c>
      <c r="T320">
        <v>0.81</v>
      </c>
      <c r="U320">
        <v>0.43</v>
      </c>
      <c r="V320">
        <v>1.46</v>
      </c>
      <c r="W320">
        <v>1.89</v>
      </c>
      <c r="X320">
        <v>13.69</v>
      </c>
      <c r="Y320">
        <v>13.85</v>
      </c>
      <c r="Z320">
        <v>51.89</v>
      </c>
      <c r="AA320">
        <v>49.51</v>
      </c>
      <c r="AB320">
        <v>24.08</v>
      </c>
      <c r="AC320">
        <v>66.36</v>
      </c>
      <c r="AD320">
        <v>73</v>
      </c>
      <c r="AE320">
        <v>37</v>
      </c>
    </row>
    <row r="321" spans="2:31" x14ac:dyDescent="0.2">
      <c r="B321" t="s">
        <v>1180</v>
      </c>
      <c r="C321" t="s">
        <v>49</v>
      </c>
      <c r="D321" t="s">
        <v>1078</v>
      </c>
      <c r="E321">
        <v>18.661999999999999</v>
      </c>
      <c r="F321">
        <v>71</v>
      </c>
      <c r="G321">
        <v>17</v>
      </c>
      <c r="H321">
        <v>9</v>
      </c>
      <c r="I321">
        <v>5</v>
      </c>
      <c r="J321">
        <v>26</v>
      </c>
      <c r="K321">
        <v>31</v>
      </c>
      <c r="L321">
        <v>0.24</v>
      </c>
      <c r="M321">
        <v>0.13</v>
      </c>
      <c r="N321">
        <v>7.0000000000000007E-2</v>
      </c>
      <c r="O321">
        <v>0.37</v>
      </c>
      <c r="P321">
        <v>0.44</v>
      </c>
      <c r="Q321">
        <v>948.17</v>
      </c>
      <c r="R321">
        <v>13.35</v>
      </c>
      <c r="S321">
        <v>1.08</v>
      </c>
      <c r="T321">
        <v>0.56999999999999995</v>
      </c>
      <c r="U321">
        <v>0.32</v>
      </c>
      <c r="V321">
        <v>1.65</v>
      </c>
      <c r="W321">
        <v>1.96</v>
      </c>
      <c r="X321">
        <v>13.23</v>
      </c>
      <c r="Y321">
        <v>13.7</v>
      </c>
      <c r="Z321">
        <v>44.67</v>
      </c>
      <c r="AA321">
        <v>50.58</v>
      </c>
      <c r="AB321">
        <v>2.59</v>
      </c>
      <c r="AC321">
        <v>44.9</v>
      </c>
      <c r="AD321">
        <v>44</v>
      </c>
      <c r="AE321">
        <v>54</v>
      </c>
    </row>
    <row r="322" spans="2:31" x14ac:dyDescent="0.2">
      <c r="B322" t="s">
        <v>1195</v>
      </c>
      <c r="C322" t="s">
        <v>41</v>
      </c>
      <c r="D322" t="s">
        <v>1061</v>
      </c>
      <c r="E322">
        <v>18.652999999999999</v>
      </c>
      <c r="F322">
        <v>72</v>
      </c>
      <c r="G322">
        <v>20</v>
      </c>
      <c r="H322">
        <v>11</v>
      </c>
      <c r="I322">
        <v>11</v>
      </c>
      <c r="J322">
        <v>31</v>
      </c>
      <c r="K322">
        <v>42</v>
      </c>
      <c r="L322">
        <v>0.28000000000000003</v>
      </c>
      <c r="M322">
        <v>0.15</v>
      </c>
      <c r="N322">
        <v>0.15</v>
      </c>
      <c r="O322">
        <v>0.43</v>
      </c>
      <c r="P322">
        <v>0.57999999999999996</v>
      </c>
      <c r="Q322">
        <v>1013.73</v>
      </c>
      <c r="R322">
        <v>14.08</v>
      </c>
      <c r="S322">
        <v>1.18</v>
      </c>
      <c r="T322">
        <v>0.65</v>
      </c>
      <c r="U322">
        <v>0.65</v>
      </c>
      <c r="V322">
        <v>1.83</v>
      </c>
      <c r="W322">
        <v>2.4900000000000002</v>
      </c>
      <c r="X322">
        <v>13.76</v>
      </c>
      <c r="Y322">
        <v>13.82</v>
      </c>
      <c r="Z322">
        <v>47.97</v>
      </c>
      <c r="AA322">
        <v>50.87</v>
      </c>
      <c r="AB322">
        <v>13.86</v>
      </c>
      <c r="AC322">
        <v>55.56</v>
      </c>
      <c r="AD322">
        <v>60</v>
      </c>
      <c r="AE322">
        <v>48</v>
      </c>
    </row>
    <row r="323" spans="2:31" x14ac:dyDescent="0.2">
      <c r="B323" t="s">
        <v>3684</v>
      </c>
      <c r="C323" t="s">
        <v>41</v>
      </c>
      <c r="D323" t="s">
        <v>1080</v>
      </c>
      <c r="E323">
        <v>15.587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15.72</v>
      </c>
      <c r="R323">
        <v>15.72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12.19</v>
      </c>
      <c r="Y323">
        <v>13.91</v>
      </c>
      <c r="Z323">
        <v>47.34</v>
      </c>
      <c r="AA323">
        <v>49.42</v>
      </c>
      <c r="AB323">
        <v>100</v>
      </c>
      <c r="AC323">
        <v>100</v>
      </c>
      <c r="AD323">
        <v>1</v>
      </c>
      <c r="AE323">
        <v>0</v>
      </c>
    </row>
    <row r="324" spans="2:31" x14ac:dyDescent="0.2">
      <c r="B324" t="s">
        <v>1216</v>
      </c>
      <c r="C324" t="s">
        <v>41</v>
      </c>
      <c r="D324" t="s">
        <v>1217</v>
      </c>
      <c r="E324">
        <v>17.605</v>
      </c>
      <c r="F324">
        <v>69</v>
      </c>
      <c r="G324">
        <v>4</v>
      </c>
      <c r="H324">
        <v>8</v>
      </c>
      <c r="I324">
        <v>4</v>
      </c>
      <c r="J324">
        <v>12</v>
      </c>
      <c r="K324">
        <v>16</v>
      </c>
      <c r="L324">
        <v>0.06</v>
      </c>
      <c r="M324">
        <v>0.12</v>
      </c>
      <c r="N324">
        <v>0.06</v>
      </c>
      <c r="O324">
        <v>0.17</v>
      </c>
      <c r="P324">
        <v>0.23</v>
      </c>
      <c r="Q324">
        <v>765.09</v>
      </c>
      <c r="R324">
        <v>11.09</v>
      </c>
      <c r="S324">
        <v>0.31</v>
      </c>
      <c r="T324">
        <v>0.63</v>
      </c>
      <c r="U324">
        <v>0.31</v>
      </c>
      <c r="V324">
        <v>0.94</v>
      </c>
      <c r="W324">
        <v>1.25</v>
      </c>
      <c r="X324">
        <v>13.27</v>
      </c>
      <c r="Y324">
        <v>13.75</v>
      </c>
      <c r="Z324">
        <v>47.34</v>
      </c>
      <c r="AA324">
        <v>49.28</v>
      </c>
      <c r="AB324">
        <v>-3.57</v>
      </c>
      <c r="AC324">
        <v>45.76</v>
      </c>
      <c r="AD324">
        <v>27</v>
      </c>
      <c r="AE324">
        <v>32</v>
      </c>
    </row>
    <row r="325" spans="2:31" x14ac:dyDescent="0.2">
      <c r="B325" t="s">
        <v>1442</v>
      </c>
      <c r="C325" t="s">
        <v>46</v>
      </c>
      <c r="D325" t="s">
        <v>1044</v>
      </c>
      <c r="E325">
        <v>16.526</v>
      </c>
      <c r="F325">
        <v>47</v>
      </c>
      <c r="G325">
        <v>6</v>
      </c>
      <c r="H325">
        <v>2</v>
      </c>
      <c r="I325">
        <v>4</v>
      </c>
      <c r="J325">
        <v>8</v>
      </c>
      <c r="K325">
        <v>12</v>
      </c>
      <c r="L325">
        <v>0.13</v>
      </c>
      <c r="M325">
        <v>0.04</v>
      </c>
      <c r="N325">
        <v>0.09</v>
      </c>
      <c r="O325">
        <v>0.17</v>
      </c>
      <c r="P325">
        <v>0.26</v>
      </c>
      <c r="Q325">
        <v>517.69000000000005</v>
      </c>
      <c r="R325">
        <v>11.01</v>
      </c>
      <c r="S325">
        <v>0.7</v>
      </c>
      <c r="T325">
        <v>0.23</v>
      </c>
      <c r="U325">
        <v>0.46</v>
      </c>
      <c r="V325">
        <v>0.93</v>
      </c>
      <c r="W325">
        <v>1.39</v>
      </c>
      <c r="X325">
        <v>13.95</v>
      </c>
      <c r="Y325">
        <v>13.55</v>
      </c>
      <c r="Z325">
        <v>49.32</v>
      </c>
      <c r="AA325">
        <v>49.36</v>
      </c>
      <c r="AB325">
        <v>-11.51</v>
      </c>
      <c r="AC325">
        <v>41.86</v>
      </c>
      <c r="AD325">
        <v>18</v>
      </c>
      <c r="AE325">
        <v>25</v>
      </c>
    </row>
    <row r="326" spans="2:31" x14ac:dyDescent="0.2">
      <c r="B326" t="s">
        <v>3722</v>
      </c>
      <c r="C326" t="s">
        <v>41</v>
      </c>
      <c r="D326" t="s">
        <v>1035</v>
      </c>
      <c r="E326">
        <v>18.61</v>
      </c>
      <c r="F326">
        <v>72</v>
      </c>
      <c r="G326">
        <v>22</v>
      </c>
      <c r="H326">
        <v>20</v>
      </c>
      <c r="I326">
        <v>15</v>
      </c>
      <c r="J326">
        <v>42</v>
      </c>
      <c r="K326">
        <v>57</v>
      </c>
      <c r="L326">
        <v>0.31</v>
      </c>
      <c r="M326">
        <v>0.28000000000000003</v>
      </c>
      <c r="N326">
        <v>0.21</v>
      </c>
      <c r="O326">
        <v>0.57999999999999996</v>
      </c>
      <c r="P326">
        <v>0.79</v>
      </c>
      <c r="Q326">
        <v>1040.3</v>
      </c>
      <c r="R326">
        <v>14.45</v>
      </c>
      <c r="S326">
        <v>1.27</v>
      </c>
      <c r="T326">
        <v>1.1499999999999999</v>
      </c>
      <c r="U326">
        <v>0.87</v>
      </c>
      <c r="V326">
        <v>2.42</v>
      </c>
      <c r="W326">
        <v>3.29</v>
      </c>
      <c r="X326">
        <v>15.15</v>
      </c>
      <c r="Y326">
        <v>13.93</v>
      </c>
      <c r="Z326">
        <v>61.96</v>
      </c>
      <c r="AA326">
        <v>49.6</v>
      </c>
      <c r="AB326">
        <v>3.66</v>
      </c>
      <c r="AC326">
        <v>62.93</v>
      </c>
      <c r="AD326">
        <v>73</v>
      </c>
      <c r="AE326">
        <v>43</v>
      </c>
    </row>
    <row r="327" spans="2:31" x14ac:dyDescent="0.2">
      <c r="B327" t="s">
        <v>1294</v>
      </c>
      <c r="C327" t="s">
        <v>49</v>
      </c>
      <c r="D327" t="s">
        <v>1064</v>
      </c>
      <c r="E327">
        <v>17.536000000000001</v>
      </c>
      <c r="F327">
        <v>66</v>
      </c>
      <c r="G327">
        <v>8</v>
      </c>
      <c r="H327">
        <v>7</v>
      </c>
      <c r="I327">
        <v>4</v>
      </c>
      <c r="J327">
        <v>15</v>
      </c>
      <c r="K327">
        <v>19</v>
      </c>
      <c r="L327">
        <v>0.12</v>
      </c>
      <c r="M327">
        <v>0.11</v>
      </c>
      <c r="N327">
        <v>0.06</v>
      </c>
      <c r="O327">
        <v>0.23</v>
      </c>
      <c r="P327">
        <v>0.28999999999999998</v>
      </c>
      <c r="Q327">
        <v>748.73</v>
      </c>
      <c r="R327">
        <v>11.34</v>
      </c>
      <c r="S327">
        <v>0.64</v>
      </c>
      <c r="T327">
        <v>0.56000000000000005</v>
      </c>
      <c r="U327">
        <v>0.32</v>
      </c>
      <c r="V327">
        <v>1.2</v>
      </c>
      <c r="W327">
        <v>1.52</v>
      </c>
      <c r="X327">
        <v>13.38</v>
      </c>
      <c r="Y327">
        <v>13.47</v>
      </c>
      <c r="Z327">
        <v>48.56</v>
      </c>
      <c r="AA327">
        <v>49.7</v>
      </c>
      <c r="AB327">
        <v>-5.99</v>
      </c>
      <c r="AC327">
        <v>46.27</v>
      </c>
      <c r="AD327">
        <v>31</v>
      </c>
      <c r="AE327">
        <v>36</v>
      </c>
    </row>
    <row r="328" spans="2:31" x14ac:dyDescent="0.2">
      <c r="B328" t="s">
        <v>1473</v>
      </c>
      <c r="C328" t="s">
        <v>41</v>
      </c>
      <c r="D328" t="s">
        <v>1080</v>
      </c>
      <c r="E328">
        <v>18.41</v>
      </c>
      <c r="F328">
        <v>50</v>
      </c>
      <c r="G328">
        <v>2</v>
      </c>
      <c r="H328">
        <v>2</v>
      </c>
      <c r="I328">
        <v>5</v>
      </c>
      <c r="J328">
        <v>4</v>
      </c>
      <c r="K328">
        <v>9</v>
      </c>
      <c r="L328">
        <v>0.04</v>
      </c>
      <c r="M328">
        <v>0.04</v>
      </c>
      <c r="N328">
        <v>0.1</v>
      </c>
      <c r="O328">
        <v>0.08</v>
      </c>
      <c r="P328">
        <v>0.18</v>
      </c>
      <c r="Q328">
        <v>539.14</v>
      </c>
      <c r="R328">
        <v>10.78</v>
      </c>
      <c r="S328">
        <v>0.22</v>
      </c>
      <c r="T328">
        <v>0.22</v>
      </c>
      <c r="U328">
        <v>0.56000000000000005</v>
      </c>
      <c r="V328">
        <v>0.45</v>
      </c>
      <c r="W328">
        <v>1</v>
      </c>
      <c r="X328">
        <v>13.17</v>
      </c>
      <c r="Y328">
        <v>13.22</v>
      </c>
      <c r="Z328">
        <v>47.83</v>
      </c>
      <c r="AA328">
        <v>47.81</v>
      </c>
      <c r="AB328">
        <v>-7.14</v>
      </c>
      <c r="AC328">
        <v>42.86</v>
      </c>
      <c r="AD328">
        <v>18</v>
      </c>
      <c r="AE328">
        <v>24</v>
      </c>
    </row>
    <row r="329" spans="2:31" x14ac:dyDescent="0.2">
      <c r="B329" t="s">
        <v>1595</v>
      </c>
      <c r="C329" t="s">
        <v>41</v>
      </c>
      <c r="D329" t="s">
        <v>1040</v>
      </c>
      <c r="E329">
        <v>15.483000000000001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27.59</v>
      </c>
      <c r="R329">
        <v>6.9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12.13</v>
      </c>
      <c r="Y329">
        <v>15.44</v>
      </c>
      <c r="Z329">
        <v>45.59</v>
      </c>
      <c r="AA329">
        <v>58.13</v>
      </c>
      <c r="AB329">
        <v>-64.290000000000006</v>
      </c>
      <c r="AC329">
        <v>0</v>
      </c>
      <c r="AD329">
        <v>0</v>
      </c>
      <c r="AE329">
        <v>1</v>
      </c>
    </row>
    <row r="330" spans="2:31" x14ac:dyDescent="0.2">
      <c r="B330" t="s">
        <v>1549</v>
      </c>
      <c r="C330" t="s">
        <v>46</v>
      </c>
      <c r="D330" t="s">
        <v>1047</v>
      </c>
      <c r="E330">
        <v>16.425000000000001</v>
      </c>
      <c r="F330">
        <v>18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120.99</v>
      </c>
      <c r="R330">
        <v>6.72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12.6</v>
      </c>
      <c r="Y330">
        <v>12.54</v>
      </c>
      <c r="Z330">
        <v>43.64</v>
      </c>
      <c r="AA330">
        <v>49.79</v>
      </c>
      <c r="AB330">
        <v>-22.46</v>
      </c>
      <c r="AC330">
        <v>25</v>
      </c>
      <c r="AD330">
        <v>1</v>
      </c>
      <c r="AE330">
        <v>3</v>
      </c>
    </row>
    <row r="331" spans="2:31" x14ac:dyDescent="0.2">
      <c r="B331" t="s">
        <v>1445</v>
      </c>
      <c r="C331" t="s">
        <v>49</v>
      </c>
      <c r="D331" t="s">
        <v>1107</v>
      </c>
      <c r="E331">
        <v>16.959</v>
      </c>
      <c r="F331">
        <v>54</v>
      </c>
      <c r="G331">
        <v>1</v>
      </c>
      <c r="H331">
        <v>2</v>
      </c>
      <c r="I331">
        <v>1</v>
      </c>
      <c r="J331">
        <v>3</v>
      </c>
      <c r="K331">
        <v>4</v>
      </c>
      <c r="L331">
        <v>0.02</v>
      </c>
      <c r="M331">
        <v>0.04</v>
      </c>
      <c r="N331">
        <v>0.02</v>
      </c>
      <c r="O331">
        <v>0.06</v>
      </c>
      <c r="P331">
        <v>7.0000000000000007E-2</v>
      </c>
      <c r="Q331">
        <v>506.1</v>
      </c>
      <c r="R331">
        <v>9.3699999999999992</v>
      </c>
      <c r="S331">
        <v>0.12</v>
      </c>
      <c r="T331">
        <v>0.24</v>
      </c>
      <c r="U331">
        <v>0.12</v>
      </c>
      <c r="V331">
        <v>0.36</v>
      </c>
      <c r="W331">
        <v>0.47</v>
      </c>
      <c r="X331">
        <v>12.26</v>
      </c>
      <c r="Y331">
        <v>13.31</v>
      </c>
      <c r="Z331">
        <v>41.76</v>
      </c>
      <c r="AA331">
        <v>51.44</v>
      </c>
      <c r="AB331">
        <v>-24.85</v>
      </c>
      <c r="AC331">
        <v>20.51</v>
      </c>
      <c r="AD331">
        <v>8</v>
      </c>
      <c r="AE331">
        <v>31</v>
      </c>
    </row>
    <row r="332" spans="2:31" x14ac:dyDescent="0.2">
      <c r="B332" t="s">
        <v>1239</v>
      </c>
      <c r="C332" t="s">
        <v>1240</v>
      </c>
      <c r="D332" t="s">
        <v>1076</v>
      </c>
      <c r="E332">
        <v>18.946000000000002</v>
      </c>
      <c r="F332">
        <v>43</v>
      </c>
      <c r="G332">
        <v>11</v>
      </c>
      <c r="H332">
        <v>8</v>
      </c>
      <c r="I332">
        <v>10</v>
      </c>
      <c r="J332">
        <v>19</v>
      </c>
      <c r="K332">
        <v>29</v>
      </c>
      <c r="L332">
        <v>0.26</v>
      </c>
      <c r="M332">
        <v>0.19</v>
      </c>
      <c r="N332">
        <v>0.23</v>
      </c>
      <c r="O332">
        <v>0.44</v>
      </c>
      <c r="P332">
        <v>0.67</v>
      </c>
      <c r="Q332">
        <v>813.42</v>
      </c>
      <c r="R332">
        <v>18.920000000000002</v>
      </c>
      <c r="S332">
        <v>0.81</v>
      </c>
      <c r="T332">
        <v>0.59</v>
      </c>
      <c r="U332">
        <v>0.74</v>
      </c>
      <c r="V332">
        <v>1.4</v>
      </c>
      <c r="W332">
        <v>2.14</v>
      </c>
      <c r="X332">
        <v>14.01</v>
      </c>
      <c r="Y332">
        <v>13.89</v>
      </c>
      <c r="Z332">
        <v>49.77</v>
      </c>
      <c r="AA332">
        <v>52.35</v>
      </c>
      <c r="AB332">
        <v>8.3000000000000007</v>
      </c>
      <c r="AC332">
        <v>56.38</v>
      </c>
      <c r="AD332">
        <v>53</v>
      </c>
      <c r="AE332">
        <v>41</v>
      </c>
    </row>
    <row r="333" spans="2:31" x14ac:dyDescent="0.2">
      <c r="B333" t="s">
        <v>1360</v>
      </c>
      <c r="C333" t="s">
        <v>102</v>
      </c>
      <c r="D333" t="s">
        <v>1361</v>
      </c>
      <c r="E333">
        <v>20.373000000000001</v>
      </c>
      <c r="F333">
        <v>58</v>
      </c>
      <c r="G333">
        <v>6</v>
      </c>
      <c r="H333">
        <v>5</v>
      </c>
      <c r="I333">
        <v>3</v>
      </c>
      <c r="J333">
        <v>11</v>
      </c>
      <c r="K333">
        <v>14</v>
      </c>
      <c r="L333">
        <v>0.1</v>
      </c>
      <c r="M333">
        <v>0.09</v>
      </c>
      <c r="N333">
        <v>0.05</v>
      </c>
      <c r="O333">
        <v>0.19</v>
      </c>
      <c r="P333">
        <v>0.24</v>
      </c>
      <c r="Q333">
        <v>918.35</v>
      </c>
      <c r="R333">
        <v>15.83</v>
      </c>
      <c r="S333">
        <v>0.39</v>
      </c>
      <c r="T333">
        <v>0.33</v>
      </c>
      <c r="U333">
        <v>0.2</v>
      </c>
      <c r="V333">
        <v>0.72</v>
      </c>
      <c r="W333">
        <v>0.91</v>
      </c>
      <c r="X333">
        <v>13.31</v>
      </c>
      <c r="Y333">
        <v>13.96</v>
      </c>
      <c r="Z333">
        <v>53.25</v>
      </c>
      <c r="AA333">
        <v>49.15</v>
      </c>
      <c r="AB333">
        <v>-0.23</v>
      </c>
      <c r="AC333">
        <v>52</v>
      </c>
      <c r="AD333">
        <v>52</v>
      </c>
      <c r="AE333">
        <v>48</v>
      </c>
    </row>
    <row r="334" spans="2:31" x14ac:dyDescent="0.2">
      <c r="B334" t="s">
        <v>1179</v>
      </c>
      <c r="C334" t="s">
        <v>41</v>
      </c>
      <c r="D334" t="s">
        <v>1038</v>
      </c>
      <c r="E334">
        <v>19.504999999999999</v>
      </c>
      <c r="F334">
        <v>67</v>
      </c>
      <c r="G334">
        <v>16</v>
      </c>
      <c r="H334">
        <v>8</v>
      </c>
      <c r="I334">
        <v>2</v>
      </c>
      <c r="J334">
        <v>24</v>
      </c>
      <c r="K334">
        <v>26</v>
      </c>
      <c r="L334">
        <v>0.24</v>
      </c>
      <c r="M334">
        <v>0.12</v>
      </c>
      <c r="N334">
        <v>0.03</v>
      </c>
      <c r="O334">
        <v>0.36</v>
      </c>
      <c r="P334">
        <v>0.39</v>
      </c>
      <c r="Q334">
        <v>843.37</v>
      </c>
      <c r="R334">
        <v>12.59</v>
      </c>
      <c r="S334">
        <v>1.1399999999999999</v>
      </c>
      <c r="T334">
        <v>0.56999999999999995</v>
      </c>
      <c r="U334">
        <v>0.14000000000000001</v>
      </c>
      <c r="V334">
        <v>1.71</v>
      </c>
      <c r="W334">
        <v>1.85</v>
      </c>
      <c r="X334">
        <v>14.15</v>
      </c>
      <c r="Y334">
        <v>13.62</v>
      </c>
      <c r="Z334">
        <v>54.59</v>
      </c>
      <c r="AA334">
        <v>50.38</v>
      </c>
      <c r="AB334">
        <v>-11.19</v>
      </c>
      <c r="AC334">
        <v>48.05</v>
      </c>
      <c r="AD334">
        <v>37</v>
      </c>
      <c r="AE334">
        <v>40</v>
      </c>
    </row>
    <row r="335" spans="2:31" x14ac:dyDescent="0.2">
      <c r="B335" t="s">
        <v>1742</v>
      </c>
      <c r="C335" t="s">
        <v>102</v>
      </c>
      <c r="D335" t="s">
        <v>644</v>
      </c>
      <c r="E335">
        <v>15.625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23.45</v>
      </c>
      <c r="R335">
        <v>7.82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11.93</v>
      </c>
      <c r="Y335">
        <v>13.6</v>
      </c>
      <c r="Z335">
        <v>49.4</v>
      </c>
      <c r="AA335">
        <v>50.52</v>
      </c>
      <c r="AB335">
        <v>81.819999999999993</v>
      </c>
      <c r="AC335">
        <v>100</v>
      </c>
      <c r="AD335">
        <v>1</v>
      </c>
      <c r="AE335">
        <v>0</v>
      </c>
    </row>
    <row r="336" spans="2:31" x14ac:dyDescent="0.2">
      <c r="B336" t="s">
        <v>1325</v>
      </c>
      <c r="C336" t="s">
        <v>102</v>
      </c>
      <c r="D336" t="s">
        <v>1051</v>
      </c>
      <c r="E336">
        <v>16.63</v>
      </c>
      <c r="F336">
        <v>67</v>
      </c>
      <c r="G336">
        <v>3</v>
      </c>
      <c r="H336">
        <v>5</v>
      </c>
      <c r="I336">
        <v>4</v>
      </c>
      <c r="J336">
        <v>8</v>
      </c>
      <c r="K336">
        <v>12</v>
      </c>
      <c r="L336">
        <v>0.04</v>
      </c>
      <c r="M336">
        <v>7.0000000000000007E-2</v>
      </c>
      <c r="N336">
        <v>0.06</v>
      </c>
      <c r="O336">
        <v>0.12</v>
      </c>
      <c r="P336">
        <v>0.18</v>
      </c>
      <c r="Q336">
        <v>967.13</v>
      </c>
      <c r="R336">
        <v>14.43</v>
      </c>
      <c r="S336">
        <v>0.19</v>
      </c>
      <c r="T336">
        <v>0.31</v>
      </c>
      <c r="U336">
        <v>0.25</v>
      </c>
      <c r="V336">
        <v>0.5</v>
      </c>
      <c r="W336">
        <v>0.74</v>
      </c>
      <c r="X336">
        <v>13.98</v>
      </c>
      <c r="Y336">
        <v>13.82</v>
      </c>
      <c r="Z336">
        <v>51.86</v>
      </c>
      <c r="AA336">
        <v>50.27</v>
      </c>
      <c r="AB336">
        <v>0.43</v>
      </c>
      <c r="AC336">
        <v>51.92</v>
      </c>
      <c r="AD336">
        <v>54</v>
      </c>
      <c r="AE336">
        <v>50</v>
      </c>
    </row>
    <row r="337" spans="2:31" x14ac:dyDescent="0.2">
      <c r="B337" t="s">
        <v>1273</v>
      </c>
      <c r="C337" t="s">
        <v>49</v>
      </c>
      <c r="D337" t="s">
        <v>1105</v>
      </c>
      <c r="E337">
        <v>17.702999999999999</v>
      </c>
      <c r="F337">
        <v>62</v>
      </c>
      <c r="G337">
        <v>5</v>
      </c>
      <c r="H337">
        <v>6</v>
      </c>
      <c r="I337">
        <v>1</v>
      </c>
      <c r="J337">
        <v>11</v>
      </c>
      <c r="K337">
        <v>12</v>
      </c>
      <c r="L337">
        <v>0.08</v>
      </c>
      <c r="M337">
        <v>0.1</v>
      </c>
      <c r="N337">
        <v>0.02</v>
      </c>
      <c r="O337">
        <v>0.18</v>
      </c>
      <c r="P337">
        <v>0.19</v>
      </c>
      <c r="Q337">
        <v>663.55</v>
      </c>
      <c r="R337">
        <v>10.7</v>
      </c>
      <c r="S337">
        <v>0.45</v>
      </c>
      <c r="T337">
        <v>0.54</v>
      </c>
      <c r="U337">
        <v>0.09</v>
      </c>
      <c r="V337">
        <v>0.99</v>
      </c>
      <c r="W337">
        <v>1.0900000000000001</v>
      </c>
      <c r="X337">
        <v>13.68</v>
      </c>
      <c r="Y337">
        <v>13.61</v>
      </c>
      <c r="Z337">
        <v>44.59</v>
      </c>
      <c r="AA337">
        <v>51</v>
      </c>
      <c r="AB337">
        <v>-9.74</v>
      </c>
      <c r="AC337">
        <v>35.71</v>
      </c>
      <c r="AD337">
        <v>20</v>
      </c>
      <c r="AE337">
        <v>36</v>
      </c>
    </row>
    <row r="338" spans="2:31" x14ac:dyDescent="0.2">
      <c r="B338" t="s">
        <v>1211</v>
      </c>
      <c r="C338" t="s">
        <v>49</v>
      </c>
      <c r="D338" t="s">
        <v>644</v>
      </c>
      <c r="E338">
        <v>17.646000000000001</v>
      </c>
      <c r="F338">
        <v>64</v>
      </c>
      <c r="G338">
        <v>5</v>
      </c>
      <c r="H338">
        <v>5</v>
      </c>
      <c r="I338">
        <v>10</v>
      </c>
      <c r="J338">
        <v>10</v>
      </c>
      <c r="K338">
        <v>20</v>
      </c>
      <c r="L338">
        <v>0.08</v>
      </c>
      <c r="M338">
        <v>0.08</v>
      </c>
      <c r="N338">
        <v>0.16</v>
      </c>
      <c r="O338">
        <v>0.16</v>
      </c>
      <c r="P338">
        <v>0.31</v>
      </c>
      <c r="Q338">
        <v>686.45</v>
      </c>
      <c r="R338">
        <v>10.73</v>
      </c>
      <c r="S338">
        <v>0.44</v>
      </c>
      <c r="T338">
        <v>0.44</v>
      </c>
      <c r="U338">
        <v>0.87</v>
      </c>
      <c r="V338">
        <v>0.87</v>
      </c>
      <c r="W338">
        <v>1.75</v>
      </c>
      <c r="X338">
        <v>12.54</v>
      </c>
      <c r="Y338">
        <v>13.37</v>
      </c>
      <c r="Z338">
        <v>50.75</v>
      </c>
      <c r="AA338">
        <v>48.53</v>
      </c>
      <c r="AB338">
        <v>-5.26</v>
      </c>
      <c r="AC338">
        <v>48.39</v>
      </c>
      <c r="AD338">
        <v>30</v>
      </c>
      <c r="AE338">
        <v>32</v>
      </c>
    </row>
    <row r="339" spans="2:31" x14ac:dyDescent="0.2">
      <c r="B339" t="s">
        <v>1583</v>
      </c>
      <c r="C339" t="s">
        <v>102</v>
      </c>
      <c r="D339" t="s">
        <v>1064</v>
      </c>
      <c r="E339">
        <v>15.661</v>
      </c>
      <c r="F339">
        <v>8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0.12</v>
      </c>
      <c r="N339">
        <v>0</v>
      </c>
      <c r="O339">
        <v>0.12</v>
      </c>
      <c r="P339">
        <v>0.12</v>
      </c>
      <c r="Q339">
        <v>76.92</v>
      </c>
      <c r="R339">
        <v>9.6199999999999992</v>
      </c>
      <c r="S339">
        <v>0</v>
      </c>
      <c r="T339">
        <v>0.78</v>
      </c>
      <c r="U339">
        <v>0</v>
      </c>
      <c r="V339">
        <v>0.78</v>
      </c>
      <c r="W339">
        <v>0.78</v>
      </c>
      <c r="X339">
        <v>12.35</v>
      </c>
      <c r="Y339">
        <v>13.03</v>
      </c>
      <c r="Z339">
        <v>43.99</v>
      </c>
      <c r="AA339">
        <v>46.11</v>
      </c>
      <c r="AB339">
        <v>7.14</v>
      </c>
      <c r="AC339">
        <v>50</v>
      </c>
      <c r="AD339">
        <v>3</v>
      </c>
      <c r="AE339">
        <v>3</v>
      </c>
    </row>
    <row r="340" spans="2:31" x14ac:dyDescent="0.2">
      <c r="B340" t="s">
        <v>1364</v>
      </c>
      <c r="C340" t="s">
        <v>46</v>
      </c>
      <c r="D340" t="s">
        <v>1057</v>
      </c>
      <c r="E340">
        <v>18.965</v>
      </c>
      <c r="F340">
        <v>40</v>
      </c>
      <c r="G340">
        <v>12</v>
      </c>
      <c r="H340">
        <v>18</v>
      </c>
      <c r="I340">
        <v>7</v>
      </c>
      <c r="J340">
        <v>30</v>
      </c>
      <c r="K340">
        <v>37</v>
      </c>
      <c r="L340">
        <v>0.3</v>
      </c>
      <c r="M340">
        <v>0.45</v>
      </c>
      <c r="N340">
        <v>0.17</v>
      </c>
      <c r="O340">
        <v>0.75</v>
      </c>
      <c r="P340">
        <v>0.93</v>
      </c>
      <c r="Q340">
        <v>647.08000000000004</v>
      </c>
      <c r="R340">
        <v>16.18</v>
      </c>
      <c r="S340">
        <v>1.1100000000000001</v>
      </c>
      <c r="T340">
        <v>1.67</v>
      </c>
      <c r="U340">
        <v>0.65</v>
      </c>
      <c r="V340">
        <v>2.78</v>
      </c>
      <c r="W340">
        <v>3.43</v>
      </c>
      <c r="X340">
        <v>14.73</v>
      </c>
      <c r="Y340">
        <v>14.37</v>
      </c>
      <c r="Z340">
        <v>54.54</v>
      </c>
      <c r="AA340">
        <v>50.76</v>
      </c>
      <c r="AB340">
        <v>2.14</v>
      </c>
      <c r="AC340">
        <v>61.11</v>
      </c>
      <c r="AD340">
        <v>44</v>
      </c>
      <c r="AE340">
        <v>28</v>
      </c>
    </row>
    <row r="341" spans="2:31" x14ac:dyDescent="0.2">
      <c r="B341" t="s">
        <v>1138</v>
      </c>
      <c r="C341" t="s">
        <v>102</v>
      </c>
      <c r="D341" t="s">
        <v>1691</v>
      </c>
      <c r="E341">
        <v>19.283000000000001</v>
      </c>
      <c r="F341">
        <v>54</v>
      </c>
      <c r="G341">
        <v>5</v>
      </c>
      <c r="H341">
        <v>12</v>
      </c>
      <c r="I341">
        <v>15</v>
      </c>
      <c r="J341">
        <v>17</v>
      </c>
      <c r="K341">
        <v>32</v>
      </c>
      <c r="L341">
        <v>0.09</v>
      </c>
      <c r="M341">
        <v>0.22</v>
      </c>
      <c r="N341">
        <v>0.28000000000000003</v>
      </c>
      <c r="O341">
        <v>0.31</v>
      </c>
      <c r="P341">
        <v>0.59</v>
      </c>
      <c r="Q341">
        <v>1037.3</v>
      </c>
      <c r="R341">
        <v>19.21</v>
      </c>
      <c r="S341">
        <v>0.28999999999999998</v>
      </c>
      <c r="T341">
        <v>0.69</v>
      </c>
      <c r="U341">
        <v>0.87</v>
      </c>
      <c r="V341">
        <v>0.98</v>
      </c>
      <c r="W341">
        <v>1.85</v>
      </c>
      <c r="X341">
        <v>13.95</v>
      </c>
      <c r="Y341">
        <v>14.26</v>
      </c>
      <c r="Z341">
        <v>57.2</v>
      </c>
      <c r="AA341">
        <v>49.64</v>
      </c>
      <c r="AB341">
        <v>11.12</v>
      </c>
      <c r="AC341">
        <v>65.22</v>
      </c>
      <c r="AD341">
        <v>75</v>
      </c>
      <c r="AE341">
        <v>40</v>
      </c>
    </row>
    <row r="342" spans="2:31" x14ac:dyDescent="0.2">
      <c r="B342" t="s">
        <v>1477</v>
      </c>
      <c r="C342" t="s">
        <v>102</v>
      </c>
      <c r="D342" t="s">
        <v>1040</v>
      </c>
      <c r="E342">
        <v>17.643000000000001</v>
      </c>
      <c r="F342">
        <v>63</v>
      </c>
      <c r="G342">
        <v>1</v>
      </c>
      <c r="H342">
        <v>2</v>
      </c>
      <c r="I342">
        <v>6</v>
      </c>
      <c r="J342">
        <v>3</v>
      </c>
      <c r="K342">
        <v>9</v>
      </c>
      <c r="L342">
        <v>0.02</v>
      </c>
      <c r="M342">
        <v>0.03</v>
      </c>
      <c r="N342">
        <v>0.1</v>
      </c>
      <c r="O342">
        <v>0.05</v>
      </c>
      <c r="P342">
        <v>0.14000000000000001</v>
      </c>
      <c r="Q342">
        <v>849.38</v>
      </c>
      <c r="R342">
        <v>13.48</v>
      </c>
      <c r="S342">
        <v>7.0000000000000007E-2</v>
      </c>
      <c r="T342">
        <v>0.14000000000000001</v>
      </c>
      <c r="U342">
        <v>0.42</v>
      </c>
      <c r="V342">
        <v>0.21</v>
      </c>
      <c r="W342">
        <v>0.64</v>
      </c>
      <c r="X342">
        <v>13.67</v>
      </c>
      <c r="Y342">
        <v>13.36</v>
      </c>
      <c r="Z342">
        <v>48.02</v>
      </c>
      <c r="AA342">
        <v>49.92</v>
      </c>
      <c r="AB342">
        <v>-4.7699999999999996</v>
      </c>
      <c r="AC342">
        <v>44.05</v>
      </c>
      <c r="AD342">
        <v>37</v>
      </c>
      <c r="AE342">
        <v>47</v>
      </c>
    </row>
    <row r="343" spans="2:31" x14ac:dyDescent="0.2">
      <c r="B343" t="s">
        <v>1723</v>
      </c>
      <c r="C343" t="s">
        <v>49</v>
      </c>
      <c r="D343" t="s">
        <v>1078</v>
      </c>
      <c r="E343">
        <v>16.312000000000001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24.49</v>
      </c>
      <c r="R343">
        <v>12.25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10.57</v>
      </c>
      <c r="Y343">
        <v>10.95</v>
      </c>
      <c r="Z343">
        <v>31</v>
      </c>
      <c r="AA343">
        <v>43.35</v>
      </c>
      <c r="AB343">
        <v>-83.33</v>
      </c>
      <c r="AC343">
        <v>0</v>
      </c>
      <c r="AD343">
        <v>0</v>
      </c>
      <c r="AE343">
        <v>2</v>
      </c>
    </row>
    <row r="344" spans="2:31" x14ac:dyDescent="0.2">
      <c r="B344" t="s">
        <v>1218</v>
      </c>
      <c r="C344" t="s">
        <v>46</v>
      </c>
      <c r="D344" t="s">
        <v>1105</v>
      </c>
      <c r="E344">
        <v>17.702999999999999</v>
      </c>
      <c r="F344">
        <v>61</v>
      </c>
      <c r="G344">
        <v>5</v>
      </c>
      <c r="H344">
        <v>10</v>
      </c>
      <c r="I344">
        <v>2</v>
      </c>
      <c r="J344">
        <v>15</v>
      </c>
      <c r="K344">
        <v>17</v>
      </c>
      <c r="L344">
        <v>0.08</v>
      </c>
      <c r="M344">
        <v>0.16</v>
      </c>
      <c r="N344">
        <v>0.03</v>
      </c>
      <c r="O344">
        <v>0.25</v>
      </c>
      <c r="P344">
        <v>0.28000000000000003</v>
      </c>
      <c r="Q344">
        <v>622.01</v>
      </c>
      <c r="R344">
        <v>10.199999999999999</v>
      </c>
      <c r="S344">
        <v>0.48</v>
      </c>
      <c r="T344">
        <v>0.96</v>
      </c>
      <c r="U344">
        <v>0.19</v>
      </c>
      <c r="V344">
        <v>1.45</v>
      </c>
      <c r="W344">
        <v>1.64</v>
      </c>
      <c r="X344">
        <v>13.86</v>
      </c>
      <c r="Y344">
        <v>13.6</v>
      </c>
      <c r="Z344">
        <v>44.66</v>
      </c>
      <c r="AA344">
        <v>49.31</v>
      </c>
      <c r="AB344">
        <v>2.3199999999999998</v>
      </c>
      <c r="AC344">
        <v>46.15</v>
      </c>
      <c r="AD344">
        <v>24</v>
      </c>
      <c r="AE344">
        <v>28</v>
      </c>
    </row>
    <row r="345" spans="2:31" x14ac:dyDescent="0.2">
      <c r="B345" t="s">
        <v>1471</v>
      </c>
      <c r="C345" t="s">
        <v>46</v>
      </c>
      <c r="D345" t="s">
        <v>3733</v>
      </c>
      <c r="E345">
        <v>17.66</v>
      </c>
      <c r="F345">
        <v>54</v>
      </c>
      <c r="G345">
        <v>7</v>
      </c>
      <c r="H345">
        <v>3</v>
      </c>
      <c r="I345">
        <v>3</v>
      </c>
      <c r="J345">
        <v>10</v>
      </c>
      <c r="K345">
        <v>13</v>
      </c>
      <c r="L345">
        <v>0.13</v>
      </c>
      <c r="M345">
        <v>0.06</v>
      </c>
      <c r="N345">
        <v>0.06</v>
      </c>
      <c r="O345">
        <v>0.19</v>
      </c>
      <c r="P345">
        <v>0.24</v>
      </c>
      <c r="Q345">
        <v>548.24</v>
      </c>
      <c r="R345">
        <v>10.15</v>
      </c>
      <c r="S345">
        <v>0.77</v>
      </c>
      <c r="T345">
        <v>0.33</v>
      </c>
      <c r="U345">
        <v>0.33</v>
      </c>
      <c r="V345">
        <v>1.0900000000000001</v>
      </c>
      <c r="W345">
        <v>1.42</v>
      </c>
      <c r="X345">
        <v>12.97</v>
      </c>
      <c r="Y345">
        <v>13.68</v>
      </c>
      <c r="Z345">
        <v>48.95</v>
      </c>
      <c r="AA345">
        <v>48.22</v>
      </c>
      <c r="AB345">
        <v>-4.8899999999999997</v>
      </c>
      <c r="AC345">
        <v>46.51</v>
      </c>
      <c r="AD345">
        <v>20</v>
      </c>
      <c r="AE345">
        <v>23</v>
      </c>
    </row>
    <row r="346" spans="2:31" x14ac:dyDescent="0.2">
      <c r="B346" t="s">
        <v>1558</v>
      </c>
      <c r="C346" t="s">
        <v>102</v>
      </c>
      <c r="D346" t="s">
        <v>1051</v>
      </c>
      <c r="E346">
        <v>17.334</v>
      </c>
      <c r="F346">
        <v>30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226.65</v>
      </c>
      <c r="R346">
        <v>7.56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13.62</v>
      </c>
      <c r="Y346">
        <v>13.17</v>
      </c>
      <c r="Z346">
        <v>49.38</v>
      </c>
      <c r="AA346">
        <v>48.13</v>
      </c>
      <c r="AB346">
        <v>-16.21</v>
      </c>
      <c r="AC346">
        <v>33.33</v>
      </c>
      <c r="AD346">
        <v>4</v>
      </c>
      <c r="AE346">
        <v>8</v>
      </c>
    </row>
    <row r="347" spans="2:31" x14ac:dyDescent="0.2">
      <c r="B347" t="s">
        <v>1282</v>
      </c>
      <c r="C347" t="s">
        <v>102</v>
      </c>
      <c r="D347" t="s">
        <v>1049</v>
      </c>
      <c r="E347">
        <v>20.481999999999999</v>
      </c>
      <c r="F347">
        <v>64</v>
      </c>
      <c r="G347">
        <v>7</v>
      </c>
      <c r="H347">
        <v>6</v>
      </c>
      <c r="I347">
        <v>8</v>
      </c>
      <c r="J347">
        <v>13</v>
      </c>
      <c r="K347">
        <v>21</v>
      </c>
      <c r="L347">
        <v>0.11</v>
      </c>
      <c r="M347">
        <v>0.09</v>
      </c>
      <c r="N347">
        <v>0.12</v>
      </c>
      <c r="O347">
        <v>0.2</v>
      </c>
      <c r="P347">
        <v>0.33</v>
      </c>
      <c r="Q347">
        <v>905.23</v>
      </c>
      <c r="R347">
        <v>14.14</v>
      </c>
      <c r="S347">
        <v>0.46</v>
      </c>
      <c r="T347">
        <v>0.4</v>
      </c>
      <c r="U347">
        <v>0.53</v>
      </c>
      <c r="V347">
        <v>0.86</v>
      </c>
      <c r="W347">
        <v>1.39</v>
      </c>
      <c r="X347">
        <v>13.24</v>
      </c>
      <c r="Y347">
        <v>13.91</v>
      </c>
      <c r="Z347">
        <v>56.44</v>
      </c>
      <c r="AA347">
        <v>50.67</v>
      </c>
      <c r="AB347">
        <v>-9.68</v>
      </c>
      <c r="AC347">
        <v>50</v>
      </c>
      <c r="AD347">
        <v>45</v>
      </c>
      <c r="AE347">
        <v>45</v>
      </c>
    </row>
    <row r="348" spans="2:31" x14ac:dyDescent="0.2">
      <c r="B348" t="s">
        <v>1136</v>
      </c>
      <c r="C348" t="s">
        <v>102</v>
      </c>
      <c r="D348" t="s">
        <v>1055</v>
      </c>
      <c r="E348">
        <v>20.51</v>
      </c>
      <c r="F348">
        <v>71</v>
      </c>
      <c r="G348">
        <v>7</v>
      </c>
      <c r="H348">
        <v>12</v>
      </c>
      <c r="I348">
        <v>9</v>
      </c>
      <c r="J348">
        <v>19</v>
      </c>
      <c r="K348">
        <v>28</v>
      </c>
      <c r="L348">
        <v>0.1</v>
      </c>
      <c r="M348">
        <v>0.17</v>
      </c>
      <c r="N348">
        <v>0.13</v>
      </c>
      <c r="O348">
        <v>0.27</v>
      </c>
      <c r="P348">
        <v>0.39</v>
      </c>
      <c r="Q348">
        <v>1137.01</v>
      </c>
      <c r="R348">
        <v>16.010000000000002</v>
      </c>
      <c r="S348">
        <v>0.37</v>
      </c>
      <c r="T348">
        <v>0.63</v>
      </c>
      <c r="U348">
        <v>0.47</v>
      </c>
      <c r="V348">
        <v>1</v>
      </c>
      <c r="W348">
        <v>1.48</v>
      </c>
      <c r="X348">
        <v>14.28</v>
      </c>
      <c r="Y348">
        <v>13.89</v>
      </c>
      <c r="Z348">
        <v>55.98</v>
      </c>
      <c r="AA348">
        <v>51.37</v>
      </c>
      <c r="AB348">
        <v>11</v>
      </c>
      <c r="AC348">
        <v>63.73</v>
      </c>
      <c r="AD348">
        <v>65</v>
      </c>
      <c r="AE348">
        <v>37</v>
      </c>
    </row>
    <row r="349" spans="2:31" x14ac:dyDescent="0.2">
      <c r="B349" t="s">
        <v>1053</v>
      </c>
      <c r="C349" t="s">
        <v>49</v>
      </c>
      <c r="D349" t="s">
        <v>1049</v>
      </c>
      <c r="E349">
        <v>19.268999999999998</v>
      </c>
      <c r="F349">
        <v>56</v>
      </c>
      <c r="G349">
        <v>32</v>
      </c>
      <c r="H349">
        <v>14</v>
      </c>
      <c r="I349">
        <v>6</v>
      </c>
      <c r="J349">
        <v>46</v>
      </c>
      <c r="K349">
        <v>52</v>
      </c>
      <c r="L349">
        <v>0.56999999999999995</v>
      </c>
      <c r="M349">
        <v>0.25</v>
      </c>
      <c r="N349">
        <v>0.11</v>
      </c>
      <c r="O349">
        <v>0.82</v>
      </c>
      <c r="P349">
        <v>0.93</v>
      </c>
      <c r="Q349">
        <v>847.6</v>
      </c>
      <c r="R349">
        <v>15.14</v>
      </c>
      <c r="S349">
        <v>2.27</v>
      </c>
      <c r="T349">
        <v>0.99</v>
      </c>
      <c r="U349">
        <v>0.42</v>
      </c>
      <c r="V349">
        <v>3.26</v>
      </c>
      <c r="W349">
        <v>3.68</v>
      </c>
      <c r="X349">
        <v>14.55</v>
      </c>
      <c r="Y349">
        <v>14.07</v>
      </c>
      <c r="Z349">
        <v>60.34</v>
      </c>
      <c r="AA349">
        <v>51.22</v>
      </c>
      <c r="AB349">
        <v>15.6</v>
      </c>
      <c r="AC349">
        <v>70.790000000000006</v>
      </c>
      <c r="AD349">
        <v>63</v>
      </c>
      <c r="AE349">
        <v>26</v>
      </c>
    </row>
    <row r="350" spans="2:31" x14ac:dyDescent="0.2">
      <c r="B350" t="s">
        <v>1177</v>
      </c>
      <c r="C350" t="s">
        <v>41</v>
      </c>
      <c r="D350" t="s">
        <v>1061</v>
      </c>
      <c r="E350">
        <v>16.652000000000001</v>
      </c>
      <c r="F350">
        <v>52</v>
      </c>
      <c r="G350">
        <v>4</v>
      </c>
      <c r="H350">
        <v>13</v>
      </c>
      <c r="I350">
        <v>5</v>
      </c>
      <c r="J350">
        <v>17</v>
      </c>
      <c r="K350">
        <v>22</v>
      </c>
      <c r="L350">
        <v>0.08</v>
      </c>
      <c r="M350">
        <v>0.25</v>
      </c>
      <c r="N350">
        <v>0.1</v>
      </c>
      <c r="O350">
        <v>0.33</v>
      </c>
      <c r="P350">
        <v>0.42</v>
      </c>
      <c r="Q350">
        <v>652.75</v>
      </c>
      <c r="R350">
        <v>12.55</v>
      </c>
      <c r="S350">
        <v>0.37</v>
      </c>
      <c r="T350">
        <v>1.19</v>
      </c>
      <c r="U350">
        <v>0.46</v>
      </c>
      <c r="V350">
        <v>1.56</v>
      </c>
      <c r="W350">
        <v>2.02</v>
      </c>
      <c r="X350">
        <v>13.4</v>
      </c>
      <c r="Y350">
        <v>13.33</v>
      </c>
      <c r="Z350">
        <v>47.85</v>
      </c>
      <c r="AA350">
        <v>49.91</v>
      </c>
      <c r="AB350">
        <v>6.47</v>
      </c>
      <c r="AC350">
        <v>51.47</v>
      </c>
      <c r="AD350">
        <v>35</v>
      </c>
      <c r="AE350">
        <v>33</v>
      </c>
    </row>
    <row r="351" spans="2:31" x14ac:dyDescent="0.2">
      <c r="B351" t="s">
        <v>1715</v>
      </c>
      <c r="C351" t="s">
        <v>49</v>
      </c>
      <c r="D351" t="s">
        <v>1716</v>
      </c>
      <c r="E351">
        <v>16.454999999999998</v>
      </c>
      <c r="F351">
        <v>28</v>
      </c>
      <c r="G351">
        <v>2</v>
      </c>
      <c r="H351">
        <v>2</v>
      </c>
      <c r="I351">
        <v>0</v>
      </c>
      <c r="J351">
        <v>4</v>
      </c>
      <c r="K351">
        <v>4</v>
      </c>
      <c r="L351">
        <v>7.0000000000000007E-2</v>
      </c>
      <c r="M351">
        <v>7.0000000000000007E-2</v>
      </c>
      <c r="N351">
        <v>0</v>
      </c>
      <c r="O351">
        <v>0.14000000000000001</v>
      </c>
      <c r="P351">
        <v>0.14000000000000001</v>
      </c>
      <c r="Q351">
        <v>247.27</v>
      </c>
      <c r="R351">
        <v>8.83</v>
      </c>
      <c r="S351">
        <v>0.49</v>
      </c>
      <c r="T351">
        <v>0.49</v>
      </c>
      <c r="U351">
        <v>0</v>
      </c>
      <c r="V351">
        <v>0.97</v>
      </c>
      <c r="W351">
        <v>0.97</v>
      </c>
      <c r="X351">
        <v>12.12</v>
      </c>
      <c r="Y351">
        <v>12.7</v>
      </c>
      <c r="Z351">
        <v>38.82</v>
      </c>
      <c r="AA351">
        <v>49.36</v>
      </c>
      <c r="AB351">
        <v>-2</v>
      </c>
      <c r="AC351">
        <v>36.840000000000003</v>
      </c>
      <c r="AD351">
        <v>7</v>
      </c>
      <c r="AE351">
        <v>12</v>
      </c>
    </row>
    <row r="352" spans="2:31" x14ac:dyDescent="0.2">
      <c r="B352" t="s">
        <v>1300</v>
      </c>
      <c r="C352" t="s">
        <v>49</v>
      </c>
      <c r="D352" t="s">
        <v>1102</v>
      </c>
      <c r="E352">
        <v>18.3</v>
      </c>
      <c r="F352">
        <v>58</v>
      </c>
      <c r="G352">
        <v>8</v>
      </c>
      <c r="H352">
        <v>3</v>
      </c>
      <c r="I352">
        <v>3</v>
      </c>
      <c r="J352">
        <v>11</v>
      </c>
      <c r="K352">
        <v>14</v>
      </c>
      <c r="L352">
        <v>0.14000000000000001</v>
      </c>
      <c r="M352">
        <v>0.05</v>
      </c>
      <c r="N352">
        <v>0.05</v>
      </c>
      <c r="O352">
        <v>0.19</v>
      </c>
      <c r="P352">
        <v>0.24</v>
      </c>
      <c r="Q352">
        <v>630.99</v>
      </c>
      <c r="R352">
        <v>10.88</v>
      </c>
      <c r="S352">
        <v>0.76</v>
      </c>
      <c r="T352">
        <v>0.28999999999999998</v>
      </c>
      <c r="U352">
        <v>0.28999999999999998</v>
      </c>
      <c r="V352">
        <v>1.05</v>
      </c>
      <c r="W352">
        <v>1.33</v>
      </c>
      <c r="X352">
        <v>13.82</v>
      </c>
      <c r="Y352">
        <v>13.9</v>
      </c>
      <c r="Z352">
        <v>40.299999999999997</v>
      </c>
      <c r="AA352">
        <v>50.51</v>
      </c>
      <c r="AB352">
        <v>0.62</v>
      </c>
      <c r="AC352">
        <v>39.619999999999997</v>
      </c>
      <c r="AD352">
        <v>21</v>
      </c>
      <c r="AE352">
        <v>32</v>
      </c>
    </row>
    <row r="353" spans="2:31" x14ac:dyDescent="0.2">
      <c r="B353" t="s">
        <v>1306</v>
      </c>
      <c r="C353" t="s">
        <v>41</v>
      </c>
      <c r="D353" t="s">
        <v>1069</v>
      </c>
      <c r="E353">
        <v>16.911999999999999</v>
      </c>
      <c r="F353">
        <v>47</v>
      </c>
      <c r="G353">
        <v>5</v>
      </c>
      <c r="H353">
        <v>4</v>
      </c>
      <c r="I353">
        <v>1</v>
      </c>
      <c r="J353">
        <v>9</v>
      </c>
      <c r="K353">
        <v>10</v>
      </c>
      <c r="L353">
        <v>0.11</v>
      </c>
      <c r="M353">
        <v>0.09</v>
      </c>
      <c r="N353">
        <v>0.02</v>
      </c>
      <c r="O353">
        <v>0.19</v>
      </c>
      <c r="P353">
        <v>0.21</v>
      </c>
      <c r="Q353">
        <v>468.27</v>
      </c>
      <c r="R353">
        <v>9.9600000000000009</v>
      </c>
      <c r="S353">
        <v>0.64</v>
      </c>
      <c r="T353">
        <v>0.51</v>
      </c>
      <c r="U353">
        <v>0.13</v>
      </c>
      <c r="V353">
        <v>1.1499999999999999</v>
      </c>
      <c r="W353">
        <v>1.28</v>
      </c>
      <c r="X353">
        <v>13.42</v>
      </c>
      <c r="Y353">
        <v>13.36</v>
      </c>
      <c r="Z353">
        <v>53.31</v>
      </c>
      <c r="AA353">
        <v>47.81</v>
      </c>
      <c r="AB353">
        <v>10.93</v>
      </c>
      <c r="AC353">
        <v>60.61</v>
      </c>
      <c r="AD353">
        <v>20</v>
      </c>
      <c r="AE353">
        <v>13</v>
      </c>
    </row>
    <row r="354" spans="2:31" x14ac:dyDescent="0.2">
      <c r="B354" t="s">
        <v>1077</v>
      </c>
      <c r="C354" t="s">
        <v>41</v>
      </c>
      <c r="D354" t="s">
        <v>1702</v>
      </c>
      <c r="E354">
        <v>19.445</v>
      </c>
      <c r="F354">
        <v>68</v>
      </c>
      <c r="G354">
        <v>22</v>
      </c>
      <c r="H354">
        <v>14</v>
      </c>
      <c r="I354">
        <v>8</v>
      </c>
      <c r="J354">
        <v>36</v>
      </c>
      <c r="K354">
        <v>44</v>
      </c>
      <c r="L354">
        <v>0.32</v>
      </c>
      <c r="M354">
        <v>0.21</v>
      </c>
      <c r="N354">
        <v>0.12</v>
      </c>
      <c r="O354">
        <v>0.53</v>
      </c>
      <c r="P354">
        <v>0.65</v>
      </c>
      <c r="Q354">
        <v>1005.52</v>
      </c>
      <c r="R354">
        <v>14.79</v>
      </c>
      <c r="S354">
        <v>1.31</v>
      </c>
      <c r="T354">
        <v>0.84</v>
      </c>
      <c r="U354">
        <v>0.48</v>
      </c>
      <c r="V354">
        <v>2.15</v>
      </c>
      <c r="W354">
        <v>2.63</v>
      </c>
      <c r="X354">
        <v>14.58</v>
      </c>
      <c r="Y354">
        <v>14.24</v>
      </c>
      <c r="Z354">
        <v>49.7</v>
      </c>
      <c r="AA354">
        <v>49.55</v>
      </c>
      <c r="AB354">
        <v>8.6300000000000008</v>
      </c>
      <c r="AC354">
        <v>57.14</v>
      </c>
      <c r="AD354">
        <v>60</v>
      </c>
      <c r="AE354">
        <v>45</v>
      </c>
    </row>
    <row r="355" spans="2:31" x14ac:dyDescent="0.2">
      <c r="B355" t="s">
        <v>945</v>
      </c>
      <c r="C355" t="s">
        <v>49</v>
      </c>
      <c r="D355" t="s">
        <v>1064</v>
      </c>
      <c r="E355">
        <v>19.349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14.83</v>
      </c>
      <c r="R355">
        <v>7.42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11.7</v>
      </c>
      <c r="Y355">
        <v>9.85</v>
      </c>
      <c r="Z355">
        <v>34.5</v>
      </c>
      <c r="AA355">
        <v>55.75</v>
      </c>
      <c r="AB355">
        <v>-20</v>
      </c>
      <c r="AC355">
        <v>0</v>
      </c>
      <c r="AD355">
        <v>0</v>
      </c>
      <c r="AE355">
        <v>1</v>
      </c>
    </row>
    <row r="356" spans="2:31" x14ac:dyDescent="0.2">
      <c r="B356" t="s">
        <v>1417</v>
      </c>
      <c r="C356" t="s">
        <v>49</v>
      </c>
      <c r="D356" t="s">
        <v>1038</v>
      </c>
      <c r="E356">
        <v>19.164999999999999</v>
      </c>
      <c r="F356">
        <v>68</v>
      </c>
      <c r="G356">
        <v>4</v>
      </c>
      <c r="H356">
        <v>6</v>
      </c>
      <c r="I356">
        <v>3</v>
      </c>
      <c r="J356">
        <v>10</v>
      </c>
      <c r="K356">
        <v>13</v>
      </c>
      <c r="L356">
        <v>0.06</v>
      </c>
      <c r="M356">
        <v>0.09</v>
      </c>
      <c r="N356">
        <v>0.04</v>
      </c>
      <c r="O356">
        <v>0.15</v>
      </c>
      <c r="P356">
        <v>0.19</v>
      </c>
      <c r="Q356">
        <v>668.28</v>
      </c>
      <c r="R356">
        <v>9.83</v>
      </c>
      <c r="S356">
        <v>0.36</v>
      </c>
      <c r="T356">
        <v>0.54</v>
      </c>
      <c r="U356">
        <v>0.27</v>
      </c>
      <c r="V356">
        <v>0.9</v>
      </c>
      <c r="W356">
        <v>1.17</v>
      </c>
      <c r="X356">
        <v>13.46</v>
      </c>
      <c r="Y356">
        <v>13.5</v>
      </c>
      <c r="Z356">
        <v>52.13</v>
      </c>
      <c r="AA356">
        <v>49.68</v>
      </c>
      <c r="AB356">
        <v>-10.92</v>
      </c>
      <c r="AC356">
        <v>48</v>
      </c>
      <c r="AD356">
        <v>24</v>
      </c>
      <c r="AE356">
        <v>26</v>
      </c>
    </row>
    <row r="357" spans="2:31" x14ac:dyDescent="0.2">
      <c r="B357" t="s">
        <v>1050</v>
      </c>
      <c r="C357" t="s">
        <v>46</v>
      </c>
      <c r="D357" t="s">
        <v>1051</v>
      </c>
      <c r="E357">
        <v>18.919</v>
      </c>
      <c r="F357">
        <v>58</v>
      </c>
      <c r="G357">
        <v>22</v>
      </c>
      <c r="H357">
        <v>30</v>
      </c>
      <c r="I357">
        <v>5</v>
      </c>
      <c r="J357">
        <v>52</v>
      </c>
      <c r="K357">
        <v>57</v>
      </c>
      <c r="L357">
        <v>0.38</v>
      </c>
      <c r="M357">
        <v>0.52</v>
      </c>
      <c r="N357">
        <v>0.09</v>
      </c>
      <c r="O357">
        <v>0.9</v>
      </c>
      <c r="P357">
        <v>0.98</v>
      </c>
      <c r="Q357">
        <v>890.51</v>
      </c>
      <c r="R357">
        <v>15.35</v>
      </c>
      <c r="S357">
        <v>1.48</v>
      </c>
      <c r="T357">
        <v>2.02</v>
      </c>
      <c r="U357">
        <v>0.34</v>
      </c>
      <c r="V357">
        <v>3.5</v>
      </c>
      <c r="W357">
        <v>3.84</v>
      </c>
      <c r="X357">
        <v>14.34</v>
      </c>
      <c r="Y357">
        <v>13.67</v>
      </c>
      <c r="Z357">
        <v>52.61</v>
      </c>
      <c r="AA357">
        <v>49.88</v>
      </c>
      <c r="AB357">
        <v>13.95</v>
      </c>
      <c r="AC357">
        <v>61.22</v>
      </c>
      <c r="AD357">
        <v>60</v>
      </c>
      <c r="AE357">
        <v>38</v>
      </c>
    </row>
    <row r="358" spans="2:31" x14ac:dyDescent="0.2">
      <c r="B358" t="s">
        <v>1332</v>
      </c>
      <c r="C358" t="s">
        <v>102</v>
      </c>
      <c r="D358" t="s">
        <v>1090</v>
      </c>
      <c r="E358">
        <v>18.042999999999999</v>
      </c>
      <c r="F358">
        <v>59</v>
      </c>
      <c r="G358">
        <v>3</v>
      </c>
      <c r="H358">
        <v>4</v>
      </c>
      <c r="I358">
        <v>3</v>
      </c>
      <c r="J358">
        <v>7</v>
      </c>
      <c r="K358">
        <v>10</v>
      </c>
      <c r="L358">
        <v>0.05</v>
      </c>
      <c r="M358">
        <v>7.0000000000000007E-2</v>
      </c>
      <c r="N358">
        <v>0.05</v>
      </c>
      <c r="O358">
        <v>0.12</v>
      </c>
      <c r="P358">
        <v>0.17</v>
      </c>
      <c r="Q358">
        <v>634.23</v>
      </c>
      <c r="R358">
        <v>10.75</v>
      </c>
      <c r="S358">
        <v>0.28000000000000003</v>
      </c>
      <c r="T358">
        <v>0.38</v>
      </c>
      <c r="U358">
        <v>0.28000000000000003</v>
      </c>
      <c r="V358">
        <v>0.66</v>
      </c>
      <c r="W358">
        <v>0.95</v>
      </c>
      <c r="X358">
        <v>12.83</v>
      </c>
      <c r="Y358">
        <v>13.45</v>
      </c>
      <c r="Z358">
        <v>48.69</v>
      </c>
      <c r="AA358">
        <v>47.02</v>
      </c>
      <c r="AB358">
        <v>-2.7</v>
      </c>
      <c r="AC358">
        <v>49.06</v>
      </c>
      <c r="AD358">
        <v>26</v>
      </c>
      <c r="AE358">
        <v>27</v>
      </c>
    </row>
    <row r="359" spans="2:31" x14ac:dyDescent="0.2">
      <c r="B359" t="s">
        <v>1493</v>
      </c>
      <c r="C359" t="s">
        <v>102</v>
      </c>
      <c r="D359" t="s">
        <v>1719</v>
      </c>
      <c r="E359">
        <v>17.369</v>
      </c>
      <c r="F359">
        <v>40</v>
      </c>
      <c r="G359">
        <v>1</v>
      </c>
      <c r="H359">
        <v>0</v>
      </c>
      <c r="I359">
        <v>2</v>
      </c>
      <c r="J359">
        <v>1</v>
      </c>
      <c r="K359">
        <v>3</v>
      </c>
      <c r="L359">
        <v>0.03</v>
      </c>
      <c r="M359">
        <v>0</v>
      </c>
      <c r="N359">
        <v>0.05</v>
      </c>
      <c r="O359">
        <v>0.03</v>
      </c>
      <c r="P359">
        <v>7.0000000000000007E-2</v>
      </c>
      <c r="Q359">
        <v>463.56</v>
      </c>
      <c r="R359">
        <v>11.59</v>
      </c>
      <c r="S359">
        <v>0.13</v>
      </c>
      <c r="T359">
        <v>0</v>
      </c>
      <c r="U359">
        <v>0.26</v>
      </c>
      <c r="V359">
        <v>0.13</v>
      </c>
      <c r="W359">
        <v>0.39</v>
      </c>
      <c r="X359">
        <v>13.46</v>
      </c>
      <c r="Y359">
        <v>13.06</v>
      </c>
      <c r="Z359">
        <v>50.17</v>
      </c>
      <c r="AA359">
        <v>49.23</v>
      </c>
      <c r="AB359">
        <v>-19.59</v>
      </c>
      <c r="AC359">
        <v>36.96</v>
      </c>
      <c r="AD359">
        <v>17</v>
      </c>
      <c r="AE359">
        <v>29</v>
      </c>
    </row>
    <row r="360" spans="2:31" x14ac:dyDescent="0.2">
      <c r="B360" t="s">
        <v>1232</v>
      </c>
      <c r="C360" t="s">
        <v>41</v>
      </c>
      <c r="D360" t="s">
        <v>1047</v>
      </c>
      <c r="E360">
        <v>19.266999999999999</v>
      </c>
      <c r="F360">
        <v>63</v>
      </c>
      <c r="G360">
        <v>18</v>
      </c>
      <c r="H360">
        <v>5</v>
      </c>
      <c r="I360">
        <v>6</v>
      </c>
      <c r="J360">
        <v>23</v>
      </c>
      <c r="K360">
        <v>29</v>
      </c>
      <c r="L360">
        <v>0.28999999999999998</v>
      </c>
      <c r="M360">
        <v>0.08</v>
      </c>
      <c r="N360">
        <v>0.1</v>
      </c>
      <c r="O360">
        <v>0.37</v>
      </c>
      <c r="P360">
        <v>0.46</v>
      </c>
      <c r="Q360">
        <v>897.39</v>
      </c>
      <c r="R360">
        <v>14.24</v>
      </c>
      <c r="S360">
        <v>1.2</v>
      </c>
      <c r="T360">
        <v>0.33</v>
      </c>
      <c r="U360">
        <v>0.4</v>
      </c>
      <c r="V360">
        <v>1.54</v>
      </c>
      <c r="W360">
        <v>1.94</v>
      </c>
      <c r="X360">
        <v>14.32</v>
      </c>
      <c r="Y360">
        <v>13.8</v>
      </c>
      <c r="Z360">
        <v>49.49</v>
      </c>
      <c r="AA360">
        <v>48.02</v>
      </c>
      <c r="AB360">
        <v>7.88</v>
      </c>
      <c r="AC360">
        <v>51.25</v>
      </c>
      <c r="AD360">
        <v>41</v>
      </c>
      <c r="AE360">
        <v>39</v>
      </c>
    </row>
    <row r="361" spans="2:31" x14ac:dyDescent="0.2">
      <c r="B361" t="s">
        <v>1322</v>
      </c>
      <c r="C361" t="s">
        <v>102</v>
      </c>
      <c r="D361" t="s">
        <v>1044</v>
      </c>
      <c r="E361">
        <v>19.765000000000001</v>
      </c>
      <c r="F361">
        <v>60</v>
      </c>
      <c r="G361">
        <v>3</v>
      </c>
      <c r="H361">
        <v>6</v>
      </c>
      <c r="I361">
        <v>6</v>
      </c>
      <c r="J361">
        <v>9</v>
      </c>
      <c r="K361">
        <v>15</v>
      </c>
      <c r="L361">
        <v>0.05</v>
      </c>
      <c r="M361">
        <v>0.1</v>
      </c>
      <c r="N361">
        <v>0.1</v>
      </c>
      <c r="O361">
        <v>0.15</v>
      </c>
      <c r="P361">
        <v>0.25</v>
      </c>
      <c r="Q361">
        <v>950.57</v>
      </c>
      <c r="R361">
        <v>15.84</v>
      </c>
      <c r="S361">
        <v>0.19</v>
      </c>
      <c r="T361">
        <v>0.38</v>
      </c>
      <c r="U361">
        <v>0.38</v>
      </c>
      <c r="V361">
        <v>0.56999999999999995</v>
      </c>
      <c r="W361">
        <v>0.95</v>
      </c>
      <c r="X361">
        <v>14.15</v>
      </c>
      <c r="Y361">
        <v>14.05</v>
      </c>
      <c r="Z361">
        <v>50.01</v>
      </c>
      <c r="AA361">
        <v>50.85</v>
      </c>
      <c r="AB361">
        <v>-4.38</v>
      </c>
      <c r="AC361">
        <v>46.15</v>
      </c>
      <c r="AD361">
        <v>48</v>
      </c>
      <c r="AE361">
        <v>56</v>
      </c>
    </row>
    <row r="362" spans="2:31" x14ac:dyDescent="0.2">
      <c r="B362" t="s">
        <v>3762</v>
      </c>
      <c r="C362" t="s">
        <v>49</v>
      </c>
      <c r="D362" t="s">
        <v>1040</v>
      </c>
      <c r="E362">
        <v>15.59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10.46</v>
      </c>
      <c r="R362">
        <v>10.46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13.96</v>
      </c>
      <c r="Y362">
        <v>16.29</v>
      </c>
      <c r="Z362">
        <v>51.98</v>
      </c>
      <c r="AA362">
        <v>53.6</v>
      </c>
      <c r="AB362">
        <v>-50</v>
      </c>
      <c r="AC362">
        <v>0</v>
      </c>
      <c r="AD362">
        <v>0</v>
      </c>
      <c r="AE362">
        <v>1</v>
      </c>
    </row>
    <row r="363" spans="2:31" x14ac:dyDescent="0.2">
      <c r="B363" t="s">
        <v>1600</v>
      </c>
      <c r="C363" t="s">
        <v>49</v>
      </c>
      <c r="D363" t="s">
        <v>1061</v>
      </c>
      <c r="E363">
        <v>15.598000000000001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20.329999999999998</v>
      </c>
      <c r="R363">
        <v>6.78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11.48</v>
      </c>
      <c r="Y363">
        <v>14.23</v>
      </c>
      <c r="Z363">
        <v>42.89</v>
      </c>
      <c r="AA363">
        <v>45.51</v>
      </c>
      <c r="AB363">
        <v>-20</v>
      </c>
      <c r="AC363">
        <v>0</v>
      </c>
      <c r="AD363">
        <v>0</v>
      </c>
      <c r="AE363">
        <v>1</v>
      </c>
    </row>
    <row r="364" spans="2:31" x14ac:dyDescent="0.2">
      <c r="B364" t="s">
        <v>1557</v>
      </c>
      <c r="C364" t="s">
        <v>41</v>
      </c>
      <c r="D364" t="s">
        <v>1051</v>
      </c>
      <c r="E364">
        <v>16.574999999999999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-33.33</v>
      </c>
      <c r="AC364">
        <v>0</v>
      </c>
      <c r="AD364">
        <v>0</v>
      </c>
      <c r="AE364">
        <v>0</v>
      </c>
    </row>
    <row r="365" spans="2:31" x14ac:dyDescent="0.2">
      <c r="B365" t="s">
        <v>1328</v>
      </c>
      <c r="C365" t="s">
        <v>41</v>
      </c>
      <c r="D365" t="s">
        <v>1076</v>
      </c>
      <c r="E365">
        <v>18.489000000000001</v>
      </c>
      <c r="F365">
        <v>36</v>
      </c>
      <c r="G365">
        <v>2</v>
      </c>
      <c r="H365">
        <v>2</v>
      </c>
      <c r="I365">
        <v>4</v>
      </c>
      <c r="J365">
        <v>4</v>
      </c>
      <c r="K365">
        <v>8</v>
      </c>
      <c r="L365">
        <v>0.06</v>
      </c>
      <c r="M365">
        <v>0.06</v>
      </c>
      <c r="N365">
        <v>0.11</v>
      </c>
      <c r="O365">
        <v>0.11</v>
      </c>
      <c r="P365">
        <v>0.22</v>
      </c>
      <c r="Q365">
        <v>447.71</v>
      </c>
      <c r="R365">
        <v>12.44</v>
      </c>
      <c r="S365">
        <v>0.27</v>
      </c>
      <c r="T365">
        <v>0.27</v>
      </c>
      <c r="U365">
        <v>0.54</v>
      </c>
      <c r="V365">
        <v>0.54</v>
      </c>
      <c r="W365">
        <v>1.07</v>
      </c>
      <c r="X365">
        <v>14.68</v>
      </c>
      <c r="Y365">
        <v>13.94</v>
      </c>
      <c r="Z365">
        <v>50.06</v>
      </c>
      <c r="AA365">
        <v>52.17</v>
      </c>
      <c r="AB365">
        <v>-5.37</v>
      </c>
      <c r="AC365">
        <v>47.62</v>
      </c>
      <c r="AD365">
        <v>20</v>
      </c>
      <c r="AE365">
        <v>22</v>
      </c>
    </row>
    <row r="366" spans="2:31" x14ac:dyDescent="0.2">
      <c r="B366" t="s">
        <v>1559</v>
      </c>
      <c r="C366" t="s">
        <v>102</v>
      </c>
      <c r="D366" t="s">
        <v>1051</v>
      </c>
      <c r="E366">
        <v>17.516999999999999</v>
      </c>
      <c r="F366">
        <v>36</v>
      </c>
      <c r="G366">
        <v>0</v>
      </c>
      <c r="H366">
        <v>2</v>
      </c>
      <c r="I366">
        <v>0</v>
      </c>
      <c r="J366">
        <v>2</v>
      </c>
      <c r="K366">
        <v>2</v>
      </c>
      <c r="L366">
        <v>0</v>
      </c>
      <c r="M366">
        <v>0.06</v>
      </c>
      <c r="N366">
        <v>0</v>
      </c>
      <c r="O366">
        <v>0.06</v>
      </c>
      <c r="P366">
        <v>0.06</v>
      </c>
      <c r="Q366">
        <v>226.74</v>
      </c>
      <c r="R366">
        <v>6.3</v>
      </c>
      <c r="S366">
        <v>0</v>
      </c>
      <c r="T366">
        <v>0.53</v>
      </c>
      <c r="U366">
        <v>0</v>
      </c>
      <c r="V366">
        <v>0.53</v>
      </c>
      <c r="W366">
        <v>0.53</v>
      </c>
      <c r="X366">
        <v>11.52</v>
      </c>
      <c r="Y366">
        <v>12.55</v>
      </c>
      <c r="Z366">
        <v>43.74</v>
      </c>
      <c r="AA366">
        <v>47.74</v>
      </c>
      <c r="AB366">
        <v>-14.2</v>
      </c>
      <c r="AC366">
        <v>37.5</v>
      </c>
      <c r="AD366">
        <v>3</v>
      </c>
      <c r="AE366">
        <v>5</v>
      </c>
    </row>
    <row r="367" spans="2:31" x14ac:dyDescent="0.2">
      <c r="B367" t="s">
        <v>1119</v>
      </c>
      <c r="C367" t="s">
        <v>41</v>
      </c>
      <c r="D367" t="s">
        <v>1051</v>
      </c>
      <c r="E367">
        <v>17.829000000000001</v>
      </c>
      <c r="F367">
        <v>66</v>
      </c>
      <c r="G367">
        <v>16</v>
      </c>
      <c r="H367">
        <v>7</v>
      </c>
      <c r="I367">
        <v>19</v>
      </c>
      <c r="J367">
        <v>23</v>
      </c>
      <c r="K367">
        <v>42</v>
      </c>
      <c r="L367">
        <v>0.24</v>
      </c>
      <c r="M367">
        <v>0.11</v>
      </c>
      <c r="N367">
        <v>0.28999999999999998</v>
      </c>
      <c r="O367">
        <v>0.35</v>
      </c>
      <c r="P367">
        <v>0.64</v>
      </c>
      <c r="Q367">
        <v>921.45</v>
      </c>
      <c r="R367">
        <v>13.96</v>
      </c>
      <c r="S367">
        <v>1.04</v>
      </c>
      <c r="T367">
        <v>0.46</v>
      </c>
      <c r="U367">
        <v>1.24</v>
      </c>
      <c r="V367">
        <v>1.5</v>
      </c>
      <c r="W367">
        <v>2.73</v>
      </c>
      <c r="X367">
        <v>14.28</v>
      </c>
      <c r="Y367">
        <v>13.67</v>
      </c>
      <c r="Z367">
        <v>53.08</v>
      </c>
      <c r="AA367">
        <v>49.81</v>
      </c>
      <c r="AB367">
        <v>11</v>
      </c>
      <c r="AC367">
        <v>60.22</v>
      </c>
      <c r="AD367">
        <v>56</v>
      </c>
      <c r="AE367">
        <v>37</v>
      </c>
    </row>
    <row r="368" spans="2:31" x14ac:dyDescent="0.2">
      <c r="B368" t="s">
        <v>1529</v>
      </c>
      <c r="C368" t="s">
        <v>102</v>
      </c>
      <c r="D368" t="s">
        <v>1055</v>
      </c>
      <c r="E368">
        <v>17.189</v>
      </c>
      <c r="F368">
        <v>50</v>
      </c>
      <c r="G368">
        <v>1</v>
      </c>
      <c r="H368">
        <v>1</v>
      </c>
      <c r="I368">
        <v>3</v>
      </c>
      <c r="J368">
        <v>2</v>
      </c>
      <c r="K368">
        <v>5</v>
      </c>
      <c r="L368">
        <v>0.02</v>
      </c>
      <c r="M368">
        <v>0.02</v>
      </c>
      <c r="N368">
        <v>0.06</v>
      </c>
      <c r="O368">
        <v>0.04</v>
      </c>
      <c r="P368">
        <v>0.1</v>
      </c>
      <c r="Q368">
        <v>660.72</v>
      </c>
      <c r="R368">
        <v>13.21</v>
      </c>
      <c r="S368">
        <v>0.09</v>
      </c>
      <c r="T368">
        <v>0.09</v>
      </c>
      <c r="U368">
        <v>0.27</v>
      </c>
      <c r="V368">
        <v>0.18</v>
      </c>
      <c r="W368">
        <v>0.45</v>
      </c>
      <c r="X368">
        <v>12.81</v>
      </c>
      <c r="Y368">
        <v>13.52</v>
      </c>
      <c r="Z368">
        <v>54.28</v>
      </c>
      <c r="AA368">
        <v>51.47</v>
      </c>
      <c r="AB368">
        <v>-1.73</v>
      </c>
      <c r="AC368">
        <v>56.6</v>
      </c>
      <c r="AD368">
        <v>30</v>
      </c>
      <c r="AE368">
        <v>23</v>
      </c>
    </row>
    <row r="369" spans="2:31" x14ac:dyDescent="0.2">
      <c r="B369" t="s">
        <v>1542</v>
      </c>
      <c r="C369" t="s">
        <v>102</v>
      </c>
      <c r="D369" t="s">
        <v>1090</v>
      </c>
      <c r="E369">
        <v>19.45</v>
      </c>
      <c r="F369">
        <v>8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0.12</v>
      </c>
      <c r="O369">
        <v>0</v>
      </c>
      <c r="P369">
        <v>0.12</v>
      </c>
      <c r="Q369">
        <v>101</v>
      </c>
      <c r="R369">
        <v>12.63</v>
      </c>
      <c r="S369">
        <v>0</v>
      </c>
      <c r="T369">
        <v>0</v>
      </c>
      <c r="U369">
        <v>0.59</v>
      </c>
      <c r="V369">
        <v>0</v>
      </c>
      <c r="W369">
        <v>0.59</v>
      </c>
      <c r="X369">
        <v>13</v>
      </c>
      <c r="Y369">
        <v>13.86</v>
      </c>
      <c r="Z369">
        <v>49.57</v>
      </c>
      <c r="AA369">
        <v>47.02</v>
      </c>
      <c r="AB369">
        <v>-4.17</v>
      </c>
      <c r="AC369">
        <v>33.33</v>
      </c>
      <c r="AD369">
        <v>3</v>
      </c>
      <c r="AE369">
        <v>6</v>
      </c>
    </row>
    <row r="370" spans="2:31" x14ac:dyDescent="0.2">
      <c r="B370" t="s">
        <v>1504</v>
      </c>
      <c r="C370" t="s">
        <v>102</v>
      </c>
      <c r="D370" t="s">
        <v>1076</v>
      </c>
      <c r="E370">
        <v>18.169</v>
      </c>
      <c r="F370">
        <v>8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0.12</v>
      </c>
      <c r="N370">
        <v>0</v>
      </c>
      <c r="O370">
        <v>0.12</v>
      </c>
      <c r="P370">
        <v>0.12</v>
      </c>
      <c r="Q370">
        <v>95.52</v>
      </c>
      <c r="R370">
        <v>11.94</v>
      </c>
      <c r="S370">
        <v>0</v>
      </c>
      <c r="T370">
        <v>0.63</v>
      </c>
      <c r="U370">
        <v>0</v>
      </c>
      <c r="V370">
        <v>0.63</v>
      </c>
      <c r="W370">
        <v>0.63</v>
      </c>
      <c r="X370">
        <v>13.09</v>
      </c>
      <c r="Y370">
        <v>13.05</v>
      </c>
      <c r="Z370">
        <v>47.82</v>
      </c>
      <c r="AA370">
        <v>51.51</v>
      </c>
      <c r="AB370">
        <v>11.29</v>
      </c>
      <c r="AC370">
        <v>50</v>
      </c>
      <c r="AD370">
        <v>5</v>
      </c>
      <c r="AE370">
        <v>5</v>
      </c>
    </row>
    <row r="371" spans="2:31" x14ac:dyDescent="0.2">
      <c r="B371" t="s">
        <v>1248</v>
      </c>
      <c r="C371" t="s">
        <v>49</v>
      </c>
      <c r="D371" t="s">
        <v>1049</v>
      </c>
      <c r="E371">
        <v>17.960999999999999</v>
      </c>
      <c r="F371">
        <v>65</v>
      </c>
      <c r="G371">
        <v>7</v>
      </c>
      <c r="H371">
        <v>11</v>
      </c>
      <c r="I371">
        <v>1</v>
      </c>
      <c r="J371">
        <v>18</v>
      </c>
      <c r="K371">
        <v>19</v>
      </c>
      <c r="L371">
        <v>0.11</v>
      </c>
      <c r="M371">
        <v>0.17</v>
      </c>
      <c r="N371">
        <v>0.02</v>
      </c>
      <c r="O371">
        <v>0.28000000000000003</v>
      </c>
      <c r="P371">
        <v>0.28999999999999998</v>
      </c>
      <c r="Q371">
        <v>714.75</v>
      </c>
      <c r="R371">
        <v>11</v>
      </c>
      <c r="S371">
        <v>0.59</v>
      </c>
      <c r="T371">
        <v>0.92</v>
      </c>
      <c r="U371">
        <v>0.08</v>
      </c>
      <c r="V371">
        <v>1.51</v>
      </c>
      <c r="W371">
        <v>1.59</v>
      </c>
      <c r="X371">
        <v>13.03</v>
      </c>
      <c r="Y371">
        <v>13.3</v>
      </c>
      <c r="Z371">
        <v>52.64</v>
      </c>
      <c r="AA371">
        <v>49.76</v>
      </c>
      <c r="AB371">
        <v>-17.68</v>
      </c>
      <c r="AC371">
        <v>43.33</v>
      </c>
      <c r="AD371">
        <v>26</v>
      </c>
      <c r="AE371">
        <v>34</v>
      </c>
    </row>
    <row r="372" spans="2:31" x14ac:dyDescent="0.2">
      <c r="B372" t="s">
        <v>1185</v>
      </c>
      <c r="C372" t="s">
        <v>46</v>
      </c>
      <c r="D372" t="s">
        <v>3725</v>
      </c>
      <c r="E372">
        <v>18.722000000000001</v>
      </c>
      <c r="F372">
        <v>65</v>
      </c>
      <c r="G372">
        <v>8</v>
      </c>
      <c r="H372">
        <v>7</v>
      </c>
      <c r="I372">
        <v>5</v>
      </c>
      <c r="J372">
        <v>15</v>
      </c>
      <c r="K372">
        <v>20</v>
      </c>
      <c r="L372">
        <v>0.12</v>
      </c>
      <c r="M372">
        <v>0.11</v>
      </c>
      <c r="N372">
        <v>0.08</v>
      </c>
      <c r="O372">
        <v>0.23</v>
      </c>
      <c r="P372">
        <v>0.31</v>
      </c>
      <c r="Q372">
        <v>830.6</v>
      </c>
      <c r="R372">
        <v>12.78</v>
      </c>
      <c r="S372">
        <v>0.57999999999999996</v>
      </c>
      <c r="T372">
        <v>0.51</v>
      </c>
      <c r="U372">
        <v>0.36</v>
      </c>
      <c r="V372">
        <v>1.08</v>
      </c>
      <c r="W372">
        <v>1.44</v>
      </c>
      <c r="X372">
        <v>14.06</v>
      </c>
      <c r="Y372">
        <v>13.68</v>
      </c>
      <c r="Z372">
        <v>50.08</v>
      </c>
      <c r="AA372">
        <v>49.29</v>
      </c>
      <c r="AB372">
        <v>-4.51</v>
      </c>
      <c r="AC372">
        <v>42.86</v>
      </c>
      <c r="AD372">
        <v>33</v>
      </c>
      <c r="AE372">
        <v>44</v>
      </c>
    </row>
    <row r="373" spans="2:31" x14ac:dyDescent="0.2">
      <c r="B373" t="s">
        <v>1412</v>
      </c>
      <c r="C373" t="s">
        <v>102</v>
      </c>
      <c r="D373" t="s">
        <v>1107</v>
      </c>
      <c r="E373">
        <v>17.706</v>
      </c>
      <c r="F373">
        <v>70</v>
      </c>
      <c r="G373">
        <v>1</v>
      </c>
      <c r="H373">
        <v>3</v>
      </c>
      <c r="I373">
        <v>4</v>
      </c>
      <c r="J373">
        <v>4</v>
      </c>
      <c r="K373">
        <v>8</v>
      </c>
      <c r="L373">
        <v>0.01</v>
      </c>
      <c r="M373">
        <v>0.04</v>
      </c>
      <c r="N373">
        <v>0.06</v>
      </c>
      <c r="O373">
        <v>0.06</v>
      </c>
      <c r="P373">
        <v>0.11</v>
      </c>
      <c r="Q373">
        <v>882.34</v>
      </c>
      <c r="R373">
        <v>12.6</v>
      </c>
      <c r="S373">
        <v>7.0000000000000007E-2</v>
      </c>
      <c r="T373">
        <v>0.2</v>
      </c>
      <c r="U373">
        <v>0.27</v>
      </c>
      <c r="V373">
        <v>0.27</v>
      </c>
      <c r="W373">
        <v>0.54</v>
      </c>
      <c r="X373">
        <v>12.52</v>
      </c>
      <c r="Y373">
        <v>13.81</v>
      </c>
      <c r="Z373">
        <v>45.19</v>
      </c>
      <c r="AA373">
        <v>49.65</v>
      </c>
      <c r="AB373">
        <v>-12.85</v>
      </c>
      <c r="AC373">
        <v>36.47</v>
      </c>
      <c r="AD373">
        <v>31</v>
      </c>
      <c r="AE373">
        <v>54</v>
      </c>
    </row>
    <row r="374" spans="2:31" x14ac:dyDescent="0.2">
      <c r="B374" t="s">
        <v>1156</v>
      </c>
      <c r="C374" t="s">
        <v>46</v>
      </c>
      <c r="D374" t="s">
        <v>1051</v>
      </c>
      <c r="E374">
        <v>18.152000000000001</v>
      </c>
      <c r="F374">
        <v>63</v>
      </c>
      <c r="G374">
        <v>16</v>
      </c>
      <c r="H374">
        <v>14</v>
      </c>
      <c r="I374">
        <v>7</v>
      </c>
      <c r="J374">
        <v>30</v>
      </c>
      <c r="K374">
        <v>37</v>
      </c>
      <c r="L374">
        <v>0.25</v>
      </c>
      <c r="M374">
        <v>0.22</v>
      </c>
      <c r="N374">
        <v>0.11</v>
      </c>
      <c r="O374">
        <v>0.48</v>
      </c>
      <c r="P374">
        <v>0.59</v>
      </c>
      <c r="Q374">
        <v>900.99</v>
      </c>
      <c r="R374">
        <v>14.3</v>
      </c>
      <c r="S374">
        <v>1.07</v>
      </c>
      <c r="T374">
        <v>0.93</v>
      </c>
      <c r="U374">
        <v>0.47</v>
      </c>
      <c r="V374">
        <v>2</v>
      </c>
      <c r="W374">
        <v>2.46</v>
      </c>
      <c r="X374">
        <v>14.06</v>
      </c>
      <c r="Y374">
        <v>13.71</v>
      </c>
      <c r="Z374">
        <v>50.82</v>
      </c>
      <c r="AA374">
        <v>50.51</v>
      </c>
      <c r="AB374">
        <v>6.52</v>
      </c>
      <c r="AC374">
        <v>56.52</v>
      </c>
      <c r="AD374">
        <v>52</v>
      </c>
      <c r="AE374">
        <v>40</v>
      </c>
    </row>
    <row r="375" spans="2:31" x14ac:dyDescent="0.2">
      <c r="B375" t="s">
        <v>1579</v>
      </c>
      <c r="C375" t="s">
        <v>1240</v>
      </c>
      <c r="D375" t="s">
        <v>1076</v>
      </c>
      <c r="E375">
        <v>17.216000000000001</v>
      </c>
      <c r="F375">
        <v>16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0.06</v>
      </c>
      <c r="O375">
        <v>0</v>
      </c>
      <c r="P375">
        <v>0.06</v>
      </c>
      <c r="Q375">
        <v>117.4</v>
      </c>
      <c r="R375">
        <v>7.34</v>
      </c>
      <c r="S375">
        <v>0</v>
      </c>
      <c r="T375">
        <v>0</v>
      </c>
      <c r="U375">
        <v>0.51</v>
      </c>
      <c r="V375">
        <v>0</v>
      </c>
      <c r="W375">
        <v>0.51</v>
      </c>
      <c r="X375">
        <v>12.84</v>
      </c>
      <c r="Y375">
        <v>13.38</v>
      </c>
      <c r="Z375">
        <v>51.87</v>
      </c>
      <c r="AA375">
        <v>50.98</v>
      </c>
      <c r="AB375">
        <v>4.84</v>
      </c>
      <c r="AC375">
        <v>50</v>
      </c>
      <c r="AD375">
        <v>3</v>
      </c>
      <c r="AE375">
        <v>3</v>
      </c>
    </row>
    <row r="376" spans="2:31" x14ac:dyDescent="0.2">
      <c r="B376" t="s">
        <v>1419</v>
      </c>
      <c r="C376" t="s">
        <v>41</v>
      </c>
      <c r="D376" t="s">
        <v>1102</v>
      </c>
      <c r="E376">
        <v>16.666</v>
      </c>
      <c r="F376">
        <v>60</v>
      </c>
      <c r="G376">
        <v>2</v>
      </c>
      <c r="H376">
        <v>4</v>
      </c>
      <c r="I376">
        <v>5</v>
      </c>
      <c r="J376">
        <v>6</v>
      </c>
      <c r="K376">
        <v>11</v>
      </c>
      <c r="L376">
        <v>0.03</v>
      </c>
      <c r="M376">
        <v>7.0000000000000007E-2</v>
      </c>
      <c r="N376">
        <v>0.08</v>
      </c>
      <c r="O376">
        <v>0.1</v>
      </c>
      <c r="P376">
        <v>0.18</v>
      </c>
      <c r="Q376">
        <v>664.42</v>
      </c>
      <c r="R376">
        <v>11.07</v>
      </c>
      <c r="S376">
        <v>0.18</v>
      </c>
      <c r="T376">
        <v>0.36</v>
      </c>
      <c r="U376">
        <v>0.45</v>
      </c>
      <c r="V376">
        <v>0.54</v>
      </c>
      <c r="W376">
        <v>0.99</v>
      </c>
      <c r="X376">
        <v>13</v>
      </c>
      <c r="Y376">
        <v>13.61</v>
      </c>
      <c r="Z376">
        <v>39.04</v>
      </c>
      <c r="AA376">
        <v>50.73</v>
      </c>
      <c r="AB376">
        <v>-5.58</v>
      </c>
      <c r="AC376">
        <v>33.93</v>
      </c>
      <c r="AD376">
        <v>19</v>
      </c>
      <c r="AE376">
        <v>37</v>
      </c>
    </row>
    <row r="377" spans="2:31" x14ac:dyDescent="0.2">
      <c r="B377" t="s">
        <v>1234</v>
      </c>
      <c r="C377" t="s">
        <v>46</v>
      </c>
      <c r="D377" t="s">
        <v>1051</v>
      </c>
      <c r="E377">
        <v>17.706</v>
      </c>
      <c r="F377">
        <v>50</v>
      </c>
      <c r="G377">
        <v>5</v>
      </c>
      <c r="H377">
        <v>8</v>
      </c>
      <c r="I377">
        <v>4</v>
      </c>
      <c r="J377">
        <v>13</v>
      </c>
      <c r="K377">
        <v>17</v>
      </c>
      <c r="L377">
        <v>0.1</v>
      </c>
      <c r="M377">
        <v>0.16</v>
      </c>
      <c r="N377">
        <v>0.08</v>
      </c>
      <c r="O377">
        <v>0.26</v>
      </c>
      <c r="P377">
        <v>0.34</v>
      </c>
      <c r="Q377">
        <v>582.80999999999995</v>
      </c>
      <c r="R377">
        <v>11.66</v>
      </c>
      <c r="S377">
        <v>0.51</v>
      </c>
      <c r="T377">
        <v>0.82</v>
      </c>
      <c r="U377">
        <v>0.41</v>
      </c>
      <c r="V377">
        <v>1.34</v>
      </c>
      <c r="W377">
        <v>1.75</v>
      </c>
      <c r="X377">
        <v>14.68</v>
      </c>
      <c r="Y377">
        <v>13.67</v>
      </c>
      <c r="Z377">
        <v>51.66</v>
      </c>
      <c r="AA377">
        <v>49.39</v>
      </c>
      <c r="AB377">
        <v>0.01</v>
      </c>
      <c r="AC377">
        <v>50.91</v>
      </c>
      <c r="AD377">
        <v>28</v>
      </c>
      <c r="AE377">
        <v>27</v>
      </c>
    </row>
    <row r="378" spans="2:31" x14ac:dyDescent="0.2">
      <c r="B378" t="s">
        <v>1393</v>
      </c>
      <c r="C378" t="s">
        <v>41</v>
      </c>
      <c r="D378" t="s">
        <v>1078</v>
      </c>
      <c r="E378">
        <v>17.706</v>
      </c>
      <c r="F378">
        <v>34</v>
      </c>
      <c r="G378">
        <v>2</v>
      </c>
      <c r="H378">
        <v>3</v>
      </c>
      <c r="I378">
        <v>0</v>
      </c>
      <c r="J378">
        <v>5</v>
      </c>
      <c r="K378">
        <v>5</v>
      </c>
      <c r="L378">
        <v>0.06</v>
      </c>
      <c r="M378">
        <v>0.09</v>
      </c>
      <c r="N378">
        <v>0</v>
      </c>
      <c r="O378">
        <v>0.15</v>
      </c>
      <c r="P378">
        <v>0.15</v>
      </c>
      <c r="Q378">
        <v>278.87</v>
      </c>
      <c r="R378">
        <v>8.1999999999999993</v>
      </c>
      <c r="S378">
        <v>0.43</v>
      </c>
      <c r="T378">
        <v>0.65</v>
      </c>
      <c r="U378">
        <v>0</v>
      </c>
      <c r="V378">
        <v>1.08</v>
      </c>
      <c r="W378">
        <v>1.08</v>
      </c>
      <c r="X378">
        <v>12.08</v>
      </c>
      <c r="Y378">
        <v>12.01</v>
      </c>
      <c r="Z378">
        <v>41.91</v>
      </c>
      <c r="AA378">
        <v>47.52</v>
      </c>
      <c r="AB378">
        <v>-10.85</v>
      </c>
      <c r="AC378">
        <v>41.18</v>
      </c>
      <c r="AD378">
        <v>7</v>
      </c>
      <c r="AE378">
        <v>10</v>
      </c>
    </row>
    <row r="379" spans="2:31" x14ac:dyDescent="0.2">
      <c r="B379" t="s">
        <v>1401</v>
      </c>
      <c r="C379" t="s">
        <v>102</v>
      </c>
      <c r="D379" t="s">
        <v>1069</v>
      </c>
      <c r="E379">
        <v>19.643999999999998</v>
      </c>
      <c r="F379">
        <v>65</v>
      </c>
      <c r="G379">
        <v>0</v>
      </c>
      <c r="H379">
        <v>5</v>
      </c>
      <c r="I379">
        <v>3</v>
      </c>
      <c r="J379">
        <v>5</v>
      </c>
      <c r="K379">
        <v>8</v>
      </c>
      <c r="L379">
        <v>0</v>
      </c>
      <c r="M379">
        <v>0.08</v>
      </c>
      <c r="N379">
        <v>0.05</v>
      </c>
      <c r="O379">
        <v>0.08</v>
      </c>
      <c r="P379">
        <v>0.12</v>
      </c>
      <c r="Q379">
        <v>839.7</v>
      </c>
      <c r="R379">
        <v>12.92</v>
      </c>
      <c r="S379">
        <v>0</v>
      </c>
      <c r="T379">
        <v>0.36</v>
      </c>
      <c r="U379">
        <v>0.21</v>
      </c>
      <c r="V379">
        <v>0.36</v>
      </c>
      <c r="W379">
        <v>0.56999999999999995</v>
      </c>
      <c r="X379">
        <v>13.32</v>
      </c>
      <c r="Y379">
        <v>13.7</v>
      </c>
      <c r="Z379">
        <v>50.37</v>
      </c>
      <c r="AA379">
        <v>48.89</v>
      </c>
      <c r="AB379">
        <v>-8</v>
      </c>
      <c r="AC379">
        <v>45.71</v>
      </c>
      <c r="AD379">
        <v>32</v>
      </c>
      <c r="AE379">
        <v>38</v>
      </c>
    </row>
    <row r="380" spans="2:31" x14ac:dyDescent="0.2">
      <c r="B380" t="s">
        <v>1140</v>
      </c>
      <c r="C380" t="s">
        <v>102</v>
      </c>
      <c r="D380" t="s">
        <v>1697</v>
      </c>
      <c r="E380">
        <v>19.614000000000001</v>
      </c>
      <c r="F380">
        <v>58</v>
      </c>
      <c r="G380">
        <v>8</v>
      </c>
      <c r="H380">
        <v>8</v>
      </c>
      <c r="I380">
        <v>6</v>
      </c>
      <c r="J380">
        <v>16</v>
      </c>
      <c r="K380">
        <v>22</v>
      </c>
      <c r="L380">
        <v>0.14000000000000001</v>
      </c>
      <c r="M380">
        <v>0.14000000000000001</v>
      </c>
      <c r="N380">
        <v>0.1</v>
      </c>
      <c r="O380">
        <v>0.28000000000000003</v>
      </c>
      <c r="P380">
        <v>0.38</v>
      </c>
      <c r="Q380">
        <v>1002.81</v>
      </c>
      <c r="R380">
        <v>17.29</v>
      </c>
      <c r="S380">
        <v>0.48</v>
      </c>
      <c r="T380">
        <v>0.48</v>
      </c>
      <c r="U380">
        <v>0.36</v>
      </c>
      <c r="V380">
        <v>0.96</v>
      </c>
      <c r="W380">
        <v>1.32</v>
      </c>
      <c r="X380">
        <v>13.76</v>
      </c>
      <c r="Y380">
        <v>14.46</v>
      </c>
      <c r="Z380">
        <v>50.18</v>
      </c>
      <c r="AA380">
        <v>54.19</v>
      </c>
      <c r="AB380">
        <v>0.12</v>
      </c>
      <c r="AC380">
        <v>49.06</v>
      </c>
      <c r="AD380">
        <v>52</v>
      </c>
      <c r="AE380">
        <v>54</v>
      </c>
    </row>
    <row r="381" spans="2:31" x14ac:dyDescent="0.2">
      <c r="B381" t="s">
        <v>1372</v>
      </c>
      <c r="C381" t="s">
        <v>102</v>
      </c>
      <c r="D381" t="s">
        <v>1051</v>
      </c>
      <c r="E381">
        <v>17.309000000000001</v>
      </c>
      <c r="F381">
        <v>72</v>
      </c>
      <c r="G381">
        <v>2</v>
      </c>
      <c r="H381">
        <v>3</v>
      </c>
      <c r="I381">
        <v>4</v>
      </c>
      <c r="J381">
        <v>5</v>
      </c>
      <c r="K381">
        <v>9</v>
      </c>
      <c r="L381">
        <v>0.03</v>
      </c>
      <c r="M381">
        <v>0.04</v>
      </c>
      <c r="N381">
        <v>0.06</v>
      </c>
      <c r="O381">
        <v>7.0000000000000007E-2</v>
      </c>
      <c r="P381">
        <v>0.12</v>
      </c>
      <c r="Q381">
        <v>895.71</v>
      </c>
      <c r="R381">
        <v>12.44</v>
      </c>
      <c r="S381">
        <v>0.13</v>
      </c>
      <c r="T381">
        <v>0.2</v>
      </c>
      <c r="U381">
        <v>0.27</v>
      </c>
      <c r="V381">
        <v>0.33</v>
      </c>
      <c r="W381">
        <v>0.6</v>
      </c>
      <c r="X381">
        <v>13.87</v>
      </c>
      <c r="Y381">
        <v>13.44</v>
      </c>
      <c r="Z381">
        <v>52.05</v>
      </c>
      <c r="AA381">
        <v>49.02</v>
      </c>
      <c r="AB381">
        <v>2.44</v>
      </c>
      <c r="AC381">
        <v>52.87</v>
      </c>
      <c r="AD381">
        <v>46</v>
      </c>
      <c r="AE381">
        <v>41</v>
      </c>
    </row>
    <row r="382" spans="2:31" x14ac:dyDescent="0.2">
      <c r="B382" t="s">
        <v>1172</v>
      </c>
      <c r="C382" t="s">
        <v>49</v>
      </c>
      <c r="D382" t="s">
        <v>1059</v>
      </c>
      <c r="E382">
        <v>19.48</v>
      </c>
      <c r="F382">
        <v>59</v>
      </c>
      <c r="G382">
        <v>15</v>
      </c>
      <c r="H382">
        <v>7</v>
      </c>
      <c r="I382">
        <v>6</v>
      </c>
      <c r="J382">
        <v>22</v>
      </c>
      <c r="K382">
        <v>28</v>
      </c>
      <c r="L382">
        <v>0.25</v>
      </c>
      <c r="M382">
        <v>0.12</v>
      </c>
      <c r="N382">
        <v>0.1</v>
      </c>
      <c r="O382">
        <v>0.37</v>
      </c>
      <c r="P382">
        <v>0.47</v>
      </c>
      <c r="Q382">
        <v>790.25</v>
      </c>
      <c r="R382">
        <v>13.39</v>
      </c>
      <c r="S382">
        <v>1.1399999999999999</v>
      </c>
      <c r="T382">
        <v>0.53</v>
      </c>
      <c r="U382">
        <v>0.46</v>
      </c>
      <c r="V382">
        <v>1.67</v>
      </c>
      <c r="W382">
        <v>2.13</v>
      </c>
      <c r="X382">
        <v>14.02</v>
      </c>
      <c r="Y382">
        <v>13.86</v>
      </c>
      <c r="Z382">
        <v>51.7</v>
      </c>
      <c r="AA382">
        <v>51.93</v>
      </c>
      <c r="AB382">
        <v>-5.55</v>
      </c>
      <c r="AC382">
        <v>48.1</v>
      </c>
      <c r="AD382">
        <v>38</v>
      </c>
      <c r="AE382">
        <v>41</v>
      </c>
    </row>
    <row r="383" spans="2:31" x14ac:dyDescent="0.2">
      <c r="B383" t="s">
        <v>1523</v>
      </c>
      <c r="C383" t="s">
        <v>102</v>
      </c>
      <c r="D383" t="s">
        <v>1044</v>
      </c>
      <c r="E383">
        <v>19.353999999999999</v>
      </c>
      <c r="F383">
        <v>44</v>
      </c>
      <c r="G383">
        <v>0</v>
      </c>
      <c r="H383">
        <v>2</v>
      </c>
      <c r="I383">
        <v>6</v>
      </c>
      <c r="J383">
        <v>2</v>
      </c>
      <c r="K383">
        <v>8</v>
      </c>
      <c r="L383">
        <v>0</v>
      </c>
      <c r="M383">
        <v>0.05</v>
      </c>
      <c r="N383">
        <v>0.14000000000000001</v>
      </c>
      <c r="O383">
        <v>0.05</v>
      </c>
      <c r="P383">
        <v>0.18</v>
      </c>
      <c r="Q383">
        <v>727.59</v>
      </c>
      <c r="R383">
        <v>16.54</v>
      </c>
      <c r="S383">
        <v>0</v>
      </c>
      <c r="T383">
        <v>0.16</v>
      </c>
      <c r="U383">
        <v>0.49</v>
      </c>
      <c r="V383">
        <v>0.16</v>
      </c>
      <c r="W383">
        <v>0.66</v>
      </c>
      <c r="X383">
        <v>14.29</v>
      </c>
      <c r="Y383">
        <v>13.98</v>
      </c>
      <c r="Z383">
        <v>50.57</v>
      </c>
      <c r="AA383">
        <v>48.89</v>
      </c>
      <c r="AB383">
        <v>-3.51</v>
      </c>
      <c r="AC383">
        <v>47.62</v>
      </c>
      <c r="AD383">
        <v>40</v>
      </c>
      <c r="AE383">
        <v>44</v>
      </c>
    </row>
    <row r="384" spans="2:31" x14ac:dyDescent="0.2">
      <c r="B384" t="s">
        <v>1348</v>
      </c>
      <c r="C384" t="s">
        <v>102</v>
      </c>
      <c r="D384" t="s">
        <v>1105</v>
      </c>
      <c r="E384">
        <v>17.388000000000002</v>
      </c>
      <c r="F384">
        <v>32</v>
      </c>
      <c r="G384">
        <v>0</v>
      </c>
      <c r="H384">
        <v>4</v>
      </c>
      <c r="I384">
        <v>2</v>
      </c>
      <c r="J384">
        <v>4</v>
      </c>
      <c r="K384">
        <v>6</v>
      </c>
      <c r="L384">
        <v>0</v>
      </c>
      <c r="M384">
        <v>0.12</v>
      </c>
      <c r="N384">
        <v>0.06</v>
      </c>
      <c r="O384">
        <v>0.12</v>
      </c>
      <c r="P384">
        <v>0.19</v>
      </c>
      <c r="Q384">
        <v>397.26</v>
      </c>
      <c r="R384">
        <v>12.41</v>
      </c>
      <c r="S384">
        <v>0</v>
      </c>
      <c r="T384">
        <v>0.6</v>
      </c>
      <c r="U384">
        <v>0.3</v>
      </c>
      <c r="V384">
        <v>0.6</v>
      </c>
      <c r="W384">
        <v>0.91</v>
      </c>
      <c r="X384">
        <v>12.68</v>
      </c>
      <c r="Y384">
        <v>13.21</v>
      </c>
      <c r="Z384">
        <v>42.87</v>
      </c>
      <c r="AA384">
        <v>47.99</v>
      </c>
      <c r="AB384">
        <v>7.74</v>
      </c>
      <c r="AC384">
        <v>51.43</v>
      </c>
      <c r="AD384">
        <v>18</v>
      </c>
      <c r="AE384">
        <v>17</v>
      </c>
    </row>
    <row r="385" spans="2:31" x14ac:dyDescent="0.2">
      <c r="B385" t="s">
        <v>1320</v>
      </c>
      <c r="C385" t="s">
        <v>41</v>
      </c>
      <c r="D385" t="s">
        <v>1696</v>
      </c>
      <c r="E385">
        <v>16.690000000000001</v>
      </c>
      <c r="F385">
        <v>71</v>
      </c>
      <c r="G385">
        <v>5</v>
      </c>
      <c r="H385">
        <v>7</v>
      </c>
      <c r="I385">
        <v>5</v>
      </c>
      <c r="J385">
        <v>12</v>
      </c>
      <c r="K385">
        <v>17</v>
      </c>
      <c r="L385">
        <v>7.0000000000000007E-2</v>
      </c>
      <c r="M385">
        <v>0.1</v>
      </c>
      <c r="N385">
        <v>7.0000000000000007E-2</v>
      </c>
      <c r="O385">
        <v>0.17</v>
      </c>
      <c r="P385">
        <v>0.24</v>
      </c>
      <c r="Q385">
        <v>783.35</v>
      </c>
      <c r="R385">
        <v>11.03</v>
      </c>
      <c r="S385">
        <v>0.38</v>
      </c>
      <c r="T385">
        <v>0.54</v>
      </c>
      <c r="U385">
        <v>0.38</v>
      </c>
      <c r="V385">
        <v>0.92</v>
      </c>
      <c r="W385">
        <v>1.3</v>
      </c>
      <c r="X385">
        <v>13.11</v>
      </c>
      <c r="Y385">
        <v>13.6</v>
      </c>
      <c r="Z385">
        <v>50.39</v>
      </c>
      <c r="AA385">
        <v>48.98</v>
      </c>
      <c r="AB385">
        <v>1.1299999999999999</v>
      </c>
      <c r="AC385">
        <v>53.03</v>
      </c>
      <c r="AD385">
        <v>35</v>
      </c>
      <c r="AE385">
        <v>31</v>
      </c>
    </row>
    <row r="386" spans="2:31" x14ac:dyDescent="0.2">
      <c r="B386" t="s">
        <v>1603</v>
      </c>
      <c r="C386" t="s">
        <v>41</v>
      </c>
      <c r="D386" t="s">
        <v>1061</v>
      </c>
      <c r="E386">
        <v>18.678000000000001</v>
      </c>
      <c r="F386">
        <v>51</v>
      </c>
      <c r="G386">
        <v>4</v>
      </c>
      <c r="H386">
        <v>3</v>
      </c>
      <c r="I386">
        <v>3</v>
      </c>
      <c r="J386">
        <v>7</v>
      </c>
      <c r="K386">
        <v>10</v>
      </c>
      <c r="L386">
        <v>0.08</v>
      </c>
      <c r="M386">
        <v>0.06</v>
      </c>
      <c r="N386">
        <v>0.06</v>
      </c>
      <c r="O386">
        <v>0.14000000000000001</v>
      </c>
      <c r="P386">
        <v>0.2</v>
      </c>
      <c r="Q386">
        <v>574.34</v>
      </c>
      <c r="R386">
        <v>11.26</v>
      </c>
      <c r="S386">
        <v>0.42</v>
      </c>
      <c r="T386">
        <v>0.31</v>
      </c>
      <c r="U386">
        <v>0.31</v>
      </c>
      <c r="V386">
        <v>0.73</v>
      </c>
      <c r="W386">
        <v>1.04</v>
      </c>
      <c r="X386">
        <v>13.72</v>
      </c>
      <c r="Y386">
        <v>13.72</v>
      </c>
      <c r="Z386">
        <v>45.74</v>
      </c>
      <c r="AA386">
        <v>50.41</v>
      </c>
      <c r="AB386">
        <v>-14.39</v>
      </c>
      <c r="AC386">
        <v>33.96</v>
      </c>
      <c r="AD386">
        <v>18</v>
      </c>
      <c r="AE386">
        <v>35</v>
      </c>
    </row>
    <row r="387" spans="2:31" x14ac:dyDescent="0.2">
      <c r="B387" t="s">
        <v>1602</v>
      </c>
      <c r="C387" t="s">
        <v>41</v>
      </c>
      <c r="D387" t="s">
        <v>1061</v>
      </c>
      <c r="E387">
        <v>16.388999999999999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-22.22</v>
      </c>
      <c r="AC387">
        <v>0</v>
      </c>
      <c r="AD387">
        <v>0</v>
      </c>
      <c r="AE387">
        <v>0</v>
      </c>
    </row>
    <row r="388" spans="2:31" x14ac:dyDescent="0.2">
      <c r="B388" t="s">
        <v>1726</v>
      </c>
      <c r="C388" t="s">
        <v>102</v>
      </c>
      <c r="D388" t="s">
        <v>1102</v>
      </c>
      <c r="E388">
        <v>15.242000000000001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48.08</v>
      </c>
      <c r="R388">
        <v>12.02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12.09</v>
      </c>
      <c r="Y388">
        <v>13.42</v>
      </c>
      <c r="Z388">
        <v>35.76</v>
      </c>
      <c r="AA388">
        <v>53.55</v>
      </c>
      <c r="AB388">
        <v>-23.08</v>
      </c>
      <c r="AC388">
        <v>0</v>
      </c>
      <c r="AD388">
        <v>0</v>
      </c>
      <c r="AE388">
        <v>5</v>
      </c>
    </row>
    <row r="389" spans="2:31" x14ac:dyDescent="0.2">
      <c r="B389" t="s">
        <v>1392</v>
      </c>
      <c r="C389" t="s">
        <v>46</v>
      </c>
      <c r="D389" t="s">
        <v>1038</v>
      </c>
      <c r="E389">
        <v>18.026</v>
      </c>
      <c r="F389">
        <v>23</v>
      </c>
      <c r="G389">
        <v>2</v>
      </c>
      <c r="H389">
        <v>1</v>
      </c>
      <c r="I389">
        <v>0</v>
      </c>
      <c r="J389">
        <v>3</v>
      </c>
      <c r="K389">
        <v>3</v>
      </c>
      <c r="L389">
        <v>0.09</v>
      </c>
      <c r="M389">
        <v>0.04</v>
      </c>
      <c r="N389">
        <v>0</v>
      </c>
      <c r="O389">
        <v>0.13</v>
      </c>
      <c r="P389">
        <v>0.13</v>
      </c>
      <c r="Q389">
        <v>174.75</v>
      </c>
      <c r="R389">
        <v>7.6</v>
      </c>
      <c r="S389">
        <v>0.69</v>
      </c>
      <c r="T389">
        <v>0.34</v>
      </c>
      <c r="U389">
        <v>0</v>
      </c>
      <c r="V389">
        <v>1.03</v>
      </c>
      <c r="W389">
        <v>1.03</v>
      </c>
      <c r="X389">
        <v>12.49</v>
      </c>
      <c r="Y389">
        <v>12.84</v>
      </c>
      <c r="Z389">
        <v>47.43</v>
      </c>
      <c r="AA389">
        <v>51.8</v>
      </c>
      <c r="AB389">
        <v>4.34</v>
      </c>
      <c r="AC389">
        <v>55.56</v>
      </c>
      <c r="AD389">
        <v>5</v>
      </c>
      <c r="AE389">
        <v>4</v>
      </c>
    </row>
    <row r="390" spans="2:31" x14ac:dyDescent="0.2">
      <c r="B390" t="s">
        <v>1613</v>
      </c>
      <c r="C390" t="s">
        <v>49</v>
      </c>
      <c r="D390" t="s">
        <v>1069</v>
      </c>
      <c r="E390">
        <v>16.233000000000001</v>
      </c>
      <c r="F390">
        <v>30</v>
      </c>
      <c r="G390">
        <v>3</v>
      </c>
      <c r="H390">
        <v>3</v>
      </c>
      <c r="I390">
        <v>0</v>
      </c>
      <c r="J390">
        <v>6</v>
      </c>
      <c r="K390">
        <v>6</v>
      </c>
      <c r="L390">
        <v>0.1</v>
      </c>
      <c r="M390">
        <v>0.1</v>
      </c>
      <c r="N390">
        <v>0</v>
      </c>
      <c r="O390">
        <v>0.2</v>
      </c>
      <c r="P390">
        <v>0.2</v>
      </c>
      <c r="Q390">
        <v>342.52</v>
      </c>
      <c r="R390">
        <v>11.42</v>
      </c>
      <c r="S390">
        <v>0.53</v>
      </c>
      <c r="T390">
        <v>0.53</v>
      </c>
      <c r="U390">
        <v>0</v>
      </c>
      <c r="V390">
        <v>1.05</v>
      </c>
      <c r="W390">
        <v>1.05</v>
      </c>
      <c r="X390">
        <v>13.56</v>
      </c>
      <c r="Y390">
        <v>13.4</v>
      </c>
      <c r="Z390">
        <v>49.89</v>
      </c>
      <c r="AA390">
        <v>50.36</v>
      </c>
      <c r="AB390">
        <v>-16.510000000000002</v>
      </c>
      <c r="AC390">
        <v>37.93</v>
      </c>
      <c r="AD390">
        <v>11</v>
      </c>
      <c r="AE390">
        <v>18</v>
      </c>
    </row>
    <row r="391" spans="2:31" x14ac:dyDescent="0.2">
      <c r="B391" t="s">
        <v>1197</v>
      </c>
      <c r="C391" t="s">
        <v>41</v>
      </c>
      <c r="D391" t="s">
        <v>1080</v>
      </c>
      <c r="E391">
        <v>19.655000000000001</v>
      </c>
      <c r="F391">
        <v>62</v>
      </c>
      <c r="G391">
        <v>13</v>
      </c>
      <c r="H391">
        <v>11</v>
      </c>
      <c r="I391">
        <v>5</v>
      </c>
      <c r="J391">
        <v>24</v>
      </c>
      <c r="K391">
        <v>29</v>
      </c>
      <c r="L391">
        <v>0.21</v>
      </c>
      <c r="M391">
        <v>0.18</v>
      </c>
      <c r="N391">
        <v>0.08</v>
      </c>
      <c r="O391">
        <v>0.39</v>
      </c>
      <c r="P391">
        <v>0.47</v>
      </c>
      <c r="Q391">
        <v>826.51</v>
      </c>
      <c r="R391">
        <v>13.33</v>
      </c>
      <c r="S391">
        <v>0.94</v>
      </c>
      <c r="T391">
        <v>0.8</v>
      </c>
      <c r="U391">
        <v>0.36</v>
      </c>
      <c r="V391">
        <v>1.74</v>
      </c>
      <c r="W391">
        <v>2.11</v>
      </c>
      <c r="X391">
        <v>13.79</v>
      </c>
      <c r="Y391">
        <v>13.56</v>
      </c>
      <c r="Z391">
        <v>51.27</v>
      </c>
      <c r="AA391">
        <v>48.54</v>
      </c>
      <c r="AB391">
        <v>9.7899999999999991</v>
      </c>
      <c r="AC391">
        <v>58.33</v>
      </c>
      <c r="AD391">
        <v>42</v>
      </c>
      <c r="AE391">
        <v>30</v>
      </c>
    </row>
    <row r="392" spans="2:31" x14ac:dyDescent="0.2">
      <c r="B392" t="s">
        <v>1507</v>
      </c>
      <c r="C392" t="s">
        <v>41</v>
      </c>
      <c r="D392" t="s">
        <v>1107</v>
      </c>
      <c r="E392">
        <v>18.370999999999999</v>
      </c>
      <c r="F392">
        <v>7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0.14000000000000001</v>
      </c>
      <c r="N392">
        <v>0</v>
      </c>
      <c r="O392">
        <v>0.14000000000000001</v>
      </c>
      <c r="P392">
        <v>0.14000000000000001</v>
      </c>
      <c r="Q392">
        <v>70.260000000000005</v>
      </c>
      <c r="R392">
        <v>10.039999999999999</v>
      </c>
      <c r="S392">
        <v>0</v>
      </c>
      <c r="T392">
        <v>0.85</v>
      </c>
      <c r="U392">
        <v>0</v>
      </c>
      <c r="V392">
        <v>0.85</v>
      </c>
      <c r="W392">
        <v>0.85</v>
      </c>
      <c r="X392">
        <v>12.74</v>
      </c>
      <c r="Y392">
        <v>13.45</v>
      </c>
      <c r="Z392">
        <v>38.94</v>
      </c>
      <c r="AA392">
        <v>48.16</v>
      </c>
      <c r="AB392">
        <v>-4.55</v>
      </c>
      <c r="AC392">
        <v>50</v>
      </c>
      <c r="AD392">
        <v>3</v>
      </c>
      <c r="AE392">
        <v>3</v>
      </c>
    </row>
    <row r="393" spans="2:31" x14ac:dyDescent="0.2">
      <c r="B393" t="s">
        <v>1173</v>
      </c>
      <c r="C393" t="s">
        <v>41</v>
      </c>
      <c r="D393" t="s">
        <v>1691</v>
      </c>
      <c r="E393">
        <v>17.692</v>
      </c>
      <c r="F393">
        <v>72</v>
      </c>
      <c r="G393">
        <v>12</v>
      </c>
      <c r="H393">
        <v>14</v>
      </c>
      <c r="I393">
        <v>7</v>
      </c>
      <c r="J393">
        <v>26</v>
      </c>
      <c r="K393">
        <v>33</v>
      </c>
      <c r="L393">
        <v>0.17</v>
      </c>
      <c r="M393">
        <v>0.19</v>
      </c>
      <c r="N393">
        <v>0.1</v>
      </c>
      <c r="O393">
        <v>0.36</v>
      </c>
      <c r="P393">
        <v>0.46</v>
      </c>
      <c r="Q393">
        <v>888.69</v>
      </c>
      <c r="R393">
        <v>12.34</v>
      </c>
      <c r="S393">
        <v>0.81</v>
      </c>
      <c r="T393">
        <v>0.95</v>
      </c>
      <c r="U393">
        <v>0.47</v>
      </c>
      <c r="V393">
        <v>1.76</v>
      </c>
      <c r="W393">
        <v>2.23</v>
      </c>
      <c r="X393">
        <v>13.91</v>
      </c>
      <c r="Y393">
        <v>13.26</v>
      </c>
      <c r="Z393">
        <v>53.64</v>
      </c>
      <c r="AA393">
        <v>49.05</v>
      </c>
      <c r="AB393">
        <v>-1.22</v>
      </c>
      <c r="AC393">
        <v>53.93</v>
      </c>
      <c r="AD393">
        <v>48</v>
      </c>
      <c r="AE393">
        <v>41</v>
      </c>
    </row>
    <row r="394" spans="2:31" x14ac:dyDescent="0.2">
      <c r="B394" t="s">
        <v>1182</v>
      </c>
      <c r="C394" t="s">
        <v>49</v>
      </c>
      <c r="D394" t="s">
        <v>1107</v>
      </c>
      <c r="E394">
        <v>19.02</v>
      </c>
      <c r="F394">
        <v>72</v>
      </c>
      <c r="G394">
        <v>7</v>
      </c>
      <c r="H394">
        <v>13</v>
      </c>
      <c r="I394">
        <v>4</v>
      </c>
      <c r="J394">
        <v>20</v>
      </c>
      <c r="K394">
        <v>24</v>
      </c>
      <c r="L394">
        <v>0.1</v>
      </c>
      <c r="M394">
        <v>0.18</v>
      </c>
      <c r="N394">
        <v>0.06</v>
      </c>
      <c r="O394">
        <v>0.28000000000000003</v>
      </c>
      <c r="P394">
        <v>0.33</v>
      </c>
      <c r="Q394">
        <v>901.6</v>
      </c>
      <c r="R394">
        <v>12.52</v>
      </c>
      <c r="S394">
        <v>0.47</v>
      </c>
      <c r="T394">
        <v>0.87</v>
      </c>
      <c r="U394">
        <v>0.27</v>
      </c>
      <c r="V394">
        <v>1.33</v>
      </c>
      <c r="W394">
        <v>1.6</v>
      </c>
      <c r="X394">
        <v>13.11</v>
      </c>
      <c r="Y394">
        <v>14</v>
      </c>
      <c r="Z394">
        <v>46.34</v>
      </c>
      <c r="AA394">
        <v>50.11</v>
      </c>
      <c r="AB394">
        <v>-2.58</v>
      </c>
      <c r="AC394">
        <v>43.68</v>
      </c>
      <c r="AD394">
        <v>38</v>
      </c>
      <c r="AE394">
        <v>49</v>
      </c>
    </row>
    <row r="395" spans="2:31" x14ac:dyDescent="0.2">
      <c r="B395" t="s">
        <v>1510</v>
      </c>
      <c r="C395" t="s">
        <v>102</v>
      </c>
      <c r="D395" t="s">
        <v>1057</v>
      </c>
      <c r="E395">
        <v>17.331</v>
      </c>
      <c r="F395">
        <v>33</v>
      </c>
      <c r="G395">
        <v>1</v>
      </c>
      <c r="H395">
        <v>2</v>
      </c>
      <c r="I395">
        <v>0</v>
      </c>
      <c r="J395">
        <v>3</v>
      </c>
      <c r="K395">
        <v>3</v>
      </c>
      <c r="L395">
        <v>0.03</v>
      </c>
      <c r="M395">
        <v>0.06</v>
      </c>
      <c r="N395">
        <v>0</v>
      </c>
      <c r="O395">
        <v>0.09</v>
      </c>
      <c r="P395">
        <v>0.09</v>
      </c>
      <c r="Q395">
        <v>360.26</v>
      </c>
      <c r="R395">
        <v>10.92</v>
      </c>
      <c r="S395">
        <v>0.17</v>
      </c>
      <c r="T395">
        <v>0.33</v>
      </c>
      <c r="U395">
        <v>0</v>
      </c>
      <c r="V395">
        <v>0.5</v>
      </c>
      <c r="W395">
        <v>0.5</v>
      </c>
      <c r="X395">
        <v>12.72</v>
      </c>
      <c r="Y395">
        <v>13.27</v>
      </c>
      <c r="Z395">
        <v>52.12</v>
      </c>
      <c r="AA395">
        <v>48.55</v>
      </c>
      <c r="AB395">
        <v>-22.46</v>
      </c>
      <c r="AC395">
        <v>36.36</v>
      </c>
      <c r="AD395">
        <v>12</v>
      </c>
      <c r="AE395">
        <v>21</v>
      </c>
    </row>
    <row r="396" spans="2:31" x14ac:dyDescent="0.2">
      <c r="B396" t="s">
        <v>1482</v>
      </c>
      <c r="C396" t="s">
        <v>46</v>
      </c>
      <c r="D396" t="s">
        <v>1483</v>
      </c>
      <c r="E396">
        <v>18.588000000000001</v>
      </c>
      <c r="F396">
        <v>56</v>
      </c>
      <c r="G396">
        <v>2</v>
      </c>
      <c r="H396">
        <v>3</v>
      </c>
      <c r="I396">
        <v>1</v>
      </c>
      <c r="J396">
        <v>5</v>
      </c>
      <c r="K396">
        <v>6</v>
      </c>
      <c r="L396">
        <v>0.04</v>
      </c>
      <c r="M396">
        <v>0.05</v>
      </c>
      <c r="N396">
        <v>0.02</v>
      </c>
      <c r="O396">
        <v>0.09</v>
      </c>
      <c r="P396">
        <v>0.11</v>
      </c>
      <c r="Q396">
        <v>479.82</v>
      </c>
      <c r="R396">
        <v>8.57</v>
      </c>
      <c r="S396">
        <v>0.25</v>
      </c>
      <c r="T396">
        <v>0.38</v>
      </c>
      <c r="U396">
        <v>0.13</v>
      </c>
      <c r="V396">
        <v>0.63</v>
      </c>
      <c r="W396">
        <v>0.75</v>
      </c>
      <c r="X396">
        <v>12.93</v>
      </c>
      <c r="Y396">
        <v>13.5</v>
      </c>
      <c r="Z396">
        <v>50.93</v>
      </c>
      <c r="AA396">
        <v>53.39</v>
      </c>
      <c r="AB396">
        <v>-18.48</v>
      </c>
      <c r="AC396">
        <v>44.44</v>
      </c>
      <c r="AD396">
        <v>12</v>
      </c>
      <c r="AE396">
        <v>15</v>
      </c>
    </row>
    <row r="397" spans="2:31" x14ac:dyDescent="0.2">
      <c r="B397" t="s">
        <v>1589</v>
      </c>
      <c r="C397" t="s">
        <v>102</v>
      </c>
      <c r="D397" t="s">
        <v>1107</v>
      </c>
      <c r="E397">
        <v>15.365</v>
      </c>
      <c r="F397">
        <v>14</v>
      </c>
      <c r="G397">
        <v>0</v>
      </c>
      <c r="H397">
        <v>0</v>
      </c>
      <c r="I397">
        <v>2</v>
      </c>
      <c r="J397">
        <v>0</v>
      </c>
      <c r="K397">
        <v>2</v>
      </c>
      <c r="L397">
        <v>0</v>
      </c>
      <c r="M397">
        <v>0</v>
      </c>
      <c r="N397">
        <v>0.14000000000000001</v>
      </c>
      <c r="O397">
        <v>0</v>
      </c>
      <c r="P397">
        <v>0.14000000000000001</v>
      </c>
      <c r="Q397">
        <v>213.2</v>
      </c>
      <c r="R397">
        <v>15.23</v>
      </c>
      <c r="S397">
        <v>0</v>
      </c>
      <c r="T397">
        <v>0</v>
      </c>
      <c r="U397">
        <v>0.56000000000000005</v>
      </c>
      <c r="V397">
        <v>0</v>
      </c>
      <c r="W397">
        <v>0.56000000000000005</v>
      </c>
      <c r="X397">
        <v>12.15</v>
      </c>
      <c r="Y397">
        <v>13.14</v>
      </c>
      <c r="Z397">
        <v>39.770000000000003</v>
      </c>
      <c r="AA397">
        <v>51.2</v>
      </c>
      <c r="AB397">
        <v>-8.08</v>
      </c>
      <c r="AC397">
        <v>36.36</v>
      </c>
      <c r="AD397">
        <v>8</v>
      </c>
      <c r="AE397">
        <v>14</v>
      </c>
    </row>
    <row r="398" spans="2:31" x14ac:dyDescent="0.2">
      <c r="B398" t="s">
        <v>1386</v>
      </c>
      <c r="C398" t="s">
        <v>49</v>
      </c>
      <c r="D398" t="s">
        <v>1057</v>
      </c>
      <c r="E398">
        <v>16.43</v>
      </c>
      <c r="F398">
        <v>61</v>
      </c>
      <c r="G398">
        <v>9</v>
      </c>
      <c r="H398">
        <v>6</v>
      </c>
      <c r="I398">
        <v>6</v>
      </c>
      <c r="J398">
        <v>15</v>
      </c>
      <c r="K398">
        <v>21</v>
      </c>
      <c r="L398">
        <v>0.15</v>
      </c>
      <c r="M398">
        <v>0.1</v>
      </c>
      <c r="N398">
        <v>0.1</v>
      </c>
      <c r="O398">
        <v>0.25</v>
      </c>
      <c r="P398">
        <v>0.34</v>
      </c>
      <c r="Q398">
        <v>691.3</v>
      </c>
      <c r="R398">
        <v>11.33</v>
      </c>
      <c r="S398">
        <v>0.78</v>
      </c>
      <c r="T398">
        <v>0.52</v>
      </c>
      <c r="U398">
        <v>0.52</v>
      </c>
      <c r="V398">
        <v>1.3</v>
      </c>
      <c r="W398">
        <v>1.82</v>
      </c>
      <c r="X398">
        <v>13.11</v>
      </c>
      <c r="Y398">
        <v>13.29</v>
      </c>
      <c r="Z398">
        <v>52.44</v>
      </c>
      <c r="AA398">
        <v>49.16</v>
      </c>
      <c r="AB398">
        <v>-0.7</v>
      </c>
      <c r="AC398">
        <v>53.85</v>
      </c>
      <c r="AD398">
        <v>35</v>
      </c>
      <c r="AE398">
        <v>30</v>
      </c>
    </row>
    <row r="399" spans="2:31" x14ac:dyDescent="0.2">
      <c r="B399" t="s">
        <v>1428</v>
      </c>
      <c r="C399" t="s">
        <v>102</v>
      </c>
      <c r="D399" t="s">
        <v>1080</v>
      </c>
      <c r="E399">
        <v>17.331</v>
      </c>
      <c r="F399">
        <v>48</v>
      </c>
      <c r="G399">
        <v>2</v>
      </c>
      <c r="H399">
        <v>0</v>
      </c>
      <c r="I399">
        <v>1</v>
      </c>
      <c r="J399">
        <v>2</v>
      </c>
      <c r="K399">
        <v>3</v>
      </c>
      <c r="L399">
        <v>0.04</v>
      </c>
      <c r="M399">
        <v>0</v>
      </c>
      <c r="N399">
        <v>0.02</v>
      </c>
      <c r="O399">
        <v>0.04</v>
      </c>
      <c r="P399">
        <v>0.06</v>
      </c>
      <c r="Q399">
        <v>602.1</v>
      </c>
      <c r="R399">
        <v>12.54</v>
      </c>
      <c r="S399">
        <v>0.2</v>
      </c>
      <c r="T399">
        <v>0</v>
      </c>
      <c r="U399">
        <v>0.1</v>
      </c>
      <c r="V399">
        <v>0.2</v>
      </c>
      <c r="W399">
        <v>0.3</v>
      </c>
      <c r="X399">
        <v>13.03</v>
      </c>
      <c r="Y399">
        <v>13.38</v>
      </c>
      <c r="Z399">
        <v>50.87</v>
      </c>
      <c r="AA399">
        <v>49.18</v>
      </c>
      <c r="AB399">
        <v>-11.03</v>
      </c>
      <c r="AC399">
        <v>42</v>
      </c>
      <c r="AD399">
        <v>21</v>
      </c>
      <c r="AE399">
        <v>29</v>
      </c>
    </row>
    <row r="400" spans="2:31" x14ac:dyDescent="0.2">
      <c r="B400" t="s">
        <v>1353</v>
      </c>
      <c r="C400" t="s">
        <v>49</v>
      </c>
      <c r="D400" t="s">
        <v>3735</v>
      </c>
      <c r="E400">
        <v>18.393000000000001</v>
      </c>
      <c r="F400">
        <v>59</v>
      </c>
      <c r="G400">
        <v>2</v>
      </c>
      <c r="H400">
        <v>4</v>
      </c>
      <c r="I400">
        <v>6</v>
      </c>
      <c r="J400">
        <v>6</v>
      </c>
      <c r="K400">
        <v>12</v>
      </c>
      <c r="L400">
        <v>0.03</v>
      </c>
      <c r="M400">
        <v>7.0000000000000007E-2</v>
      </c>
      <c r="N400">
        <v>0.1</v>
      </c>
      <c r="O400">
        <v>0.1</v>
      </c>
      <c r="P400">
        <v>0.2</v>
      </c>
      <c r="Q400">
        <v>532.26</v>
      </c>
      <c r="R400">
        <v>9.02</v>
      </c>
      <c r="S400">
        <v>0.23</v>
      </c>
      <c r="T400">
        <v>0.45</v>
      </c>
      <c r="U400">
        <v>0.68</v>
      </c>
      <c r="V400">
        <v>0.68</v>
      </c>
      <c r="W400">
        <v>1.35</v>
      </c>
      <c r="X400">
        <v>13.11</v>
      </c>
      <c r="Y400">
        <v>13.36</v>
      </c>
      <c r="Z400">
        <v>50.26</v>
      </c>
      <c r="AA400">
        <v>49.42</v>
      </c>
      <c r="AB400">
        <v>14.27</v>
      </c>
      <c r="AC400">
        <v>66.67</v>
      </c>
      <c r="AD400">
        <v>24</v>
      </c>
      <c r="AE400">
        <v>12</v>
      </c>
    </row>
    <row r="401" spans="2:31" x14ac:dyDescent="0.2">
      <c r="B401" t="s">
        <v>1611</v>
      </c>
      <c r="C401" t="s">
        <v>46</v>
      </c>
      <c r="D401" t="s">
        <v>1059</v>
      </c>
      <c r="E401">
        <v>17.64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31.59</v>
      </c>
      <c r="R401">
        <v>6.32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13.69</v>
      </c>
      <c r="Y401">
        <v>14.42</v>
      </c>
      <c r="Z401">
        <v>54.58</v>
      </c>
      <c r="AA401">
        <v>39.74</v>
      </c>
      <c r="AB401">
        <v>-71.430000000000007</v>
      </c>
      <c r="AC401">
        <v>0</v>
      </c>
      <c r="AD401">
        <v>0</v>
      </c>
      <c r="AE401">
        <v>1</v>
      </c>
    </row>
    <row r="402" spans="2:31" x14ac:dyDescent="0.2">
      <c r="B402" t="s">
        <v>1464</v>
      </c>
      <c r="C402" t="s">
        <v>46</v>
      </c>
      <c r="D402" t="s">
        <v>1038</v>
      </c>
      <c r="E402">
        <v>18.614999999999998</v>
      </c>
      <c r="F402">
        <v>55</v>
      </c>
      <c r="G402">
        <v>1</v>
      </c>
      <c r="H402">
        <v>1</v>
      </c>
      <c r="I402">
        <v>1</v>
      </c>
      <c r="J402">
        <v>2</v>
      </c>
      <c r="K402">
        <v>3</v>
      </c>
      <c r="L402">
        <v>0.02</v>
      </c>
      <c r="M402">
        <v>0.02</v>
      </c>
      <c r="N402">
        <v>0.02</v>
      </c>
      <c r="O402">
        <v>0.04</v>
      </c>
      <c r="P402">
        <v>0.05</v>
      </c>
      <c r="Q402">
        <v>400.28</v>
      </c>
      <c r="R402">
        <v>7.28</v>
      </c>
      <c r="S402">
        <v>0.15</v>
      </c>
      <c r="T402">
        <v>0.15</v>
      </c>
      <c r="U402">
        <v>0.15</v>
      </c>
      <c r="V402">
        <v>0.3</v>
      </c>
      <c r="W402">
        <v>0.45</v>
      </c>
      <c r="X402">
        <v>11.04</v>
      </c>
      <c r="Y402">
        <v>13.15</v>
      </c>
      <c r="Z402">
        <v>44.83</v>
      </c>
      <c r="AA402">
        <v>49.89</v>
      </c>
      <c r="AB402">
        <v>-24.03</v>
      </c>
      <c r="AC402">
        <v>31.58</v>
      </c>
      <c r="AD402">
        <v>6</v>
      </c>
      <c r="AE402">
        <v>13</v>
      </c>
    </row>
    <row r="403" spans="2:31" x14ac:dyDescent="0.2">
      <c r="B403" t="s">
        <v>1424</v>
      </c>
      <c r="C403" t="s">
        <v>102</v>
      </c>
      <c r="D403" t="s">
        <v>1069</v>
      </c>
      <c r="E403">
        <v>17.331</v>
      </c>
      <c r="F403">
        <v>33</v>
      </c>
      <c r="G403">
        <v>1</v>
      </c>
      <c r="H403">
        <v>1</v>
      </c>
      <c r="I403">
        <v>3</v>
      </c>
      <c r="J403">
        <v>2</v>
      </c>
      <c r="K403">
        <v>5</v>
      </c>
      <c r="L403">
        <v>0.03</v>
      </c>
      <c r="M403">
        <v>0.03</v>
      </c>
      <c r="N403">
        <v>0.09</v>
      </c>
      <c r="O403">
        <v>0.06</v>
      </c>
      <c r="P403">
        <v>0.15</v>
      </c>
      <c r="Q403">
        <v>305.38</v>
      </c>
      <c r="R403">
        <v>9.25</v>
      </c>
      <c r="S403">
        <v>0.2</v>
      </c>
      <c r="T403">
        <v>0.2</v>
      </c>
      <c r="U403">
        <v>0.59</v>
      </c>
      <c r="V403">
        <v>0.39</v>
      </c>
      <c r="W403">
        <v>0.98</v>
      </c>
      <c r="X403">
        <v>13.12</v>
      </c>
      <c r="Y403">
        <v>13.22</v>
      </c>
      <c r="Z403">
        <v>52.83</v>
      </c>
      <c r="AA403">
        <v>48.56</v>
      </c>
      <c r="AB403">
        <v>-2.83</v>
      </c>
      <c r="AC403">
        <v>47.62</v>
      </c>
      <c r="AD403">
        <v>10</v>
      </c>
      <c r="AE403">
        <v>11</v>
      </c>
    </row>
    <row r="404" spans="2:31" x14ac:dyDescent="0.2">
      <c r="B404" t="s">
        <v>1541</v>
      </c>
      <c r="C404" t="s">
        <v>102</v>
      </c>
      <c r="D404" t="s">
        <v>1040</v>
      </c>
      <c r="E404">
        <v>18.686</v>
      </c>
      <c r="F404">
        <v>34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0.03</v>
      </c>
      <c r="O404">
        <v>0</v>
      </c>
      <c r="P404">
        <v>0.03</v>
      </c>
      <c r="Q404">
        <v>403.28</v>
      </c>
      <c r="R404">
        <v>11.86</v>
      </c>
      <c r="S404">
        <v>0</v>
      </c>
      <c r="T404">
        <v>0</v>
      </c>
      <c r="U404">
        <v>0.15</v>
      </c>
      <c r="V404">
        <v>0</v>
      </c>
      <c r="W404">
        <v>0.15</v>
      </c>
      <c r="X404">
        <v>13.53</v>
      </c>
      <c r="Y404">
        <v>13.54</v>
      </c>
      <c r="Z404">
        <v>47.38</v>
      </c>
      <c r="AA404">
        <v>50.55</v>
      </c>
      <c r="AB404">
        <v>1.46</v>
      </c>
      <c r="AC404">
        <v>44.44</v>
      </c>
      <c r="AD404">
        <v>16</v>
      </c>
      <c r="AE404">
        <v>20</v>
      </c>
    </row>
    <row r="405" spans="2:31" x14ac:dyDescent="0.2">
      <c r="B405" t="s">
        <v>1388</v>
      </c>
      <c r="C405" t="s">
        <v>49</v>
      </c>
      <c r="D405" t="s">
        <v>1059</v>
      </c>
      <c r="E405">
        <v>17.408000000000001</v>
      </c>
      <c r="F405">
        <v>61</v>
      </c>
      <c r="G405">
        <v>4</v>
      </c>
      <c r="H405">
        <v>2</v>
      </c>
      <c r="I405">
        <v>3</v>
      </c>
      <c r="J405">
        <v>6</v>
      </c>
      <c r="K405">
        <v>9</v>
      </c>
      <c r="L405">
        <v>7.0000000000000007E-2</v>
      </c>
      <c r="M405">
        <v>0.03</v>
      </c>
      <c r="N405">
        <v>0.05</v>
      </c>
      <c r="O405">
        <v>0.1</v>
      </c>
      <c r="P405">
        <v>0.15</v>
      </c>
      <c r="Q405">
        <v>546.86</v>
      </c>
      <c r="R405">
        <v>8.9600000000000009</v>
      </c>
      <c r="S405">
        <v>0.44</v>
      </c>
      <c r="T405">
        <v>0.22</v>
      </c>
      <c r="U405">
        <v>0.33</v>
      </c>
      <c r="V405">
        <v>0.66</v>
      </c>
      <c r="W405">
        <v>0.99</v>
      </c>
      <c r="X405">
        <v>12.4</v>
      </c>
      <c r="Y405">
        <v>12.73</v>
      </c>
      <c r="Z405">
        <v>49.85</v>
      </c>
      <c r="AA405">
        <v>48.06</v>
      </c>
      <c r="AB405">
        <v>-5.45</v>
      </c>
      <c r="AC405">
        <v>46.15</v>
      </c>
      <c r="AD405">
        <v>18</v>
      </c>
      <c r="AE405">
        <v>21</v>
      </c>
    </row>
    <row r="406" spans="2:31" x14ac:dyDescent="0.2">
      <c r="B406" t="s">
        <v>1491</v>
      </c>
      <c r="C406" t="s">
        <v>41</v>
      </c>
      <c r="D406" t="s">
        <v>1051</v>
      </c>
      <c r="E406">
        <v>18.114000000000001</v>
      </c>
      <c r="F406">
        <v>69</v>
      </c>
      <c r="G406">
        <v>1</v>
      </c>
      <c r="H406">
        <v>2</v>
      </c>
      <c r="I406">
        <v>2</v>
      </c>
      <c r="J406">
        <v>3</v>
      </c>
      <c r="K406">
        <v>5</v>
      </c>
      <c r="L406">
        <v>0.01</v>
      </c>
      <c r="M406">
        <v>0.03</v>
      </c>
      <c r="N406">
        <v>0.03</v>
      </c>
      <c r="O406">
        <v>0.04</v>
      </c>
      <c r="P406">
        <v>7.0000000000000007E-2</v>
      </c>
      <c r="Q406">
        <v>499.58</v>
      </c>
      <c r="R406">
        <v>7.24</v>
      </c>
      <c r="S406">
        <v>0.12</v>
      </c>
      <c r="T406">
        <v>0.24</v>
      </c>
      <c r="U406">
        <v>0.24</v>
      </c>
      <c r="V406">
        <v>0.36</v>
      </c>
      <c r="W406">
        <v>0.6</v>
      </c>
      <c r="X406">
        <v>12.51</v>
      </c>
      <c r="Y406">
        <v>13.48</v>
      </c>
      <c r="Z406">
        <v>47.95</v>
      </c>
      <c r="AA406">
        <v>49.45</v>
      </c>
      <c r="AB406">
        <v>-22.68</v>
      </c>
      <c r="AC406">
        <v>29.63</v>
      </c>
      <c r="AD406">
        <v>8</v>
      </c>
      <c r="AE406">
        <v>19</v>
      </c>
    </row>
    <row r="407" spans="2:31" x14ac:dyDescent="0.2">
      <c r="B407" t="s">
        <v>1202</v>
      </c>
      <c r="C407" t="s">
        <v>41</v>
      </c>
      <c r="D407" t="s">
        <v>1107</v>
      </c>
      <c r="E407">
        <v>18.518999999999998</v>
      </c>
      <c r="F407">
        <v>71</v>
      </c>
      <c r="G407">
        <v>11</v>
      </c>
      <c r="H407">
        <v>7</v>
      </c>
      <c r="I407">
        <v>7</v>
      </c>
      <c r="J407">
        <v>18</v>
      </c>
      <c r="K407">
        <v>25</v>
      </c>
      <c r="L407">
        <v>0.15</v>
      </c>
      <c r="M407">
        <v>0.1</v>
      </c>
      <c r="N407">
        <v>0.1</v>
      </c>
      <c r="O407">
        <v>0.25</v>
      </c>
      <c r="P407">
        <v>0.35</v>
      </c>
      <c r="Q407">
        <v>927.49</v>
      </c>
      <c r="R407">
        <v>13.06</v>
      </c>
      <c r="S407">
        <v>0.71</v>
      </c>
      <c r="T407">
        <v>0.45</v>
      </c>
      <c r="U407">
        <v>0.45</v>
      </c>
      <c r="V407">
        <v>1.1599999999999999</v>
      </c>
      <c r="W407">
        <v>1.62</v>
      </c>
      <c r="X407">
        <v>13.07</v>
      </c>
      <c r="Y407">
        <v>13.93</v>
      </c>
      <c r="Z407">
        <v>45.73</v>
      </c>
      <c r="AA407">
        <v>49.77</v>
      </c>
      <c r="AB407">
        <v>3.27</v>
      </c>
      <c r="AC407">
        <v>47.25</v>
      </c>
      <c r="AD407">
        <v>43</v>
      </c>
      <c r="AE407">
        <v>48</v>
      </c>
    </row>
    <row r="408" spans="2:31" x14ac:dyDescent="0.2">
      <c r="B408" t="s">
        <v>1622</v>
      </c>
      <c r="C408" t="s">
        <v>41</v>
      </c>
      <c r="D408" t="s">
        <v>1055</v>
      </c>
      <c r="E408">
        <v>16.106999999999999</v>
      </c>
      <c r="F408">
        <v>10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70.459999999999994</v>
      </c>
      <c r="R408">
        <v>7.05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13.56</v>
      </c>
      <c r="Y408">
        <v>14.14</v>
      </c>
      <c r="Z408">
        <v>53.98</v>
      </c>
      <c r="AA408">
        <v>54.52</v>
      </c>
      <c r="AB408">
        <v>-38.64</v>
      </c>
      <c r="AC408">
        <v>0</v>
      </c>
      <c r="AD408">
        <v>0</v>
      </c>
      <c r="AE408">
        <v>4</v>
      </c>
    </row>
    <row r="409" spans="2:31" x14ac:dyDescent="0.2">
      <c r="B409" t="s">
        <v>1043</v>
      </c>
      <c r="C409" t="s">
        <v>49</v>
      </c>
      <c r="D409" t="s">
        <v>1044</v>
      </c>
      <c r="E409">
        <v>20.547999999999998</v>
      </c>
      <c r="F409">
        <v>70</v>
      </c>
      <c r="G409">
        <v>39</v>
      </c>
      <c r="H409">
        <v>16</v>
      </c>
      <c r="I409">
        <v>1</v>
      </c>
      <c r="J409">
        <v>55</v>
      </c>
      <c r="K409">
        <v>56</v>
      </c>
      <c r="L409">
        <v>0.56000000000000005</v>
      </c>
      <c r="M409">
        <v>0.23</v>
      </c>
      <c r="N409">
        <v>0.01</v>
      </c>
      <c r="O409">
        <v>0.79</v>
      </c>
      <c r="P409">
        <v>0.8</v>
      </c>
      <c r="Q409">
        <v>1180.3900000000001</v>
      </c>
      <c r="R409">
        <v>16.86</v>
      </c>
      <c r="S409">
        <v>1.98</v>
      </c>
      <c r="T409">
        <v>0.81</v>
      </c>
      <c r="U409">
        <v>0.05</v>
      </c>
      <c r="V409">
        <v>2.8</v>
      </c>
      <c r="W409">
        <v>2.85</v>
      </c>
      <c r="X409">
        <v>14.8</v>
      </c>
      <c r="Y409">
        <v>14.02</v>
      </c>
      <c r="Z409">
        <v>50.57</v>
      </c>
      <c r="AA409">
        <v>50.07</v>
      </c>
      <c r="AB409">
        <v>4.66</v>
      </c>
      <c r="AC409">
        <v>53.44</v>
      </c>
      <c r="AD409">
        <v>70</v>
      </c>
      <c r="AE409">
        <v>61</v>
      </c>
    </row>
    <row r="410" spans="2:31" x14ac:dyDescent="0.2">
      <c r="B410" t="s">
        <v>1324</v>
      </c>
      <c r="C410" t="s">
        <v>102</v>
      </c>
      <c r="D410" t="s">
        <v>1061</v>
      </c>
      <c r="E410">
        <v>18.492000000000001</v>
      </c>
      <c r="F410">
        <v>67</v>
      </c>
      <c r="G410">
        <v>2</v>
      </c>
      <c r="H410">
        <v>10</v>
      </c>
      <c r="I410">
        <v>6</v>
      </c>
      <c r="J410">
        <v>12</v>
      </c>
      <c r="K410">
        <v>18</v>
      </c>
      <c r="L410">
        <v>0.03</v>
      </c>
      <c r="M410">
        <v>0.15</v>
      </c>
      <c r="N410">
        <v>0.09</v>
      </c>
      <c r="O410">
        <v>0.18</v>
      </c>
      <c r="P410">
        <v>0.27</v>
      </c>
      <c r="Q410">
        <v>1005.29</v>
      </c>
      <c r="R410">
        <v>15</v>
      </c>
      <c r="S410">
        <v>0.12</v>
      </c>
      <c r="T410">
        <v>0.6</v>
      </c>
      <c r="U410">
        <v>0.36</v>
      </c>
      <c r="V410">
        <v>0.72</v>
      </c>
      <c r="W410">
        <v>1.07</v>
      </c>
      <c r="X410">
        <v>13.24</v>
      </c>
      <c r="Y410">
        <v>13.8</v>
      </c>
      <c r="Z410">
        <v>46.96</v>
      </c>
      <c r="AA410">
        <v>50.18</v>
      </c>
      <c r="AB410">
        <v>-1.31</v>
      </c>
      <c r="AC410">
        <v>45.87</v>
      </c>
      <c r="AD410">
        <v>50</v>
      </c>
      <c r="AE410">
        <v>59</v>
      </c>
    </row>
    <row r="411" spans="2:31" x14ac:dyDescent="0.2">
      <c r="B411" t="s">
        <v>1352</v>
      </c>
      <c r="C411" t="s">
        <v>102</v>
      </c>
      <c r="D411" t="s">
        <v>1105</v>
      </c>
      <c r="E411">
        <v>18.800999999999998</v>
      </c>
      <c r="F411">
        <v>59</v>
      </c>
      <c r="G411">
        <v>4</v>
      </c>
      <c r="H411">
        <v>6</v>
      </c>
      <c r="I411">
        <v>8</v>
      </c>
      <c r="J411">
        <v>10</v>
      </c>
      <c r="K411">
        <v>18</v>
      </c>
      <c r="L411">
        <v>7.0000000000000007E-2</v>
      </c>
      <c r="M411">
        <v>0.1</v>
      </c>
      <c r="N411">
        <v>0.14000000000000001</v>
      </c>
      <c r="O411">
        <v>0.17</v>
      </c>
      <c r="P411">
        <v>0.31</v>
      </c>
      <c r="Q411">
        <v>972.95</v>
      </c>
      <c r="R411">
        <v>16.489999999999998</v>
      </c>
      <c r="S411">
        <v>0.25</v>
      </c>
      <c r="T411">
        <v>0.37</v>
      </c>
      <c r="U411">
        <v>0.49</v>
      </c>
      <c r="V411">
        <v>0.62</v>
      </c>
      <c r="W411">
        <v>1.1100000000000001</v>
      </c>
      <c r="X411">
        <v>13.4</v>
      </c>
      <c r="Y411">
        <v>13.73</v>
      </c>
      <c r="Z411">
        <v>43.84</v>
      </c>
      <c r="AA411">
        <v>49.4</v>
      </c>
      <c r="AB411">
        <v>8.83</v>
      </c>
      <c r="AC411">
        <v>49.07</v>
      </c>
      <c r="AD411">
        <v>53</v>
      </c>
      <c r="AE411">
        <v>55</v>
      </c>
    </row>
    <row r="412" spans="2:31" x14ac:dyDescent="0.2">
      <c r="B412" t="s">
        <v>1342</v>
      </c>
      <c r="C412" t="s">
        <v>49</v>
      </c>
      <c r="D412" t="s">
        <v>1055</v>
      </c>
      <c r="E412">
        <v>17.100999999999999</v>
      </c>
      <c r="F412">
        <v>70</v>
      </c>
      <c r="G412">
        <v>5</v>
      </c>
      <c r="H412">
        <v>3</v>
      </c>
      <c r="I412">
        <v>4</v>
      </c>
      <c r="J412">
        <v>8</v>
      </c>
      <c r="K412">
        <v>12</v>
      </c>
      <c r="L412">
        <v>7.0000000000000007E-2</v>
      </c>
      <c r="M412">
        <v>0.04</v>
      </c>
      <c r="N412">
        <v>0.06</v>
      </c>
      <c r="O412">
        <v>0.11</v>
      </c>
      <c r="P412">
        <v>0.17</v>
      </c>
      <c r="Q412">
        <v>641.03</v>
      </c>
      <c r="R412">
        <v>9.16</v>
      </c>
      <c r="S412">
        <v>0.47</v>
      </c>
      <c r="T412">
        <v>0.28000000000000003</v>
      </c>
      <c r="U412">
        <v>0.37</v>
      </c>
      <c r="V412">
        <v>0.75</v>
      </c>
      <c r="W412">
        <v>1.1200000000000001</v>
      </c>
      <c r="X412">
        <v>13.23</v>
      </c>
      <c r="Y412">
        <v>13.59</v>
      </c>
      <c r="Z412">
        <v>53.39</v>
      </c>
      <c r="AA412">
        <v>50.7</v>
      </c>
      <c r="AB412">
        <v>-3.99</v>
      </c>
      <c r="AC412">
        <v>52.63</v>
      </c>
      <c r="AD412">
        <v>20</v>
      </c>
      <c r="AE412">
        <v>18</v>
      </c>
    </row>
    <row r="413" spans="2:31" x14ac:dyDescent="0.2">
      <c r="B413" t="s">
        <v>1275</v>
      </c>
      <c r="C413" t="s">
        <v>41</v>
      </c>
      <c r="D413" t="s">
        <v>1049</v>
      </c>
      <c r="E413">
        <v>17.434999999999999</v>
      </c>
      <c r="F413">
        <v>58</v>
      </c>
      <c r="G413">
        <v>8</v>
      </c>
      <c r="H413">
        <v>7</v>
      </c>
      <c r="I413">
        <v>3</v>
      </c>
      <c r="J413">
        <v>15</v>
      </c>
      <c r="K413">
        <v>18</v>
      </c>
      <c r="L413">
        <v>0.14000000000000001</v>
      </c>
      <c r="M413">
        <v>0.12</v>
      </c>
      <c r="N413">
        <v>0.05</v>
      </c>
      <c r="O413">
        <v>0.26</v>
      </c>
      <c r="P413">
        <v>0.31</v>
      </c>
      <c r="Q413">
        <v>679.36</v>
      </c>
      <c r="R413">
        <v>11.71</v>
      </c>
      <c r="S413">
        <v>0.71</v>
      </c>
      <c r="T413">
        <v>0.62</v>
      </c>
      <c r="U413">
        <v>0.26</v>
      </c>
      <c r="V413">
        <v>1.32</v>
      </c>
      <c r="W413">
        <v>1.59</v>
      </c>
      <c r="X413">
        <v>13.1</v>
      </c>
      <c r="Y413">
        <v>13.26</v>
      </c>
      <c r="Z413">
        <v>54.64</v>
      </c>
      <c r="AA413">
        <v>50.56</v>
      </c>
      <c r="AB413">
        <v>-7.63</v>
      </c>
      <c r="AC413">
        <v>50</v>
      </c>
      <c r="AD413">
        <v>28</v>
      </c>
      <c r="AE413">
        <v>28</v>
      </c>
    </row>
    <row r="414" spans="2:31" x14ac:dyDescent="0.2">
      <c r="B414" t="s">
        <v>1046</v>
      </c>
      <c r="C414" t="s">
        <v>46</v>
      </c>
      <c r="D414" t="s">
        <v>1047</v>
      </c>
      <c r="E414">
        <v>20.638000000000002</v>
      </c>
      <c r="F414">
        <v>69</v>
      </c>
      <c r="G414">
        <v>31</v>
      </c>
      <c r="H414">
        <v>21</v>
      </c>
      <c r="I414">
        <v>6</v>
      </c>
      <c r="J414">
        <v>52</v>
      </c>
      <c r="K414">
        <v>58</v>
      </c>
      <c r="L414">
        <v>0.45</v>
      </c>
      <c r="M414">
        <v>0.3</v>
      </c>
      <c r="N414">
        <v>0.09</v>
      </c>
      <c r="O414">
        <v>0.75</v>
      </c>
      <c r="P414">
        <v>0.84</v>
      </c>
      <c r="Q414">
        <v>1115.7</v>
      </c>
      <c r="R414">
        <v>16.170000000000002</v>
      </c>
      <c r="S414">
        <v>1.67</v>
      </c>
      <c r="T414">
        <v>1.1299999999999999</v>
      </c>
      <c r="U414">
        <v>0.32</v>
      </c>
      <c r="V414">
        <v>2.8</v>
      </c>
      <c r="W414">
        <v>3.12</v>
      </c>
      <c r="X414">
        <v>13.74</v>
      </c>
      <c r="Y414">
        <v>13.71</v>
      </c>
      <c r="Z414">
        <v>47.71</v>
      </c>
      <c r="AA414">
        <v>47.89</v>
      </c>
      <c r="AB414">
        <v>19</v>
      </c>
      <c r="AC414">
        <v>57.55</v>
      </c>
      <c r="AD414">
        <v>61</v>
      </c>
      <c r="AE414">
        <v>45</v>
      </c>
    </row>
    <row r="415" spans="2:31" x14ac:dyDescent="0.2">
      <c r="B415" t="s">
        <v>1296</v>
      </c>
      <c r="C415" t="s">
        <v>102</v>
      </c>
      <c r="D415" t="s">
        <v>1040</v>
      </c>
      <c r="E415">
        <v>19.658000000000001</v>
      </c>
      <c r="F415">
        <v>56</v>
      </c>
      <c r="G415">
        <v>2</v>
      </c>
      <c r="H415">
        <v>5</v>
      </c>
      <c r="I415">
        <v>6</v>
      </c>
      <c r="J415">
        <v>7</v>
      </c>
      <c r="K415">
        <v>13</v>
      </c>
      <c r="L415">
        <v>0.04</v>
      </c>
      <c r="M415">
        <v>0.09</v>
      </c>
      <c r="N415">
        <v>0.11</v>
      </c>
      <c r="O415">
        <v>0.12</v>
      </c>
      <c r="P415">
        <v>0.23</v>
      </c>
      <c r="Q415">
        <v>835.35</v>
      </c>
      <c r="R415">
        <v>14.92</v>
      </c>
      <c r="S415">
        <v>0.14000000000000001</v>
      </c>
      <c r="T415">
        <v>0.36</v>
      </c>
      <c r="U415">
        <v>0.43</v>
      </c>
      <c r="V415">
        <v>0.5</v>
      </c>
      <c r="W415">
        <v>0.93</v>
      </c>
      <c r="X415">
        <v>13.68</v>
      </c>
      <c r="Y415">
        <v>13.77</v>
      </c>
      <c r="Z415">
        <v>47.79</v>
      </c>
      <c r="AA415">
        <v>50.37</v>
      </c>
      <c r="AB415">
        <v>1.1200000000000001</v>
      </c>
      <c r="AC415">
        <v>49.45</v>
      </c>
      <c r="AD415">
        <v>45</v>
      </c>
      <c r="AE415">
        <v>46</v>
      </c>
    </row>
    <row r="416" spans="2:31" x14ac:dyDescent="0.2">
      <c r="B416" t="s">
        <v>1068</v>
      </c>
      <c r="C416" t="s">
        <v>41</v>
      </c>
      <c r="D416" t="s">
        <v>1069</v>
      </c>
      <c r="E416">
        <v>20.649000000000001</v>
      </c>
      <c r="F416">
        <v>72</v>
      </c>
      <c r="G416">
        <v>25</v>
      </c>
      <c r="H416">
        <v>16</v>
      </c>
      <c r="I416">
        <v>6</v>
      </c>
      <c r="J416">
        <v>41</v>
      </c>
      <c r="K416">
        <v>47</v>
      </c>
      <c r="L416">
        <v>0.35</v>
      </c>
      <c r="M416">
        <v>0.22</v>
      </c>
      <c r="N416">
        <v>0.08</v>
      </c>
      <c r="O416">
        <v>0.56999999999999995</v>
      </c>
      <c r="P416">
        <v>0.65</v>
      </c>
      <c r="Q416">
        <v>1137.2</v>
      </c>
      <c r="R416">
        <v>15.79</v>
      </c>
      <c r="S416">
        <v>1.32</v>
      </c>
      <c r="T416">
        <v>0.84</v>
      </c>
      <c r="U416">
        <v>0.32</v>
      </c>
      <c r="V416">
        <v>2.16</v>
      </c>
      <c r="W416">
        <v>2.48</v>
      </c>
      <c r="X416">
        <v>14.3</v>
      </c>
      <c r="Y416">
        <v>14.13</v>
      </c>
      <c r="Z416">
        <v>51.37</v>
      </c>
      <c r="AA416">
        <v>49.99</v>
      </c>
      <c r="AB416">
        <v>2.39</v>
      </c>
      <c r="AC416">
        <v>53.27</v>
      </c>
      <c r="AD416">
        <v>57</v>
      </c>
      <c r="AE416">
        <v>50</v>
      </c>
    </row>
    <row r="417" spans="2:31" x14ac:dyDescent="0.2">
      <c r="B417" t="s">
        <v>1092</v>
      </c>
      <c r="C417" t="s">
        <v>49</v>
      </c>
      <c r="D417" t="s">
        <v>1055</v>
      </c>
      <c r="E417">
        <v>19.795000000000002</v>
      </c>
      <c r="F417">
        <v>72</v>
      </c>
      <c r="G417">
        <v>16</v>
      </c>
      <c r="H417">
        <v>15</v>
      </c>
      <c r="I417">
        <v>12</v>
      </c>
      <c r="J417">
        <v>31</v>
      </c>
      <c r="K417">
        <v>43</v>
      </c>
      <c r="L417">
        <v>0.22</v>
      </c>
      <c r="M417">
        <v>0.21</v>
      </c>
      <c r="N417">
        <v>0.17</v>
      </c>
      <c r="O417">
        <v>0.43</v>
      </c>
      <c r="P417">
        <v>0.6</v>
      </c>
      <c r="Q417">
        <v>1152.3699999999999</v>
      </c>
      <c r="R417">
        <v>16.010000000000002</v>
      </c>
      <c r="S417">
        <v>0.83</v>
      </c>
      <c r="T417">
        <v>0.78</v>
      </c>
      <c r="U417">
        <v>0.62</v>
      </c>
      <c r="V417">
        <v>1.61</v>
      </c>
      <c r="W417">
        <v>2.2400000000000002</v>
      </c>
      <c r="X417">
        <v>14.93</v>
      </c>
      <c r="Y417">
        <v>13.87</v>
      </c>
      <c r="Z417">
        <v>56.1</v>
      </c>
      <c r="AA417">
        <v>50.4</v>
      </c>
      <c r="AB417">
        <v>9.1300000000000008</v>
      </c>
      <c r="AC417">
        <v>62.14</v>
      </c>
      <c r="AD417">
        <v>64</v>
      </c>
      <c r="AE417">
        <v>39</v>
      </c>
    </row>
    <row r="418" spans="2:31" x14ac:dyDescent="0.2">
      <c r="B418" t="s">
        <v>1509</v>
      </c>
      <c r="C418" t="s">
        <v>102</v>
      </c>
      <c r="D418" t="s">
        <v>1057</v>
      </c>
      <c r="E418">
        <v>17.684000000000001</v>
      </c>
      <c r="F418">
        <v>51</v>
      </c>
      <c r="G418">
        <v>1</v>
      </c>
      <c r="H418">
        <v>3</v>
      </c>
      <c r="I418">
        <v>1</v>
      </c>
      <c r="J418">
        <v>4</v>
      </c>
      <c r="K418">
        <v>5</v>
      </c>
      <c r="L418">
        <v>0.02</v>
      </c>
      <c r="M418">
        <v>0.06</v>
      </c>
      <c r="N418">
        <v>0.02</v>
      </c>
      <c r="O418">
        <v>0.08</v>
      </c>
      <c r="P418">
        <v>0.1</v>
      </c>
      <c r="Q418">
        <v>563.1</v>
      </c>
      <c r="R418">
        <v>11.04</v>
      </c>
      <c r="S418">
        <v>0.11</v>
      </c>
      <c r="T418">
        <v>0.32</v>
      </c>
      <c r="U418">
        <v>0.11</v>
      </c>
      <c r="V418">
        <v>0.43</v>
      </c>
      <c r="W418">
        <v>0.53</v>
      </c>
      <c r="X418">
        <v>12.93</v>
      </c>
      <c r="Y418">
        <v>13.11</v>
      </c>
      <c r="Z418">
        <v>53.47</v>
      </c>
      <c r="AA418">
        <v>49.96</v>
      </c>
      <c r="AB418">
        <v>-12.51</v>
      </c>
      <c r="AC418">
        <v>42.31</v>
      </c>
      <c r="AD418">
        <v>22</v>
      </c>
      <c r="AE418">
        <v>30</v>
      </c>
    </row>
    <row r="419" spans="2:31" x14ac:dyDescent="0.2">
      <c r="B419" t="s">
        <v>1074</v>
      </c>
      <c r="C419" t="s">
        <v>41</v>
      </c>
      <c r="D419" t="s">
        <v>1220</v>
      </c>
      <c r="E419">
        <v>20.466000000000001</v>
      </c>
      <c r="F419">
        <v>67</v>
      </c>
      <c r="G419">
        <v>23</v>
      </c>
      <c r="H419">
        <v>20</v>
      </c>
      <c r="I419">
        <v>8</v>
      </c>
      <c r="J419">
        <v>43</v>
      </c>
      <c r="K419">
        <v>51</v>
      </c>
      <c r="L419">
        <v>0.34</v>
      </c>
      <c r="M419">
        <v>0.3</v>
      </c>
      <c r="N419">
        <v>0.12</v>
      </c>
      <c r="O419">
        <v>0.64</v>
      </c>
      <c r="P419">
        <v>0.76</v>
      </c>
      <c r="Q419">
        <v>939.18</v>
      </c>
      <c r="R419">
        <v>14.02</v>
      </c>
      <c r="S419">
        <v>1.47</v>
      </c>
      <c r="T419">
        <v>1.28</v>
      </c>
      <c r="U419">
        <v>0.51</v>
      </c>
      <c r="V419">
        <v>2.75</v>
      </c>
      <c r="W419">
        <v>3.26</v>
      </c>
      <c r="X419">
        <v>13.87</v>
      </c>
      <c r="Y419">
        <v>13.91</v>
      </c>
      <c r="Z419">
        <v>52.26</v>
      </c>
      <c r="AA419">
        <v>50.25</v>
      </c>
      <c r="AB419">
        <v>7.54</v>
      </c>
      <c r="AC419">
        <v>57.29</v>
      </c>
      <c r="AD419">
        <v>55</v>
      </c>
      <c r="AE419">
        <v>41</v>
      </c>
    </row>
    <row r="420" spans="2:31" x14ac:dyDescent="0.2">
      <c r="B420" t="s">
        <v>1405</v>
      </c>
      <c r="C420" t="s">
        <v>102</v>
      </c>
      <c r="D420" t="s">
        <v>1035</v>
      </c>
      <c r="E420">
        <v>16.811</v>
      </c>
      <c r="F420">
        <v>49</v>
      </c>
      <c r="G420">
        <v>0</v>
      </c>
      <c r="H420">
        <v>3</v>
      </c>
      <c r="I420">
        <v>7</v>
      </c>
      <c r="J420">
        <v>3</v>
      </c>
      <c r="K420">
        <v>10</v>
      </c>
      <c r="L420">
        <v>0</v>
      </c>
      <c r="M420">
        <v>0.06</v>
      </c>
      <c r="N420">
        <v>0.14000000000000001</v>
      </c>
      <c r="O420">
        <v>0.06</v>
      </c>
      <c r="P420">
        <v>0.2</v>
      </c>
      <c r="Q420">
        <v>678.6</v>
      </c>
      <c r="R420">
        <v>13.85</v>
      </c>
      <c r="S420">
        <v>0</v>
      </c>
      <c r="T420">
        <v>0.27</v>
      </c>
      <c r="U420">
        <v>0.62</v>
      </c>
      <c r="V420">
        <v>0.27</v>
      </c>
      <c r="W420">
        <v>0.88</v>
      </c>
      <c r="X420">
        <v>14.11</v>
      </c>
      <c r="Y420">
        <v>13.53</v>
      </c>
      <c r="Z420">
        <v>60.02</v>
      </c>
      <c r="AA420">
        <v>48.81</v>
      </c>
      <c r="AB420">
        <v>-13.54</v>
      </c>
      <c r="AC420">
        <v>50.7</v>
      </c>
      <c r="AD420">
        <v>36</v>
      </c>
      <c r="AE420">
        <v>35</v>
      </c>
    </row>
    <row r="421" spans="2:31" x14ac:dyDescent="0.2">
      <c r="B421" t="s">
        <v>1725</v>
      </c>
      <c r="C421" t="s">
        <v>41</v>
      </c>
      <c r="D421" t="s">
        <v>1102</v>
      </c>
      <c r="E421">
        <v>16.504000000000001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42.93</v>
      </c>
      <c r="R421">
        <v>8.59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12.48</v>
      </c>
      <c r="Y421">
        <v>13.64</v>
      </c>
      <c r="Z421">
        <v>31.74</v>
      </c>
      <c r="AA421">
        <v>52.03</v>
      </c>
      <c r="AB421">
        <v>-40.909999999999997</v>
      </c>
      <c r="AC421">
        <v>0</v>
      </c>
      <c r="AD421">
        <v>0</v>
      </c>
      <c r="AE421">
        <v>3</v>
      </c>
    </row>
    <row r="422" spans="2:31" x14ac:dyDescent="0.2">
      <c r="B422" t="s">
        <v>1553</v>
      </c>
      <c r="C422" t="s">
        <v>46</v>
      </c>
      <c r="D422" t="s">
        <v>1554</v>
      </c>
      <c r="E422">
        <v>17.388000000000002</v>
      </c>
      <c r="F422">
        <v>18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137.94</v>
      </c>
      <c r="R422">
        <v>7.66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11.14</v>
      </c>
      <c r="Y422">
        <v>12.93</v>
      </c>
      <c r="Z422">
        <v>41.61</v>
      </c>
      <c r="AA422">
        <v>51.29</v>
      </c>
      <c r="AB422">
        <v>-40.79</v>
      </c>
      <c r="AC422">
        <v>11.11</v>
      </c>
      <c r="AD422">
        <v>1</v>
      </c>
      <c r="AE422">
        <v>8</v>
      </c>
    </row>
    <row r="423" spans="2:31" x14ac:dyDescent="0.2">
      <c r="B423" t="s">
        <v>1082</v>
      </c>
      <c r="C423" t="s">
        <v>41</v>
      </c>
      <c r="D423" t="s">
        <v>644</v>
      </c>
      <c r="E423">
        <v>19.446999999999999</v>
      </c>
      <c r="F423">
        <v>71</v>
      </c>
      <c r="G423">
        <v>23</v>
      </c>
      <c r="H423">
        <v>19</v>
      </c>
      <c r="I423">
        <v>14</v>
      </c>
      <c r="J423">
        <v>42</v>
      </c>
      <c r="K423">
        <v>56</v>
      </c>
      <c r="L423">
        <v>0.32</v>
      </c>
      <c r="M423">
        <v>0.27</v>
      </c>
      <c r="N423">
        <v>0.2</v>
      </c>
      <c r="O423">
        <v>0.59</v>
      </c>
      <c r="P423">
        <v>0.79</v>
      </c>
      <c r="Q423">
        <v>1051.48</v>
      </c>
      <c r="R423">
        <v>14.81</v>
      </c>
      <c r="S423">
        <v>1.31</v>
      </c>
      <c r="T423">
        <v>1.08</v>
      </c>
      <c r="U423">
        <v>0.8</v>
      </c>
      <c r="V423">
        <v>2.4</v>
      </c>
      <c r="W423">
        <v>3.2</v>
      </c>
      <c r="X423">
        <v>13.79</v>
      </c>
      <c r="Y423">
        <v>13.79</v>
      </c>
      <c r="Z423">
        <v>53.71</v>
      </c>
      <c r="AA423">
        <v>50.25</v>
      </c>
      <c r="AB423">
        <v>8.59</v>
      </c>
      <c r="AC423">
        <v>58.82</v>
      </c>
      <c r="AD423">
        <v>70</v>
      </c>
      <c r="AE423">
        <v>49</v>
      </c>
    </row>
    <row r="424" spans="2:31" x14ac:dyDescent="0.2">
      <c r="B424" t="s">
        <v>1319</v>
      </c>
      <c r="C424" t="s">
        <v>102</v>
      </c>
      <c r="D424" t="s">
        <v>1049</v>
      </c>
      <c r="E424">
        <v>18.7</v>
      </c>
      <c r="F424">
        <v>68</v>
      </c>
      <c r="G424">
        <v>1</v>
      </c>
      <c r="H424">
        <v>10</v>
      </c>
      <c r="I424">
        <v>8</v>
      </c>
      <c r="J424">
        <v>11</v>
      </c>
      <c r="K424">
        <v>19</v>
      </c>
      <c r="L424">
        <v>0.01</v>
      </c>
      <c r="M424">
        <v>0.15</v>
      </c>
      <c r="N424">
        <v>0.12</v>
      </c>
      <c r="O424">
        <v>0.16</v>
      </c>
      <c r="P424">
        <v>0.28000000000000003</v>
      </c>
      <c r="Q424">
        <v>1034.21</v>
      </c>
      <c r="R424">
        <v>15.21</v>
      </c>
      <c r="S424">
        <v>0.06</v>
      </c>
      <c r="T424">
        <v>0.57999999999999996</v>
      </c>
      <c r="U424">
        <v>0.46</v>
      </c>
      <c r="V424">
        <v>0.64</v>
      </c>
      <c r="W424">
        <v>1.1000000000000001</v>
      </c>
      <c r="X424">
        <v>13.22</v>
      </c>
      <c r="Y424">
        <v>14.03</v>
      </c>
      <c r="Z424">
        <v>57.53</v>
      </c>
      <c r="AA424">
        <v>51.3</v>
      </c>
      <c r="AB424">
        <v>-7.04</v>
      </c>
      <c r="AC424">
        <v>52.34</v>
      </c>
      <c r="AD424">
        <v>56</v>
      </c>
      <c r="AE424">
        <v>51</v>
      </c>
    </row>
    <row r="425" spans="2:31" x14ac:dyDescent="0.2">
      <c r="B425" t="s">
        <v>1337</v>
      </c>
      <c r="C425" t="s">
        <v>102</v>
      </c>
      <c r="D425" t="s">
        <v>1102</v>
      </c>
      <c r="E425">
        <v>16.523</v>
      </c>
      <c r="F425">
        <v>67</v>
      </c>
      <c r="G425">
        <v>5</v>
      </c>
      <c r="H425">
        <v>4</v>
      </c>
      <c r="I425">
        <v>6</v>
      </c>
      <c r="J425">
        <v>9</v>
      </c>
      <c r="K425">
        <v>15</v>
      </c>
      <c r="L425">
        <v>7.0000000000000007E-2</v>
      </c>
      <c r="M425">
        <v>0.06</v>
      </c>
      <c r="N425">
        <v>0.09</v>
      </c>
      <c r="O425">
        <v>0.13</v>
      </c>
      <c r="P425">
        <v>0.22</v>
      </c>
      <c r="Q425">
        <v>1022.84</v>
      </c>
      <c r="R425">
        <v>15.27</v>
      </c>
      <c r="S425">
        <v>0.28999999999999998</v>
      </c>
      <c r="T425">
        <v>0.23</v>
      </c>
      <c r="U425">
        <v>0.35</v>
      </c>
      <c r="V425">
        <v>0.53</v>
      </c>
      <c r="W425">
        <v>0.88</v>
      </c>
      <c r="X425">
        <v>13.57</v>
      </c>
      <c r="Y425">
        <v>13.86</v>
      </c>
      <c r="Z425">
        <v>40.869999999999997</v>
      </c>
      <c r="AA425">
        <v>50.21</v>
      </c>
      <c r="AB425">
        <v>7.16</v>
      </c>
      <c r="AC425">
        <v>42.06</v>
      </c>
      <c r="AD425">
        <v>45</v>
      </c>
      <c r="AE425">
        <v>62</v>
      </c>
    </row>
    <row r="426" spans="2:31" x14ac:dyDescent="0.2">
      <c r="B426" t="s">
        <v>1616</v>
      </c>
      <c r="C426" t="s">
        <v>102</v>
      </c>
      <c r="D426" t="s">
        <v>1035</v>
      </c>
      <c r="E426">
        <v>16.677</v>
      </c>
      <c r="F426">
        <v>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46.43</v>
      </c>
      <c r="R426">
        <v>7.74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12.4</v>
      </c>
      <c r="Y426">
        <v>12.27</v>
      </c>
      <c r="Z426">
        <v>60.6</v>
      </c>
      <c r="AA426">
        <v>48.74</v>
      </c>
      <c r="AB426">
        <v>20</v>
      </c>
      <c r="AC426">
        <v>66.67</v>
      </c>
      <c r="AD426">
        <v>2</v>
      </c>
      <c r="AE426">
        <v>1</v>
      </c>
    </row>
    <row r="427" spans="2:31" x14ac:dyDescent="0.2">
      <c r="B427" t="s">
        <v>1414</v>
      </c>
      <c r="C427" t="s">
        <v>102</v>
      </c>
      <c r="D427" t="s">
        <v>644</v>
      </c>
      <c r="E427">
        <v>17.427</v>
      </c>
      <c r="F427">
        <v>65</v>
      </c>
      <c r="G427">
        <v>2</v>
      </c>
      <c r="H427">
        <v>2</v>
      </c>
      <c r="I427">
        <v>6</v>
      </c>
      <c r="J427">
        <v>4</v>
      </c>
      <c r="K427">
        <v>10</v>
      </c>
      <c r="L427">
        <v>0.03</v>
      </c>
      <c r="M427">
        <v>0.03</v>
      </c>
      <c r="N427">
        <v>0.09</v>
      </c>
      <c r="O427">
        <v>0.06</v>
      </c>
      <c r="P427">
        <v>0.15</v>
      </c>
      <c r="Q427">
        <v>773.39</v>
      </c>
      <c r="R427">
        <v>11.9</v>
      </c>
      <c r="S427">
        <v>0.16</v>
      </c>
      <c r="T427">
        <v>0.16</v>
      </c>
      <c r="U427">
        <v>0.47</v>
      </c>
      <c r="V427">
        <v>0.31</v>
      </c>
      <c r="W427">
        <v>0.78</v>
      </c>
      <c r="X427">
        <v>13.2</v>
      </c>
      <c r="Y427">
        <v>13.54</v>
      </c>
      <c r="Z427">
        <v>53.96</v>
      </c>
      <c r="AA427">
        <v>49.21</v>
      </c>
      <c r="AB427">
        <v>7.46</v>
      </c>
      <c r="AC427">
        <v>56.58</v>
      </c>
      <c r="AD427">
        <v>43</v>
      </c>
      <c r="AE427">
        <v>33</v>
      </c>
    </row>
    <row r="428" spans="2:31" x14ac:dyDescent="0.2">
      <c r="B428" t="s">
        <v>1524</v>
      </c>
      <c r="C428" t="s">
        <v>1240</v>
      </c>
      <c r="D428" t="s">
        <v>1696</v>
      </c>
      <c r="E428">
        <v>19.600999999999999</v>
      </c>
      <c r="F428">
        <v>73</v>
      </c>
      <c r="G428">
        <v>2</v>
      </c>
      <c r="H428">
        <v>3</v>
      </c>
      <c r="I428">
        <v>5</v>
      </c>
      <c r="J428">
        <v>5</v>
      </c>
      <c r="K428">
        <v>10</v>
      </c>
      <c r="L428">
        <v>0.03</v>
      </c>
      <c r="M428">
        <v>0.04</v>
      </c>
      <c r="N428">
        <v>7.0000000000000007E-2</v>
      </c>
      <c r="O428">
        <v>7.0000000000000007E-2</v>
      </c>
      <c r="P428">
        <v>0.14000000000000001</v>
      </c>
      <c r="Q428">
        <v>815.03</v>
      </c>
      <c r="R428">
        <v>11.16</v>
      </c>
      <c r="S428">
        <v>0.15</v>
      </c>
      <c r="T428">
        <v>0.22</v>
      </c>
      <c r="U428">
        <v>0.37</v>
      </c>
      <c r="V428">
        <v>0.37</v>
      </c>
      <c r="W428">
        <v>0.74</v>
      </c>
      <c r="X428">
        <v>11.97</v>
      </c>
      <c r="Y428">
        <v>13.52</v>
      </c>
      <c r="Z428">
        <v>49.43</v>
      </c>
      <c r="AA428">
        <v>49.3</v>
      </c>
      <c r="AB428">
        <v>-13.39</v>
      </c>
      <c r="AC428">
        <v>42.03</v>
      </c>
      <c r="AD428">
        <v>29</v>
      </c>
      <c r="AE428">
        <v>40</v>
      </c>
    </row>
    <row r="429" spans="2:31" x14ac:dyDescent="0.2">
      <c r="B429" t="s">
        <v>1222</v>
      </c>
      <c r="C429" t="s">
        <v>41</v>
      </c>
      <c r="D429" t="s">
        <v>1072</v>
      </c>
      <c r="E429">
        <v>18.314</v>
      </c>
      <c r="F429">
        <v>72</v>
      </c>
      <c r="G429">
        <v>11</v>
      </c>
      <c r="H429">
        <v>14</v>
      </c>
      <c r="I429">
        <v>7</v>
      </c>
      <c r="J429">
        <v>25</v>
      </c>
      <c r="K429">
        <v>32</v>
      </c>
      <c r="L429">
        <v>0.15</v>
      </c>
      <c r="M429">
        <v>0.19</v>
      </c>
      <c r="N429">
        <v>0.1</v>
      </c>
      <c r="O429">
        <v>0.35</v>
      </c>
      <c r="P429">
        <v>0.44</v>
      </c>
      <c r="Q429">
        <v>1017.28</v>
      </c>
      <c r="R429">
        <v>14.13</v>
      </c>
      <c r="S429">
        <v>0.65</v>
      </c>
      <c r="T429">
        <v>0.83</v>
      </c>
      <c r="U429">
        <v>0.41</v>
      </c>
      <c r="V429">
        <v>1.47</v>
      </c>
      <c r="W429">
        <v>1.89</v>
      </c>
      <c r="X429">
        <v>15.08</v>
      </c>
      <c r="Y429">
        <v>14.15</v>
      </c>
      <c r="Z429">
        <v>50.84</v>
      </c>
      <c r="AA429">
        <v>53.23</v>
      </c>
      <c r="AB429">
        <v>-2.0699999999999998</v>
      </c>
      <c r="AC429">
        <v>48.15</v>
      </c>
      <c r="AD429">
        <v>52</v>
      </c>
      <c r="AE429">
        <v>56</v>
      </c>
    </row>
    <row r="430" spans="2:31" x14ac:dyDescent="0.2">
      <c r="B430" t="s">
        <v>1113</v>
      </c>
      <c r="C430" t="s">
        <v>46</v>
      </c>
      <c r="D430" t="s">
        <v>1689</v>
      </c>
      <c r="E430">
        <v>19.452999999999999</v>
      </c>
      <c r="F430">
        <v>65</v>
      </c>
      <c r="G430">
        <v>21</v>
      </c>
      <c r="H430">
        <v>8</v>
      </c>
      <c r="I430">
        <v>6</v>
      </c>
      <c r="J430">
        <v>29</v>
      </c>
      <c r="K430">
        <v>35</v>
      </c>
      <c r="L430">
        <v>0.32</v>
      </c>
      <c r="M430">
        <v>0.12</v>
      </c>
      <c r="N430">
        <v>0.09</v>
      </c>
      <c r="O430">
        <v>0.45</v>
      </c>
      <c r="P430">
        <v>0.54</v>
      </c>
      <c r="Q430">
        <v>919.52</v>
      </c>
      <c r="R430">
        <v>14.15</v>
      </c>
      <c r="S430">
        <v>1.37</v>
      </c>
      <c r="T430">
        <v>0.52</v>
      </c>
      <c r="U430">
        <v>0.39</v>
      </c>
      <c r="V430">
        <v>1.89</v>
      </c>
      <c r="W430">
        <v>2.2799999999999998</v>
      </c>
      <c r="X430">
        <v>14.23</v>
      </c>
      <c r="Y430">
        <v>13.69</v>
      </c>
      <c r="Z430">
        <v>49.09</v>
      </c>
      <c r="AA430">
        <v>48.92</v>
      </c>
      <c r="AB430">
        <v>7.82</v>
      </c>
      <c r="AC430">
        <v>51.02</v>
      </c>
      <c r="AD430">
        <v>50</v>
      </c>
      <c r="AE430">
        <v>48</v>
      </c>
    </row>
    <row r="431" spans="2:31" x14ac:dyDescent="0.2">
      <c r="B431" t="s">
        <v>1468</v>
      </c>
      <c r="C431" t="s">
        <v>49</v>
      </c>
      <c r="D431" t="s">
        <v>1078</v>
      </c>
      <c r="E431">
        <v>17.369</v>
      </c>
      <c r="F431">
        <v>62</v>
      </c>
      <c r="G431">
        <v>7</v>
      </c>
      <c r="H431">
        <v>1</v>
      </c>
      <c r="I431">
        <v>1</v>
      </c>
      <c r="J431">
        <v>8</v>
      </c>
      <c r="K431">
        <v>9</v>
      </c>
      <c r="L431">
        <v>0.11</v>
      </c>
      <c r="M431">
        <v>0.02</v>
      </c>
      <c r="N431">
        <v>0.02</v>
      </c>
      <c r="O431">
        <v>0.13</v>
      </c>
      <c r="P431">
        <v>0.15</v>
      </c>
      <c r="Q431">
        <v>615.35</v>
      </c>
      <c r="R431">
        <v>9.92</v>
      </c>
      <c r="S431">
        <v>0.68</v>
      </c>
      <c r="T431">
        <v>0.1</v>
      </c>
      <c r="U431">
        <v>0.1</v>
      </c>
      <c r="V431">
        <v>0.78</v>
      </c>
      <c r="W431">
        <v>0.88</v>
      </c>
      <c r="X431">
        <v>12.45</v>
      </c>
      <c r="Y431">
        <v>13.12</v>
      </c>
      <c r="Z431">
        <v>42.83</v>
      </c>
      <c r="AA431">
        <v>50.1</v>
      </c>
      <c r="AB431">
        <v>-16.3</v>
      </c>
      <c r="AC431">
        <v>27.45</v>
      </c>
      <c r="AD431">
        <v>14</v>
      </c>
      <c r="AE431">
        <v>37</v>
      </c>
    </row>
    <row r="432" spans="2:31" x14ac:dyDescent="0.2">
      <c r="B432" t="s">
        <v>1330</v>
      </c>
      <c r="C432" t="s">
        <v>102</v>
      </c>
      <c r="D432" t="s">
        <v>1064</v>
      </c>
      <c r="E432">
        <v>18.146999999999998</v>
      </c>
      <c r="F432">
        <v>72</v>
      </c>
      <c r="G432">
        <v>5</v>
      </c>
      <c r="H432">
        <v>7</v>
      </c>
      <c r="I432">
        <v>7</v>
      </c>
      <c r="J432">
        <v>12</v>
      </c>
      <c r="K432">
        <v>19</v>
      </c>
      <c r="L432">
        <v>7.0000000000000007E-2</v>
      </c>
      <c r="M432">
        <v>0.1</v>
      </c>
      <c r="N432">
        <v>0.1</v>
      </c>
      <c r="O432">
        <v>0.17</v>
      </c>
      <c r="P432">
        <v>0.26</v>
      </c>
      <c r="Q432">
        <v>1104.8900000000001</v>
      </c>
      <c r="R432">
        <v>15.35</v>
      </c>
      <c r="S432">
        <v>0.27</v>
      </c>
      <c r="T432">
        <v>0.38</v>
      </c>
      <c r="U432">
        <v>0.38</v>
      </c>
      <c r="V432">
        <v>0.65</v>
      </c>
      <c r="W432">
        <v>1.03</v>
      </c>
      <c r="X432">
        <v>13.78</v>
      </c>
      <c r="Y432">
        <v>13.67</v>
      </c>
      <c r="Z432">
        <v>48.96</v>
      </c>
      <c r="AA432">
        <v>50.5</v>
      </c>
      <c r="AB432">
        <v>0.87</v>
      </c>
      <c r="AC432">
        <v>50.42</v>
      </c>
      <c r="AD432">
        <v>60</v>
      </c>
      <c r="AE432">
        <v>59</v>
      </c>
    </row>
    <row r="433" spans="2:31" x14ac:dyDescent="0.2">
      <c r="B433" t="s">
        <v>1335</v>
      </c>
      <c r="C433" t="s">
        <v>46</v>
      </c>
      <c r="D433" t="s">
        <v>1038</v>
      </c>
      <c r="E433">
        <v>17.722000000000001</v>
      </c>
      <c r="F433">
        <v>72</v>
      </c>
      <c r="G433">
        <v>7</v>
      </c>
      <c r="H433">
        <v>6</v>
      </c>
      <c r="I433">
        <v>5</v>
      </c>
      <c r="J433">
        <v>13</v>
      </c>
      <c r="K433">
        <v>18</v>
      </c>
      <c r="L433">
        <v>0.1</v>
      </c>
      <c r="M433">
        <v>0.08</v>
      </c>
      <c r="N433">
        <v>7.0000000000000007E-2</v>
      </c>
      <c r="O433">
        <v>0.18</v>
      </c>
      <c r="P433">
        <v>0.25</v>
      </c>
      <c r="Q433">
        <v>860.18</v>
      </c>
      <c r="R433">
        <v>11.95</v>
      </c>
      <c r="S433">
        <v>0.49</v>
      </c>
      <c r="T433">
        <v>0.42</v>
      </c>
      <c r="U433">
        <v>0.35</v>
      </c>
      <c r="V433">
        <v>0.91</v>
      </c>
      <c r="W433">
        <v>1.26</v>
      </c>
      <c r="X433">
        <v>14.04</v>
      </c>
      <c r="Y433">
        <v>13.59</v>
      </c>
      <c r="Z433">
        <v>55.24</v>
      </c>
      <c r="AA433">
        <v>49.71</v>
      </c>
      <c r="AB433">
        <v>-10.82</v>
      </c>
      <c r="AC433">
        <v>48.65</v>
      </c>
      <c r="AD433">
        <v>36</v>
      </c>
      <c r="AE433">
        <v>38</v>
      </c>
    </row>
    <row r="434" spans="2:31" x14ac:dyDescent="0.2">
      <c r="B434" t="s">
        <v>1339</v>
      </c>
      <c r="C434" t="s">
        <v>49</v>
      </c>
      <c r="D434" t="s">
        <v>1076</v>
      </c>
      <c r="E434">
        <v>20.428000000000001</v>
      </c>
      <c r="F434">
        <v>58</v>
      </c>
      <c r="G434">
        <v>3</v>
      </c>
      <c r="H434">
        <v>6</v>
      </c>
      <c r="I434">
        <v>3</v>
      </c>
      <c r="J434">
        <v>9</v>
      </c>
      <c r="K434">
        <v>12</v>
      </c>
      <c r="L434">
        <v>0.05</v>
      </c>
      <c r="M434">
        <v>0.1</v>
      </c>
      <c r="N434">
        <v>0.05</v>
      </c>
      <c r="O434">
        <v>0.16</v>
      </c>
      <c r="P434">
        <v>0.21</v>
      </c>
      <c r="Q434">
        <v>628.71</v>
      </c>
      <c r="R434">
        <v>10.84</v>
      </c>
      <c r="S434">
        <v>0.28999999999999998</v>
      </c>
      <c r="T434">
        <v>0.56999999999999995</v>
      </c>
      <c r="U434">
        <v>0.28999999999999998</v>
      </c>
      <c r="V434">
        <v>0.86</v>
      </c>
      <c r="W434">
        <v>1.1499999999999999</v>
      </c>
      <c r="X434">
        <v>13.79</v>
      </c>
      <c r="Y434">
        <v>13.58</v>
      </c>
      <c r="Z434">
        <v>48.21</v>
      </c>
      <c r="AA434">
        <v>52.4</v>
      </c>
      <c r="AB434">
        <v>-19.61</v>
      </c>
      <c r="AC434">
        <v>32.729999999999997</v>
      </c>
      <c r="AD434">
        <v>18</v>
      </c>
      <c r="AE434">
        <v>37</v>
      </c>
    </row>
    <row r="435" spans="2:31" x14ac:dyDescent="0.2">
      <c r="B435" t="s">
        <v>1340</v>
      </c>
      <c r="C435" t="s">
        <v>46</v>
      </c>
      <c r="D435" t="s">
        <v>1061</v>
      </c>
      <c r="E435">
        <v>17.41</v>
      </c>
      <c r="F435">
        <v>62</v>
      </c>
      <c r="G435">
        <v>5</v>
      </c>
      <c r="H435">
        <v>6</v>
      </c>
      <c r="I435">
        <v>1</v>
      </c>
      <c r="J435">
        <v>11</v>
      </c>
      <c r="K435">
        <v>12</v>
      </c>
      <c r="L435">
        <v>0.08</v>
      </c>
      <c r="M435">
        <v>0.1</v>
      </c>
      <c r="N435">
        <v>0.02</v>
      </c>
      <c r="O435">
        <v>0.18</v>
      </c>
      <c r="P435">
        <v>0.19</v>
      </c>
      <c r="Q435">
        <v>663.4</v>
      </c>
      <c r="R435">
        <v>10.7</v>
      </c>
      <c r="S435">
        <v>0.45</v>
      </c>
      <c r="T435">
        <v>0.54</v>
      </c>
      <c r="U435">
        <v>0.09</v>
      </c>
      <c r="V435">
        <v>0.99</v>
      </c>
      <c r="W435">
        <v>1.0900000000000001</v>
      </c>
      <c r="X435">
        <v>13.61</v>
      </c>
      <c r="Y435">
        <v>13.82</v>
      </c>
      <c r="Z435">
        <v>47.03</v>
      </c>
      <c r="AA435">
        <v>50.68</v>
      </c>
      <c r="AB435">
        <v>-13.59</v>
      </c>
      <c r="AC435">
        <v>37.29</v>
      </c>
      <c r="AD435">
        <v>22</v>
      </c>
      <c r="AE435">
        <v>37</v>
      </c>
    </row>
    <row r="436" spans="2:31" x14ac:dyDescent="0.2">
      <c r="B436" t="s">
        <v>1223</v>
      </c>
      <c r="C436" t="s">
        <v>41</v>
      </c>
      <c r="D436" t="s">
        <v>1105</v>
      </c>
      <c r="E436">
        <v>17.579999999999998</v>
      </c>
      <c r="F436">
        <v>56</v>
      </c>
      <c r="G436">
        <v>8</v>
      </c>
      <c r="H436">
        <v>3</v>
      </c>
      <c r="I436">
        <v>1</v>
      </c>
      <c r="J436">
        <v>11</v>
      </c>
      <c r="K436">
        <v>12</v>
      </c>
      <c r="L436">
        <v>0.14000000000000001</v>
      </c>
      <c r="M436">
        <v>0.05</v>
      </c>
      <c r="N436">
        <v>0.02</v>
      </c>
      <c r="O436">
        <v>0.2</v>
      </c>
      <c r="P436">
        <v>0.21</v>
      </c>
      <c r="Q436">
        <v>522.59</v>
      </c>
      <c r="R436">
        <v>9.33</v>
      </c>
      <c r="S436">
        <v>0.92</v>
      </c>
      <c r="T436">
        <v>0.34</v>
      </c>
      <c r="U436">
        <v>0.11</v>
      </c>
      <c r="V436">
        <v>1.26</v>
      </c>
      <c r="W436">
        <v>1.38</v>
      </c>
      <c r="X436">
        <v>12.91</v>
      </c>
      <c r="Y436">
        <v>13.21</v>
      </c>
      <c r="Z436">
        <v>42.49</v>
      </c>
      <c r="AA436">
        <v>49.26</v>
      </c>
      <c r="AB436">
        <v>9.17</v>
      </c>
      <c r="AC436">
        <v>52.63</v>
      </c>
      <c r="AD436">
        <v>20</v>
      </c>
      <c r="AE436">
        <v>18</v>
      </c>
    </row>
    <row r="437" spans="2:31" x14ac:dyDescent="0.2">
      <c r="B437" t="s">
        <v>1116</v>
      </c>
      <c r="C437" t="s">
        <v>41</v>
      </c>
      <c r="D437" t="s">
        <v>1076</v>
      </c>
      <c r="E437">
        <v>18.417999999999999</v>
      </c>
      <c r="F437">
        <v>47</v>
      </c>
      <c r="G437">
        <v>12</v>
      </c>
      <c r="H437">
        <v>13</v>
      </c>
      <c r="I437">
        <v>7</v>
      </c>
      <c r="J437">
        <v>25</v>
      </c>
      <c r="K437">
        <v>32</v>
      </c>
      <c r="L437">
        <v>0.26</v>
      </c>
      <c r="M437">
        <v>0.28000000000000003</v>
      </c>
      <c r="N437">
        <v>0.15</v>
      </c>
      <c r="O437">
        <v>0.53</v>
      </c>
      <c r="P437">
        <v>0.68</v>
      </c>
      <c r="Q437">
        <v>705.84</v>
      </c>
      <c r="R437">
        <v>15.02</v>
      </c>
      <c r="S437">
        <v>1.02</v>
      </c>
      <c r="T437">
        <v>1.1100000000000001</v>
      </c>
      <c r="U437">
        <v>0.6</v>
      </c>
      <c r="V437">
        <v>2.13</v>
      </c>
      <c r="W437">
        <v>2.72</v>
      </c>
      <c r="X437">
        <v>15.14</v>
      </c>
      <c r="Y437">
        <v>14.15</v>
      </c>
      <c r="Z437">
        <v>49.94</v>
      </c>
      <c r="AA437">
        <v>51.63</v>
      </c>
      <c r="AB437">
        <v>14.23</v>
      </c>
      <c r="AC437">
        <v>60</v>
      </c>
      <c r="AD437">
        <v>45</v>
      </c>
      <c r="AE437">
        <v>30</v>
      </c>
    </row>
    <row r="438" spans="2:31" x14ac:dyDescent="0.2">
      <c r="B438" t="s">
        <v>1500</v>
      </c>
      <c r="C438" t="s">
        <v>49</v>
      </c>
      <c r="D438" t="s">
        <v>1044</v>
      </c>
      <c r="E438">
        <v>19.562000000000001</v>
      </c>
      <c r="F438">
        <v>4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0.25</v>
      </c>
      <c r="N438">
        <v>0</v>
      </c>
      <c r="O438">
        <v>0.25</v>
      </c>
      <c r="P438">
        <v>0.25</v>
      </c>
      <c r="Q438">
        <v>56.13</v>
      </c>
      <c r="R438">
        <v>14.03</v>
      </c>
      <c r="S438">
        <v>0</v>
      </c>
      <c r="T438">
        <v>1.07</v>
      </c>
      <c r="U438">
        <v>0</v>
      </c>
      <c r="V438">
        <v>1.07</v>
      </c>
      <c r="W438">
        <v>1.07</v>
      </c>
      <c r="X438">
        <v>14.91</v>
      </c>
      <c r="Y438">
        <v>13.79</v>
      </c>
      <c r="Z438">
        <v>48.07</v>
      </c>
      <c r="AA438">
        <v>48.82</v>
      </c>
      <c r="AB438">
        <v>5.45</v>
      </c>
      <c r="AC438">
        <v>60</v>
      </c>
      <c r="AD438">
        <v>3</v>
      </c>
      <c r="AE438">
        <v>2</v>
      </c>
    </row>
    <row r="439" spans="2:31" x14ac:dyDescent="0.2">
      <c r="B439" t="s">
        <v>1571</v>
      </c>
      <c r="C439" t="s">
        <v>46</v>
      </c>
      <c r="D439" t="s">
        <v>1072</v>
      </c>
      <c r="E439">
        <v>19.190000000000001</v>
      </c>
      <c r="F439">
        <v>38</v>
      </c>
      <c r="G439">
        <v>2</v>
      </c>
      <c r="H439">
        <v>0</v>
      </c>
      <c r="I439">
        <v>2</v>
      </c>
      <c r="J439">
        <v>2</v>
      </c>
      <c r="K439">
        <v>4</v>
      </c>
      <c r="L439">
        <v>0.05</v>
      </c>
      <c r="M439">
        <v>0</v>
      </c>
      <c r="N439">
        <v>0.05</v>
      </c>
      <c r="O439">
        <v>0.05</v>
      </c>
      <c r="P439">
        <v>0.11</v>
      </c>
      <c r="Q439">
        <v>249.83</v>
      </c>
      <c r="R439">
        <v>6.57</v>
      </c>
      <c r="S439">
        <v>0.48</v>
      </c>
      <c r="T439">
        <v>0</v>
      </c>
      <c r="U439">
        <v>0.48</v>
      </c>
      <c r="V439">
        <v>0.48</v>
      </c>
      <c r="W439">
        <v>0.96</v>
      </c>
      <c r="X439">
        <v>11.77</v>
      </c>
      <c r="Y439">
        <v>12.29</v>
      </c>
      <c r="Z439">
        <v>47.31</v>
      </c>
      <c r="AA439">
        <v>47.25</v>
      </c>
      <c r="AB439">
        <v>-3.29</v>
      </c>
      <c r="AC439">
        <v>50</v>
      </c>
      <c r="AD439">
        <v>5</v>
      </c>
      <c r="AE439">
        <v>5</v>
      </c>
    </row>
    <row r="440" spans="2:31" x14ac:dyDescent="0.2">
      <c r="B440" t="s">
        <v>1265</v>
      </c>
      <c r="C440" t="s">
        <v>49</v>
      </c>
      <c r="D440" t="s">
        <v>1057</v>
      </c>
      <c r="E440">
        <v>18.193000000000001</v>
      </c>
      <c r="F440">
        <v>66</v>
      </c>
      <c r="G440">
        <v>9</v>
      </c>
      <c r="H440">
        <v>3</v>
      </c>
      <c r="I440">
        <v>6</v>
      </c>
      <c r="J440">
        <v>12</v>
      </c>
      <c r="K440">
        <v>18</v>
      </c>
      <c r="L440">
        <v>0.14000000000000001</v>
      </c>
      <c r="M440">
        <v>0.05</v>
      </c>
      <c r="N440">
        <v>0.09</v>
      </c>
      <c r="O440">
        <v>0.18</v>
      </c>
      <c r="P440">
        <v>0.27</v>
      </c>
      <c r="Q440">
        <v>619.46</v>
      </c>
      <c r="R440">
        <v>9.39</v>
      </c>
      <c r="S440">
        <v>0.87</v>
      </c>
      <c r="T440">
        <v>0.28999999999999998</v>
      </c>
      <c r="U440">
        <v>0.57999999999999996</v>
      </c>
      <c r="V440">
        <v>1.1599999999999999</v>
      </c>
      <c r="W440">
        <v>1.74</v>
      </c>
      <c r="X440">
        <v>13.09</v>
      </c>
      <c r="Y440">
        <v>12.99</v>
      </c>
      <c r="Z440">
        <v>53.27</v>
      </c>
      <c r="AA440">
        <v>48.54</v>
      </c>
      <c r="AB440">
        <v>-1.87</v>
      </c>
      <c r="AC440">
        <v>52</v>
      </c>
      <c r="AD440">
        <v>26</v>
      </c>
      <c r="AE440">
        <v>24</v>
      </c>
    </row>
    <row r="441" spans="2:31" x14ac:dyDescent="0.2">
      <c r="B441" t="s">
        <v>1152</v>
      </c>
      <c r="C441" t="s">
        <v>41</v>
      </c>
      <c r="D441" t="s">
        <v>1040</v>
      </c>
      <c r="E441">
        <v>17.861999999999998</v>
      </c>
      <c r="F441">
        <v>39</v>
      </c>
      <c r="G441">
        <v>6</v>
      </c>
      <c r="H441">
        <v>6</v>
      </c>
      <c r="I441">
        <v>11</v>
      </c>
      <c r="J441">
        <v>12</v>
      </c>
      <c r="K441">
        <v>23</v>
      </c>
      <c r="L441">
        <v>0.15</v>
      </c>
      <c r="M441">
        <v>0.15</v>
      </c>
      <c r="N441">
        <v>0.28000000000000003</v>
      </c>
      <c r="O441">
        <v>0.31</v>
      </c>
      <c r="P441">
        <v>0.59</v>
      </c>
      <c r="Q441">
        <v>532.39</v>
      </c>
      <c r="R441">
        <v>13.65</v>
      </c>
      <c r="S441">
        <v>0.68</v>
      </c>
      <c r="T441">
        <v>0.68</v>
      </c>
      <c r="U441">
        <v>1.24</v>
      </c>
      <c r="V441">
        <v>1.35</v>
      </c>
      <c r="W441">
        <v>2.59</v>
      </c>
      <c r="X441">
        <v>14.2</v>
      </c>
      <c r="Y441">
        <v>14.17</v>
      </c>
      <c r="Z441">
        <v>50.23</v>
      </c>
      <c r="AA441">
        <v>51.2</v>
      </c>
      <c r="AB441">
        <v>5.34</v>
      </c>
      <c r="AC441">
        <v>54.55</v>
      </c>
      <c r="AD441">
        <v>30</v>
      </c>
      <c r="AE441">
        <v>25</v>
      </c>
    </row>
    <row r="442" spans="2:31" x14ac:dyDescent="0.2">
      <c r="B442" t="s">
        <v>1396</v>
      </c>
      <c r="C442" t="s">
        <v>1047</v>
      </c>
      <c r="D442" t="s">
        <v>1076</v>
      </c>
      <c r="E442">
        <v>16.228000000000002</v>
      </c>
      <c r="F442">
        <v>53</v>
      </c>
      <c r="G442">
        <v>2</v>
      </c>
      <c r="H442">
        <v>3</v>
      </c>
      <c r="I442">
        <v>2</v>
      </c>
      <c r="J442">
        <v>5</v>
      </c>
      <c r="K442">
        <v>7</v>
      </c>
      <c r="L442">
        <v>0.04</v>
      </c>
      <c r="M442">
        <v>0.06</v>
      </c>
      <c r="N442">
        <v>0.04</v>
      </c>
      <c r="O442">
        <v>0.09</v>
      </c>
      <c r="P442">
        <v>0.13</v>
      </c>
      <c r="Q442">
        <v>550.41999999999996</v>
      </c>
      <c r="R442">
        <v>10.39</v>
      </c>
      <c r="S442">
        <v>0.22</v>
      </c>
      <c r="T442">
        <v>0.33</v>
      </c>
      <c r="U442">
        <v>0.22</v>
      </c>
      <c r="V442">
        <v>0.55000000000000004</v>
      </c>
      <c r="W442">
        <v>0.76</v>
      </c>
      <c r="X442">
        <v>12.93</v>
      </c>
      <c r="Y442">
        <v>13.56</v>
      </c>
      <c r="Z442">
        <v>47.17</v>
      </c>
      <c r="AA442">
        <v>53.31</v>
      </c>
      <c r="AB442">
        <v>1.25</v>
      </c>
      <c r="AC442">
        <v>48.89</v>
      </c>
      <c r="AD442">
        <v>22</v>
      </c>
      <c r="AE442">
        <v>23</v>
      </c>
    </row>
    <row r="443" spans="2:31" x14ac:dyDescent="0.2">
      <c r="B443" t="s">
        <v>1285</v>
      </c>
      <c r="C443" t="s">
        <v>102</v>
      </c>
      <c r="D443" t="s">
        <v>644</v>
      </c>
      <c r="E443">
        <v>17.273</v>
      </c>
      <c r="F443">
        <v>71</v>
      </c>
      <c r="G443">
        <v>1</v>
      </c>
      <c r="H443">
        <v>5</v>
      </c>
      <c r="I443">
        <v>8</v>
      </c>
      <c r="J443">
        <v>6</v>
      </c>
      <c r="K443">
        <v>14</v>
      </c>
      <c r="L443">
        <v>0.01</v>
      </c>
      <c r="M443">
        <v>7.0000000000000007E-2</v>
      </c>
      <c r="N443">
        <v>0.11</v>
      </c>
      <c r="O443">
        <v>0.08</v>
      </c>
      <c r="P443">
        <v>0.2</v>
      </c>
      <c r="Q443">
        <v>1022.33</v>
      </c>
      <c r="R443">
        <v>14.4</v>
      </c>
      <c r="S443">
        <v>0.06</v>
      </c>
      <c r="T443">
        <v>0.28999999999999998</v>
      </c>
      <c r="U443">
        <v>0.47</v>
      </c>
      <c r="V443">
        <v>0.35</v>
      </c>
      <c r="W443">
        <v>0.82</v>
      </c>
      <c r="X443">
        <v>13.05</v>
      </c>
      <c r="Y443">
        <v>13.67</v>
      </c>
      <c r="Z443">
        <v>52.94</v>
      </c>
      <c r="AA443">
        <v>49.35</v>
      </c>
      <c r="AB443">
        <v>2.33</v>
      </c>
      <c r="AC443">
        <v>53.91</v>
      </c>
      <c r="AD443">
        <v>62</v>
      </c>
      <c r="AE443">
        <v>53</v>
      </c>
    </row>
    <row r="444" spans="2:31" x14ac:dyDescent="0.2">
      <c r="B444" t="s">
        <v>1267</v>
      </c>
      <c r="C444" t="s">
        <v>102</v>
      </c>
      <c r="D444" t="s">
        <v>1688</v>
      </c>
      <c r="E444">
        <v>17.524999999999999</v>
      </c>
      <c r="F444">
        <v>62</v>
      </c>
      <c r="G444">
        <v>4</v>
      </c>
      <c r="H444">
        <v>8</v>
      </c>
      <c r="I444">
        <v>5</v>
      </c>
      <c r="J444">
        <v>12</v>
      </c>
      <c r="K444">
        <v>17</v>
      </c>
      <c r="L444">
        <v>0.06</v>
      </c>
      <c r="M444">
        <v>0.13</v>
      </c>
      <c r="N444">
        <v>0.08</v>
      </c>
      <c r="O444">
        <v>0.19</v>
      </c>
      <c r="P444">
        <v>0.27</v>
      </c>
      <c r="Q444">
        <v>809.53</v>
      </c>
      <c r="R444">
        <v>13.06</v>
      </c>
      <c r="S444">
        <v>0.3</v>
      </c>
      <c r="T444">
        <v>0.59</v>
      </c>
      <c r="U444">
        <v>0.37</v>
      </c>
      <c r="V444">
        <v>0.89</v>
      </c>
      <c r="W444">
        <v>1.26</v>
      </c>
      <c r="X444">
        <v>12.8</v>
      </c>
      <c r="Y444">
        <v>13.27</v>
      </c>
      <c r="Z444">
        <v>52.39</v>
      </c>
      <c r="AA444">
        <v>48.86</v>
      </c>
      <c r="AB444">
        <v>-6.3</v>
      </c>
      <c r="AC444">
        <v>51.56</v>
      </c>
      <c r="AD444">
        <v>33</v>
      </c>
      <c r="AE444">
        <v>31</v>
      </c>
    </row>
    <row r="445" spans="2:31" x14ac:dyDescent="0.2">
      <c r="B445" t="s">
        <v>1075</v>
      </c>
      <c r="C445" t="s">
        <v>41</v>
      </c>
      <c r="D445" t="s">
        <v>1076</v>
      </c>
      <c r="E445">
        <v>19.16</v>
      </c>
      <c r="F445">
        <v>68</v>
      </c>
      <c r="G445">
        <v>22</v>
      </c>
      <c r="H445">
        <v>17</v>
      </c>
      <c r="I445">
        <v>10</v>
      </c>
      <c r="J445">
        <v>39</v>
      </c>
      <c r="K445">
        <v>49</v>
      </c>
      <c r="L445">
        <v>0.32</v>
      </c>
      <c r="M445">
        <v>0.25</v>
      </c>
      <c r="N445">
        <v>0.15</v>
      </c>
      <c r="O445">
        <v>0.56999999999999995</v>
      </c>
      <c r="P445">
        <v>0.72</v>
      </c>
      <c r="Q445">
        <v>1112.52</v>
      </c>
      <c r="R445">
        <v>16.36</v>
      </c>
      <c r="S445">
        <v>1.19</v>
      </c>
      <c r="T445">
        <v>0.92</v>
      </c>
      <c r="U445">
        <v>0.54</v>
      </c>
      <c r="V445">
        <v>2.1</v>
      </c>
      <c r="W445">
        <v>2.64</v>
      </c>
      <c r="X445">
        <v>14.65</v>
      </c>
      <c r="Y445">
        <v>14.1</v>
      </c>
      <c r="Z445">
        <v>50.21</v>
      </c>
      <c r="AA445">
        <v>52.36</v>
      </c>
      <c r="AB445">
        <v>4.8600000000000003</v>
      </c>
      <c r="AC445">
        <v>53.28</v>
      </c>
      <c r="AD445">
        <v>65</v>
      </c>
      <c r="AE445">
        <v>57</v>
      </c>
    </row>
    <row r="446" spans="2:31" x14ac:dyDescent="0.2">
      <c r="B446" t="s">
        <v>1608</v>
      </c>
      <c r="C446" t="s">
        <v>102</v>
      </c>
      <c r="D446" t="s">
        <v>1059</v>
      </c>
      <c r="E446">
        <v>16.707000000000001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25.46</v>
      </c>
      <c r="R446">
        <v>8.49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11.63</v>
      </c>
      <c r="Y446">
        <v>13.68</v>
      </c>
      <c r="Z446">
        <v>51.15</v>
      </c>
      <c r="AA446">
        <v>43.01</v>
      </c>
      <c r="AB446">
        <v>42.86</v>
      </c>
      <c r="AC446">
        <v>100</v>
      </c>
      <c r="AD446">
        <v>1</v>
      </c>
      <c r="AE446">
        <v>0</v>
      </c>
    </row>
    <row r="447" spans="2:31" x14ac:dyDescent="0.2">
      <c r="B447" t="s">
        <v>1344</v>
      </c>
      <c r="C447" t="s">
        <v>49</v>
      </c>
      <c r="D447" t="s">
        <v>1345</v>
      </c>
      <c r="E447">
        <v>20.225000000000001</v>
      </c>
      <c r="F447">
        <v>17</v>
      </c>
      <c r="G447">
        <v>4</v>
      </c>
      <c r="H447">
        <v>4</v>
      </c>
      <c r="I447">
        <v>0</v>
      </c>
      <c r="J447">
        <v>8</v>
      </c>
      <c r="K447">
        <v>8</v>
      </c>
      <c r="L447">
        <v>0.24</v>
      </c>
      <c r="M447">
        <v>0.24</v>
      </c>
      <c r="N447">
        <v>0</v>
      </c>
      <c r="O447">
        <v>0.47</v>
      </c>
      <c r="P447">
        <v>0.47</v>
      </c>
      <c r="Q447">
        <v>257.75</v>
      </c>
      <c r="R447">
        <v>15.16</v>
      </c>
      <c r="S447">
        <v>0.93</v>
      </c>
      <c r="T447">
        <v>0.93</v>
      </c>
      <c r="U447">
        <v>0</v>
      </c>
      <c r="V447">
        <v>1.86</v>
      </c>
      <c r="W447">
        <v>1.86</v>
      </c>
      <c r="X447">
        <v>13.84</v>
      </c>
      <c r="Y447">
        <v>13.11</v>
      </c>
      <c r="Z447">
        <v>47.94</v>
      </c>
      <c r="AA447">
        <v>51.5</v>
      </c>
      <c r="AB447">
        <v>-7.0000000000000007E-2</v>
      </c>
      <c r="AC447">
        <v>37.93</v>
      </c>
      <c r="AD447">
        <v>11</v>
      </c>
      <c r="AE447">
        <v>18</v>
      </c>
    </row>
    <row r="448" spans="2:31" x14ac:dyDescent="0.2">
      <c r="B448" t="s">
        <v>1470</v>
      </c>
      <c r="C448" t="s">
        <v>41</v>
      </c>
      <c r="D448" t="s">
        <v>1102</v>
      </c>
      <c r="E448">
        <v>17.512</v>
      </c>
      <c r="F448">
        <v>57</v>
      </c>
      <c r="G448">
        <v>2</v>
      </c>
      <c r="H448">
        <v>1</v>
      </c>
      <c r="I448">
        <v>3</v>
      </c>
      <c r="J448">
        <v>3</v>
      </c>
      <c r="K448">
        <v>6</v>
      </c>
      <c r="L448">
        <v>0.04</v>
      </c>
      <c r="M448">
        <v>0.02</v>
      </c>
      <c r="N448">
        <v>0.05</v>
      </c>
      <c r="O448">
        <v>0.05</v>
      </c>
      <c r="P448">
        <v>0.11</v>
      </c>
      <c r="Q448">
        <v>526.78</v>
      </c>
      <c r="R448">
        <v>9.24</v>
      </c>
      <c r="S448">
        <v>0.23</v>
      </c>
      <c r="T448">
        <v>0.11</v>
      </c>
      <c r="U448">
        <v>0.34</v>
      </c>
      <c r="V448">
        <v>0.34</v>
      </c>
      <c r="W448">
        <v>0.68</v>
      </c>
      <c r="X448">
        <v>12.58</v>
      </c>
      <c r="Y448">
        <v>12.81</v>
      </c>
      <c r="Z448">
        <v>36.64</v>
      </c>
      <c r="AA448">
        <v>48.27</v>
      </c>
      <c r="AB448">
        <v>-6.32</v>
      </c>
      <c r="AC448">
        <v>35.14</v>
      </c>
      <c r="AD448">
        <v>13</v>
      </c>
      <c r="AE448">
        <v>24</v>
      </c>
    </row>
    <row r="449" spans="2:31" x14ac:dyDescent="0.2">
      <c r="B449" t="s">
        <v>1121</v>
      </c>
      <c r="C449" t="s">
        <v>41</v>
      </c>
      <c r="D449" t="s">
        <v>1080</v>
      </c>
      <c r="E449">
        <v>20.288</v>
      </c>
      <c r="F449">
        <v>72</v>
      </c>
      <c r="G449">
        <v>11</v>
      </c>
      <c r="H449">
        <v>12</v>
      </c>
      <c r="I449">
        <v>8</v>
      </c>
      <c r="J449">
        <v>23</v>
      </c>
      <c r="K449">
        <v>31</v>
      </c>
      <c r="L449">
        <v>0.15</v>
      </c>
      <c r="M449">
        <v>0.17</v>
      </c>
      <c r="N449">
        <v>0.11</v>
      </c>
      <c r="O449">
        <v>0.32</v>
      </c>
      <c r="P449">
        <v>0.43</v>
      </c>
      <c r="Q449">
        <v>1060.2</v>
      </c>
      <c r="R449">
        <v>14.72</v>
      </c>
      <c r="S449">
        <v>0.62</v>
      </c>
      <c r="T449">
        <v>0.68</v>
      </c>
      <c r="U449">
        <v>0.45</v>
      </c>
      <c r="V449">
        <v>1.3</v>
      </c>
      <c r="W449">
        <v>1.75</v>
      </c>
      <c r="X449">
        <v>14.26</v>
      </c>
      <c r="Y449">
        <v>13.86</v>
      </c>
      <c r="Z449">
        <v>50.37</v>
      </c>
      <c r="AA449">
        <v>49.9</v>
      </c>
      <c r="AB449">
        <v>-6.34</v>
      </c>
      <c r="AC449">
        <v>45.83</v>
      </c>
      <c r="AD449">
        <v>44</v>
      </c>
      <c r="AE449">
        <v>52</v>
      </c>
    </row>
    <row r="450" spans="2:31" x14ac:dyDescent="0.2">
      <c r="B450" t="s">
        <v>1626</v>
      </c>
      <c r="C450" t="s">
        <v>102</v>
      </c>
      <c r="D450" t="s">
        <v>1049</v>
      </c>
      <c r="E450">
        <v>17.300999999999998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65.209999999999994</v>
      </c>
      <c r="R450">
        <v>9.32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11.72</v>
      </c>
      <c r="Y450">
        <v>13.03</v>
      </c>
      <c r="Z450">
        <v>48.93</v>
      </c>
      <c r="AA450">
        <v>46.86</v>
      </c>
      <c r="AB450">
        <v>16.670000000000002</v>
      </c>
      <c r="AC450">
        <v>75</v>
      </c>
      <c r="AD450">
        <v>3</v>
      </c>
      <c r="AE450">
        <v>1</v>
      </c>
    </row>
    <row r="451" spans="2:31" x14ac:dyDescent="0.2">
      <c r="B451" t="s">
        <v>1242</v>
      </c>
      <c r="C451" t="s">
        <v>46</v>
      </c>
      <c r="D451" t="s">
        <v>1069</v>
      </c>
      <c r="E451">
        <v>18.204000000000001</v>
      </c>
      <c r="F451">
        <v>53</v>
      </c>
      <c r="G451">
        <v>10</v>
      </c>
      <c r="H451">
        <v>6</v>
      </c>
      <c r="I451">
        <v>5</v>
      </c>
      <c r="J451">
        <v>16</v>
      </c>
      <c r="K451">
        <v>21</v>
      </c>
      <c r="L451">
        <v>0.19</v>
      </c>
      <c r="M451">
        <v>0.11</v>
      </c>
      <c r="N451">
        <v>0.09</v>
      </c>
      <c r="O451">
        <v>0.3</v>
      </c>
      <c r="P451">
        <v>0.4</v>
      </c>
      <c r="Q451">
        <v>761.91</v>
      </c>
      <c r="R451">
        <v>14.38</v>
      </c>
      <c r="S451">
        <v>0.79</v>
      </c>
      <c r="T451">
        <v>0.47</v>
      </c>
      <c r="U451">
        <v>0.39</v>
      </c>
      <c r="V451">
        <v>1.26</v>
      </c>
      <c r="W451">
        <v>1.65</v>
      </c>
      <c r="X451">
        <v>15.29</v>
      </c>
      <c r="Y451">
        <v>14.25</v>
      </c>
      <c r="Z451">
        <v>53.94</v>
      </c>
      <c r="AA451">
        <v>51.44</v>
      </c>
      <c r="AB451">
        <v>-6.05</v>
      </c>
      <c r="AC451">
        <v>47.14</v>
      </c>
      <c r="AD451">
        <v>33</v>
      </c>
      <c r="AE451">
        <v>37</v>
      </c>
    </row>
    <row r="452" spans="2:31" x14ac:dyDescent="0.2">
      <c r="B452" t="s">
        <v>1567</v>
      </c>
      <c r="C452" t="s">
        <v>41</v>
      </c>
      <c r="D452" t="s">
        <v>1044</v>
      </c>
      <c r="E452">
        <v>16.239000000000001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23.25</v>
      </c>
      <c r="R452">
        <v>11.62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14.44</v>
      </c>
      <c r="Y452">
        <v>12.82</v>
      </c>
      <c r="Z452">
        <v>43.86</v>
      </c>
      <c r="AA452">
        <v>40.43</v>
      </c>
      <c r="AB452">
        <v>-16.670000000000002</v>
      </c>
      <c r="AC452">
        <v>50</v>
      </c>
      <c r="AD452">
        <v>1</v>
      </c>
      <c r="AE452">
        <v>1</v>
      </c>
    </row>
    <row r="453" spans="2:31" x14ac:dyDescent="0.2">
      <c r="B453" t="s">
        <v>1584</v>
      </c>
      <c r="C453" t="s">
        <v>46</v>
      </c>
      <c r="D453" t="s">
        <v>1064</v>
      </c>
      <c r="E453">
        <v>16.731000000000002</v>
      </c>
      <c r="F453">
        <v>34</v>
      </c>
      <c r="G453">
        <v>3</v>
      </c>
      <c r="H453">
        <v>0</v>
      </c>
      <c r="I453">
        <v>0</v>
      </c>
      <c r="J453">
        <v>3</v>
      </c>
      <c r="K453">
        <v>3</v>
      </c>
      <c r="L453">
        <v>0.09</v>
      </c>
      <c r="M453">
        <v>0</v>
      </c>
      <c r="N453">
        <v>0</v>
      </c>
      <c r="O453">
        <v>0.09</v>
      </c>
      <c r="P453">
        <v>0.09</v>
      </c>
      <c r="Q453">
        <v>245.2</v>
      </c>
      <c r="R453">
        <v>7.21</v>
      </c>
      <c r="S453">
        <v>0.73</v>
      </c>
      <c r="T453">
        <v>0</v>
      </c>
      <c r="U453">
        <v>0</v>
      </c>
      <c r="V453">
        <v>0.73</v>
      </c>
      <c r="W453">
        <v>0.73</v>
      </c>
      <c r="X453">
        <v>11.84</v>
      </c>
      <c r="Y453">
        <v>12.17</v>
      </c>
      <c r="Z453">
        <v>42.68</v>
      </c>
      <c r="AA453">
        <v>51.53</v>
      </c>
      <c r="AB453">
        <v>-15.18</v>
      </c>
      <c r="AC453">
        <v>41.67</v>
      </c>
      <c r="AD453">
        <v>5</v>
      </c>
      <c r="AE453">
        <v>7</v>
      </c>
    </row>
    <row r="454" spans="2:31" x14ac:dyDescent="0.2">
      <c r="B454" t="s">
        <v>1502</v>
      </c>
      <c r="C454" t="s">
        <v>49</v>
      </c>
      <c r="D454" t="s">
        <v>1072</v>
      </c>
      <c r="E454">
        <v>17.172000000000001</v>
      </c>
      <c r="F454">
        <v>52</v>
      </c>
      <c r="G454">
        <v>5</v>
      </c>
      <c r="H454">
        <v>2</v>
      </c>
      <c r="I454">
        <v>3</v>
      </c>
      <c r="J454">
        <v>7</v>
      </c>
      <c r="K454">
        <v>10</v>
      </c>
      <c r="L454">
        <v>0.1</v>
      </c>
      <c r="M454">
        <v>0.04</v>
      </c>
      <c r="N454">
        <v>0.06</v>
      </c>
      <c r="O454">
        <v>0.13</v>
      </c>
      <c r="P454">
        <v>0.19</v>
      </c>
      <c r="Q454">
        <v>400.91</v>
      </c>
      <c r="R454">
        <v>7.71</v>
      </c>
      <c r="S454">
        <v>0.75</v>
      </c>
      <c r="T454">
        <v>0.3</v>
      </c>
      <c r="U454">
        <v>0.45</v>
      </c>
      <c r="V454">
        <v>1.05</v>
      </c>
      <c r="W454">
        <v>1.5</v>
      </c>
      <c r="X454">
        <v>13.44</v>
      </c>
      <c r="Y454">
        <v>13.19</v>
      </c>
      <c r="Z454">
        <v>49.18</v>
      </c>
      <c r="AA454">
        <v>51.06</v>
      </c>
      <c r="AB454">
        <v>9.4700000000000006</v>
      </c>
      <c r="AC454">
        <v>58.33</v>
      </c>
      <c r="AD454">
        <v>14</v>
      </c>
      <c r="AE454">
        <v>10</v>
      </c>
    </row>
    <row r="455" spans="2:31" x14ac:dyDescent="0.2">
      <c r="B455" t="s">
        <v>1467</v>
      </c>
      <c r="C455" t="s">
        <v>49</v>
      </c>
      <c r="D455" t="s">
        <v>1078</v>
      </c>
      <c r="E455">
        <v>18.823</v>
      </c>
      <c r="F455">
        <v>13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0.08</v>
      </c>
      <c r="O455">
        <v>0</v>
      </c>
      <c r="P455">
        <v>0.08</v>
      </c>
      <c r="Q455">
        <v>159.87</v>
      </c>
      <c r="R455">
        <v>12.3</v>
      </c>
      <c r="S455">
        <v>0</v>
      </c>
      <c r="T455">
        <v>0</v>
      </c>
      <c r="U455">
        <v>0.38</v>
      </c>
      <c r="V455">
        <v>0</v>
      </c>
      <c r="W455">
        <v>0.38</v>
      </c>
      <c r="X455">
        <v>13.41</v>
      </c>
      <c r="Y455">
        <v>14.2</v>
      </c>
      <c r="Z455">
        <v>47.69</v>
      </c>
      <c r="AA455">
        <v>50.53</v>
      </c>
      <c r="AB455">
        <v>-43.43</v>
      </c>
      <c r="AC455">
        <v>21.43</v>
      </c>
      <c r="AD455">
        <v>3</v>
      </c>
      <c r="AE455">
        <v>11</v>
      </c>
    </row>
    <row r="456" spans="2:31" x14ac:dyDescent="0.2">
      <c r="B456" t="s">
        <v>1618</v>
      </c>
      <c r="C456" t="s">
        <v>41</v>
      </c>
      <c r="D456" t="s">
        <v>1090</v>
      </c>
      <c r="E456">
        <v>15.05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23.29</v>
      </c>
      <c r="R456">
        <v>7.76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12.34</v>
      </c>
      <c r="Y456">
        <v>14.37</v>
      </c>
      <c r="Z456">
        <v>44.88</v>
      </c>
      <c r="AA456">
        <v>51.21</v>
      </c>
      <c r="AB456">
        <v>-55.56</v>
      </c>
      <c r="AC456">
        <v>0</v>
      </c>
      <c r="AD456">
        <v>0</v>
      </c>
      <c r="AE456">
        <v>2</v>
      </c>
    </row>
    <row r="457" spans="2:31" x14ac:dyDescent="0.2">
      <c r="B457" t="s">
        <v>1065</v>
      </c>
      <c r="C457" t="s">
        <v>41</v>
      </c>
      <c r="D457" t="s">
        <v>1066</v>
      </c>
      <c r="E457">
        <v>19.138000000000002</v>
      </c>
      <c r="F457">
        <v>60</v>
      </c>
      <c r="G457">
        <v>19</v>
      </c>
      <c r="H457">
        <v>11</v>
      </c>
      <c r="I457">
        <v>9</v>
      </c>
      <c r="J457">
        <v>30</v>
      </c>
      <c r="K457">
        <v>39</v>
      </c>
      <c r="L457">
        <v>0.32</v>
      </c>
      <c r="M457">
        <v>0.18</v>
      </c>
      <c r="N457">
        <v>0.15</v>
      </c>
      <c r="O457">
        <v>0.5</v>
      </c>
      <c r="P457">
        <v>0.65</v>
      </c>
      <c r="Q457">
        <v>897.43</v>
      </c>
      <c r="R457">
        <v>14.96</v>
      </c>
      <c r="S457">
        <v>1.27</v>
      </c>
      <c r="T457">
        <v>0.74</v>
      </c>
      <c r="U457">
        <v>0.6</v>
      </c>
      <c r="V457">
        <v>2.0099999999999998</v>
      </c>
      <c r="W457">
        <v>2.61</v>
      </c>
      <c r="X457">
        <v>14.3</v>
      </c>
      <c r="Y457">
        <v>14.07</v>
      </c>
      <c r="Z457">
        <v>56.38</v>
      </c>
      <c r="AA457">
        <v>49.76</v>
      </c>
      <c r="AB457">
        <v>6.83</v>
      </c>
      <c r="AC457">
        <v>56.57</v>
      </c>
      <c r="AD457">
        <v>56</v>
      </c>
      <c r="AE457">
        <v>43</v>
      </c>
    </row>
    <row r="458" spans="2:31" x14ac:dyDescent="0.2">
      <c r="B458" t="s">
        <v>1463</v>
      </c>
      <c r="C458" t="s">
        <v>1240</v>
      </c>
      <c r="D458" t="s">
        <v>1038</v>
      </c>
      <c r="E458">
        <v>18.21</v>
      </c>
      <c r="F458">
        <v>65</v>
      </c>
      <c r="G458">
        <v>0</v>
      </c>
      <c r="H458">
        <v>3</v>
      </c>
      <c r="I458">
        <v>2</v>
      </c>
      <c r="J458">
        <v>3</v>
      </c>
      <c r="K458">
        <v>5</v>
      </c>
      <c r="L458">
        <v>0</v>
      </c>
      <c r="M458">
        <v>0.05</v>
      </c>
      <c r="N458">
        <v>0.03</v>
      </c>
      <c r="O458">
        <v>0.05</v>
      </c>
      <c r="P458">
        <v>0.08</v>
      </c>
      <c r="Q458">
        <v>761.62</v>
      </c>
      <c r="R458">
        <v>11.72</v>
      </c>
      <c r="S458">
        <v>0</v>
      </c>
      <c r="T458">
        <v>0.24</v>
      </c>
      <c r="U458">
        <v>0.16</v>
      </c>
      <c r="V458">
        <v>0.24</v>
      </c>
      <c r="W458">
        <v>0.39</v>
      </c>
      <c r="X458">
        <v>13.94</v>
      </c>
      <c r="Y458">
        <v>13.88</v>
      </c>
      <c r="Z458">
        <v>54.37</v>
      </c>
      <c r="AA458">
        <v>51.39</v>
      </c>
      <c r="AB458">
        <v>-13.97</v>
      </c>
      <c r="AC458">
        <v>45.45</v>
      </c>
      <c r="AD458">
        <v>30</v>
      </c>
      <c r="AE458">
        <v>36</v>
      </c>
    </row>
    <row r="459" spans="2:31" x14ac:dyDescent="0.2">
      <c r="B459" t="s">
        <v>1171</v>
      </c>
      <c r="C459" t="s">
        <v>41</v>
      </c>
      <c r="D459" t="s">
        <v>1072</v>
      </c>
      <c r="E459">
        <v>19.045000000000002</v>
      </c>
      <c r="F459">
        <v>71</v>
      </c>
      <c r="G459">
        <v>13</v>
      </c>
      <c r="H459">
        <v>22</v>
      </c>
      <c r="I459">
        <v>7</v>
      </c>
      <c r="J459">
        <v>35</v>
      </c>
      <c r="K459">
        <v>42</v>
      </c>
      <c r="L459">
        <v>0.18</v>
      </c>
      <c r="M459">
        <v>0.31</v>
      </c>
      <c r="N459">
        <v>0.1</v>
      </c>
      <c r="O459">
        <v>0.49</v>
      </c>
      <c r="P459">
        <v>0.59</v>
      </c>
      <c r="Q459">
        <v>1005.76</v>
      </c>
      <c r="R459">
        <v>14.17</v>
      </c>
      <c r="S459">
        <v>0.78</v>
      </c>
      <c r="T459">
        <v>1.31</v>
      </c>
      <c r="U459">
        <v>0.42</v>
      </c>
      <c r="V459">
        <v>2.09</v>
      </c>
      <c r="W459">
        <v>2.5099999999999998</v>
      </c>
      <c r="X459">
        <v>13.94</v>
      </c>
      <c r="Y459">
        <v>13.55</v>
      </c>
      <c r="Z459">
        <v>49.91</v>
      </c>
      <c r="AA459">
        <v>51.7</v>
      </c>
      <c r="AB459">
        <v>6.46</v>
      </c>
      <c r="AC459">
        <v>54.21</v>
      </c>
      <c r="AD459">
        <v>58</v>
      </c>
      <c r="AE459">
        <v>49</v>
      </c>
    </row>
    <row r="460" spans="2:31" x14ac:dyDescent="0.2">
      <c r="B460" t="s">
        <v>1210</v>
      </c>
      <c r="C460" t="s">
        <v>49</v>
      </c>
      <c r="D460" t="s">
        <v>1051</v>
      </c>
      <c r="E460">
        <v>16.797000000000001</v>
      </c>
      <c r="F460">
        <v>50</v>
      </c>
      <c r="G460">
        <v>8</v>
      </c>
      <c r="H460">
        <v>8</v>
      </c>
      <c r="I460">
        <v>9</v>
      </c>
      <c r="J460">
        <v>16</v>
      </c>
      <c r="K460">
        <v>25</v>
      </c>
      <c r="L460">
        <v>0.16</v>
      </c>
      <c r="M460">
        <v>0.16</v>
      </c>
      <c r="N460">
        <v>0.18</v>
      </c>
      <c r="O460">
        <v>0.32</v>
      </c>
      <c r="P460">
        <v>0.5</v>
      </c>
      <c r="Q460">
        <v>711</v>
      </c>
      <c r="R460">
        <v>14.22</v>
      </c>
      <c r="S460">
        <v>0.68</v>
      </c>
      <c r="T460">
        <v>0.68</v>
      </c>
      <c r="U460">
        <v>0.76</v>
      </c>
      <c r="V460">
        <v>1.35</v>
      </c>
      <c r="W460">
        <v>2.11</v>
      </c>
      <c r="X460">
        <v>14.59</v>
      </c>
      <c r="Y460">
        <v>13.82</v>
      </c>
      <c r="Z460">
        <v>53.37</v>
      </c>
      <c r="AA460">
        <v>51.46</v>
      </c>
      <c r="AB460">
        <v>6.21</v>
      </c>
      <c r="AC460">
        <v>57.89</v>
      </c>
      <c r="AD460">
        <v>44</v>
      </c>
      <c r="AE460">
        <v>32</v>
      </c>
    </row>
    <row r="461" spans="2:31" x14ac:dyDescent="0.2">
      <c r="B461" t="s">
        <v>1741</v>
      </c>
      <c r="C461" t="s">
        <v>102</v>
      </c>
      <c r="D461" t="s">
        <v>1090</v>
      </c>
      <c r="E461">
        <v>16.391999999999999</v>
      </c>
      <c r="F461">
        <v>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87.08</v>
      </c>
      <c r="R461">
        <v>9.68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13.02</v>
      </c>
      <c r="Y461">
        <v>13.22</v>
      </c>
      <c r="Z461">
        <v>50.86</v>
      </c>
      <c r="AA461">
        <v>48.24</v>
      </c>
      <c r="AB461">
        <v>1.48</v>
      </c>
      <c r="AC461">
        <v>42.86</v>
      </c>
      <c r="AD461">
        <v>3</v>
      </c>
      <c r="AE461">
        <v>4</v>
      </c>
    </row>
    <row r="462" spans="2:31" x14ac:dyDescent="0.2">
      <c r="B462" t="s">
        <v>1292</v>
      </c>
      <c r="C462" t="s">
        <v>102</v>
      </c>
      <c r="D462" t="s">
        <v>1080</v>
      </c>
      <c r="E462">
        <v>18.489000000000001</v>
      </c>
      <c r="F462">
        <v>68</v>
      </c>
      <c r="G462">
        <v>4</v>
      </c>
      <c r="H462">
        <v>10</v>
      </c>
      <c r="I462">
        <v>6</v>
      </c>
      <c r="J462">
        <v>14</v>
      </c>
      <c r="K462">
        <v>20</v>
      </c>
      <c r="L462">
        <v>0.06</v>
      </c>
      <c r="M462">
        <v>0.15</v>
      </c>
      <c r="N462">
        <v>0.09</v>
      </c>
      <c r="O462">
        <v>0.21</v>
      </c>
      <c r="P462">
        <v>0.28999999999999998</v>
      </c>
      <c r="Q462">
        <v>1135.0899999999999</v>
      </c>
      <c r="R462">
        <v>16.690000000000001</v>
      </c>
      <c r="S462">
        <v>0.21</v>
      </c>
      <c r="T462">
        <v>0.53</v>
      </c>
      <c r="U462">
        <v>0.32</v>
      </c>
      <c r="V462">
        <v>0.74</v>
      </c>
      <c r="W462">
        <v>1.06</v>
      </c>
      <c r="X462">
        <v>13.4</v>
      </c>
      <c r="Y462">
        <v>13.7</v>
      </c>
      <c r="Z462">
        <v>51.54</v>
      </c>
      <c r="AA462">
        <v>50.08</v>
      </c>
      <c r="AB462">
        <v>-7.84</v>
      </c>
      <c r="AC462">
        <v>45.37</v>
      </c>
      <c r="AD462">
        <v>49</v>
      </c>
      <c r="AE462">
        <v>59</v>
      </c>
    </row>
    <row r="463" spans="2:31" x14ac:dyDescent="0.2">
      <c r="B463" t="s">
        <v>1733</v>
      </c>
      <c r="C463" t="s">
        <v>102</v>
      </c>
      <c r="D463" t="s">
        <v>1105</v>
      </c>
      <c r="E463">
        <v>16.57</v>
      </c>
      <c r="F463">
        <v>8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0.12</v>
      </c>
      <c r="O463">
        <v>0</v>
      </c>
      <c r="P463">
        <v>0.12</v>
      </c>
      <c r="Q463">
        <v>83.35</v>
      </c>
      <c r="R463">
        <v>10.42</v>
      </c>
      <c r="S463">
        <v>0</v>
      </c>
      <c r="T463">
        <v>0</v>
      </c>
      <c r="U463">
        <v>0.72</v>
      </c>
      <c r="V463">
        <v>0</v>
      </c>
      <c r="W463">
        <v>0.72</v>
      </c>
      <c r="X463">
        <v>13.6</v>
      </c>
      <c r="Y463">
        <v>13.06</v>
      </c>
      <c r="Z463">
        <v>42.91</v>
      </c>
      <c r="AA463">
        <v>47.28</v>
      </c>
      <c r="AB463">
        <v>9.5299999999999994</v>
      </c>
      <c r="AC463">
        <v>66.67</v>
      </c>
      <c r="AD463">
        <v>4</v>
      </c>
      <c r="AE463">
        <v>2</v>
      </c>
    </row>
    <row r="464" spans="2:31" x14ac:dyDescent="0.2">
      <c r="B464" t="s">
        <v>1199</v>
      </c>
      <c r="C464" t="s">
        <v>102</v>
      </c>
      <c r="D464" t="s">
        <v>1057</v>
      </c>
      <c r="E464">
        <v>19.483000000000001</v>
      </c>
      <c r="F464">
        <v>72</v>
      </c>
      <c r="G464">
        <v>6</v>
      </c>
      <c r="H464">
        <v>7</v>
      </c>
      <c r="I464">
        <v>4</v>
      </c>
      <c r="J464">
        <v>13</v>
      </c>
      <c r="K464">
        <v>17</v>
      </c>
      <c r="L464">
        <v>0.08</v>
      </c>
      <c r="M464">
        <v>0.1</v>
      </c>
      <c r="N464">
        <v>0.06</v>
      </c>
      <c r="O464">
        <v>0.18</v>
      </c>
      <c r="P464">
        <v>0.24</v>
      </c>
      <c r="Q464">
        <v>1037.81</v>
      </c>
      <c r="R464">
        <v>14.41</v>
      </c>
      <c r="S464">
        <v>0.35</v>
      </c>
      <c r="T464">
        <v>0.4</v>
      </c>
      <c r="U464">
        <v>0.23</v>
      </c>
      <c r="V464">
        <v>0.75</v>
      </c>
      <c r="W464">
        <v>0.98</v>
      </c>
      <c r="X464">
        <v>13.32</v>
      </c>
      <c r="Y464">
        <v>13.85</v>
      </c>
      <c r="Z464">
        <v>53.12</v>
      </c>
      <c r="AA464">
        <v>50.55</v>
      </c>
      <c r="AB464">
        <v>-4.7300000000000004</v>
      </c>
      <c r="AC464">
        <v>50.44</v>
      </c>
      <c r="AD464">
        <v>57</v>
      </c>
      <c r="AE464">
        <v>56</v>
      </c>
    </row>
    <row r="465" spans="2:31" x14ac:dyDescent="0.2">
      <c r="B465" t="s">
        <v>1071</v>
      </c>
      <c r="C465" t="s">
        <v>49</v>
      </c>
      <c r="D465" t="s">
        <v>1072</v>
      </c>
      <c r="E465">
        <v>19.204000000000001</v>
      </c>
      <c r="F465">
        <v>70</v>
      </c>
      <c r="G465">
        <v>21</v>
      </c>
      <c r="H465">
        <v>19</v>
      </c>
      <c r="I465">
        <v>10</v>
      </c>
      <c r="J465">
        <v>40</v>
      </c>
      <c r="K465">
        <v>50</v>
      </c>
      <c r="L465">
        <v>0.3</v>
      </c>
      <c r="M465">
        <v>0.27</v>
      </c>
      <c r="N465">
        <v>0.14000000000000001</v>
      </c>
      <c r="O465">
        <v>0.56999999999999995</v>
      </c>
      <c r="P465">
        <v>0.71</v>
      </c>
      <c r="Q465">
        <v>1098.4100000000001</v>
      </c>
      <c r="R465">
        <v>15.69</v>
      </c>
      <c r="S465">
        <v>1.1499999999999999</v>
      </c>
      <c r="T465">
        <v>1.04</v>
      </c>
      <c r="U465">
        <v>0.55000000000000004</v>
      </c>
      <c r="V465">
        <v>2.1800000000000002</v>
      </c>
      <c r="W465">
        <v>2.73</v>
      </c>
      <c r="X465">
        <v>15.01</v>
      </c>
      <c r="Y465">
        <v>14.22</v>
      </c>
      <c r="Z465">
        <v>51.14</v>
      </c>
      <c r="AA465">
        <v>53.09</v>
      </c>
      <c r="AB465">
        <v>3.02</v>
      </c>
      <c r="AC465">
        <v>52.03</v>
      </c>
      <c r="AD465">
        <v>64</v>
      </c>
      <c r="AE465">
        <v>59</v>
      </c>
    </row>
    <row r="466" spans="2:31" x14ac:dyDescent="0.2">
      <c r="B466" t="s">
        <v>1164</v>
      </c>
      <c r="C466" t="s">
        <v>49</v>
      </c>
      <c r="D466" t="s">
        <v>1076</v>
      </c>
      <c r="E466">
        <v>19.335000000000001</v>
      </c>
      <c r="F466">
        <v>70</v>
      </c>
      <c r="G466">
        <v>18</v>
      </c>
      <c r="H466">
        <v>15</v>
      </c>
      <c r="I466">
        <v>6</v>
      </c>
      <c r="J466">
        <v>33</v>
      </c>
      <c r="K466">
        <v>39</v>
      </c>
      <c r="L466">
        <v>0.26</v>
      </c>
      <c r="M466">
        <v>0.21</v>
      </c>
      <c r="N466">
        <v>0.09</v>
      </c>
      <c r="O466">
        <v>0.47</v>
      </c>
      <c r="P466">
        <v>0.56000000000000005</v>
      </c>
      <c r="Q466">
        <v>1000.26</v>
      </c>
      <c r="R466">
        <v>14.29</v>
      </c>
      <c r="S466">
        <v>1.08</v>
      </c>
      <c r="T466">
        <v>0.9</v>
      </c>
      <c r="U466">
        <v>0.36</v>
      </c>
      <c r="V466">
        <v>1.98</v>
      </c>
      <c r="W466">
        <v>2.34</v>
      </c>
      <c r="X466">
        <v>14.57</v>
      </c>
      <c r="Y466">
        <v>14.08</v>
      </c>
      <c r="Z466">
        <v>50.04</v>
      </c>
      <c r="AA466">
        <v>52.03</v>
      </c>
      <c r="AB466">
        <v>13.45</v>
      </c>
      <c r="AC466">
        <v>58</v>
      </c>
      <c r="AD466">
        <v>58</v>
      </c>
      <c r="AE466">
        <v>42</v>
      </c>
    </row>
    <row r="467" spans="2:31" x14ac:dyDescent="0.2">
      <c r="B467" t="s">
        <v>1236</v>
      </c>
      <c r="C467" t="s">
        <v>102</v>
      </c>
      <c r="D467" t="s">
        <v>1035</v>
      </c>
      <c r="E467">
        <v>19.428000000000001</v>
      </c>
      <c r="F467">
        <v>71</v>
      </c>
      <c r="G467">
        <v>6</v>
      </c>
      <c r="H467">
        <v>5</v>
      </c>
      <c r="I467">
        <v>10</v>
      </c>
      <c r="J467">
        <v>11</v>
      </c>
      <c r="K467">
        <v>21</v>
      </c>
      <c r="L467">
        <v>0.08</v>
      </c>
      <c r="M467">
        <v>7.0000000000000007E-2</v>
      </c>
      <c r="N467">
        <v>0.14000000000000001</v>
      </c>
      <c r="O467">
        <v>0.15</v>
      </c>
      <c r="P467">
        <v>0.3</v>
      </c>
      <c r="Q467">
        <v>1131.67</v>
      </c>
      <c r="R467">
        <v>15.94</v>
      </c>
      <c r="S467">
        <v>0.32</v>
      </c>
      <c r="T467">
        <v>0.27</v>
      </c>
      <c r="U467">
        <v>0.53</v>
      </c>
      <c r="V467">
        <v>0.57999999999999996</v>
      </c>
      <c r="W467">
        <v>1.1100000000000001</v>
      </c>
      <c r="X467">
        <v>14.18</v>
      </c>
      <c r="Y467">
        <v>13.84</v>
      </c>
      <c r="Z467">
        <v>60.51</v>
      </c>
      <c r="AA467">
        <v>49.32</v>
      </c>
      <c r="AB467">
        <v>-1.65</v>
      </c>
      <c r="AC467">
        <v>59.85</v>
      </c>
      <c r="AD467">
        <v>79</v>
      </c>
      <c r="AE467">
        <v>53</v>
      </c>
    </row>
    <row r="468" spans="2:31" x14ac:dyDescent="0.2">
      <c r="B468" t="s">
        <v>1127</v>
      </c>
      <c r="C468" t="s">
        <v>102</v>
      </c>
      <c r="D468" t="s">
        <v>1688</v>
      </c>
      <c r="E468">
        <v>19.428000000000001</v>
      </c>
      <c r="F468">
        <v>59</v>
      </c>
      <c r="G468">
        <v>6</v>
      </c>
      <c r="H468">
        <v>12</v>
      </c>
      <c r="I468">
        <v>6</v>
      </c>
      <c r="J468">
        <v>18</v>
      </c>
      <c r="K468">
        <v>24</v>
      </c>
      <c r="L468">
        <v>0.1</v>
      </c>
      <c r="M468">
        <v>0.2</v>
      </c>
      <c r="N468">
        <v>0.1</v>
      </c>
      <c r="O468">
        <v>0.31</v>
      </c>
      <c r="P468">
        <v>0.41</v>
      </c>
      <c r="Q468">
        <v>1021.6</v>
      </c>
      <c r="R468">
        <v>17.32</v>
      </c>
      <c r="S468">
        <v>0.35</v>
      </c>
      <c r="T468">
        <v>0.7</v>
      </c>
      <c r="U468">
        <v>0.35</v>
      </c>
      <c r="V468">
        <v>1.06</v>
      </c>
      <c r="W468">
        <v>1.41</v>
      </c>
      <c r="X468">
        <v>13.93</v>
      </c>
      <c r="Y468">
        <v>13.64</v>
      </c>
      <c r="Z468">
        <v>53.72</v>
      </c>
      <c r="AA468">
        <v>49.79</v>
      </c>
      <c r="AB468">
        <v>6.26</v>
      </c>
      <c r="AC468">
        <v>57</v>
      </c>
      <c r="AD468">
        <v>57</v>
      </c>
      <c r="AE468">
        <v>43</v>
      </c>
    </row>
    <row r="469" spans="2:31" x14ac:dyDescent="0.2">
      <c r="B469" t="s">
        <v>1302</v>
      </c>
      <c r="C469" t="s">
        <v>46</v>
      </c>
      <c r="D469" t="s">
        <v>1107</v>
      </c>
      <c r="E469">
        <v>17.29</v>
      </c>
      <c r="F469">
        <v>49</v>
      </c>
      <c r="G469">
        <v>5</v>
      </c>
      <c r="H469">
        <v>5</v>
      </c>
      <c r="I469">
        <v>2</v>
      </c>
      <c r="J469">
        <v>10</v>
      </c>
      <c r="K469">
        <v>12</v>
      </c>
      <c r="L469">
        <v>0.1</v>
      </c>
      <c r="M469">
        <v>0.1</v>
      </c>
      <c r="N469">
        <v>0.04</v>
      </c>
      <c r="O469">
        <v>0.2</v>
      </c>
      <c r="P469">
        <v>0.24</v>
      </c>
      <c r="Q469">
        <v>502.13</v>
      </c>
      <c r="R469">
        <v>10.25</v>
      </c>
      <c r="S469">
        <v>0.6</v>
      </c>
      <c r="T469">
        <v>0.6</v>
      </c>
      <c r="U469">
        <v>0.24</v>
      </c>
      <c r="V469">
        <v>1.19</v>
      </c>
      <c r="W469">
        <v>1.43</v>
      </c>
      <c r="X469">
        <v>13</v>
      </c>
      <c r="Y469">
        <v>13.2</v>
      </c>
      <c r="Z469">
        <v>44.89</v>
      </c>
      <c r="AA469">
        <v>49.42</v>
      </c>
      <c r="AB469">
        <v>1.1100000000000001</v>
      </c>
      <c r="AC469">
        <v>48.78</v>
      </c>
      <c r="AD469">
        <v>20</v>
      </c>
      <c r="AE469">
        <v>21</v>
      </c>
    </row>
    <row r="470" spans="2:31" x14ac:dyDescent="0.2">
      <c r="B470" t="s">
        <v>1391</v>
      </c>
      <c r="C470" t="s">
        <v>49</v>
      </c>
      <c r="D470" t="s">
        <v>1688</v>
      </c>
      <c r="E470">
        <v>17.416</v>
      </c>
      <c r="F470">
        <v>72</v>
      </c>
      <c r="G470">
        <v>9</v>
      </c>
      <c r="H470">
        <v>8</v>
      </c>
      <c r="I470">
        <v>5</v>
      </c>
      <c r="J470">
        <v>17</v>
      </c>
      <c r="K470">
        <v>22</v>
      </c>
      <c r="L470">
        <v>0.12</v>
      </c>
      <c r="M470">
        <v>0.11</v>
      </c>
      <c r="N470">
        <v>7.0000000000000007E-2</v>
      </c>
      <c r="O470">
        <v>0.24</v>
      </c>
      <c r="P470">
        <v>0.31</v>
      </c>
      <c r="Q470">
        <v>799.31</v>
      </c>
      <c r="R470">
        <v>11.1</v>
      </c>
      <c r="S470">
        <v>0.68</v>
      </c>
      <c r="T470">
        <v>0.6</v>
      </c>
      <c r="U470">
        <v>0.38</v>
      </c>
      <c r="V470">
        <v>1.28</v>
      </c>
      <c r="W470">
        <v>1.65</v>
      </c>
      <c r="X470">
        <v>13.07</v>
      </c>
      <c r="Y470">
        <v>13.48</v>
      </c>
      <c r="Z470">
        <v>51.95</v>
      </c>
      <c r="AA470">
        <v>49.74</v>
      </c>
      <c r="AB470">
        <v>-1.1299999999999999</v>
      </c>
      <c r="AC470">
        <v>51.67</v>
      </c>
      <c r="AD470">
        <v>31</v>
      </c>
      <c r="AE470">
        <v>29</v>
      </c>
    </row>
    <row r="471" spans="2:31" x14ac:dyDescent="0.2">
      <c r="B471" t="s">
        <v>1486</v>
      </c>
      <c r="C471" t="s">
        <v>41</v>
      </c>
      <c r="D471" t="s">
        <v>1696</v>
      </c>
      <c r="E471">
        <v>17.465</v>
      </c>
      <c r="F471">
        <v>57</v>
      </c>
      <c r="G471">
        <v>2</v>
      </c>
      <c r="H471">
        <v>4</v>
      </c>
      <c r="I471">
        <v>1</v>
      </c>
      <c r="J471">
        <v>6</v>
      </c>
      <c r="K471">
        <v>7</v>
      </c>
      <c r="L471">
        <v>0.04</v>
      </c>
      <c r="M471">
        <v>7.0000000000000007E-2</v>
      </c>
      <c r="N471">
        <v>0.02</v>
      </c>
      <c r="O471">
        <v>0.11</v>
      </c>
      <c r="P471">
        <v>0.12</v>
      </c>
      <c r="Q471">
        <v>503.38</v>
      </c>
      <c r="R471">
        <v>8.83</v>
      </c>
      <c r="S471">
        <v>0.24</v>
      </c>
      <c r="T471">
        <v>0.48</v>
      </c>
      <c r="U471">
        <v>0.12</v>
      </c>
      <c r="V471">
        <v>0.72</v>
      </c>
      <c r="W471">
        <v>0.83</v>
      </c>
      <c r="X471">
        <v>11.77</v>
      </c>
      <c r="Y471">
        <v>13.08</v>
      </c>
      <c r="Z471">
        <v>45.12</v>
      </c>
      <c r="AA471">
        <v>47.49</v>
      </c>
      <c r="AB471">
        <v>-15.16</v>
      </c>
      <c r="AC471">
        <v>38.24</v>
      </c>
      <c r="AD471">
        <v>13</v>
      </c>
      <c r="AE471">
        <v>21</v>
      </c>
    </row>
    <row r="472" spans="2:31" x14ac:dyDescent="0.2">
      <c r="B472" t="s">
        <v>1225</v>
      </c>
      <c r="C472" t="s">
        <v>49</v>
      </c>
      <c r="D472" t="s">
        <v>1040</v>
      </c>
      <c r="E472">
        <v>18.59</v>
      </c>
      <c r="F472">
        <v>56</v>
      </c>
      <c r="G472">
        <v>7</v>
      </c>
      <c r="H472">
        <v>7</v>
      </c>
      <c r="I472">
        <v>5</v>
      </c>
      <c r="J472">
        <v>14</v>
      </c>
      <c r="K472">
        <v>19</v>
      </c>
      <c r="L472">
        <v>0.12</v>
      </c>
      <c r="M472">
        <v>0.12</v>
      </c>
      <c r="N472">
        <v>0.09</v>
      </c>
      <c r="O472">
        <v>0.25</v>
      </c>
      <c r="P472">
        <v>0.34</v>
      </c>
      <c r="Q472">
        <v>686.42</v>
      </c>
      <c r="R472">
        <v>12.26</v>
      </c>
      <c r="S472">
        <v>0.61</v>
      </c>
      <c r="T472">
        <v>0.61</v>
      </c>
      <c r="U472">
        <v>0.44</v>
      </c>
      <c r="V472">
        <v>1.22</v>
      </c>
      <c r="W472">
        <v>1.66</v>
      </c>
      <c r="X472">
        <v>13.74</v>
      </c>
      <c r="Y472">
        <v>13.64</v>
      </c>
      <c r="Z472">
        <v>47.5</v>
      </c>
      <c r="AA472">
        <v>49.51</v>
      </c>
      <c r="AB472">
        <v>-1.52</v>
      </c>
      <c r="AC472">
        <v>48.48</v>
      </c>
      <c r="AD472">
        <v>32</v>
      </c>
      <c r="AE472">
        <v>34</v>
      </c>
    </row>
    <row r="473" spans="2:31" x14ac:dyDescent="0.2">
      <c r="B473" t="s">
        <v>1516</v>
      </c>
      <c r="C473" t="s">
        <v>102</v>
      </c>
      <c r="D473" t="s">
        <v>1705</v>
      </c>
      <c r="E473">
        <v>16.972000000000001</v>
      </c>
      <c r="F473">
        <v>59</v>
      </c>
      <c r="G473">
        <v>0</v>
      </c>
      <c r="H473">
        <v>3</v>
      </c>
      <c r="I473">
        <v>2</v>
      </c>
      <c r="J473">
        <v>3</v>
      </c>
      <c r="K473">
        <v>5</v>
      </c>
      <c r="L473">
        <v>0</v>
      </c>
      <c r="M473">
        <v>0.05</v>
      </c>
      <c r="N473">
        <v>0.03</v>
      </c>
      <c r="O473">
        <v>0.05</v>
      </c>
      <c r="P473">
        <v>0.08</v>
      </c>
      <c r="Q473">
        <v>581.25</v>
      </c>
      <c r="R473">
        <v>9.85</v>
      </c>
      <c r="S473">
        <v>0</v>
      </c>
      <c r="T473">
        <v>0.31</v>
      </c>
      <c r="U473">
        <v>0.21</v>
      </c>
      <c r="V473">
        <v>0.31</v>
      </c>
      <c r="W473">
        <v>0.52</v>
      </c>
      <c r="X473">
        <v>12.63</v>
      </c>
      <c r="Y473">
        <v>13.25</v>
      </c>
      <c r="Z473">
        <v>48.4</v>
      </c>
      <c r="AA473">
        <v>51.08</v>
      </c>
      <c r="AB473">
        <v>-4.88</v>
      </c>
      <c r="AC473">
        <v>48.89</v>
      </c>
      <c r="AD473">
        <v>22</v>
      </c>
      <c r="AE473">
        <v>23</v>
      </c>
    </row>
    <row r="474" spans="2:31" x14ac:dyDescent="0.2">
      <c r="B474" t="s">
        <v>1718</v>
      </c>
      <c r="C474" t="s">
        <v>46</v>
      </c>
      <c r="D474" t="s">
        <v>1064</v>
      </c>
      <c r="E474">
        <v>15.523999999999999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1</v>
      </c>
      <c r="Q474">
        <v>11.61</v>
      </c>
      <c r="R474">
        <v>11.61</v>
      </c>
      <c r="S474">
        <v>5.17</v>
      </c>
      <c r="T474">
        <v>0</v>
      </c>
      <c r="U474">
        <v>0</v>
      </c>
      <c r="V474">
        <v>5.17</v>
      </c>
      <c r="W474">
        <v>5.17</v>
      </c>
      <c r="X474">
        <v>14.17</v>
      </c>
      <c r="Y474">
        <v>11.72</v>
      </c>
      <c r="Z474">
        <v>52.23</v>
      </c>
      <c r="AA474">
        <v>35.74</v>
      </c>
      <c r="AB474">
        <v>66.67</v>
      </c>
      <c r="AC474">
        <v>100</v>
      </c>
      <c r="AD474">
        <v>1</v>
      </c>
      <c r="AE474">
        <v>0</v>
      </c>
    </row>
    <row r="475" spans="2:31" x14ac:dyDescent="0.2">
      <c r="B475" t="s">
        <v>1338</v>
      </c>
      <c r="C475" t="s">
        <v>49</v>
      </c>
      <c r="D475" t="s">
        <v>1076</v>
      </c>
      <c r="E475">
        <v>19.132000000000001</v>
      </c>
      <c r="F475">
        <v>61</v>
      </c>
      <c r="G475">
        <v>9</v>
      </c>
      <c r="H475">
        <v>8</v>
      </c>
      <c r="I475">
        <v>6</v>
      </c>
      <c r="J475">
        <v>17</v>
      </c>
      <c r="K475">
        <v>23</v>
      </c>
      <c r="L475">
        <v>0.15</v>
      </c>
      <c r="M475">
        <v>0.13</v>
      </c>
      <c r="N475">
        <v>0.1</v>
      </c>
      <c r="O475">
        <v>0.28000000000000003</v>
      </c>
      <c r="P475">
        <v>0.38</v>
      </c>
      <c r="Q475">
        <v>776.01</v>
      </c>
      <c r="R475">
        <v>12.72</v>
      </c>
      <c r="S475">
        <v>0.7</v>
      </c>
      <c r="T475">
        <v>0.62</v>
      </c>
      <c r="U475">
        <v>0.46</v>
      </c>
      <c r="V475">
        <v>1.31</v>
      </c>
      <c r="W475">
        <v>1.78</v>
      </c>
      <c r="X475">
        <v>13.9</v>
      </c>
      <c r="Y475">
        <v>13.73</v>
      </c>
      <c r="Z475">
        <v>48.96</v>
      </c>
      <c r="AA475">
        <v>51.78</v>
      </c>
      <c r="AB475">
        <v>-6.17</v>
      </c>
      <c r="AC475">
        <v>45.83</v>
      </c>
      <c r="AD475">
        <v>33</v>
      </c>
      <c r="AE475">
        <v>39</v>
      </c>
    </row>
    <row r="476" spans="2:31" x14ac:dyDescent="0.2">
      <c r="B476" t="s">
        <v>1615</v>
      </c>
      <c r="C476" t="s">
        <v>102</v>
      </c>
      <c r="D476" t="s">
        <v>1069</v>
      </c>
      <c r="E476">
        <v>18.289000000000001</v>
      </c>
      <c r="F476">
        <v>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84.11</v>
      </c>
      <c r="R476">
        <v>10.51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11.69</v>
      </c>
      <c r="Y476">
        <v>13.3</v>
      </c>
      <c r="Z476">
        <v>49.15</v>
      </c>
      <c r="AA476">
        <v>51.01</v>
      </c>
      <c r="AB476">
        <v>-61.9</v>
      </c>
      <c r="AC476">
        <v>0</v>
      </c>
      <c r="AD476">
        <v>0</v>
      </c>
      <c r="AE476">
        <v>6</v>
      </c>
    </row>
    <row r="477" spans="2:31" x14ac:dyDescent="0.2">
      <c r="B477" t="s">
        <v>1596</v>
      </c>
      <c r="C477" t="s">
        <v>102</v>
      </c>
      <c r="D477" t="s">
        <v>1040</v>
      </c>
      <c r="E477">
        <v>16.484999999999999</v>
      </c>
      <c r="F477">
        <v>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129.77000000000001</v>
      </c>
      <c r="R477">
        <v>11.8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13</v>
      </c>
      <c r="Y477">
        <v>13.22</v>
      </c>
      <c r="Z477">
        <v>45.4</v>
      </c>
      <c r="AA477">
        <v>50.96</v>
      </c>
      <c r="AB477">
        <v>-11.75</v>
      </c>
      <c r="AC477">
        <v>27.27</v>
      </c>
      <c r="AD477">
        <v>3</v>
      </c>
      <c r="AE477">
        <v>8</v>
      </c>
    </row>
    <row r="478" spans="2:31" x14ac:dyDescent="0.2">
      <c r="B478" t="s">
        <v>1129</v>
      </c>
      <c r="C478" t="s">
        <v>46</v>
      </c>
      <c r="D478" t="s">
        <v>1064</v>
      </c>
      <c r="E478">
        <v>18.344000000000001</v>
      </c>
      <c r="F478">
        <v>69</v>
      </c>
      <c r="G478">
        <v>17</v>
      </c>
      <c r="H478">
        <v>18</v>
      </c>
      <c r="I478">
        <v>5</v>
      </c>
      <c r="J478">
        <v>35</v>
      </c>
      <c r="K478">
        <v>40</v>
      </c>
      <c r="L478">
        <v>0.25</v>
      </c>
      <c r="M478">
        <v>0.26</v>
      </c>
      <c r="N478">
        <v>7.0000000000000007E-2</v>
      </c>
      <c r="O478">
        <v>0.51</v>
      </c>
      <c r="P478">
        <v>0.57999999999999996</v>
      </c>
      <c r="Q478">
        <v>1089.21</v>
      </c>
      <c r="R478">
        <v>15.79</v>
      </c>
      <c r="S478">
        <v>0.94</v>
      </c>
      <c r="T478">
        <v>0.99</v>
      </c>
      <c r="U478">
        <v>0.28000000000000003</v>
      </c>
      <c r="V478">
        <v>1.93</v>
      </c>
      <c r="W478">
        <v>2.2000000000000002</v>
      </c>
      <c r="X478">
        <v>15.26</v>
      </c>
      <c r="Y478">
        <v>14.13</v>
      </c>
      <c r="Z478">
        <v>50.31</v>
      </c>
      <c r="AA478">
        <v>50.53</v>
      </c>
      <c r="AB478">
        <v>7.3</v>
      </c>
      <c r="AC478">
        <v>55.08</v>
      </c>
      <c r="AD478">
        <v>65</v>
      </c>
      <c r="AE478">
        <v>53</v>
      </c>
    </row>
    <row r="479" spans="2:31" x14ac:dyDescent="0.2">
      <c r="B479" t="s">
        <v>1054</v>
      </c>
      <c r="C479" t="s">
        <v>46</v>
      </c>
      <c r="D479" t="s">
        <v>1055</v>
      </c>
      <c r="E479">
        <v>19.803000000000001</v>
      </c>
      <c r="F479">
        <v>72</v>
      </c>
      <c r="G479">
        <v>20</v>
      </c>
      <c r="H479">
        <v>18</v>
      </c>
      <c r="I479">
        <v>17</v>
      </c>
      <c r="J479">
        <v>38</v>
      </c>
      <c r="K479">
        <v>55</v>
      </c>
      <c r="L479">
        <v>0.28000000000000003</v>
      </c>
      <c r="M479">
        <v>0.25</v>
      </c>
      <c r="N479">
        <v>0.24</v>
      </c>
      <c r="O479">
        <v>0.53</v>
      </c>
      <c r="P479">
        <v>0.76</v>
      </c>
      <c r="Q479">
        <v>1183.58</v>
      </c>
      <c r="R479">
        <v>16.440000000000001</v>
      </c>
      <c r="S479">
        <v>1.01</v>
      </c>
      <c r="T479">
        <v>0.91</v>
      </c>
      <c r="U479">
        <v>0.86</v>
      </c>
      <c r="V479">
        <v>1.93</v>
      </c>
      <c r="W479">
        <v>2.79</v>
      </c>
      <c r="X479">
        <v>14.8</v>
      </c>
      <c r="Y479">
        <v>13.91</v>
      </c>
      <c r="Z479">
        <v>56.62</v>
      </c>
      <c r="AA479">
        <v>50.95</v>
      </c>
      <c r="AB479">
        <v>5.49</v>
      </c>
      <c r="AC479">
        <v>59.81</v>
      </c>
      <c r="AD479">
        <v>64</v>
      </c>
      <c r="AE479">
        <v>43</v>
      </c>
    </row>
    <row r="480" spans="2:31" x14ac:dyDescent="0.2">
      <c r="B480" t="s">
        <v>1439</v>
      </c>
      <c r="C480" t="s">
        <v>46</v>
      </c>
      <c r="D480" t="s">
        <v>1440</v>
      </c>
      <c r="E480">
        <v>17.18</v>
      </c>
      <c r="F480">
        <v>19</v>
      </c>
      <c r="G480">
        <v>1</v>
      </c>
      <c r="H480">
        <v>1</v>
      </c>
      <c r="I480">
        <v>0</v>
      </c>
      <c r="J480">
        <v>2</v>
      </c>
      <c r="K480">
        <v>2</v>
      </c>
      <c r="L480">
        <v>0.05</v>
      </c>
      <c r="M480">
        <v>0.05</v>
      </c>
      <c r="N480">
        <v>0</v>
      </c>
      <c r="O480">
        <v>0.11</v>
      </c>
      <c r="P480">
        <v>0.11</v>
      </c>
      <c r="Q480">
        <v>179.49</v>
      </c>
      <c r="R480">
        <v>9.4499999999999993</v>
      </c>
      <c r="S480">
        <v>0.33</v>
      </c>
      <c r="T480">
        <v>0.33</v>
      </c>
      <c r="U480">
        <v>0</v>
      </c>
      <c r="V480">
        <v>0.67</v>
      </c>
      <c r="W480">
        <v>0.67</v>
      </c>
      <c r="X480">
        <v>12.25</v>
      </c>
      <c r="Y480">
        <v>13.06</v>
      </c>
      <c r="Z480">
        <v>40.76</v>
      </c>
      <c r="AA480">
        <v>51.59</v>
      </c>
      <c r="AB480">
        <v>-23.95</v>
      </c>
      <c r="AC480">
        <v>16.670000000000002</v>
      </c>
      <c r="AD480">
        <v>2</v>
      </c>
      <c r="AE480">
        <v>10</v>
      </c>
    </row>
    <row r="481" spans="2:31" x14ac:dyDescent="0.2">
      <c r="B481" t="s">
        <v>1503</v>
      </c>
      <c r="C481" t="s">
        <v>46</v>
      </c>
      <c r="D481" t="s">
        <v>1076</v>
      </c>
      <c r="E481">
        <v>16.763999999999999</v>
      </c>
      <c r="F481">
        <v>48</v>
      </c>
      <c r="G481">
        <v>2</v>
      </c>
      <c r="H481">
        <v>2</v>
      </c>
      <c r="I481">
        <v>0</v>
      </c>
      <c r="J481">
        <v>4</v>
      </c>
      <c r="K481">
        <v>4</v>
      </c>
      <c r="L481">
        <v>0.04</v>
      </c>
      <c r="M481">
        <v>0.04</v>
      </c>
      <c r="N481">
        <v>0</v>
      </c>
      <c r="O481">
        <v>0.08</v>
      </c>
      <c r="P481">
        <v>0.08</v>
      </c>
      <c r="Q481">
        <v>376.1</v>
      </c>
      <c r="R481">
        <v>7.84</v>
      </c>
      <c r="S481">
        <v>0.32</v>
      </c>
      <c r="T481">
        <v>0.32</v>
      </c>
      <c r="U481">
        <v>0</v>
      </c>
      <c r="V481">
        <v>0.64</v>
      </c>
      <c r="W481">
        <v>0.64</v>
      </c>
      <c r="X481">
        <v>12.41</v>
      </c>
      <c r="Y481">
        <v>12.66</v>
      </c>
      <c r="Z481">
        <v>47.4</v>
      </c>
      <c r="AA481">
        <v>49.17</v>
      </c>
      <c r="AB481">
        <v>3.03</v>
      </c>
      <c r="AC481">
        <v>50</v>
      </c>
      <c r="AD481">
        <v>11</v>
      </c>
      <c r="AE481">
        <v>11</v>
      </c>
    </row>
    <row r="482" spans="2:31" x14ac:dyDescent="0.2">
      <c r="B482" t="s">
        <v>3741</v>
      </c>
      <c r="C482" t="s">
        <v>102</v>
      </c>
      <c r="D482" t="s">
        <v>1061</v>
      </c>
      <c r="E482">
        <v>16.722999999999999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-50</v>
      </c>
      <c r="AC482">
        <v>0</v>
      </c>
      <c r="AD482">
        <v>0</v>
      </c>
      <c r="AE482">
        <v>0</v>
      </c>
    </row>
    <row r="483" spans="2:31" x14ac:dyDescent="0.2">
      <c r="B483" t="s">
        <v>1730</v>
      </c>
      <c r="C483" t="s">
        <v>46</v>
      </c>
      <c r="D483" t="s">
        <v>1072</v>
      </c>
      <c r="E483">
        <v>15.657999999999999</v>
      </c>
      <c r="F483">
        <v>7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0.14000000000000001</v>
      </c>
      <c r="N483">
        <v>0</v>
      </c>
      <c r="O483">
        <v>0.14000000000000001</v>
      </c>
      <c r="P483">
        <v>0.14000000000000001</v>
      </c>
      <c r="Q483">
        <v>50.99</v>
      </c>
      <c r="R483">
        <v>7.28</v>
      </c>
      <c r="S483">
        <v>0</v>
      </c>
      <c r="T483">
        <v>1.18</v>
      </c>
      <c r="U483">
        <v>0</v>
      </c>
      <c r="V483">
        <v>1.18</v>
      </c>
      <c r="W483">
        <v>1.18</v>
      </c>
      <c r="X483">
        <v>14.47</v>
      </c>
      <c r="Y483">
        <v>13.47</v>
      </c>
      <c r="Z483">
        <v>50.36</v>
      </c>
      <c r="AA483">
        <v>47.1</v>
      </c>
      <c r="AB483">
        <v>4.17</v>
      </c>
      <c r="AC483">
        <v>50</v>
      </c>
      <c r="AD483">
        <v>1</v>
      </c>
      <c r="AE483">
        <v>1</v>
      </c>
    </row>
    <row r="484" spans="2:31" x14ac:dyDescent="0.2">
      <c r="B484" t="s">
        <v>1532</v>
      </c>
      <c r="C484" t="s">
        <v>102</v>
      </c>
      <c r="D484" t="s">
        <v>1078</v>
      </c>
      <c r="E484">
        <v>18.466999999999999</v>
      </c>
      <c r="F484">
        <v>5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0.2</v>
      </c>
      <c r="O484">
        <v>0</v>
      </c>
      <c r="P484">
        <v>0.2</v>
      </c>
      <c r="Q484">
        <v>48.14</v>
      </c>
      <c r="R484">
        <v>9.6300000000000008</v>
      </c>
      <c r="S484">
        <v>0</v>
      </c>
      <c r="T484">
        <v>0</v>
      </c>
      <c r="U484">
        <v>1.25</v>
      </c>
      <c r="V484">
        <v>0</v>
      </c>
      <c r="W484">
        <v>1.25</v>
      </c>
      <c r="X484">
        <v>13.14</v>
      </c>
      <c r="Y484">
        <v>12.17</v>
      </c>
      <c r="Z484">
        <v>51.41</v>
      </c>
      <c r="AA484">
        <v>38.68</v>
      </c>
      <c r="AB484">
        <v>61.54</v>
      </c>
      <c r="AC484">
        <v>100</v>
      </c>
      <c r="AD484">
        <v>3</v>
      </c>
      <c r="AE484">
        <v>0</v>
      </c>
    </row>
    <row r="485" spans="2:31" x14ac:dyDescent="0.2">
      <c r="B485" t="s">
        <v>1104</v>
      </c>
      <c r="C485" t="s">
        <v>49</v>
      </c>
      <c r="D485" t="s">
        <v>1105</v>
      </c>
      <c r="E485">
        <v>16.638000000000002</v>
      </c>
      <c r="F485">
        <v>67</v>
      </c>
      <c r="G485">
        <v>14</v>
      </c>
      <c r="H485">
        <v>14</v>
      </c>
      <c r="I485">
        <v>9</v>
      </c>
      <c r="J485">
        <v>28</v>
      </c>
      <c r="K485">
        <v>37</v>
      </c>
      <c r="L485">
        <v>0.21</v>
      </c>
      <c r="M485">
        <v>0.21</v>
      </c>
      <c r="N485">
        <v>0.13</v>
      </c>
      <c r="O485">
        <v>0.42</v>
      </c>
      <c r="P485">
        <v>0.55000000000000004</v>
      </c>
      <c r="Q485">
        <v>982.93</v>
      </c>
      <c r="R485">
        <v>14.67</v>
      </c>
      <c r="S485">
        <v>0.85</v>
      </c>
      <c r="T485">
        <v>0.85</v>
      </c>
      <c r="U485">
        <v>0.55000000000000004</v>
      </c>
      <c r="V485">
        <v>1.71</v>
      </c>
      <c r="W485">
        <v>2.2599999999999998</v>
      </c>
      <c r="X485">
        <v>13.68</v>
      </c>
      <c r="Y485">
        <v>13.72</v>
      </c>
      <c r="Z485">
        <v>43.03</v>
      </c>
      <c r="AA485">
        <v>49.73</v>
      </c>
      <c r="AB485">
        <v>3.15</v>
      </c>
      <c r="AC485">
        <v>45.1</v>
      </c>
      <c r="AD485">
        <v>46</v>
      </c>
      <c r="AE485">
        <v>56</v>
      </c>
    </row>
    <row r="486" spans="2:31" x14ac:dyDescent="0.2">
      <c r="B486" t="s">
        <v>1148</v>
      </c>
      <c r="C486" t="s">
        <v>46</v>
      </c>
      <c r="D486" t="s">
        <v>1080</v>
      </c>
      <c r="E486">
        <v>19.62</v>
      </c>
      <c r="F486">
        <v>69</v>
      </c>
      <c r="G486">
        <v>14</v>
      </c>
      <c r="H486">
        <v>13</v>
      </c>
      <c r="I486">
        <v>7</v>
      </c>
      <c r="J486">
        <v>27</v>
      </c>
      <c r="K486">
        <v>34</v>
      </c>
      <c r="L486">
        <v>0.2</v>
      </c>
      <c r="M486">
        <v>0.19</v>
      </c>
      <c r="N486">
        <v>0.1</v>
      </c>
      <c r="O486">
        <v>0.39</v>
      </c>
      <c r="P486">
        <v>0.49</v>
      </c>
      <c r="Q486">
        <v>993.98</v>
      </c>
      <c r="R486">
        <v>14.41</v>
      </c>
      <c r="S486">
        <v>0.85</v>
      </c>
      <c r="T486">
        <v>0.78</v>
      </c>
      <c r="U486">
        <v>0.42</v>
      </c>
      <c r="V486">
        <v>1.63</v>
      </c>
      <c r="W486">
        <v>2.0499999999999998</v>
      </c>
      <c r="X486">
        <v>14.39</v>
      </c>
      <c r="Y486">
        <v>13.91</v>
      </c>
      <c r="Z486">
        <v>50.48</v>
      </c>
      <c r="AA486">
        <v>50.36</v>
      </c>
      <c r="AB486">
        <v>3.09</v>
      </c>
      <c r="AC486">
        <v>51.69</v>
      </c>
      <c r="AD486">
        <v>46</v>
      </c>
      <c r="AE486">
        <v>43</v>
      </c>
    </row>
    <row r="487" spans="2:31" x14ac:dyDescent="0.2">
      <c r="B487" t="s">
        <v>1564</v>
      </c>
      <c r="C487" t="s">
        <v>102</v>
      </c>
      <c r="D487" t="s">
        <v>1080</v>
      </c>
      <c r="E487">
        <v>16.151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41.17</v>
      </c>
      <c r="R487">
        <v>13.72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13.84</v>
      </c>
      <c r="Y487">
        <v>12.2</v>
      </c>
      <c r="Z487">
        <v>52.61</v>
      </c>
      <c r="AA487">
        <v>47</v>
      </c>
      <c r="AB487">
        <v>66.67</v>
      </c>
      <c r="AC487">
        <v>66.67</v>
      </c>
      <c r="AD487">
        <v>2</v>
      </c>
      <c r="AE487">
        <v>1</v>
      </c>
    </row>
    <row r="488" spans="2:31" x14ac:dyDescent="0.2">
      <c r="B488" t="s">
        <v>1548</v>
      </c>
      <c r="C488" t="s">
        <v>41</v>
      </c>
      <c r="D488" t="s">
        <v>1038</v>
      </c>
      <c r="E488">
        <v>17.672999999999998</v>
      </c>
      <c r="F488">
        <v>43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277.64999999999998</v>
      </c>
      <c r="R488">
        <v>6.46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11.88</v>
      </c>
      <c r="Y488">
        <v>13.12</v>
      </c>
      <c r="Z488">
        <v>47.69</v>
      </c>
      <c r="AA488">
        <v>50.47</v>
      </c>
      <c r="AB488">
        <v>-36.47</v>
      </c>
      <c r="AC488">
        <v>20</v>
      </c>
      <c r="AD488">
        <v>2</v>
      </c>
      <c r="AE488">
        <v>8</v>
      </c>
    </row>
    <row r="489" spans="2:31" x14ac:dyDescent="0.2">
      <c r="B489" t="s">
        <v>1311</v>
      </c>
      <c r="C489" t="s">
        <v>102</v>
      </c>
      <c r="D489" t="s">
        <v>644</v>
      </c>
      <c r="E489">
        <v>19.498999999999999</v>
      </c>
      <c r="F489">
        <v>53</v>
      </c>
      <c r="G489">
        <v>1</v>
      </c>
      <c r="H489">
        <v>10</v>
      </c>
      <c r="I489">
        <v>2</v>
      </c>
      <c r="J489">
        <v>11</v>
      </c>
      <c r="K489">
        <v>13</v>
      </c>
      <c r="L489">
        <v>0.02</v>
      </c>
      <c r="M489">
        <v>0.19</v>
      </c>
      <c r="N489">
        <v>0.04</v>
      </c>
      <c r="O489">
        <v>0.21</v>
      </c>
      <c r="P489">
        <v>0.25</v>
      </c>
      <c r="Q489">
        <v>768.72</v>
      </c>
      <c r="R489">
        <v>14.5</v>
      </c>
      <c r="S489">
        <v>0.08</v>
      </c>
      <c r="T489">
        <v>0.78</v>
      </c>
      <c r="U489">
        <v>0.16</v>
      </c>
      <c r="V489">
        <v>0.86</v>
      </c>
      <c r="W489">
        <v>1.01</v>
      </c>
      <c r="X489">
        <v>12.88</v>
      </c>
      <c r="Y489">
        <v>13.79</v>
      </c>
      <c r="Z489">
        <v>53.66</v>
      </c>
      <c r="AA489">
        <v>50.06</v>
      </c>
      <c r="AB489">
        <v>3.05</v>
      </c>
      <c r="AC489">
        <v>57.65</v>
      </c>
      <c r="AD489">
        <v>49</v>
      </c>
      <c r="AE489">
        <v>36</v>
      </c>
    </row>
    <row r="490" spans="2:31" x14ac:dyDescent="0.2">
      <c r="B490" t="s">
        <v>1459</v>
      </c>
      <c r="C490" t="s">
        <v>102</v>
      </c>
      <c r="D490" t="s">
        <v>1061</v>
      </c>
      <c r="E490">
        <v>17.661999999999999</v>
      </c>
      <c r="F490">
        <v>36</v>
      </c>
      <c r="G490">
        <v>0</v>
      </c>
      <c r="H490">
        <v>3</v>
      </c>
      <c r="I490">
        <v>4</v>
      </c>
      <c r="J490">
        <v>3</v>
      </c>
      <c r="K490">
        <v>7</v>
      </c>
      <c r="L490">
        <v>0</v>
      </c>
      <c r="M490">
        <v>0.08</v>
      </c>
      <c r="N490">
        <v>0.11</v>
      </c>
      <c r="O490">
        <v>0.08</v>
      </c>
      <c r="P490">
        <v>0.19</v>
      </c>
      <c r="Q490">
        <v>378.12</v>
      </c>
      <c r="R490">
        <v>10.5</v>
      </c>
      <c r="S490">
        <v>0</v>
      </c>
      <c r="T490">
        <v>0.48</v>
      </c>
      <c r="U490">
        <v>0.63</v>
      </c>
      <c r="V490">
        <v>0.48</v>
      </c>
      <c r="W490">
        <v>1.1100000000000001</v>
      </c>
      <c r="X490">
        <v>13.42</v>
      </c>
      <c r="Y490">
        <v>13.37</v>
      </c>
      <c r="Z490">
        <v>47.51</v>
      </c>
      <c r="AA490">
        <v>50.42</v>
      </c>
      <c r="AB490">
        <v>14.1</v>
      </c>
      <c r="AC490">
        <v>60.61</v>
      </c>
      <c r="AD490">
        <v>20</v>
      </c>
      <c r="AE490">
        <v>13</v>
      </c>
    </row>
    <row r="491" spans="2:31" x14ac:dyDescent="0.2">
      <c r="B491" t="s">
        <v>1728</v>
      </c>
      <c r="C491" t="s">
        <v>41</v>
      </c>
      <c r="D491" t="s">
        <v>1102</v>
      </c>
      <c r="E491">
        <v>15.494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45.1</v>
      </c>
      <c r="R491">
        <v>9.02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13.27</v>
      </c>
      <c r="Y491">
        <v>14.71</v>
      </c>
      <c r="Z491">
        <v>36.82</v>
      </c>
      <c r="AA491">
        <v>57.28</v>
      </c>
      <c r="AB491">
        <v>-25</v>
      </c>
      <c r="AC491">
        <v>0</v>
      </c>
      <c r="AD491">
        <v>0</v>
      </c>
      <c r="AE491">
        <v>4</v>
      </c>
    </row>
    <row r="492" spans="2:31" x14ac:dyDescent="0.2">
      <c r="B492" t="s">
        <v>1357</v>
      </c>
      <c r="C492" t="s">
        <v>102</v>
      </c>
      <c r="D492" t="s">
        <v>1072</v>
      </c>
      <c r="E492">
        <v>18.692</v>
      </c>
      <c r="F492">
        <v>53</v>
      </c>
      <c r="G492">
        <v>4</v>
      </c>
      <c r="H492">
        <v>4</v>
      </c>
      <c r="I492">
        <v>6</v>
      </c>
      <c r="J492">
        <v>8</v>
      </c>
      <c r="K492">
        <v>14</v>
      </c>
      <c r="L492">
        <v>0.08</v>
      </c>
      <c r="M492">
        <v>0.08</v>
      </c>
      <c r="N492">
        <v>0.11</v>
      </c>
      <c r="O492">
        <v>0.15</v>
      </c>
      <c r="P492">
        <v>0.26</v>
      </c>
      <c r="Q492">
        <v>790.18</v>
      </c>
      <c r="R492">
        <v>14.91</v>
      </c>
      <c r="S492">
        <v>0.3</v>
      </c>
      <c r="T492">
        <v>0.3</v>
      </c>
      <c r="U492">
        <v>0.46</v>
      </c>
      <c r="V492">
        <v>0.61</v>
      </c>
      <c r="W492">
        <v>1.06</v>
      </c>
      <c r="X492">
        <v>13.91</v>
      </c>
      <c r="Y492">
        <v>13.82</v>
      </c>
      <c r="Z492">
        <v>51.1</v>
      </c>
      <c r="AA492">
        <v>53.11</v>
      </c>
      <c r="AB492">
        <v>-3.42</v>
      </c>
      <c r="AC492">
        <v>47.19</v>
      </c>
      <c r="AD492">
        <v>42</v>
      </c>
      <c r="AE492">
        <v>47</v>
      </c>
    </row>
    <row r="493" spans="2:31" x14ac:dyDescent="0.2">
      <c r="B493" t="s">
        <v>1627</v>
      </c>
      <c r="C493" t="s">
        <v>41</v>
      </c>
      <c r="D493" t="s">
        <v>1049</v>
      </c>
      <c r="E493">
        <v>16.57</v>
      </c>
      <c r="F493">
        <v>58</v>
      </c>
      <c r="G493">
        <v>8</v>
      </c>
      <c r="H493">
        <v>1</v>
      </c>
      <c r="I493">
        <v>2</v>
      </c>
      <c r="J493">
        <v>9</v>
      </c>
      <c r="K493">
        <v>11</v>
      </c>
      <c r="L493">
        <v>0.14000000000000001</v>
      </c>
      <c r="M493">
        <v>0.02</v>
      </c>
      <c r="N493">
        <v>0.03</v>
      </c>
      <c r="O493">
        <v>0.16</v>
      </c>
      <c r="P493">
        <v>0.19</v>
      </c>
      <c r="Q493">
        <v>528.74</v>
      </c>
      <c r="R493">
        <v>9.1199999999999992</v>
      </c>
      <c r="S493">
        <v>0.91</v>
      </c>
      <c r="T493">
        <v>0.11</v>
      </c>
      <c r="U493">
        <v>0.23</v>
      </c>
      <c r="V493">
        <v>1.02</v>
      </c>
      <c r="W493">
        <v>1.25</v>
      </c>
      <c r="X493">
        <v>12.29</v>
      </c>
      <c r="Y493">
        <v>13.15</v>
      </c>
      <c r="Z493">
        <v>55.74</v>
      </c>
      <c r="AA493">
        <v>49.78</v>
      </c>
      <c r="AB493">
        <v>-5.05</v>
      </c>
      <c r="AC493">
        <v>48.57</v>
      </c>
      <c r="AD493">
        <v>17</v>
      </c>
      <c r="AE493">
        <v>18</v>
      </c>
    </row>
    <row r="494" spans="2:31" x14ac:dyDescent="0.2">
      <c r="B494" t="s">
        <v>1368</v>
      </c>
      <c r="C494" t="s">
        <v>46</v>
      </c>
      <c r="D494" t="s">
        <v>1055</v>
      </c>
      <c r="E494">
        <v>16.2</v>
      </c>
      <c r="F494">
        <v>70</v>
      </c>
      <c r="G494">
        <v>2</v>
      </c>
      <c r="H494">
        <v>3</v>
      </c>
      <c r="I494">
        <v>5</v>
      </c>
      <c r="J494">
        <v>5</v>
      </c>
      <c r="K494">
        <v>10</v>
      </c>
      <c r="L494">
        <v>0.03</v>
      </c>
      <c r="M494">
        <v>0.04</v>
      </c>
      <c r="N494">
        <v>7.0000000000000007E-2</v>
      </c>
      <c r="O494">
        <v>7.0000000000000007E-2</v>
      </c>
      <c r="P494">
        <v>0.14000000000000001</v>
      </c>
      <c r="Q494">
        <v>712.52</v>
      </c>
      <c r="R494">
        <v>10.18</v>
      </c>
      <c r="S494">
        <v>0.17</v>
      </c>
      <c r="T494">
        <v>0.25</v>
      </c>
      <c r="U494">
        <v>0.42</v>
      </c>
      <c r="V494">
        <v>0.42</v>
      </c>
      <c r="W494">
        <v>0.84</v>
      </c>
      <c r="X494">
        <v>13.01</v>
      </c>
      <c r="Y494">
        <v>13.13</v>
      </c>
      <c r="Z494">
        <v>52.82</v>
      </c>
      <c r="AA494">
        <v>50.69</v>
      </c>
      <c r="AB494">
        <v>-21.53</v>
      </c>
      <c r="AC494">
        <v>39.58</v>
      </c>
      <c r="AD494">
        <v>19</v>
      </c>
      <c r="AE494">
        <v>29</v>
      </c>
    </row>
    <row r="495" spans="2:31" x14ac:dyDescent="0.2">
      <c r="B495" t="s">
        <v>1163</v>
      </c>
      <c r="C495" t="s">
        <v>46</v>
      </c>
      <c r="D495" t="s">
        <v>1047</v>
      </c>
      <c r="E495">
        <v>19.187000000000001</v>
      </c>
      <c r="F495">
        <v>72</v>
      </c>
      <c r="G495">
        <v>14</v>
      </c>
      <c r="H495">
        <v>5</v>
      </c>
      <c r="I495">
        <v>3</v>
      </c>
      <c r="J495">
        <v>19</v>
      </c>
      <c r="K495">
        <v>22</v>
      </c>
      <c r="L495">
        <v>0.19</v>
      </c>
      <c r="M495">
        <v>7.0000000000000007E-2</v>
      </c>
      <c r="N495">
        <v>0.04</v>
      </c>
      <c r="O495">
        <v>0.26</v>
      </c>
      <c r="P495">
        <v>0.31</v>
      </c>
      <c r="Q495">
        <v>912.54</v>
      </c>
      <c r="R495">
        <v>12.67</v>
      </c>
      <c r="S495">
        <v>0.92</v>
      </c>
      <c r="T495">
        <v>0.33</v>
      </c>
      <c r="U495">
        <v>0.2</v>
      </c>
      <c r="V495">
        <v>1.25</v>
      </c>
      <c r="W495">
        <v>1.45</v>
      </c>
      <c r="X495">
        <v>13.54</v>
      </c>
      <c r="Y495">
        <v>13.86</v>
      </c>
      <c r="Z495">
        <v>46.7</v>
      </c>
      <c r="AA495">
        <v>49.67</v>
      </c>
      <c r="AB495">
        <v>-4.49</v>
      </c>
      <c r="AC495">
        <v>42.11</v>
      </c>
      <c r="AD495">
        <v>32</v>
      </c>
      <c r="AE495">
        <v>44</v>
      </c>
    </row>
    <row r="496" spans="2:31" x14ac:dyDescent="0.2">
      <c r="B496" t="s">
        <v>1109</v>
      </c>
      <c r="C496" t="s">
        <v>46</v>
      </c>
      <c r="D496" t="s">
        <v>1690</v>
      </c>
      <c r="E496">
        <v>20.350999999999999</v>
      </c>
      <c r="F496">
        <v>57</v>
      </c>
      <c r="G496">
        <v>19</v>
      </c>
      <c r="H496">
        <v>7</v>
      </c>
      <c r="I496">
        <v>3</v>
      </c>
      <c r="J496">
        <v>26</v>
      </c>
      <c r="K496">
        <v>29</v>
      </c>
      <c r="L496">
        <v>0.33</v>
      </c>
      <c r="M496">
        <v>0.12</v>
      </c>
      <c r="N496">
        <v>0.05</v>
      </c>
      <c r="O496">
        <v>0.46</v>
      </c>
      <c r="P496">
        <v>0.51</v>
      </c>
      <c r="Q496">
        <v>792.84</v>
      </c>
      <c r="R496">
        <v>13.91</v>
      </c>
      <c r="S496">
        <v>1.44</v>
      </c>
      <c r="T496">
        <v>0.53</v>
      </c>
      <c r="U496">
        <v>0.23</v>
      </c>
      <c r="V496">
        <v>1.97</v>
      </c>
      <c r="W496">
        <v>2.19</v>
      </c>
      <c r="X496">
        <v>13.97</v>
      </c>
      <c r="Y496">
        <v>14.08</v>
      </c>
      <c r="Z496">
        <v>52.23</v>
      </c>
      <c r="AA496">
        <v>50.18</v>
      </c>
      <c r="AB496">
        <v>-3.43</v>
      </c>
      <c r="AC496">
        <v>54.55</v>
      </c>
      <c r="AD496">
        <v>48</v>
      </c>
      <c r="AE496">
        <v>40</v>
      </c>
    </row>
    <row r="497" spans="2:31" x14ac:dyDescent="0.2">
      <c r="B497" t="s">
        <v>1556</v>
      </c>
      <c r="C497" t="s">
        <v>46</v>
      </c>
      <c r="D497" t="s">
        <v>1078</v>
      </c>
      <c r="E497">
        <v>17.376999999999999</v>
      </c>
      <c r="F497">
        <v>10</v>
      </c>
      <c r="G497">
        <v>2</v>
      </c>
      <c r="H497">
        <v>1</v>
      </c>
      <c r="I497">
        <v>0</v>
      </c>
      <c r="J497">
        <v>3</v>
      </c>
      <c r="K497">
        <v>3</v>
      </c>
      <c r="L497">
        <v>0.2</v>
      </c>
      <c r="M497">
        <v>0.1</v>
      </c>
      <c r="N497">
        <v>0</v>
      </c>
      <c r="O497">
        <v>0.3</v>
      </c>
      <c r="P497">
        <v>0.3</v>
      </c>
      <c r="Q497">
        <v>93.39</v>
      </c>
      <c r="R497">
        <v>9.34</v>
      </c>
      <c r="S497">
        <v>1.28</v>
      </c>
      <c r="T497">
        <v>0.64</v>
      </c>
      <c r="U497">
        <v>0</v>
      </c>
      <c r="V497">
        <v>1.93</v>
      </c>
      <c r="W497">
        <v>1.93</v>
      </c>
      <c r="X497">
        <v>11.69</v>
      </c>
      <c r="Y497">
        <v>13.23</v>
      </c>
      <c r="Z497">
        <v>37.200000000000003</v>
      </c>
      <c r="AA497">
        <v>51.52</v>
      </c>
      <c r="AB497">
        <v>16.66</v>
      </c>
      <c r="AC497">
        <v>57.14</v>
      </c>
      <c r="AD497">
        <v>4</v>
      </c>
      <c r="AE497">
        <v>3</v>
      </c>
    </row>
    <row r="498" spans="2:31" x14ac:dyDescent="0.2">
      <c r="B498" t="s">
        <v>1620</v>
      </c>
      <c r="C498" t="s">
        <v>1240</v>
      </c>
      <c r="D498" t="s">
        <v>644</v>
      </c>
      <c r="E498">
        <v>16.533999999999999</v>
      </c>
      <c r="F498">
        <v>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52.5</v>
      </c>
      <c r="R498">
        <v>7.5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12.7</v>
      </c>
      <c r="Y498">
        <v>14.28</v>
      </c>
      <c r="Z498">
        <v>52.28</v>
      </c>
      <c r="AA498">
        <v>51.33</v>
      </c>
      <c r="AB498">
        <v>-15.06</v>
      </c>
      <c r="AC498">
        <v>33.33</v>
      </c>
      <c r="AD498">
        <v>1</v>
      </c>
      <c r="AE498">
        <v>2</v>
      </c>
    </row>
    <row r="499" spans="2:31" x14ac:dyDescent="0.2">
      <c r="B499" t="s">
        <v>1538</v>
      </c>
      <c r="C499" t="s">
        <v>102</v>
      </c>
      <c r="D499" t="s">
        <v>1702</v>
      </c>
      <c r="E499">
        <v>15.803000000000001</v>
      </c>
      <c r="F499">
        <v>60</v>
      </c>
      <c r="G499">
        <v>3</v>
      </c>
      <c r="H499">
        <v>0</v>
      </c>
      <c r="I499">
        <v>2</v>
      </c>
      <c r="J499">
        <v>3</v>
      </c>
      <c r="K499">
        <v>5</v>
      </c>
      <c r="L499">
        <v>0.05</v>
      </c>
      <c r="M499">
        <v>0</v>
      </c>
      <c r="N499">
        <v>0.03</v>
      </c>
      <c r="O499">
        <v>0.05</v>
      </c>
      <c r="P499">
        <v>0.08</v>
      </c>
      <c r="Q499">
        <v>774.08</v>
      </c>
      <c r="R499">
        <v>12.9</v>
      </c>
      <c r="S499">
        <v>0.23</v>
      </c>
      <c r="T499">
        <v>0</v>
      </c>
      <c r="U499">
        <v>0.16</v>
      </c>
      <c r="V499">
        <v>0.23</v>
      </c>
      <c r="W499">
        <v>0.39</v>
      </c>
      <c r="X499">
        <v>12.55</v>
      </c>
      <c r="Y499">
        <v>13.47</v>
      </c>
      <c r="Z499">
        <v>44.36</v>
      </c>
      <c r="AA499">
        <v>50.11</v>
      </c>
      <c r="AB499">
        <v>-5.96</v>
      </c>
      <c r="AC499">
        <v>35.44</v>
      </c>
      <c r="AD499">
        <v>28</v>
      </c>
      <c r="AE499">
        <v>51</v>
      </c>
    </row>
    <row r="500" spans="2:31" x14ac:dyDescent="0.2">
      <c r="B500" t="s">
        <v>1605</v>
      </c>
      <c r="C500" t="s">
        <v>41</v>
      </c>
      <c r="D500" t="s">
        <v>1059</v>
      </c>
      <c r="E500">
        <v>15.108000000000001</v>
      </c>
      <c r="F500">
        <v>4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0.25</v>
      </c>
      <c r="N500">
        <v>0</v>
      </c>
      <c r="O500">
        <v>0.25</v>
      </c>
      <c r="P500">
        <v>0.25</v>
      </c>
      <c r="Q500">
        <v>58.95</v>
      </c>
      <c r="R500">
        <v>14.74</v>
      </c>
      <c r="S500">
        <v>0</v>
      </c>
      <c r="T500">
        <v>1.02</v>
      </c>
      <c r="U500">
        <v>0</v>
      </c>
      <c r="V500">
        <v>1.02</v>
      </c>
      <c r="W500">
        <v>1.02</v>
      </c>
      <c r="X500">
        <v>12.02</v>
      </c>
      <c r="Y500">
        <v>12.34</v>
      </c>
      <c r="Z500">
        <v>46.91</v>
      </c>
      <c r="AA500">
        <v>48.15</v>
      </c>
      <c r="AB500">
        <v>5.45</v>
      </c>
      <c r="AC500">
        <v>60</v>
      </c>
      <c r="AD500">
        <v>3</v>
      </c>
      <c r="AE500">
        <v>2</v>
      </c>
    </row>
    <row r="501" spans="2:31" x14ac:dyDescent="0.2">
      <c r="B501" t="s">
        <v>327</v>
      </c>
      <c r="C501" t="s">
        <v>102</v>
      </c>
      <c r="D501" t="s">
        <v>1055</v>
      </c>
      <c r="E501">
        <v>18.451000000000001</v>
      </c>
      <c r="F501">
        <v>5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0.2</v>
      </c>
      <c r="O501">
        <v>0</v>
      </c>
      <c r="P501">
        <v>0.2</v>
      </c>
      <c r="Q501">
        <v>57.78</v>
      </c>
      <c r="R501">
        <v>11.56</v>
      </c>
      <c r="S501">
        <v>0</v>
      </c>
      <c r="T501">
        <v>0</v>
      </c>
      <c r="U501">
        <v>1.04</v>
      </c>
      <c r="V501">
        <v>0</v>
      </c>
      <c r="W501">
        <v>1.04</v>
      </c>
      <c r="X501">
        <v>12.51</v>
      </c>
      <c r="Y501">
        <v>13</v>
      </c>
      <c r="Z501">
        <v>52.88</v>
      </c>
      <c r="AA501">
        <v>52.38</v>
      </c>
      <c r="AB501">
        <v>-16.670000000000002</v>
      </c>
      <c r="AC501">
        <v>25</v>
      </c>
      <c r="AD501">
        <v>1</v>
      </c>
      <c r="AE501">
        <v>3</v>
      </c>
    </row>
    <row r="502" spans="2:31" x14ac:dyDescent="0.2">
      <c r="B502" t="s">
        <v>1303</v>
      </c>
      <c r="C502" t="s">
        <v>49</v>
      </c>
      <c r="D502" t="s">
        <v>1057</v>
      </c>
      <c r="E502">
        <v>18.53</v>
      </c>
      <c r="F502">
        <v>62</v>
      </c>
      <c r="G502">
        <v>4</v>
      </c>
      <c r="H502">
        <v>6</v>
      </c>
      <c r="I502">
        <v>1</v>
      </c>
      <c r="J502">
        <v>10</v>
      </c>
      <c r="K502">
        <v>11</v>
      </c>
      <c r="L502">
        <v>0.06</v>
      </c>
      <c r="M502">
        <v>0.1</v>
      </c>
      <c r="N502">
        <v>0.02</v>
      </c>
      <c r="O502">
        <v>0.16</v>
      </c>
      <c r="P502">
        <v>0.18</v>
      </c>
      <c r="Q502">
        <v>622.49</v>
      </c>
      <c r="R502">
        <v>10.039999999999999</v>
      </c>
      <c r="S502">
        <v>0.39</v>
      </c>
      <c r="T502">
        <v>0.57999999999999996</v>
      </c>
      <c r="U502">
        <v>0.1</v>
      </c>
      <c r="V502">
        <v>0.96</v>
      </c>
      <c r="W502">
        <v>1.06</v>
      </c>
      <c r="X502">
        <v>13.73</v>
      </c>
      <c r="Y502">
        <v>13.32</v>
      </c>
      <c r="Z502">
        <v>53.26</v>
      </c>
      <c r="AA502">
        <v>49.29</v>
      </c>
      <c r="AB502">
        <v>-3.44</v>
      </c>
      <c r="AC502">
        <v>50</v>
      </c>
      <c r="AD502">
        <v>27</v>
      </c>
      <c r="AE502">
        <v>27</v>
      </c>
    </row>
    <row r="503" spans="2:31" x14ac:dyDescent="0.2">
      <c r="B503" t="s">
        <v>1316</v>
      </c>
      <c r="C503" t="s">
        <v>41</v>
      </c>
      <c r="D503" t="s">
        <v>1076</v>
      </c>
      <c r="E503">
        <v>18.5</v>
      </c>
      <c r="F503">
        <v>70</v>
      </c>
      <c r="G503">
        <v>15</v>
      </c>
      <c r="H503">
        <v>6</v>
      </c>
      <c r="I503">
        <v>3</v>
      </c>
      <c r="J503">
        <v>21</v>
      </c>
      <c r="K503">
        <v>24</v>
      </c>
      <c r="L503">
        <v>0.21</v>
      </c>
      <c r="M503">
        <v>0.09</v>
      </c>
      <c r="N503">
        <v>0.04</v>
      </c>
      <c r="O503">
        <v>0.3</v>
      </c>
      <c r="P503">
        <v>0.34</v>
      </c>
      <c r="Q503">
        <v>776.1</v>
      </c>
      <c r="R503">
        <v>11.09</v>
      </c>
      <c r="S503">
        <v>1.1599999999999999</v>
      </c>
      <c r="T503">
        <v>0.46</v>
      </c>
      <c r="U503">
        <v>0.23</v>
      </c>
      <c r="V503">
        <v>1.62</v>
      </c>
      <c r="W503">
        <v>1.86</v>
      </c>
      <c r="X503">
        <v>13.62</v>
      </c>
      <c r="Y503">
        <v>13.64</v>
      </c>
      <c r="Z503">
        <v>47.59</v>
      </c>
      <c r="AA503">
        <v>52.28</v>
      </c>
      <c r="AB503">
        <v>-8.52</v>
      </c>
      <c r="AC503">
        <v>43.94</v>
      </c>
      <c r="AD503">
        <v>29</v>
      </c>
      <c r="AE503">
        <v>37</v>
      </c>
    </row>
    <row r="504" spans="2:31" x14ac:dyDescent="0.2">
      <c r="B504" t="s">
        <v>1263</v>
      </c>
      <c r="C504" t="s">
        <v>49</v>
      </c>
      <c r="D504" t="s">
        <v>1220</v>
      </c>
      <c r="E504">
        <v>17.698</v>
      </c>
      <c r="F504">
        <v>69</v>
      </c>
      <c r="G504">
        <v>13</v>
      </c>
      <c r="H504">
        <v>8</v>
      </c>
      <c r="I504">
        <v>5</v>
      </c>
      <c r="J504">
        <v>21</v>
      </c>
      <c r="K504">
        <v>26</v>
      </c>
      <c r="L504">
        <v>0.19</v>
      </c>
      <c r="M504">
        <v>0.12</v>
      </c>
      <c r="N504">
        <v>7.0000000000000007E-2</v>
      </c>
      <c r="O504">
        <v>0.3</v>
      </c>
      <c r="P504">
        <v>0.38</v>
      </c>
      <c r="Q504">
        <v>858.53</v>
      </c>
      <c r="R504">
        <v>12.44</v>
      </c>
      <c r="S504">
        <v>0.91</v>
      </c>
      <c r="T504">
        <v>0.56000000000000005</v>
      </c>
      <c r="U504">
        <v>0.35</v>
      </c>
      <c r="V504">
        <v>1.47</v>
      </c>
      <c r="W504">
        <v>1.82</v>
      </c>
      <c r="X504">
        <v>13.44</v>
      </c>
      <c r="Y504">
        <v>13.62</v>
      </c>
      <c r="Z504">
        <v>48.28</v>
      </c>
      <c r="AA504">
        <v>47.66</v>
      </c>
      <c r="AB504">
        <v>-1.1000000000000001</v>
      </c>
      <c r="AC504">
        <v>49.37</v>
      </c>
      <c r="AD504">
        <v>39</v>
      </c>
      <c r="AE504">
        <v>40</v>
      </c>
    </row>
    <row r="505" spans="2:31" x14ac:dyDescent="0.2">
      <c r="B505" t="s">
        <v>1097</v>
      </c>
      <c r="C505" t="s">
        <v>46</v>
      </c>
      <c r="D505" t="s">
        <v>1055</v>
      </c>
      <c r="E505">
        <v>17.895</v>
      </c>
      <c r="F505">
        <v>68</v>
      </c>
      <c r="G505">
        <v>17</v>
      </c>
      <c r="H505">
        <v>10</v>
      </c>
      <c r="I505">
        <v>8</v>
      </c>
      <c r="J505">
        <v>27</v>
      </c>
      <c r="K505">
        <v>35</v>
      </c>
      <c r="L505">
        <v>0.25</v>
      </c>
      <c r="M505">
        <v>0.15</v>
      </c>
      <c r="N505">
        <v>0.12</v>
      </c>
      <c r="O505">
        <v>0.4</v>
      </c>
      <c r="P505">
        <v>0.51</v>
      </c>
      <c r="Q505">
        <v>924.53</v>
      </c>
      <c r="R505">
        <v>13.6</v>
      </c>
      <c r="S505">
        <v>1.1000000000000001</v>
      </c>
      <c r="T505">
        <v>0.65</v>
      </c>
      <c r="U505">
        <v>0.52</v>
      </c>
      <c r="V505">
        <v>1.75</v>
      </c>
      <c r="W505">
        <v>2.27</v>
      </c>
      <c r="X505">
        <v>14.24</v>
      </c>
      <c r="Y505">
        <v>13.65</v>
      </c>
      <c r="Z505">
        <v>56.72</v>
      </c>
      <c r="AA505">
        <v>51.18</v>
      </c>
      <c r="AB505">
        <v>10.73</v>
      </c>
      <c r="AC505">
        <v>65.33</v>
      </c>
      <c r="AD505">
        <v>49</v>
      </c>
      <c r="AE505">
        <v>26</v>
      </c>
    </row>
    <row r="506" spans="2:31" x14ac:dyDescent="0.2">
      <c r="B506" t="s">
        <v>1099</v>
      </c>
      <c r="C506" t="s">
        <v>49</v>
      </c>
      <c r="D506" t="s">
        <v>1057</v>
      </c>
      <c r="E506">
        <v>19.228000000000002</v>
      </c>
      <c r="F506">
        <v>72</v>
      </c>
      <c r="G506">
        <v>17</v>
      </c>
      <c r="H506">
        <v>16</v>
      </c>
      <c r="I506">
        <v>7</v>
      </c>
      <c r="J506">
        <v>33</v>
      </c>
      <c r="K506">
        <v>40</v>
      </c>
      <c r="L506">
        <v>0.24</v>
      </c>
      <c r="M506">
        <v>0.22</v>
      </c>
      <c r="N506">
        <v>0.1</v>
      </c>
      <c r="O506">
        <v>0.46</v>
      </c>
      <c r="P506">
        <v>0.56000000000000005</v>
      </c>
      <c r="Q506">
        <v>988.85</v>
      </c>
      <c r="R506">
        <v>13.73</v>
      </c>
      <c r="S506">
        <v>1.03</v>
      </c>
      <c r="T506">
        <v>0.97</v>
      </c>
      <c r="U506">
        <v>0.42</v>
      </c>
      <c r="V506">
        <v>2</v>
      </c>
      <c r="W506">
        <v>2.4300000000000002</v>
      </c>
      <c r="X506">
        <v>14.19</v>
      </c>
      <c r="Y506">
        <v>13.77</v>
      </c>
      <c r="Z506">
        <v>54.14</v>
      </c>
      <c r="AA506">
        <v>49.77</v>
      </c>
      <c r="AB506">
        <v>6.43</v>
      </c>
      <c r="AC506">
        <v>58.1</v>
      </c>
      <c r="AD506">
        <v>61</v>
      </c>
      <c r="AE506">
        <v>44</v>
      </c>
    </row>
    <row r="507" spans="2:31" x14ac:dyDescent="0.2">
      <c r="B507" t="s">
        <v>1487</v>
      </c>
      <c r="C507" t="s">
        <v>41</v>
      </c>
      <c r="D507" t="s">
        <v>1047</v>
      </c>
      <c r="E507">
        <v>16.323</v>
      </c>
      <c r="F507">
        <v>26</v>
      </c>
      <c r="G507">
        <v>1</v>
      </c>
      <c r="H507">
        <v>2</v>
      </c>
      <c r="I507">
        <v>0</v>
      </c>
      <c r="J507">
        <v>3</v>
      </c>
      <c r="K507">
        <v>3</v>
      </c>
      <c r="L507">
        <v>0.04</v>
      </c>
      <c r="M507">
        <v>0.08</v>
      </c>
      <c r="N507">
        <v>0</v>
      </c>
      <c r="O507">
        <v>0.12</v>
      </c>
      <c r="P507">
        <v>0.12</v>
      </c>
      <c r="Q507">
        <v>289.72000000000003</v>
      </c>
      <c r="R507">
        <v>11.14</v>
      </c>
      <c r="S507">
        <v>0.21</v>
      </c>
      <c r="T507">
        <v>0.41</v>
      </c>
      <c r="U507">
        <v>0</v>
      </c>
      <c r="V507">
        <v>0.62</v>
      </c>
      <c r="W507">
        <v>0.62</v>
      </c>
      <c r="X507">
        <v>13.37</v>
      </c>
      <c r="Y507">
        <v>13.08</v>
      </c>
      <c r="Z507">
        <v>46.14</v>
      </c>
      <c r="AA507">
        <v>49.9</v>
      </c>
      <c r="AB507">
        <v>-10.210000000000001</v>
      </c>
      <c r="AC507">
        <v>35</v>
      </c>
      <c r="AD507">
        <v>7</v>
      </c>
      <c r="AE507">
        <v>13</v>
      </c>
    </row>
    <row r="508" spans="2:31" x14ac:dyDescent="0.2">
      <c r="B508" t="s">
        <v>1196</v>
      </c>
      <c r="C508" t="s">
        <v>49</v>
      </c>
      <c r="D508" t="s">
        <v>1069</v>
      </c>
      <c r="E508">
        <v>18.155000000000001</v>
      </c>
      <c r="F508">
        <v>68</v>
      </c>
      <c r="G508">
        <v>16</v>
      </c>
      <c r="H508">
        <v>5</v>
      </c>
      <c r="I508">
        <v>5</v>
      </c>
      <c r="J508">
        <v>21</v>
      </c>
      <c r="K508">
        <v>26</v>
      </c>
      <c r="L508">
        <v>0.24</v>
      </c>
      <c r="M508">
        <v>7.0000000000000007E-2</v>
      </c>
      <c r="N508">
        <v>7.0000000000000007E-2</v>
      </c>
      <c r="O508">
        <v>0.31</v>
      </c>
      <c r="P508">
        <v>0.38</v>
      </c>
      <c r="Q508">
        <v>792.63</v>
      </c>
      <c r="R508">
        <v>11.66</v>
      </c>
      <c r="S508">
        <v>1.21</v>
      </c>
      <c r="T508">
        <v>0.38</v>
      </c>
      <c r="U508">
        <v>0.38</v>
      </c>
      <c r="V508">
        <v>1.59</v>
      </c>
      <c r="W508">
        <v>1.97</v>
      </c>
      <c r="X508">
        <v>14.08</v>
      </c>
      <c r="Y508">
        <v>13.58</v>
      </c>
      <c r="Z508">
        <v>50.93</v>
      </c>
      <c r="AA508">
        <v>49.11</v>
      </c>
      <c r="AB508">
        <v>9.8800000000000008</v>
      </c>
      <c r="AC508">
        <v>59.38</v>
      </c>
      <c r="AD508">
        <v>38</v>
      </c>
      <c r="AE508">
        <v>26</v>
      </c>
    </row>
    <row r="509" spans="2:31" x14ac:dyDescent="0.2">
      <c r="B509" t="s">
        <v>1422</v>
      </c>
      <c r="C509" t="s">
        <v>1240</v>
      </c>
      <c r="D509" t="s">
        <v>1076</v>
      </c>
      <c r="E509">
        <v>17.196999999999999</v>
      </c>
      <c r="F509">
        <v>44</v>
      </c>
      <c r="G509">
        <v>1</v>
      </c>
      <c r="H509">
        <v>2</v>
      </c>
      <c r="I509">
        <v>6</v>
      </c>
      <c r="J509">
        <v>3</v>
      </c>
      <c r="K509">
        <v>9</v>
      </c>
      <c r="L509">
        <v>0.02</v>
      </c>
      <c r="M509">
        <v>0.05</v>
      </c>
      <c r="N509">
        <v>0.14000000000000001</v>
      </c>
      <c r="O509">
        <v>7.0000000000000007E-2</v>
      </c>
      <c r="P509">
        <v>0.2</v>
      </c>
      <c r="Q509">
        <v>545.80999999999995</v>
      </c>
      <c r="R509">
        <v>12.4</v>
      </c>
      <c r="S509">
        <v>0.11</v>
      </c>
      <c r="T509">
        <v>0.22</v>
      </c>
      <c r="U509">
        <v>0.66</v>
      </c>
      <c r="V509">
        <v>0.33</v>
      </c>
      <c r="W509">
        <v>0.99</v>
      </c>
      <c r="X509">
        <v>13.77</v>
      </c>
      <c r="Y509">
        <v>13.59</v>
      </c>
      <c r="Z509">
        <v>48.64</v>
      </c>
      <c r="AA509">
        <v>51.8</v>
      </c>
      <c r="AB509">
        <v>-15</v>
      </c>
      <c r="AC509">
        <v>40</v>
      </c>
      <c r="AD509">
        <v>20</v>
      </c>
      <c r="AE509">
        <v>30</v>
      </c>
    </row>
    <row r="510" spans="2:31" x14ac:dyDescent="0.2">
      <c r="B510" t="s">
        <v>1341</v>
      </c>
      <c r="C510" t="s">
        <v>46</v>
      </c>
      <c r="D510" t="s">
        <v>1090</v>
      </c>
      <c r="E510">
        <v>18.768000000000001</v>
      </c>
      <c r="F510">
        <v>13</v>
      </c>
      <c r="G510">
        <v>1</v>
      </c>
      <c r="H510">
        <v>3</v>
      </c>
      <c r="I510">
        <v>1</v>
      </c>
      <c r="J510">
        <v>4</v>
      </c>
      <c r="K510">
        <v>5</v>
      </c>
      <c r="L510">
        <v>0.08</v>
      </c>
      <c r="M510">
        <v>0.23</v>
      </c>
      <c r="N510">
        <v>0.08</v>
      </c>
      <c r="O510">
        <v>0.31</v>
      </c>
      <c r="P510">
        <v>0.38</v>
      </c>
      <c r="Q510">
        <v>145.01</v>
      </c>
      <c r="R510">
        <v>11.15</v>
      </c>
      <c r="S510">
        <v>0.41</v>
      </c>
      <c r="T510">
        <v>1.24</v>
      </c>
      <c r="U510">
        <v>0.41</v>
      </c>
      <c r="V510">
        <v>1.66</v>
      </c>
      <c r="W510">
        <v>2.0699999999999998</v>
      </c>
      <c r="X510">
        <v>13.62</v>
      </c>
      <c r="Y510">
        <v>12.85</v>
      </c>
      <c r="Z510">
        <v>51.65</v>
      </c>
      <c r="AA510">
        <v>46.4</v>
      </c>
      <c r="AB510">
        <v>-4.42</v>
      </c>
      <c r="AC510">
        <v>54.55</v>
      </c>
      <c r="AD510">
        <v>6</v>
      </c>
      <c r="AE510">
        <v>5</v>
      </c>
    </row>
    <row r="511" spans="2:31" x14ac:dyDescent="0.2">
      <c r="B511" t="s">
        <v>1103</v>
      </c>
      <c r="C511" t="s">
        <v>49</v>
      </c>
      <c r="D511" t="s">
        <v>1044</v>
      </c>
      <c r="E511">
        <v>17.341999999999999</v>
      </c>
      <c r="F511">
        <v>72</v>
      </c>
      <c r="G511">
        <v>12</v>
      </c>
      <c r="H511">
        <v>14</v>
      </c>
      <c r="I511">
        <v>2</v>
      </c>
      <c r="J511">
        <v>26</v>
      </c>
      <c r="K511">
        <v>28</v>
      </c>
      <c r="L511">
        <v>0.17</v>
      </c>
      <c r="M511">
        <v>0.19</v>
      </c>
      <c r="N511">
        <v>0.03</v>
      </c>
      <c r="O511">
        <v>0.36</v>
      </c>
      <c r="P511">
        <v>0.39</v>
      </c>
      <c r="Q511">
        <v>946.86</v>
      </c>
      <c r="R511">
        <v>13.15</v>
      </c>
      <c r="S511">
        <v>0.76</v>
      </c>
      <c r="T511">
        <v>0.89</v>
      </c>
      <c r="U511">
        <v>0.13</v>
      </c>
      <c r="V511">
        <v>1.65</v>
      </c>
      <c r="W511">
        <v>1.77</v>
      </c>
      <c r="X511">
        <v>14.4</v>
      </c>
      <c r="Y511">
        <v>14.06</v>
      </c>
      <c r="Z511">
        <v>48.45</v>
      </c>
      <c r="AA511">
        <v>49.58</v>
      </c>
      <c r="AB511">
        <v>-3.36</v>
      </c>
      <c r="AC511">
        <v>47.83</v>
      </c>
      <c r="AD511">
        <v>44</v>
      </c>
      <c r="AE511">
        <v>48</v>
      </c>
    </row>
    <row r="512" spans="2:31" x14ac:dyDescent="0.2">
      <c r="B512" t="s">
        <v>1343</v>
      </c>
      <c r="C512" t="s">
        <v>41</v>
      </c>
      <c r="D512" t="s">
        <v>1049</v>
      </c>
      <c r="E512">
        <v>18.140999999999998</v>
      </c>
      <c r="F512">
        <v>46</v>
      </c>
      <c r="G512">
        <v>13</v>
      </c>
      <c r="H512">
        <v>13</v>
      </c>
      <c r="I512">
        <v>5</v>
      </c>
      <c r="J512">
        <v>26</v>
      </c>
      <c r="K512">
        <v>31</v>
      </c>
      <c r="L512">
        <v>0.28000000000000003</v>
      </c>
      <c r="M512">
        <v>0.28000000000000003</v>
      </c>
      <c r="N512">
        <v>0.11</v>
      </c>
      <c r="O512">
        <v>0.56999999999999995</v>
      </c>
      <c r="P512">
        <v>0.67</v>
      </c>
      <c r="Q512">
        <v>664.96</v>
      </c>
      <c r="R512">
        <v>14.46</v>
      </c>
      <c r="S512">
        <v>1.17</v>
      </c>
      <c r="T512">
        <v>1.17</v>
      </c>
      <c r="U512">
        <v>0.45</v>
      </c>
      <c r="V512">
        <v>2.35</v>
      </c>
      <c r="W512">
        <v>2.8</v>
      </c>
      <c r="X512">
        <v>13.68</v>
      </c>
      <c r="Y512">
        <v>13.8</v>
      </c>
      <c r="Z512">
        <v>57.75</v>
      </c>
      <c r="AA512">
        <v>51.22</v>
      </c>
      <c r="AB512">
        <v>-0.83</v>
      </c>
      <c r="AC512">
        <v>58.9</v>
      </c>
      <c r="AD512">
        <v>43</v>
      </c>
      <c r="AE512">
        <v>30</v>
      </c>
    </row>
    <row r="513" spans="2:31" x14ac:dyDescent="0.2">
      <c r="B513" t="s">
        <v>1139</v>
      </c>
      <c r="C513" t="s">
        <v>46</v>
      </c>
      <c r="D513" t="s">
        <v>1044</v>
      </c>
      <c r="E513">
        <v>19.442</v>
      </c>
      <c r="F513">
        <v>69</v>
      </c>
      <c r="G513">
        <v>9</v>
      </c>
      <c r="H513">
        <v>8</v>
      </c>
      <c r="I513">
        <v>12</v>
      </c>
      <c r="J513">
        <v>17</v>
      </c>
      <c r="K513">
        <v>29</v>
      </c>
      <c r="L513">
        <v>0.13</v>
      </c>
      <c r="M513">
        <v>0.12</v>
      </c>
      <c r="N513">
        <v>0.17</v>
      </c>
      <c r="O513">
        <v>0.25</v>
      </c>
      <c r="P513">
        <v>0.42</v>
      </c>
      <c r="Q513">
        <v>911.69</v>
      </c>
      <c r="R513">
        <v>13.21</v>
      </c>
      <c r="S513">
        <v>0.59</v>
      </c>
      <c r="T513">
        <v>0.53</v>
      </c>
      <c r="U513">
        <v>0.79</v>
      </c>
      <c r="V513">
        <v>1.1200000000000001</v>
      </c>
      <c r="W513">
        <v>1.91</v>
      </c>
      <c r="X513">
        <v>14.48</v>
      </c>
      <c r="Y513">
        <v>14.2</v>
      </c>
      <c r="Z513">
        <v>49.16</v>
      </c>
      <c r="AA513">
        <v>50.25</v>
      </c>
      <c r="AB513">
        <v>-8.83</v>
      </c>
      <c r="AC513">
        <v>43.82</v>
      </c>
      <c r="AD513">
        <v>39</v>
      </c>
      <c r="AE513">
        <v>50</v>
      </c>
    </row>
    <row r="514" spans="2:31" x14ac:dyDescent="0.2">
      <c r="B514" t="s">
        <v>1095</v>
      </c>
      <c r="C514" t="s">
        <v>41</v>
      </c>
      <c r="D514" t="s">
        <v>1066</v>
      </c>
      <c r="E514">
        <v>18.538</v>
      </c>
      <c r="F514">
        <v>72</v>
      </c>
      <c r="G514">
        <v>15</v>
      </c>
      <c r="H514">
        <v>16</v>
      </c>
      <c r="I514">
        <v>9</v>
      </c>
      <c r="J514">
        <v>31</v>
      </c>
      <c r="K514">
        <v>40</v>
      </c>
      <c r="L514">
        <v>0.21</v>
      </c>
      <c r="M514">
        <v>0.22</v>
      </c>
      <c r="N514">
        <v>0.12</v>
      </c>
      <c r="O514">
        <v>0.43</v>
      </c>
      <c r="P514">
        <v>0.56000000000000005</v>
      </c>
      <c r="Q514">
        <v>914.53</v>
      </c>
      <c r="R514">
        <v>12.7</v>
      </c>
      <c r="S514">
        <v>0.98</v>
      </c>
      <c r="T514">
        <v>1.05</v>
      </c>
      <c r="U514">
        <v>0.59</v>
      </c>
      <c r="V514">
        <v>2.0299999999999998</v>
      </c>
      <c r="W514">
        <v>2.62</v>
      </c>
      <c r="X514">
        <v>15.01</v>
      </c>
      <c r="Y514">
        <v>13.62</v>
      </c>
      <c r="Z514">
        <v>58.87</v>
      </c>
      <c r="AA514">
        <v>48.35</v>
      </c>
      <c r="AB514">
        <v>-3.35</v>
      </c>
      <c r="AC514">
        <v>58.76</v>
      </c>
      <c r="AD514">
        <v>57</v>
      </c>
      <c r="AE514">
        <v>40</v>
      </c>
    </row>
    <row r="515" spans="2:31" x14ac:dyDescent="0.2">
      <c r="B515" t="s">
        <v>1409</v>
      </c>
      <c r="C515" t="s">
        <v>102</v>
      </c>
      <c r="D515" t="s">
        <v>1105</v>
      </c>
      <c r="E515">
        <v>19.309999999999999</v>
      </c>
      <c r="F515">
        <v>64</v>
      </c>
      <c r="G515">
        <v>1</v>
      </c>
      <c r="H515">
        <v>3</v>
      </c>
      <c r="I515">
        <v>4</v>
      </c>
      <c r="J515">
        <v>4</v>
      </c>
      <c r="K515">
        <v>8</v>
      </c>
      <c r="L515">
        <v>0.02</v>
      </c>
      <c r="M515">
        <v>0.05</v>
      </c>
      <c r="N515">
        <v>0.06</v>
      </c>
      <c r="O515">
        <v>0.06</v>
      </c>
      <c r="P515">
        <v>0.12</v>
      </c>
      <c r="Q515">
        <v>944.83</v>
      </c>
      <c r="R515">
        <v>14.76</v>
      </c>
      <c r="S515">
        <v>0.06</v>
      </c>
      <c r="T515">
        <v>0.19</v>
      </c>
      <c r="U515">
        <v>0.25</v>
      </c>
      <c r="V515">
        <v>0.25</v>
      </c>
      <c r="W515">
        <v>0.51</v>
      </c>
      <c r="X515">
        <v>13.19</v>
      </c>
      <c r="Y515">
        <v>13.7</v>
      </c>
      <c r="Z515">
        <v>43.34</v>
      </c>
      <c r="AA515">
        <v>50.01</v>
      </c>
      <c r="AB515">
        <v>-9.0399999999999991</v>
      </c>
      <c r="AC515">
        <v>38.380000000000003</v>
      </c>
      <c r="AD515">
        <v>38</v>
      </c>
      <c r="AE515">
        <v>61</v>
      </c>
    </row>
    <row r="516" spans="2:31" x14ac:dyDescent="0.2">
      <c r="B516" t="s">
        <v>1321</v>
      </c>
      <c r="C516" t="s">
        <v>102</v>
      </c>
      <c r="D516" t="s">
        <v>1078</v>
      </c>
      <c r="E516">
        <v>18.146999999999998</v>
      </c>
      <c r="F516">
        <v>72</v>
      </c>
      <c r="G516">
        <v>6</v>
      </c>
      <c r="H516">
        <v>3</v>
      </c>
      <c r="I516">
        <v>7</v>
      </c>
      <c r="J516">
        <v>9</v>
      </c>
      <c r="K516">
        <v>16</v>
      </c>
      <c r="L516">
        <v>0.08</v>
      </c>
      <c r="M516">
        <v>0.04</v>
      </c>
      <c r="N516">
        <v>0.1</v>
      </c>
      <c r="O516">
        <v>0.12</v>
      </c>
      <c r="P516">
        <v>0.22</v>
      </c>
      <c r="Q516">
        <v>1062.6099999999999</v>
      </c>
      <c r="R516">
        <v>14.76</v>
      </c>
      <c r="S516">
        <v>0.34</v>
      </c>
      <c r="T516">
        <v>0.17</v>
      </c>
      <c r="U516">
        <v>0.4</v>
      </c>
      <c r="V516">
        <v>0.51</v>
      </c>
      <c r="W516">
        <v>0.9</v>
      </c>
      <c r="X516">
        <v>13.21</v>
      </c>
      <c r="Y516">
        <v>14.03</v>
      </c>
      <c r="Z516">
        <v>45.36</v>
      </c>
      <c r="AA516">
        <v>50.71</v>
      </c>
      <c r="AB516">
        <v>3.61</v>
      </c>
      <c r="AC516">
        <v>45.69</v>
      </c>
      <c r="AD516">
        <v>53</v>
      </c>
      <c r="AE516">
        <v>63</v>
      </c>
    </row>
    <row r="517" spans="2:31" x14ac:dyDescent="0.2">
      <c r="B517" t="s">
        <v>1137</v>
      </c>
      <c r="C517" t="s">
        <v>41</v>
      </c>
      <c r="D517" t="s">
        <v>1090</v>
      </c>
      <c r="E517">
        <v>19.318999999999999</v>
      </c>
      <c r="F517">
        <v>19</v>
      </c>
      <c r="G517">
        <v>10</v>
      </c>
      <c r="H517">
        <v>3</v>
      </c>
      <c r="I517">
        <v>0</v>
      </c>
      <c r="J517">
        <v>13</v>
      </c>
      <c r="K517">
        <v>13</v>
      </c>
      <c r="L517">
        <v>0.53</v>
      </c>
      <c r="M517">
        <v>0.16</v>
      </c>
      <c r="N517">
        <v>0</v>
      </c>
      <c r="O517">
        <v>0.68</v>
      </c>
      <c r="P517">
        <v>0.68</v>
      </c>
      <c r="Q517">
        <v>315.02999999999997</v>
      </c>
      <c r="R517">
        <v>16.579999999999998</v>
      </c>
      <c r="S517">
        <v>1.9</v>
      </c>
      <c r="T517">
        <v>0.56999999999999995</v>
      </c>
      <c r="U517">
        <v>0</v>
      </c>
      <c r="V517">
        <v>2.48</v>
      </c>
      <c r="W517">
        <v>2.48</v>
      </c>
      <c r="X517">
        <v>14.57</v>
      </c>
      <c r="Y517">
        <v>13.69</v>
      </c>
      <c r="Z517">
        <v>51.61</v>
      </c>
      <c r="AA517">
        <v>49.45</v>
      </c>
      <c r="AB517">
        <v>5.88</v>
      </c>
      <c r="AC517">
        <v>52.94</v>
      </c>
      <c r="AD517">
        <v>18</v>
      </c>
      <c r="AE517">
        <v>16</v>
      </c>
    </row>
    <row r="518" spans="2:31" x14ac:dyDescent="0.2">
      <c r="B518" t="s">
        <v>1736</v>
      </c>
      <c r="C518" t="s">
        <v>41</v>
      </c>
      <c r="D518" t="s">
        <v>1107</v>
      </c>
      <c r="E518">
        <v>14.981999999999999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35.6</v>
      </c>
      <c r="R518">
        <v>11.87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13.46</v>
      </c>
      <c r="Y518">
        <v>13.46</v>
      </c>
      <c r="Z518">
        <v>42.44</v>
      </c>
      <c r="AA518">
        <v>55.66</v>
      </c>
      <c r="AB518">
        <v>17.309999999999999</v>
      </c>
      <c r="AC518">
        <v>25</v>
      </c>
      <c r="AD518">
        <v>1</v>
      </c>
      <c r="AE518">
        <v>3</v>
      </c>
    </row>
    <row r="519" spans="2:31" x14ac:dyDescent="0.2">
      <c r="B519" t="s">
        <v>1476</v>
      </c>
      <c r="C519" t="s">
        <v>46</v>
      </c>
      <c r="D519" t="s">
        <v>1057</v>
      </c>
      <c r="E519">
        <v>20.384</v>
      </c>
      <c r="F519">
        <v>8</v>
      </c>
      <c r="G519">
        <v>2</v>
      </c>
      <c r="H519">
        <v>0</v>
      </c>
      <c r="I519">
        <v>1</v>
      </c>
      <c r="J519">
        <v>2</v>
      </c>
      <c r="K519">
        <v>3</v>
      </c>
      <c r="L519">
        <v>0.25</v>
      </c>
      <c r="M519">
        <v>0</v>
      </c>
      <c r="N519">
        <v>0.12</v>
      </c>
      <c r="O519">
        <v>0.25</v>
      </c>
      <c r="P519">
        <v>0.38</v>
      </c>
      <c r="Q519">
        <v>138.33000000000001</v>
      </c>
      <c r="R519">
        <v>17.29</v>
      </c>
      <c r="S519">
        <v>0.87</v>
      </c>
      <c r="T519">
        <v>0</v>
      </c>
      <c r="U519">
        <v>0.43</v>
      </c>
      <c r="V519">
        <v>0.87</v>
      </c>
      <c r="W519">
        <v>1.3</v>
      </c>
      <c r="X519">
        <v>13.04</v>
      </c>
      <c r="Y519">
        <v>13.58</v>
      </c>
      <c r="Z519">
        <v>50.66</v>
      </c>
      <c r="AA519">
        <v>48.39</v>
      </c>
      <c r="AB519">
        <v>5.32</v>
      </c>
      <c r="AC519">
        <v>52.94</v>
      </c>
      <c r="AD519">
        <v>9</v>
      </c>
      <c r="AE519">
        <v>8</v>
      </c>
    </row>
    <row r="520" spans="2:31" x14ac:dyDescent="0.2">
      <c r="B520" t="s">
        <v>1400</v>
      </c>
      <c r="C520" t="s">
        <v>46</v>
      </c>
      <c r="D520" t="s">
        <v>1059</v>
      </c>
      <c r="E520">
        <v>17.582999999999998</v>
      </c>
      <c r="F520">
        <v>49</v>
      </c>
      <c r="G520">
        <v>6</v>
      </c>
      <c r="H520">
        <v>4</v>
      </c>
      <c r="I520">
        <v>3</v>
      </c>
      <c r="J520">
        <v>10</v>
      </c>
      <c r="K520">
        <v>13</v>
      </c>
      <c r="L520">
        <v>0.12</v>
      </c>
      <c r="M520">
        <v>0.08</v>
      </c>
      <c r="N520">
        <v>0.06</v>
      </c>
      <c r="O520">
        <v>0.2</v>
      </c>
      <c r="P520">
        <v>0.27</v>
      </c>
      <c r="Q520">
        <v>532.70000000000005</v>
      </c>
      <c r="R520">
        <v>10.87</v>
      </c>
      <c r="S520">
        <v>0.68</v>
      </c>
      <c r="T520">
        <v>0.45</v>
      </c>
      <c r="U520">
        <v>0.34</v>
      </c>
      <c r="V520">
        <v>1.1299999999999999</v>
      </c>
      <c r="W520">
        <v>1.46</v>
      </c>
      <c r="X520">
        <v>13.26</v>
      </c>
      <c r="Y520">
        <v>13.88</v>
      </c>
      <c r="Z520">
        <v>50.74</v>
      </c>
      <c r="AA520">
        <v>52.61</v>
      </c>
      <c r="AB520">
        <v>-11.21</v>
      </c>
      <c r="AC520">
        <v>43.18</v>
      </c>
      <c r="AD520">
        <v>19</v>
      </c>
      <c r="AE520">
        <v>25</v>
      </c>
    </row>
    <row r="521" spans="2:31" x14ac:dyDescent="0.2">
      <c r="B521" t="s">
        <v>1565</v>
      </c>
      <c r="C521" t="s">
        <v>49</v>
      </c>
      <c r="D521" t="s">
        <v>1080</v>
      </c>
      <c r="E521">
        <v>17.635000000000002</v>
      </c>
      <c r="F521">
        <v>58</v>
      </c>
      <c r="G521">
        <v>4</v>
      </c>
      <c r="H521">
        <v>0</v>
      </c>
      <c r="I521">
        <v>4</v>
      </c>
      <c r="J521">
        <v>4</v>
      </c>
      <c r="K521">
        <v>8</v>
      </c>
      <c r="L521">
        <v>7.0000000000000007E-2</v>
      </c>
      <c r="M521">
        <v>0</v>
      </c>
      <c r="N521">
        <v>7.0000000000000007E-2</v>
      </c>
      <c r="O521">
        <v>7.0000000000000007E-2</v>
      </c>
      <c r="P521">
        <v>0.14000000000000001</v>
      </c>
      <c r="Q521">
        <v>511.07</v>
      </c>
      <c r="R521">
        <v>8.81</v>
      </c>
      <c r="S521">
        <v>0.47</v>
      </c>
      <c r="T521">
        <v>0</v>
      </c>
      <c r="U521">
        <v>0.47</v>
      </c>
      <c r="V521">
        <v>0.47</v>
      </c>
      <c r="W521">
        <v>0.94</v>
      </c>
      <c r="X521">
        <v>13.11</v>
      </c>
      <c r="Y521">
        <v>13.19</v>
      </c>
      <c r="Z521">
        <v>48.78</v>
      </c>
      <c r="AA521">
        <v>47.95</v>
      </c>
      <c r="AB521">
        <v>-15.6</v>
      </c>
      <c r="AC521">
        <v>38.71</v>
      </c>
      <c r="AD521">
        <v>12</v>
      </c>
      <c r="AE521">
        <v>19</v>
      </c>
    </row>
    <row r="522" spans="2:31" x14ac:dyDescent="0.2">
      <c r="B522" t="s">
        <v>1209</v>
      </c>
      <c r="C522" t="s">
        <v>102</v>
      </c>
      <c r="D522" t="s">
        <v>1038</v>
      </c>
      <c r="E522">
        <v>19.704999999999998</v>
      </c>
      <c r="F522">
        <v>65</v>
      </c>
      <c r="G522">
        <v>4</v>
      </c>
      <c r="H522">
        <v>7</v>
      </c>
      <c r="I522">
        <v>9</v>
      </c>
      <c r="J522">
        <v>11</v>
      </c>
      <c r="K522">
        <v>20</v>
      </c>
      <c r="L522">
        <v>0.06</v>
      </c>
      <c r="M522">
        <v>0.11</v>
      </c>
      <c r="N522">
        <v>0.14000000000000001</v>
      </c>
      <c r="O522">
        <v>0.17</v>
      </c>
      <c r="P522">
        <v>0.31</v>
      </c>
      <c r="Q522">
        <v>1090.6400000000001</v>
      </c>
      <c r="R522">
        <v>16.78</v>
      </c>
      <c r="S522">
        <v>0.22</v>
      </c>
      <c r="T522">
        <v>0.39</v>
      </c>
      <c r="U522">
        <v>0.5</v>
      </c>
      <c r="V522">
        <v>0.61</v>
      </c>
      <c r="W522">
        <v>1.1000000000000001</v>
      </c>
      <c r="X522">
        <v>14.52</v>
      </c>
      <c r="Y522">
        <v>13.82</v>
      </c>
      <c r="Z522">
        <v>57.39</v>
      </c>
      <c r="AA522">
        <v>50.14</v>
      </c>
      <c r="AB522">
        <v>-6.24</v>
      </c>
      <c r="AC522">
        <v>53.04</v>
      </c>
      <c r="AD522">
        <v>61</v>
      </c>
      <c r="AE522">
        <v>54</v>
      </c>
    </row>
    <row r="523" spans="2:31" x14ac:dyDescent="0.2">
      <c r="B523" t="s">
        <v>1376</v>
      </c>
      <c r="C523" t="s">
        <v>102</v>
      </c>
      <c r="D523" t="s">
        <v>1105</v>
      </c>
      <c r="E523">
        <v>18.297000000000001</v>
      </c>
      <c r="F523">
        <v>62</v>
      </c>
      <c r="G523">
        <v>2</v>
      </c>
      <c r="H523">
        <v>4</v>
      </c>
      <c r="I523">
        <v>5</v>
      </c>
      <c r="J523">
        <v>6</v>
      </c>
      <c r="K523">
        <v>11</v>
      </c>
      <c r="L523">
        <v>0.03</v>
      </c>
      <c r="M523">
        <v>0.06</v>
      </c>
      <c r="N523">
        <v>0.08</v>
      </c>
      <c r="O523">
        <v>0.1</v>
      </c>
      <c r="P523">
        <v>0.18</v>
      </c>
      <c r="Q523">
        <v>862.41</v>
      </c>
      <c r="R523">
        <v>13.91</v>
      </c>
      <c r="S523">
        <v>0.14000000000000001</v>
      </c>
      <c r="T523">
        <v>0.28000000000000003</v>
      </c>
      <c r="U523">
        <v>0.35</v>
      </c>
      <c r="V523">
        <v>0.42</v>
      </c>
      <c r="W523">
        <v>0.77</v>
      </c>
      <c r="X523">
        <v>13.03</v>
      </c>
      <c r="Y523">
        <v>13.43</v>
      </c>
      <c r="Z523">
        <v>43.39</v>
      </c>
      <c r="AA523">
        <v>49.92</v>
      </c>
      <c r="AB523">
        <v>-2.59</v>
      </c>
      <c r="AC523">
        <v>40.909999999999997</v>
      </c>
      <c r="AD523">
        <v>36</v>
      </c>
      <c r="AE523">
        <v>52</v>
      </c>
    </row>
    <row r="524" spans="2:31" x14ac:dyDescent="0.2">
      <c r="B524" t="s">
        <v>1488</v>
      </c>
      <c r="C524" t="s">
        <v>102</v>
      </c>
      <c r="D524" t="s">
        <v>1047</v>
      </c>
      <c r="E524">
        <v>17.369</v>
      </c>
      <c r="F524">
        <v>16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0.06</v>
      </c>
      <c r="M524">
        <v>0</v>
      </c>
      <c r="N524">
        <v>0</v>
      </c>
      <c r="O524">
        <v>0.06</v>
      </c>
      <c r="P524">
        <v>0.06</v>
      </c>
      <c r="Q524">
        <v>147.30000000000001</v>
      </c>
      <c r="R524">
        <v>9.2100000000000009</v>
      </c>
      <c r="S524">
        <v>0.41</v>
      </c>
      <c r="T524">
        <v>0</v>
      </c>
      <c r="U524">
        <v>0</v>
      </c>
      <c r="V524">
        <v>0.41</v>
      </c>
      <c r="W524">
        <v>0.41</v>
      </c>
      <c r="X524">
        <v>12.14</v>
      </c>
      <c r="Y524">
        <v>12.64</v>
      </c>
      <c r="Z524">
        <v>44.01</v>
      </c>
      <c r="AA524">
        <v>46.22</v>
      </c>
      <c r="AB524">
        <v>-0.35</v>
      </c>
      <c r="AC524">
        <v>40</v>
      </c>
      <c r="AD524">
        <v>4</v>
      </c>
      <c r="AE524">
        <v>6</v>
      </c>
    </row>
    <row r="525" spans="2:31" x14ac:dyDescent="0.2">
      <c r="B525" t="s">
        <v>1142</v>
      </c>
      <c r="C525" t="s">
        <v>41</v>
      </c>
      <c r="D525" t="s">
        <v>1069</v>
      </c>
      <c r="E525">
        <v>19.617000000000001</v>
      </c>
      <c r="F525">
        <v>54</v>
      </c>
      <c r="G525">
        <v>16</v>
      </c>
      <c r="H525">
        <v>14</v>
      </c>
      <c r="I525">
        <v>9</v>
      </c>
      <c r="J525">
        <v>30</v>
      </c>
      <c r="K525">
        <v>39</v>
      </c>
      <c r="L525">
        <v>0.3</v>
      </c>
      <c r="M525">
        <v>0.26</v>
      </c>
      <c r="N525">
        <v>0.17</v>
      </c>
      <c r="O525">
        <v>0.56000000000000005</v>
      </c>
      <c r="P525">
        <v>0.72</v>
      </c>
      <c r="Q525">
        <v>847.97</v>
      </c>
      <c r="R525">
        <v>15.7</v>
      </c>
      <c r="S525">
        <v>1.1299999999999999</v>
      </c>
      <c r="T525">
        <v>0.99</v>
      </c>
      <c r="U525">
        <v>0.64</v>
      </c>
      <c r="V525">
        <v>2.12</v>
      </c>
      <c r="W525">
        <v>2.76</v>
      </c>
      <c r="X525">
        <v>15.11</v>
      </c>
      <c r="Y525">
        <v>14.31</v>
      </c>
      <c r="Z525">
        <v>52.3</v>
      </c>
      <c r="AA525">
        <v>51.93</v>
      </c>
      <c r="AB525">
        <v>15.9</v>
      </c>
      <c r="AC525">
        <v>62.82</v>
      </c>
      <c r="AD525">
        <v>49</v>
      </c>
      <c r="AE525">
        <v>29</v>
      </c>
    </row>
    <row r="526" spans="2:31" x14ac:dyDescent="0.2">
      <c r="B526" t="s">
        <v>1085</v>
      </c>
      <c r="C526" t="s">
        <v>46</v>
      </c>
      <c r="D526" t="s">
        <v>1072</v>
      </c>
      <c r="E526">
        <v>18.651</v>
      </c>
      <c r="F526">
        <v>50</v>
      </c>
      <c r="G526">
        <v>18</v>
      </c>
      <c r="H526">
        <v>10</v>
      </c>
      <c r="I526">
        <v>7</v>
      </c>
      <c r="J526">
        <v>28</v>
      </c>
      <c r="K526">
        <v>35</v>
      </c>
      <c r="L526">
        <v>0.36</v>
      </c>
      <c r="M526">
        <v>0.2</v>
      </c>
      <c r="N526">
        <v>0.14000000000000001</v>
      </c>
      <c r="O526">
        <v>0.56000000000000005</v>
      </c>
      <c r="P526">
        <v>0.7</v>
      </c>
      <c r="Q526">
        <v>752.1</v>
      </c>
      <c r="R526">
        <v>15.04</v>
      </c>
      <c r="S526">
        <v>1.44</v>
      </c>
      <c r="T526">
        <v>0.8</v>
      </c>
      <c r="U526">
        <v>0.56000000000000005</v>
      </c>
      <c r="V526">
        <v>2.23</v>
      </c>
      <c r="W526">
        <v>2.79</v>
      </c>
      <c r="X526">
        <v>15.05</v>
      </c>
      <c r="Y526">
        <v>14.22</v>
      </c>
      <c r="Z526">
        <v>51.28</v>
      </c>
      <c r="AA526">
        <v>53</v>
      </c>
      <c r="AB526">
        <v>9.76</v>
      </c>
      <c r="AC526">
        <v>55.81</v>
      </c>
      <c r="AD526">
        <v>48</v>
      </c>
      <c r="AE526">
        <v>38</v>
      </c>
    </row>
    <row r="527" spans="2:31" x14ac:dyDescent="0.2">
      <c r="B527" t="s">
        <v>1576</v>
      </c>
      <c r="C527" t="s">
        <v>41</v>
      </c>
      <c r="D527" t="s">
        <v>1072</v>
      </c>
      <c r="E527">
        <v>16.178000000000001</v>
      </c>
      <c r="F527">
        <v>67</v>
      </c>
      <c r="G527">
        <v>3</v>
      </c>
      <c r="H527">
        <v>2</v>
      </c>
      <c r="I527">
        <v>0</v>
      </c>
      <c r="J527">
        <v>5</v>
      </c>
      <c r="K527">
        <v>5</v>
      </c>
      <c r="L527">
        <v>0.04</v>
      </c>
      <c r="M527">
        <v>0.03</v>
      </c>
      <c r="N527">
        <v>0</v>
      </c>
      <c r="O527">
        <v>7.0000000000000007E-2</v>
      </c>
      <c r="P527">
        <v>7.0000000000000007E-2</v>
      </c>
      <c r="Q527">
        <v>602.61</v>
      </c>
      <c r="R527">
        <v>8.99</v>
      </c>
      <c r="S527">
        <v>0.3</v>
      </c>
      <c r="T527">
        <v>0.2</v>
      </c>
      <c r="U527">
        <v>0</v>
      </c>
      <c r="V527">
        <v>0.5</v>
      </c>
      <c r="W527">
        <v>0.5</v>
      </c>
      <c r="X527">
        <v>13.94</v>
      </c>
      <c r="Y527">
        <v>13.23</v>
      </c>
      <c r="Z527">
        <v>50.29</v>
      </c>
      <c r="AA527">
        <v>51.57</v>
      </c>
      <c r="AB527">
        <v>-14.89</v>
      </c>
      <c r="AC527">
        <v>37.78</v>
      </c>
      <c r="AD527">
        <v>17</v>
      </c>
      <c r="AE527">
        <v>28</v>
      </c>
    </row>
    <row r="528" spans="2:31" x14ac:dyDescent="0.2">
      <c r="B528" t="s">
        <v>1580</v>
      </c>
      <c r="C528" t="s">
        <v>1240</v>
      </c>
      <c r="D528" t="s">
        <v>1076</v>
      </c>
      <c r="E528">
        <v>17.219000000000001</v>
      </c>
      <c r="F528">
        <v>10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81.430000000000007</v>
      </c>
      <c r="R528">
        <v>8.14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13.67</v>
      </c>
      <c r="Y528">
        <v>13.13</v>
      </c>
      <c r="Z528">
        <v>46.73</v>
      </c>
      <c r="AA528">
        <v>55.2</v>
      </c>
      <c r="AB528">
        <v>-13.66</v>
      </c>
      <c r="AC528">
        <v>40</v>
      </c>
      <c r="AD528">
        <v>2</v>
      </c>
      <c r="AE528">
        <v>3</v>
      </c>
    </row>
    <row r="529" spans="2:31" x14ac:dyDescent="0.2">
      <c r="B529" t="s">
        <v>1347</v>
      </c>
      <c r="C529" t="s">
        <v>46</v>
      </c>
      <c r="D529" t="s">
        <v>1076</v>
      </c>
      <c r="E529">
        <v>16.364000000000001</v>
      </c>
      <c r="F529">
        <v>68</v>
      </c>
      <c r="G529">
        <v>9</v>
      </c>
      <c r="H529">
        <v>9</v>
      </c>
      <c r="I529">
        <v>6</v>
      </c>
      <c r="J529">
        <v>18</v>
      </c>
      <c r="K529">
        <v>24</v>
      </c>
      <c r="L529">
        <v>0.13</v>
      </c>
      <c r="M529">
        <v>0.13</v>
      </c>
      <c r="N529">
        <v>0.09</v>
      </c>
      <c r="O529">
        <v>0.26</v>
      </c>
      <c r="P529">
        <v>0.35</v>
      </c>
      <c r="Q529">
        <v>833.73</v>
      </c>
      <c r="R529">
        <v>12.26</v>
      </c>
      <c r="S529">
        <v>0.65</v>
      </c>
      <c r="T529">
        <v>0.65</v>
      </c>
      <c r="U529">
        <v>0.43</v>
      </c>
      <c r="V529">
        <v>1.3</v>
      </c>
      <c r="W529">
        <v>1.73</v>
      </c>
      <c r="X529">
        <v>14</v>
      </c>
      <c r="Y529">
        <v>13.76</v>
      </c>
      <c r="Z529">
        <v>48.63</v>
      </c>
      <c r="AA529">
        <v>52.67</v>
      </c>
      <c r="AB529">
        <v>-1.05</v>
      </c>
      <c r="AC529">
        <v>48.1</v>
      </c>
      <c r="AD529">
        <v>38</v>
      </c>
      <c r="AE529">
        <v>41</v>
      </c>
    </row>
    <row r="530" spans="2:31" x14ac:dyDescent="0.2">
      <c r="B530" t="s">
        <v>1404</v>
      </c>
      <c r="C530" t="s">
        <v>102</v>
      </c>
      <c r="D530" t="s">
        <v>1059</v>
      </c>
      <c r="E530">
        <v>19.352</v>
      </c>
      <c r="F530">
        <v>71</v>
      </c>
      <c r="G530">
        <v>3</v>
      </c>
      <c r="H530">
        <v>3</v>
      </c>
      <c r="I530">
        <v>12</v>
      </c>
      <c r="J530">
        <v>6</v>
      </c>
      <c r="K530">
        <v>18</v>
      </c>
      <c r="L530">
        <v>0.04</v>
      </c>
      <c r="M530">
        <v>0.04</v>
      </c>
      <c r="N530">
        <v>0.17</v>
      </c>
      <c r="O530">
        <v>0.08</v>
      </c>
      <c r="P530">
        <v>0.25</v>
      </c>
      <c r="Q530">
        <v>1184.24</v>
      </c>
      <c r="R530">
        <v>16.68</v>
      </c>
      <c r="S530">
        <v>0.15</v>
      </c>
      <c r="T530">
        <v>0.15</v>
      </c>
      <c r="U530">
        <v>0.61</v>
      </c>
      <c r="V530">
        <v>0.3</v>
      </c>
      <c r="W530">
        <v>0.91</v>
      </c>
      <c r="X530">
        <v>13.6</v>
      </c>
      <c r="Y530">
        <v>14.17</v>
      </c>
      <c r="Z530">
        <v>51.19</v>
      </c>
      <c r="AA530">
        <v>51.53</v>
      </c>
      <c r="AB530">
        <v>-3.2</v>
      </c>
      <c r="AC530">
        <v>49.62</v>
      </c>
      <c r="AD530">
        <v>65</v>
      </c>
      <c r="AE530">
        <v>66</v>
      </c>
    </row>
    <row r="531" spans="2:31" x14ac:dyDescent="0.2">
      <c r="B531" t="s">
        <v>1420</v>
      </c>
      <c r="C531" t="s">
        <v>41</v>
      </c>
      <c r="D531" t="s">
        <v>1102</v>
      </c>
      <c r="E531">
        <v>17.193999999999999</v>
      </c>
      <c r="F531">
        <v>48</v>
      </c>
      <c r="G531">
        <v>2</v>
      </c>
      <c r="H531">
        <v>4</v>
      </c>
      <c r="I531">
        <v>3</v>
      </c>
      <c r="J531">
        <v>6</v>
      </c>
      <c r="K531">
        <v>9</v>
      </c>
      <c r="L531">
        <v>0.04</v>
      </c>
      <c r="M531">
        <v>0.08</v>
      </c>
      <c r="N531">
        <v>0.06</v>
      </c>
      <c r="O531">
        <v>0.12</v>
      </c>
      <c r="P531">
        <v>0.19</v>
      </c>
      <c r="Q531">
        <v>480.9</v>
      </c>
      <c r="R531">
        <v>10.02</v>
      </c>
      <c r="S531">
        <v>0.25</v>
      </c>
      <c r="T531">
        <v>0.5</v>
      </c>
      <c r="U531">
        <v>0.37</v>
      </c>
      <c r="V531">
        <v>0.75</v>
      </c>
      <c r="W531">
        <v>1.1200000000000001</v>
      </c>
      <c r="X531">
        <v>13.37</v>
      </c>
      <c r="Y531">
        <v>13.85</v>
      </c>
      <c r="Z531">
        <v>39.15</v>
      </c>
      <c r="AA531">
        <v>50.99</v>
      </c>
      <c r="AB531">
        <v>-3.51</v>
      </c>
      <c r="AC531">
        <v>37.5</v>
      </c>
      <c r="AD531">
        <v>15</v>
      </c>
      <c r="AE531">
        <v>25</v>
      </c>
    </row>
    <row r="532" spans="2:31" x14ac:dyDescent="0.2">
      <c r="B532" t="s">
        <v>1515</v>
      </c>
      <c r="C532" t="s">
        <v>41</v>
      </c>
      <c r="D532" t="s">
        <v>3737</v>
      </c>
      <c r="E532">
        <v>18.41</v>
      </c>
      <c r="F532">
        <v>44</v>
      </c>
      <c r="G532">
        <v>0</v>
      </c>
      <c r="H532">
        <v>3</v>
      </c>
      <c r="I532">
        <v>1</v>
      </c>
      <c r="J532">
        <v>3</v>
      </c>
      <c r="K532">
        <v>4</v>
      </c>
      <c r="L532">
        <v>0</v>
      </c>
      <c r="M532">
        <v>7.0000000000000007E-2</v>
      </c>
      <c r="N532">
        <v>0.02</v>
      </c>
      <c r="O532">
        <v>7.0000000000000007E-2</v>
      </c>
      <c r="P532">
        <v>0.09</v>
      </c>
      <c r="Q532">
        <v>377.54</v>
      </c>
      <c r="R532">
        <v>8.58</v>
      </c>
      <c r="S532">
        <v>0</v>
      </c>
      <c r="T532">
        <v>0.48</v>
      </c>
      <c r="U532">
        <v>0.16</v>
      </c>
      <c r="V532">
        <v>0.48</v>
      </c>
      <c r="W532">
        <v>0.64</v>
      </c>
      <c r="X532">
        <v>13.09</v>
      </c>
      <c r="Y532">
        <v>13.18</v>
      </c>
      <c r="Z532">
        <v>49.07</v>
      </c>
      <c r="AA532">
        <v>51.35</v>
      </c>
      <c r="AB532">
        <v>-14.3</v>
      </c>
      <c r="AC532">
        <v>36</v>
      </c>
      <c r="AD532">
        <v>9</v>
      </c>
      <c r="AE532">
        <v>16</v>
      </c>
    </row>
    <row r="533" spans="2:31" x14ac:dyDescent="0.2">
      <c r="B533" t="s">
        <v>1406</v>
      </c>
      <c r="C533" t="s">
        <v>102</v>
      </c>
      <c r="D533" t="s">
        <v>644</v>
      </c>
      <c r="E533">
        <v>18.678000000000001</v>
      </c>
      <c r="F533">
        <v>69</v>
      </c>
      <c r="G533">
        <v>2</v>
      </c>
      <c r="H533">
        <v>5</v>
      </c>
      <c r="I533">
        <v>10</v>
      </c>
      <c r="J533">
        <v>7</v>
      </c>
      <c r="K533">
        <v>17</v>
      </c>
      <c r="L533">
        <v>0.03</v>
      </c>
      <c r="M533">
        <v>7.0000000000000007E-2</v>
      </c>
      <c r="N533">
        <v>0.14000000000000001</v>
      </c>
      <c r="O533">
        <v>0.1</v>
      </c>
      <c r="P533">
        <v>0.25</v>
      </c>
      <c r="Q533">
        <v>1002.36</v>
      </c>
      <c r="R533">
        <v>14.53</v>
      </c>
      <c r="S533">
        <v>0.12</v>
      </c>
      <c r="T533">
        <v>0.3</v>
      </c>
      <c r="U533">
        <v>0.6</v>
      </c>
      <c r="V533">
        <v>0.42</v>
      </c>
      <c r="W533">
        <v>1.02</v>
      </c>
      <c r="X533">
        <v>13.08</v>
      </c>
      <c r="Y533">
        <v>13.62</v>
      </c>
      <c r="Z533">
        <v>53.58</v>
      </c>
      <c r="AA533">
        <v>48.87</v>
      </c>
      <c r="AB533">
        <v>-7.66</v>
      </c>
      <c r="AC533">
        <v>48.21</v>
      </c>
      <c r="AD533">
        <v>54</v>
      </c>
      <c r="AE533">
        <v>58</v>
      </c>
    </row>
    <row r="534" spans="2:31" x14ac:dyDescent="0.2">
      <c r="B534" t="s">
        <v>3813</v>
      </c>
      <c r="C534" t="s">
        <v>49</v>
      </c>
      <c r="D534" t="s">
        <v>1057</v>
      </c>
      <c r="E534">
        <v>17.585999999999999</v>
      </c>
      <c r="F534">
        <v>4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0.25</v>
      </c>
      <c r="N534">
        <v>0</v>
      </c>
      <c r="O534">
        <v>0.25</v>
      </c>
      <c r="P534">
        <v>0.25</v>
      </c>
      <c r="Q534">
        <v>39.75</v>
      </c>
      <c r="R534">
        <v>9.94</v>
      </c>
      <c r="S534">
        <v>0</v>
      </c>
      <c r="T534">
        <v>1.51</v>
      </c>
      <c r="U534">
        <v>0</v>
      </c>
      <c r="V534">
        <v>1.51</v>
      </c>
      <c r="W534">
        <v>1.51</v>
      </c>
      <c r="X534">
        <v>13.94</v>
      </c>
      <c r="Y534">
        <v>14.77</v>
      </c>
      <c r="Z534">
        <v>54.07</v>
      </c>
      <c r="AA534">
        <v>51.87</v>
      </c>
      <c r="AB534">
        <v>2.08</v>
      </c>
      <c r="AC534">
        <v>33.33</v>
      </c>
      <c r="AD534">
        <v>1</v>
      </c>
      <c r="AE534">
        <v>2</v>
      </c>
    </row>
    <row r="535" spans="2:31" x14ac:dyDescent="0.2">
      <c r="B535" t="s">
        <v>1150</v>
      </c>
      <c r="C535" t="s">
        <v>41</v>
      </c>
      <c r="D535" t="s">
        <v>1064</v>
      </c>
      <c r="E535">
        <v>19.529</v>
      </c>
      <c r="F535">
        <v>72</v>
      </c>
      <c r="G535">
        <v>10</v>
      </c>
      <c r="H535">
        <v>12</v>
      </c>
      <c r="I535">
        <v>4</v>
      </c>
      <c r="J535">
        <v>22</v>
      </c>
      <c r="K535">
        <v>26</v>
      </c>
      <c r="L535">
        <v>0.14000000000000001</v>
      </c>
      <c r="M535">
        <v>0.17</v>
      </c>
      <c r="N535">
        <v>0.06</v>
      </c>
      <c r="O535">
        <v>0.31</v>
      </c>
      <c r="P535">
        <v>0.36</v>
      </c>
      <c r="Q535">
        <v>902.58</v>
      </c>
      <c r="R535">
        <v>12.54</v>
      </c>
      <c r="S535">
        <v>0.66</v>
      </c>
      <c r="T535">
        <v>0.8</v>
      </c>
      <c r="U535">
        <v>0.27</v>
      </c>
      <c r="V535">
        <v>1.46</v>
      </c>
      <c r="W535">
        <v>1.73</v>
      </c>
      <c r="X535">
        <v>14.12</v>
      </c>
      <c r="Y535">
        <v>13.75</v>
      </c>
      <c r="Z535">
        <v>48.52</v>
      </c>
      <c r="AA535">
        <v>50.13</v>
      </c>
      <c r="AB535">
        <v>0.97</v>
      </c>
      <c r="AC535">
        <v>50.57</v>
      </c>
      <c r="AD535">
        <v>44</v>
      </c>
      <c r="AE535">
        <v>43</v>
      </c>
    </row>
    <row r="536" spans="2:31" x14ac:dyDescent="0.2">
      <c r="B536" t="s">
        <v>1070</v>
      </c>
      <c r="C536" t="s">
        <v>49</v>
      </c>
      <c r="D536" t="s">
        <v>1055</v>
      </c>
      <c r="E536">
        <v>18.754999999999999</v>
      </c>
      <c r="F536">
        <v>64</v>
      </c>
      <c r="G536">
        <v>19</v>
      </c>
      <c r="H536">
        <v>14</v>
      </c>
      <c r="I536">
        <v>7</v>
      </c>
      <c r="J536">
        <v>33</v>
      </c>
      <c r="K536">
        <v>40</v>
      </c>
      <c r="L536">
        <v>0.3</v>
      </c>
      <c r="M536">
        <v>0.22</v>
      </c>
      <c r="N536">
        <v>0.11</v>
      </c>
      <c r="O536">
        <v>0.52</v>
      </c>
      <c r="P536">
        <v>0.62</v>
      </c>
      <c r="Q536">
        <v>1003.94</v>
      </c>
      <c r="R536">
        <v>15.69</v>
      </c>
      <c r="S536">
        <v>1.1399999999999999</v>
      </c>
      <c r="T536">
        <v>0.84</v>
      </c>
      <c r="U536">
        <v>0.42</v>
      </c>
      <c r="V536">
        <v>1.97</v>
      </c>
      <c r="W536">
        <v>2.39</v>
      </c>
      <c r="X536">
        <v>14.56</v>
      </c>
      <c r="Y536">
        <v>13.9</v>
      </c>
      <c r="Z536">
        <v>56.37</v>
      </c>
      <c r="AA536">
        <v>51.01</v>
      </c>
      <c r="AB536">
        <v>-3.5</v>
      </c>
      <c r="AC536">
        <v>53.19</v>
      </c>
      <c r="AD536">
        <v>50</v>
      </c>
      <c r="AE536">
        <v>44</v>
      </c>
    </row>
    <row r="537" spans="2:31" x14ac:dyDescent="0.2">
      <c r="B537" t="s">
        <v>1472</v>
      </c>
      <c r="C537" t="s">
        <v>102</v>
      </c>
      <c r="D537" t="s">
        <v>1080</v>
      </c>
      <c r="E537">
        <v>17.643000000000001</v>
      </c>
      <c r="F537">
        <v>52</v>
      </c>
      <c r="G537">
        <v>0</v>
      </c>
      <c r="H537">
        <v>5</v>
      </c>
      <c r="I537">
        <v>3</v>
      </c>
      <c r="J537">
        <v>5</v>
      </c>
      <c r="K537">
        <v>8</v>
      </c>
      <c r="L537">
        <v>0</v>
      </c>
      <c r="M537">
        <v>0.1</v>
      </c>
      <c r="N537">
        <v>0.06</v>
      </c>
      <c r="O537">
        <v>0.1</v>
      </c>
      <c r="P537">
        <v>0.15</v>
      </c>
      <c r="Q537">
        <v>652.75</v>
      </c>
      <c r="R537">
        <v>12.55</v>
      </c>
      <c r="S537">
        <v>0</v>
      </c>
      <c r="T537">
        <v>0.46</v>
      </c>
      <c r="U537">
        <v>0.28000000000000003</v>
      </c>
      <c r="V537">
        <v>0.46</v>
      </c>
      <c r="W537">
        <v>0.74</v>
      </c>
      <c r="X537">
        <v>13.03</v>
      </c>
      <c r="Y537">
        <v>13.12</v>
      </c>
      <c r="Z537">
        <v>49.98</v>
      </c>
      <c r="AA537">
        <v>47.3</v>
      </c>
      <c r="AB537">
        <v>8.3699999999999992</v>
      </c>
      <c r="AC537">
        <v>57.69</v>
      </c>
      <c r="AD537">
        <v>30</v>
      </c>
      <c r="AE537">
        <v>22</v>
      </c>
    </row>
    <row r="538" spans="2:31" x14ac:dyDescent="0.2">
      <c r="B538" t="s">
        <v>1227</v>
      </c>
      <c r="C538" t="s">
        <v>49</v>
      </c>
      <c r="D538" t="s">
        <v>1105</v>
      </c>
      <c r="E538">
        <v>17.818000000000001</v>
      </c>
      <c r="F538">
        <v>54</v>
      </c>
      <c r="G538">
        <v>7</v>
      </c>
      <c r="H538">
        <v>3</v>
      </c>
      <c r="I538">
        <v>0</v>
      </c>
      <c r="J538">
        <v>10</v>
      </c>
      <c r="K538">
        <v>10</v>
      </c>
      <c r="L538">
        <v>0.13</v>
      </c>
      <c r="M538">
        <v>0.06</v>
      </c>
      <c r="N538">
        <v>0</v>
      </c>
      <c r="O538">
        <v>0.19</v>
      </c>
      <c r="P538">
        <v>0.19</v>
      </c>
      <c r="Q538">
        <v>604.74</v>
      </c>
      <c r="R538">
        <v>11.2</v>
      </c>
      <c r="S538">
        <v>0.69</v>
      </c>
      <c r="T538">
        <v>0.3</v>
      </c>
      <c r="U538">
        <v>0</v>
      </c>
      <c r="V538">
        <v>0.99</v>
      </c>
      <c r="W538">
        <v>0.99</v>
      </c>
      <c r="X538">
        <v>13.77</v>
      </c>
      <c r="Y538">
        <v>13.7</v>
      </c>
      <c r="Z538">
        <v>43.09</v>
      </c>
      <c r="AA538">
        <v>51.1</v>
      </c>
      <c r="AB538">
        <v>-10.02</v>
      </c>
      <c r="AC538">
        <v>32.69</v>
      </c>
      <c r="AD538">
        <v>17</v>
      </c>
      <c r="AE538">
        <v>35</v>
      </c>
    </row>
    <row r="539" spans="2:31" x14ac:dyDescent="0.2">
      <c r="B539" t="s">
        <v>1329</v>
      </c>
      <c r="C539" t="s">
        <v>102</v>
      </c>
      <c r="D539" t="s">
        <v>1254</v>
      </c>
      <c r="E539">
        <v>17.942</v>
      </c>
      <c r="F539">
        <v>44</v>
      </c>
      <c r="G539">
        <v>3</v>
      </c>
      <c r="H539">
        <v>6</v>
      </c>
      <c r="I539">
        <v>5</v>
      </c>
      <c r="J539">
        <v>9</v>
      </c>
      <c r="K539">
        <v>14</v>
      </c>
      <c r="L539">
        <v>7.0000000000000007E-2</v>
      </c>
      <c r="M539">
        <v>0.14000000000000001</v>
      </c>
      <c r="N539">
        <v>0.11</v>
      </c>
      <c r="O539">
        <v>0.2</v>
      </c>
      <c r="P539">
        <v>0.32</v>
      </c>
      <c r="Q539">
        <v>525.91999999999996</v>
      </c>
      <c r="R539">
        <v>11.95</v>
      </c>
      <c r="S539">
        <v>0.34</v>
      </c>
      <c r="T539">
        <v>0.68</v>
      </c>
      <c r="U539">
        <v>0.56999999999999995</v>
      </c>
      <c r="V539">
        <v>1.03</v>
      </c>
      <c r="W539">
        <v>1.6</v>
      </c>
      <c r="X539">
        <v>13.25</v>
      </c>
      <c r="Y539">
        <v>13.03</v>
      </c>
      <c r="Z539">
        <v>47.99</v>
      </c>
      <c r="AA539">
        <v>50.57</v>
      </c>
      <c r="AB539">
        <v>10.74</v>
      </c>
      <c r="AC539">
        <v>57.45</v>
      </c>
      <c r="AD539">
        <v>27</v>
      </c>
      <c r="AE539">
        <v>20</v>
      </c>
    </row>
    <row r="540" spans="2:31" x14ac:dyDescent="0.2">
      <c r="B540" t="s">
        <v>1448</v>
      </c>
      <c r="C540" t="s">
        <v>102</v>
      </c>
      <c r="D540" t="s">
        <v>1061</v>
      </c>
      <c r="E540">
        <v>17.335999999999999</v>
      </c>
      <c r="F540">
        <v>58</v>
      </c>
      <c r="G540">
        <v>2</v>
      </c>
      <c r="H540">
        <v>4</v>
      </c>
      <c r="I540">
        <v>2</v>
      </c>
      <c r="J540">
        <v>6</v>
      </c>
      <c r="K540">
        <v>8</v>
      </c>
      <c r="L540">
        <v>0.03</v>
      </c>
      <c r="M540">
        <v>7.0000000000000007E-2</v>
      </c>
      <c r="N540">
        <v>0.03</v>
      </c>
      <c r="O540">
        <v>0.1</v>
      </c>
      <c r="P540">
        <v>0.14000000000000001</v>
      </c>
      <c r="Q540">
        <v>673.55</v>
      </c>
      <c r="R540">
        <v>11.61</v>
      </c>
      <c r="S540">
        <v>0.18</v>
      </c>
      <c r="T540">
        <v>0.36</v>
      </c>
      <c r="U540">
        <v>0.18</v>
      </c>
      <c r="V540">
        <v>0.53</v>
      </c>
      <c r="W540">
        <v>0.71</v>
      </c>
      <c r="X540">
        <v>13.05</v>
      </c>
      <c r="Y540">
        <v>13.04</v>
      </c>
      <c r="Z540">
        <v>47.06</v>
      </c>
      <c r="AA540">
        <v>48.33</v>
      </c>
      <c r="AB540">
        <v>7.5</v>
      </c>
      <c r="AC540">
        <v>50.77</v>
      </c>
      <c r="AD540">
        <v>33</v>
      </c>
      <c r="AE540">
        <v>32</v>
      </c>
    </row>
    <row r="541" spans="2:31" x14ac:dyDescent="0.2">
      <c r="B541" t="s">
        <v>1625</v>
      </c>
      <c r="C541" t="s">
        <v>41</v>
      </c>
      <c r="D541" t="s">
        <v>1049</v>
      </c>
      <c r="E541">
        <v>15.622</v>
      </c>
      <c r="F541">
        <v>11</v>
      </c>
      <c r="G541">
        <v>0</v>
      </c>
      <c r="H541">
        <v>1</v>
      </c>
      <c r="I541">
        <v>1</v>
      </c>
      <c r="J541">
        <v>1</v>
      </c>
      <c r="K541">
        <v>2</v>
      </c>
      <c r="L541">
        <v>0</v>
      </c>
      <c r="M541">
        <v>0.09</v>
      </c>
      <c r="N541">
        <v>0.09</v>
      </c>
      <c r="O541">
        <v>0.09</v>
      </c>
      <c r="P541">
        <v>0.18</v>
      </c>
      <c r="Q541">
        <v>118.94</v>
      </c>
      <c r="R541">
        <v>10.81</v>
      </c>
      <c r="S541">
        <v>0</v>
      </c>
      <c r="T541">
        <v>0.5</v>
      </c>
      <c r="U541">
        <v>0.5</v>
      </c>
      <c r="V541">
        <v>0.5</v>
      </c>
      <c r="W541">
        <v>1.01</v>
      </c>
      <c r="X541">
        <v>12.93</v>
      </c>
      <c r="Y541">
        <v>13.21</v>
      </c>
      <c r="Z541">
        <v>49.77</v>
      </c>
      <c r="AA541">
        <v>48.46</v>
      </c>
      <c r="AB541">
        <v>-23.48</v>
      </c>
      <c r="AC541">
        <v>25</v>
      </c>
      <c r="AD541">
        <v>2</v>
      </c>
      <c r="AE541">
        <v>6</v>
      </c>
    </row>
    <row r="542" spans="2:31" x14ac:dyDescent="0.2">
      <c r="B542" t="s">
        <v>445</v>
      </c>
      <c r="C542" t="s">
        <v>102</v>
      </c>
      <c r="D542" t="s">
        <v>1078</v>
      </c>
      <c r="E542">
        <v>20.57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63.86</v>
      </c>
      <c r="R542">
        <v>15.96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12.63</v>
      </c>
      <c r="Y542">
        <v>14.28</v>
      </c>
      <c r="Z542">
        <v>46.76</v>
      </c>
      <c r="AA542">
        <v>51.4</v>
      </c>
      <c r="AB542">
        <v>-37.14</v>
      </c>
      <c r="AC542">
        <v>20</v>
      </c>
      <c r="AD542">
        <v>1</v>
      </c>
      <c r="AE542">
        <v>4</v>
      </c>
    </row>
    <row r="543" spans="2:31" x14ac:dyDescent="0.2">
      <c r="B543" t="s">
        <v>1521</v>
      </c>
      <c r="C543" t="s">
        <v>41</v>
      </c>
      <c r="D543" t="s">
        <v>1090</v>
      </c>
      <c r="E543">
        <v>17.588000000000001</v>
      </c>
      <c r="F543">
        <v>26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0.04</v>
      </c>
      <c r="M543">
        <v>0</v>
      </c>
      <c r="N543">
        <v>0</v>
      </c>
      <c r="O543">
        <v>0.04</v>
      </c>
      <c r="P543">
        <v>0.04</v>
      </c>
      <c r="Q543">
        <v>196.05</v>
      </c>
      <c r="R543">
        <v>7.54</v>
      </c>
      <c r="S543">
        <v>0.31</v>
      </c>
      <c r="T543">
        <v>0</v>
      </c>
      <c r="U543">
        <v>0</v>
      </c>
      <c r="V543">
        <v>0.31</v>
      </c>
      <c r="W543">
        <v>0.31</v>
      </c>
      <c r="X543">
        <v>12.16</v>
      </c>
      <c r="Y543">
        <v>13.15</v>
      </c>
      <c r="Z543">
        <v>42.88</v>
      </c>
      <c r="AA543">
        <v>43.62</v>
      </c>
      <c r="AB543">
        <v>-19.48</v>
      </c>
      <c r="AC543">
        <v>30</v>
      </c>
      <c r="AD543">
        <v>3</v>
      </c>
      <c r="AE543">
        <v>7</v>
      </c>
    </row>
    <row r="544" spans="2:31" x14ac:dyDescent="0.2">
      <c r="B544" t="s">
        <v>1048</v>
      </c>
      <c r="C544" t="s">
        <v>49</v>
      </c>
      <c r="D544" t="s">
        <v>1049</v>
      </c>
      <c r="E544">
        <v>19.655000000000001</v>
      </c>
      <c r="F544">
        <v>72</v>
      </c>
      <c r="G544">
        <v>26</v>
      </c>
      <c r="H544">
        <v>19</v>
      </c>
      <c r="I544">
        <v>10</v>
      </c>
      <c r="J544">
        <v>45</v>
      </c>
      <c r="K544">
        <v>55</v>
      </c>
      <c r="L544">
        <v>0.36</v>
      </c>
      <c r="M544">
        <v>0.26</v>
      </c>
      <c r="N544">
        <v>0.14000000000000001</v>
      </c>
      <c r="O544">
        <v>0.62</v>
      </c>
      <c r="P544">
        <v>0.76</v>
      </c>
      <c r="Q544">
        <v>1083.43</v>
      </c>
      <c r="R544">
        <v>15.05</v>
      </c>
      <c r="S544">
        <v>1.44</v>
      </c>
      <c r="T544">
        <v>1.05</v>
      </c>
      <c r="U544">
        <v>0.55000000000000004</v>
      </c>
      <c r="V544">
        <v>2.4900000000000002</v>
      </c>
      <c r="W544">
        <v>3.05</v>
      </c>
      <c r="X544">
        <v>14.58</v>
      </c>
      <c r="Y544">
        <v>14.35</v>
      </c>
      <c r="Z544">
        <v>60.82</v>
      </c>
      <c r="AA544">
        <v>52.49</v>
      </c>
      <c r="AB544">
        <v>9.76</v>
      </c>
      <c r="AC544">
        <v>63.3</v>
      </c>
      <c r="AD544">
        <v>69</v>
      </c>
      <c r="AE544">
        <v>40</v>
      </c>
    </row>
    <row r="545" spans="2:31" x14ac:dyDescent="0.2">
      <c r="B545" t="s">
        <v>3744</v>
      </c>
      <c r="C545" t="s">
        <v>46</v>
      </c>
      <c r="D545" t="s">
        <v>1035</v>
      </c>
      <c r="E545">
        <v>20.696000000000002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-50</v>
      </c>
      <c r="AC545">
        <v>0</v>
      </c>
      <c r="AD545">
        <v>0</v>
      </c>
      <c r="AE545">
        <v>0</v>
      </c>
    </row>
    <row r="546" spans="2:31" x14ac:dyDescent="0.2">
      <c r="B546" t="s">
        <v>1402</v>
      </c>
      <c r="C546" t="s">
        <v>46</v>
      </c>
      <c r="D546" t="s">
        <v>1701</v>
      </c>
      <c r="E546">
        <v>19.341000000000001</v>
      </c>
      <c r="F546">
        <v>70</v>
      </c>
      <c r="G546">
        <v>5</v>
      </c>
      <c r="H546">
        <v>2</v>
      </c>
      <c r="I546">
        <v>2</v>
      </c>
      <c r="J546">
        <v>7</v>
      </c>
      <c r="K546">
        <v>9</v>
      </c>
      <c r="L546">
        <v>7.0000000000000007E-2</v>
      </c>
      <c r="M546">
        <v>0.03</v>
      </c>
      <c r="N546">
        <v>0.03</v>
      </c>
      <c r="O546">
        <v>0.1</v>
      </c>
      <c r="P546">
        <v>0.13</v>
      </c>
      <c r="Q546">
        <v>554.55999999999995</v>
      </c>
      <c r="R546">
        <v>7.92</v>
      </c>
      <c r="S546">
        <v>0.54</v>
      </c>
      <c r="T546">
        <v>0.22</v>
      </c>
      <c r="U546">
        <v>0.22</v>
      </c>
      <c r="V546">
        <v>0.76</v>
      </c>
      <c r="W546">
        <v>0.97</v>
      </c>
      <c r="X546">
        <v>12.79</v>
      </c>
      <c r="Y546">
        <v>13.31</v>
      </c>
      <c r="Z546">
        <v>52.58</v>
      </c>
      <c r="AA546">
        <v>48.48</v>
      </c>
      <c r="AB546">
        <v>-4.47</v>
      </c>
      <c r="AC546">
        <v>54.55</v>
      </c>
      <c r="AD546">
        <v>18</v>
      </c>
      <c r="AE546">
        <v>15</v>
      </c>
    </row>
    <row r="547" spans="2:31" x14ac:dyDescent="0.2">
      <c r="B547" t="s">
        <v>1165</v>
      </c>
      <c r="C547" t="s">
        <v>41</v>
      </c>
      <c r="D547" t="s">
        <v>1064</v>
      </c>
      <c r="E547">
        <v>17.692</v>
      </c>
      <c r="F547">
        <v>72</v>
      </c>
      <c r="G547">
        <v>9</v>
      </c>
      <c r="H547">
        <v>8</v>
      </c>
      <c r="I547">
        <v>1</v>
      </c>
      <c r="J547">
        <v>17</v>
      </c>
      <c r="K547">
        <v>18</v>
      </c>
      <c r="L547">
        <v>0.12</v>
      </c>
      <c r="M547">
        <v>0.11</v>
      </c>
      <c r="N547">
        <v>0.01</v>
      </c>
      <c r="O547">
        <v>0.24</v>
      </c>
      <c r="P547">
        <v>0.25</v>
      </c>
      <c r="Q547">
        <v>763.49</v>
      </c>
      <c r="R547">
        <v>10.6</v>
      </c>
      <c r="S547">
        <v>0.71</v>
      </c>
      <c r="T547">
        <v>0.63</v>
      </c>
      <c r="U547">
        <v>0.08</v>
      </c>
      <c r="V547">
        <v>1.34</v>
      </c>
      <c r="W547">
        <v>1.41</v>
      </c>
      <c r="X547">
        <v>13.07</v>
      </c>
      <c r="Y547">
        <v>13.12</v>
      </c>
      <c r="Z547">
        <v>46.87</v>
      </c>
      <c r="AA547">
        <v>48.87</v>
      </c>
      <c r="AB547">
        <v>-4.58</v>
      </c>
      <c r="AC547">
        <v>46.15</v>
      </c>
      <c r="AD547">
        <v>30</v>
      </c>
      <c r="AE547">
        <v>35</v>
      </c>
    </row>
    <row r="548" spans="2:31" x14ac:dyDescent="0.2">
      <c r="B548" t="s">
        <v>1081</v>
      </c>
      <c r="C548" t="s">
        <v>41</v>
      </c>
      <c r="D548" t="s">
        <v>1059</v>
      </c>
      <c r="E548">
        <v>18.259</v>
      </c>
      <c r="F548">
        <v>68</v>
      </c>
      <c r="G548">
        <v>20</v>
      </c>
      <c r="H548">
        <v>18</v>
      </c>
      <c r="I548">
        <v>4</v>
      </c>
      <c r="J548">
        <v>38</v>
      </c>
      <c r="K548">
        <v>42</v>
      </c>
      <c r="L548">
        <v>0.28999999999999998</v>
      </c>
      <c r="M548">
        <v>0.26</v>
      </c>
      <c r="N548">
        <v>0.06</v>
      </c>
      <c r="O548">
        <v>0.56000000000000005</v>
      </c>
      <c r="P548">
        <v>0.62</v>
      </c>
      <c r="Q548">
        <v>1022.09</v>
      </c>
      <c r="R548">
        <v>15.03</v>
      </c>
      <c r="S548">
        <v>1.17</v>
      </c>
      <c r="T548">
        <v>1.06</v>
      </c>
      <c r="U548">
        <v>0.23</v>
      </c>
      <c r="V548">
        <v>2.23</v>
      </c>
      <c r="W548">
        <v>2.4700000000000002</v>
      </c>
      <c r="X548">
        <v>14.05</v>
      </c>
      <c r="Y548">
        <v>13.95</v>
      </c>
      <c r="Z548">
        <v>51.32</v>
      </c>
      <c r="AA548">
        <v>51.41</v>
      </c>
      <c r="AB548">
        <v>-1.08</v>
      </c>
      <c r="AC548">
        <v>51.4</v>
      </c>
      <c r="AD548">
        <v>55</v>
      </c>
      <c r="AE548">
        <v>52</v>
      </c>
    </row>
    <row r="549" spans="2:31" x14ac:dyDescent="0.2">
      <c r="B549" t="s">
        <v>1540</v>
      </c>
      <c r="C549" t="s">
        <v>102</v>
      </c>
      <c r="D549" t="s">
        <v>1040</v>
      </c>
      <c r="E549">
        <v>14.897</v>
      </c>
      <c r="F549">
        <v>6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0.17</v>
      </c>
      <c r="O549">
        <v>0</v>
      </c>
      <c r="P549">
        <v>0.17</v>
      </c>
      <c r="Q549">
        <v>60.54</v>
      </c>
      <c r="R549">
        <v>10.09</v>
      </c>
      <c r="S549">
        <v>0</v>
      </c>
      <c r="T549">
        <v>0</v>
      </c>
      <c r="U549">
        <v>0.99</v>
      </c>
      <c r="V549">
        <v>0</v>
      </c>
      <c r="W549">
        <v>0.99</v>
      </c>
      <c r="X549">
        <v>12.96</v>
      </c>
      <c r="Y549">
        <v>12.44</v>
      </c>
      <c r="Z549">
        <v>49.33</v>
      </c>
      <c r="AA549">
        <v>48.08</v>
      </c>
      <c r="AB549">
        <v>-7.83</v>
      </c>
      <c r="AC549">
        <v>40</v>
      </c>
      <c r="AD549">
        <v>2</v>
      </c>
      <c r="AE549">
        <v>3</v>
      </c>
    </row>
    <row r="550" spans="2:31" x14ac:dyDescent="0.2">
      <c r="B550" t="s">
        <v>1036</v>
      </c>
      <c r="C550" t="s">
        <v>49</v>
      </c>
      <c r="D550" t="s">
        <v>1035</v>
      </c>
      <c r="E550">
        <v>20.302</v>
      </c>
      <c r="F550">
        <v>72</v>
      </c>
      <c r="G550">
        <v>33</v>
      </c>
      <c r="H550">
        <v>16</v>
      </c>
      <c r="I550">
        <v>17</v>
      </c>
      <c r="J550">
        <v>49</v>
      </c>
      <c r="K550">
        <v>66</v>
      </c>
      <c r="L550">
        <v>0.46</v>
      </c>
      <c r="M550">
        <v>0.22</v>
      </c>
      <c r="N550">
        <v>0.24</v>
      </c>
      <c r="O550">
        <v>0.68</v>
      </c>
      <c r="P550">
        <v>0.92</v>
      </c>
      <c r="Q550">
        <v>1069.82</v>
      </c>
      <c r="R550">
        <v>14.86</v>
      </c>
      <c r="S550">
        <v>1.85</v>
      </c>
      <c r="T550">
        <v>0.9</v>
      </c>
      <c r="U550">
        <v>0.95</v>
      </c>
      <c r="V550">
        <v>2.75</v>
      </c>
      <c r="W550">
        <v>3.7</v>
      </c>
      <c r="X550">
        <v>15.48</v>
      </c>
      <c r="Y550">
        <v>14.17</v>
      </c>
      <c r="Z550">
        <v>61.63</v>
      </c>
      <c r="AA550">
        <v>50.04</v>
      </c>
      <c r="AB550">
        <v>9.74</v>
      </c>
      <c r="AC550">
        <v>66.94</v>
      </c>
      <c r="AD550">
        <v>81</v>
      </c>
      <c r="AE550">
        <v>40</v>
      </c>
    </row>
    <row r="551" spans="2:31" x14ac:dyDescent="0.2">
      <c r="B551" t="s">
        <v>1125</v>
      </c>
      <c r="C551" t="s">
        <v>41</v>
      </c>
      <c r="D551" t="s">
        <v>1361</v>
      </c>
      <c r="E551">
        <v>19.634</v>
      </c>
      <c r="F551">
        <v>60</v>
      </c>
      <c r="G551">
        <v>15</v>
      </c>
      <c r="H551">
        <v>11</v>
      </c>
      <c r="I551">
        <v>8</v>
      </c>
      <c r="J551">
        <v>26</v>
      </c>
      <c r="K551">
        <v>34</v>
      </c>
      <c r="L551">
        <v>0.25</v>
      </c>
      <c r="M551">
        <v>0.18</v>
      </c>
      <c r="N551">
        <v>0.13</v>
      </c>
      <c r="O551">
        <v>0.43</v>
      </c>
      <c r="P551">
        <v>0.56999999999999995</v>
      </c>
      <c r="Q551">
        <v>797.67</v>
      </c>
      <c r="R551">
        <v>13.29</v>
      </c>
      <c r="S551">
        <v>1.1299999999999999</v>
      </c>
      <c r="T551">
        <v>0.83</v>
      </c>
      <c r="U551">
        <v>0.6</v>
      </c>
      <c r="V551">
        <v>1.96</v>
      </c>
      <c r="W551">
        <v>2.56</v>
      </c>
      <c r="X551">
        <v>14.4</v>
      </c>
      <c r="Y551">
        <v>14.52</v>
      </c>
      <c r="Z551">
        <v>53.2</v>
      </c>
      <c r="AA551">
        <v>51.3</v>
      </c>
      <c r="AB551">
        <v>11.5</v>
      </c>
      <c r="AC551">
        <v>59.76</v>
      </c>
      <c r="AD551">
        <v>49</v>
      </c>
      <c r="AE551">
        <v>33</v>
      </c>
    </row>
    <row r="552" spans="2:31" x14ac:dyDescent="0.2">
      <c r="B552" t="s">
        <v>1546</v>
      </c>
      <c r="C552" t="s">
        <v>46</v>
      </c>
      <c r="D552" t="s">
        <v>1038</v>
      </c>
      <c r="E552">
        <v>18.448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-66.67</v>
      </c>
      <c r="AC552">
        <v>0</v>
      </c>
      <c r="AD552">
        <v>0</v>
      </c>
      <c r="AE552">
        <v>0</v>
      </c>
    </row>
    <row r="553" spans="2:31" x14ac:dyDescent="0.2">
      <c r="B553" t="s">
        <v>1432</v>
      </c>
      <c r="C553" t="s">
        <v>46</v>
      </c>
      <c r="D553" t="s">
        <v>1696</v>
      </c>
      <c r="E553">
        <v>19.635999999999999</v>
      </c>
      <c r="F553">
        <v>57</v>
      </c>
      <c r="G553">
        <v>3</v>
      </c>
      <c r="H553">
        <v>2</v>
      </c>
      <c r="I553">
        <v>4</v>
      </c>
      <c r="J553">
        <v>5</v>
      </c>
      <c r="K553">
        <v>9</v>
      </c>
      <c r="L553">
        <v>0.05</v>
      </c>
      <c r="M553">
        <v>0.04</v>
      </c>
      <c r="N553">
        <v>7.0000000000000007E-2</v>
      </c>
      <c r="O553">
        <v>0.09</v>
      </c>
      <c r="P553">
        <v>0.16</v>
      </c>
      <c r="Q553">
        <v>529.84</v>
      </c>
      <c r="R553">
        <v>9.3000000000000007</v>
      </c>
      <c r="S553">
        <v>0.34</v>
      </c>
      <c r="T553">
        <v>0.23</v>
      </c>
      <c r="U553">
        <v>0.45</v>
      </c>
      <c r="V553">
        <v>0.56999999999999995</v>
      </c>
      <c r="W553">
        <v>1.02</v>
      </c>
      <c r="X553">
        <v>13.84</v>
      </c>
      <c r="Y553">
        <v>13.5</v>
      </c>
      <c r="Z553">
        <v>50.81</v>
      </c>
      <c r="AA553">
        <v>46.66</v>
      </c>
      <c r="AB553">
        <v>-19.32</v>
      </c>
      <c r="AC553">
        <v>38.89</v>
      </c>
      <c r="AD553">
        <v>14</v>
      </c>
      <c r="AE553">
        <v>22</v>
      </c>
    </row>
    <row r="554" spans="2:31" x14ac:dyDescent="0.2">
      <c r="B554" t="s">
        <v>1389</v>
      </c>
      <c r="C554" t="s">
        <v>46</v>
      </c>
      <c r="D554" t="s">
        <v>1315</v>
      </c>
      <c r="E554">
        <v>18.385000000000002</v>
      </c>
      <c r="F554">
        <v>63</v>
      </c>
      <c r="G554">
        <v>1</v>
      </c>
      <c r="H554">
        <v>2</v>
      </c>
      <c r="I554">
        <v>2</v>
      </c>
      <c r="J554">
        <v>3</v>
      </c>
      <c r="K554">
        <v>5</v>
      </c>
      <c r="L554">
        <v>0.02</v>
      </c>
      <c r="M554">
        <v>0.03</v>
      </c>
      <c r="N554">
        <v>0.03</v>
      </c>
      <c r="O554">
        <v>0.05</v>
      </c>
      <c r="P554">
        <v>0.08</v>
      </c>
      <c r="Q554">
        <v>533.14</v>
      </c>
      <c r="R554">
        <v>8.4600000000000009</v>
      </c>
      <c r="S554">
        <v>0.11</v>
      </c>
      <c r="T554">
        <v>0.23</v>
      </c>
      <c r="U554">
        <v>0.23</v>
      </c>
      <c r="V554">
        <v>0.34</v>
      </c>
      <c r="W554">
        <v>0.56000000000000005</v>
      </c>
      <c r="X554">
        <v>12.93</v>
      </c>
      <c r="Y554">
        <v>12.95</v>
      </c>
      <c r="Z554">
        <v>49.15</v>
      </c>
      <c r="AA554">
        <v>49.64</v>
      </c>
      <c r="AB554">
        <v>-6.78</v>
      </c>
      <c r="AC554">
        <v>45.45</v>
      </c>
      <c r="AD554">
        <v>15</v>
      </c>
      <c r="AE554">
        <v>18</v>
      </c>
    </row>
    <row r="555" spans="2:31" x14ac:dyDescent="0.2">
      <c r="B555" t="s">
        <v>1462</v>
      </c>
      <c r="C555" t="s">
        <v>46</v>
      </c>
      <c r="D555" t="s">
        <v>644</v>
      </c>
      <c r="E555">
        <v>16.545000000000002</v>
      </c>
      <c r="F555">
        <v>45</v>
      </c>
      <c r="G555">
        <v>2</v>
      </c>
      <c r="H555">
        <v>2</v>
      </c>
      <c r="I555">
        <v>3</v>
      </c>
      <c r="J555">
        <v>4</v>
      </c>
      <c r="K555">
        <v>7</v>
      </c>
      <c r="L555">
        <v>0.04</v>
      </c>
      <c r="M555">
        <v>0.04</v>
      </c>
      <c r="N555">
        <v>7.0000000000000007E-2</v>
      </c>
      <c r="O555">
        <v>0.09</v>
      </c>
      <c r="P555">
        <v>0.16</v>
      </c>
      <c r="Q555">
        <v>331.69</v>
      </c>
      <c r="R555">
        <v>7.37</v>
      </c>
      <c r="S555">
        <v>0.36</v>
      </c>
      <c r="T555">
        <v>0.36</v>
      </c>
      <c r="U555">
        <v>0.54</v>
      </c>
      <c r="V555">
        <v>0.72</v>
      </c>
      <c r="W555">
        <v>1.27</v>
      </c>
      <c r="X555">
        <v>12.58</v>
      </c>
      <c r="Y555">
        <v>12.71</v>
      </c>
      <c r="Z555">
        <v>50.63</v>
      </c>
      <c r="AA555">
        <v>46.07</v>
      </c>
      <c r="AB555">
        <v>-5.82</v>
      </c>
      <c r="AC555">
        <v>47.37</v>
      </c>
      <c r="AD555">
        <v>9</v>
      </c>
      <c r="AE555">
        <v>10</v>
      </c>
    </row>
    <row r="556" spans="2:31" x14ac:dyDescent="0.2">
      <c r="B556" t="s">
        <v>1390</v>
      </c>
      <c r="C556" t="s">
        <v>102</v>
      </c>
      <c r="D556" t="s">
        <v>1090</v>
      </c>
      <c r="E556">
        <v>20.49</v>
      </c>
      <c r="F556">
        <v>54</v>
      </c>
      <c r="G556">
        <v>1</v>
      </c>
      <c r="H556">
        <v>7</v>
      </c>
      <c r="I556">
        <v>4</v>
      </c>
      <c r="J556">
        <v>8</v>
      </c>
      <c r="K556">
        <v>12</v>
      </c>
      <c r="L556">
        <v>0.02</v>
      </c>
      <c r="M556">
        <v>0.13</v>
      </c>
      <c r="N556">
        <v>7.0000000000000007E-2</v>
      </c>
      <c r="O556">
        <v>0.15</v>
      </c>
      <c r="P556">
        <v>0.22</v>
      </c>
      <c r="Q556">
        <v>857.26</v>
      </c>
      <c r="R556">
        <v>15.88</v>
      </c>
      <c r="S556">
        <v>7.0000000000000007E-2</v>
      </c>
      <c r="T556">
        <v>0.49</v>
      </c>
      <c r="U556">
        <v>0.28000000000000003</v>
      </c>
      <c r="V556">
        <v>0.56000000000000005</v>
      </c>
      <c r="W556">
        <v>0.84</v>
      </c>
      <c r="X556">
        <v>12.88</v>
      </c>
      <c r="Y556">
        <v>13.89</v>
      </c>
      <c r="Z556">
        <v>49.92</v>
      </c>
      <c r="AA556">
        <v>48.08</v>
      </c>
      <c r="AB556">
        <v>-6.39</v>
      </c>
      <c r="AC556">
        <v>46.67</v>
      </c>
      <c r="AD556">
        <v>42</v>
      </c>
      <c r="AE556">
        <v>48</v>
      </c>
    </row>
    <row r="557" spans="2:31" x14ac:dyDescent="0.2">
      <c r="B557" t="s">
        <v>1259</v>
      </c>
      <c r="C557" t="s">
        <v>41</v>
      </c>
      <c r="D557" t="s">
        <v>1035</v>
      </c>
      <c r="E557">
        <v>17.539000000000001</v>
      </c>
      <c r="F557">
        <v>71</v>
      </c>
      <c r="G557">
        <v>6</v>
      </c>
      <c r="H557">
        <v>9</v>
      </c>
      <c r="I557">
        <v>6</v>
      </c>
      <c r="J557">
        <v>15</v>
      </c>
      <c r="K557">
        <v>21</v>
      </c>
      <c r="L557">
        <v>0.08</v>
      </c>
      <c r="M557">
        <v>0.13</v>
      </c>
      <c r="N557">
        <v>0.08</v>
      </c>
      <c r="O557">
        <v>0.21</v>
      </c>
      <c r="P557">
        <v>0.3</v>
      </c>
      <c r="Q557">
        <v>679.99</v>
      </c>
      <c r="R557">
        <v>9.58</v>
      </c>
      <c r="S557">
        <v>0.53</v>
      </c>
      <c r="T557">
        <v>0.79</v>
      </c>
      <c r="U557">
        <v>0.53</v>
      </c>
      <c r="V557">
        <v>1.32</v>
      </c>
      <c r="W557">
        <v>1.85</v>
      </c>
      <c r="X557">
        <v>13.45</v>
      </c>
      <c r="Y557">
        <v>12.69</v>
      </c>
      <c r="Z557">
        <v>57.68</v>
      </c>
      <c r="AA557">
        <v>46.97</v>
      </c>
      <c r="AB557">
        <v>-1.73</v>
      </c>
      <c r="AC557">
        <v>58.93</v>
      </c>
      <c r="AD557">
        <v>33</v>
      </c>
      <c r="AE557">
        <v>23</v>
      </c>
    </row>
    <row r="558" spans="2:31" x14ac:dyDescent="0.2">
      <c r="B558" t="s">
        <v>1260</v>
      </c>
      <c r="C558" t="s">
        <v>49</v>
      </c>
      <c r="D558" t="s">
        <v>3727</v>
      </c>
      <c r="E558">
        <v>19.571000000000002</v>
      </c>
      <c r="F558">
        <v>64</v>
      </c>
      <c r="G558">
        <v>12</v>
      </c>
      <c r="H558">
        <v>5</v>
      </c>
      <c r="I558">
        <v>7</v>
      </c>
      <c r="J558">
        <v>17</v>
      </c>
      <c r="K558">
        <v>24</v>
      </c>
      <c r="L558">
        <v>0.19</v>
      </c>
      <c r="M558">
        <v>0.08</v>
      </c>
      <c r="N558">
        <v>0.11</v>
      </c>
      <c r="O558">
        <v>0.27</v>
      </c>
      <c r="P558">
        <v>0.38</v>
      </c>
      <c r="Q558">
        <v>775.78</v>
      </c>
      <c r="R558">
        <v>12.12</v>
      </c>
      <c r="S558">
        <v>0.93</v>
      </c>
      <c r="T558">
        <v>0.39</v>
      </c>
      <c r="U558">
        <v>0.54</v>
      </c>
      <c r="V558">
        <v>1.31</v>
      </c>
      <c r="W558">
        <v>1.86</v>
      </c>
      <c r="X558">
        <v>13.63</v>
      </c>
      <c r="Y558">
        <v>13.83</v>
      </c>
      <c r="Z558">
        <v>51.43</v>
      </c>
      <c r="AA558">
        <v>49.03</v>
      </c>
      <c r="AB558">
        <v>-5.01</v>
      </c>
      <c r="AC558">
        <v>48.61</v>
      </c>
      <c r="AD558">
        <v>35</v>
      </c>
      <c r="AE558">
        <v>37</v>
      </c>
    </row>
    <row r="559" spans="2:31" x14ac:dyDescent="0.2">
      <c r="B559" t="s">
        <v>1394</v>
      </c>
      <c r="C559" t="s">
        <v>41</v>
      </c>
      <c r="D559" t="s">
        <v>1051</v>
      </c>
      <c r="E559">
        <v>17.635000000000002</v>
      </c>
      <c r="F559">
        <v>65</v>
      </c>
      <c r="G559">
        <v>1</v>
      </c>
      <c r="H559">
        <v>5</v>
      </c>
      <c r="I559">
        <v>3</v>
      </c>
      <c r="J559">
        <v>6</v>
      </c>
      <c r="K559">
        <v>9</v>
      </c>
      <c r="L559">
        <v>0.02</v>
      </c>
      <c r="M559">
        <v>0.08</v>
      </c>
      <c r="N559">
        <v>0.05</v>
      </c>
      <c r="O559">
        <v>0.09</v>
      </c>
      <c r="P559">
        <v>0.14000000000000001</v>
      </c>
      <c r="Q559">
        <v>575.54999999999995</v>
      </c>
      <c r="R559">
        <v>8.85</v>
      </c>
      <c r="S559">
        <v>0.1</v>
      </c>
      <c r="T559">
        <v>0.52</v>
      </c>
      <c r="U559">
        <v>0.31</v>
      </c>
      <c r="V559">
        <v>0.63</v>
      </c>
      <c r="W559">
        <v>0.94</v>
      </c>
      <c r="X559">
        <v>12.91</v>
      </c>
      <c r="Y559">
        <v>13.4</v>
      </c>
      <c r="Z559">
        <v>48.35</v>
      </c>
      <c r="AA559">
        <v>49.9</v>
      </c>
      <c r="AB559">
        <v>-17.510000000000002</v>
      </c>
      <c r="AC559">
        <v>36.590000000000003</v>
      </c>
      <c r="AD559">
        <v>15</v>
      </c>
      <c r="AE559">
        <v>26</v>
      </c>
    </row>
    <row r="560" spans="2:31" x14ac:dyDescent="0.2">
      <c r="B560" t="s">
        <v>1732</v>
      </c>
      <c r="C560" t="s">
        <v>1047</v>
      </c>
      <c r="D560" t="s">
        <v>1076</v>
      </c>
      <c r="E560">
        <v>15.015000000000001</v>
      </c>
      <c r="F560">
        <v>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58.82</v>
      </c>
      <c r="R560">
        <v>11.76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13.43</v>
      </c>
      <c r="Y560">
        <v>13.11</v>
      </c>
      <c r="Z560">
        <v>49.25</v>
      </c>
      <c r="AA560">
        <v>50.79</v>
      </c>
      <c r="AB560">
        <v>13.46</v>
      </c>
      <c r="AC560">
        <v>75</v>
      </c>
      <c r="AD560">
        <v>3</v>
      </c>
      <c r="AE560">
        <v>1</v>
      </c>
    </row>
    <row r="561" spans="2:31" x14ac:dyDescent="0.2">
      <c r="B561" t="s">
        <v>1122</v>
      </c>
      <c r="C561" t="s">
        <v>41</v>
      </c>
      <c r="D561" t="s">
        <v>1123</v>
      </c>
      <c r="E561">
        <v>20.584</v>
      </c>
      <c r="F561">
        <v>69</v>
      </c>
      <c r="G561">
        <v>13</v>
      </c>
      <c r="H561">
        <v>16</v>
      </c>
      <c r="I561">
        <v>9</v>
      </c>
      <c r="J561">
        <v>29</v>
      </c>
      <c r="K561">
        <v>38</v>
      </c>
      <c r="L561">
        <v>0.19</v>
      </c>
      <c r="M561">
        <v>0.23</v>
      </c>
      <c r="N561">
        <v>0.13</v>
      </c>
      <c r="O561">
        <v>0.42</v>
      </c>
      <c r="P561">
        <v>0.55000000000000004</v>
      </c>
      <c r="Q561">
        <v>1168.94</v>
      </c>
      <c r="R561">
        <v>16.940000000000001</v>
      </c>
      <c r="S561">
        <v>0.67</v>
      </c>
      <c r="T561">
        <v>0.82</v>
      </c>
      <c r="U561">
        <v>0.46</v>
      </c>
      <c r="V561">
        <v>1.49</v>
      </c>
      <c r="W561">
        <v>1.95</v>
      </c>
      <c r="X561">
        <v>14.3</v>
      </c>
      <c r="Y561">
        <v>14.31</v>
      </c>
      <c r="Z561">
        <v>41.56</v>
      </c>
      <c r="AA561">
        <v>50.85</v>
      </c>
      <c r="AB561">
        <v>9.2100000000000009</v>
      </c>
      <c r="AC561">
        <v>44.44</v>
      </c>
      <c r="AD561">
        <v>56</v>
      </c>
      <c r="AE561">
        <v>70</v>
      </c>
    </row>
    <row r="562" spans="2:31" x14ac:dyDescent="0.2">
      <c r="B562" t="s">
        <v>1563</v>
      </c>
      <c r="C562" t="s">
        <v>49</v>
      </c>
      <c r="D562" t="s">
        <v>1080</v>
      </c>
      <c r="E562">
        <v>18.707999999999998</v>
      </c>
      <c r="F562">
        <v>52</v>
      </c>
      <c r="G562">
        <v>3</v>
      </c>
      <c r="H562">
        <v>3</v>
      </c>
      <c r="I562">
        <v>1</v>
      </c>
      <c r="J562">
        <v>6</v>
      </c>
      <c r="K562">
        <v>7</v>
      </c>
      <c r="L562">
        <v>0.06</v>
      </c>
      <c r="M562">
        <v>0.06</v>
      </c>
      <c r="N562">
        <v>0.02</v>
      </c>
      <c r="O562">
        <v>0.12</v>
      </c>
      <c r="P562">
        <v>0.13</v>
      </c>
      <c r="Q562">
        <v>481.88</v>
      </c>
      <c r="R562">
        <v>9.27</v>
      </c>
      <c r="S562">
        <v>0.37</v>
      </c>
      <c r="T562">
        <v>0.37</v>
      </c>
      <c r="U562">
        <v>0.12</v>
      </c>
      <c r="V562">
        <v>0.75</v>
      </c>
      <c r="W562">
        <v>0.87</v>
      </c>
      <c r="X562">
        <v>13.15</v>
      </c>
      <c r="Y562">
        <v>13.19</v>
      </c>
      <c r="Z562">
        <v>48.91</v>
      </c>
      <c r="AA562">
        <v>47.51</v>
      </c>
      <c r="AB562">
        <v>-14.43</v>
      </c>
      <c r="AC562">
        <v>38.71</v>
      </c>
      <c r="AD562">
        <v>12</v>
      </c>
      <c r="AE562">
        <v>19</v>
      </c>
    </row>
    <row r="563" spans="2:31" x14ac:dyDescent="0.2">
      <c r="B563" t="s">
        <v>1569</v>
      </c>
      <c r="C563" t="s">
        <v>102</v>
      </c>
      <c r="D563" t="s">
        <v>1044</v>
      </c>
      <c r="E563">
        <v>17.399000000000001</v>
      </c>
      <c r="F563">
        <v>22</v>
      </c>
      <c r="G563">
        <v>0</v>
      </c>
      <c r="H563">
        <v>3</v>
      </c>
      <c r="I563">
        <v>1</v>
      </c>
      <c r="J563">
        <v>3</v>
      </c>
      <c r="K563">
        <v>4</v>
      </c>
      <c r="L563">
        <v>0</v>
      </c>
      <c r="M563">
        <v>0.14000000000000001</v>
      </c>
      <c r="N563">
        <v>0.05</v>
      </c>
      <c r="O563">
        <v>0.14000000000000001</v>
      </c>
      <c r="P563">
        <v>0.18</v>
      </c>
      <c r="Q563">
        <v>210.85</v>
      </c>
      <c r="R563">
        <v>9.58</v>
      </c>
      <c r="S563">
        <v>0</v>
      </c>
      <c r="T563">
        <v>0.85</v>
      </c>
      <c r="U563">
        <v>0.28000000000000003</v>
      </c>
      <c r="V563">
        <v>0.85</v>
      </c>
      <c r="W563">
        <v>1.1399999999999999</v>
      </c>
      <c r="X563">
        <v>13.63</v>
      </c>
      <c r="Y563">
        <v>13.65</v>
      </c>
      <c r="Z563">
        <v>50.92</v>
      </c>
      <c r="AA563">
        <v>46.49</v>
      </c>
      <c r="AB563">
        <v>17.86</v>
      </c>
      <c r="AC563">
        <v>64.290000000000006</v>
      </c>
      <c r="AD563">
        <v>9</v>
      </c>
      <c r="AE563">
        <v>5</v>
      </c>
    </row>
    <row r="564" spans="2:31" x14ac:dyDescent="0.2">
      <c r="B564" t="s">
        <v>1120</v>
      </c>
      <c r="C564" t="s">
        <v>46</v>
      </c>
      <c r="D564" t="s">
        <v>1102</v>
      </c>
      <c r="E564">
        <v>18.311</v>
      </c>
      <c r="F564">
        <v>71</v>
      </c>
      <c r="G564">
        <v>19</v>
      </c>
      <c r="H564">
        <v>18</v>
      </c>
      <c r="I564">
        <v>9</v>
      </c>
      <c r="J564">
        <v>37</v>
      </c>
      <c r="K564">
        <v>46</v>
      </c>
      <c r="L564">
        <v>0.27</v>
      </c>
      <c r="M564">
        <v>0.25</v>
      </c>
      <c r="N564">
        <v>0.13</v>
      </c>
      <c r="O564">
        <v>0.52</v>
      </c>
      <c r="P564">
        <v>0.65</v>
      </c>
      <c r="Q564">
        <v>1160.75</v>
      </c>
      <c r="R564">
        <v>16.350000000000001</v>
      </c>
      <c r="S564">
        <v>0.98</v>
      </c>
      <c r="T564">
        <v>0.93</v>
      </c>
      <c r="U564">
        <v>0.47</v>
      </c>
      <c r="V564">
        <v>1.91</v>
      </c>
      <c r="W564">
        <v>2.38</v>
      </c>
      <c r="X564">
        <v>14.45</v>
      </c>
      <c r="Y564">
        <v>14.08</v>
      </c>
      <c r="Z564">
        <v>40.96</v>
      </c>
      <c r="AA564">
        <v>49.67</v>
      </c>
      <c r="AB564">
        <v>12.36</v>
      </c>
      <c r="AC564">
        <v>46.4</v>
      </c>
      <c r="AD564">
        <v>58</v>
      </c>
      <c r="AE564">
        <v>67</v>
      </c>
    </row>
    <row r="565" spans="2:31" x14ac:dyDescent="0.2">
      <c r="B565" t="s">
        <v>1207</v>
      </c>
      <c r="C565" t="s">
        <v>41</v>
      </c>
      <c r="D565" t="s">
        <v>1107</v>
      </c>
      <c r="E565">
        <v>17.564</v>
      </c>
      <c r="F565">
        <v>49</v>
      </c>
      <c r="G565">
        <v>15</v>
      </c>
      <c r="H565">
        <v>8</v>
      </c>
      <c r="I565">
        <v>0</v>
      </c>
      <c r="J565">
        <v>23</v>
      </c>
      <c r="K565">
        <v>23</v>
      </c>
      <c r="L565">
        <v>0.31</v>
      </c>
      <c r="M565">
        <v>0.16</v>
      </c>
      <c r="N565">
        <v>0</v>
      </c>
      <c r="O565">
        <v>0.47</v>
      </c>
      <c r="P565">
        <v>0.47</v>
      </c>
      <c r="Q565">
        <v>627.03</v>
      </c>
      <c r="R565">
        <v>12.8</v>
      </c>
      <c r="S565">
        <v>1.44</v>
      </c>
      <c r="T565">
        <v>0.77</v>
      </c>
      <c r="U565">
        <v>0</v>
      </c>
      <c r="V565">
        <v>2.2000000000000002</v>
      </c>
      <c r="W565">
        <v>2.2000000000000002</v>
      </c>
      <c r="X565">
        <v>13.05</v>
      </c>
      <c r="Y565">
        <v>13.57</v>
      </c>
      <c r="Z565">
        <v>43.89</v>
      </c>
      <c r="AA565">
        <v>48.86</v>
      </c>
      <c r="AB565">
        <v>0.44</v>
      </c>
      <c r="AC565">
        <v>47.54</v>
      </c>
      <c r="AD565">
        <v>29</v>
      </c>
      <c r="AE565">
        <v>32</v>
      </c>
    </row>
    <row r="566" spans="2:31" x14ac:dyDescent="0.2">
      <c r="B566" t="s">
        <v>1612</v>
      </c>
      <c r="C566" t="s">
        <v>41</v>
      </c>
      <c r="D566" t="s">
        <v>1697</v>
      </c>
      <c r="E566">
        <v>15.836</v>
      </c>
      <c r="F566">
        <v>4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0.25</v>
      </c>
      <c r="N566">
        <v>0</v>
      </c>
      <c r="O566">
        <v>0.25</v>
      </c>
      <c r="P566">
        <v>0.25</v>
      </c>
      <c r="Q566">
        <v>34.28</v>
      </c>
      <c r="R566">
        <v>8.57</v>
      </c>
      <c r="S566">
        <v>0</v>
      </c>
      <c r="T566">
        <v>1.75</v>
      </c>
      <c r="U566">
        <v>0</v>
      </c>
      <c r="V566">
        <v>1.75</v>
      </c>
      <c r="W566">
        <v>1.75</v>
      </c>
      <c r="X566">
        <v>10.94</v>
      </c>
      <c r="Y566">
        <v>11.96</v>
      </c>
      <c r="Z566">
        <v>40.380000000000003</v>
      </c>
      <c r="AA566">
        <v>40.85</v>
      </c>
      <c r="AB566">
        <v>-5.56</v>
      </c>
      <c r="AC566">
        <v>33.33</v>
      </c>
      <c r="AD566">
        <v>1</v>
      </c>
      <c r="AE566">
        <v>2</v>
      </c>
    </row>
    <row r="567" spans="2:31" x14ac:dyDescent="0.2">
      <c r="B567" t="s">
        <v>1205</v>
      </c>
      <c r="C567" t="s">
        <v>49</v>
      </c>
      <c r="D567" t="s">
        <v>1035</v>
      </c>
      <c r="E567">
        <v>18.754999999999999</v>
      </c>
      <c r="F567">
        <v>70</v>
      </c>
      <c r="G567">
        <v>14</v>
      </c>
      <c r="H567">
        <v>17</v>
      </c>
      <c r="I567">
        <v>7</v>
      </c>
      <c r="J567">
        <v>31</v>
      </c>
      <c r="K567">
        <v>38</v>
      </c>
      <c r="L567">
        <v>0.2</v>
      </c>
      <c r="M567">
        <v>0.24</v>
      </c>
      <c r="N567">
        <v>0.1</v>
      </c>
      <c r="O567">
        <v>0.44</v>
      </c>
      <c r="P567">
        <v>0.54</v>
      </c>
      <c r="Q567">
        <v>848.2</v>
      </c>
      <c r="R567">
        <v>12.12</v>
      </c>
      <c r="S567">
        <v>0.99</v>
      </c>
      <c r="T567">
        <v>1.2</v>
      </c>
      <c r="U567">
        <v>0.5</v>
      </c>
      <c r="V567">
        <v>2.19</v>
      </c>
      <c r="W567">
        <v>2.69</v>
      </c>
      <c r="X567">
        <v>14.47</v>
      </c>
      <c r="Y567">
        <v>13.63</v>
      </c>
      <c r="Z567">
        <v>60.3</v>
      </c>
      <c r="AA567">
        <v>49.3</v>
      </c>
      <c r="AB567">
        <v>0.73</v>
      </c>
      <c r="AC567">
        <v>61.18</v>
      </c>
      <c r="AD567">
        <v>52</v>
      </c>
      <c r="AE567">
        <v>33</v>
      </c>
    </row>
    <row r="568" spans="2:31" x14ac:dyDescent="0.2">
      <c r="B568" t="s">
        <v>1517</v>
      </c>
      <c r="C568" t="s">
        <v>49</v>
      </c>
      <c r="D568" t="s">
        <v>1035</v>
      </c>
      <c r="E568">
        <v>18.631</v>
      </c>
      <c r="F568">
        <v>46</v>
      </c>
      <c r="G568">
        <v>4</v>
      </c>
      <c r="H568">
        <v>1</v>
      </c>
      <c r="I568">
        <v>2</v>
      </c>
      <c r="J568">
        <v>5</v>
      </c>
      <c r="K568">
        <v>7</v>
      </c>
      <c r="L568">
        <v>0.09</v>
      </c>
      <c r="M568">
        <v>0.02</v>
      </c>
      <c r="N568">
        <v>0.04</v>
      </c>
      <c r="O568">
        <v>0.11</v>
      </c>
      <c r="P568">
        <v>0.15</v>
      </c>
      <c r="Q568">
        <v>340.64</v>
      </c>
      <c r="R568">
        <v>7.41</v>
      </c>
      <c r="S568">
        <v>0.7</v>
      </c>
      <c r="T568">
        <v>0.18</v>
      </c>
      <c r="U568">
        <v>0.35</v>
      </c>
      <c r="V568">
        <v>0.88</v>
      </c>
      <c r="W568">
        <v>1.23</v>
      </c>
      <c r="X568">
        <v>12.86</v>
      </c>
      <c r="Y568">
        <v>12.8</v>
      </c>
      <c r="Z568">
        <v>58.73</v>
      </c>
      <c r="AA568">
        <v>44.62</v>
      </c>
      <c r="AB568">
        <v>-4.8600000000000003</v>
      </c>
      <c r="AC568">
        <v>57.89</v>
      </c>
      <c r="AD568">
        <v>11</v>
      </c>
      <c r="AE568">
        <v>8</v>
      </c>
    </row>
    <row r="569" spans="2:31" x14ac:dyDescent="0.2">
      <c r="B569" t="s">
        <v>1262</v>
      </c>
      <c r="C569" t="s">
        <v>102</v>
      </c>
      <c r="D569" t="s">
        <v>1072</v>
      </c>
      <c r="E569">
        <v>20.189</v>
      </c>
      <c r="F569">
        <v>64</v>
      </c>
      <c r="G569">
        <v>6</v>
      </c>
      <c r="H569">
        <v>12</v>
      </c>
      <c r="I569">
        <v>10</v>
      </c>
      <c r="J569">
        <v>18</v>
      </c>
      <c r="K569">
        <v>28</v>
      </c>
      <c r="L569">
        <v>0.09</v>
      </c>
      <c r="M569">
        <v>0.19</v>
      </c>
      <c r="N569">
        <v>0.16</v>
      </c>
      <c r="O569">
        <v>0.28000000000000003</v>
      </c>
      <c r="P569">
        <v>0.44</v>
      </c>
      <c r="Q569">
        <v>1205.05</v>
      </c>
      <c r="R569">
        <v>18.829999999999998</v>
      </c>
      <c r="S569">
        <v>0.3</v>
      </c>
      <c r="T569">
        <v>0.6</v>
      </c>
      <c r="U569">
        <v>0.5</v>
      </c>
      <c r="V569">
        <v>0.9</v>
      </c>
      <c r="W569">
        <v>1.39</v>
      </c>
      <c r="X569">
        <v>14.22</v>
      </c>
      <c r="Y569">
        <v>14.09</v>
      </c>
      <c r="Z569">
        <v>51.29</v>
      </c>
      <c r="AA569">
        <v>52.81</v>
      </c>
      <c r="AB569">
        <v>8.92</v>
      </c>
      <c r="AC569">
        <v>55.94</v>
      </c>
      <c r="AD569">
        <v>80</v>
      </c>
      <c r="AE569">
        <v>63</v>
      </c>
    </row>
    <row r="570" spans="2:31" x14ac:dyDescent="0.2">
      <c r="B570" t="s">
        <v>1387</v>
      </c>
      <c r="C570" t="s">
        <v>102</v>
      </c>
      <c r="D570" t="s">
        <v>1059</v>
      </c>
      <c r="E570">
        <v>17.457000000000001</v>
      </c>
      <c r="F570">
        <v>45</v>
      </c>
      <c r="G570">
        <v>2</v>
      </c>
      <c r="H570">
        <v>2</v>
      </c>
      <c r="I570">
        <v>3</v>
      </c>
      <c r="J570">
        <v>4</v>
      </c>
      <c r="K570">
        <v>7</v>
      </c>
      <c r="L570">
        <v>0.04</v>
      </c>
      <c r="M570">
        <v>0.04</v>
      </c>
      <c r="N570">
        <v>7.0000000000000007E-2</v>
      </c>
      <c r="O570">
        <v>0.09</v>
      </c>
      <c r="P570">
        <v>0.16</v>
      </c>
      <c r="Q570">
        <v>460.9</v>
      </c>
      <c r="R570">
        <v>10.24</v>
      </c>
      <c r="S570">
        <v>0.26</v>
      </c>
      <c r="T570">
        <v>0.26</v>
      </c>
      <c r="U570">
        <v>0.39</v>
      </c>
      <c r="V570">
        <v>0.52</v>
      </c>
      <c r="W570">
        <v>0.91</v>
      </c>
      <c r="X570">
        <v>12.49</v>
      </c>
      <c r="Y570">
        <v>12.75</v>
      </c>
      <c r="Z570">
        <v>49.42</v>
      </c>
      <c r="AA570">
        <v>51.26</v>
      </c>
      <c r="AB570">
        <v>10.43</v>
      </c>
      <c r="AC570">
        <v>58.97</v>
      </c>
      <c r="AD570">
        <v>23</v>
      </c>
      <c r="AE570">
        <v>16</v>
      </c>
    </row>
    <row r="571" spans="2:31" x14ac:dyDescent="0.2">
      <c r="B571" t="s">
        <v>1256</v>
      </c>
      <c r="C571" t="s">
        <v>49</v>
      </c>
      <c r="D571" t="s">
        <v>1102</v>
      </c>
      <c r="E571">
        <v>18.213000000000001</v>
      </c>
      <c r="F571">
        <v>59</v>
      </c>
      <c r="G571">
        <v>2</v>
      </c>
      <c r="H571">
        <v>6</v>
      </c>
      <c r="I571">
        <v>3</v>
      </c>
      <c r="J571">
        <v>8</v>
      </c>
      <c r="K571">
        <v>11</v>
      </c>
      <c r="L571">
        <v>0.03</v>
      </c>
      <c r="M571">
        <v>0.1</v>
      </c>
      <c r="N571">
        <v>0.05</v>
      </c>
      <c r="O571">
        <v>0.14000000000000001</v>
      </c>
      <c r="P571">
        <v>0.19</v>
      </c>
      <c r="Q571">
        <v>605.96</v>
      </c>
      <c r="R571">
        <v>10.27</v>
      </c>
      <c r="S571">
        <v>0.2</v>
      </c>
      <c r="T571">
        <v>0.59</v>
      </c>
      <c r="U571">
        <v>0.3</v>
      </c>
      <c r="V571">
        <v>0.79</v>
      </c>
      <c r="W571">
        <v>1.0900000000000001</v>
      </c>
      <c r="X571">
        <v>13.41</v>
      </c>
      <c r="Y571">
        <v>14.15</v>
      </c>
      <c r="Z571">
        <v>38.18</v>
      </c>
      <c r="AA571">
        <v>51.58</v>
      </c>
      <c r="AB571">
        <v>-1.1499999999999999</v>
      </c>
      <c r="AC571">
        <v>38</v>
      </c>
      <c r="AD571">
        <v>19</v>
      </c>
      <c r="AE571">
        <v>31</v>
      </c>
    </row>
    <row r="572" spans="2:31" x14ac:dyDescent="0.2">
      <c r="B572" t="s">
        <v>1247</v>
      </c>
      <c r="C572" t="s">
        <v>41</v>
      </c>
      <c r="D572" t="s">
        <v>1049</v>
      </c>
      <c r="E572">
        <v>17.431999999999999</v>
      </c>
      <c r="F572">
        <v>60</v>
      </c>
      <c r="G572">
        <v>7</v>
      </c>
      <c r="H572">
        <v>5</v>
      </c>
      <c r="I572">
        <v>2</v>
      </c>
      <c r="J572">
        <v>12</v>
      </c>
      <c r="K572">
        <v>14</v>
      </c>
      <c r="L572">
        <v>0.12</v>
      </c>
      <c r="M572">
        <v>0.08</v>
      </c>
      <c r="N572">
        <v>0.03</v>
      </c>
      <c r="O572">
        <v>0.2</v>
      </c>
      <c r="P572">
        <v>0.23</v>
      </c>
      <c r="Q572">
        <v>622.95000000000005</v>
      </c>
      <c r="R572">
        <v>10.38</v>
      </c>
      <c r="S572">
        <v>0.67</v>
      </c>
      <c r="T572">
        <v>0.48</v>
      </c>
      <c r="U572">
        <v>0.19</v>
      </c>
      <c r="V572">
        <v>1.1599999999999999</v>
      </c>
      <c r="W572">
        <v>1.35</v>
      </c>
      <c r="X572">
        <v>12.42</v>
      </c>
      <c r="Y572">
        <v>13.48</v>
      </c>
      <c r="Z572">
        <v>53.32</v>
      </c>
      <c r="AA572">
        <v>49.83</v>
      </c>
      <c r="AB572">
        <v>-10.98</v>
      </c>
      <c r="AC572">
        <v>46.81</v>
      </c>
      <c r="AD572">
        <v>22</v>
      </c>
      <c r="AE572">
        <v>25</v>
      </c>
    </row>
    <row r="573" spans="2:31" x14ac:dyDescent="0.2">
      <c r="B573" t="s">
        <v>1058</v>
      </c>
      <c r="C573" t="s">
        <v>49</v>
      </c>
      <c r="D573" t="s">
        <v>1059</v>
      </c>
      <c r="E573">
        <v>19.535</v>
      </c>
      <c r="F573">
        <v>70</v>
      </c>
      <c r="G573">
        <v>27</v>
      </c>
      <c r="H573">
        <v>20</v>
      </c>
      <c r="I573">
        <v>11</v>
      </c>
      <c r="J573">
        <v>47</v>
      </c>
      <c r="K573">
        <v>58</v>
      </c>
      <c r="L573">
        <v>0.39</v>
      </c>
      <c r="M573">
        <v>0.28999999999999998</v>
      </c>
      <c r="N573">
        <v>0.16</v>
      </c>
      <c r="O573">
        <v>0.67</v>
      </c>
      <c r="P573">
        <v>0.83</v>
      </c>
      <c r="Q573">
        <v>1091.55</v>
      </c>
      <c r="R573">
        <v>15.59</v>
      </c>
      <c r="S573">
        <v>1.48</v>
      </c>
      <c r="T573">
        <v>1.1000000000000001</v>
      </c>
      <c r="U573">
        <v>0.6</v>
      </c>
      <c r="V573">
        <v>2.58</v>
      </c>
      <c r="W573">
        <v>3.19</v>
      </c>
      <c r="X573">
        <v>14.73</v>
      </c>
      <c r="Y573">
        <v>14.45</v>
      </c>
      <c r="Z573">
        <v>51.58</v>
      </c>
      <c r="AA573">
        <v>51.49</v>
      </c>
      <c r="AB573">
        <v>9.34</v>
      </c>
      <c r="AC573">
        <v>57.63</v>
      </c>
      <c r="AD573">
        <v>68</v>
      </c>
      <c r="AE573">
        <v>50</v>
      </c>
    </row>
    <row r="574" spans="2:31" x14ac:dyDescent="0.2">
      <c r="B574" t="s">
        <v>1215</v>
      </c>
      <c r="C574" t="s">
        <v>102</v>
      </c>
      <c r="D574" t="s">
        <v>1090</v>
      </c>
      <c r="E574">
        <v>18.675000000000001</v>
      </c>
      <c r="F574">
        <v>71</v>
      </c>
      <c r="G574">
        <v>5</v>
      </c>
      <c r="H574">
        <v>11</v>
      </c>
      <c r="I574">
        <v>7</v>
      </c>
      <c r="J574">
        <v>16</v>
      </c>
      <c r="K574">
        <v>23</v>
      </c>
      <c r="L574">
        <v>7.0000000000000007E-2</v>
      </c>
      <c r="M574">
        <v>0.15</v>
      </c>
      <c r="N574">
        <v>0.1</v>
      </c>
      <c r="O574">
        <v>0.23</v>
      </c>
      <c r="P574">
        <v>0.32</v>
      </c>
      <c r="Q574">
        <v>1028.72</v>
      </c>
      <c r="R574">
        <v>14.49</v>
      </c>
      <c r="S574">
        <v>0.28999999999999998</v>
      </c>
      <c r="T574">
        <v>0.64</v>
      </c>
      <c r="U574">
        <v>0.41</v>
      </c>
      <c r="V574">
        <v>0.93</v>
      </c>
      <c r="W574">
        <v>1.34</v>
      </c>
      <c r="X574">
        <v>13.22</v>
      </c>
      <c r="Y574">
        <v>13.71</v>
      </c>
      <c r="Z574">
        <v>49.6</v>
      </c>
      <c r="AA574">
        <v>48.6</v>
      </c>
      <c r="AB574">
        <v>10.46</v>
      </c>
      <c r="AC574">
        <v>57.43</v>
      </c>
      <c r="AD574">
        <v>58</v>
      </c>
      <c r="AE574">
        <v>43</v>
      </c>
    </row>
    <row r="575" spans="2:31" x14ac:dyDescent="0.2">
      <c r="B575" t="s">
        <v>1039</v>
      </c>
      <c r="C575" t="s">
        <v>46</v>
      </c>
      <c r="D575" t="s">
        <v>1040</v>
      </c>
      <c r="E575">
        <v>19.907</v>
      </c>
      <c r="F575">
        <v>70</v>
      </c>
      <c r="G575">
        <v>41</v>
      </c>
      <c r="H575">
        <v>13</v>
      </c>
      <c r="I575">
        <v>5</v>
      </c>
      <c r="J575">
        <v>54</v>
      </c>
      <c r="K575">
        <v>59</v>
      </c>
      <c r="L575">
        <v>0.59</v>
      </c>
      <c r="M575">
        <v>0.19</v>
      </c>
      <c r="N575">
        <v>7.0000000000000007E-2</v>
      </c>
      <c r="O575">
        <v>0.77</v>
      </c>
      <c r="P575">
        <v>0.84</v>
      </c>
      <c r="Q575">
        <v>1090.49</v>
      </c>
      <c r="R575">
        <v>15.58</v>
      </c>
      <c r="S575">
        <v>2.2599999999999998</v>
      </c>
      <c r="T575">
        <v>0.72</v>
      </c>
      <c r="U575">
        <v>0.28000000000000003</v>
      </c>
      <c r="V575">
        <v>2.97</v>
      </c>
      <c r="W575">
        <v>3.25</v>
      </c>
      <c r="X575">
        <v>14.11</v>
      </c>
      <c r="Y575">
        <v>13.86</v>
      </c>
      <c r="Z575">
        <v>49.06</v>
      </c>
      <c r="AA575">
        <v>50.13</v>
      </c>
      <c r="AB575">
        <v>15.26</v>
      </c>
      <c r="AC575">
        <v>58.26</v>
      </c>
      <c r="AD575">
        <v>67</v>
      </c>
      <c r="AE575">
        <v>48</v>
      </c>
    </row>
    <row r="576" spans="2:31" x14ac:dyDescent="0.2">
      <c r="B576" t="s">
        <v>1153</v>
      </c>
      <c r="C576" t="s">
        <v>102</v>
      </c>
      <c r="D576" t="s">
        <v>1057</v>
      </c>
      <c r="E576">
        <v>17.481999999999999</v>
      </c>
      <c r="F576">
        <v>69</v>
      </c>
      <c r="G576">
        <v>8</v>
      </c>
      <c r="H576">
        <v>16</v>
      </c>
      <c r="I576">
        <v>15</v>
      </c>
      <c r="J576">
        <v>24</v>
      </c>
      <c r="K576">
        <v>39</v>
      </c>
      <c r="L576">
        <v>0.12</v>
      </c>
      <c r="M576">
        <v>0.23</v>
      </c>
      <c r="N576">
        <v>0.22</v>
      </c>
      <c r="O576">
        <v>0.35</v>
      </c>
      <c r="P576">
        <v>0.56999999999999995</v>
      </c>
      <c r="Q576">
        <v>1233.21</v>
      </c>
      <c r="R576">
        <v>17.87</v>
      </c>
      <c r="S576">
        <v>0.39</v>
      </c>
      <c r="T576">
        <v>0.78</v>
      </c>
      <c r="U576">
        <v>0.73</v>
      </c>
      <c r="V576">
        <v>1.17</v>
      </c>
      <c r="W576">
        <v>1.9</v>
      </c>
      <c r="X576">
        <v>13.73</v>
      </c>
      <c r="Y576">
        <v>14.06</v>
      </c>
      <c r="Z576">
        <v>54.37</v>
      </c>
      <c r="AA576">
        <v>50.85</v>
      </c>
      <c r="AB576">
        <v>18.16</v>
      </c>
      <c r="AC576">
        <v>63.27</v>
      </c>
      <c r="AD576">
        <v>93</v>
      </c>
      <c r="AE576">
        <v>54</v>
      </c>
    </row>
    <row r="577" spans="2:31" x14ac:dyDescent="0.2">
      <c r="B577" t="s">
        <v>3752</v>
      </c>
      <c r="C577" t="s">
        <v>41</v>
      </c>
      <c r="D577" t="s">
        <v>644</v>
      </c>
      <c r="E577">
        <v>15.244999999999999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8.35</v>
      </c>
      <c r="R577">
        <v>8.35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11.56</v>
      </c>
      <c r="Y577">
        <v>10.67</v>
      </c>
      <c r="Z577">
        <v>50.68</v>
      </c>
      <c r="AA577">
        <v>35.36</v>
      </c>
      <c r="AB577">
        <v>-50</v>
      </c>
      <c r="AC577">
        <v>0</v>
      </c>
      <c r="AD577">
        <v>0</v>
      </c>
      <c r="AE577">
        <v>1</v>
      </c>
    </row>
    <row r="578" spans="2:31" x14ac:dyDescent="0.2">
      <c r="B578" t="s">
        <v>1574</v>
      </c>
      <c r="C578" t="s">
        <v>49</v>
      </c>
      <c r="D578" t="s">
        <v>1072</v>
      </c>
      <c r="E578">
        <v>20.433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17.190000000000001</v>
      </c>
      <c r="R578">
        <v>8.6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11.75</v>
      </c>
      <c r="Y578">
        <v>14.54</v>
      </c>
      <c r="Z578">
        <v>49.6</v>
      </c>
      <c r="AA578">
        <v>58.49</v>
      </c>
      <c r="AB578">
        <v>-71.430000000000007</v>
      </c>
      <c r="AC578">
        <v>0</v>
      </c>
      <c r="AD578">
        <v>0</v>
      </c>
      <c r="AE578">
        <v>1</v>
      </c>
    </row>
    <row r="579" spans="2:31" x14ac:dyDescent="0.2">
      <c r="B579" t="s">
        <v>1093</v>
      </c>
      <c r="C579" t="s">
        <v>49</v>
      </c>
      <c r="D579" t="s">
        <v>1040</v>
      </c>
      <c r="E579">
        <v>19.507999999999999</v>
      </c>
      <c r="F579">
        <v>58</v>
      </c>
      <c r="G579">
        <v>20</v>
      </c>
      <c r="H579">
        <v>17</v>
      </c>
      <c r="I579">
        <v>7</v>
      </c>
      <c r="J579">
        <v>37</v>
      </c>
      <c r="K579">
        <v>44</v>
      </c>
      <c r="L579">
        <v>0.34</v>
      </c>
      <c r="M579">
        <v>0.28999999999999998</v>
      </c>
      <c r="N579">
        <v>0.12</v>
      </c>
      <c r="O579">
        <v>0.64</v>
      </c>
      <c r="P579">
        <v>0.76</v>
      </c>
      <c r="Q579">
        <v>910.81</v>
      </c>
      <c r="R579">
        <v>15.7</v>
      </c>
      <c r="S579">
        <v>1.32</v>
      </c>
      <c r="T579">
        <v>1.1200000000000001</v>
      </c>
      <c r="U579">
        <v>0.46</v>
      </c>
      <c r="V579">
        <v>2.44</v>
      </c>
      <c r="W579">
        <v>2.9</v>
      </c>
      <c r="X579">
        <v>14.17</v>
      </c>
      <c r="Y579">
        <v>13.66</v>
      </c>
      <c r="Z579">
        <v>49.41</v>
      </c>
      <c r="AA579">
        <v>49.59</v>
      </c>
      <c r="AB579">
        <v>5.9</v>
      </c>
      <c r="AC579">
        <v>50.54</v>
      </c>
      <c r="AD579">
        <v>47</v>
      </c>
      <c r="AE579">
        <v>46</v>
      </c>
    </row>
    <row r="580" spans="2:31" x14ac:dyDescent="0.2">
      <c r="B580" t="s">
        <v>1381</v>
      </c>
      <c r="C580" t="s">
        <v>49</v>
      </c>
      <c r="D580" t="s">
        <v>1072</v>
      </c>
      <c r="E580">
        <v>17.64</v>
      </c>
      <c r="F580">
        <v>19</v>
      </c>
      <c r="G580">
        <v>3</v>
      </c>
      <c r="H580">
        <v>0</v>
      </c>
      <c r="I580">
        <v>2</v>
      </c>
      <c r="J580">
        <v>3</v>
      </c>
      <c r="K580">
        <v>5</v>
      </c>
      <c r="L580">
        <v>0.16</v>
      </c>
      <c r="M580">
        <v>0</v>
      </c>
      <c r="N580">
        <v>0.11</v>
      </c>
      <c r="O580">
        <v>0.16</v>
      </c>
      <c r="P580">
        <v>0.26</v>
      </c>
      <c r="Q580">
        <v>170.24</v>
      </c>
      <c r="R580">
        <v>8.9600000000000009</v>
      </c>
      <c r="S580">
        <v>1.06</v>
      </c>
      <c r="T580">
        <v>0</v>
      </c>
      <c r="U580">
        <v>0.7</v>
      </c>
      <c r="V580">
        <v>1.06</v>
      </c>
      <c r="W580">
        <v>1.76</v>
      </c>
      <c r="X580">
        <v>13.66</v>
      </c>
      <c r="Y580">
        <v>13.02</v>
      </c>
      <c r="Z580">
        <v>49.97</v>
      </c>
      <c r="AA580">
        <v>50.8</v>
      </c>
      <c r="AB580">
        <v>11.6</v>
      </c>
      <c r="AC580">
        <v>53.85</v>
      </c>
      <c r="AD580">
        <v>7</v>
      </c>
      <c r="AE580">
        <v>6</v>
      </c>
    </row>
    <row r="581" spans="2:31" x14ac:dyDescent="0.2">
      <c r="B581" t="s">
        <v>1309</v>
      </c>
      <c r="C581" t="s">
        <v>46</v>
      </c>
      <c r="D581" t="s">
        <v>1040</v>
      </c>
      <c r="E581">
        <v>16.956</v>
      </c>
      <c r="F581">
        <v>57</v>
      </c>
      <c r="G581">
        <v>1</v>
      </c>
      <c r="H581">
        <v>6</v>
      </c>
      <c r="I581">
        <v>2</v>
      </c>
      <c r="J581">
        <v>7</v>
      </c>
      <c r="K581">
        <v>9</v>
      </c>
      <c r="L581">
        <v>0.02</v>
      </c>
      <c r="M581">
        <v>0.11</v>
      </c>
      <c r="N581">
        <v>0.04</v>
      </c>
      <c r="O581">
        <v>0.12</v>
      </c>
      <c r="P581">
        <v>0.16</v>
      </c>
      <c r="Q581">
        <v>523.44000000000005</v>
      </c>
      <c r="R581">
        <v>9.18</v>
      </c>
      <c r="S581">
        <v>0.11</v>
      </c>
      <c r="T581">
        <v>0.69</v>
      </c>
      <c r="U581">
        <v>0.23</v>
      </c>
      <c r="V581">
        <v>0.8</v>
      </c>
      <c r="W581">
        <v>1.03</v>
      </c>
      <c r="X581">
        <v>13.02</v>
      </c>
      <c r="Y581">
        <v>13.12</v>
      </c>
      <c r="Z581">
        <v>44.87</v>
      </c>
      <c r="AA581">
        <v>48.53</v>
      </c>
      <c r="AB581">
        <v>-9.08</v>
      </c>
      <c r="AC581">
        <v>36.840000000000003</v>
      </c>
      <c r="AD581">
        <v>14</v>
      </c>
      <c r="AE581">
        <v>24</v>
      </c>
    </row>
    <row r="582" spans="2:31" x14ac:dyDescent="0.2">
      <c r="B582" t="s">
        <v>1717</v>
      </c>
      <c r="C582" t="s">
        <v>102</v>
      </c>
      <c r="D582" t="s">
        <v>1076</v>
      </c>
      <c r="E582">
        <v>19.36</v>
      </c>
      <c r="F582">
        <v>5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0.2</v>
      </c>
      <c r="M582">
        <v>0</v>
      </c>
      <c r="N582">
        <v>0</v>
      </c>
      <c r="O582">
        <v>0.2</v>
      </c>
      <c r="P582">
        <v>0.2</v>
      </c>
      <c r="Q582">
        <v>50.01</v>
      </c>
      <c r="R582">
        <v>10</v>
      </c>
      <c r="S582">
        <v>1.2</v>
      </c>
      <c r="T582">
        <v>0</v>
      </c>
      <c r="U582">
        <v>0</v>
      </c>
      <c r="V582">
        <v>1.2</v>
      </c>
      <c r="W582">
        <v>1.2</v>
      </c>
      <c r="X582">
        <v>12.9</v>
      </c>
      <c r="Y582">
        <v>13.62</v>
      </c>
      <c r="Z582">
        <v>51.42</v>
      </c>
      <c r="AA582">
        <v>50.18</v>
      </c>
      <c r="AB582">
        <v>60</v>
      </c>
      <c r="AC582">
        <v>100</v>
      </c>
      <c r="AD582">
        <v>3</v>
      </c>
      <c r="AE582">
        <v>0</v>
      </c>
    </row>
    <row r="583" spans="2:31" x14ac:dyDescent="0.2">
      <c r="B583" t="s">
        <v>1447</v>
      </c>
      <c r="C583" t="s">
        <v>41</v>
      </c>
      <c r="D583" t="s">
        <v>1061</v>
      </c>
      <c r="E583">
        <v>17.341999999999999</v>
      </c>
      <c r="F583">
        <v>32</v>
      </c>
      <c r="G583">
        <v>2</v>
      </c>
      <c r="H583">
        <v>1</v>
      </c>
      <c r="I583">
        <v>0</v>
      </c>
      <c r="J583">
        <v>3</v>
      </c>
      <c r="K583">
        <v>3</v>
      </c>
      <c r="L583">
        <v>0.06</v>
      </c>
      <c r="M583">
        <v>0.03</v>
      </c>
      <c r="N583">
        <v>0</v>
      </c>
      <c r="O583">
        <v>0.09</v>
      </c>
      <c r="P583">
        <v>0.09</v>
      </c>
      <c r="Q583">
        <v>249.93</v>
      </c>
      <c r="R583">
        <v>7.81</v>
      </c>
      <c r="S583">
        <v>0.48</v>
      </c>
      <c r="T583">
        <v>0.24</v>
      </c>
      <c r="U583">
        <v>0</v>
      </c>
      <c r="V583">
        <v>0.72</v>
      </c>
      <c r="W583">
        <v>0.72</v>
      </c>
      <c r="X583">
        <v>11.4</v>
      </c>
      <c r="Y583">
        <v>11.94</v>
      </c>
      <c r="Z583">
        <v>41.9</v>
      </c>
      <c r="AA583">
        <v>47.64</v>
      </c>
      <c r="AB583">
        <v>-9.4</v>
      </c>
      <c r="AC583">
        <v>38.46</v>
      </c>
      <c r="AD583">
        <v>5</v>
      </c>
      <c r="AE583">
        <v>8</v>
      </c>
    </row>
    <row r="584" spans="2:31" x14ac:dyDescent="0.2">
      <c r="B584" t="s">
        <v>1585</v>
      </c>
      <c r="C584" t="s">
        <v>102</v>
      </c>
      <c r="D584" t="s">
        <v>1064</v>
      </c>
      <c r="E584">
        <v>16.983000000000001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-50</v>
      </c>
      <c r="AC584">
        <v>0</v>
      </c>
      <c r="AD584">
        <v>0</v>
      </c>
      <c r="AE584">
        <v>0</v>
      </c>
    </row>
    <row r="585" spans="2:31" x14ac:dyDescent="0.2">
      <c r="B585" t="s">
        <v>1305</v>
      </c>
      <c r="C585" t="s">
        <v>41</v>
      </c>
      <c r="D585" t="s">
        <v>1040</v>
      </c>
      <c r="E585">
        <v>17.382999999999999</v>
      </c>
      <c r="F585">
        <v>64</v>
      </c>
      <c r="G585">
        <v>7</v>
      </c>
      <c r="H585">
        <v>5</v>
      </c>
      <c r="I585">
        <v>1</v>
      </c>
      <c r="J585">
        <v>12</v>
      </c>
      <c r="K585">
        <v>13</v>
      </c>
      <c r="L585">
        <v>0.11</v>
      </c>
      <c r="M585">
        <v>0.08</v>
      </c>
      <c r="N585">
        <v>0.02</v>
      </c>
      <c r="O585">
        <v>0.19</v>
      </c>
      <c r="P585">
        <v>0.2</v>
      </c>
      <c r="Q585">
        <v>759.36</v>
      </c>
      <c r="R585">
        <v>11.86</v>
      </c>
      <c r="S585">
        <v>0.55000000000000004</v>
      </c>
      <c r="T585">
        <v>0.4</v>
      </c>
      <c r="U585">
        <v>0.08</v>
      </c>
      <c r="V585">
        <v>0.95</v>
      </c>
      <c r="W585">
        <v>1.03</v>
      </c>
      <c r="X585">
        <v>13.41</v>
      </c>
      <c r="Y585">
        <v>13.26</v>
      </c>
      <c r="Z585">
        <v>46.58</v>
      </c>
      <c r="AA585">
        <v>50.05</v>
      </c>
      <c r="AB585">
        <v>-14.2</v>
      </c>
      <c r="AC585">
        <v>36.229999999999997</v>
      </c>
      <c r="AD585">
        <v>25</v>
      </c>
      <c r="AE585">
        <v>44</v>
      </c>
    </row>
    <row r="586" spans="2:31" x14ac:dyDescent="0.2">
      <c r="B586" t="s">
        <v>1124</v>
      </c>
      <c r="C586" t="s">
        <v>46</v>
      </c>
      <c r="D586" t="s">
        <v>1044</v>
      </c>
      <c r="E586">
        <v>18.658999999999999</v>
      </c>
      <c r="F586">
        <v>66</v>
      </c>
      <c r="G586">
        <v>15</v>
      </c>
      <c r="H586">
        <v>6</v>
      </c>
      <c r="I586">
        <v>8</v>
      </c>
      <c r="J586">
        <v>21</v>
      </c>
      <c r="K586">
        <v>29</v>
      </c>
      <c r="L586">
        <v>0.23</v>
      </c>
      <c r="M586">
        <v>0.09</v>
      </c>
      <c r="N586">
        <v>0.12</v>
      </c>
      <c r="O586">
        <v>0.32</v>
      </c>
      <c r="P586">
        <v>0.44</v>
      </c>
      <c r="Q586">
        <v>902.52</v>
      </c>
      <c r="R586">
        <v>13.67</v>
      </c>
      <c r="S586">
        <v>1</v>
      </c>
      <c r="T586">
        <v>0.4</v>
      </c>
      <c r="U586">
        <v>0.53</v>
      </c>
      <c r="V586">
        <v>1.4</v>
      </c>
      <c r="W586">
        <v>1.93</v>
      </c>
      <c r="X586">
        <v>14.33</v>
      </c>
      <c r="Y586">
        <v>14.05</v>
      </c>
      <c r="Z586">
        <v>48.32</v>
      </c>
      <c r="AA586">
        <v>49.54</v>
      </c>
      <c r="AB586">
        <v>-3.34</v>
      </c>
      <c r="AC586">
        <v>48.89</v>
      </c>
      <c r="AD586">
        <v>44</v>
      </c>
      <c r="AE586">
        <v>46</v>
      </c>
    </row>
    <row r="587" spans="2:31" x14ac:dyDescent="0.2">
      <c r="B587" t="s">
        <v>1450</v>
      </c>
      <c r="C587" t="s">
        <v>49</v>
      </c>
      <c r="D587" t="s">
        <v>1035</v>
      </c>
      <c r="E587">
        <v>17.138999999999999</v>
      </c>
      <c r="F587">
        <v>36</v>
      </c>
      <c r="G587">
        <v>0</v>
      </c>
      <c r="H587">
        <v>4</v>
      </c>
      <c r="I587">
        <v>0</v>
      </c>
      <c r="J587">
        <v>4</v>
      </c>
      <c r="K587">
        <v>4</v>
      </c>
      <c r="L587">
        <v>0</v>
      </c>
      <c r="M587">
        <v>0.11</v>
      </c>
      <c r="N587">
        <v>0</v>
      </c>
      <c r="O587">
        <v>0.11</v>
      </c>
      <c r="P587">
        <v>0.11</v>
      </c>
      <c r="Q587">
        <v>273.95999999999998</v>
      </c>
      <c r="R587">
        <v>7.61</v>
      </c>
      <c r="S587">
        <v>0</v>
      </c>
      <c r="T587">
        <v>0.88</v>
      </c>
      <c r="U587">
        <v>0</v>
      </c>
      <c r="V587">
        <v>0.88</v>
      </c>
      <c r="W587">
        <v>0.88</v>
      </c>
      <c r="X587">
        <v>12.24</v>
      </c>
      <c r="Y587">
        <v>12.85</v>
      </c>
      <c r="Z587">
        <v>58.12</v>
      </c>
      <c r="AA587">
        <v>47.02</v>
      </c>
      <c r="AB587">
        <v>-12.82</v>
      </c>
      <c r="AC587">
        <v>46.67</v>
      </c>
      <c r="AD587">
        <v>7</v>
      </c>
      <c r="AE587">
        <v>8</v>
      </c>
    </row>
    <row r="588" spans="2:31" x14ac:dyDescent="0.2">
      <c r="B588" t="s">
        <v>1086</v>
      </c>
      <c r="C588" t="s">
        <v>41</v>
      </c>
      <c r="D588" t="s">
        <v>644</v>
      </c>
      <c r="E588">
        <v>20.597000000000001</v>
      </c>
      <c r="F588">
        <v>66</v>
      </c>
      <c r="G588">
        <v>20</v>
      </c>
      <c r="H588">
        <v>19</v>
      </c>
      <c r="I588">
        <v>9</v>
      </c>
      <c r="J588">
        <v>39</v>
      </c>
      <c r="K588">
        <v>48</v>
      </c>
      <c r="L588">
        <v>0.3</v>
      </c>
      <c r="M588">
        <v>0.28999999999999998</v>
      </c>
      <c r="N588">
        <v>0.14000000000000001</v>
      </c>
      <c r="O588">
        <v>0.59</v>
      </c>
      <c r="P588">
        <v>0.73</v>
      </c>
      <c r="Q588">
        <v>944.95</v>
      </c>
      <c r="R588">
        <v>14.32</v>
      </c>
      <c r="S588">
        <v>1.27</v>
      </c>
      <c r="T588">
        <v>1.21</v>
      </c>
      <c r="U588">
        <v>0.56999999999999995</v>
      </c>
      <c r="V588">
        <v>2.48</v>
      </c>
      <c r="W588">
        <v>3.05</v>
      </c>
      <c r="X588">
        <v>14.06</v>
      </c>
      <c r="Y588">
        <v>13.74</v>
      </c>
      <c r="Z588">
        <v>53.98</v>
      </c>
      <c r="AA588">
        <v>50.22</v>
      </c>
      <c r="AB588">
        <v>8.68</v>
      </c>
      <c r="AC588">
        <v>57.69</v>
      </c>
      <c r="AD588">
        <v>60</v>
      </c>
      <c r="AE588">
        <v>44</v>
      </c>
    </row>
    <row r="589" spans="2:31" x14ac:dyDescent="0.2">
      <c r="B589" t="s">
        <v>1037</v>
      </c>
      <c r="C589" t="s">
        <v>41</v>
      </c>
      <c r="D589" t="s">
        <v>1038</v>
      </c>
      <c r="E589">
        <v>19.690999999999999</v>
      </c>
      <c r="F589">
        <v>56</v>
      </c>
      <c r="G589">
        <v>33</v>
      </c>
      <c r="H589">
        <v>14</v>
      </c>
      <c r="I589">
        <v>17</v>
      </c>
      <c r="J589">
        <v>47</v>
      </c>
      <c r="K589">
        <v>64</v>
      </c>
      <c r="L589">
        <v>0.59</v>
      </c>
      <c r="M589">
        <v>0.25</v>
      </c>
      <c r="N589">
        <v>0.3</v>
      </c>
      <c r="O589">
        <v>0.84</v>
      </c>
      <c r="P589">
        <v>1.1399999999999999</v>
      </c>
      <c r="Q589">
        <v>988.07</v>
      </c>
      <c r="R589">
        <v>17.64</v>
      </c>
      <c r="S589">
        <v>2</v>
      </c>
      <c r="T589">
        <v>0.85</v>
      </c>
      <c r="U589">
        <v>1.03</v>
      </c>
      <c r="V589">
        <v>2.85</v>
      </c>
      <c r="W589">
        <v>3.89</v>
      </c>
      <c r="X589">
        <v>16.46</v>
      </c>
      <c r="Y589">
        <v>14.28</v>
      </c>
      <c r="Z589">
        <v>60.82</v>
      </c>
      <c r="AA589">
        <v>49.87</v>
      </c>
      <c r="AB589">
        <v>26.16</v>
      </c>
      <c r="AC589">
        <v>73.08</v>
      </c>
      <c r="AD589">
        <v>76</v>
      </c>
      <c r="AE589">
        <v>28</v>
      </c>
    </row>
    <row r="590" spans="2:31" x14ac:dyDescent="0.2">
      <c r="B590" t="s">
        <v>1566</v>
      </c>
      <c r="C590" t="s">
        <v>102</v>
      </c>
      <c r="D590" t="s">
        <v>1080</v>
      </c>
      <c r="E590">
        <v>18.013000000000002</v>
      </c>
      <c r="F590">
        <v>53</v>
      </c>
      <c r="G590">
        <v>1</v>
      </c>
      <c r="H590">
        <v>1</v>
      </c>
      <c r="I590">
        <v>1</v>
      </c>
      <c r="J590">
        <v>2</v>
      </c>
      <c r="K590">
        <v>3</v>
      </c>
      <c r="L590">
        <v>0.02</v>
      </c>
      <c r="M590">
        <v>0.02</v>
      </c>
      <c r="N590">
        <v>0.02</v>
      </c>
      <c r="O590">
        <v>0.04</v>
      </c>
      <c r="P590">
        <v>0.06</v>
      </c>
      <c r="Q590">
        <v>429.83</v>
      </c>
      <c r="R590">
        <v>8.11</v>
      </c>
      <c r="S590">
        <v>0.14000000000000001</v>
      </c>
      <c r="T590">
        <v>0.14000000000000001</v>
      </c>
      <c r="U590">
        <v>0.14000000000000001</v>
      </c>
      <c r="V590">
        <v>0.28000000000000003</v>
      </c>
      <c r="W590">
        <v>0.42</v>
      </c>
      <c r="X590">
        <v>12.8</v>
      </c>
      <c r="Y590">
        <v>12.52</v>
      </c>
      <c r="Z590">
        <v>48.49</v>
      </c>
      <c r="AA590">
        <v>46.66</v>
      </c>
      <c r="AB590">
        <v>-11.98</v>
      </c>
      <c r="AC590">
        <v>39.130000000000003</v>
      </c>
      <c r="AD590">
        <v>9</v>
      </c>
      <c r="AE590">
        <v>14</v>
      </c>
    </row>
    <row r="591" spans="2:31" x14ac:dyDescent="0.2">
      <c r="B591" t="s">
        <v>1573</v>
      </c>
      <c r="C591" t="s">
        <v>102</v>
      </c>
      <c r="D591" t="s">
        <v>1072</v>
      </c>
      <c r="E591">
        <v>15.486000000000001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24.48</v>
      </c>
      <c r="R591">
        <v>12.24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11.78</v>
      </c>
      <c r="Y591">
        <v>11.77</v>
      </c>
      <c r="Z591">
        <v>49.96</v>
      </c>
      <c r="AA591">
        <v>40.81</v>
      </c>
      <c r="AB591">
        <v>-7.14</v>
      </c>
      <c r="AC591">
        <v>50</v>
      </c>
      <c r="AD591">
        <v>1</v>
      </c>
      <c r="AE591">
        <v>1</v>
      </c>
    </row>
    <row r="592" spans="2:31" x14ac:dyDescent="0.2">
      <c r="B592" t="s">
        <v>1592</v>
      </c>
      <c r="C592" t="s">
        <v>102</v>
      </c>
      <c r="D592" t="s">
        <v>1057</v>
      </c>
      <c r="E592">
        <v>16.670999999999999</v>
      </c>
      <c r="F592">
        <v>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59.75</v>
      </c>
      <c r="R592">
        <v>7.47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12.02</v>
      </c>
      <c r="Y592">
        <v>13.46</v>
      </c>
      <c r="Z592">
        <v>51.74</v>
      </c>
      <c r="AA592">
        <v>50.67</v>
      </c>
      <c r="AB592">
        <v>-16.46</v>
      </c>
      <c r="AC592">
        <v>25</v>
      </c>
      <c r="AD592">
        <v>1</v>
      </c>
      <c r="AE592">
        <v>3</v>
      </c>
    </row>
    <row r="593" spans="2:31" x14ac:dyDescent="0.2">
      <c r="B593" t="s">
        <v>1497</v>
      </c>
      <c r="C593" t="s">
        <v>46</v>
      </c>
      <c r="D593" t="s">
        <v>1102</v>
      </c>
      <c r="E593">
        <v>19.039000000000001</v>
      </c>
      <c r="F593">
        <v>8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0</v>
      </c>
      <c r="M593">
        <v>0.12</v>
      </c>
      <c r="N593">
        <v>0</v>
      </c>
      <c r="O593">
        <v>0.12</v>
      </c>
      <c r="P593">
        <v>0.12</v>
      </c>
      <c r="Q593">
        <v>58.31</v>
      </c>
      <c r="R593">
        <v>7.29</v>
      </c>
      <c r="S593">
        <v>0</v>
      </c>
      <c r="T593">
        <v>1.03</v>
      </c>
      <c r="U593">
        <v>0</v>
      </c>
      <c r="V593">
        <v>1.03</v>
      </c>
      <c r="W593">
        <v>1.03</v>
      </c>
      <c r="X593">
        <v>13.74</v>
      </c>
      <c r="Y593">
        <v>12.13</v>
      </c>
      <c r="Z593">
        <v>38.880000000000003</v>
      </c>
      <c r="AA593">
        <v>48.9</v>
      </c>
      <c r="AB593">
        <v>4.29</v>
      </c>
      <c r="AC593">
        <v>50</v>
      </c>
      <c r="AD593">
        <v>2</v>
      </c>
      <c r="AE593">
        <v>2</v>
      </c>
    </row>
    <row r="594" spans="2:31" x14ac:dyDescent="0.2">
      <c r="B594" t="s">
        <v>1187</v>
      </c>
      <c r="C594" t="s">
        <v>102</v>
      </c>
      <c r="D594" t="s">
        <v>1057</v>
      </c>
      <c r="E594">
        <v>20.268999999999998</v>
      </c>
      <c r="F594">
        <v>72</v>
      </c>
      <c r="G594">
        <v>6</v>
      </c>
      <c r="H594">
        <v>10</v>
      </c>
      <c r="I594">
        <v>9</v>
      </c>
      <c r="J594">
        <v>16</v>
      </c>
      <c r="K594">
        <v>25</v>
      </c>
      <c r="L594">
        <v>0.08</v>
      </c>
      <c r="M594">
        <v>0.14000000000000001</v>
      </c>
      <c r="N594">
        <v>0.12</v>
      </c>
      <c r="O594">
        <v>0.22</v>
      </c>
      <c r="P594">
        <v>0.35</v>
      </c>
      <c r="Q594">
        <v>1111.25</v>
      </c>
      <c r="R594">
        <v>15.43</v>
      </c>
      <c r="S594">
        <v>0.32</v>
      </c>
      <c r="T594">
        <v>0.54</v>
      </c>
      <c r="U594">
        <v>0.49</v>
      </c>
      <c r="V594">
        <v>0.86</v>
      </c>
      <c r="W594">
        <v>1.35</v>
      </c>
      <c r="X594">
        <v>14.04</v>
      </c>
      <c r="Y594">
        <v>14.06</v>
      </c>
      <c r="Z594">
        <v>55.55</v>
      </c>
      <c r="AA594">
        <v>50.89</v>
      </c>
      <c r="AB594">
        <v>1.22</v>
      </c>
      <c r="AC594">
        <v>54.4</v>
      </c>
      <c r="AD594">
        <v>68</v>
      </c>
      <c r="AE594">
        <v>57</v>
      </c>
    </row>
    <row r="595" spans="2:31" x14ac:dyDescent="0.2">
      <c r="B595" t="s">
        <v>3755</v>
      </c>
      <c r="C595" t="s">
        <v>46</v>
      </c>
      <c r="D595" t="s">
        <v>1078</v>
      </c>
      <c r="E595">
        <v>15.494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17.21</v>
      </c>
      <c r="R595">
        <v>8.6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11.5</v>
      </c>
      <c r="Y595">
        <v>12.19</v>
      </c>
      <c r="Z595">
        <v>39.700000000000003</v>
      </c>
      <c r="AA595">
        <v>56.09</v>
      </c>
      <c r="AB595">
        <v>26.47</v>
      </c>
      <c r="AC595">
        <v>50</v>
      </c>
      <c r="AD595">
        <v>1</v>
      </c>
      <c r="AE595">
        <v>1</v>
      </c>
    </row>
    <row r="596" spans="2:31" x14ac:dyDescent="0.2">
      <c r="B596" t="s">
        <v>1443</v>
      </c>
      <c r="C596" t="s">
        <v>102</v>
      </c>
      <c r="D596" t="s">
        <v>1072</v>
      </c>
      <c r="E596">
        <v>17.565999999999999</v>
      </c>
      <c r="F596">
        <v>42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0.02</v>
      </c>
      <c r="N596">
        <v>0</v>
      </c>
      <c r="O596">
        <v>0.02</v>
      </c>
      <c r="P596">
        <v>0.02</v>
      </c>
      <c r="Q596">
        <v>378.83</v>
      </c>
      <c r="R596">
        <v>9.02</v>
      </c>
      <c r="S596">
        <v>0</v>
      </c>
      <c r="T596">
        <v>0.16</v>
      </c>
      <c r="U596">
        <v>0</v>
      </c>
      <c r="V596">
        <v>0.16</v>
      </c>
      <c r="W596">
        <v>0.16</v>
      </c>
      <c r="X596">
        <v>13.24</v>
      </c>
      <c r="Y596">
        <v>13.09</v>
      </c>
      <c r="Z596">
        <v>49.96</v>
      </c>
      <c r="AA596">
        <v>50.75</v>
      </c>
      <c r="AB596">
        <v>-19.079999999999998</v>
      </c>
      <c r="AC596">
        <v>32.14</v>
      </c>
      <c r="AD596">
        <v>9</v>
      </c>
      <c r="AE596">
        <v>19</v>
      </c>
    </row>
    <row r="597" spans="2:31" x14ac:dyDescent="0.2">
      <c r="B597" t="s">
        <v>1543</v>
      </c>
      <c r="C597" t="s">
        <v>41</v>
      </c>
      <c r="D597" t="s">
        <v>644</v>
      </c>
      <c r="E597">
        <v>16.657</v>
      </c>
      <c r="F597">
        <v>5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0.2</v>
      </c>
      <c r="O597">
        <v>0</v>
      </c>
      <c r="P597">
        <v>0.2</v>
      </c>
      <c r="Q597">
        <v>40.18</v>
      </c>
      <c r="R597">
        <v>8.0399999999999991</v>
      </c>
      <c r="S597">
        <v>0</v>
      </c>
      <c r="T597">
        <v>0</v>
      </c>
      <c r="U597">
        <v>1.49</v>
      </c>
      <c r="V597">
        <v>0</v>
      </c>
      <c r="W597">
        <v>1.49</v>
      </c>
      <c r="X597">
        <v>11.72</v>
      </c>
      <c r="Y597">
        <v>12.71</v>
      </c>
      <c r="Z597">
        <v>55.04</v>
      </c>
      <c r="AA597">
        <v>52.01</v>
      </c>
      <c r="AB597">
        <v>16.670000000000002</v>
      </c>
      <c r="AC597">
        <v>50</v>
      </c>
      <c r="AD597">
        <v>1</v>
      </c>
      <c r="AE597">
        <v>1</v>
      </c>
    </row>
    <row r="598" spans="2:31" x14ac:dyDescent="0.2">
      <c r="B598" t="s">
        <v>1158</v>
      </c>
      <c r="C598" t="s">
        <v>41</v>
      </c>
      <c r="D598" t="s">
        <v>3726</v>
      </c>
      <c r="E598">
        <v>19.491</v>
      </c>
      <c r="F598">
        <v>67</v>
      </c>
      <c r="G598">
        <v>17</v>
      </c>
      <c r="H598">
        <v>3</v>
      </c>
      <c r="I598">
        <v>6</v>
      </c>
      <c r="J598">
        <v>20</v>
      </c>
      <c r="K598">
        <v>26</v>
      </c>
      <c r="L598">
        <v>0.25</v>
      </c>
      <c r="M598">
        <v>0.04</v>
      </c>
      <c r="N598">
        <v>0.09</v>
      </c>
      <c r="O598">
        <v>0.3</v>
      </c>
      <c r="P598">
        <v>0.39</v>
      </c>
      <c r="Q598">
        <v>754.27</v>
      </c>
      <c r="R598">
        <v>11.26</v>
      </c>
      <c r="S598">
        <v>1.35</v>
      </c>
      <c r="T598">
        <v>0.24</v>
      </c>
      <c r="U598">
        <v>0.48</v>
      </c>
      <c r="V598">
        <v>1.59</v>
      </c>
      <c r="W598">
        <v>2.0699999999999998</v>
      </c>
      <c r="X598">
        <v>13.86</v>
      </c>
      <c r="Y598">
        <v>13.42</v>
      </c>
      <c r="Z598">
        <v>52.76</v>
      </c>
      <c r="AA598">
        <v>49.38</v>
      </c>
      <c r="AB598">
        <v>1.43</v>
      </c>
      <c r="AC598">
        <v>54.79</v>
      </c>
      <c r="AD598">
        <v>40</v>
      </c>
      <c r="AE598">
        <v>33</v>
      </c>
    </row>
    <row r="599" spans="2:31" x14ac:dyDescent="0.2">
      <c r="B599" t="s">
        <v>1144</v>
      </c>
      <c r="C599" t="s">
        <v>46</v>
      </c>
      <c r="D599" t="s">
        <v>1078</v>
      </c>
      <c r="E599">
        <v>17.920000000000002</v>
      </c>
      <c r="F599">
        <v>60</v>
      </c>
      <c r="G599">
        <v>10</v>
      </c>
      <c r="H599">
        <v>7</v>
      </c>
      <c r="I599">
        <v>11</v>
      </c>
      <c r="J599">
        <v>17</v>
      </c>
      <c r="K599">
        <v>28</v>
      </c>
      <c r="L599">
        <v>0.17</v>
      </c>
      <c r="M599">
        <v>0.12</v>
      </c>
      <c r="N599">
        <v>0.18</v>
      </c>
      <c r="O599">
        <v>0.28000000000000003</v>
      </c>
      <c r="P599">
        <v>0.47</v>
      </c>
      <c r="Q599">
        <v>733.61</v>
      </c>
      <c r="R599">
        <v>12.23</v>
      </c>
      <c r="S599">
        <v>0.82</v>
      </c>
      <c r="T599">
        <v>0.56999999999999995</v>
      </c>
      <c r="U599">
        <v>0.9</v>
      </c>
      <c r="V599">
        <v>1.39</v>
      </c>
      <c r="W599">
        <v>2.29</v>
      </c>
      <c r="X599">
        <v>12.93</v>
      </c>
      <c r="Y599">
        <v>13.54</v>
      </c>
      <c r="Z599">
        <v>43.75</v>
      </c>
      <c r="AA599">
        <v>50.19</v>
      </c>
      <c r="AB599">
        <v>-1.1299999999999999</v>
      </c>
      <c r="AC599">
        <v>42.47</v>
      </c>
      <c r="AD599">
        <v>31</v>
      </c>
      <c r="AE599">
        <v>42</v>
      </c>
    </row>
    <row r="600" spans="2:31" x14ac:dyDescent="0.2">
      <c r="B600" t="s">
        <v>1212</v>
      </c>
      <c r="C600" t="s">
        <v>102</v>
      </c>
      <c r="D600" t="s">
        <v>1107</v>
      </c>
      <c r="E600">
        <v>18.401</v>
      </c>
      <c r="F600">
        <v>63</v>
      </c>
      <c r="G600">
        <v>5</v>
      </c>
      <c r="H600">
        <v>6</v>
      </c>
      <c r="I600">
        <v>5</v>
      </c>
      <c r="J600">
        <v>11</v>
      </c>
      <c r="K600">
        <v>16</v>
      </c>
      <c r="L600">
        <v>0.08</v>
      </c>
      <c r="M600">
        <v>0.1</v>
      </c>
      <c r="N600">
        <v>0.08</v>
      </c>
      <c r="O600">
        <v>0.17</v>
      </c>
      <c r="P600">
        <v>0.25</v>
      </c>
      <c r="Q600">
        <v>990</v>
      </c>
      <c r="R600">
        <v>15.71</v>
      </c>
      <c r="S600">
        <v>0.3</v>
      </c>
      <c r="T600">
        <v>0.36</v>
      </c>
      <c r="U600">
        <v>0.3</v>
      </c>
      <c r="V600">
        <v>0.67</v>
      </c>
      <c r="W600">
        <v>0.97</v>
      </c>
      <c r="X600">
        <v>12.79</v>
      </c>
      <c r="Y600">
        <v>13.87</v>
      </c>
      <c r="Z600">
        <v>45.62</v>
      </c>
      <c r="AA600">
        <v>50.08</v>
      </c>
      <c r="AB600">
        <v>1.1599999999999999</v>
      </c>
      <c r="AC600">
        <v>45.87</v>
      </c>
      <c r="AD600">
        <v>50</v>
      </c>
      <c r="AE600">
        <v>59</v>
      </c>
    </row>
    <row r="601" spans="2:31" x14ac:dyDescent="0.2">
      <c r="B601" t="s">
        <v>1331</v>
      </c>
      <c r="C601" t="s">
        <v>102</v>
      </c>
      <c r="D601" t="s">
        <v>1064</v>
      </c>
      <c r="E601">
        <v>19.631</v>
      </c>
      <c r="F601">
        <v>63</v>
      </c>
      <c r="G601">
        <v>4</v>
      </c>
      <c r="H601">
        <v>10</v>
      </c>
      <c r="I601">
        <v>11</v>
      </c>
      <c r="J601">
        <v>14</v>
      </c>
      <c r="K601">
        <v>25</v>
      </c>
      <c r="L601">
        <v>0.06</v>
      </c>
      <c r="M601">
        <v>0.16</v>
      </c>
      <c r="N601">
        <v>0.17</v>
      </c>
      <c r="O601">
        <v>0.22</v>
      </c>
      <c r="P601">
        <v>0.4</v>
      </c>
      <c r="Q601">
        <v>1129</v>
      </c>
      <c r="R601">
        <v>17.920000000000002</v>
      </c>
      <c r="S601">
        <v>0.21</v>
      </c>
      <c r="T601">
        <v>0.53</v>
      </c>
      <c r="U601">
        <v>0.57999999999999996</v>
      </c>
      <c r="V601">
        <v>0.74</v>
      </c>
      <c r="W601">
        <v>1.33</v>
      </c>
      <c r="X601">
        <v>14.11</v>
      </c>
      <c r="Y601">
        <v>14.21</v>
      </c>
      <c r="Z601">
        <v>50.09</v>
      </c>
      <c r="AA601">
        <v>50.85</v>
      </c>
      <c r="AB601">
        <v>2.06</v>
      </c>
      <c r="AC601">
        <v>51.16</v>
      </c>
      <c r="AD601">
        <v>66</v>
      </c>
      <c r="AE601">
        <v>63</v>
      </c>
    </row>
    <row r="602" spans="2:31" x14ac:dyDescent="0.2">
      <c r="B602" t="s">
        <v>1379</v>
      </c>
      <c r="C602" t="s">
        <v>49</v>
      </c>
      <c r="D602" t="s">
        <v>1051</v>
      </c>
      <c r="E602">
        <v>17.638000000000002</v>
      </c>
      <c r="F602">
        <v>51</v>
      </c>
      <c r="G602">
        <v>2</v>
      </c>
      <c r="H602">
        <v>2</v>
      </c>
      <c r="I602">
        <v>1</v>
      </c>
      <c r="J602">
        <v>4</v>
      </c>
      <c r="K602">
        <v>5</v>
      </c>
      <c r="L602">
        <v>0.04</v>
      </c>
      <c r="M602">
        <v>0.04</v>
      </c>
      <c r="N602">
        <v>0.02</v>
      </c>
      <c r="O602">
        <v>0.08</v>
      </c>
      <c r="P602">
        <v>0.1</v>
      </c>
      <c r="Q602">
        <v>393.76</v>
      </c>
      <c r="R602">
        <v>7.72</v>
      </c>
      <c r="S602">
        <v>0.3</v>
      </c>
      <c r="T602">
        <v>0.3</v>
      </c>
      <c r="U602">
        <v>0.15</v>
      </c>
      <c r="V602">
        <v>0.61</v>
      </c>
      <c r="W602">
        <v>0.76</v>
      </c>
      <c r="X602">
        <v>12.8</v>
      </c>
      <c r="Y602">
        <v>13.06</v>
      </c>
      <c r="Z602">
        <v>47.04</v>
      </c>
      <c r="AA602">
        <v>50.6</v>
      </c>
      <c r="AB602">
        <v>-5.25</v>
      </c>
      <c r="AC602">
        <v>43.48</v>
      </c>
      <c r="AD602">
        <v>10</v>
      </c>
      <c r="AE602">
        <v>13</v>
      </c>
    </row>
    <row r="603" spans="2:31" x14ac:dyDescent="0.2">
      <c r="B603" t="s">
        <v>1380</v>
      </c>
      <c r="C603" t="s">
        <v>102</v>
      </c>
      <c r="D603" t="s">
        <v>1102</v>
      </c>
      <c r="E603">
        <v>18.404</v>
      </c>
      <c r="F603">
        <v>53</v>
      </c>
      <c r="G603">
        <v>1</v>
      </c>
      <c r="H603">
        <v>2</v>
      </c>
      <c r="I603">
        <v>4</v>
      </c>
      <c r="J603">
        <v>3</v>
      </c>
      <c r="K603">
        <v>7</v>
      </c>
      <c r="L603">
        <v>0.02</v>
      </c>
      <c r="M603">
        <v>0.04</v>
      </c>
      <c r="N603">
        <v>0.08</v>
      </c>
      <c r="O603">
        <v>0.06</v>
      </c>
      <c r="P603">
        <v>0.13</v>
      </c>
      <c r="Q603">
        <v>760.62</v>
      </c>
      <c r="R603">
        <v>14.35</v>
      </c>
      <c r="S603">
        <v>0.08</v>
      </c>
      <c r="T603">
        <v>0.16</v>
      </c>
      <c r="U603">
        <v>0.32</v>
      </c>
      <c r="V603">
        <v>0.24</v>
      </c>
      <c r="W603">
        <v>0.55000000000000004</v>
      </c>
      <c r="X603">
        <v>13.24</v>
      </c>
      <c r="Y603">
        <v>14.07</v>
      </c>
      <c r="Z603">
        <v>38.47</v>
      </c>
      <c r="AA603">
        <v>52.39</v>
      </c>
      <c r="AB603">
        <v>-0.25</v>
      </c>
      <c r="AC603">
        <v>37.97</v>
      </c>
      <c r="AD603">
        <v>30</v>
      </c>
      <c r="AE603">
        <v>49</v>
      </c>
    </row>
    <row r="604" spans="2:31" x14ac:dyDescent="0.2">
      <c r="B604" t="s">
        <v>1525</v>
      </c>
      <c r="C604" t="s">
        <v>102</v>
      </c>
      <c r="D604" t="s">
        <v>1102</v>
      </c>
      <c r="E604">
        <v>17.638000000000002</v>
      </c>
      <c r="F604">
        <v>49</v>
      </c>
      <c r="G604">
        <v>1</v>
      </c>
      <c r="H604">
        <v>2</v>
      </c>
      <c r="I604">
        <v>5</v>
      </c>
      <c r="J604">
        <v>3</v>
      </c>
      <c r="K604">
        <v>8</v>
      </c>
      <c r="L604">
        <v>0.02</v>
      </c>
      <c r="M604">
        <v>0.04</v>
      </c>
      <c r="N604">
        <v>0.1</v>
      </c>
      <c r="O604">
        <v>0.06</v>
      </c>
      <c r="P604">
        <v>0.16</v>
      </c>
      <c r="Q604">
        <v>723.08</v>
      </c>
      <c r="R604">
        <v>14.76</v>
      </c>
      <c r="S604">
        <v>0.08</v>
      </c>
      <c r="T604">
        <v>0.17</v>
      </c>
      <c r="U604">
        <v>0.41</v>
      </c>
      <c r="V604">
        <v>0.25</v>
      </c>
      <c r="W604">
        <v>0.66</v>
      </c>
      <c r="X604">
        <v>13.04</v>
      </c>
      <c r="Y604">
        <v>13.98</v>
      </c>
      <c r="Z604">
        <v>38.99</v>
      </c>
      <c r="AA604">
        <v>50.55</v>
      </c>
      <c r="AB604">
        <v>-8.92</v>
      </c>
      <c r="AC604">
        <v>35.14</v>
      </c>
      <c r="AD604">
        <v>26</v>
      </c>
      <c r="AE604">
        <v>48</v>
      </c>
    </row>
    <row r="605" spans="2:31" x14ac:dyDescent="0.2">
      <c r="B605" t="s">
        <v>1358</v>
      </c>
      <c r="C605" t="s">
        <v>41</v>
      </c>
      <c r="D605" t="s">
        <v>1069</v>
      </c>
      <c r="E605">
        <v>20.643999999999998</v>
      </c>
      <c r="F605">
        <v>36</v>
      </c>
      <c r="G605">
        <v>2</v>
      </c>
      <c r="H605">
        <v>2</v>
      </c>
      <c r="I605">
        <v>4</v>
      </c>
      <c r="J605">
        <v>4</v>
      </c>
      <c r="K605">
        <v>8</v>
      </c>
      <c r="L605">
        <v>0.06</v>
      </c>
      <c r="M605">
        <v>0.06</v>
      </c>
      <c r="N605">
        <v>0.11</v>
      </c>
      <c r="O605">
        <v>0.11</v>
      </c>
      <c r="P605">
        <v>0.22</v>
      </c>
      <c r="Q605">
        <v>444.92</v>
      </c>
      <c r="R605">
        <v>12.36</v>
      </c>
      <c r="S605">
        <v>0.27</v>
      </c>
      <c r="T605">
        <v>0.27</v>
      </c>
      <c r="U605">
        <v>0.54</v>
      </c>
      <c r="V605">
        <v>0.54</v>
      </c>
      <c r="W605">
        <v>1.08</v>
      </c>
      <c r="X605">
        <v>13.41</v>
      </c>
      <c r="Y605">
        <v>13.97</v>
      </c>
      <c r="Z605">
        <v>49.19</v>
      </c>
      <c r="AA605">
        <v>49.85</v>
      </c>
      <c r="AB605">
        <v>-16.21</v>
      </c>
      <c r="AC605">
        <v>38.89</v>
      </c>
      <c r="AD605">
        <v>14</v>
      </c>
      <c r="AE605">
        <v>22</v>
      </c>
    </row>
    <row r="606" spans="2:31" x14ac:dyDescent="0.2">
      <c r="B606" t="s">
        <v>1367</v>
      </c>
      <c r="C606" t="s">
        <v>102</v>
      </c>
      <c r="D606" t="s">
        <v>1055</v>
      </c>
      <c r="E606">
        <v>17.873000000000001</v>
      </c>
      <c r="F606">
        <v>72</v>
      </c>
      <c r="G606">
        <v>3</v>
      </c>
      <c r="H606">
        <v>6</v>
      </c>
      <c r="I606">
        <v>6</v>
      </c>
      <c r="J606">
        <v>9</v>
      </c>
      <c r="K606">
        <v>15</v>
      </c>
      <c r="L606">
        <v>0.04</v>
      </c>
      <c r="M606">
        <v>0.08</v>
      </c>
      <c r="N606">
        <v>0.08</v>
      </c>
      <c r="O606">
        <v>0.12</v>
      </c>
      <c r="P606">
        <v>0.21</v>
      </c>
      <c r="Q606">
        <v>1050.95</v>
      </c>
      <c r="R606">
        <v>14.6</v>
      </c>
      <c r="S606">
        <v>0.17</v>
      </c>
      <c r="T606">
        <v>0.34</v>
      </c>
      <c r="U606">
        <v>0.34</v>
      </c>
      <c r="V606">
        <v>0.51</v>
      </c>
      <c r="W606">
        <v>0.86</v>
      </c>
      <c r="X606">
        <v>13.86</v>
      </c>
      <c r="Y606">
        <v>13.81</v>
      </c>
      <c r="Z606">
        <v>55.67</v>
      </c>
      <c r="AA606">
        <v>51.3</v>
      </c>
      <c r="AB606">
        <v>-6.44</v>
      </c>
      <c r="AC606">
        <v>52.22</v>
      </c>
      <c r="AD606">
        <v>47</v>
      </c>
      <c r="AE606">
        <v>43</v>
      </c>
    </row>
    <row r="607" spans="2:31" x14ac:dyDescent="0.2">
      <c r="B607" t="s">
        <v>1246</v>
      </c>
      <c r="C607" t="s">
        <v>46</v>
      </c>
      <c r="D607" t="s">
        <v>644</v>
      </c>
      <c r="E607">
        <v>19.463999999999999</v>
      </c>
      <c r="F607">
        <v>20</v>
      </c>
      <c r="G607">
        <v>1</v>
      </c>
      <c r="H607">
        <v>6</v>
      </c>
      <c r="I607">
        <v>1</v>
      </c>
      <c r="J607">
        <v>7</v>
      </c>
      <c r="K607">
        <v>8</v>
      </c>
      <c r="L607">
        <v>0.05</v>
      </c>
      <c r="M607">
        <v>0.3</v>
      </c>
      <c r="N607">
        <v>0.05</v>
      </c>
      <c r="O607">
        <v>0.35</v>
      </c>
      <c r="P607">
        <v>0.4</v>
      </c>
      <c r="Q607">
        <v>204.88</v>
      </c>
      <c r="R607">
        <v>10.24</v>
      </c>
      <c r="S607">
        <v>0.28999999999999998</v>
      </c>
      <c r="T607">
        <v>1.76</v>
      </c>
      <c r="U607">
        <v>0.28999999999999998</v>
      </c>
      <c r="V607">
        <v>2.0499999999999998</v>
      </c>
      <c r="W607">
        <v>2.34</v>
      </c>
      <c r="X607">
        <v>12.74</v>
      </c>
      <c r="Y607">
        <v>13.31</v>
      </c>
      <c r="Z607">
        <v>55.6</v>
      </c>
      <c r="AA607">
        <v>49.44</v>
      </c>
      <c r="AB607">
        <v>-13.6</v>
      </c>
      <c r="AC607">
        <v>52.63</v>
      </c>
      <c r="AD607">
        <v>10</v>
      </c>
      <c r="AE607">
        <v>9</v>
      </c>
    </row>
    <row r="608" spans="2:31" x14ac:dyDescent="0.2">
      <c r="B608" t="s">
        <v>1130</v>
      </c>
      <c r="C608" t="s">
        <v>46</v>
      </c>
      <c r="D608" t="s">
        <v>1131</v>
      </c>
      <c r="E608">
        <v>20.161999999999999</v>
      </c>
      <c r="F608">
        <v>46</v>
      </c>
      <c r="G608">
        <v>16</v>
      </c>
      <c r="H608">
        <v>5</v>
      </c>
      <c r="I608">
        <v>7</v>
      </c>
      <c r="J608">
        <v>21</v>
      </c>
      <c r="K608">
        <v>28</v>
      </c>
      <c r="L608">
        <v>0.35</v>
      </c>
      <c r="M608">
        <v>0.11</v>
      </c>
      <c r="N608">
        <v>0.15</v>
      </c>
      <c r="O608">
        <v>0.46</v>
      </c>
      <c r="P608">
        <v>0.61</v>
      </c>
      <c r="Q608">
        <v>673.83</v>
      </c>
      <c r="R608">
        <v>14.65</v>
      </c>
      <c r="S608">
        <v>1.42</v>
      </c>
      <c r="T608">
        <v>0.45</v>
      </c>
      <c r="U608">
        <v>0.62</v>
      </c>
      <c r="V608">
        <v>1.87</v>
      </c>
      <c r="W608">
        <v>2.4900000000000002</v>
      </c>
      <c r="X608">
        <v>13.94</v>
      </c>
      <c r="Y608">
        <v>13.87</v>
      </c>
      <c r="Z608">
        <v>55.9</v>
      </c>
      <c r="AA608">
        <v>49.89</v>
      </c>
      <c r="AB608">
        <v>4.9400000000000004</v>
      </c>
      <c r="AC608">
        <v>58.9</v>
      </c>
      <c r="AD608">
        <v>43</v>
      </c>
      <c r="AE608">
        <v>30</v>
      </c>
    </row>
    <row r="609" spans="2:31" x14ac:dyDescent="0.2">
      <c r="B609" t="s">
        <v>1475</v>
      </c>
      <c r="C609" t="s">
        <v>41</v>
      </c>
      <c r="D609" t="s">
        <v>1107</v>
      </c>
      <c r="E609">
        <v>17.623999999999999</v>
      </c>
      <c r="F609">
        <v>56</v>
      </c>
      <c r="G609">
        <v>2</v>
      </c>
      <c r="H609">
        <v>1</v>
      </c>
      <c r="I609">
        <v>2</v>
      </c>
      <c r="J609">
        <v>3</v>
      </c>
      <c r="K609">
        <v>5</v>
      </c>
      <c r="L609">
        <v>0.04</v>
      </c>
      <c r="M609">
        <v>0.02</v>
      </c>
      <c r="N609">
        <v>0.04</v>
      </c>
      <c r="O609">
        <v>0.05</v>
      </c>
      <c r="P609">
        <v>0.09</v>
      </c>
      <c r="Q609">
        <v>478.34</v>
      </c>
      <c r="R609">
        <v>8.5399999999999991</v>
      </c>
      <c r="S609">
        <v>0.25</v>
      </c>
      <c r="T609">
        <v>0.13</v>
      </c>
      <c r="U609">
        <v>0.25</v>
      </c>
      <c r="V609">
        <v>0.38</v>
      </c>
      <c r="W609">
        <v>0.63</v>
      </c>
      <c r="X609">
        <v>12.38</v>
      </c>
      <c r="Y609">
        <v>13.14</v>
      </c>
      <c r="Z609">
        <v>41.71</v>
      </c>
      <c r="AA609">
        <v>48.97</v>
      </c>
      <c r="AB609">
        <v>-4.03</v>
      </c>
      <c r="AC609">
        <v>42.42</v>
      </c>
      <c r="AD609">
        <v>14</v>
      </c>
      <c r="AE609">
        <v>19</v>
      </c>
    </row>
    <row r="610" spans="2:31" x14ac:dyDescent="0.2">
      <c r="B610" t="s">
        <v>1610</v>
      </c>
      <c r="C610" t="s">
        <v>49</v>
      </c>
      <c r="D610" t="s">
        <v>1059</v>
      </c>
      <c r="E610">
        <v>18.273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-25</v>
      </c>
      <c r="AC610">
        <v>0</v>
      </c>
      <c r="AD610">
        <v>0</v>
      </c>
      <c r="AE610">
        <v>0</v>
      </c>
    </row>
    <row r="611" spans="2:31" x14ac:dyDescent="0.2">
      <c r="B611" t="s">
        <v>1460</v>
      </c>
      <c r="C611" t="s">
        <v>102</v>
      </c>
      <c r="D611" t="s">
        <v>1059</v>
      </c>
      <c r="E611">
        <v>18.489000000000001</v>
      </c>
      <c r="F611">
        <v>68</v>
      </c>
      <c r="G611">
        <v>2</v>
      </c>
      <c r="H611">
        <v>2</v>
      </c>
      <c r="I611">
        <v>8</v>
      </c>
      <c r="J611">
        <v>4</v>
      </c>
      <c r="K611">
        <v>12</v>
      </c>
      <c r="L611">
        <v>0.03</v>
      </c>
      <c r="M611">
        <v>0.03</v>
      </c>
      <c r="N611">
        <v>0.12</v>
      </c>
      <c r="O611">
        <v>0.06</v>
      </c>
      <c r="P611">
        <v>0.18</v>
      </c>
      <c r="Q611">
        <v>800.99</v>
      </c>
      <c r="R611">
        <v>11.78</v>
      </c>
      <c r="S611">
        <v>0.15</v>
      </c>
      <c r="T611">
        <v>0.15</v>
      </c>
      <c r="U611">
        <v>0.6</v>
      </c>
      <c r="V611">
        <v>0.3</v>
      </c>
      <c r="W611">
        <v>0.9</v>
      </c>
      <c r="X611">
        <v>13.01</v>
      </c>
      <c r="Y611">
        <v>13.45</v>
      </c>
      <c r="Z611">
        <v>51.42</v>
      </c>
      <c r="AA611">
        <v>51.17</v>
      </c>
      <c r="AB611">
        <v>-3.92</v>
      </c>
      <c r="AC611">
        <v>47.95</v>
      </c>
      <c r="AD611">
        <v>35</v>
      </c>
      <c r="AE611">
        <v>38</v>
      </c>
    </row>
    <row r="612" spans="2:31" x14ac:dyDescent="0.2">
      <c r="B612" t="s">
        <v>3814</v>
      </c>
      <c r="C612" t="s">
        <v>102</v>
      </c>
      <c r="D612" t="s">
        <v>1061</v>
      </c>
      <c r="E612">
        <v>16.600000000000001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-75</v>
      </c>
      <c r="AC612">
        <v>0</v>
      </c>
      <c r="AD612">
        <v>0</v>
      </c>
      <c r="AE612">
        <v>0</v>
      </c>
    </row>
    <row r="613" spans="2:31" x14ac:dyDescent="0.2">
      <c r="B613" t="s">
        <v>1480</v>
      </c>
      <c r="C613" t="s">
        <v>46</v>
      </c>
      <c r="D613" t="s">
        <v>1090</v>
      </c>
      <c r="E613">
        <v>18.574000000000002</v>
      </c>
      <c r="F613">
        <v>58</v>
      </c>
      <c r="G613">
        <v>2</v>
      </c>
      <c r="H613">
        <v>2</v>
      </c>
      <c r="I613">
        <v>1</v>
      </c>
      <c r="J613">
        <v>4</v>
      </c>
      <c r="K613">
        <v>5</v>
      </c>
      <c r="L613">
        <v>0.03</v>
      </c>
      <c r="M613">
        <v>0.03</v>
      </c>
      <c r="N613">
        <v>0.02</v>
      </c>
      <c r="O613">
        <v>7.0000000000000007E-2</v>
      </c>
      <c r="P613">
        <v>0.09</v>
      </c>
      <c r="Q613">
        <v>486.45</v>
      </c>
      <c r="R613">
        <v>8.39</v>
      </c>
      <c r="S613">
        <v>0.25</v>
      </c>
      <c r="T613">
        <v>0.25</v>
      </c>
      <c r="U613">
        <v>0.12</v>
      </c>
      <c r="V613">
        <v>0.49</v>
      </c>
      <c r="W613">
        <v>0.62</v>
      </c>
      <c r="X613">
        <v>12.42</v>
      </c>
      <c r="Y613">
        <v>13.22</v>
      </c>
      <c r="Z613">
        <v>45.4</v>
      </c>
      <c r="AA613">
        <v>45.7</v>
      </c>
      <c r="AB613">
        <v>-7.61</v>
      </c>
      <c r="AC613">
        <v>41.94</v>
      </c>
      <c r="AD613">
        <v>13</v>
      </c>
      <c r="AE613">
        <v>18</v>
      </c>
    </row>
    <row r="614" spans="2:31" x14ac:dyDescent="0.2">
      <c r="B614" t="s">
        <v>1430</v>
      </c>
      <c r="C614" t="s">
        <v>102</v>
      </c>
      <c r="D614" t="s">
        <v>1105</v>
      </c>
      <c r="E614">
        <v>16.192</v>
      </c>
      <c r="F614">
        <v>42</v>
      </c>
      <c r="G614">
        <v>0</v>
      </c>
      <c r="H614">
        <v>4</v>
      </c>
      <c r="I614">
        <v>2</v>
      </c>
      <c r="J614">
        <v>4</v>
      </c>
      <c r="K614">
        <v>6</v>
      </c>
      <c r="L614">
        <v>0</v>
      </c>
      <c r="M614">
        <v>0.1</v>
      </c>
      <c r="N614">
        <v>0.05</v>
      </c>
      <c r="O614">
        <v>0.1</v>
      </c>
      <c r="P614">
        <v>0.14000000000000001</v>
      </c>
      <c r="Q614">
        <v>606.70000000000005</v>
      </c>
      <c r="R614">
        <v>14.45</v>
      </c>
      <c r="S614">
        <v>0</v>
      </c>
      <c r="T614">
        <v>0.4</v>
      </c>
      <c r="U614">
        <v>0.2</v>
      </c>
      <c r="V614">
        <v>0.4</v>
      </c>
      <c r="W614">
        <v>0.59</v>
      </c>
      <c r="X614">
        <v>13</v>
      </c>
      <c r="Y614">
        <v>13.58</v>
      </c>
      <c r="Z614">
        <v>43.33</v>
      </c>
      <c r="AA614">
        <v>50.53</v>
      </c>
      <c r="AB614">
        <v>4.18</v>
      </c>
      <c r="AC614">
        <v>42.42</v>
      </c>
      <c r="AD614">
        <v>28</v>
      </c>
      <c r="AE614">
        <v>38</v>
      </c>
    </row>
    <row r="615" spans="2:31" x14ac:dyDescent="0.2">
      <c r="B615" t="s">
        <v>1098</v>
      </c>
      <c r="C615" t="s">
        <v>49</v>
      </c>
      <c r="D615" t="s">
        <v>1072</v>
      </c>
      <c r="E615">
        <v>19.187000000000001</v>
      </c>
      <c r="F615">
        <v>72</v>
      </c>
      <c r="G615">
        <v>26</v>
      </c>
      <c r="H615">
        <v>21</v>
      </c>
      <c r="I615">
        <v>5</v>
      </c>
      <c r="J615">
        <v>47</v>
      </c>
      <c r="K615">
        <v>52</v>
      </c>
      <c r="L615">
        <v>0.36</v>
      </c>
      <c r="M615">
        <v>0.28999999999999998</v>
      </c>
      <c r="N615">
        <v>7.0000000000000007E-2</v>
      </c>
      <c r="O615">
        <v>0.65</v>
      </c>
      <c r="P615">
        <v>0.72</v>
      </c>
      <c r="Q615">
        <v>1104.3399999999999</v>
      </c>
      <c r="R615">
        <v>15.34</v>
      </c>
      <c r="S615">
        <v>1.41</v>
      </c>
      <c r="T615">
        <v>1.1399999999999999</v>
      </c>
      <c r="U615">
        <v>0.27</v>
      </c>
      <c r="V615">
        <v>2.5499999999999998</v>
      </c>
      <c r="W615">
        <v>2.83</v>
      </c>
      <c r="X615">
        <v>14.36</v>
      </c>
      <c r="Y615">
        <v>13.91</v>
      </c>
      <c r="Z615">
        <v>51.11</v>
      </c>
      <c r="AA615">
        <v>52.29</v>
      </c>
      <c r="AB615">
        <v>3.3</v>
      </c>
      <c r="AC615">
        <v>51.64</v>
      </c>
      <c r="AD615">
        <v>63</v>
      </c>
      <c r="AE615">
        <v>59</v>
      </c>
    </row>
    <row r="616" spans="2:31" x14ac:dyDescent="0.2">
      <c r="B616" t="s">
        <v>1349</v>
      </c>
      <c r="C616" t="s">
        <v>102</v>
      </c>
      <c r="D616" t="s">
        <v>1064</v>
      </c>
      <c r="E616">
        <v>18.399000000000001</v>
      </c>
      <c r="F616">
        <v>71</v>
      </c>
      <c r="G616">
        <v>2</v>
      </c>
      <c r="H616">
        <v>9</v>
      </c>
      <c r="I616">
        <v>5</v>
      </c>
      <c r="J616">
        <v>11</v>
      </c>
      <c r="K616">
        <v>16</v>
      </c>
      <c r="L616">
        <v>0.03</v>
      </c>
      <c r="M616">
        <v>0.13</v>
      </c>
      <c r="N616">
        <v>7.0000000000000007E-2</v>
      </c>
      <c r="O616">
        <v>0.15</v>
      </c>
      <c r="P616">
        <v>0.23</v>
      </c>
      <c r="Q616">
        <v>1047.56</v>
      </c>
      <c r="R616">
        <v>14.75</v>
      </c>
      <c r="S616">
        <v>0.11</v>
      </c>
      <c r="T616">
        <v>0.52</v>
      </c>
      <c r="U616">
        <v>0.28999999999999998</v>
      </c>
      <c r="V616">
        <v>0.63</v>
      </c>
      <c r="W616">
        <v>0.92</v>
      </c>
      <c r="X616">
        <v>14.18</v>
      </c>
      <c r="Y616">
        <v>13.9</v>
      </c>
      <c r="Z616">
        <v>50.15</v>
      </c>
      <c r="AA616">
        <v>50.9</v>
      </c>
      <c r="AB616">
        <v>-3.78</v>
      </c>
      <c r="AC616">
        <v>47.32</v>
      </c>
      <c r="AD616">
        <v>53</v>
      </c>
      <c r="AE616">
        <v>59</v>
      </c>
    </row>
    <row r="617" spans="2:31" x14ac:dyDescent="0.2">
      <c r="B617" t="s">
        <v>1721</v>
      </c>
      <c r="C617" t="s">
        <v>49</v>
      </c>
      <c r="D617" t="s">
        <v>1047</v>
      </c>
      <c r="E617">
        <v>16.312000000000001</v>
      </c>
      <c r="F617">
        <v>11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0.09</v>
      </c>
      <c r="O617">
        <v>0</v>
      </c>
      <c r="P617">
        <v>0.09</v>
      </c>
      <c r="Q617">
        <v>86.52</v>
      </c>
      <c r="R617">
        <v>7.87</v>
      </c>
      <c r="S617">
        <v>0</v>
      </c>
      <c r="T617">
        <v>0</v>
      </c>
      <c r="U617">
        <v>0.69</v>
      </c>
      <c r="V617">
        <v>0</v>
      </c>
      <c r="W617">
        <v>0.69</v>
      </c>
      <c r="X617">
        <v>12.21</v>
      </c>
      <c r="Y617">
        <v>13.01</v>
      </c>
      <c r="Z617">
        <v>45.64</v>
      </c>
      <c r="AA617">
        <v>42.68</v>
      </c>
      <c r="AB617">
        <v>-2.78</v>
      </c>
      <c r="AC617">
        <v>50</v>
      </c>
      <c r="AD617">
        <v>2</v>
      </c>
      <c r="AE617">
        <v>2</v>
      </c>
    </row>
    <row r="618" spans="2:31" x14ac:dyDescent="0.2">
      <c r="B618" t="s">
        <v>1191</v>
      </c>
      <c r="C618" t="s">
        <v>41</v>
      </c>
      <c r="D618" t="s">
        <v>1090</v>
      </c>
      <c r="E618">
        <v>18.696999999999999</v>
      </c>
      <c r="F618">
        <v>67</v>
      </c>
      <c r="G618">
        <v>9</v>
      </c>
      <c r="H618">
        <v>9</v>
      </c>
      <c r="I618">
        <v>11</v>
      </c>
      <c r="J618">
        <v>18</v>
      </c>
      <c r="K618">
        <v>29</v>
      </c>
      <c r="L618">
        <v>0.13</v>
      </c>
      <c r="M618">
        <v>0.13</v>
      </c>
      <c r="N618">
        <v>0.16</v>
      </c>
      <c r="O618">
        <v>0.27</v>
      </c>
      <c r="P618">
        <v>0.43</v>
      </c>
      <c r="Q618">
        <v>910.2</v>
      </c>
      <c r="R618">
        <v>13.59</v>
      </c>
      <c r="S618">
        <v>0.59</v>
      </c>
      <c r="T618">
        <v>0.59</v>
      </c>
      <c r="U618">
        <v>0.73</v>
      </c>
      <c r="V618">
        <v>1.19</v>
      </c>
      <c r="W618">
        <v>1.91</v>
      </c>
      <c r="X618">
        <v>13.84</v>
      </c>
      <c r="Y618">
        <v>14.06</v>
      </c>
      <c r="Z618">
        <v>50.81</v>
      </c>
      <c r="AA618">
        <v>49.5</v>
      </c>
      <c r="AB618">
        <v>-9.18</v>
      </c>
      <c r="AC618">
        <v>43.82</v>
      </c>
      <c r="AD618">
        <v>39</v>
      </c>
      <c r="AE618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2F491-1C1C-AC4E-8FA1-752F548B160F}">
  <dimension ref="A1:C1934"/>
  <sheetViews>
    <sheetView workbookViewId="0">
      <pane ySplit="1" topLeftCell="A2" activePane="bottomLeft" state="frozen"/>
      <selection pane="bottomLeft" activeCell="F22" sqref="F22"/>
    </sheetView>
  </sheetViews>
  <sheetFormatPr baseColWidth="10" defaultRowHeight="16" x14ac:dyDescent="0.2"/>
  <cols>
    <col min="1" max="1" width="28.5" bestFit="1" customWidth="1"/>
    <col min="2" max="2" width="23.6640625" bestFit="1" customWidth="1"/>
    <col min="3" max="3" width="19.83203125" bestFit="1" customWidth="1"/>
  </cols>
  <sheetData>
    <row r="1" spans="1:3" x14ac:dyDescent="0.2">
      <c r="A1" t="s">
        <v>2706</v>
      </c>
      <c r="B1" t="s">
        <v>566</v>
      </c>
      <c r="C1" t="s">
        <v>2707</v>
      </c>
    </row>
    <row r="2" spans="1:3" x14ac:dyDescent="0.2">
      <c r="A2" t="s">
        <v>1762</v>
      </c>
      <c r="B2" t="str">
        <f t="shared" ref="B2:B65" si="0">LEFT(A2,FIND("(",A2)-2)</f>
        <v>A.J. Greer</v>
      </c>
      <c r="C2" t="s">
        <v>1763</v>
      </c>
    </row>
    <row r="3" spans="1:3" x14ac:dyDescent="0.2">
      <c r="A3" t="s">
        <v>1764</v>
      </c>
      <c r="B3" t="str">
        <f t="shared" si="0"/>
        <v>Aapeli Räsänen</v>
      </c>
      <c r="C3" t="s">
        <v>1765</v>
      </c>
    </row>
    <row r="4" spans="1:3" x14ac:dyDescent="0.2">
      <c r="A4" t="s">
        <v>1766</v>
      </c>
      <c r="B4" t="str">
        <f t="shared" si="0"/>
        <v>Aarne Talvitie</v>
      </c>
      <c r="C4" t="s">
        <v>1767</v>
      </c>
    </row>
    <row r="5" spans="1:3" x14ac:dyDescent="0.2">
      <c r="A5" t="s">
        <v>2950</v>
      </c>
      <c r="B5" t="str">
        <f t="shared" si="0"/>
        <v>Aaron Grounds</v>
      </c>
      <c r="C5">
        <v>2018</v>
      </c>
    </row>
    <row r="6" spans="1:3" x14ac:dyDescent="0.2">
      <c r="A6" t="s">
        <v>1768</v>
      </c>
      <c r="B6" t="str">
        <f t="shared" si="0"/>
        <v>Aaron Luchuk</v>
      </c>
      <c r="C6" t="s">
        <v>1769</v>
      </c>
    </row>
    <row r="7" spans="1:3" x14ac:dyDescent="0.2">
      <c r="A7" t="s">
        <v>1770</v>
      </c>
      <c r="B7" t="str">
        <f t="shared" si="0"/>
        <v>Aaron Ness</v>
      </c>
      <c r="C7" t="s">
        <v>1771</v>
      </c>
    </row>
    <row r="8" spans="1:3" x14ac:dyDescent="0.2">
      <c r="A8" t="s">
        <v>2951</v>
      </c>
      <c r="B8" t="str">
        <f t="shared" si="0"/>
        <v>Aatu Luusuaniemi</v>
      </c>
      <c r="C8">
        <v>2018</v>
      </c>
    </row>
    <row r="9" spans="1:3" x14ac:dyDescent="0.2">
      <c r="A9" t="s">
        <v>1772</v>
      </c>
      <c r="B9" t="str">
        <f t="shared" si="0"/>
        <v>Adam Almquist</v>
      </c>
      <c r="C9" t="s">
        <v>1773</v>
      </c>
    </row>
    <row r="10" spans="1:3" x14ac:dyDescent="0.2">
      <c r="A10" t="s">
        <v>2952</v>
      </c>
      <c r="B10" t="str">
        <f t="shared" si="0"/>
        <v>Adam Bäckehag</v>
      </c>
      <c r="C10">
        <v>2018</v>
      </c>
    </row>
    <row r="11" spans="1:3" x14ac:dyDescent="0.2">
      <c r="A11" t="s">
        <v>2953</v>
      </c>
      <c r="B11" t="str">
        <f t="shared" si="0"/>
        <v>Adam Boqvist</v>
      </c>
      <c r="C11">
        <v>2018</v>
      </c>
    </row>
    <row r="12" spans="1:3" x14ac:dyDescent="0.2">
      <c r="A12" t="s">
        <v>1774</v>
      </c>
      <c r="B12" t="str">
        <f t="shared" si="0"/>
        <v>Adam Brooks</v>
      </c>
      <c r="C12" t="s">
        <v>1775</v>
      </c>
    </row>
    <row r="13" spans="1:3" x14ac:dyDescent="0.2">
      <c r="A13" t="s">
        <v>1776</v>
      </c>
      <c r="B13" t="str">
        <f t="shared" si="0"/>
        <v>Adam Chapie</v>
      </c>
      <c r="C13" t="s">
        <v>1771</v>
      </c>
    </row>
    <row r="14" spans="1:3" x14ac:dyDescent="0.2">
      <c r="A14" t="s">
        <v>1777</v>
      </c>
      <c r="B14" t="str">
        <f t="shared" si="0"/>
        <v>Adam Clendening</v>
      </c>
      <c r="C14" t="s">
        <v>1778</v>
      </c>
    </row>
    <row r="15" spans="1:3" x14ac:dyDescent="0.2">
      <c r="A15" t="s">
        <v>1779</v>
      </c>
      <c r="B15" t="str">
        <f t="shared" si="0"/>
        <v>Adam Cracknell</v>
      </c>
      <c r="C15" t="s">
        <v>1780</v>
      </c>
    </row>
    <row r="16" spans="1:3" x14ac:dyDescent="0.2">
      <c r="A16" t="s">
        <v>1781</v>
      </c>
      <c r="B16" t="str">
        <f t="shared" si="0"/>
        <v>Adam Erne</v>
      </c>
      <c r="C16" t="s">
        <v>1782</v>
      </c>
    </row>
    <row r="17" spans="1:3" x14ac:dyDescent="0.2">
      <c r="A17" t="s">
        <v>1783</v>
      </c>
      <c r="B17" t="str">
        <f t="shared" si="0"/>
        <v>Adam Fox</v>
      </c>
      <c r="C17" t="s">
        <v>1784</v>
      </c>
    </row>
    <row r="18" spans="1:3" x14ac:dyDescent="0.2">
      <c r="A18" t="s">
        <v>2954</v>
      </c>
      <c r="B18" t="str">
        <f t="shared" si="0"/>
        <v>Adam Gajarský</v>
      </c>
      <c r="C18">
        <v>2018</v>
      </c>
    </row>
    <row r="19" spans="1:3" x14ac:dyDescent="0.2">
      <c r="A19" t="s">
        <v>1785</v>
      </c>
      <c r="B19" t="str">
        <f t="shared" si="0"/>
        <v>Adam Gaudette</v>
      </c>
      <c r="C19" t="s">
        <v>1786</v>
      </c>
    </row>
    <row r="20" spans="1:3" x14ac:dyDescent="0.2">
      <c r="A20" t="s">
        <v>1787</v>
      </c>
      <c r="B20" t="str">
        <f t="shared" si="0"/>
        <v>Adam Gilmour</v>
      </c>
      <c r="C20" t="s">
        <v>1788</v>
      </c>
    </row>
    <row r="21" spans="1:3" x14ac:dyDescent="0.2">
      <c r="A21" t="s">
        <v>2955</v>
      </c>
      <c r="B21" t="str">
        <f t="shared" si="0"/>
        <v>Adam Ginning</v>
      </c>
      <c r="C21">
        <v>2018</v>
      </c>
    </row>
    <row r="22" spans="1:3" x14ac:dyDescent="0.2">
      <c r="A22" t="s">
        <v>1789</v>
      </c>
      <c r="B22" t="str">
        <f t="shared" si="0"/>
        <v>Adam Helewka</v>
      </c>
      <c r="C22" t="s">
        <v>1790</v>
      </c>
    </row>
    <row r="23" spans="1:3" x14ac:dyDescent="0.2">
      <c r="A23" t="s">
        <v>1791</v>
      </c>
      <c r="B23" t="str">
        <f t="shared" si="0"/>
        <v>Adam Johnson</v>
      </c>
      <c r="C23" t="s">
        <v>1792</v>
      </c>
    </row>
    <row r="24" spans="1:3" x14ac:dyDescent="0.2">
      <c r="A24" t="s">
        <v>2956</v>
      </c>
      <c r="B24" t="str">
        <f>LEFT(A24,FIND("(",A24)-2)</f>
        <v>Adam Klapka</v>
      </c>
      <c r="C24">
        <v>2018</v>
      </c>
    </row>
    <row r="25" spans="1:3" x14ac:dyDescent="0.2">
      <c r="A25" t="s">
        <v>2957</v>
      </c>
      <c r="B25" t="str">
        <f t="shared" si="0"/>
        <v>Adam Liska</v>
      </c>
      <c r="C25">
        <v>2018</v>
      </c>
    </row>
    <row r="26" spans="1:3" x14ac:dyDescent="0.2">
      <c r="A26" t="s">
        <v>1793</v>
      </c>
      <c r="B26" t="str">
        <f t="shared" si="0"/>
        <v>Adam Mascherin</v>
      </c>
      <c r="C26" t="s">
        <v>1794</v>
      </c>
    </row>
    <row r="27" spans="1:3" x14ac:dyDescent="0.2">
      <c r="A27" t="s">
        <v>2958</v>
      </c>
      <c r="B27" t="str">
        <f t="shared" si="0"/>
        <v>Adam McCormick</v>
      </c>
      <c r="C27">
        <v>2018</v>
      </c>
    </row>
    <row r="28" spans="1:3" x14ac:dyDescent="0.2">
      <c r="A28" t="s">
        <v>2959</v>
      </c>
      <c r="B28" t="str">
        <f t="shared" si="0"/>
        <v>Adam McMaster</v>
      </c>
      <c r="C28">
        <v>2018</v>
      </c>
    </row>
    <row r="29" spans="1:3" x14ac:dyDescent="0.2">
      <c r="A29" t="s">
        <v>1795</v>
      </c>
      <c r="B29" t="str">
        <f t="shared" si="0"/>
        <v>Adam Musil</v>
      </c>
      <c r="C29" t="s">
        <v>1796</v>
      </c>
    </row>
    <row r="30" spans="1:3" x14ac:dyDescent="0.2">
      <c r="A30" t="s">
        <v>1797</v>
      </c>
      <c r="B30" t="str">
        <f t="shared" si="0"/>
        <v>Adam Ollas Mattsson</v>
      </c>
      <c r="C30" t="s">
        <v>1784</v>
      </c>
    </row>
    <row r="31" spans="1:3" x14ac:dyDescent="0.2">
      <c r="A31" t="s">
        <v>2960</v>
      </c>
      <c r="B31" t="str">
        <f t="shared" si="0"/>
        <v>Adam Raska</v>
      </c>
      <c r="C31">
        <v>2020</v>
      </c>
    </row>
    <row r="32" spans="1:3" x14ac:dyDescent="0.2">
      <c r="A32" t="s">
        <v>1798</v>
      </c>
      <c r="B32" t="str">
        <f t="shared" si="0"/>
        <v>Adam Ruzicka</v>
      </c>
      <c r="C32" t="s">
        <v>1784</v>
      </c>
    </row>
    <row r="33" spans="1:3" x14ac:dyDescent="0.2">
      <c r="A33" t="s">
        <v>2961</v>
      </c>
      <c r="B33" t="str">
        <f t="shared" si="0"/>
        <v>Adam Samuelsson</v>
      </c>
      <c r="C33">
        <v>2018</v>
      </c>
    </row>
    <row r="34" spans="1:3" x14ac:dyDescent="0.2">
      <c r="A34" t="s">
        <v>2962</v>
      </c>
      <c r="B34" t="str">
        <f t="shared" si="0"/>
        <v>Adam Scheel</v>
      </c>
      <c r="C34">
        <v>2018</v>
      </c>
    </row>
    <row r="35" spans="1:3" x14ac:dyDescent="0.2">
      <c r="A35" t="s">
        <v>1799</v>
      </c>
      <c r="B35" t="str">
        <f t="shared" si="0"/>
        <v>Adam Smith</v>
      </c>
      <c r="C35" t="s">
        <v>1800</v>
      </c>
    </row>
    <row r="36" spans="1:3" x14ac:dyDescent="0.2">
      <c r="A36" t="s">
        <v>1801</v>
      </c>
      <c r="B36" t="str">
        <f t="shared" si="0"/>
        <v>Adam Tambellini</v>
      </c>
      <c r="C36" t="s">
        <v>1802</v>
      </c>
    </row>
    <row r="37" spans="1:3" x14ac:dyDescent="0.2">
      <c r="A37" t="s">
        <v>2963</v>
      </c>
      <c r="B37" t="str">
        <f t="shared" si="0"/>
        <v>Adam Thilander</v>
      </c>
      <c r="C37">
        <v>2018</v>
      </c>
    </row>
    <row r="38" spans="1:3" x14ac:dyDescent="0.2">
      <c r="A38" t="s">
        <v>2964</v>
      </c>
      <c r="B38" t="str">
        <f t="shared" si="0"/>
        <v>Aidan Dudas</v>
      </c>
      <c r="C38">
        <v>2018</v>
      </c>
    </row>
    <row r="39" spans="1:3" x14ac:dyDescent="0.2">
      <c r="A39" t="s">
        <v>2965</v>
      </c>
      <c r="B39" t="str">
        <f t="shared" si="0"/>
        <v>Aidan Fulp</v>
      </c>
      <c r="C39">
        <v>2018</v>
      </c>
    </row>
    <row r="40" spans="1:3" x14ac:dyDescent="0.2">
      <c r="A40" t="s">
        <v>2966</v>
      </c>
      <c r="B40" t="str">
        <f t="shared" si="0"/>
        <v>Aidan McDonough</v>
      </c>
      <c r="C40">
        <v>2018</v>
      </c>
    </row>
    <row r="41" spans="1:3" x14ac:dyDescent="0.2">
      <c r="A41" t="s">
        <v>1803</v>
      </c>
      <c r="B41" t="str">
        <f t="shared" si="0"/>
        <v>Aidan Muir</v>
      </c>
      <c r="C41" t="s">
        <v>1765</v>
      </c>
    </row>
    <row r="42" spans="1:3" x14ac:dyDescent="0.2">
      <c r="A42" t="s">
        <v>2967</v>
      </c>
      <c r="B42" t="str">
        <f t="shared" si="0"/>
        <v>Akil Thomas</v>
      </c>
      <c r="C42">
        <v>2018</v>
      </c>
    </row>
    <row r="43" spans="1:3" x14ac:dyDescent="0.2">
      <c r="A43" t="s">
        <v>2968</v>
      </c>
      <c r="B43" t="str">
        <f t="shared" si="0"/>
        <v>Akira Schmid</v>
      </c>
      <c r="C43">
        <v>2018</v>
      </c>
    </row>
    <row r="44" spans="1:3" x14ac:dyDescent="0.2">
      <c r="A44" t="s">
        <v>1804</v>
      </c>
      <c r="B44" t="str">
        <f t="shared" si="0"/>
        <v>Alan Quine</v>
      </c>
      <c r="C44" t="s">
        <v>1805</v>
      </c>
    </row>
    <row r="45" spans="1:3" x14ac:dyDescent="0.2">
      <c r="A45" t="s">
        <v>2969</v>
      </c>
      <c r="B45" t="str">
        <f t="shared" si="0"/>
        <v>Albert Michnac</v>
      </c>
      <c r="C45">
        <v>2018</v>
      </c>
    </row>
    <row r="46" spans="1:3" x14ac:dyDescent="0.2">
      <c r="A46" t="s">
        <v>2970</v>
      </c>
      <c r="B46" t="str">
        <f t="shared" si="0"/>
        <v>Albin Eriksson</v>
      </c>
      <c r="C46">
        <v>2018</v>
      </c>
    </row>
    <row r="47" spans="1:3" x14ac:dyDescent="0.2">
      <c r="A47" t="s">
        <v>2971</v>
      </c>
      <c r="B47" t="str">
        <f t="shared" si="0"/>
        <v>Albin Grewe</v>
      </c>
      <c r="C47">
        <v>2019</v>
      </c>
    </row>
    <row r="48" spans="1:3" x14ac:dyDescent="0.2">
      <c r="A48" t="s">
        <v>2972</v>
      </c>
      <c r="B48" t="str">
        <f t="shared" si="0"/>
        <v>Alec Regula</v>
      </c>
      <c r="C48">
        <v>2018</v>
      </c>
    </row>
    <row r="49" spans="1:3" x14ac:dyDescent="0.2">
      <c r="A49" t="s">
        <v>2973</v>
      </c>
      <c r="B49" t="str">
        <f t="shared" si="0"/>
        <v>Aleksi Halme</v>
      </c>
      <c r="C49">
        <v>2018</v>
      </c>
    </row>
    <row r="50" spans="1:3" x14ac:dyDescent="0.2">
      <c r="A50" t="s">
        <v>1806</v>
      </c>
      <c r="B50" t="str">
        <f t="shared" si="0"/>
        <v>Aleksi Heponiemi</v>
      </c>
      <c r="C50" t="s">
        <v>1794</v>
      </c>
    </row>
    <row r="51" spans="1:3" x14ac:dyDescent="0.2">
      <c r="A51" t="s">
        <v>1807</v>
      </c>
      <c r="B51" t="str">
        <f t="shared" si="0"/>
        <v>Aleksi Saarela</v>
      </c>
      <c r="C51" t="s">
        <v>1808</v>
      </c>
    </row>
    <row r="52" spans="1:3" x14ac:dyDescent="0.2">
      <c r="A52" t="s">
        <v>3788</v>
      </c>
      <c r="B52" t="str">
        <f t="shared" si="0"/>
        <v>Alex Barré-Boulet</v>
      </c>
      <c r="C52" t="s">
        <v>1782</v>
      </c>
    </row>
    <row r="53" spans="1:3" x14ac:dyDescent="0.2">
      <c r="A53" t="s">
        <v>1809</v>
      </c>
      <c r="B53" t="str">
        <f t="shared" si="0"/>
        <v>Alex Broadhurst</v>
      </c>
      <c r="C53" t="s">
        <v>1810</v>
      </c>
    </row>
    <row r="54" spans="1:3" x14ac:dyDescent="0.2">
      <c r="A54" t="s">
        <v>1811</v>
      </c>
      <c r="B54" t="str">
        <f t="shared" si="0"/>
        <v>Alex Dostie</v>
      </c>
      <c r="C54" t="s">
        <v>1812</v>
      </c>
    </row>
    <row r="55" spans="1:3" x14ac:dyDescent="0.2">
      <c r="A55" t="s">
        <v>1813</v>
      </c>
      <c r="B55" t="str">
        <f t="shared" si="0"/>
        <v>Alex Formenton</v>
      </c>
      <c r="C55" t="s">
        <v>1769</v>
      </c>
    </row>
    <row r="56" spans="1:3" x14ac:dyDescent="0.2">
      <c r="A56" t="s">
        <v>1814</v>
      </c>
      <c r="B56" t="str">
        <f t="shared" si="0"/>
        <v>Alex Gallant</v>
      </c>
      <c r="C56" t="s">
        <v>1782</v>
      </c>
    </row>
    <row r="57" spans="1:3" x14ac:dyDescent="0.2">
      <c r="A57" t="s">
        <v>1815</v>
      </c>
      <c r="B57" t="str">
        <f t="shared" si="0"/>
        <v>Alex Grant</v>
      </c>
      <c r="C57" t="s">
        <v>1788</v>
      </c>
    </row>
    <row r="58" spans="1:3" x14ac:dyDescent="0.2">
      <c r="A58" t="s">
        <v>2974</v>
      </c>
      <c r="B58" t="str">
        <f t="shared" si="0"/>
        <v>Alex Kannok-Leipert</v>
      </c>
      <c r="C58">
        <v>2018</v>
      </c>
    </row>
    <row r="59" spans="1:3" x14ac:dyDescent="0.2">
      <c r="A59" t="s">
        <v>1816</v>
      </c>
      <c r="B59" t="str">
        <f t="shared" si="0"/>
        <v>Alex Lintuniemi</v>
      </c>
      <c r="C59" t="s">
        <v>1817</v>
      </c>
    </row>
    <row r="60" spans="1:3" x14ac:dyDescent="0.2">
      <c r="A60" t="s">
        <v>2975</v>
      </c>
      <c r="B60" t="str">
        <f t="shared" si="0"/>
        <v>Alex Newhook</v>
      </c>
      <c r="C60">
        <v>2019</v>
      </c>
    </row>
    <row r="61" spans="1:3" x14ac:dyDescent="0.2">
      <c r="A61" t="s">
        <v>1818</v>
      </c>
      <c r="B61" t="str">
        <f t="shared" si="0"/>
        <v>Alex Schoenborn</v>
      </c>
      <c r="C61" t="s">
        <v>1790</v>
      </c>
    </row>
    <row r="62" spans="1:3" x14ac:dyDescent="0.2">
      <c r="A62" t="s">
        <v>2976</v>
      </c>
      <c r="B62" t="str">
        <f t="shared" si="0"/>
        <v>Alex Steeves</v>
      </c>
      <c r="C62">
        <v>2018</v>
      </c>
    </row>
    <row r="63" spans="1:3" x14ac:dyDescent="0.2">
      <c r="A63" t="s">
        <v>1819</v>
      </c>
      <c r="B63" t="str">
        <f t="shared" si="0"/>
        <v>Alex Tuch</v>
      </c>
      <c r="C63" t="s">
        <v>1820</v>
      </c>
    </row>
    <row r="64" spans="1:3" x14ac:dyDescent="0.2">
      <c r="A64" t="s">
        <v>2977</v>
      </c>
      <c r="B64" t="str">
        <f t="shared" si="0"/>
        <v>Alex Turcotte</v>
      </c>
      <c r="C64">
        <v>2019</v>
      </c>
    </row>
    <row r="65" spans="1:3" x14ac:dyDescent="0.2">
      <c r="A65" t="s">
        <v>2978</v>
      </c>
      <c r="B65" t="str">
        <f t="shared" si="0"/>
        <v>Alex Vlasic</v>
      </c>
      <c r="C65">
        <v>2019</v>
      </c>
    </row>
    <row r="66" spans="1:3" x14ac:dyDescent="0.2">
      <c r="A66" t="s">
        <v>2979</v>
      </c>
      <c r="B66" t="str">
        <f t="shared" ref="B66:B129" si="1">LEFT(A66,FIND("(",A66)-2)</f>
        <v>Alexander Alexeyev</v>
      </c>
      <c r="C66">
        <v>2018</v>
      </c>
    </row>
    <row r="67" spans="1:3" x14ac:dyDescent="0.2">
      <c r="A67" t="s">
        <v>2980</v>
      </c>
      <c r="B67" t="str">
        <f t="shared" si="1"/>
        <v>Alexander Bjurström</v>
      </c>
      <c r="C67">
        <v>2018</v>
      </c>
    </row>
    <row r="68" spans="1:3" x14ac:dyDescent="0.2">
      <c r="A68" t="s">
        <v>2981</v>
      </c>
      <c r="B68" t="str">
        <f t="shared" si="1"/>
        <v>Alexander Chernov</v>
      </c>
      <c r="C68">
        <v>2019</v>
      </c>
    </row>
    <row r="69" spans="1:3" x14ac:dyDescent="0.2">
      <c r="A69" t="s">
        <v>2982</v>
      </c>
      <c r="B69" t="str">
        <f t="shared" si="1"/>
        <v>Alexander Cherny</v>
      </c>
      <c r="C69">
        <v>2019</v>
      </c>
    </row>
    <row r="70" spans="1:3" x14ac:dyDescent="0.2">
      <c r="A70" t="s">
        <v>1821</v>
      </c>
      <c r="B70" t="str">
        <f t="shared" si="1"/>
        <v>Alexander Chmelevski</v>
      </c>
      <c r="C70" t="s">
        <v>1790</v>
      </c>
    </row>
    <row r="71" spans="1:3" x14ac:dyDescent="0.2">
      <c r="A71" t="s">
        <v>1822</v>
      </c>
      <c r="B71" t="str">
        <f t="shared" si="1"/>
        <v>Alexander Delnov</v>
      </c>
      <c r="C71" t="s">
        <v>1794</v>
      </c>
    </row>
    <row r="72" spans="1:3" x14ac:dyDescent="0.2">
      <c r="A72" t="s">
        <v>1823</v>
      </c>
      <c r="B72" t="str">
        <f t="shared" si="1"/>
        <v>Alexander Dergachyov</v>
      </c>
      <c r="C72" t="s">
        <v>1817</v>
      </c>
    </row>
    <row r="73" spans="1:3" x14ac:dyDescent="0.2">
      <c r="A73" t="s">
        <v>2983</v>
      </c>
      <c r="B73" t="str">
        <f t="shared" si="1"/>
        <v>Alexander Gordin</v>
      </c>
      <c r="C73">
        <v>2019</v>
      </c>
    </row>
    <row r="74" spans="1:3" x14ac:dyDescent="0.2">
      <c r="A74" t="s">
        <v>2984</v>
      </c>
      <c r="B74" t="str">
        <f t="shared" si="1"/>
        <v>Alexander Holtz</v>
      </c>
      <c r="C74">
        <v>2020</v>
      </c>
    </row>
    <row r="75" spans="1:3" x14ac:dyDescent="0.2">
      <c r="A75" t="s">
        <v>1824</v>
      </c>
      <c r="B75" t="str">
        <f t="shared" si="1"/>
        <v>Alexander Kadeykin</v>
      </c>
      <c r="C75" t="s">
        <v>1773</v>
      </c>
    </row>
    <row r="76" spans="1:3" x14ac:dyDescent="0.2">
      <c r="A76" t="s">
        <v>1825</v>
      </c>
      <c r="B76" t="str">
        <f t="shared" si="1"/>
        <v>Alexander Khokhlachev</v>
      </c>
      <c r="C76" t="s">
        <v>1826</v>
      </c>
    </row>
    <row r="77" spans="1:3" x14ac:dyDescent="0.2">
      <c r="A77" t="s">
        <v>2985</v>
      </c>
      <c r="B77" t="str">
        <f t="shared" si="1"/>
        <v>Alexander Khovanov</v>
      </c>
      <c r="C77">
        <v>2018</v>
      </c>
    </row>
    <row r="78" spans="1:3" x14ac:dyDescent="0.2">
      <c r="A78" t="s">
        <v>1827</v>
      </c>
      <c r="B78" t="str">
        <f t="shared" si="1"/>
        <v>Alexander Nylander</v>
      </c>
      <c r="C78" t="s">
        <v>1828</v>
      </c>
    </row>
    <row r="79" spans="1:3" x14ac:dyDescent="0.2">
      <c r="A79" t="s">
        <v>2986</v>
      </c>
      <c r="B79" t="str">
        <f t="shared" si="1"/>
        <v>Alexander Peresunko</v>
      </c>
      <c r="C79">
        <v>2018</v>
      </c>
    </row>
    <row r="80" spans="1:3" x14ac:dyDescent="0.2">
      <c r="A80" t="s">
        <v>2987</v>
      </c>
      <c r="B80" t="str">
        <f t="shared" si="1"/>
        <v>Alexander Popovic</v>
      </c>
      <c r="C80">
        <v>2019</v>
      </c>
    </row>
    <row r="81" spans="1:3" x14ac:dyDescent="0.2">
      <c r="A81" t="s">
        <v>3803</v>
      </c>
      <c r="B81" t="str">
        <f t="shared" si="1"/>
        <v>Alexander S. Romanov</v>
      </c>
      <c r="C81">
        <v>2018</v>
      </c>
    </row>
    <row r="82" spans="1:3" x14ac:dyDescent="0.2">
      <c r="A82" t="s">
        <v>1829</v>
      </c>
      <c r="B82" t="str">
        <f t="shared" si="1"/>
        <v>Alexander Urbom</v>
      </c>
      <c r="C82" t="s">
        <v>1767</v>
      </c>
    </row>
    <row r="83" spans="1:3" x14ac:dyDescent="0.2">
      <c r="A83" t="s">
        <v>1830</v>
      </c>
      <c r="B83" t="str">
        <f t="shared" si="1"/>
        <v>Alexander Volkov</v>
      </c>
      <c r="C83" t="s">
        <v>1782</v>
      </c>
    </row>
    <row r="84" spans="1:3" x14ac:dyDescent="0.2">
      <c r="A84" t="s">
        <v>2988</v>
      </c>
      <c r="B84" t="str">
        <f t="shared" si="1"/>
        <v>Alexander Zhabreyev</v>
      </c>
      <c r="C84">
        <v>2018</v>
      </c>
    </row>
    <row r="85" spans="1:3" x14ac:dyDescent="0.2">
      <c r="A85" t="s">
        <v>1831</v>
      </c>
      <c r="B85" t="str">
        <f t="shared" si="1"/>
        <v>Alexandre Carrier</v>
      </c>
      <c r="C85" t="s">
        <v>1800</v>
      </c>
    </row>
    <row r="86" spans="1:3" x14ac:dyDescent="0.2">
      <c r="A86" t="s">
        <v>1832</v>
      </c>
      <c r="B86" t="str">
        <f t="shared" si="1"/>
        <v>Alexandre Fortin</v>
      </c>
      <c r="C86" t="s">
        <v>1778</v>
      </c>
    </row>
    <row r="87" spans="1:3" x14ac:dyDescent="0.2">
      <c r="A87" t="s">
        <v>1833</v>
      </c>
      <c r="B87" t="str">
        <f t="shared" si="1"/>
        <v>Alexandre Grenier</v>
      </c>
      <c r="C87" t="s">
        <v>1794</v>
      </c>
    </row>
    <row r="88" spans="1:3" x14ac:dyDescent="0.2">
      <c r="A88" t="s">
        <v>1834</v>
      </c>
      <c r="B88" t="str">
        <f t="shared" si="1"/>
        <v>Alexandre Texier</v>
      </c>
      <c r="C88" t="s">
        <v>1810</v>
      </c>
    </row>
    <row r="89" spans="1:3" x14ac:dyDescent="0.2">
      <c r="A89" t="s">
        <v>1835</v>
      </c>
      <c r="B89" t="str">
        <f t="shared" si="1"/>
        <v>Alexei Bereglazov</v>
      </c>
      <c r="C89" t="s">
        <v>1802</v>
      </c>
    </row>
    <row r="90" spans="1:3" x14ac:dyDescent="0.2">
      <c r="A90" t="s">
        <v>2989</v>
      </c>
      <c r="B90" t="str">
        <f t="shared" si="1"/>
        <v>Alexei Krivchenkov</v>
      </c>
      <c r="C90">
        <v>2019</v>
      </c>
    </row>
    <row r="91" spans="1:3" x14ac:dyDescent="0.2">
      <c r="A91" t="s">
        <v>1836</v>
      </c>
      <c r="B91" t="str">
        <f t="shared" si="1"/>
        <v>Alexei Lipanov</v>
      </c>
      <c r="C91" t="s">
        <v>1782</v>
      </c>
    </row>
    <row r="92" spans="1:3" x14ac:dyDescent="0.2">
      <c r="A92" t="s">
        <v>2990</v>
      </c>
      <c r="B92" t="str">
        <f t="shared" si="1"/>
        <v>Alexei Melnichuk</v>
      </c>
      <c r="C92">
        <v>2018</v>
      </c>
    </row>
    <row r="93" spans="1:3" x14ac:dyDescent="0.2">
      <c r="A93" t="s">
        <v>2991</v>
      </c>
      <c r="B93" t="str">
        <f t="shared" si="1"/>
        <v>Alexei Polodyan</v>
      </c>
      <c r="C93">
        <v>2018</v>
      </c>
    </row>
    <row r="94" spans="1:3" x14ac:dyDescent="0.2">
      <c r="A94" t="s">
        <v>1837</v>
      </c>
      <c r="B94" t="str">
        <f t="shared" si="1"/>
        <v>Alexey Toropchenko</v>
      </c>
      <c r="C94" t="s">
        <v>1796</v>
      </c>
    </row>
    <row r="95" spans="1:3" x14ac:dyDescent="0.2">
      <c r="A95" t="s">
        <v>2992</v>
      </c>
      <c r="B95" t="str">
        <f t="shared" si="1"/>
        <v>Alexis Binner</v>
      </c>
      <c r="C95">
        <v>2018</v>
      </c>
    </row>
    <row r="96" spans="1:3" x14ac:dyDescent="0.2">
      <c r="A96" t="s">
        <v>2993</v>
      </c>
      <c r="B96" t="str">
        <f t="shared" si="1"/>
        <v>Alexis Gravel</v>
      </c>
      <c r="C96">
        <v>2018</v>
      </c>
    </row>
    <row r="97" spans="1:3" x14ac:dyDescent="0.2">
      <c r="A97" t="s">
        <v>2994</v>
      </c>
      <c r="B97" t="str">
        <f t="shared" si="1"/>
        <v>Alexis Lafrenière</v>
      </c>
      <c r="C97">
        <v>2020</v>
      </c>
    </row>
    <row r="98" spans="1:3" x14ac:dyDescent="0.2">
      <c r="A98" t="s">
        <v>2995</v>
      </c>
      <c r="B98" t="str">
        <f t="shared" si="1"/>
        <v>Alexis Lyonnais</v>
      </c>
      <c r="C98">
        <v>2019</v>
      </c>
    </row>
    <row r="99" spans="1:3" x14ac:dyDescent="0.2">
      <c r="A99" t="s">
        <v>1838</v>
      </c>
      <c r="B99" t="str">
        <f t="shared" si="1"/>
        <v>Alfons Malmström</v>
      </c>
      <c r="C99" t="s">
        <v>1773</v>
      </c>
    </row>
    <row r="100" spans="1:3" x14ac:dyDescent="0.2">
      <c r="A100" t="s">
        <v>2996</v>
      </c>
      <c r="B100" t="str">
        <f t="shared" si="1"/>
        <v>Allan McShane</v>
      </c>
      <c r="C100">
        <v>2018</v>
      </c>
    </row>
    <row r="101" spans="1:3" x14ac:dyDescent="0.2">
      <c r="A101" t="s">
        <v>2997</v>
      </c>
      <c r="B101" t="str">
        <f t="shared" si="1"/>
        <v>Amir Miftakhov</v>
      </c>
      <c r="C101">
        <v>2018</v>
      </c>
    </row>
    <row r="102" spans="1:3" x14ac:dyDescent="0.2">
      <c r="A102" t="s">
        <v>1839</v>
      </c>
      <c r="B102" t="str">
        <f t="shared" si="1"/>
        <v>Anatoli Golyshev</v>
      </c>
      <c r="C102" t="s">
        <v>1805</v>
      </c>
    </row>
    <row r="103" spans="1:3" x14ac:dyDescent="0.2">
      <c r="A103" t="s">
        <v>1840</v>
      </c>
      <c r="B103" t="str">
        <f t="shared" si="1"/>
        <v>Anders Bjork</v>
      </c>
      <c r="C103" t="s">
        <v>1826</v>
      </c>
    </row>
    <row r="104" spans="1:3" x14ac:dyDescent="0.2">
      <c r="A104" t="s">
        <v>2998</v>
      </c>
      <c r="B104" t="str">
        <f t="shared" si="1"/>
        <v>Anderson MacDonald</v>
      </c>
      <c r="C104">
        <v>2018</v>
      </c>
    </row>
    <row r="105" spans="1:3" x14ac:dyDescent="0.2">
      <c r="A105" t="s">
        <v>1841</v>
      </c>
      <c r="B105" t="str">
        <f t="shared" si="1"/>
        <v>Andong Song</v>
      </c>
      <c r="C105" t="s">
        <v>1805</v>
      </c>
    </row>
    <row r="106" spans="1:3" x14ac:dyDescent="0.2">
      <c r="A106" t="s">
        <v>1842</v>
      </c>
      <c r="B106" t="str">
        <f t="shared" si="1"/>
        <v>André Benoît</v>
      </c>
      <c r="C106" t="s">
        <v>1810</v>
      </c>
    </row>
    <row r="107" spans="1:3" x14ac:dyDescent="0.2">
      <c r="A107" t="s">
        <v>1843</v>
      </c>
      <c r="B107" t="str">
        <f t="shared" si="1"/>
        <v>André Petersson</v>
      </c>
      <c r="C107" t="s">
        <v>1812</v>
      </c>
    </row>
    <row r="108" spans="1:3" x14ac:dyDescent="0.2">
      <c r="A108" t="s">
        <v>1844</v>
      </c>
      <c r="B108" t="str">
        <f t="shared" si="1"/>
        <v>Andreas Borgman</v>
      </c>
      <c r="C108" t="s">
        <v>1775</v>
      </c>
    </row>
    <row r="109" spans="1:3" x14ac:dyDescent="0.2">
      <c r="A109" t="s">
        <v>1845</v>
      </c>
      <c r="B109" t="str">
        <f t="shared" si="1"/>
        <v>Andreas Englund</v>
      </c>
      <c r="C109" t="s">
        <v>1769</v>
      </c>
    </row>
    <row r="110" spans="1:3" x14ac:dyDescent="0.2">
      <c r="A110" t="s">
        <v>3772</v>
      </c>
      <c r="B110" t="str">
        <f t="shared" si="1"/>
        <v>Andreas Johnsson</v>
      </c>
      <c r="C110" t="s">
        <v>1775</v>
      </c>
    </row>
    <row r="111" spans="1:3" x14ac:dyDescent="0.2">
      <c r="A111" t="s">
        <v>1846</v>
      </c>
      <c r="B111" t="str">
        <f t="shared" si="1"/>
        <v>Andreas Martinsen</v>
      </c>
      <c r="C111" t="s">
        <v>1778</v>
      </c>
    </row>
    <row r="112" spans="1:3" x14ac:dyDescent="0.2">
      <c r="A112" t="s">
        <v>1847</v>
      </c>
      <c r="B112" t="str">
        <f t="shared" si="1"/>
        <v>Andreas Söderberg</v>
      </c>
      <c r="C112" t="s">
        <v>1778</v>
      </c>
    </row>
    <row r="113" spans="1:3" x14ac:dyDescent="0.2">
      <c r="A113" t="s">
        <v>1848</v>
      </c>
      <c r="B113" t="str">
        <f t="shared" si="1"/>
        <v>Andrei Altybarmakyan</v>
      </c>
      <c r="C113" t="s">
        <v>1778</v>
      </c>
    </row>
    <row r="114" spans="1:3" x14ac:dyDescent="0.2">
      <c r="A114" t="s">
        <v>2999</v>
      </c>
      <c r="B114" t="str">
        <f t="shared" si="1"/>
        <v>Andrei Bakanov</v>
      </c>
      <c r="C114">
        <v>2020</v>
      </c>
    </row>
    <row r="115" spans="1:3" x14ac:dyDescent="0.2">
      <c r="A115" t="s">
        <v>3000</v>
      </c>
      <c r="B115" t="str">
        <f t="shared" si="1"/>
        <v>Andrei Svechnikov</v>
      </c>
      <c r="C115">
        <v>2018</v>
      </c>
    </row>
    <row r="116" spans="1:3" x14ac:dyDescent="0.2">
      <c r="A116" t="s">
        <v>1849</v>
      </c>
      <c r="B116" t="str">
        <f t="shared" si="1"/>
        <v>Andrei Svetlakov</v>
      </c>
      <c r="C116" t="s">
        <v>1788</v>
      </c>
    </row>
    <row r="117" spans="1:3" x14ac:dyDescent="0.2">
      <c r="A117" t="s">
        <v>3001</v>
      </c>
      <c r="B117" t="str">
        <f t="shared" si="1"/>
        <v>Andrej Kukuca</v>
      </c>
      <c r="C117">
        <v>2018</v>
      </c>
    </row>
    <row r="118" spans="1:3" x14ac:dyDescent="0.2">
      <c r="A118" t="s">
        <v>1850</v>
      </c>
      <c r="B118" t="str">
        <f t="shared" si="1"/>
        <v>Andrew Agozzino</v>
      </c>
      <c r="C118" t="s">
        <v>1763</v>
      </c>
    </row>
    <row r="119" spans="1:3" x14ac:dyDescent="0.2">
      <c r="A119" t="s">
        <v>1851</v>
      </c>
      <c r="B119" t="str">
        <f t="shared" si="1"/>
        <v>Andrew Bodnarchuk</v>
      </c>
      <c r="C119" t="s">
        <v>1852</v>
      </c>
    </row>
    <row r="120" spans="1:3" x14ac:dyDescent="0.2">
      <c r="A120" t="s">
        <v>1853</v>
      </c>
      <c r="B120" t="str">
        <f t="shared" si="1"/>
        <v>Andrew Campbell</v>
      </c>
      <c r="C120" t="s">
        <v>1854</v>
      </c>
    </row>
    <row r="121" spans="1:3" x14ac:dyDescent="0.2">
      <c r="A121" t="s">
        <v>3002</v>
      </c>
      <c r="B121" t="str">
        <f t="shared" si="1"/>
        <v>Andrew Coxhead</v>
      </c>
      <c r="C121">
        <v>2018</v>
      </c>
    </row>
    <row r="122" spans="1:3" x14ac:dyDescent="0.2">
      <c r="A122" t="s">
        <v>1855</v>
      </c>
      <c r="B122" t="str">
        <f t="shared" si="1"/>
        <v>Andrew Crescenzi</v>
      </c>
      <c r="C122" t="s">
        <v>1817</v>
      </c>
    </row>
    <row r="123" spans="1:3" x14ac:dyDescent="0.2">
      <c r="A123" t="s">
        <v>1856</v>
      </c>
      <c r="B123" t="str">
        <f t="shared" si="1"/>
        <v>Andrew Mangiapane</v>
      </c>
      <c r="C123" t="s">
        <v>1784</v>
      </c>
    </row>
    <row r="124" spans="1:3" x14ac:dyDescent="0.2">
      <c r="A124" t="s">
        <v>1857</v>
      </c>
      <c r="B124" t="str">
        <f t="shared" si="1"/>
        <v>Andrew Miller</v>
      </c>
      <c r="C124" t="s">
        <v>1808</v>
      </c>
    </row>
    <row r="125" spans="1:3" x14ac:dyDescent="0.2">
      <c r="A125" t="s">
        <v>1858</v>
      </c>
      <c r="B125" t="str">
        <f t="shared" si="1"/>
        <v>Andrew Nielsen</v>
      </c>
      <c r="C125" t="s">
        <v>1775</v>
      </c>
    </row>
    <row r="126" spans="1:3" x14ac:dyDescent="0.2">
      <c r="A126" t="s">
        <v>1859</v>
      </c>
      <c r="B126" t="str">
        <f t="shared" si="1"/>
        <v>Andrew O'Brien</v>
      </c>
      <c r="C126" t="s">
        <v>1852</v>
      </c>
    </row>
    <row r="127" spans="1:3" x14ac:dyDescent="0.2">
      <c r="A127" t="s">
        <v>1860</v>
      </c>
      <c r="B127" t="str">
        <f t="shared" si="1"/>
        <v>Andrew Peeke</v>
      </c>
      <c r="C127" t="s">
        <v>1810</v>
      </c>
    </row>
    <row r="128" spans="1:3" x14ac:dyDescent="0.2">
      <c r="A128" t="s">
        <v>1861</v>
      </c>
      <c r="B128" t="str">
        <f t="shared" si="1"/>
        <v>Andrew Poturalski</v>
      </c>
      <c r="C128" t="s">
        <v>1808</v>
      </c>
    </row>
    <row r="129" spans="1:3" x14ac:dyDescent="0.2">
      <c r="A129" t="s">
        <v>1862</v>
      </c>
      <c r="B129" t="str">
        <f t="shared" si="1"/>
        <v>Andrey Pedan</v>
      </c>
      <c r="C129" t="s">
        <v>1792</v>
      </c>
    </row>
    <row r="130" spans="1:3" x14ac:dyDescent="0.2">
      <c r="A130" t="s">
        <v>1863</v>
      </c>
      <c r="B130" t="str">
        <f t="shared" ref="B130:B193" si="2">LEFT(A130,FIND("(",A130)-2)</f>
        <v>Andy Welinski</v>
      </c>
      <c r="C130" t="s">
        <v>1812</v>
      </c>
    </row>
    <row r="131" spans="1:3" x14ac:dyDescent="0.2">
      <c r="A131" t="s">
        <v>3003</v>
      </c>
      <c r="B131" t="str">
        <f t="shared" si="2"/>
        <v>Angus Crookshank</v>
      </c>
      <c r="C131">
        <v>2018</v>
      </c>
    </row>
    <row r="132" spans="1:3" x14ac:dyDescent="0.2">
      <c r="A132" t="s">
        <v>3004</v>
      </c>
      <c r="B132" t="str">
        <f t="shared" si="2"/>
        <v>Anthony Aguanno</v>
      </c>
      <c r="C132">
        <v>2019</v>
      </c>
    </row>
    <row r="133" spans="1:3" x14ac:dyDescent="0.2">
      <c r="A133" t="s">
        <v>1864</v>
      </c>
      <c r="B133" t="str">
        <f t="shared" si="2"/>
        <v>Anthony Angello</v>
      </c>
      <c r="C133" t="s">
        <v>1792</v>
      </c>
    </row>
    <row r="134" spans="1:3" x14ac:dyDescent="0.2">
      <c r="A134" t="s">
        <v>1865</v>
      </c>
      <c r="B134" t="str">
        <f t="shared" si="2"/>
        <v>Anthony Beauvillier</v>
      </c>
      <c r="C134" t="s">
        <v>1805</v>
      </c>
    </row>
    <row r="135" spans="1:3" x14ac:dyDescent="0.2">
      <c r="A135" t="s">
        <v>1866</v>
      </c>
      <c r="B135" t="str">
        <f t="shared" si="2"/>
        <v>Anthony Cirelli</v>
      </c>
      <c r="C135" t="s">
        <v>1782</v>
      </c>
    </row>
    <row r="136" spans="1:3" x14ac:dyDescent="0.2">
      <c r="A136" t="s">
        <v>1867</v>
      </c>
      <c r="B136" t="str">
        <f t="shared" si="2"/>
        <v>Anthony Greco</v>
      </c>
      <c r="C136" t="s">
        <v>1794</v>
      </c>
    </row>
    <row r="137" spans="1:3" x14ac:dyDescent="0.2">
      <c r="A137" t="s">
        <v>1868</v>
      </c>
      <c r="B137" t="str">
        <f t="shared" si="2"/>
        <v>Anthony Louis</v>
      </c>
      <c r="C137" t="s">
        <v>1778</v>
      </c>
    </row>
    <row r="138" spans="1:3" x14ac:dyDescent="0.2">
      <c r="A138" t="s">
        <v>1869</v>
      </c>
      <c r="B138" t="str">
        <f t="shared" si="2"/>
        <v>Anthony Peluso</v>
      </c>
      <c r="C138" t="s">
        <v>1771</v>
      </c>
    </row>
    <row r="139" spans="1:3" x14ac:dyDescent="0.2">
      <c r="A139" t="s">
        <v>1870</v>
      </c>
      <c r="B139" t="str">
        <f t="shared" si="2"/>
        <v>Anthony Richard</v>
      </c>
      <c r="C139" t="s">
        <v>1800</v>
      </c>
    </row>
    <row r="140" spans="1:3" x14ac:dyDescent="0.2">
      <c r="A140" t="s">
        <v>3005</v>
      </c>
      <c r="B140" t="str">
        <f t="shared" si="2"/>
        <v>Anthony Romano</v>
      </c>
      <c r="C140">
        <v>2019</v>
      </c>
    </row>
    <row r="141" spans="1:3" x14ac:dyDescent="0.2">
      <c r="A141" t="s">
        <v>1871</v>
      </c>
      <c r="B141" t="str">
        <f t="shared" si="2"/>
        <v>Anthony Salinitri</v>
      </c>
      <c r="C141" t="s">
        <v>1872</v>
      </c>
    </row>
    <row r="142" spans="1:3" x14ac:dyDescent="0.2">
      <c r="A142" t="s">
        <v>3006</v>
      </c>
      <c r="B142" t="str">
        <f t="shared" si="2"/>
        <v>Antoine Crête-Belzile</v>
      </c>
      <c r="C142">
        <v>2018</v>
      </c>
    </row>
    <row r="143" spans="1:3" x14ac:dyDescent="0.2">
      <c r="A143" t="s">
        <v>1873</v>
      </c>
      <c r="B143" t="str">
        <f t="shared" si="2"/>
        <v>Antoine Morand</v>
      </c>
      <c r="C143" t="s">
        <v>1812</v>
      </c>
    </row>
    <row r="144" spans="1:3" x14ac:dyDescent="0.2">
      <c r="A144" t="s">
        <v>1874</v>
      </c>
      <c r="B144" t="str">
        <f t="shared" si="2"/>
        <v>Antoine Waked</v>
      </c>
      <c r="C144" t="s">
        <v>1780</v>
      </c>
    </row>
    <row r="145" spans="1:3" x14ac:dyDescent="0.2">
      <c r="A145" t="s">
        <v>1875</v>
      </c>
      <c r="B145" t="str">
        <f t="shared" si="2"/>
        <v>Anton Andersson</v>
      </c>
      <c r="C145" t="s">
        <v>1796</v>
      </c>
    </row>
    <row r="146" spans="1:3" x14ac:dyDescent="0.2">
      <c r="A146" t="s">
        <v>1876</v>
      </c>
      <c r="B146" t="str">
        <f t="shared" si="2"/>
        <v>Anton Blidh</v>
      </c>
      <c r="C146" t="s">
        <v>1826</v>
      </c>
    </row>
    <row r="147" spans="1:3" x14ac:dyDescent="0.2">
      <c r="A147" t="s">
        <v>1877</v>
      </c>
      <c r="B147" t="str">
        <f t="shared" si="2"/>
        <v>Anton Cederholm</v>
      </c>
      <c r="C147" t="s">
        <v>1786</v>
      </c>
    </row>
    <row r="148" spans="1:3" x14ac:dyDescent="0.2">
      <c r="A148" t="s">
        <v>3007</v>
      </c>
      <c r="B148" t="str">
        <f t="shared" si="2"/>
        <v>Anton Johannesson</v>
      </c>
      <c r="C148">
        <v>2020</v>
      </c>
    </row>
    <row r="149" spans="1:3" x14ac:dyDescent="0.2">
      <c r="A149" t="s">
        <v>1878</v>
      </c>
      <c r="B149" t="str">
        <f t="shared" si="2"/>
        <v>Anton Karlsson</v>
      </c>
      <c r="C149" t="s">
        <v>1854</v>
      </c>
    </row>
    <row r="150" spans="1:3" x14ac:dyDescent="0.2">
      <c r="A150" t="s">
        <v>1879</v>
      </c>
      <c r="B150" t="str">
        <f t="shared" si="2"/>
        <v>Anton Slepyshev</v>
      </c>
      <c r="C150" t="s">
        <v>1765</v>
      </c>
    </row>
    <row r="151" spans="1:3" x14ac:dyDescent="0.2">
      <c r="A151" t="s">
        <v>3008</v>
      </c>
      <c r="B151" t="str">
        <f t="shared" si="2"/>
        <v>Anton Sundin</v>
      </c>
      <c r="C151">
        <v>2018</v>
      </c>
    </row>
    <row r="152" spans="1:3" x14ac:dyDescent="0.2">
      <c r="A152" t="s">
        <v>1880</v>
      </c>
      <c r="B152" t="str">
        <f t="shared" si="2"/>
        <v>Antti Palojärvi</v>
      </c>
      <c r="C152" t="s">
        <v>1792</v>
      </c>
    </row>
    <row r="153" spans="1:3" x14ac:dyDescent="0.2">
      <c r="A153" t="s">
        <v>3009</v>
      </c>
      <c r="B153" t="str">
        <f t="shared" si="2"/>
        <v>Antti Saarela</v>
      </c>
      <c r="C153">
        <v>2019</v>
      </c>
    </row>
    <row r="154" spans="1:3" x14ac:dyDescent="0.2">
      <c r="A154" t="s">
        <v>3010</v>
      </c>
      <c r="B154" t="str">
        <f t="shared" si="2"/>
        <v>Anttoni Honka</v>
      </c>
      <c r="C154">
        <v>2019</v>
      </c>
    </row>
    <row r="155" spans="1:3" x14ac:dyDescent="0.2">
      <c r="A155" t="s">
        <v>1881</v>
      </c>
      <c r="B155" t="str">
        <f t="shared" si="2"/>
        <v>Arnaud Durandeau</v>
      </c>
      <c r="C155" t="s">
        <v>1805</v>
      </c>
    </row>
    <row r="156" spans="1:3" x14ac:dyDescent="0.2">
      <c r="A156" t="s">
        <v>3011</v>
      </c>
      <c r="B156" t="str">
        <f t="shared" si="2"/>
        <v>Artemi Knyazev</v>
      </c>
      <c r="C156">
        <v>2019</v>
      </c>
    </row>
    <row r="157" spans="1:3" x14ac:dyDescent="0.2">
      <c r="A157" t="s">
        <v>3012</v>
      </c>
      <c r="B157" t="str">
        <f t="shared" si="2"/>
        <v>Arthur Kaliyev</v>
      </c>
      <c r="C157">
        <v>2019</v>
      </c>
    </row>
    <row r="158" spans="1:3" x14ac:dyDescent="0.2">
      <c r="A158" t="s">
        <v>3013</v>
      </c>
      <c r="B158" t="str">
        <f t="shared" si="2"/>
        <v>Artjoms Koppass</v>
      </c>
      <c r="C158">
        <v>2018</v>
      </c>
    </row>
    <row r="159" spans="1:3" x14ac:dyDescent="0.2">
      <c r="A159" t="s">
        <v>3014</v>
      </c>
      <c r="B159" t="str">
        <f t="shared" si="2"/>
        <v>Arttu Nevasaari</v>
      </c>
      <c r="C159">
        <v>2018</v>
      </c>
    </row>
    <row r="160" spans="1:3" x14ac:dyDescent="0.2">
      <c r="A160" t="s">
        <v>1882</v>
      </c>
      <c r="B160" t="str">
        <f t="shared" si="2"/>
        <v>Artur Gavrus</v>
      </c>
      <c r="C160" t="s">
        <v>1767</v>
      </c>
    </row>
    <row r="161" spans="1:3" x14ac:dyDescent="0.2">
      <c r="A161" t="s">
        <v>1883</v>
      </c>
      <c r="B161" t="str">
        <f t="shared" si="2"/>
        <v>Artur Kayumov</v>
      </c>
      <c r="C161" t="s">
        <v>1778</v>
      </c>
    </row>
    <row r="162" spans="1:3" x14ac:dyDescent="0.2">
      <c r="A162" t="s">
        <v>3015</v>
      </c>
      <c r="B162" t="str">
        <f t="shared" si="2"/>
        <v>Artyom Borshyov</v>
      </c>
      <c r="C162">
        <v>2018</v>
      </c>
    </row>
    <row r="163" spans="1:3" x14ac:dyDescent="0.2">
      <c r="A163" t="s">
        <v>3016</v>
      </c>
      <c r="B163" t="str">
        <f t="shared" si="2"/>
        <v>Artyom Minulin</v>
      </c>
      <c r="C163">
        <v>2018</v>
      </c>
    </row>
    <row r="164" spans="1:3" x14ac:dyDescent="0.2">
      <c r="A164" t="s">
        <v>3017</v>
      </c>
      <c r="B164" t="str">
        <f t="shared" si="2"/>
        <v>Arvid Costmar</v>
      </c>
      <c r="C164">
        <v>2019</v>
      </c>
    </row>
    <row r="165" spans="1:3" x14ac:dyDescent="0.2">
      <c r="A165" t="s">
        <v>1884</v>
      </c>
      <c r="B165" t="str">
        <f t="shared" si="2"/>
        <v>Arvid Henrikson</v>
      </c>
      <c r="C165" t="s">
        <v>1780</v>
      </c>
    </row>
    <row r="166" spans="1:3" x14ac:dyDescent="0.2">
      <c r="A166" t="s">
        <v>1885</v>
      </c>
      <c r="B166" t="str">
        <f t="shared" si="2"/>
        <v>Ashton Sautner</v>
      </c>
      <c r="C166" t="s">
        <v>1786</v>
      </c>
    </row>
    <row r="167" spans="1:3" x14ac:dyDescent="0.2">
      <c r="A167" t="s">
        <v>1886</v>
      </c>
      <c r="B167" t="str">
        <f t="shared" si="2"/>
        <v>Austin Carroll</v>
      </c>
      <c r="C167" t="s">
        <v>1784</v>
      </c>
    </row>
    <row r="168" spans="1:3" x14ac:dyDescent="0.2">
      <c r="A168" t="s">
        <v>3018</v>
      </c>
      <c r="B168" t="str">
        <f t="shared" si="2"/>
        <v>Austin Chorney</v>
      </c>
      <c r="C168">
        <v>2018</v>
      </c>
    </row>
    <row r="169" spans="1:3" x14ac:dyDescent="0.2">
      <c r="A169" t="s">
        <v>1887</v>
      </c>
      <c r="B169" t="str">
        <f t="shared" si="2"/>
        <v>Austin Czarnik</v>
      </c>
      <c r="C169" t="s">
        <v>1826</v>
      </c>
    </row>
    <row r="170" spans="1:3" x14ac:dyDescent="0.2">
      <c r="A170" t="s">
        <v>1888</v>
      </c>
      <c r="B170" t="str">
        <f t="shared" si="2"/>
        <v>Austin Osmanski</v>
      </c>
      <c r="C170" t="s">
        <v>1828</v>
      </c>
    </row>
    <row r="171" spans="1:3" x14ac:dyDescent="0.2">
      <c r="A171" t="s">
        <v>1889</v>
      </c>
      <c r="B171" t="str">
        <f t="shared" si="2"/>
        <v>Austin Poganski</v>
      </c>
      <c r="C171" t="s">
        <v>1796</v>
      </c>
    </row>
    <row r="172" spans="1:3" x14ac:dyDescent="0.2">
      <c r="A172" t="s">
        <v>1890</v>
      </c>
      <c r="B172" t="str">
        <f t="shared" si="2"/>
        <v>Austin Strand</v>
      </c>
      <c r="C172" t="s">
        <v>1817</v>
      </c>
    </row>
    <row r="173" spans="1:3" x14ac:dyDescent="0.2">
      <c r="A173" t="s">
        <v>1891</v>
      </c>
      <c r="B173" t="str">
        <f t="shared" si="2"/>
        <v>Austin Wagner</v>
      </c>
      <c r="C173" t="s">
        <v>1817</v>
      </c>
    </row>
    <row r="174" spans="1:3" x14ac:dyDescent="0.2">
      <c r="A174" t="s">
        <v>3019</v>
      </c>
      <c r="B174" t="str">
        <f t="shared" si="2"/>
        <v>Austin Wong</v>
      </c>
      <c r="C174">
        <v>2018</v>
      </c>
    </row>
    <row r="175" spans="1:3" x14ac:dyDescent="0.2">
      <c r="A175" t="s">
        <v>1892</v>
      </c>
      <c r="B175" t="str">
        <f t="shared" si="2"/>
        <v>Avery Peterson</v>
      </c>
      <c r="C175" t="s">
        <v>1788</v>
      </c>
    </row>
    <row r="176" spans="1:3" x14ac:dyDescent="0.2">
      <c r="A176" t="s">
        <v>3020</v>
      </c>
      <c r="B176" t="str">
        <f t="shared" si="2"/>
        <v>Axel Andersson</v>
      </c>
      <c r="C176">
        <v>2018</v>
      </c>
    </row>
    <row r="177" spans="1:3" x14ac:dyDescent="0.2">
      <c r="A177" t="s">
        <v>3791</v>
      </c>
      <c r="B177" t="str">
        <f t="shared" si="2"/>
        <v>Axel Holmström</v>
      </c>
      <c r="C177" t="s">
        <v>1773</v>
      </c>
    </row>
    <row r="178" spans="1:3" x14ac:dyDescent="0.2">
      <c r="A178" t="s">
        <v>1893</v>
      </c>
      <c r="B178" t="str">
        <f t="shared" si="2"/>
        <v>Axel Jonsson Fjällby</v>
      </c>
      <c r="C178" t="s">
        <v>1771</v>
      </c>
    </row>
    <row r="179" spans="1:3" x14ac:dyDescent="0.2">
      <c r="A179" t="s">
        <v>3021</v>
      </c>
      <c r="B179" t="str">
        <f t="shared" si="2"/>
        <v>Bailey Peach</v>
      </c>
      <c r="C179">
        <v>2019</v>
      </c>
    </row>
    <row r="180" spans="1:3" x14ac:dyDescent="0.2">
      <c r="A180" t="s">
        <v>3022</v>
      </c>
      <c r="B180" t="str">
        <f t="shared" si="2"/>
        <v>Barrett Hayton</v>
      </c>
      <c r="C180">
        <v>2018</v>
      </c>
    </row>
    <row r="181" spans="1:3" x14ac:dyDescent="0.2">
      <c r="A181" t="s">
        <v>3023</v>
      </c>
      <c r="B181" t="str">
        <f t="shared" si="2"/>
        <v>Bastian Eckl</v>
      </c>
      <c r="C181">
        <v>2018</v>
      </c>
    </row>
    <row r="182" spans="1:3" x14ac:dyDescent="0.2">
      <c r="A182" t="s">
        <v>1894</v>
      </c>
      <c r="B182" t="str">
        <f t="shared" si="2"/>
        <v>Beau Bennett</v>
      </c>
      <c r="C182" t="s">
        <v>1796</v>
      </c>
    </row>
    <row r="183" spans="1:3" x14ac:dyDescent="0.2">
      <c r="A183" t="s">
        <v>1895</v>
      </c>
      <c r="B183" t="str">
        <f t="shared" si="2"/>
        <v>Beau Starrett</v>
      </c>
      <c r="C183" t="s">
        <v>1778</v>
      </c>
    </row>
    <row r="184" spans="1:3" x14ac:dyDescent="0.2">
      <c r="A184" t="s">
        <v>1896</v>
      </c>
      <c r="B184" t="str">
        <f t="shared" si="2"/>
        <v>Beck Malenstyn</v>
      </c>
      <c r="C184" t="s">
        <v>1771</v>
      </c>
    </row>
    <row r="185" spans="1:3" x14ac:dyDescent="0.2">
      <c r="A185" t="s">
        <v>1897</v>
      </c>
      <c r="B185" t="str">
        <f t="shared" si="2"/>
        <v>Ben Betker</v>
      </c>
      <c r="C185" t="s">
        <v>1765</v>
      </c>
    </row>
    <row r="186" spans="1:3" x14ac:dyDescent="0.2">
      <c r="A186" t="s">
        <v>3024</v>
      </c>
      <c r="B186" t="str">
        <f t="shared" si="2"/>
        <v>Ben Brinkman</v>
      </c>
      <c r="C186">
        <v>2019</v>
      </c>
    </row>
    <row r="187" spans="1:3" x14ac:dyDescent="0.2">
      <c r="A187" t="s">
        <v>1898</v>
      </c>
      <c r="B187" t="str">
        <f t="shared" si="2"/>
        <v>Ben Harpur</v>
      </c>
      <c r="C187" t="s">
        <v>1769</v>
      </c>
    </row>
    <row r="188" spans="1:3" x14ac:dyDescent="0.2">
      <c r="A188" t="s">
        <v>3025</v>
      </c>
      <c r="B188" t="str">
        <f t="shared" si="2"/>
        <v>Ben Helgeson</v>
      </c>
      <c r="C188">
        <v>2018</v>
      </c>
    </row>
    <row r="189" spans="1:3" x14ac:dyDescent="0.2">
      <c r="A189" t="s">
        <v>1899</v>
      </c>
      <c r="B189" t="str">
        <f t="shared" si="2"/>
        <v>Ben Jones</v>
      </c>
      <c r="C189" t="s">
        <v>1820</v>
      </c>
    </row>
    <row r="190" spans="1:3" x14ac:dyDescent="0.2">
      <c r="A190" t="s">
        <v>3026</v>
      </c>
      <c r="B190" t="str">
        <f t="shared" si="2"/>
        <v>Ben Kraws</v>
      </c>
      <c r="C190">
        <v>2018</v>
      </c>
    </row>
    <row r="191" spans="1:3" x14ac:dyDescent="0.2">
      <c r="A191" t="s">
        <v>3027</v>
      </c>
      <c r="B191" t="str">
        <f t="shared" si="2"/>
        <v>Ben Schultheis</v>
      </c>
      <c r="C191">
        <v>2018</v>
      </c>
    </row>
    <row r="192" spans="1:3" x14ac:dyDescent="0.2">
      <c r="A192" t="s">
        <v>1900</v>
      </c>
      <c r="B192" t="str">
        <f t="shared" si="2"/>
        <v>Ben Sexton</v>
      </c>
      <c r="C192" t="s">
        <v>1769</v>
      </c>
    </row>
    <row r="193" spans="1:3" x14ac:dyDescent="0.2">
      <c r="A193" t="s">
        <v>1901</v>
      </c>
      <c r="B193" t="str">
        <f t="shared" si="2"/>
        <v>Ben Smith</v>
      </c>
      <c r="C193" t="s">
        <v>1775</v>
      </c>
    </row>
    <row r="194" spans="1:3" x14ac:dyDescent="0.2">
      <c r="A194" t="s">
        <v>1902</v>
      </c>
      <c r="B194" t="str">
        <f t="shared" ref="B194:B257" si="3">LEFT(A194,FIND("(",A194)-2)</f>
        <v>Ben Street</v>
      </c>
      <c r="C194" t="s">
        <v>1773</v>
      </c>
    </row>
    <row r="195" spans="1:3" x14ac:dyDescent="0.2">
      <c r="A195" t="s">
        <v>1903</v>
      </c>
      <c r="B195" t="str">
        <f t="shared" si="3"/>
        <v>Ben Thomas</v>
      </c>
      <c r="C195" t="s">
        <v>1782</v>
      </c>
    </row>
    <row r="196" spans="1:3" x14ac:dyDescent="0.2">
      <c r="A196" t="s">
        <v>1904</v>
      </c>
      <c r="B196" t="str">
        <f t="shared" si="3"/>
        <v>Ben Thomson</v>
      </c>
      <c r="C196" t="s">
        <v>1767</v>
      </c>
    </row>
    <row r="197" spans="1:3" x14ac:dyDescent="0.2">
      <c r="A197" t="s">
        <v>1905</v>
      </c>
      <c r="B197" t="str">
        <f t="shared" si="3"/>
        <v>Benjamin Finkelstein</v>
      </c>
      <c r="C197" t="s">
        <v>1794</v>
      </c>
    </row>
    <row r="198" spans="1:3" x14ac:dyDescent="0.2">
      <c r="A198" t="s">
        <v>1906</v>
      </c>
      <c r="B198" t="str">
        <f t="shared" si="3"/>
        <v>Benjamin Mirageas</v>
      </c>
      <c r="C198" t="s">
        <v>1805</v>
      </c>
    </row>
    <row r="199" spans="1:3" x14ac:dyDescent="0.2">
      <c r="A199" t="s">
        <v>3028</v>
      </c>
      <c r="B199" t="str">
        <f t="shared" si="3"/>
        <v>Benoit-Olivier Groulx</v>
      </c>
      <c r="C199">
        <v>2018</v>
      </c>
    </row>
    <row r="200" spans="1:3" x14ac:dyDescent="0.2">
      <c r="A200" t="s">
        <v>1907</v>
      </c>
      <c r="B200" t="str">
        <f t="shared" si="3"/>
        <v>Benton Maass</v>
      </c>
      <c r="C200" t="s">
        <v>1771</v>
      </c>
    </row>
    <row r="201" spans="1:3" x14ac:dyDescent="0.2">
      <c r="A201" t="s">
        <v>3029</v>
      </c>
      <c r="B201" t="str">
        <f t="shared" si="3"/>
        <v>Blade Jenkins</v>
      </c>
      <c r="C201">
        <v>2018</v>
      </c>
    </row>
    <row r="202" spans="1:3" x14ac:dyDescent="0.2">
      <c r="A202" t="s">
        <v>1908</v>
      </c>
      <c r="B202" t="str">
        <f t="shared" si="3"/>
        <v>Blake Hillman</v>
      </c>
      <c r="C202" t="s">
        <v>1778</v>
      </c>
    </row>
    <row r="203" spans="1:3" x14ac:dyDescent="0.2">
      <c r="A203" t="s">
        <v>3030</v>
      </c>
      <c r="B203" t="str">
        <f t="shared" si="3"/>
        <v>Blake McLaughlin</v>
      </c>
      <c r="C203">
        <v>2018</v>
      </c>
    </row>
    <row r="204" spans="1:3" x14ac:dyDescent="0.2">
      <c r="A204" t="s">
        <v>3031</v>
      </c>
      <c r="B204" t="str">
        <f t="shared" si="3"/>
        <v>Blake Murray</v>
      </c>
      <c r="C204">
        <v>2019</v>
      </c>
    </row>
    <row r="205" spans="1:3" x14ac:dyDescent="0.2">
      <c r="A205" t="s">
        <v>3032</v>
      </c>
      <c r="B205" t="str">
        <f t="shared" si="3"/>
        <v>Blake Pietila</v>
      </c>
      <c r="C205">
        <v>2018</v>
      </c>
    </row>
    <row r="206" spans="1:3" x14ac:dyDescent="0.2">
      <c r="A206" t="s">
        <v>1909</v>
      </c>
      <c r="B206" t="str">
        <f t="shared" si="3"/>
        <v>Blake Pietila</v>
      </c>
      <c r="C206" t="s">
        <v>1767</v>
      </c>
    </row>
    <row r="207" spans="1:3" x14ac:dyDescent="0.2">
      <c r="A207" t="s">
        <v>1910</v>
      </c>
      <c r="B207" t="str">
        <f t="shared" si="3"/>
        <v>Blake Siebenaler</v>
      </c>
      <c r="C207" t="s">
        <v>1810</v>
      </c>
    </row>
    <row r="208" spans="1:3" x14ac:dyDescent="0.2">
      <c r="A208" t="s">
        <v>1911</v>
      </c>
      <c r="B208" t="str">
        <f t="shared" si="3"/>
        <v>Blake Speers</v>
      </c>
      <c r="C208" t="s">
        <v>1767</v>
      </c>
    </row>
    <row r="209" spans="1:3" x14ac:dyDescent="0.2">
      <c r="A209" t="s">
        <v>3033</v>
      </c>
      <c r="B209" t="str">
        <f t="shared" si="3"/>
        <v>Bobby Brink</v>
      </c>
      <c r="C209">
        <v>2019</v>
      </c>
    </row>
    <row r="210" spans="1:3" x14ac:dyDescent="0.2">
      <c r="A210" t="s">
        <v>3034</v>
      </c>
      <c r="B210" t="str">
        <f t="shared" si="3"/>
        <v>Bobby Lynch</v>
      </c>
      <c r="C210">
        <v>2018</v>
      </c>
    </row>
    <row r="211" spans="1:3" x14ac:dyDescent="0.2">
      <c r="A211" t="s">
        <v>3035</v>
      </c>
      <c r="B211" t="str">
        <f t="shared" si="3"/>
        <v>Bode Wilde</v>
      </c>
      <c r="C211">
        <v>2018</v>
      </c>
    </row>
    <row r="212" spans="1:3" x14ac:dyDescent="0.2">
      <c r="A212" t="s">
        <v>1912</v>
      </c>
      <c r="B212" t="str">
        <f t="shared" si="3"/>
        <v>Bogdan Yakimov</v>
      </c>
      <c r="C212" t="s">
        <v>1765</v>
      </c>
    </row>
    <row r="213" spans="1:3" x14ac:dyDescent="0.2">
      <c r="A213" t="s">
        <v>3036</v>
      </c>
      <c r="B213" t="str">
        <f t="shared" si="3"/>
        <v>Bogdan Zhilyakov</v>
      </c>
      <c r="C213">
        <v>2018</v>
      </c>
    </row>
    <row r="214" spans="1:3" x14ac:dyDescent="0.2">
      <c r="A214" t="s">
        <v>1913</v>
      </c>
      <c r="B214" t="str">
        <f t="shared" si="3"/>
        <v>Bokondji Imama</v>
      </c>
      <c r="C214" t="s">
        <v>1817</v>
      </c>
    </row>
    <row r="215" spans="1:3" x14ac:dyDescent="0.2">
      <c r="A215" t="s">
        <v>1914</v>
      </c>
      <c r="B215" t="str">
        <f t="shared" si="3"/>
        <v>Boo Nieves</v>
      </c>
      <c r="C215" t="s">
        <v>1802</v>
      </c>
    </row>
    <row r="216" spans="1:3" x14ac:dyDescent="0.2">
      <c r="A216" t="s">
        <v>1915</v>
      </c>
      <c r="B216" t="str">
        <f t="shared" si="3"/>
        <v>Boris Katchouk</v>
      </c>
      <c r="C216" t="s">
        <v>1782</v>
      </c>
    </row>
    <row r="217" spans="1:3" x14ac:dyDescent="0.2">
      <c r="A217" t="s">
        <v>3037</v>
      </c>
      <c r="B217" t="str">
        <f t="shared" si="3"/>
        <v>Boston Bilous</v>
      </c>
      <c r="C217">
        <v>2019</v>
      </c>
    </row>
    <row r="218" spans="1:3" x14ac:dyDescent="0.2">
      <c r="A218" t="s">
        <v>3038</v>
      </c>
      <c r="B218" t="str">
        <f t="shared" si="3"/>
        <v>Bowen Byram</v>
      </c>
      <c r="C218">
        <v>2019</v>
      </c>
    </row>
    <row r="219" spans="1:3" x14ac:dyDescent="0.2">
      <c r="A219" t="s">
        <v>1916</v>
      </c>
      <c r="B219" t="str">
        <f t="shared" si="3"/>
        <v>Bracken Kearns</v>
      </c>
      <c r="C219" t="s">
        <v>1767</v>
      </c>
    </row>
    <row r="220" spans="1:3" x14ac:dyDescent="0.2">
      <c r="A220" t="s">
        <v>1917</v>
      </c>
      <c r="B220" t="str">
        <f t="shared" si="3"/>
        <v>Brad Malone</v>
      </c>
      <c r="C220" t="s">
        <v>1765</v>
      </c>
    </row>
    <row r="221" spans="1:3" x14ac:dyDescent="0.2">
      <c r="A221" t="s">
        <v>1918</v>
      </c>
      <c r="B221" t="str">
        <f t="shared" si="3"/>
        <v>Braden Christoffer</v>
      </c>
      <c r="C221" t="s">
        <v>1765</v>
      </c>
    </row>
    <row r="222" spans="1:3" x14ac:dyDescent="0.2">
      <c r="A222" t="s">
        <v>3039</v>
      </c>
      <c r="B222" t="str">
        <f t="shared" si="3"/>
        <v>Braden Costello</v>
      </c>
      <c r="C222">
        <v>2018</v>
      </c>
    </row>
    <row r="223" spans="1:3" x14ac:dyDescent="0.2">
      <c r="A223" t="s">
        <v>3040</v>
      </c>
      <c r="B223" t="str">
        <f t="shared" si="3"/>
        <v>Braden Schneider</v>
      </c>
      <c r="C223">
        <v>2020</v>
      </c>
    </row>
    <row r="224" spans="1:3" x14ac:dyDescent="0.2">
      <c r="A224" t="s">
        <v>3041</v>
      </c>
      <c r="B224" t="str">
        <f t="shared" si="3"/>
        <v>Bradley Ginnell</v>
      </c>
      <c r="C224">
        <v>2018</v>
      </c>
    </row>
    <row r="225" spans="1:3" x14ac:dyDescent="0.2">
      <c r="A225" t="s">
        <v>1919</v>
      </c>
      <c r="B225" t="str">
        <f t="shared" si="3"/>
        <v>Brady Gilmour</v>
      </c>
      <c r="C225" t="s">
        <v>1773</v>
      </c>
    </row>
    <row r="226" spans="1:3" x14ac:dyDescent="0.2">
      <c r="A226" t="s">
        <v>3042</v>
      </c>
      <c r="B226" t="str">
        <f t="shared" si="3"/>
        <v>Brady Hinz</v>
      </c>
      <c r="C226">
        <v>2018</v>
      </c>
    </row>
    <row r="227" spans="1:3" x14ac:dyDescent="0.2">
      <c r="A227" t="s">
        <v>3043</v>
      </c>
      <c r="B227" t="str">
        <f t="shared" si="3"/>
        <v>Brady Lyle</v>
      </c>
      <c r="C227">
        <v>2018</v>
      </c>
    </row>
    <row r="228" spans="1:3" x14ac:dyDescent="0.2">
      <c r="A228" t="s">
        <v>3044</v>
      </c>
      <c r="B228" t="str">
        <f t="shared" si="3"/>
        <v>Brady Meyer</v>
      </c>
      <c r="C228">
        <v>2019</v>
      </c>
    </row>
    <row r="229" spans="1:3" x14ac:dyDescent="0.2">
      <c r="A229" t="s">
        <v>3045</v>
      </c>
      <c r="B229" t="str">
        <f t="shared" si="3"/>
        <v>Brady Smith</v>
      </c>
      <c r="C229">
        <v>2018</v>
      </c>
    </row>
    <row r="230" spans="1:3" x14ac:dyDescent="0.2">
      <c r="A230" t="s">
        <v>3046</v>
      </c>
      <c r="B230" t="str">
        <f t="shared" si="3"/>
        <v>Brady Tkachuk</v>
      </c>
      <c r="C230">
        <v>2018</v>
      </c>
    </row>
    <row r="231" spans="1:3" x14ac:dyDescent="0.2">
      <c r="A231" t="s">
        <v>1920</v>
      </c>
      <c r="B231" t="str">
        <f t="shared" si="3"/>
        <v>Brandon Baddock</v>
      </c>
      <c r="C231" t="s">
        <v>1767</v>
      </c>
    </row>
    <row r="232" spans="1:3" x14ac:dyDescent="0.2">
      <c r="A232" t="s">
        <v>3801</v>
      </c>
      <c r="B232" t="str">
        <f t="shared" si="3"/>
        <v>Brandon Biro</v>
      </c>
      <c r="C232">
        <v>2018</v>
      </c>
    </row>
    <row r="233" spans="1:3" x14ac:dyDescent="0.2">
      <c r="A233" t="s">
        <v>1921</v>
      </c>
      <c r="B233" t="str">
        <f t="shared" si="3"/>
        <v>Brandon Bollig</v>
      </c>
      <c r="C233" t="s">
        <v>1800</v>
      </c>
    </row>
    <row r="234" spans="1:3" x14ac:dyDescent="0.2">
      <c r="A234" t="s">
        <v>3047</v>
      </c>
      <c r="B234" t="str">
        <f t="shared" si="3"/>
        <v>Brandon Coe</v>
      </c>
      <c r="C234">
        <v>2020</v>
      </c>
    </row>
    <row r="235" spans="1:3" x14ac:dyDescent="0.2">
      <c r="A235" t="s">
        <v>1922</v>
      </c>
      <c r="B235" t="str">
        <f t="shared" si="3"/>
        <v>Brandon Crawley</v>
      </c>
      <c r="C235" t="s">
        <v>1802</v>
      </c>
    </row>
    <row r="236" spans="1:3" x14ac:dyDescent="0.2">
      <c r="A236" t="s">
        <v>1923</v>
      </c>
      <c r="B236" t="str">
        <f t="shared" si="3"/>
        <v>Brandon Duhaime</v>
      </c>
      <c r="C236" t="s">
        <v>1788</v>
      </c>
    </row>
    <row r="237" spans="1:3" x14ac:dyDescent="0.2">
      <c r="A237" t="s">
        <v>1924</v>
      </c>
      <c r="B237" t="str">
        <f t="shared" si="3"/>
        <v>Brandon Gignac</v>
      </c>
      <c r="C237" t="s">
        <v>1767</v>
      </c>
    </row>
    <row r="238" spans="1:3" x14ac:dyDescent="0.2">
      <c r="A238" t="s">
        <v>1925</v>
      </c>
      <c r="B238" t="str">
        <f t="shared" si="3"/>
        <v>Brandon Hagel</v>
      </c>
      <c r="C238" t="s">
        <v>1828</v>
      </c>
    </row>
    <row r="239" spans="1:3" x14ac:dyDescent="0.2">
      <c r="A239" t="s">
        <v>1926</v>
      </c>
      <c r="B239" t="str">
        <f t="shared" si="3"/>
        <v>Brandon Hickey</v>
      </c>
      <c r="C239" t="s">
        <v>1854</v>
      </c>
    </row>
    <row r="240" spans="1:3" x14ac:dyDescent="0.2">
      <c r="A240" t="s">
        <v>1927</v>
      </c>
      <c r="B240" t="str">
        <f t="shared" si="3"/>
        <v>Brandon Mashinter</v>
      </c>
      <c r="C240" t="s">
        <v>1790</v>
      </c>
    </row>
    <row r="241" spans="1:3" x14ac:dyDescent="0.2">
      <c r="A241" t="s">
        <v>3768</v>
      </c>
      <c r="B241" t="str">
        <f t="shared" si="3"/>
        <v>Brandon Pirri</v>
      </c>
      <c r="C241" t="s">
        <v>1820</v>
      </c>
    </row>
    <row r="242" spans="1:3" x14ac:dyDescent="0.2">
      <c r="A242" t="s">
        <v>3048</v>
      </c>
      <c r="B242" t="str">
        <f t="shared" si="3"/>
        <v>Brandon Saigeon</v>
      </c>
      <c r="C242">
        <v>2018</v>
      </c>
    </row>
    <row r="243" spans="1:3" x14ac:dyDescent="0.2">
      <c r="A243" t="s">
        <v>3767</v>
      </c>
      <c r="B243" t="str">
        <f t="shared" si="3"/>
        <v>Brayden Burke</v>
      </c>
      <c r="C243" t="s">
        <v>1854</v>
      </c>
    </row>
    <row r="244" spans="1:3" x14ac:dyDescent="0.2">
      <c r="A244" t="s">
        <v>1928</v>
      </c>
      <c r="B244" t="str">
        <f t="shared" si="3"/>
        <v>Braydyn Chizen</v>
      </c>
      <c r="C244" t="s">
        <v>1788</v>
      </c>
    </row>
    <row r="245" spans="1:3" x14ac:dyDescent="0.2">
      <c r="A245" t="s">
        <v>3049</v>
      </c>
      <c r="B245" t="str">
        <f t="shared" si="3"/>
        <v>Brendan Budy</v>
      </c>
      <c r="C245">
        <v>2018</v>
      </c>
    </row>
    <row r="246" spans="1:3" x14ac:dyDescent="0.2">
      <c r="A246" t="s">
        <v>1929</v>
      </c>
      <c r="B246" t="str">
        <f t="shared" si="3"/>
        <v>Brendan De Jong</v>
      </c>
      <c r="C246" t="s">
        <v>1808</v>
      </c>
    </row>
    <row r="247" spans="1:3" x14ac:dyDescent="0.2">
      <c r="A247" t="s">
        <v>1930</v>
      </c>
      <c r="B247" t="str">
        <f t="shared" si="3"/>
        <v>Brendan Gaunce</v>
      </c>
      <c r="C247" t="s">
        <v>1786</v>
      </c>
    </row>
    <row r="248" spans="1:3" x14ac:dyDescent="0.2">
      <c r="A248" t="s">
        <v>1931</v>
      </c>
      <c r="B248" t="str">
        <f t="shared" si="3"/>
        <v>Brendan Guhle</v>
      </c>
      <c r="C248" t="s">
        <v>1828</v>
      </c>
    </row>
    <row r="249" spans="1:3" x14ac:dyDescent="0.2">
      <c r="A249" t="s">
        <v>1932</v>
      </c>
      <c r="B249" t="str">
        <f t="shared" si="3"/>
        <v>Brendan Lemieux</v>
      </c>
      <c r="C249" t="s">
        <v>1933</v>
      </c>
    </row>
    <row r="250" spans="1:3" x14ac:dyDescent="0.2">
      <c r="A250" t="s">
        <v>3050</v>
      </c>
      <c r="B250" t="str">
        <f t="shared" si="3"/>
        <v>Brendan McFadden</v>
      </c>
      <c r="C250">
        <v>2019</v>
      </c>
    </row>
    <row r="251" spans="1:3" x14ac:dyDescent="0.2">
      <c r="A251" t="s">
        <v>1934</v>
      </c>
      <c r="B251" t="str">
        <f t="shared" si="3"/>
        <v>Brendan Smith</v>
      </c>
      <c r="C251" t="s">
        <v>1802</v>
      </c>
    </row>
    <row r="252" spans="1:3" x14ac:dyDescent="0.2">
      <c r="A252" t="s">
        <v>1935</v>
      </c>
      <c r="B252" t="str">
        <f t="shared" si="3"/>
        <v>Brendan Warren</v>
      </c>
      <c r="C252" t="s">
        <v>1872</v>
      </c>
    </row>
    <row r="253" spans="1:3" x14ac:dyDescent="0.2">
      <c r="A253" t="s">
        <v>1936</v>
      </c>
      <c r="B253" t="str">
        <f t="shared" si="3"/>
        <v>Brenden Kichton</v>
      </c>
      <c r="C253" t="s">
        <v>1808</v>
      </c>
    </row>
    <row r="254" spans="1:3" x14ac:dyDescent="0.2">
      <c r="A254" t="s">
        <v>1937</v>
      </c>
      <c r="B254" t="str">
        <f t="shared" si="3"/>
        <v>Brennan Menell</v>
      </c>
      <c r="C254" t="s">
        <v>1788</v>
      </c>
    </row>
    <row r="255" spans="1:3" x14ac:dyDescent="0.2">
      <c r="A255" t="s">
        <v>1938</v>
      </c>
      <c r="B255" t="str">
        <f t="shared" si="3"/>
        <v>Brent Gates</v>
      </c>
      <c r="C255" t="s">
        <v>1812</v>
      </c>
    </row>
    <row r="256" spans="1:3" x14ac:dyDescent="0.2">
      <c r="A256" t="s">
        <v>1939</v>
      </c>
      <c r="B256" t="str">
        <f t="shared" si="3"/>
        <v>Brent Regner</v>
      </c>
      <c r="C256" t="s">
        <v>1852</v>
      </c>
    </row>
    <row r="257" spans="1:3" x14ac:dyDescent="0.2">
      <c r="A257" t="s">
        <v>3051</v>
      </c>
      <c r="B257" t="str">
        <f t="shared" si="3"/>
        <v>Brett Budgell</v>
      </c>
      <c r="C257">
        <v>2019</v>
      </c>
    </row>
    <row r="258" spans="1:3" x14ac:dyDescent="0.2">
      <c r="A258" t="s">
        <v>1940</v>
      </c>
      <c r="B258" t="str">
        <f t="shared" ref="B258:B321" si="4">LEFT(A258,FIND("(",A258)-2)</f>
        <v>Brett Davis</v>
      </c>
      <c r="C258" t="s">
        <v>1852</v>
      </c>
    </row>
    <row r="259" spans="1:3" x14ac:dyDescent="0.2">
      <c r="A259" t="s">
        <v>1941</v>
      </c>
      <c r="B259" t="str">
        <f t="shared" si="4"/>
        <v>Brett Howden</v>
      </c>
      <c r="C259" t="s">
        <v>1802</v>
      </c>
    </row>
    <row r="260" spans="1:3" x14ac:dyDescent="0.2">
      <c r="A260" t="s">
        <v>3052</v>
      </c>
      <c r="B260" t="str">
        <f t="shared" si="4"/>
        <v>Brett Kemp</v>
      </c>
      <c r="C260">
        <v>2018</v>
      </c>
    </row>
    <row r="261" spans="1:3" x14ac:dyDescent="0.2">
      <c r="A261" t="s">
        <v>1942</v>
      </c>
      <c r="B261" t="str">
        <f t="shared" si="4"/>
        <v>Brett Lernout</v>
      </c>
      <c r="C261" t="s">
        <v>1780</v>
      </c>
    </row>
    <row r="262" spans="1:3" x14ac:dyDescent="0.2">
      <c r="A262" t="s">
        <v>1943</v>
      </c>
      <c r="B262" t="str">
        <f t="shared" si="4"/>
        <v>Brett McKenzie</v>
      </c>
      <c r="C262" t="s">
        <v>1786</v>
      </c>
    </row>
    <row r="263" spans="1:3" x14ac:dyDescent="0.2">
      <c r="A263" t="s">
        <v>1944</v>
      </c>
      <c r="B263" t="str">
        <f t="shared" si="4"/>
        <v>Brett Murray</v>
      </c>
      <c r="C263" t="s">
        <v>1828</v>
      </c>
    </row>
    <row r="264" spans="1:3" x14ac:dyDescent="0.2">
      <c r="A264" t="s">
        <v>1945</v>
      </c>
      <c r="B264" t="str">
        <f t="shared" si="4"/>
        <v>Brett Pollock</v>
      </c>
      <c r="C264" t="s">
        <v>1784</v>
      </c>
    </row>
    <row r="265" spans="1:3" x14ac:dyDescent="0.2">
      <c r="A265" t="s">
        <v>1946</v>
      </c>
      <c r="B265" t="str">
        <f t="shared" si="4"/>
        <v>Brett Seney</v>
      </c>
      <c r="C265" t="s">
        <v>1767</v>
      </c>
    </row>
    <row r="266" spans="1:3" x14ac:dyDescent="0.2">
      <c r="A266" t="s">
        <v>3053</v>
      </c>
      <c r="B266" t="str">
        <f t="shared" si="4"/>
        <v>Brett Stapley</v>
      </c>
      <c r="C266">
        <v>2018</v>
      </c>
    </row>
    <row r="267" spans="1:3" x14ac:dyDescent="0.2">
      <c r="A267" t="s">
        <v>1947</v>
      </c>
      <c r="B267" t="str">
        <f t="shared" si="4"/>
        <v>Brian Ferlin</v>
      </c>
      <c r="C267" t="s">
        <v>1765</v>
      </c>
    </row>
    <row r="268" spans="1:3" x14ac:dyDescent="0.2">
      <c r="A268" t="s">
        <v>1948</v>
      </c>
      <c r="B268" t="str">
        <f t="shared" si="4"/>
        <v>Brian Flynn</v>
      </c>
      <c r="C268" t="s">
        <v>1852</v>
      </c>
    </row>
    <row r="269" spans="1:3" x14ac:dyDescent="0.2">
      <c r="A269" t="s">
        <v>3792</v>
      </c>
      <c r="B269" t="str">
        <f t="shared" si="4"/>
        <v>Brian Gionta</v>
      </c>
      <c r="C269" t="s">
        <v>1826</v>
      </c>
    </row>
    <row r="270" spans="1:3" x14ac:dyDescent="0.2">
      <c r="A270" t="s">
        <v>1949</v>
      </c>
      <c r="B270" t="str">
        <f t="shared" si="4"/>
        <v>Brian Lashoff</v>
      </c>
      <c r="C270" t="s">
        <v>1773</v>
      </c>
    </row>
    <row r="271" spans="1:3" x14ac:dyDescent="0.2">
      <c r="A271" t="s">
        <v>1950</v>
      </c>
      <c r="B271" t="str">
        <f t="shared" si="4"/>
        <v>Brian Pinho</v>
      </c>
      <c r="C271" t="s">
        <v>1771</v>
      </c>
    </row>
    <row r="272" spans="1:3" x14ac:dyDescent="0.2">
      <c r="A272" t="s">
        <v>1951</v>
      </c>
      <c r="B272" t="str">
        <f t="shared" si="4"/>
        <v>Brian Strait</v>
      </c>
      <c r="C272" t="s">
        <v>1767</v>
      </c>
    </row>
    <row r="273" spans="1:3" x14ac:dyDescent="0.2">
      <c r="A273" t="s">
        <v>3054</v>
      </c>
      <c r="B273" t="str">
        <f t="shared" si="4"/>
        <v>Brodi Stuart</v>
      </c>
      <c r="C273">
        <v>2018</v>
      </c>
    </row>
    <row r="274" spans="1:3" x14ac:dyDescent="0.2">
      <c r="A274" t="s">
        <v>1952</v>
      </c>
      <c r="B274" t="str">
        <f t="shared" si="4"/>
        <v>Bryce Misley</v>
      </c>
      <c r="C274" t="s">
        <v>1788</v>
      </c>
    </row>
    <row r="275" spans="1:3" x14ac:dyDescent="0.2">
      <c r="A275" t="s">
        <v>1953</v>
      </c>
      <c r="B275" t="str">
        <f t="shared" si="4"/>
        <v>Brycen Martin</v>
      </c>
      <c r="C275" t="s">
        <v>1828</v>
      </c>
    </row>
    <row r="276" spans="1:3" x14ac:dyDescent="0.2">
      <c r="A276" t="s">
        <v>1954</v>
      </c>
      <c r="B276" t="str">
        <f t="shared" si="4"/>
        <v>Buddy Robinson</v>
      </c>
      <c r="C276" t="s">
        <v>1933</v>
      </c>
    </row>
    <row r="277" spans="1:3" x14ac:dyDescent="0.2">
      <c r="A277" t="s">
        <v>3802</v>
      </c>
      <c r="B277" t="str">
        <f t="shared" si="4"/>
        <v>Bulat Shafigullin</v>
      </c>
      <c r="C277">
        <v>2018</v>
      </c>
    </row>
    <row r="278" spans="1:3" x14ac:dyDescent="0.2">
      <c r="A278" t="s">
        <v>1955</v>
      </c>
      <c r="B278" t="str">
        <f t="shared" si="4"/>
        <v>Byron Froese</v>
      </c>
      <c r="C278" t="s">
        <v>1780</v>
      </c>
    </row>
    <row r="279" spans="1:3" x14ac:dyDescent="0.2">
      <c r="A279" t="s">
        <v>1956</v>
      </c>
      <c r="B279" t="str">
        <f t="shared" si="4"/>
        <v>C.J. Smith</v>
      </c>
      <c r="C279" t="s">
        <v>1828</v>
      </c>
    </row>
    <row r="280" spans="1:3" x14ac:dyDescent="0.2">
      <c r="A280" t="s">
        <v>1957</v>
      </c>
      <c r="B280" t="str">
        <f t="shared" si="4"/>
        <v>C.J. Suess</v>
      </c>
      <c r="C280" t="s">
        <v>1933</v>
      </c>
    </row>
    <row r="281" spans="1:3" x14ac:dyDescent="0.2">
      <c r="A281" t="s">
        <v>3055</v>
      </c>
      <c r="B281" t="str">
        <f t="shared" si="4"/>
        <v>Caiden Daley</v>
      </c>
      <c r="C281">
        <v>2018</v>
      </c>
    </row>
    <row r="282" spans="1:3" x14ac:dyDescent="0.2">
      <c r="A282" t="s">
        <v>1958</v>
      </c>
      <c r="B282" t="str">
        <f t="shared" si="4"/>
        <v>Cal Foote</v>
      </c>
      <c r="C282" t="s">
        <v>1782</v>
      </c>
    </row>
    <row r="283" spans="1:3" x14ac:dyDescent="0.2">
      <c r="A283" t="s">
        <v>1959</v>
      </c>
      <c r="B283" t="str">
        <f t="shared" si="4"/>
        <v>Cal O'Reilly</v>
      </c>
      <c r="C283" t="s">
        <v>1788</v>
      </c>
    </row>
    <row r="284" spans="1:3" x14ac:dyDescent="0.2">
      <c r="A284" t="s">
        <v>1960</v>
      </c>
      <c r="B284" t="str">
        <f t="shared" si="4"/>
        <v>Cale Fleury</v>
      </c>
      <c r="C284" t="s">
        <v>1780</v>
      </c>
    </row>
    <row r="285" spans="1:3" x14ac:dyDescent="0.2">
      <c r="A285" t="s">
        <v>1961</v>
      </c>
      <c r="B285" t="str">
        <f t="shared" si="4"/>
        <v>Cale Makar</v>
      </c>
      <c r="C285" t="s">
        <v>1763</v>
      </c>
    </row>
    <row r="286" spans="1:3" x14ac:dyDescent="0.2">
      <c r="A286" t="s">
        <v>3056</v>
      </c>
      <c r="B286" t="str">
        <f t="shared" si="4"/>
        <v>Caleb Everett</v>
      </c>
      <c r="C286">
        <v>2018</v>
      </c>
    </row>
    <row r="287" spans="1:3" x14ac:dyDescent="0.2">
      <c r="A287" t="s">
        <v>1962</v>
      </c>
      <c r="B287" t="str">
        <f t="shared" si="4"/>
        <v>Caleb Jones</v>
      </c>
      <c r="C287" t="s">
        <v>1765</v>
      </c>
    </row>
    <row r="288" spans="1:3" x14ac:dyDescent="0.2">
      <c r="A288" t="s">
        <v>3057</v>
      </c>
      <c r="B288" t="str">
        <f t="shared" si="4"/>
        <v>Calen Addison</v>
      </c>
      <c r="C288">
        <v>2018</v>
      </c>
    </row>
    <row r="289" spans="1:3" x14ac:dyDescent="0.2">
      <c r="A289" t="s">
        <v>3058</v>
      </c>
      <c r="B289" t="str">
        <f t="shared" si="4"/>
        <v>Calen Kiefiuk</v>
      </c>
      <c r="C289">
        <v>2018</v>
      </c>
    </row>
    <row r="290" spans="1:3" x14ac:dyDescent="0.2">
      <c r="A290" t="s">
        <v>1963</v>
      </c>
      <c r="B290" t="str">
        <f t="shared" si="4"/>
        <v>Calle Rosén</v>
      </c>
      <c r="C290" t="s">
        <v>1775</v>
      </c>
    </row>
    <row r="291" spans="1:3" x14ac:dyDescent="0.2">
      <c r="A291" t="s">
        <v>1964</v>
      </c>
      <c r="B291" t="str">
        <f t="shared" si="4"/>
        <v>Calle Själin</v>
      </c>
      <c r="C291" t="s">
        <v>1802</v>
      </c>
    </row>
    <row r="292" spans="1:3" x14ac:dyDescent="0.2">
      <c r="A292" t="s">
        <v>1965</v>
      </c>
      <c r="B292" t="str">
        <f t="shared" si="4"/>
        <v>Calvin Thürkauf</v>
      </c>
      <c r="C292" t="s">
        <v>1810</v>
      </c>
    </row>
    <row r="293" spans="1:3" x14ac:dyDescent="0.2">
      <c r="A293" t="s">
        <v>1966</v>
      </c>
      <c r="B293" t="str">
        <f t="shared" si="4"/>
        <v>Cam Clarke</v>
      </c>
      <c r="C293" t="s">
        <v>1826</v>
      </c>
    </row>
    <row r="294" spans="1:3" x14ac:dyDescent="0.2">
      <c r="A294" t="s">
        <v>1967</v>
      </c>
      <c r="B294" t="str">
        <f t="shared" si="4"/>
        <v>Cam Dineen</v>
      </c>
      <c r="C294" t="s">
        <v>1854</v>
      </c>
    </row>
    <row r="295" spans="1:3" x14ac:dyDescent="0.2">
      <c r="A295" t="s">
        <v>1968</v>
      </c>
      <c r="B295" t="str">
        <f t="shared" si="4"/>
        <v>Cam Morrison</v>
      </c>
      <c r="C295" t="s">
        <v>1763</v>
      </c>
    </row>
    <row r="296" spans="1:3" x14ac:dyDescent="0.2">
      <c r="A296" t="s">
        <v>3059</v>
      </c>
      <c r="B296" t="str">
        <f t="shared" si="4"/>
        <v>Cam York</v>
      </c>
      <c r="C296">
        <v>2019</v>
      </c>
    </row>
    <row r="297" spans="1:3" x14ac:dyDescent="0.2">
      <c r="A297" t="s">
        <v>3060</v>
      </c>
      <c r="B297" t="str">
        <f t="shared" si="4"/>
        <v>Cameron Boudreau</v>
      </c>
      <c r="C297">
        <v>2018</v>
      </c>
    </row>
    <row r="298" spans="1:3" x14ac:dyDescent="0.2">
      <c r="A298" t="s">
        <v>1969</v>
      </c>
      <c r="B298" t="str">
        <f t="shared" si="4"/>
        <v>Cameron Crotty</v>
      </c>
      <c r="C298" t="s">
        <v>1854</v>
      </c>
    </row>
    <row r="299" spans="1:3" x14ac:dyDescent="0.2">
      <c r="A299" t="s">
        <v>1970</v>
      </c>
      <c r="B299" t="str">
        <f t="shared" si="4"/>
        <v>Cameron Gaunce</v>
      </c>
      <c r="C299" t="s">
        <v>1810</v>
      </c>
    </row>
    <row r="300" spans="1:3" x14ac:dyDescent="0.2">
      <c r="A300" t="s">
        <v>1971</v>
      </c>
      <c r="B300" t="str">
        <f t="shared" si="4"/>
        <v>Cameron Hebig</v>
      </c>
      <c r="C300" t="s">
        <v>1765</v>
      </c>
    </row>
    <row r="301" spans="1:3" x14ac:dyDescent="0.2">
      <c r="A301" t="s">
        <v>3061</v>
      </c>
      <c r="B301" t="str">
        <f t="shared" si="4"/>
        <v>Cameron Hillis</v>
      </c>
      <c r="C301">
        <v>2018</v>
      </c>
    </row>
    <row r="302" spans="1:3" x14ac:dyDescent="0.2">
      <c r="A302" t="s">
        <v>1972</v>
      </c>
      <c r="B302" t="str">
        <f t="shared" si="4"/>
        <v>Cameron Hughes</v>
      </c>
      <c r="C302" t="s">
        <v>1826</v>
      </c>
    </row>
    <row r="303" spans="1:3" x14ac:dyDescent="0.2">
      <c r="A303" t="s">
        <v>1972</v>
      </c>
      <c r="B303" t="str">
        <f t="shared" si="4"/>
        <v>Cameron Hughes</v>
      </c>
      <c r="C303" t="s">
        <v>1826</v>
      </c>
    </row>
    <row r="304" spans="1:3" x14ac:dyDescent="0.2">
      <c r="A304" t="s">
        <v>1973</v>
      </c>
      <c r="B304" t="str">
        <f t="shared" si="4"/>
        <v>Cameron Schilling</v>
      </c>
      <c r="C304" t="s">
        <v>1933</v>
      </c>
    </row>
    <row r="305" spans="1:3" x14ac:dyDescent="0.2">
      <c r="A305" t="s">
        <v>3062</v>
      </c>
      <c r="B305" t="str">
        <f t="shared" si="4"/>
        <v>Cameron Wright</v>
      </c>
      <c r="C305">
        <v>2018</v>
      </c>
    </row>
    <row r="306" spans="1:3" x14ac:dyDescent="0.2">
      <c r="A306" t="s">
        <v>3063</v>
      </c>
      <c r="B306" t="str">
        <f t="shared" si="4"/>
        <v>Carl Berglund</v>
      </c>
      <c r="C306">
        <v>2018</v>
      </c>
    </row>
    <row r="307" spans="1:3" x14ac:dyDescent="0.2">
      <c r="A307" t="s">
        <v>1974</v>
      </c>
      <c r="B307" t="str">
        <f t="shared" si="4"/>
        <v>Carl Dahlström</v>
      </c>
      <c r="C307" t="s">
        <v>1778</v>
      </c>
    </row>
    <row r="308" spans="1:3" x14ac:dyDescent="0.2">
      <c r="A308" t="s">
        <v>1975</v>
      </c>
      <c r="B308" t="str">
        <f t="shared" si="4"/>
        <v>Carl Grundström</v>
      </c>
      <c r="C308" t="s">
        <v>1775</v>
      </c>
    </row>
    <row r="309" spans="1:3" x14ac:dyDescent="0.2">
      <c r="A309" t="s">
        <v>3064</v>
      </c>
      <c r="B309" t="str">
        <f t="shared" si="4"/>
        <v>Carl Jakobsson</v>
      </c>
      <c r="C309">
        <v>2018</v>
      </c>
    </row>
    <row r="310" spans="1:3" x14ac:dyDescent="0.2">
      <c r="A310" t="s">
        <v>1976</v>
      </c>
      <c r="B310" t="str">
        <f t="shared" si="4"/>
        <v>Carl Klingberg</v>
      </c>
      <c r="C310" t="s">
        <v>1802</v>
      </c>
    </row>
    <row r="311" spans="1:3" x14ac:dyDescent="0.2">
      <c r="A311" t="s">
        <v>3065</v>
      </c>
      <c r="B311" t="str">
        <f t="shared" si="4"/>
        <v>Carl Stankowski</v>
      </c>
      <c r="C311">
        <v>2018</v>
      </c>
    </row>
    <row r="312" spans="1:3" x14ac:dyDescent="0.2">
      <c r="A312" t="s">
        <v>1977</v>
      </c>
      <c r="B312" t="str">
        <f t="shared" si="4"/>
        <v>Carsen Twarynski</v>
      </c>
      <c r="C312" t="s">
        <v>1872</v>
      </c>
    </row>
    <row r="313" spans="1:3" x14ac:dyDescent="0.2">
      <c r="A313" t="s">
        <v>3066</v>
      </c>
      <c r="B313" t="str">
        <f t="shared" si="4"/>
        <v>Carson Focht</v>
      </c>
      <c r="C313">
        <v>2018</v>
      </c>
    </row>
    <row r="314" spans="1:3" x14ac:dyDescent="0.2">
      <c r="A314" t="s">
        <v>1978</v>
      </c>
      <c r="B314" t="str">
        <f t="shared" si="4"/>
        <v>Carson Meyer</v>
      </c>
      <c r="C314" t="s">
        <v>1810</v>
      </c>
    </row>
    <row r="315" spans="1:3" x14ac:dyDescent="0.2">
      <c r="A315" t="s">
        <v>3067</v>
      </c>
      <c r="B315" t="str">
        <f t="shared" si="4"/>
        <v>Carson Miller</v>
      </c>
      <c r="C315">
        <v>2018</v>
      </c>
    </row>
    <row r="316" spans="1:3" x14ac:dyDescent="0.2">
      <c r="A316" t="s">
        <v>1979</v>
      </c>
      <c r="B316" t="str">
        <f t="shared" si="4"/>
        <v>Carson Soucy</v>
      </c>
      <c r="C316" t="s">
        <v>1788</v>
      </c>
    </row>
    <row r="317" spans="1:3" x14ac:dyDescent="0.2">
      <c r="A317" t="s">
        <v>1980</v>
      </c>
      <c r="B317" t="str">
        <f t="shared" si="4"/>
        <v>Carter Ashton</v>
      </c>
      <c r="C317" t="s">
        <v>1782</v>
      </c>
    </row>
    <row r="318" spans="1:3" x14ac:dyDescent="0.2">
      <c r="A318" t="s">
        <v>3068</v>
      </c>
      <c r="B318" t="str">
        <f t="shared" si="4"/>
        <v>Carter Robertson</v>
      </c>
      <c r="C318">
        <v>2018</v>
      </c>
    </row>
    <row r="319" spans="1:3" x14ac:dyDescent="0.2">
      <c r="A319" t="s">
        <v>1981</v>
      </c>
      <c r="B319" t="str">
        <f t="shared" si="4"/>
        <v>Carter Verhaeghe</v>
      </c>
      <c r="C319" t="s">
        <v>1782</v>
      </c>
    </row>
    <row r="320" spans="1:3" x14ac:dyDescent="0.2">
      <c r="A320" t="s">
        <v>3069</v>
      </c>
      <c r="B320" t="str">
        <f t="shared" si="4"/>
        <v>Case McCarthy</v>
      </c>
      <c r="C320">
        <v>2019</v>
      </c>
    </row>
    <row r="321" spans="1:3" x14ac:dyDescent="0.2">
      <c r="A321" t="s">
        <v>1982</v>
      </c>
      <c r="B321" t="str">
        <f t="shared" si="4"/>
        <v>Casey Fitzgerald</v>
      </c>
      <c r="C321" t="s">
        <v>1828</v>
      </c>
    </row>
    <row r="322" spans="1:3" x14ac:dyDescent="0.2">
      <c r="A322" t="s">
        <v>1983</v>
      </c>
      <c r="B322" t="str">
        <f t="shared" ref="B322:B385" si="5">LEFT(A322,FIND("(",A322)-2)</f>
        <v>Casey Mittelstadt</v>
      </c>
      <c r="C322" t="s">
        <v>1828</v>
      </c>
    </row>
    <row r="323" spans="1:3" x14ac:dyDescent="0.2">
      <c r="A323" t="s">
        <v>1984</v>
      </c>
      <c r="B323" t="str">
        <f t="shared" si="5"/>
        <v>Casey Nelson</v>
      </c>
      <c r="C323" t="s">
        <v>1828</v>
      </c>
    </row>
    <row r="324" spans="1:3" x14ac:dyDescent="0.2">
      <c r="A324" t="s">
        <v>1985</v>
      </c>
      <c r="B324" t="str">
        <f t="shared" si="5"/>
        <v>Casey Staum</v>
      </c>
      <c r="C324" t="s">
        <v>1780</v>
      </c>
    </row>
    <row r="325" spans="1:3" x14ac:dyDescent="0.2">
      <c r="A325" t="s">
        <v>1986</v>
      </c>
      <c r="B325" t="str">
        <f t="shared" si="5"/>
        <v>Cavan Fitzgerald</v>
      </c>
      <c r="C325" t="s">
        <v>1790</v>
      </c>
    </row>
    <row r="326" spans="1:3" x14ac:dyDescent="0.2">
      <c r="A326" t="s">
        <v>3070</v>
      </c>
      <c r="B326" t="str">
        <f t="shared" si="5"/>
        <v>Cédric Desruisseaux</v>
      </c>
      <c r="C326">
        <v>2018</v>
      </c>
    </row>
    <row r="327" spans="1:3" x14ac:dyDescent="0.2">
      <c r="A327" t="s">
        <v>1987</v>
      </c>
      <c r="B327" t="str">
        <f t="shared" si="5"/>
        <v>Cédric Paré</v>
      </c>
      <c r="C327" t="s">
        <v>1826</v>
      </c>
    </row>
    <row r="328" spans="1:3" x14ac:dyDescent="0.2">
      <c r="A328" t="s">
        <v>3071</v>
      </c>
      <c r="B328" t="str">
        <f t="shared" si="5"/>
        <v>Cedric Schiemenz</v>
      </c>
      <c r="C328">
        <v>2018</v>
      </c>
    </row>
    <row r="329" spans="1:3" x14ac:dyDescent="0.2">
      <c r="A329" t="s">
        <v>1988</v>
      </c>
      <c r="B329" t="str">
        <f t="shared" si="5"/>
        <v>Chad Krys</v>
      </c>
      <c r="C329" t="s">
        <v>1778</v>
      </c>
    </row>
    <row r="330" spans="1:3" x14ac:dyDescent="0.2">
      <c r="A330" t="s">
        <v>1989</v>
      </c>
      <c r="B330" t="str">
        <f t="shared" si="5"/>
        <v>Chandler Stephenson</v>
      </c>
      <c r="C330" t="s">
        <v>1771</v>
      </c>
    </row>
    <row r="331" spans="1:3" x14ac:dyDescent="0.2">
      <c r="A331" t="s">
        <v>1990</v>
      </c>
      <c r="B331" t="str">
        <f t="shared" si="5"/>
        <v>Chase Balisy</v>
      </c>
      <c r="C331" t="s">
        <v>1794</v>
      </c>
    </row>
    <row r="332" spans="1:3" x14ac:dyDescent="0.2">
      <c r="A332" t="s">
        <v>1991</v>
      </c>
      <c r="B332" t="str">
        <f t="shared" si="5"/>
        <v>Chase De Leo</v>
      </c>
      <c r="C332" t="s">
        <v>1933</v>
      </c>
    </row>
    <row r="333" spans="1:3" x14ac:dyDescent="0.2">
      <c r="A333" t="s">
        <v>3072</v>
      </c>
      <c r="B333" t="str">
        <f t="shared" si="5"/>
        <v>Chase Hartje</v>
      </c>
      <c r="C333">
        <v>2018</v>
      </c>
    </row>
    <row r="334" spans="1:3" x14ac:dyDescent="0.2">
      <c r="A334" t="s">
        <v>1992</v>
      </c>
      <c r="B334" t="str">
        <f t="shared" si="5"/>
        <v>Chase Lang</v>
      </c>
      <c r="C334" t="s">
        <v>1788</v>
      </c>
    </row>
    <row r="335" spans="1:3" x14ac:dyDescent="0.2">
      <c r="A335" t="s">
        <v>3073</v>
      </c>
      <c r="B335" t="str">
        <f t="shared" si="5"/>
        <v>Chase McLane</v>
      </c>
      <c r="C335">
        <v>2018</v>
      </c>
    </row>
    <row r="336" spans="1:3" x14ac:dyDescent="0.2">
      <c r="A336" t="s">
        <v>1993</v>
      </c>
      <c r="B336" t="str">
        <f t="shared" si="5"/>
        <v>Chase Pearson</v>
      </c>
      <c r="C336" t="s">
        <v>1773</v>
      </c>
    </row>
    <row r="337" spans="1:3" x14ac:dyDescent="0.2">
      <c r="A337" t="s">
        <v>1994</v>
      </c>
      <c r="B337" t="str">
        <f t="shared" si="5"/>
        <v>Chase Priskie</v>
      </c>
      <c r="C337" t="s">
        <v>1771</v>
      </c>
    </row>
    <row r="338" spans="1:3" x14ac:dyDescent="0.2">
      <c r="A338" t="s">
        <v>3074</v>
      </c>
      <c r="B338" t="str">
        <f t="shared" si="5"/>
        <v>Chase Sakic</v>
      </c>
      <c r="C338">
        <v>2019</v>
      </c>
    </row>
    <row r="339" spans="1:3" x14ac:dyDescent="0.2">
      <c r="A339" t="s">
        <v>3075</v>
      </c>
      <c r="B339" t="str">
        <f t="shared" si="5"/>
        <v>Chase Wouters</v>
      </c>
      <c r="C339">
        <v>2018</v>
      </c>
    </row>
    <row r="340" spans="1:3" x14ac:dyDescent="0.2">
      <c r="A340" t="s">
        <v>1995</v>
      </c>
      <c r="B340" t="str">
        <f t="shared" si="5"/>
        <v>Chaz Reddekopp</v>
      </c>
      <c r="C340" t="s">
        <v>1817</v>
      </c>
    </row>
    <row r="341" spans="1:3" x14ac:dyDescent="0.2">
      <c r="A341" t="s">
        <v>1996</v>
      </c>
      <c r="B341" t="str">
        <f t="shared" si="5"/>
        <v>Chris Bigras</v>
      </c>
      <c r="C341" t="s">
        <v>1802</v>
      </c>
    </row>
    <row r="342" spans="1:3" x14ac:dyDescent="0.2">
      <c r="A342" t="s">
        <v>3796</v>
      </c>
      <c r="B342" t="str">
        <f t="shared" si="5"/>
        <v>Chris Breen</v>
      </c>
      <c r="C342" t="s">
        <v>1826</v>
      </c>
    </row>
    <row r="343" spans="1:3" x14ac:dyDescent="0.2">
      <c r="A343" t="s">
        <v>1997</v>
      </c>
      <c r="B343" t="str">
        <f t="shared" si="5"/>
        <v>Chris Butler</v>
      </c>
      <c r="C343" t="s">
        <v>1796</v>
      </c>
    </row>
    <row r="344" spans="1:3" x14ac:dyDescent="0.2">
      <c r="A344" t="s">
        <v>1998</v>
      </c>
      <c r="B344" t="str">
        <f t="shared" si="5"/>
        <v>Chris Casto</v>
      </c>
      <c r="C344" t="s">
        <v>1820</v>
      </c>
    </row>
    <row r="345" spans="1:3" x14ac:dyDescent="0.2">
      <c r="A345" t="s">
        <v>1999</v>
      </c>
      <c r="B345" t="str">
        <f t="shared" si="5"/>
        <v>Chris DiDomenico</v>
      </c>
      <c r="C345" t="s">
        <v>1778</v>
      </c>
    </row>
    <row r="346" spans="1:3" x14ac:dyDescent="0.2">
      <c r="A346" t="s">
        <v>3076</v>
      </c>
      <c r="B346" t="str">
        <f t="shared" si="5"/>
        <v>Chris Douglas</v>
      </c>
      <c r="C346">
        <v>2018</v>
      </c>
    </row>
    <row r="347" spans="1:3" x14ac:dyDescent="0.2">
      <c r="A347" t="s">
        <v>3775</v>
      </c>
      <c r="B347" t="str">
        <f t="shared" si="5"/>
        <v>Chris Kelly</v>
      </c>
      <c r="C347" t="s">
        <v>1812</v>
      </c>
    </row>
    <row r="348" spans="1:3" x14ac:dyDescent="0.2">
      <c r="A348" t="s">
        <v>2000</v>
      </c>
      <c r="B348" t="str">
        <f t="shared" si="5"/>
        <v>Chris Martenet</v>
      </c>
      <c r="C348" t="s">
        <v>1852</v>
      </c>
    </row>
    <row r="349" spans="1:3" x14ac:dyDescent="0.2">
      <c r="A349" t="s">
        <v>3077</v>
      </c>
      <c r="B349" t="str">
        <f t="shared" si="5"/>
        <v>Chris McQuaid</v>
      </c>
      <c r="C349">
        <v>2018</v>
      </c>
    </row>
    <row r="350" spans="1:3" x14ac:dyDescent="0.2">
      <c r="A350" t="s">
        <v>2001</v>
      </c>
      <c r="B350" t="str">
        <f t="shared" si="5"/>
        <v>Chris Mueller</v>
      </c>
      <c r="C350" t="s">
        <v>1775</v>
      </c>
    </row>
    <row r="351" spans="1:3" x14ac:dyDescent="0.2">
      <c r="A351" t="s">
        <v>2002</v>
      </c>
      <c r="B351" t="str">
        <f t="shared" si="5"/>
        <v>Chris Summers</v>
      </c>
      <c r="C351" t="s">
        <v>1792</v>
      </c>
    </row>
    <row r="352" spans="1:3" x14ac:dyDescent="0.2">
      <c r="A352" t="s">
        <v>2003</v>
      </c>
      <c r="B352" t="str">
        <f t="shared" si="5"/>
        <v>Chris Terry</v>
      </c>
      <c r="C352" t="s">
        <v>1780</v>
      </c>
    </row>
    <row r="353" spans="1:3" x14ac:dyDescent="0.2">
      <c r="A353" t="s">
        <v>3078</v>
      </c>
      <c r="B353" t="str">
        <f t="shared" si="5"/>
        <v>Christian Felton</v>
      </c>
      <c r="C353">
        <v>2018</v>
      </c>
    </row>
    <row r="354" spans="1:3" x14ac:dyDescent="0.2">
      <c r="A354" t="s">
        <v>2004</v>
      </c>
      <c r="B354" t="str">
        <f t="shared" si="5"/>
        <v>Christian Jaros</v>
      </c>
      <c r="C354" t="s">
        <v>1769</v>
      </c>
    </row>
    <row r="355" spans="1:3" x14ac:dyDescent="0.2">
      <c r="A355" t="s">
        <v>3079</v>
      </c>
      <c r="B355" t="str">
        <f t="shared" si="5"/>
        <v>Christian Krygier</v>
      </c>
      <c r="C355">
        <v>2018</v>
      </c>
    </row>
    <row r="356" spans="1:3" x14ac:dyDescent="0.2">
      <c r="A356" t="s">
        <v>2005</v>
      </c>
      <c r="B356" t="str">
        <f t="shared" si="5"/>
        <v>Christian Wolanin</v>
      </c>
      <c r="C356" t="s">
        <v>1769</v>
      </c>
    </row>
    <row r="357" spans="1:3" x14ac:dyDescent="0.2">
      <c r="A357" t="s">
        <v>2006</v>
      </c>
      <c r="B357" t="str">
        <f t="shared" si="5"/>
        <v>Christoffer Ehn</v>
      </c>
      <c r="C357" t="s">
        <v>1773</v>
      </c>
    </row>
    <row r="358" spans="1:3" x14ac:dyDescent="0.2">
      <c r="A358" t="s">
        <v>2007</v>
      </c>
      <c r="B358" t="str">
        <f t="shared" si="5"/>
        <v>Christoph Bertschy</v>
      </c>
      <c r="C358" t="s">
        <v>1767</v>
      </c>
    </row>
    <row r="359" spans="1:3" x14ac:dyDescent="0.2">
      <c r="A359" t="s">
        <v>3080</v>
      </c>
      <c r="B359" t="str">
        <f t="shared" si="5"/>
        <v>Christophe Farmer</v>
      </c>
      <c r="C359">
        <v>2019</v>
      </c>
    </row>
    <row r="360" spans="1:3" x14ac:dyDescent="0.2">
      <c r="A360" t="s">
        <v>2008</v>
      </c>
      <c r="B360" t="str">
        <f t="shared" si="5"/>
        <v>Christopher Brown</v>
      </c>
      <c r="C360" t="s">
        <v>1828</v>
      </c>
    </row>
    <row r="361" spans="1:3" x14ac:dyDescent="0.2">
      <c r="A361" t="s">
        <v>3081</v>
      </c>
      <c r="B361" t="str">
        <f t="shared" si="5"/>
        <v>Christopher Dedeyan</v>
      </c>
      <c r="C361">
        <v>2018</v>
      </c>
    </row>
    <row r="362" spans="1:3" x14ac:dyDescent="0.2">
      <c r="A362" t="s">
        <v>2009</v>
      </c>
      <c r="B362" t="str">
        <f t="shared" si="5"/>
        <v>Christopher Paquette</v>
      </c>
      <c r="C362" t="s">
        <v>1782</v>
      </c>
    </row>
    <row r="363" spans="1:3" x14ac:dyDescent="0.2">
      <c r="A363" t="s">
        <v>2010</v>
      </c>
      <c r="B363" t="str">
        <f t="shared" si="5"/>
        <v>Christopher Wilkie</v>
      </c>
      <c r="C363" t="s">
        <v>1794</v>
      </c>
    </row>
    <row r="364" spans="1:3" x14ac:dyDescent="0.2">
      <c r="A364" t="s">
        <v>2011</v>
      </c>
      <c r="B364" t="str">
        <f t="shared" si="5"/>
        <v>Clark Bishop</v>
      </c>
      <c r="C364" t="s">
        <v>1808</v>
      </c>
    </row>
    <row r="365" spans="1:3" x14ac:dyDescent="0.2">
      <c r="A365" t="s">
        <v>2012</v>
      </c>
      <c r="B365" t="str">
        <f t="shared" si="5"/>
        <v>Clayton Phillips</v>
      </c>
      <c r="C365" t="s">
        <v>1792</v>
      </c>
    </row>
    <row r="366" spans="1:3" x14ac:dyDescent="0.2">
      <c r="A366" t="s">
        <v>2013</v>
      </c>
      <c r="B366" t="str">
        <f t="shared" si="5"/>
        <v>Cliff Pu</v>
      </c>
      <c r="C366" t="s">
        <v>1828</v>
      </c>
    </row>
    <row r="367" spans="1:3" x14ac:dyDescent="0.2">
      <c r="A367" t="s">
        <v>2014</v>
      </c>
      <c r="B367" t="str">
        <f t="shared" si="5"/>
        <v>Cody Bass</v>
      </c>
      <c r="C367" t="s">
        <v>1800</v>
      </c>
    </row>
    <row r="368" spans="1:3" x14ac:dyDescent="0.2">
      <c r="A368" t="s">
        <v>2015</v>
      </c>
      <c r="B368" t="str">
        <f t="shared" si="5"/>
        <v>Cody Donaghey</v>
      </c>
      <c r="C368" t="s">
        <v>1769</v>
      </c>
    </row>
    <row r="369" spans="1:3" x14ac:dyDescent="0.2">
      <c r="A369" t="s">
        <v>2016</v>
      </c>
      <c r="B369" t="str">
        <f t="shared" si="5"/>
        <v>Cody Franson</v>
      </c>
      <c r="C369" t="s">
        <v>1778</v>
      </c>
    </row>
    <row r="370" spans="1:3" x14ac:dyDescent="0.2">
      <c r="A370" t="s">
        <v>2017</v>
      </c>
      <c r="B370" t="str">
        <f t="shared" si="5"/>
        <v>Cody Glass</v>
      </c>
      <c r="C370" t="s">
        <v>1820</v>
      </c>
    </row>
    <row r="371" spans="1:3" x14ac:dyDescent="0.2">
      <c r="A371" t="s">
        <v>3782</v>
      </c>
      <c r="B371" t="str">
        <f t="shared" si="5"/>
        <v>Cody Goloubef</v>
      </c>
      <c r="C371" t="s">
        <v>1784</v>
      </c>
    </row>
    <row r="372" spans="1:3" x14ac:dyDescent="0.2">
      <c r="A372" t="s">
        <v>2018</v>
      </c>
      <c r="B372" t="str">
        <f t="shared" si="5"/>
        <v>Colby Cave</v>
      </c>
      <c r="C372" t="s">
        <v>1826</v>
      </c>
    </row>
    <row r="373" spans="1:3" x14ac:dyDescent="0.2">
      <c r="A373" t="s">
        <v>3082</v>
      </c>
      <c r="B373" t="str">
        <f t="shared" si="5"/>
        <v>Colby Enns</v>
      </c>
      <c r="C373">
        <v>2018</v>
      </c>
    </row>
    <row r="374" spans="1:3" x14ac:dyDescent="0.2">
      <c r="A374" t="s">
        <v>2019</v>
      </c>
      <c r="B374" t="str">
        <f t="shared" si="5"/>
        <v>Colby Sissons</v>
      </c>
      <c r="C374" t="s">
        <v>1767</v>
      </c>
    </row>
    <row r="375" spans="1:3" x14ac:dyDescent="0.2">
      <c r="A375" t="s">
        <v>2020</v>
      </c>
      <c r="B375" t="str">
        <f t="shared" si="5"/>
        <v>Colby Williams</v>
      </c>
      <c r="C375" t="s">
        <v>1771</v>
      </c>
    </row>
    <row r="376" spans="1:3" x14ac:dyDescent="0.2">
      <c r="A376" t="s">
        <v>2021</v>
      </c>
      <c r="B376" t="str">
        <f t="shared" si="5"/>
        <v>Cole Bardreau</v>
      </c>
      <c r="C376" t="s">
        <v>1872</v>
      </c>
    </row>
    <row r="377" spans="1:3" x14ac:dyDescent="0.2">
      <c r="A377" t="s">
        <v>2022</v>
      </c>
      <c r="B377" t="str">
        <f t="shared" si="5"/>
        <v>Cole Candella</v>
      </c>
      <c r="C377" t="s">
        <v>1786</v>
      </c>
    </row>
    <row r="378" spans="1:3" x14ac:dyDescent="0.2">
      <c r="A378" t="s">
        <v>2023</v>
      </c>
      <c r="B378" t="str">
        <f t="shared" si="5"/>
        <v>Cole Cassels</v>
      </c>
      <c r="C378" t="s">
        <v>1786</v>
      </c>
    </row>
    <row r="379" spans="1:3" x14ac:dyDescent="0.2">
      <c r="A379" t="s">
        <v>3083</v>
      </c>
      <c r="B379" t="str">
        <f t="shared" si="5"/>
        <v>Cole Caufield</v>
      </c>
      <c r="C379">
        <v>2019</v>
      </c>
    </row>
    <row r="380" spans="1:3" x14ac:dyDescent="0.2">
      <c r="A380" t="s">
        <v>3084</v>
      </c>
      <c r="B380" t="str">
        <f t="shared" si="5"/>
        <v>Cole Fonstad</v>
      </c>
      <c r="C380">
        <v>2018</v>
      </c>
    </row>
    <row r="381" spans="1:3" x14ac:dyDescent="0.2">
      <c r="A381" t="s">
        <v>2024</v>
      </c>
      <c r="B381" t="str">
        <f t="shared" si="5"/>
        <v>Cole Fraser</v>
      </c>
      <c r="C381" t="s">
        <v>1773</v>
      </c>
    </row>
    <row r="382" spans="1:3" x14ac:dyDescent="0.2">
      <c r="A382" t="s">
        <v>2025</v>
      </c>
      <c r="B382" t="str">
        <f t="shared" si="5"/>
        <v>Cole Guttman</v>
      </c>
      <c r="C382" t="s">
        <v>1782</v>
      </c>
    </row>
    <row r="383" spans="1:3" x14ac:dyDescent="0.2">
      <c r="A383" t="s">
        <v>2026</v>
      </c>
      <c r="B383" t="str">
        <f t="shared" si="5"/>
        <v>Cole Hults</v>
      </c>
      <c r="C383" t="s">
        <v>1817</v>
      </c>
    </row>
    <row r="384" spans="1:3" x14ac:dyDescent="0.2">
      <c r="A384" t="s">
        <v>3085</v>
      </c>
      <c r="B384" t="str">
        <f t="shared" si="5"/>
        <v>Cole Krygier</v>
      </c>
      <c r="C384">
        <v>2018</v>
      </c>
    </row>
    <row r="385" spans="1:3" x14ac:dyDescent="0.2">
      <c r="A385" t="s">
        <v>3086</v>
      </c>
      <c r="B385" t="str">
        <f t="shared" si="5"/>
        <v>Cole Perfetti</v>
      </c>
      <c r="C385">
        <v>2020</v>
      </c>
    </row>
    <row r="386" spans="1:3" x14ac:dyDescent="0.2">
      <c r="A386" t="s">
        <v>3805</v>
      </c>
      <c r="B386" t="str">
        <f t="shared" ref="B386:B449" si="6">LEFT(A386,FIND("(",A386)-2)</f>
        <v>Cole Purboo</v>
      </c>
      <c r="C386">
        <v>2018</v>
      </c>
    </row>
    <row r="387" spans="1:3" x14ac:dyDescent="0.2">
      <c r="A387" t="s">
        <v>3087</v>
      </c>
      <c r="B387" t="str">
        <f t="shared" si="6"/>
        <v>Cole Reinhardt</v>
      </c>
      <c r="C387">
        <v>2018</v>
      </c>
    </row>
    <row r="388" spans="1:3" x14ac:dyDescent="0.2">
      <c r="A388" t="s">
        <v>2027</v>
      </c>
      <c r="B388" t="str">
        <f t="shared" si="6"/>
        <v>Cole Schneider</v>
      </c>
      <c r="C388" t="s">
        <v>1802</v>
      </c>
    </row>
    <row r="389" spans="1:3" x14ac:dyDescent="0.2">
      <c r="A389" t="s">
        <v>2028</v>
      </c>
      <c r="B389" t="str">
        <f t="shared" si="6"/>
        <v>Cole Ully</v>
      </c>
      <c r="C389" t="s">
        <v>1852</v>
      </c>
    </row>
    <row r="390" spans="1:3" x14ac:dyDescent="0.2">
      <c r="A390" t="s">
        <v>2029</v>
      </c>
      <c r="B390" t="str">
        <f t="shared" si="6"/>
        <v>Colin Campbell</v>
      </c>
      <c r="C390" t="s">
        <v>1773</v>
      </c>
    </row>
    <row r="391" spans="1:3" x14ac:dyDescent="0.2">
      <c r="A391" t="s">
        <v>2030</v>
      </c>
      <c r="B391" t="str">
        <f t="shared" si="6"/>
        <v>Colin Greening</v>
      </c>
      <c r="C391" t="s">
        <v>1775</v>
      </c>
    </row>
    <row r="392" spans="1:3" x14ac:dyDescent="0.2">
      <c r="A392" t="s">
        <v>3784</v>
      </c>
      <c r="B392" t="str">
        <f t="shared" si="6"/>
        <v>Colin Larkin</v>
      </c>
      <c r="C392" t="s">
        <v>1765</v>
      </c>
    </row>
    <row r="393" spans="1:3" x14ac:dyDescent="0.2">
      <c r="A393" t="s">
        <v>2031</v>
      </c>
      <c r="B393" t="str">
        <f t="shared" si="6"/>
        <v>Colin McDonald</v>
      </c>
      <c r="C393" t="s">
        <v>1872</v>
      </c>
    </row>
    <row r="394" spans="1:3" x14ac:dyDescent="0.2">
      <c r="A394" t="s">
        <v>3088</v>
      </c>
      <c r="B394" t="str">
        <f t="shared" si="6"/>
        <v>Colin Schmidt</v>
      </c>
      <c r="C394">
        <v>2018</v>
      </c>
    </row>
    <row r="395" spans="1:3" x14ac:dyDescent="0.2">
      <c r="A395" t="s">
        <v>3089</v>
      </c>
      <c r="B395" t="str">
        <f t="shared" si="6"/>
        <v>Colin Ugbekile</v>
      </c>
      <c r="C395">
        <v>2018</v>
      </c>
    </row>
    <row r="396" spans="1:3" x14ac:dyDescent="0.2">
      <c r="A396" t="s">
        <v>2032</v>
      </c>
      <c r="B396" t="str">
        <f t="shared" si="6"/>
        <v>Colin White</v>
      </c>
      <c r="C396" t="s">
        <v>1769</v>
      </c>
    </row>
    <row r="397" spans="1:3" x14ac:dyDescent="0.2">
      <c r="A397" t="s">
        <v>2033</v>
      </c>
      <c r="B397" t="str">
        <f t="shared" si="6"/>
        <v>Collin Adams</v>
      </c>
      <c r="C397" t="s">
        <v>1805</v>
      </c>
    </row>
    <row r="398" spans="1:3" x14ac:dyDescent="0.2">
      <c r="A398" t="s">
        <v>2034</v>
      </c>
      <c r="B398" t="str">
        <f t="shared" si="6"/>
        <v>Colton White</v>
      </c>
      <c r="C398" t="s">
        <v>1767</v>
      </c>
    </row>
    <row r="399" spans="1:3" x14ac:dyDescent="0.2">
      <c r="A399" t="s">
        <v>2035</v>
      </c>
      <c r="B399" t="str">
        <f t="shared" si="6"/>
        <v>Conner Bleackley</v>
      </c>
      <c r="C399" t="s">
        <v>1796</v>
      </c>
    </row>
    <row r="400" spans="1:3" x14ac:dyDescent="0.2">
      <c r="A400" t="s">
        <v>3090</v>
      </c>
      <c r="B400" t="str">
        <f t="shared" si="6"/>
        <v>Conner Hutchison</v>
      </c>
      <c r="C400">
        <v>2018</v>
      </c>
    </row>
    <row r="401" spans="1:3" x14ac:dyDescent="0.2">
      <c r="A401" t="s">
        <v>2036</v>
      </c>
      <c r="B401" t="str">
        <f t="shared" si="6"/>
        <v>Connor Bunnaman</v>
      </c>
      <c r="C401" t="s">
        <v>1872</v>
      </c>
    </row>
    <row r="402" spans="1:3" x14ac:dyDescent="0.2">
      <c r="A402" t="s">
        <v>3091</v>
      </c>
      <c r="B402" t="str">
        <f t="shared" si="6"/>
        <v>Connor Corcoran</v>
      </c>
      <c r="C402">
        <v>2018</v>
      </c>
    </row>
    <row r="403" spans="1:3" x14ac:dyDescent="0.2">
      <c r="A403" t="s">
        <v>2037</v>
      </c>
      <c r="B403" t="str">
        <f t="shared" si="6"/>
        <v>Connor Hall</v>
      </c>
      <c r="C403" t="s">
        <v>1792</v>
      </c>
    </row>
    <row r="404" spans="1:3" x14ac:dyDescent="0.2">
      <c r="A404" t="s">
        <v>2038</v>
      </c>
      <c r="B404" t="str">
        <f t="shared" si="6"/>
        <v>Connor Hobbs</v>
      </c>
      <c r="C404" t="s">
        <v>1771</v>
      </c>
    </row>
    <row r="405" spans="1:3" x14ac:dyDescent="0.2">
      <c r="A405" t="s">
        <v>2039</v>
      </c>
      <c r="B405" t="str">
        <f t="shared" si="6"/>
        <v>Connor Hurley</v>
      </c>
      <c r="C405" t="s">
        <v>1828</v>
      </c>
    </row>
    <row r="406" spans="1:3" x14ac:dyDescent="0.2">
      <c r="A406" t="s">
        <v>3787</v>
      </c>
      <c r="B406" t="str">
        <f t="shared" si="6"/>
        <v>Connor Jones</v>
      </c>
      <c r="C406" t="s">
        <v>1805</v>
      </c>
    </row>
    <row r="407" spans="1:3" x14ac:dyDescent="0.2">
      <c r="A407" t="s">
        <v>3092</v>
      </c>
      <c r="B407" t="str">
        <f t="shared" si="6"/>
        <v>Connor McClennon</v>
      </c>
      <c r="C407">
        <v>2020</v>
      </c>
    </row>
    <row r="408" spans="1:3" x14ac:dyDescent="0.2">
      <c r="A408" t="s">
        <v>3093</v>
      </c>
      <c r="B408" t="str">
        <f t="shared" si="6"/>
        <v>Connor Roberts</v>
      </c>
      <c r="C408">
        <v>2018</v>
      </c>
    </row>
    <row r="409" spans="1:3" x14ac:dyDescent="0.2">
      <c r="A409" t="s">
        <v>3094</v>
      </c>
      <c r="B409" t="str">
        <f t="shared" si="6"/>
        <v>Connor Sweeney</v>
      </c>
      <c r="C409">
        <v>2018</v>
      </c>
    </row>
    <row r="410" spans="1:3" x14ac:dyDescent="0.2">
      <c r="A410" t="s">
        <v>2040</v>
      </c>
      <c r="B410" t="str">
        <f t="shared" si="6"/>
        <v>Conor Garland</v>
      </c>
      <c r="C410" t="s">
        <v>1854</v>
      </c>
    </row>
    <row r="411" spans="1:3" x14ac:dyDescent="0.2">
      <c r="A411" t="s">
        <v>2041</v>
      </c>
      <c r="B411" t="str">
        <f t="shared" si="6"/>
        <v>Conor Timmins</v>
      </c>
      <c r="C411" t="s">
        <v>1763</v>
      </c>
    </row>
    <row r="412" spans="1:3" x14ac:dyDescent="0.2">
      <c r="A412" t="s">
        <v>3095</v>
      </c>
      <c r="B412" t="str">
        <f t="shared" si="6"/>
        <v>Conrad Mölder</v>
      </c>
      <c r="C412">
        <v>2018</v>
      </c>
    </row>
    <row r="413" spans="1:3" x14ac:dyDescent="0.2">
      <c r="A413" t="s">
        <v>2042</v>
      </c>
      <c r="B413" t="str">
        <f t="shared" si="6"/>
        <v>Cooper Marody</v>
      </c>
      <c r="C413" t="s">
        <v>1872</v>
      </c>
    </row>
    <row r="414" spans="1:3" x14ac:dyDescent="0.2">
      <c r="A414" t="s">
        <v>2043</v>
      </c>
      <c r="B414" t="str">
        <f t="shared" si="6"/>
        <v>Corban Knight</v>
      </c>
      <c r="C414" t="s">
        <v>1872</v>
      </c>
    </row>
    <row r="415" spans="1:3" x14ac:dyDescent="0.2">
      <c r="A415" t="s">
        <v>2044</v>
      </c>
      <c r="B415" t="str">
        <f t="shared" si="6"/>
        <v>Corey Tropp</v>
      </c>
      <c r="C415" t="s">
        <v>1812</v>
      </c>
    </row>
    <row r="416" spans="1:3" x14ac:dyDescent="0.2">
      <c r="A416" t="s">
        <v>2045</v>
      </c>
      <c r="B416" t="str">
        <f t="shared" si="6"/>
        <v>Cory Conacher</v>
      </c>
      <c r="C416" t="s">
        <v>1782</v>
      </c>
    </row>
    <row r="417" spans="1:3" x14ac:dyDescent="0.2">
      <c r="A417" t="s">
        <v>2046</v>
      </c>
      <c r="B417" t="str">
        <f t="shared" si="6"/>
        <v>Croix Evingson</v>
      </c>
      <c r="C417" t="s">
        <v>1933</v>
      </c>
    </row>
    <row r="418" spans="1:3" x14ac:dyDescent="0.2">
      <c r="A418" t="s">
        <v>3096</v>
      </c>
      <c r="B418" t="str">
        <f t="shared" si="6"/>
        <v>Curtis Douglas</v>
      </c>
      <c r="C418">
        <v>2018</v>
      </c>
    </row>
    <row r="419" spans="1:3" x14ac:dyDescent="0.2">
      <c r="A419" t="s">
        <v>3097</v>
      </c>
      <c r="B419" t="str">
        <f t="shared" si="6"/>
        <v>Curtis Hall</v>
      </c>
      <c r="C419">
        <v>2018</v>
      </c>
    </row>
    <row r="420" spans="1:3" x14ac:dyDescent="0.2">
      <c r="A420" t="s">
        <v>2047</v>
      </c>
      <c r="B420" t="str">
        <f t="shared" si="6"/>
        <v>Curtis McKenzie</v>
      </c>
      <c r="C420" t="s">
        <v>1852</v>
      </c>
    </row>
    <row r="421" spans="1:3" x14ac:dyDescent="0.2">
      <c r="A421" t="s">
        <v>2048</v>
      </c>
      <c r="B421" t="str">
        <f t="shared" si="6"/>
        <v>Curtis Valk</v>
      </c>
      <c r="C421" t="s">
        <v>1794</v>
      </c>
    </row>
    <row r="422" spans="1:3" x14ac:dyDescent="0.2">
      <c r="A422" t="s">
        <v>2049</v>
      </c>
      <c r="B422" t="str">
        <f t="shared" si="6"/>
        <v>D'Artagnan Joly</v>
      </c>
      <c r="C422" t="s">
        <v>1784</v>
      </c>
    </row>
    <row r="423" spans="1:3" x14ac:dyDescent="0.2">
      <c r="A423" t="s">
        <v>2050</v>
      </c>
      <c r="B423" t="str">
        <f t="shared" si="6"/>
        <v>Dakota Joshua</v>
      </c>
      <c r="C423" t="s">
        <v>1775</v>
      </c>
    </row>
    <row r="424" spans="1:3" x14ac:dyDescent="0.2">
      <c r="A424" t="s">
        <v>2051</v>
      </c>
      <c r="B424" t="str">
        <f t="shared" si="6"/>
        <v>Dakota Mermis</v>
      </c>
      <c r="C424" t="s">
        <v>1854</v>
      </c>
    </row>
    <row r="425" spans="1:3" x14ac:dyDescent="0.2">
      <c r="A425" t="s">
        <v>2052</v>
      </c>
      <c r="B425" t="str">
        <f t="shared" si="6"/>
        <v>Dalton Prout</v>
      </c>
      <c r="C425" t="s">
        <v>1784</v>
      </c>
    </row>
    <row r="426" spans="1:3" x14ac:dyDescent="0.2">
      <c r="A426" t="s">
        <v>3098</v>
      </c>
      <c r="B426" t="str">
        <f t="shared" si="6"/>
        <v>Damien Giroux</v>
      </c>
      <c r="C426">
        <v>2018</v>
      </c>
    </row>
    <row r="427" spans="1:3" x14ac:dyDescent="0.2">
      <c r="A427" t="s">
        <v>2053</v>
      </c>
      <c r="B427" t="str">
        <f t="shared" si="6"/>
        <v>Damien Riat</v>
      </c>
      <c r="C427" t="s">
        <v>1771</v>
      </c>
    </row>
    <row r="428" spans="1:3" x14ac:dyDescent="0.2">
      <c r="A428" t="s">
        <v>2054</v>
      </c>
      <c r="B428" t="str">
        <f t="shared" si="6"/>
        <v>Damir Sharipzyanov</v>
      </c>
      <c r="C428" t="s">
        <v>1817</v>
      </c>
    </row>
    <row r="429" spans="1:3" x14ac:dyDescent="0.2">
      <c r="A429" t="s">
        <v>2055</v>
      </c>
      <c r="B429" t="str">
        <f t="shared" si="6"/>
        <v>Dan Renouf</v>
      </c>
      <c r="C429" t="s">
        <v>1773</v>
      </c>
    </row>
    <row r="430" spans="1:3" x14ac:dyDescent="0.2">
      <c r="A430" t="s">
        <v>2056</v>
      </c>
      <c r="B430" t="str">
        <f t="shared" si="6"/>
        <v>Dane Birks</v>
      </c>
      <c r="C430" t="s">
        <v>1792</v>
      </c>
    </row>
    <row r="431" spans="1:3" x14ac:dyDescent="0.2">
      <c r="A431" t="s">
        <v>2057</v>
      </c>
      <c r="B431" t="str">
        <f t="shared" si="6"/>
        <v>Danick Martel</v>
      </c>
      <c r="C431" t="s">
        <v>1872</v>
      </c>
    </row>
    <row r="432" spans="1:3" x14ac:dyDescent="0.2">
      <c r="A432" t="s">
        <v>2058</v>
      </c>
      <c r="B432" t="str">
        <f t="shared" si="6"/>
        <v>Daniel Audette</v>
      </c>
      <c r="C432" t="s">
        <v>1780</v>
      </c>
    </row>
    <row r="433" spans="1:3" x14ac:dyDescent="0.2">
      <c r="A433" t="s">
        <v>2059</v>
      </c>
      <c r="B433" t="str">
        <f t="shared" si="6"/>
        <v>Daniel Bernhardt</v>
      </c>
      <c r="C433" t="s">
        <v>1802</v>
      </c>
    </row>
    <row r="434" spans="1:3" x14ac:dyDescent="0.2">
      <c r="A434" t="s">
        <v>2060</v>
      </c>
      <c r="B434" t="str">
        <f t="shared" si="6"/>
        <v>Daniel Bukac</v>
      </c>
      <c r="C434" t="s">
        <v>1826</v>
      </c>
    </row>
    <row r="435" spans="1:3" x14ac:dyDescent="0.2">
      <c r="A435" t="s">
        <v>2061</v>
      </c>
      <c r="B435" t="str">
        <f t="shared" si="6"/>
        <v>Daniel Carr</v>
      </c>
      <c r="C435" t="s">
        <v>1780</v>
      </c>
    </row>
    <row r="436" spans="1:3" x14ac:dyDescent="0.2">
      <c r="A436" t="s">
        <v>2062</v>
      </c>
      <c r="B436" t="str">
        <f t="shared" si="6"/>
        <v>Daniel Catenacci</v>
      </c>
      <c r="C436" t="s">
        <v>1802</v>
      </c>
    </row>
    <row r="437" spans="1:3" x14ac:dyDescent="0.2">
      <c r="A437" t="s">
        <v>3099</v>
      </c>
      <c r="B437" t="str">
        <f t="shared" si="6"/>
        <v>Daniel Dvorak</v>
      </c>
      <c r="C437">
        <v>2018</v>
      </c>
    </row>
    <row r="438" spans="1:3" x14ac:dyDescent="0.2">
      <c r="A438" t="s">
        <v>3100</v>
      </c>
      <c r="B438" t="str">
        <f t="shared" si="6"/>
        <v>Daniel Hilsendager</v>
      </c>
      <c r="C438">
        <v>2018</v>
      </c>
    </row>
    <row r="439" spans="1:3" x14ac:dyDescent="0.2">
      <c r="A439" t="s">
        <v>3101</v>
      </c>
      <c r="B439" t="str">
        <f t="shared" si="6"/>
        <v>Daniel Kowalczyk</v>
      </c>
      <c r="C439">
        <v>2018</v>
      </c>
    </row>
    <row r="440" spans="1:3" x14ac:dyDescent="0.2">
      <c r="A440" t="s">
        <v>3102</v>
      </c>
      <c r="B440" t="str">
        <f t="shared" si="6"/>
        <v>Daniel Kurovský</v>
      </c>
      <c r="C440">
        <v>2018</v>
      </c>
    </row>
    <row r="441" spans="1:3" x14ac:dyDescent="0.2">
      <c r="A441" t="s">
        <v>3103</v>
      </c>
      <c r="B441" t="str">
        <f t="shared" si="6"/>
        <v>Daniel Lebedeff</v>
      </c>
      <c r="C441">
        <v>2018</v>
      </c>
    </row>
    <row r="442" spans="1:3" x14ac:dyDescent="0.2">
      <c r="A442" t="s">
        <v>3104</v>
      </c>
      <c r="B442" t="str">
        <f t="shared" si="6"/>
        <v>Daniel Moody</v>
      </c>
      <c r="C442">
        <v>2018</v>
      </c>
    </row>
    <row r="443" spans="1:3" x14ac:dyDescent="0.2">
      <c r="A443" t="s">
        <v>2063</v>
      </c>
      <c r="B443" t="str">
        <f t="shared" si="6"/>
        <v>Daniel O'Regan</v>
      </c>
      <c r="C443" t="s">
        <v>1828</v>
      </c>
    </row>
    <row r="444" spans="1:3" x14ac:dyDescent="0.2">
      <c r="A444" t="s">
        <v>2064</v>
      </c>
      <c r="B444" t="str">
        <f t="shared" si="6"/>
        <v>Daniel Pribyl</v>
      </c>
      <c r="C444" t="s">
        <v>1784</v>
      </c>
    </row>
    <row r="445" spans="1:3" x14ac:dyDescent="0.2">
      <c r="A445" t="s">
        <v>2065</v>
      </c>
      <c r="B445" t="str">
        <f t="shared" si="6"/>
        <v>Daniel Sprong</v>
      </c>
      <c r="C445" t="s">
        <v>1792</v>
      </c>
    </row>
    <row r="446" spans="1:3" x14ac:dyDescent="0.2">
      <c r="A446" t="s">
        <v>2066</v>
      </c>
      <c r="B446" t="str">
        <f t="shared" si="6"/>
        <v>Daniel Walcott</v>
      </c>
      <c r="C446" t="s">
        <v>1782</v>
      </c>
    </row>
    <row r="447" spans="1:3" x14ac:dyDescent="0.2">
      <c r="A447" t="s">
        <v>2067</v>
      </c>
      <c r="B447" t="str">
        <f t="shared" si="6"/>
        <v>Daniel Zaar</v>
      </c>
      <c r="C447" t="s">
        <v>1810</v>
      </c>
    </row>
    <row r="448" spans="1:3" x14ac:dyDescent="0.2">
      <c r="A448" t="s">
        <v>3105</v>
      </c>
      <c r="B448" t="str">
        <f t="shared" si="6"/>
        <v>Daniil Gushchin</v>
      </c>
      <c r="C448">
        <v>2020</v>
      </c>
    </row>
    <row r="449" spans="1:3" x14ac:dyDescent="0.2">
      <c r="A449" t="s">
        <v>3106</v>
      </c>
      <c r="B449" t="str">
        <f t="shared" si="6"/>
        <v>Daniil Isayev</v>
      </c>
      <c r="C449">
        <v>2018</v>
      </c>
    </row>
    <row r="450" spans="1:3" x14ac:dyDescent="0.2">
      <c r="A450" t="s">
        <v>2068</v>
      </c>
      <c r="B450" t="str">
        <f t="shared" ref="B450:B513" si="7">LEFT(A450,FIND("(",A450)-2)</f>
        <v>Daniil Tarasov</v>
      </c>
      <c r="C450" t="s">
        <v>1790</v>
      </c>
    </row>
    <row r="451" spans="1:3" x14ac:dyDescent="0.2">
      <c r="A451" t="s">
        <v>3107</v>
      </c>
      <c r="B451" t="str">
        <f t="shared" si="7"/>
        <v>Danil Antropov</v>
      </c>
      <c r="C451">
        <v>2019</v>
      </c>
    </row>
    <row r="452" spans="1:3" x14ac:dyDescent="0.2">
      <c r="A452" t="s">
        <v>3108</v>
      </c>
      <c r="B452" t="str">
        <f t="shared" si="7"/>
        <v>Danil Bashkirov</v>
      </c>
      <c r="C452">
        <v>2019</v>
      </c>
    </row>
    <row r="453" spans="1:3" x14ac:dyDescent="0.2">
      <c r="A453" t="s">
        <v>3109</v>
      </c>
      <c r="B453" t="str">
        <f t="shared" si="7"/>
        <v>Danil Perepechayev</v>
      </c>
      <c r="C453">
        <v>2020</v>
      </c>
    </row>
    <row r="454" spans="1:3" x14ac:dyDescent="0.2">
      <c r="A454" t="s">
        <v>3110</v>
      </c>
      <c r="B454" t="str">
        <f t="shared" si="7"/>
        <v>Danil Zinovyev</v>
      </c>
      <c r="C454">
        <v>2019</v>
      </c>
    </row>
    <row r="455" spans="1:3" x14ac:dyDescent="0.2">
      <c r="A455" t="s">
        <v>3111</v>
      </c>
      <c r="B455" t="str">
        <f t="shared" si="7"/>
        <v>Danila Dyadenkin</v>
      </c>
      <c r="C455">
        <v>2018</v>
      </c>
    </row>
    <row r="456" spans="1:3" x14ac:dyDescent="0.2">
      <c r="A456" t="s">
        <v>3112</v>
      </c>
      <c r="B456" t="str">
        <f t="shared" si="7"/>
        <v>Danila Galenyuk</v>
      </c>
      <c r="C456">
        <v>2018</v>
      </c>
    </row>
    <row r="457" spans="1:3" x14ac:dyDescent="0.2">
      <c r="A457" t="s">
        <v>3113</v>
      </c>
      <c r="B457" t="str">
        <f t="shared" si="7"/>
        <v>Danila Zhuravlyov</v>
      </c>
      <c r="C457">
        <v>2018</v>
      </c>
    </row>
    <row r="458" spans="1:3" x14ac:dyDescent="0.2">
      <c r="A458" t="s">
        <v>3114</v>
      </c>
      <c r="B458" t="str">
        <f t="shared" si="7"/>
        <v>Danny Weight</v>
      </c>
      <c r="C458">
        <v>2019</v>
      </c>
    </row>
    <row r="459" spans="1:3" x14ac:dyDescent="0.2">
      <c r="A459" t="s">
        <v>2069</v>
      </c>
      <c r="B459" t="str">
        <f t="shared" si="7"/>
        <v>Dante Fabbro</v>
      </c>
      <c r="C459" t="s">
        <v>1800</v>
      </c>
    </row>
    <row r="460" spans="1:3" x14ac:dyDescent="0.2">
      <c r="A460" t="s">
        <v>2070</v>
      </c>
      <c r="B460" t="str">
        <f t="shared" si="7"/>
        <v>Dante Salituro</v>
      </c>
      <c r="C460" t="s">
        <v>1788</v>
      </c>
    </row>
    <row r="461" spans="1:3" x14ac:dyDescent="0.2">
      <c r="A461" t="s">
        <v>2071</v>
      </c>
      <c r="B461" t="str">
        <f t="shared" si="7"/>
        <v>Danton Heinen</v>
      </c>
      <c r="C461" t="s">
        <v>1826</v>
      </c>
    </row>
    <row r="462" spans="1:3" x14ac:dyDescent="0.2">
      <c r="A462" t="s">
        <v>2072</v>
      </c>
      <c r="B462" t="str">
        <f t="shared" si="7"/>
        <v>Darren Archibald</v>
      </c>
      <c r="C462" t="s">
        <v>1786</v>
      </c>
    </row>
    <row r="463" spans="1:3" x14ac:dyDescent="0.2">
      <c r="A463" t="s">
        <v>2073</v>
      </c>
      <c r="B463" t="str">
        <f t="shared" si="7"/>
        <v>David Bernhardt</v>
      </c>
      <c r="C463" t="s">
        <v>1872</v>
      </c>
    </row>
    <row r="464" spans="1:3" x14ac:dyDescent="0.2">
      <c r="A464" t="s">
        <v>2074</v>
      </c>
      <c r="B464" t="str">
        <f t="shared" si="7"/>
        <v>David Cotton</v>
      </c>
      <c r="C464" t="s">
        <v>1808</v>
      </c>
    </row>
    <row r="465" spans="1:3" x14ac:dyDescent="0.2">
      <c r="A465" t="s">
        <v>2075</v>
      </c>
      <c r="B465" t="str">
        <f t="shared" si="7"/>
        <v>David Drake</v>
      </c>
      <c r="C465" t="s">
        <v>1872</v>
      </c>
    </row>
    <row r="466" spans="1:3" x14ac:dyDescent="0.2">
      <c r="A466" t="s">
        <v>2076</v>
      </c>
      <c r="B466" t="str">
        <f t="shared" si="7"/>
        <v>David Farrance</v>
      </c>
      <c r="C466" t="s">
        <v>1800</v>
      </c>
    </row>
    <row r="467" spans="1:3" x14ac:dyDescent="0.2">
      <c r="A467" t="s">
        <v>3115</v>
      </c>
      <c r="B467" t="str">
        <f t="shared" si="7"/>
        <v>David Gustafsson</v>
      </c>
      <c r="C467">
        <v>2018</v>
      </c>
    </row>
    <row r="468" spans="1:3" x14ac:dyDescent="0.2">
      <c r="A468" t="s">
        <v>3116</v>
      </c>
      <c r="B468" t="str">
        <f t="shared" si="7"/>
        <v>Dávid Hrenák</v>
      </c>
      <c r="C468">
        <v>2018</v>
      </c>
    </row>
    <row r="469" spans="1:3" x14ac:dyDescent="0.2">
      <c r="A469" t="s">
        <v>2077</v>
      </c>
      <c r="B469" t="str">
        <f t="shared" si="7"/>
        <v>David Kämpf</v>
      </c>
      <c r="C469" t="s">
        <v>1778</v>
      </c>
    </row>
    <row r="470" spans="1:3" x14ac:dyDescent="0.2">
      <c r="A470" t="s">
        <v>2078</v>
      </c>
      <c r="B470" t="str">
        <f t="shared" si="7"/>
        <v>David Kase</v>
      </c>
      <c r="C470" t="s">
        <v>1872</v>
      </c>
    </row>
    <row r="471" spans="1:3" x14ac:dyDescent="0.2">
      <c r="A471" t="s">
        <v>3117</v>
      </c>
      <c r="B471" t="str">
        <f t="shared" si="7"/>
        <v>David Levin</v>
      </c>
      <c r="C471">
        <v>2018</v>
      </c>
    </row>
    <row r="472" spans="1:3" x14ac:dyDescent="0.2">
      <c r="A472" t="s">
        <v>3118</v>
      </c>
      <c r="B472" t="str">
        <f t="shared" si="7"/>
        <v>David Lilja</v>
      </c>
      <c r="C472">
        <v>2018</v>
      </c>
    </row>
    <row r="473" spans="1:3" x14ac:dyDescent="0.2">
      <c r="A473" t="s">
        <v>3119</v>
      </c>
      <c r="B473" t="str">
        <f t="shared" si="7"/>
        <v>David Madsen</v>
      </c>
      <c r="C473">
        <v>2018</v>
      </c>
    </row>
    <row r="474" spans="1:3" x14ac:dyDescent="0.2">
      <c r="A474" t="s">
        <v>2079</v>
      </c>
      <c r="B474" t="str">
        <f t="shared" si="7"/>
        <v>David Noël</v>
      </c>
      <c r="C474" t="s">
        <v>1796</v>
      </c>
    </row>
    <row r="475" spans="1:3" x14ac:dyDescent="0.2">
      <c r="A475" t="s">
        <v>2080</v>
      </c>
      <c r="B475" t="str">
        <f t="shared" si="7"/>
        <v>David Pope</v>
      </c>
      <c r="C475" t="s">
        <v>1773</v>
      </c>
    </row>
    <row r="476" spans="1:3" x14ac:dyDescent="0.2">
      <c r="A476" t="s">
        <v>2081</v>
      </c>
      <c r="B476" t="str">
        <f t="shared" si="7"/>
        <v>David Quenneville</v>
      </c>
      <c r="C476" t="s">
        <v>1805</v>
      </c>
    </row>
    <row r="477" spans="1:3" x14ac:dyDescent="0.2">
      <c r="A477" t="s">
        <v>2082</v>
      </c>
      <c r="B477" t="str">
        <f t="shared" si="7"/>
        <v>David Schlemko</v>
      </c>
      <c r="C477" t="s">
        <v>1780</v>
      </c>
    </row>
    <row r="478" spans="1:3" x14ac:dyDescent="0.2">
      <c r="A478" t="s">
        <v>3120</v>
      </c>
      <c r="B478" t="str">
        <f t="shared" si="7"/>
        <v>David Tendeck</v>
      </c>
      <c r="C478">
        <v>2018</v>
      </c>
    </row>
    <row r="479" spans="1:3" x14ac:dyDescent="0.2">
      <c r="A479" t="s">
        <v>2083</v>
      </c>
      <c r="B479" t="str">
        <f t="shared" si="7"/>
        <v>David Warsofsky</v>
      </c>
      <c r="C479" t="s">
        <v>1763</v>
      </c>
    </row>
    <row r="480" spans="1:3" x14ac:dyDescent="0.2">
      <c r="A480" t="s">
        <v>2084</v>
      </c>
      <c r="B480" t="str">
        <f t="shared" si="7"/>
        <v>David Westlund</v>
      </c>
      <c r="C480" t="s">
        <v>1854</v>
      </c>
    </row>
    <row r="481" spans="1:3" x14ac:dyDescent="0.2">
      <c r="A481" t="s">
        <v>2085</v>
      </c>
      <c r="B481" t="str">
        <f t="shared" si="7"/>
        <v>David Wohlberg</v>
      </c>
      <c r="C481" t="s">
        <v>1767</v>
      </c>
    </row>
    <row r="482" spans="1:3" x14ac:dyDescent="0.2">
      <c r="A482" t="s">
        <v>3121</v>
      </c>
      <c r="B482" t="str">
        <f t="shared" si="7"/>
        <v>Davyd Barandun</v>
      </c>
      <c r="C482">
        <v>2018</v>
      </c>
    </row>
    <row r="483" spans="1:3" x14ac:dyDescent="0.2">
      <c r="A483" t="s">
        <v>3122</v>
      </c>
      <c r="B483" t="str">
        <f t="shared" si="7"/>
        <v>Dawson Barteaux</v>
      </c>
      <c r="C483">
        <v>2018</v>
      </c>
    </row>
    <row r="484" spans="1:3" x14ac:dyDescent="0.2">
      <c r="A484" t="s">
        <v>2086</v>
      </c>
      <c r="B484" t="str">
        <f t="shared" si="7"/>
        <v>Dawson Leedahl</v>
      </c>
      <c r="C484" t="s">
        <v>1802</v>
      </c>
    </row>
    <row r="485" spans="1:3" x14ac:dyDescent="0.2">
      <c r="A485" t="s">
        <v>3123</v>
      </c>
      <c r="B485" t="str">
        <f t="shared" si="7"/>
        <v>Dayton Rasmussen</v>
      </c>
      <c r="C485">
        <v>2018</v>
      </c>
    </row>
    <row r="486" spans="1:3" x14ac:dyDescent="0.2">
      <c r="A486" t="s">
        <v>2087</v>
      </c>
      <c r="B486" t="str">
        <f t="shared" si="7"/>
        <v>Dean Kukan</v>
      </c>
      <c r="C486" t="s">
        <v>1810</v>
      </c>
    </row>
    <row r="487" spans="1:3" x14ac:dyDescent="0.2">
      <c r="A487" t="s">
        <v>3124</v>
      </c>
      <c r="B487" t="str">
        <f t="shared" si="7"/>
        <v>Dean Schwenninger</v>
      </c>
      <c r="C487">
        <v>2019</v>
      </c>
    </row>
    <row r="488" spans="1:3" x14ac:dyDescent="0.2">
      <c r="A488" t="s">
        <v>2088</v>
      </c>
      <c r="B488" t="str">
        <f t="shared" si="7"/>
        <v>Dean Stewart</v>
      </c>
      <c r="C488" t="s">
        <v>1854</v>
      </c>
    </row>
    <row r="489" spans="1:3" x14ac:dyDescent="0.2">
      <c r="A489" t="s">
        <v>3125</v>
      </c>
      <c r="B489" t="str">
        <f t="shared" si="7"/>
        <v>Declan Chisholm</v>
      </c>
      <c r="C489">
        <v>2018</v>
      </c>
    </row>
    <row r="490" spans="1:3" x14ac:dyDescent="0.2">
      <c r="A490" t="s">
        <v>3126</v>
      </c>
      <c r="B490" t="str">
        <f t="shared" si="7"/>
        <v>Demetrios Koumontzis</v>
      </c>
      <c r="C490">
        <v>2018</v>
      </c>
    </row>
    <row r="491" spans="1:3" x14ac:dyDescent="0.2">
      <c r="A491" t="s">
        <v>3127</v>
      </c>
      <c r="B491" t="str">
        <f t="shared" si="7"/>
        <v>Demid Mansurov</v>
      </c>
      <c r="C491">
        <v>2018</v>
      </c>
    </row>
    <row r="492" spans="1:3" x14ac:dyDescent="0.2">
      <c r="A492" t="s">
        <v>2089</v>
      </c>
      <c r="B492" t="str">
        <f t="shared" si="7"/>
        <v>Denis Guryanov</v>
      </c>
      <c r="C492" t="s">
        <v>1852</v>
      </c>
    </row>
    <row r="493" spans="1:3" x14ac:dyDescent="0.2">
      <c r="A493" t="s">
        <v>2090</v>
      </c>
      <c r="B493" t="str">
        <f t="shared" si="7"/>
        <v>Denis Malgin</v>
      </c>
      <c r="C493" t="s">
        <v>1794</v>
      </c>
    </row>
    <row r="494" spans="1:3" x14ac:dyDescent="0.2">
      <c r="A494" t="s">
        <v>2091</v>
      </c>
      <c r="B494" t="str">
        <f t="shared" si="7"/>
        <v>Denis Parshin</v>
      </c>
      <c r="C494" t="s">
        <v>1763</v>
      </c>
    </row>
    <row r="495" spans="1:3" x14ac:dyDescent="0.2">
      <c r="A495" t="s">
        <v>2092</v>
      </c>
      <c r="B495" t="str">
        <f t="shared" si="7"/>
        <v>Denis Smirnov</v>
      </c>
      <c r="C495" t="s">
        <v>1763</v>
      </c>
    </row>
    <row r="496" spans="1:3" x14ac:dyDescent="0.2">
      <c r="A496" t="s">
        <v>3128</v>
      </c>
      <c r="B496" t="str">
        <f t="shared" si="7"/>
        <v>Deniss Fjodorovs</v>
      </c>
      <c r="C496">
        <v>2019</v>
      </c>
    </row>
    <row r="497" spans="1:3" x14ac:dyDescent="0.2">
      <c r="A497" t="s">
        <v>3129</v>
      </c>
      <c r="B497" t="str">
        <f t="shared" si="7"/>
        <v>Dennis Busby</v>
      </c>
      <c r="C497">
        <v>2018</v>
      </c>
    </row>
    <row r="498" spans="1:3" x14ac:dyDescent="0.2">
      <c r="A498" t="s">
        <v>2093</v>
      </c>
      <c r="B498" t="str">
        <f t="shared" si="7"/>
        <v>Dennis Cholowski</v>
      </c>
      <c r="C498" t="s">
        <v>1773</v>
      </c>
    </row>
    <row r="499" spans="1:3" x14ac:dyDescent="0.2">
      <c r="A499" t="s">
        <v>2094</v>
      </c>
      <c r="B499" t="str">
        <f t="shared" si="7"/>
        <v>Dennis Gilbert</v>
      </c>
      <c r="C499" t="s">
        <v>1778</v>
      </c>
    </row>
    <row r="500" spans="1:3" x14ac:dyDescent="0.2">
      <c r="A500" t="s">
        <v>2095</v>
      </c>
      <c r="B500" t="str">
        <f t="shared" si="7"/>
        <v>Dennis Robertson</v>
      </c>
      <c r="C500" t="s">
        <v>1808</v>
      </c>
    </row>
    <row r="501" spans="1:3" x14ac:dyDescent="0.2">
      <c r="A501" t="s">
        <v>2096</v>
      </c>
      <c r="B501" t="str">
        <f t="shared" si="7"/>
        <v>Dennis Yan</v>
      </c>
      <c r="C501" t="s">
        <v>1782</v>
      </c>
    </row>
    <row r="502" spans="1:3" x14ac:dyDescent="0.2">
      <c r="A502" t="s">
        <v>3130</v>
      </c>
      <c r="B502" t="str">
        <f t="shared" si="7"/>
        <v>Derek Gentile</v>
      </c>
      <c r="C502">
        <v>2018</v>
      </c>
    </row>
    <row r="503" spans="1:3" x14ac:dyDescent="0.2">
      <c r="A503" t="s">
        <v>2097</v>
      </c>
      <c r="B503" t="str">
        <f t="shared" si="7"/>
        <v>Devante Stephens</v>
      </c>
      <c r="C503" t="s">
        <v>1828</v>
      </c>
    </row>
    <row r="504" spans="1:3" x14ac:dyDescent="0.2">
      <c r="A504" t="s">
        <v>2098</v>
      </c>
      <c r="B504" t="str">
        <f t="shared" si="7"/>
        <v>Deven Sideroff</v>
      </c>
      <c r="C504" t="s">
        <v>1812</v>
      </c>
    </row>
    <row r="505" spans="1:3" x14ac:dyDescent="0.2">
      <c r="A505" t="s">
        <v>3131</v>
      </c>
      <c r="B505" t="str">
        <f t="shared" si="7"/>
        <v>Devlin McCabe</v>
      </c>
      <c r="C505">
        <v>2018</v>
      </c>
    </row>
    <row r="506" spans="1:3" x14ac:dyDescent="0.2">
      <c r="A506" t="s">
        <v>2099</v>
      </c>
      <c r="B506" t="str">
        <f t="shared" si="7"/>
        <v>Devon Toews</v>
      </c>
      <c r="C506" t="s">
        <v>1805</v>
      </c>
    </row>
    <row r="507" spans="1:3" x14ac:dyDescent="0.2">
      <c r="A507" t="s">
        <v>3132</v>
      </c>
      <c r="B507" t="str">
        <f t="shared" si="7"/>
        <v>Dilan Savenkov</v>
      </c>
      <c r="C507">
        <v>2019</v>
      </c>
    </row>
    <row r="508" spans="1:3" x14ac:dyDescent="0.2">
      <c r="A508" t="s">
        <v>2100</v>
      </c>
      <c r="B508" t="str">
        <f t="shared" si="7"/>
        <v>Dillon Dubé</v>
      </c>
      <c r="C508" t="s">
        <v>1784</v>
      </c>
    </row>
    <row r="509" spans="1:3" x14ac:dyDescent="0.2">
      <c r="A509" t="s">
        <v>2101</v>
      </c>
      <c r="B509" t="str">
        <f t="shared" si="7"/>
        <v>Dillon Heatherington</v>
      </c>
      <c r="C509" t="s">
        <v>1852</v>
      </c>
    </row>
    <row r="510" spans="1:3" x14ac:dyDescent="0.2">
      <c r="A510" t="s">
        <v>2102</v>
      </c>
      <c r="B510" t="str">
        <f t="shared" si="7"/>
        <v>Dillon Simpson</v>
      </c>
      <c r="C510" t="s">
        <v>1765</v>
      </c>
    </row>
    <row r="511" spans="1:3" x14ac:dyDescent="0.2">
      <c r="A511" t="s">
        <v>2103</v>
      </c>
      <c r="B511" t="str">
        <f t="shared" si="7"/>
        <v>Dmitri Samorukov</v>
      </c>
      <c r="C511" t="s">
        <v>1765</v>
      </c>
    </row>
    <row r="512" spans="1:3" x14ac:dyDescent="0.2">
      <c r="A512" t="s">
        <v>3133</v>
      </c>
      <c r="B512" t="str">
        <f t="shared" si="7"/>
        <v>Dmitri Semykin</v>
      </c>
      <c r="C512">
        <v>2018</v>
      </c>
    </row>
    <row r="513" spans="1:3" x14ac:dyDescent="0.2">
      <c r="A513" t="s">
        <v>2104</v>
      </c>
      <c r="B513" t="str">
        <f t="shared" si="7"/>
        <v>Dmitri Sergeyev</v>
      </c>
      <c r="C513" t="s">
        <v>1796</v>
      </c>
    </row>
    <row r="514" spans="1:3" x14ac:dyDescent="0.2">
      <c r="A514" t="s">
        <v>3134</v>
      </c>
      <c r="B514" t="str">
        <f t="shared" ref="B514:B577" si="8">LEFT(A514,FIND("(",A514)-2)</f>
        <v>Dmitri Sheshin</v>
      </c>
      <c r="C514">
        <v>2019</v>
      </c>
    </row>
    <row r="515" spans="1:3" x14ac:dyDescent="0.2">
      <c r="A515" t="s">
        <v>2105</v>
      </c>
      <c r="B515" t="str">
        <f t="shared" si="8"/>
        <v>Dmitri Sokolov</v>
      </c>
      <c r="C515" t="s">
        <v>1788</v>
      </c>
    </row>
    <row r="516" spans="1:3" x14ac:dyDescent="0.2">
      <c r="A516" t="s">
        <v>3135</v>
      </c>
      <c r="B516" t="str">
        <f t="shared" si="8"/>
        <v>Dmitri Tyuvilin</v>
      </c>
      <c r="C516">
        <v>2019</v>
      </c>
    </row>
    <row r="517" spans="1:3" x14ac:dyDescent="0.2">
      <c r="A517" t="s">
        <v>2106</v>
      </c>
      <c r="B517" t="str">
        <f t="shared" si="8"/>
        <v>Dmitri Zaitsev</v>
      </c>
      <c r="C517" t="s">
        <v>1771</v>
      </c>
    </row>
    <row r="518" spans="1:3" x14ac:dyDescent="0.2">
      <c r="A518" t="s">
        <v>3136</v>
      </c>
      <c r="B518" t="str">
        <f t="shared" si="8"/>
        <v>Dmitri Zavgorodny</v>
      </c>
      <c r="C518">
        <v>2018</v>
      </c>
    </row>
    <row r="519" spans="1:3" x14ac:dyDescent="0.2">
      <c r="A519" t="s">
        <v>2107</v>
      </c>
      <c r="B519" t="str">
        <f t="shared" si="8"/>
        <v>Dmitri Zhukenov</v>
      </c>
      <c r="C519" t="s">
        <v>1786</v>
      </c>
    </row>
    <row r="520" spans="1:3" x14ac:dyDescent="0.2">
      <c r="A520" t="s">
        <v>2108</v>
      </c>
      <c r="B520" t="str">
        <f t="shared" si="8"/>
        <v>Dmytro Timashov</v>
      </c>
      <c r="C520" t="s">
        <v>1775</v>
      </c>
    </row>
    <row r="521" spans="1:3" x14ac:dyDescent="0.2">
      <c r="A521" t="s">
        <v>3137</v>
      </c>
      <c r="B521" t="str">
        <f t="shared" si="8"/>
        <v>Dominic Cormier</v>
      </c>
      <c r="C521">
        <v>2018</v>
      </c>
    </row>
    <row r="522" spans="1:3" x14ac:dyDescent="0.2">
      <c r="A522" t="s">
        <v>2109</v>
      </c>
      <c r="B522" t="str">
        <f t="shared" si="8"/>
        <v>Dominic Toninato</v>
      </c>
      <c r="C522" t="s">
        <v>1763</v>
      </c>
    </row>
    <row r="523" spans="1:3" x14ac:dyDescent="0.2">
      <c r="A523" t="s">
        <v>2110</v>
      </c>
      <c r="B523" t="str">
        <f t="shared" si="8"/>
        <v>Dominic Turgeon</v>
      </c>
      <c r="C523" t="s">
        <v>1773</v>
      </c>
    </row>
    <row r="524" spans="1:3" x14ac:dyDescent="0.2">
      <c r="A524" t="s">
        <v>3808</v>
      </c>
      <c r="B524" t="str">
        <f t="shared" si="8"/>
        <v>Dominik Bokk</v>
      </c>
      <c r="C524">
        <v>2018</v>
      </c>
    </row>
    <row r="525" spans="1:3" x14ac:dyDescent="0.2">
      <c r="A525" t="s">
        <v>2111</v>
      </c>
      <c r="B525" t="str">
        <f t="shared" si="8"/>
        <v>Dominik Lakatos</v>
      </c>
      <c r="C525" t="s">
        <v>1802</v>
      </c>
    </row>
    <row r="526" spans="1:3" x14ac:dyDescent="0.2">
      <c r="A526" t="s">
        <v>2112</v>
      </c>
      <c r="B526" t="str">
        <f t="shared" si="8"/>
        <v>Dominik Masin</v>
      </c>
      <c r="C526" t="s">
        <v>1782</v>
      </c>
    </row>
    <row r="527" spans="1:3" x14ac:dyDescent="0.2">
      <c r="A527" t="s">
        <v>3138</v>
      </c>
      <c r="B527" t="str">
        <f t="shared" si="8"/>
        <v>Dominik Pavlát</v>
      </c>
      <c r="C527">
        <v>2018</v>
      </c>
    </row>
    <row r="528" spans="1:3" x14ac:dyDescent="0.2">
      <c r="A528" t="s">
        <v>2113</v>
      </c>
      <c r="B528" t="str">
        <f t="shared" si="8"/>
        <v>Dominik Simon</v>
      </c>
      <c r="C528" t="s">
        <v>1792</v>
      </c>
    </row>
    <row r="529" spans="1:3" x14ac:dyDescent="0.2">
      <c r="A529" t="s">
        <v>2114</v>
      </c>
      <c r="B529" t="str">
        <f t="shared" si="8"/>
        <v>Dominik Uher</v>
      </c>
      <c r="C529" t="s">
        <v>1792</v>
      </c>
    </row>
    <row r="530" spans="1:3" x14ac:dyDescent="0.2">
      <c r="A530" t="s">
        <v>2115</v>
      </c>
      <c r="B530" t="str">
        <f t="shared" si="8"/>
        <v>Doyle Somerby</v>
      </c>
      <c r="C530" t="s">
        <v>1810</v>
      </c>
    </row>
    <row r="531" spans="1:3" x14ac:dyDescent="0.2">
      <c r="A531" t="s">
        <v>2116</v>
      </c>
      <c r="B531" t="str">
        <f t="shared" si="8"/>
        <v>Drake Batherson</v>
      </c>
      <c r="C531" t="s">
        <v>1769</v>
      </c>
    </row>
    <row r="532" spans="1:3" x14ac:dyDescent="0.2">
      <c r="A532" t="s">
        <v>2117</v>
      </c>
      <c r="B532" t="str">
        <f t="shared" si="8"/>
        <v>Drake Rymsha</v>
      </c>
      <c r="C532" t="s">
        <v>1817</v>
      </c>
    </row>
    <row r="533" spans="1:3" x14ac:dyDescent="0.2">
      <c r="A533" t="s">
        <v>3139</v>
      </c>
      <c r="B533" t="str">
        <f t="shared" si="8"/>
        <v>Drew DeRidder</v>
      </c>
      <c r="C533">
        <v>2018</v>
      </c>
    </row>
    <row r="534" spans="1:3" x14ac:dyDescent="0.2">
      <c r="A534" t="s">
        <v>3140</v>
      </c>
      <c r="B534" t="str">
        <f t="shared" si="8"/>
        <v>Drew Helleson</v>
      </c>
      <c r="C534">
        <v>2019</v>
      </c>
    </row>
    <row r="535" spans="1:3" x14ac:dyDescent="0.2">
      <c r="A535" t="s">
        <v>2118</v>
      </c>
      <c r="B535" t="str">
        <f t="shared" si="8"/>
        <v>Dryden Hunt</v>
      </c>
      <c r="C535" t="s">
        <v>1794</v>
      </c>
    </row>
    <row r="536" spans="1:3" x14ac:dyDescent="0.2">
      <c r="A536" t="s">
        <v>3141</v>
      </c>
      <c r="B536" t="str">
        <f t="shared" si="8"/>
        <v>Duncan McGovern</v>
      </c>
      <c r="C536">
        <v>2018</v>
      </c>
    </row>
    <row r="537" spans="1:3" x14ac:dyDescent="0.2">
      <c r="A537" t="s">
        <v>2119</v>
      </c>
      <c r="B537" t="str">
        <f t="shared" si="8"/>
        <v>Duncan Siemens</v>
      </c>
      <c r="C537" t="s">
        <v>1763</v>
      </c>
    </row>
    <row r="538" spans="1:3" x14ac:dyDescent="0.2">
      <c r="A538" t="s">
        <v>3142</v>
      </c>
      <c r="B538" t="str">
        <f t="shared" si="8"/>
        <v>Dustin Wolf</v>
      </c>
      <c r="C538">
        <v>2019</v>
      </c>
    </row>
    <row r="539" spans="1:3" x14ac:dyDescent="0.2">
      <c r="A539" t="s">
        <v>3143</v>
      </c>
      <c r="B539" t="str">
        <f t="shared" si="8"/>
        <v>Dustyn McFaul</v>
      </c>
      <c r="C539">
        <v>2018</v>
      </c>
    </row>
    <row r="540" spans="1:3" x14ac:dyDescent="0.2">
      <c r="A540" t="s">
        <v>2120</v>
      </c>
      <c r="B540" t="str">
        <f t="shared" si="8"/>
        <v>Dwyer Tschantz</v>
      </c>
      <c r="C540" t="s">
        <v>1796</v>
      </c>
    </row>
    <row r="541" spans="1:3" x14ac:dyDescent="0.2">
      <c r="A541" t="s">
        <v>2121</v>
      </c>
      <c r="B541" t="str">
        <f t="shared" si="8"/>
        <v>Dylan Coghlan</v>
      </c>
      <c r="C541" t="s">
        <v>1820</v>
      </c>
    </row>
    <row r="542" spans="1:3" x14ac:dyDescent="0.2">
      <c r="A542" t="s">
        <v>3144</v>
      </c>
      <c r="B542" t="str">
        <f t="shared" si="8"/>
        <v>Dylan Cozens</v>
      </c>
      <c r="C542">
        <v>2019</v>
      </c>
    </row>
    <row r="543" spans="1:3" x14ac:dyDescent="0.2">
      <c r="A543" t="s">
        <v>2122</v>
      </c>
      <c r="B543" t="str">
        <f t="shared" si="8"/>
        <v>Dylan Gambrell</v>
      </c>
      <c r="C543" t="s">
        <v>1790</v>
      </c>
    </row>
    <row r="544" spans="1:3" x14ac:dyDescent="0.2">
      <c r="A544" t="s">
        <v>3145</v>
      </c>
      <c r="B544" t="str">
        <f t="shared" si="8"/>
        <v>Dylan Garand</v>
      </c>
      <c r="C544">
        <v>2020</v>
      </c>
    </row>
    <row r="545" spans="1:3" x14ac:dyDescent="0.2">
      <c r="A545" t="s">
        <v>3146</v>
      </c>
      <c r="B545" t="str">
        <f t="shared" si="8"/>
        <v>Dylan Holloway</v>
      </c>
      <c r="C545">
        <v>2020</v>
      </c>
    </row>
    <row r="546" spans="1:3" x14ac:dyDescent="0.2">
      <c r="A546" t="s">
        <v>2123</v>
      </c>
      <c r="B546" t="str">
        <f t="shared" si="8"/>
        <v>Dylan Labbé</v>
      </c>
      <c r="C546" t="s">
        <v>1788</v>
      </c>
    </row>
    <row r="547" spans="1:3" x14ac:dyDescent="0.2">
      <c r="A547" t="s">
        <v>2124</v>
      </c>
      <c r="B547" t="str">
        <f t="shared" si="8"/>
        <v>Dylan McIlrath</v>
      </c>
      <c r="C547" t="s">
        <v>1773</v>
      </c>
    </row>
    <row r="548" spans="1:3" x14ac:dyDescent="0.2">
      <c r="A548" t="s">
        <v>3147</v>
      </c>
      <c r="B548" t="str">
        <f t="shared" si="8"/>
        <v>Dylan Peterson</v>
      </c>
      <c r="C548">
        <v>2020</v>
      </c>
    </row>
    <row r="549" spans="1:3" x14ac:dyDescent="0.2">
      <c r="A549" t="s">
        <v>3148</v>
      </c>
      <c r="B549" t="str">
        <f t="shared" si="8"/>
        <v>Dylan Plouffe</v>
      </c>
      <c r="C549">
        <v>2018</v>
      </c>
    </row>
    <row r="550" spans="1:3" x14ac:dyDescent="0.2">
      <c r="A550" t="s">
        <v>2125</v>
      </c>
      <c r="B550" t="str">
        <f t="shared" si="8"/>
        <v>Dylan Sadowy</v>
      </c>
      <c r="C550" t="s">
        <v>1773</v>
      </c>
    </row>
    <row r="551" spans="1:3" x14ac:dyDescent="0.2">
      <c r="A551" t="s">
        <v>2126</v>
      </c>
      <c r="B551" t="str">
        <f t="shared" si="8"/>
        <v>Dylan Samberg</v>
      </c>
      <c r="C551" t="s">
        <v>1933</v>
      </c>
    </row>
    <row r="552" spans="1:3" x14ac:dyDescent="0.2">
      <c r="A552" t="s">
        <v>2127</v>
      </c>
      <c r="B552" t="str">
        <f t="shared" si="8"/>
        <v>Dylan Sikura</v>
      </c>
      <c r="C552" t="s">
        <v>1778</v>
      </c>
    </row>
    <row r="553" spans="1:3" x14ac:dyDescent="0.2">
      <c r="A553" t="s">
        <v>2128</v>
      </c>
      <c r="B553" t="str">
        <f t="shared" si="8"/>
        <v>Dylan Strome</v>
      </c>
      <c r="C553" t="s">
        <v>1854</v>
      </c>
    </row>
    <row r="554" spans="1:3" x14ac:dyDescent="0.2">
      <c r="A554" t="s">
        <v>2129</v>
      </c>
      <c r="B554" t="str">
        <f t="shared" si="8"/>
        <v>Dysin Mayo</v>
      </c>
      <c r="C554" t="s">
        <v>1854</v>
      </c>
    </row>
    <row r="555" spans="1:3" x14ac:dyDescent="0.2">
      <c r="A555" t="s">
        <v>2130</v>
      </c>
      <c r="B555" t="str">
        <f t="shared" si="8"/>
        <v>Ed Wittchow</v>
      </c>
      <c r="C555" t="s">
        <v>1794</v>
      </c>
    </row>
    <row r="556" spans="1:3" x14ac:dyDescent="0.2">
      <c r="A556" t="s">
        <v>3149</v>
      </c>
      <c r="B556" t="str">
        <f t="shared" si="8"/>
        <v>Édouard St-Laurent</v>
      </c>
      <c r="C556">
        <v>2018</v>
      </c>
    </row>
    <row r="557" spans="1:3" x14ac:dyDescent="0.2">
      <c r="A557" t="s">
        <v>2131</v>
      </c>
      <c r="B557" t="str">
        <f t="shared" si="8"/>
        <v>Eeli Tolvanen</v>
      </c>
      <c r="C557" t="s">
        <v>1800</v>
      </c>
    </row>
    <row r="558" spans="1:3" x14ac:dyDescent="0.2">
      <c r="A558" t="s">
        <v>2132</v>
      </c>
      <c r="B558" t="str">
        <f t="shared" si="8"/>
        <v>Eemeli Räsänen</v>
      </c>
      <c r="C558" t="s">
        <v>1775</v>
      </c>
    </row>
    <row r="559" spans="1:3" x14ac:dyDescent="0.2">
      <c r="A559" t="s">
        <v>2133</v>
      </c>
      <c r="B559" t="str">
        <f t="shared" si="8"/>
        <v>Eetu Luostarinen</v>
      </c>
      <c r="C559" t="s">
        <v>1808</v>
      </c>
    </row>
    <row r="560" spans="1:3" x14ac:dyDescent="0.2">
      <c r="A560" t="s">
        <v>3150</v>
      </c>
      <c r="B560" t="str">
        <f t="shared" si="8"/>
        <v>Eetu Päkkilä</v>
      </c>
      <c r="C560">
        <v>2018</v>
      </c>
    </row>
    <row r="561" spans="1:3" x14ac:dyDescent="0.2">
      <c r="A561" t="s">
        <v>2134</v>
      </c>
      <c r="B561" t="str">
        <f t="shared" si="8"/>
        <v>Eetu Tuulola</v>
      </c>
      <c r="C561" t="s">
        <v>1784</v>
      </c>
    </row>
    <row r="562" spans="1:3" x14ac:dyDescent="0.2">
      <c r="A562" t="s">
        <v>3151</v>
      </c>
      <c r="B562" t="str">
        <f t="shared" si="8"/>
        <v>Einar Emanuelsson</v>
      </c>
      <c r="C562">
        <v>2018</v>
      </c>
    </row>
    <row r="563" spans="1:3" x14ac:dyDescent="0.2">
      <c r="A563" t="s">
        <v>3152</v>
      </c>
      <c r="B563" t="str">
        <f t="shared" si="8"/>
        <v>Eli Zummack</v>
      </c>
      <c r="C563">
        <v>2018</v>
      </c>
    </row>
    <row r="564" spans="1:3" x14ac:dyDescent="0.2">
      <c r="A564" t="s">
        <v>2135</v>
      </c>
      <c r="B564" t="str">
        <f t="shared" si="8"/>
        <v>Elias Pettersson</v>
      </c>
      <c r="C564" t="s">
        <v>1786</v>
      </c>
    </row>
    <row r="565" spans="1:3" x14ac:dyDescent="0.2">
      <c r="A565" t="s">
        <v>3153</v>
      </c>
      <c r="B565" t="str">
        <f t="shared" si="8"/>
        <v>Elijah Brown</v>
      </c>
      <c r="C565">
        <v>2018</v>
      </c>
    </row>
    <row r="566" spans="1:3" x14ac:dyDescent="0.2">
      <c r="A566" t="s">
        <v>3154</v>
      </c>
      <c r="B566" t="str">
        <f t="shared" si="8"/>
        <v>Elliot Desnoyers</v>
      </c>
      <c r="C566">
        <v>2020</v>
      </c>
    </row>
    <row r="567" spans="1:3" x14ac:dyDescent="0.2">
      <c r="A567" t="s">
        <v>3155</v>
      </c>
      <c r="B567" t="str">
        <f t="shared" si="8"/>
        <v>Elmer Söderblom</v>
      </c>
      <c r="C567">
        <v>2019</v>
      </c>
    </row>
    <row r="568" spans="1:3" x14ac:dyDescent="0.2">
      <c r="A568" t="s">
        <v>2136</v>
      </c>
      <c r="B568" t="str">
        <f t="shared" si="8"/>
        <v>Emil Bemström</v>
      </c>
      <c r="C568" t="s">
        <v>1810</v>
      </c>
    </row>
    <row r="569" spans="1:3" x14ac:dyDescent="0.2">
      <c r="A569" t="s">
        <v>2137</v>
      </c>
      <c r="B569" t="str">
        <f t="shared" si="8"/>
        <v>Emil Galimov</v>
      </c>
      <c r="C569" t="s">
        <v>1790</v>
      </c>
    </row>
    <row r="570" spans="1:3" x14ac:dyDescent="0.2">
      <c r="A570" t="s">
        <v>2138</v>
      </c>
      <c r="B570" t="str">
        <f t="shared" si="8"/>
        <v>Emil Johansson</v>
      </c>
      <c r="C570" t="s">
        <v>1826</v>
      </c>
    </row>
    <row r="571" spans="1:3" x14ac:dyDescent="0.2">
      <c r="A571" t="s">
        <v>3156</v>
      </c>
      <c r="B571" t="str">
        <f t="shared" si="8"/>
        <v>Emil Oksanen</v>
      </c>
      <c r="C571">
        <v>2018</v>
      </c>
    </row>
    <row r="572" spans="1:3" x14ac:dyDescent="0.2">
      <c r="A572" t="s">
        <v>2139</v>
      </c>
      <c r="B572" t="str">
        <f t="shared" si="8"/>
        <v>Emil Pettersson</v>
      </c>
      <c r="C572" t="s">
        <v>1800</v>
      </c>
    </row>
    <row r="573" spans="1:3" x14ac:dyDescent="0.2">
      <c r="A573" t="s">
        <v>3157</v>
      </c>
      <c r="B573" t="str">
        <f t="shared" si="8"/>
        <v>Emil Westerlund</v>
      </c>
      <c r="C573">
        <v>2018</v>
      </c>
    </row>
    <row r="574" spans="1:3" x14ac:dyDescent="0.2">
      <c r="A574" t="s">
        <v>2140</v>
      </c>
      <c r="B574" t="str">
        <f t="shared" si="8"/>
        <v>Émile Poirier</v>
      </c>
      <c r="C574" t="s">
        <v>1784</v>
      </c>
    </row>
    <row r="575" spans="1:3" x14ac:dyDescent="0.2">
      <c r="A575" t="s">
        <v>2141</v>
      </c>
      <c r="B575" t="str">
        <f t="shared" si="8"/>
        <v>Eric Cornel</v>
      </c>
      <c r="C575" t="s">
        <v>1828</v>
      </c>
    </row>
    <row r="576" spans="1:3" x14ac:dyDescent="0.2">
      <c r="A576" t="s">
        <v>2142</v>
      </c>
      <c r="B576" t="str">
        <f t="shared" si="8"/>
        <v>Eric Fehr</v>
      </c>
      <c r="C576" t="s">
        <v>1790</v>
      </c>
    </row>
    <row r="577" spans="1:3" x14ac:dyDescent="0.2">
      <c r="A577" t="s">
        <v>3158</v>
      </c>
      <c r="B577" t="str">
        <f t="shared" si="8"/>
        <v>Eric Florchuk</v>
      </c>
      <c r="C577">
        <v>2018</v>
      </c>
    </row>
    <row r="578" spans="1:3" x14ac:dyDescent="0.2">
      <c r="A578" t="s">
        <v>2143</v>
      </c>
      <c r="B578" t="str">
        <f t="shared" ref="B578:B641" si="9">LEFT(A578,FIND("(",A578)-2)</f>
        <v>Eric Gryba</v>
      </c>
      <c r="C578" t="s">
        <v>1765</v>
      </c>
    </row>
    <row r="579" spans="1:3" x14ac:dyDescent="0.2">
      <c r="A579" t="s">
        <v>3159</v>
      </c>
      <c r="B579" t="str">
        <f t="shared" si="9"/>
        <v>Eric Guest</v>
      </c>
      <c r="C579">
        <v>2018</v>
      </c>
    </row>
    <row r="580" spans="1:3" x14ac:dyDescent="0.2">
      <c r="A580" t="s">
        <v>2144</v>
      </c>
      <c r="B580" t="str">
        <f t="shared" si="9"/>
        <v>Eric Tangradi</v>
      </c>
      <c r="C580" t="s">
        <v>1773</v>
      </c>
    </row>
    <row r="581" spans="1:3" x14ac:dyDescent="0.2">
      <c r="A581" t="s">
        <v>3160</v>
      </c>
      <c r="B581" t="str">
        <f t="shared" si="9"/>
        <v>Erik Betzold</v>
      </c>
      <c r="C581">
        <v>2018</v>
      </c>
    </row>
    <row r="582" spans="1:3" x14ac:dyDescent="0.2">
      <c r="A582" t="s">
        <v>2145</v>
      </c>
      <c r="B582" t="str">
        <f t="shared" si="9"/>
        <v>Erik Brännström</v>
      </c>
      <c r="C582" t="s">
        <v>1820</v>
      </c>
    </row>
    <row r="583" spans="1:3" x14ac:dyDescent="0.2">
      <c r="A583" t="s">
        <v>2146</v>
      </c>
      <c r="B583" t="str">
        <f t="shared" si="9"/>
        <v>Erik Burgdoerfer</v>
      </c>
      <c r="C583" t="s">
        <v>1769</v>
      </c>
    </row>
    <row r="584" spans="1:3" x14ac:dyDescent="0.2">
      <c r="A584" t="s">
        <v>2147</v>
      </c>
      <c r="B584" t="str">
        <f t="shared" si="9"/>
        <v>Erik Cernak</v>
      </c>
      <c r="C584" t="s">
        <v>1782</v>
      </c>
    </row>
    <row r="585" spans="1:3" x14ac:dyDescent="0.2">
      <c r="A585" t="s">
        <v>2148</v>
      </c>
      <c r="B585" t="str">
        <f t="shared" si="9"/>
        <v>Erik Condra</v>
      </c>
      <c r="C585" t="s">
        <v>1782</v>
      </c>
    </row>
    <row r="586" spans="1:3" x14ac:dyDescent="0.2">
      <c r="A586" t="s">
        <v>2149</v>
      </c>
      <c r="B586" t="str">
        <f t="shared" si="9"/>
        <v>Erik Foley</v>
      </c>
      <c r="C586" t="s">
        <v>1796</v>
      </c>
    </row>
    <row r="587" spans="1:3" x14ac:dyDescent="0.2">
      <c r="A587" t="s">
        <v>2150</v>
      </c>
      <c r="B587" t="str">
        <f t="shared" si="9"/>
        <v>Erik Gustafsson</v>
      </c>
      <c r="C587" t="s">
        <v>1778</v>
      </c>
    </row>
    <row r="588" spans="1:3" x14ac:dyDescent="0.2">
      <c r="A588" t="s">
        <v>3161</v>
      </c>
      <c r="B588" t="str">
        <f t="shared" si="9"/>
        <v>Erik Middendorf</v>
      </c>
      <c r="C588">
        <v>2018</v>
      </c>
    </row>
    <row r="589" spans="1:3" x14ac:dyDescent="0.2">
      <c r="A589" t="s">
        <v>3162</v>
      </c>
      <c r="B589" t="str">
        <f t="shared" si="9"/>
        <v>Erik Portillo</v>
      </c>
      <c r="C589">
        <v>2018</v>
      </c>
    </row>
    <row r="590" spans="1:3" x14ac:dyDescent="0.2">
      <c r="A590" t="s">
        <v>2151</v>
      </c>
      <c r="B590" t="str">
        <f t="shared" si="9"/>
        <v>Erik Walli Walterholm</v>
      </c>
      <c r="C590" t="s">
        <v>1854</v>
      </c>
    </row>
    <row r="591" spans="1:3" x14ac:dyDescent="0.2">
      <c r="A591" t="s">
        <v>2152</v>
      </c>
      <c r="B591" t="str">
        <f t="shared" si="9"/>
        <v>Ethan Bear</v>
      </c>
      <c r="C591" t="s">
        <v>1765</v>
      </c>
    </row>
    <row r="592" spans="1:3" x14ac:dyDescent="0.2">
      <c r="A592" t="s">
        <v>3163</v>
      </c>
      <c r="B592" t="str">
        <f t="shared" si="9"/>
        <v>Ethan Bowen</v>
      </c>
      <c r="C592">
        <v>2020</v>
      </c>
    </row>
    <row r="593" spans="1:3" x14ac:dyDescent="0.2">
      <c r="A593" t="s">
        <v>3164</v>
      </c>
      <c r="B593" t="str">
        <f t="shared" si="9"/>
        <v>Ethan Browne</v>
      </c>
      <c r="C593">
        <v>2019</v>
      </c>
    </row>
    <row r="594" spans="1:3" x14ac:dyDescent="0.2">
      <c r="A594" t="s">
        <v>3165</v>
      </c>
      <c r="B594" t="str">
        <f t="shared" si="9"/>
        <v>Ethan Cap</v>
      </c>
      <c r="C594">
        <v>2018</v>
      </c>
    </row>
    <row r="595" spans="1:3" x14ac:dyDescent="0.2">
      <c r="A595" t="s">
        <v>3166</v>
      </c>
      <c r="B595" t="str">
        <f t="shared" si="9"/>
        <v>Ethan De Jong</v>
      </c>
      <c r="C595">
        <v>2018</v>
      </c>
    </row>
    <row r="596" spans="1:3" x14ac:dyDescent="0.2">
      <c r="A596" t="s">
        <v>3798</v>
      </c>
      <c r="B596" t="str">
        <f t="shared" si="9"/>
        <v>Ethan Keppen</v>
      </c>
      <c r="C596">
        <v>2019</v>
      </c>
    </row>
    <row r="597" spans="1:3" x14ac:dyDescent="0.2">
      <c r="A597" t="s">
        <v>3167</v>
      </c>
      <c r="B597" t="str">
        <f t="shared" si="9"/>
        <v>Ethan Manderville</v>
      </c>
      <c r="C597">
        <v>2018</v>
      </c>
    </row>
    <row r="598" spans="1:3" x14ac:dyDescent="0.2">
      <c r="A598" t="s">
        <v>2153</v>
      </c>
      <c r="B598" t="str">
        <f t="shared" si="9"/>
        <v>Ethan Prow</v>
      </c>
      <c r="C598" t="s">
        <v>1792</v>
      </c>
    </row>
    <row r="599" spans="1:3" x14ac:dyDescent="0.2">
      <c r="A599" t="s">
        <v>2154</v>
      </c>
      <c r="B599" t="str">
        <f t="shared" si="9"/>
        <v>Evan Barratt</v>
      </c>
      <c r="C599" t="s">
        <v>1778</v>
      </c>
    </row>
    <row r="600" spans="1:3" x14ac:dyDescent="0.2">
      <c r="A600" t="s">
        <v>3168</v>
      </c>
      <c r="B600" t="str">
        <f t="shared" si="9"/>
        <v>Evan Bouchard</v>
      </c>
      <c r="C600">
        <v>2018</v>
      </c>
    </row>
    <row r="601" spans="1:3" x14ac:dyDescent="0.2">
      <c r="A601" t="s">
        <v>2155</v>
      </c>
      <c r="B601" t="str">
        <f t="shared" si="9"/>
        <v>Evan McEneny</v>
      </c>
      <c r="C601" t="s">
        <v>1786</v>
      </c>
    </row>
    <row r="602" spans="1:3" x14ac:dyDescent="0.2">
      <c r="A602" t="s">
        <v>2156</v>
      </c>
      <c r="B602" t="str">
        <f t="shared" si="9"/>
        <v>Evan Rodrigues</v>
      </c>
      <c r="C602" t="s">
        <v>1828</v>
      </c>
    </row>
    <row r="603" spans="1:3" x14ac:dyDescent="0.2">
      <c r="A603" t="s">
        <v>2157</v>
      </c>
      <c r="B603" t="str">
        <f t="shared" si="9"/>
        <v>Fabian Zetterlund</v>
      </c>
      <c r="C603" t="s">
        <v>1767</v>
      </c>
    </row>
    <row r="604" spans="1:3" x14ac:dyDescent="0.2">
      <c r="A604" t="s">
        <v>2158</v>
      </c>
      <c r="B604" t="str">
        <f t="shared" si="9"/>
        <v>Fabrice Herzog</v>
      </c>
      <c r="C604" t="s">
        <v>1775</v>
      </c>
    </row>
    <row r="605" spans="1:3" x14ac:dyDescent="0.2">
      <c r="A605" t="s">
        <v>2159</v>
      </c>
      <c r="B605" t="str">
        <f t="shared" si="9"/>
        <v>Fedor Gordeev</v>
      </c>
      <c r="C605" t="s">
        <v>1775</v>
      </c>
    </row>
    <row r="606" spans="1:3" x14ac:dyDescent="0.2">
      <c r="A606" t="s">
        <v>3169</v>
      </c>
      <c r="B606" t="str">
        <f t="shared" si="9"/>
        <v>Feliks Morozov</v>
      </c>
      <c r="C606">
        <v>2018</v>
      </c>
    </row>
    <row r="607" spans="1:3" x14ac:dyDescent="0.2">
      <c r="A607" t="s">
        <v>2160</v>
      </c>
      <c r="B607" t="str">
        <f t="shared" si="9"/>
        <v>Félix Girard</v>
      </c>
      <c r="C607" t="s">
        <v>1763</v>
      </c>
    </row>
    <row r="608" spans="1:3" x14ac:dyDescent="0.2">
      <c r="A608" t="s">
        <v>2161</v>
      </c>
      <c r="B608" t="str">
        <f t="shared" si="9"/>
        <v>Filip Ahl</v>
      </c>
      <c r="C608" t="s">
        <v>1769</v>
      </c>
    </row>
    <row r="609" spans="1:3" x14ac:dyDescent="0.2">
      <c r="A609" t="s">
        <v>2162</v>
      </c>
      <c r="B609" t="str">
        <f t="shared" si="9"/>
        <v>Filip Berglund</v>
      </c>
      <c r="C609" t="s">
        <v>1765</v>
      </c>
    </row>
    <row r="610" spans="1:3" x14ac:dyDescent="0.2">
      <c r="A610" t="s">
        <v>2163</v>
      </c>
      <c r="B610" t="str">
        <f t="shared" si="9"/>
        <v>Filip Chlapík</v>
      </c>
      <c r="C610" t="s">
        <v>1769</v>
      </c>
    </row>
    <row r="611" spans="1:3" x14ac:dyDescent="0.2">
      <c r="A611" t="s">
        <v>2164</v>
      </c>
      <c r="B611" t="str">
        <f t="shared" si="9"/>
        <v>Filip Chytil</v>
      </c>
      <c r="C611" t="s">
        <v>1802</v>
      </c>
    </row>
    <row r="612" spans="1:3" x14ac:dyDescent="0.2">
      <c r="A612" t="s">
        <v>3170</v>
      </c>
      <c r="B612" t="str">
        <f t="shared" si="9"/>
        <v>Filip Hållander</v>
      </c>
      <c r="C612">
        <v>2018</v>
      </c>
    </row>
    <row r="613" spans="1:3" x14ac:dyDescent="0.2">
      <c r="A613" t="s">
        <v>2165</v>
      </c>
      <c r="B613" t="str">
        <f t="shared" si="9"/>
        <v>Filip Helt</v>
      </c>
      <c r="C613" t="s">
        <v>1796</v>
      </c>
    </row>
    <row r="614" spans="1:3" x14ac:dyDescent="0.2">
      <c r="A614" t="s">
        <v>2166</v>
      </c>
      <c r="B614" t="str">
        <f t="shared" si="9"/>
        <v>Filip Hronek</v>
      </c>
      <c r="C614" t="s">
        <v>1773</v>
      </c>
    </row>
    <row r="615" spans="1:3" x14ac:dyDescent="0.2">
      <c r="A615" t="s">
        <v>3171</v>
      </c>
      <c r="B615" t="str">
        <f t="shared" si="9"/>
        <v>Filip Johansson</v>
      </c>
      <c r="C615">
        <v>2018</v>
      </c>
    </row>
    <row r="616" spans="1:3" x14ac:dyDescent="0.2">
      <c r="A616" t="s">
        <v>3172</v>
      </c>
      <c r="B616" t="str">
        <f t="shared" si="9"/>
        <v>Filip Král</v>
      </c>
      <c r="C616">
        <v>2018</v>
      </c>
    </row>
    <row r="617" spans="1:3" x14ac:dyDescent="0.2">
      <c r="A617" t="s">
        <v>3173</v>
      </c>
      <c r="B617" t="str">
        <f t="shared" si="9"/>
        <v>Filip Prikryl</v>
      </c>
      <c r="C617">
        <v>2019</v>
      </c>
    </row>
    <row r="618" spans="1:3" x14ac:dyDescent="0.2">
      <c r="A618" t="s">
        <v>2167</v>
      </c>
      <c r="B618" t="str">
        <f t="shared" si="9"/>
        <v>Filip Sandberg</v>
      </c>
      <c r="C618" t="s">
        <v>1790</v>
      </c>
    </row>
    <row r="619" spans="1:3" x14ac:dyDescent="0.2">
      <c r="A619" t="s">
        <v>2168</v>
      </c>
      <c r="B619" t="str">
        <f t="shared" si="9"/>
        <v>Filip Sveningsson</v>
      </c>
      <c r="C619" t="s">
        <v>1784</v>
      </c>
    </row>
    <row r="620" spans="1:3" x14ac:dyDescent="0.2">
      <c r="A620" t="s">
        <v>2169</v>
      </c>
      <c r="B620" t="str">
        <f t="shared" si="9"/>
        <v>Filip Westerlund</v>
      </c>
      <c r="C620" t="s">
        <v>1854</v>
      </c>
    </row>
    <row r="621" spans="1:3" x14ac:dyDescent="0.2">
      <c r="A621" t="s">
        <v>3174</v>
      </c>
      <c r="B621" t="str">
        <f t="shared" si="9"/>
        <v>Filip Zadina</v>
      </c>
      <c r="C621">
        <v>2018</v>
      </c>
    </row>
    <row r="622" spans="1:3" x14ac:dyDescent="0.2">
      <c r="A622" t="s">
        <v>2170</v>
      </c>
      <c r="B622" t="str">
        <f t="shared" si="9"/>
        <v>Francis Perron</v>
      </c>
      <c r="C622" t="s">
        <v>1769</v>
      </c>
    </row>
    <row r="623" spans="1:3" x14ac:dyDescent="0.2">
      <c r="A623" t="s">
        <v>2171</v>
      </c>
      <c r="B623" t="str">
        <f t="shared" si="9"/>
        <v>Frank Corrado</v>
      </c>
      <c r="C623" t="s">
        <v>1792</v>
      </c>
    </row>
    <row r="624" spans="1:3" x14ac:dyDescent="0.2">
      <c r="A624" t="s">
        <v>2172</v>
      </c>
      <c r="B624" t="str">
        <f t="shared" si="9"/>
        <v>Frédéric Allard</v>
      </c>
      <c r="C624" t="s">
        <v>1800</v>
      </c>
    </row>
    <row r="625" spans="1:3" x14ac:dyDescent="0.2">
      <c r="A625" t="s">
        <v>2173</v>
      </c>
      <c r="B625" t="str">
        <f t="shared" si="9"/>
        <v>Frédérick Gaudreau</v>
      </c>
      <c r="C625" t="s">
        <v>1800</v>
      </c>
    </row>
    <row r="626" spans="1:3" x14ac:dyDescent="0.2">
      <c r="A626" t="s">
        <v>2174</v>
      </c>
      <c r="B626" t="str">
        <f t="shared" si="9"/>
        <v>Frédérik Gauthier</v>
      </c>
      <c r="C626" t="s">
        <v>1775</v>
      </c>
    </row>
    <row r="627" spans="1:3" x14ac:dyDescent="0.2">
      <c r="A627" t="s">
        <v>2175</v>
      </c>
      <c r="B627" t="str">
        <f t="shared" si="9"/>
        <v>Frederik Tiffels</v>
      </c>
      <c r="C627" t="s">
        <v>1792</v>
      </c>
    </row>
    <row r="628" spans="1:3" x14ac:dyDescent="0.2">
      <c r="A628" t="s">
        <v>3175</v>
      </c>
      <c r="B628" t="str">
        <f t="shared" si="9"/>
        <v>Fredrik Granberg</v>
      </c>
      <c r="C628">
        <v>2018</v>
      </c>
    </row>
    <row r="629" spans="1:3" x14ac:dyDescent="0.2">
      <c r="A629" t="s">
        <v>2176</v>
      </c>
      <c r="B629" t="str">
        <f t="shared" si="9"/>
        <v>Fredrik Karlström</v>
      </c>
      <c r="C629" t="s">
        <v>1852</v>
      </c>
    </row>
    <row r="630" spans="1:3" x14ac:dyDescent="0.2">
      <c r="A630" t="s">
        <v>2177</v>
      </c>
      <c r="B630" t="str">
        <f t="shared" si="9"/>
        <v>Fredrik Olofsson</v>
      </c>
      <c r="C630" t="s">
        <v>1778</v>
      </c>
    </row>
    <row r="631" spans="1:3" x14ac:dyDescent="0.2">
      <c r="A631" t="s">
        <v>3176</v>
      </c>
      <c r="B631" t="str">
        <f t="shared" si="9"/>
        <v>Gabriel Blanchard</v>
      </c>
      <c r="C631">
        <v>2018</v>
      </c>
    </row>
    <row r="632" spans="1:3" x14ac:dyDescent="0.2">
      <c r="A632" t="s">
        <v>2178</v>
      </c>
      <c r="B632" t="str">
        <f t="shared" si="9"/>
        <v>Gabriel Bourque</v>
      </c>
      <c r="C632" t="s">
        <v>1763</v>
      </c>
    </row>
    <row r="633" spans="1:3" x14ac:dyDescent="0.2">
      <c r="A633" t="s">
        <v>2179</v>
      </c>
      <c r="B633" t="str">
        <f t="shared" si="9"/>
        <v>Gabriel Carlsson</v>
      </c>
      <c r="C633" t="s">
        <v>1810</v>
      </c>
    </row>
    <row r="634" spans="1:3" x14ac:dyDescent="0.2">
      <c r="A634" t="s">
        <v>3177</v>
      </c>
      <c r="B634" t="str">
        <f t="shared" si="9"/>
        <v>Gabriel Denis</v>
      </c>
      <c r="C634">
        <v>2019</v>
      </c>
    </row>
    <row r="635" spans="1:3" x14ac:dyDescent="0.2">
      <c r="A635" t="s">
        <v>3777</v>
      </c>
      <c r="B635" t="str">
        <f t="shared" si="9"/>
        <v>Gabriel Dumont</v>
      </c>
      <c r="C635" t="s">
        <v>1782</v>
      </c>
    </row>
    <row r="636" spans="1:3" x14ac:dyDescent="0.2">
      <c r="A636" t="s">
        <v>2180</v>
      </c>
      <c r="B636" t="str">
        <f t="shared" si="9"/>
        <v>Gabriel Fontaine</v>
      </c>
      <c r="C636" t="s">
        <v>1802</v>
      </c>
    </row>
    <row r="637" spans="1:3" x14ac:dyDescent="0.2">
      <c r="A637" t="s">
        <v>3178</v>
      </c>
      <c r="B637" t="str">
        <f t="shared" si="9"/>
        <v>Gabriel Fortier</v>
      </c>
      <c r="C637">
        <v>2018</v>
      </c>
    </row>
    <row r="638" spans="1:3" x14ac:dyDescent="0.2">
      <c r="A638" t="s">
        <v>2181</v>
      </c>
      <c r="B638" t="str">
        <f t="shared" si="9"/>
        <v>Gabriel Gagné</v>
      </c>
      <c r="C638" t="s">
        <v>1769</v>
      </c>
    </row>
    <row r="639" spans="1:3" x14ac:dyDescent="0.2">
      <c r="A639" t="s">
        <v>3179</v>
      </c>
      <c r="B639" t="str">
        <f t="shared" si="9"/>
        <v>Gabriel Sylvestre</v>
      </c>
      <c r="C639">
        <v>2018</v>
      </c>
    </row>
    <row r="640" spans="1:3" x14ac:dyDescent="0.2">
      <c r="A640" t="s">
        <v>2182</v>
      </c>
      <c r="B640" t="str">
        <f t="shared" si="9"/>
        <v>Gabriel Vilardi</v>
      </c>
      <c r="C640" t="s">
        <v>1817</v>
      </c>
    </row>
    <row r="641" spans="1:3" x14ac:dyDescent="0.2">
      <c r="A641" t="s">
        <v>2183</v>
      </c>
      <c r="B641" t="str">
        <f t="shared" si="9"/>
        <v>Garnet Hathaway</v>
      </c>
      <c r="C641" t="s">
        <v>1784</v>
      </c>
    </row>
    <row r="642" spans="1:3" x14ac:dyDescent="0.2">
      <c r="A642" t="s">
        <v>2184</v>
      </c>
      <c r="B642" t="str">
        <f t="shared" ref="B642:B705" si="10">LEFT(A642,FIND("(",A642)-2)</f>
        <v>Garrett Pilon</v>
      </c>
      <c r="C642" t="s">
        <v>1771</v>
      </c>
    </row>
    <row r="643" spans="1:3" x14ac:dyDescent="0.2">
      <c r="A643" t="s">
        <v>2185</v>
      </c>
      <c r="B643" t="str">
        <f t="shared" si="10"/>
        <v>Garrett Wilson</v>
      </c>
      <c r="C643" t="s">
        <v>1792</v>
      </c>
    </row>
    <row r="644" spans="1:3" x14ac:dyDescent="0.2">
      <c r="A644" t="s">
        <v>2186</v>
      </c>
      <c r="B644" t="str">
        <f t="shared" si="10"/>
        <v>Gavin Bayreuther</v>
      </c>
      <c r="C644" t="s">
        <v>1852</v>
      </c>
    </row>
    <row r="645" spans="1:3" x14ac:dyDescent="0.2">
      <c r="A645" t="s">
        <v>3180</v>
      </c>
      <c r="B645" t="str">
        <f t="shared" si="10"/>
        <v>Gavin Hain</v>
      </c>
      <c r="C645">
        <v>2018</v>
      </c>
    </row>
    <row r="646" spans="1:3" x14ac:dyDescent="0.2">
      <c r="A646" t="s">
        <v>3181</v>
      </c>
      <c r="B646" t="str">
        <f t="shared" si="10"/>
        <v>Georgi Dedov</v>
      </c>
      <c r="C646">
        <v>2018</v>
      </c>
    </row>
    <row r="647" spans="1:3" x14ac:dyDescent="0.2">
      <c r="A647" t="s">
        <v>3182</v>
      </c>
      <c r="B647" t="str">
        <f t="shared" si="10"/>
        <v>Gerard Keane</v>
      </c>
      <c r="C647">
        <v>2020</v>
      </c>
    </row>
    <row r="648" spans="1:3" x14ac:dyDescent="0.2">
      <c r="A648" t="s">
        <v>3183</v>
      </c>
      <c r="B648" t="str">
        <f t="shared" si="10"/>
        <v>German Grachyov</v>
      </c>
      <c r="C648">
        <v>2018</v>
      </c>
    </row>
    <row r="649" spans="1:3" x14ac:dyDescent="0.2">
      <c r="A649" t="s">
        <v>2187</v>
      </c>
      <c r="B649" t="str">
        <f t="shared" si="10"/>
        <v>German Rubtsov</v>
      </c>
      <c r="C649" t="s">
        <v>1872</v>
      </c>
    </row>
    <row r="650" spans="1:3" x14ac:dyDescent="0.2">
      <c r="A650" t="s">
        <v>3184</v>
      </c>
      <c r="B650" t="str">
        <f t="shared" si="10"/>
        <v>Gilian Kohler</v>
      </c>
      <c r="C650">
        <v>2018</v>
      </c>
    </row>
    <row r="651" spans="1:3" x14ac:dyDescent="0.2">
      <c r="A651" t="s">
        <v>2188</v>
      </c>
      <c r="B651" t="str">
        <f t="shared" si="10"/>
        <v>Giovanni Fiore</v>
      </c>
      <c r="C651" t="s">
        <v>1812</v>
      </c>
    </row>
    <row r="652" spans="1:3" x14ac:dyDescent="0.2">
      <c r="A652" t="s">
        <v>3185</v>
      </c>
      <c r="B652" t="str">
        <f t="shared" si="10"/>
        <v>Giovanni Vallati</v>
      </c>
      <c r="C652">
        <v>2018</v>
      </c>
    </row>
    <row r="653" spans="1:3" x14ac:dyDescent="0.2">
      <c r="A653" t="s">
        <v>2189</v>
      </c>
      <c r="B653" t="str">
        <f t="shared" si="10"/>
        <v>Givani Smith</v>
      </c>
      <c r="C653" t="s">
        <v>1773</v>
      </c>
    </row>
    <row r="654" spans="1:3" x14ac:dyDescent="0.2">
      <c r="A654" t="s">
        <v>3186</v>
      </c>
      <c r="B654" t="str">
        <f t="shared" si="10"/>
        <v>Gleb Babintsev</v>
      </c>
      <c r="C654">
        <v>2018</v>
      </c>
    </row>
    <row r="655" spans="1:3" x14ac:dyDescent="0.2">
      <c r="A655" t="s">
        <v>2190</v>
      </c>
      <c r="B655" t="str">
        <f t="shared" si="10"/>
        <v>Glenn Gawdin</v>
      </c>
      <c r="C655" t="s">
        <v>1784</v>
      </c>
    </row>
    <row r="656" spans="1:3" x14ac:dyDescent="0.2">
      <c r="A656" t="s">
        <v>3187</v>
      </c>
      <c r="B656" t="str">
        <f t="shared" si="10"/>
        <v>Graeme Clarke</v>
      </c>
      <c r="C656">
        <v>2019</v>
      </c>
    </row>
    <row r="657" spans="1:3" x14ac:dyDescent="0.2">
      <c r="A657" t="s">
        <v>2191</v>
      </c>
      <c r="B657" t="str">
        <f t="shared" si="10"/>
        <v>Graham Knott</v>
      </c>
      <c r="C657" t="s">
        <v>1778</v>
      </c>
    </row>
    <row r="658" spans="1:3" x14ac:dyDescent="0.2">
      <c r="A658" t="s">
        <v>2192</v>
      </c>
      <c r="B658" t="str">
        <f t="shared" si="10"/>
        <v>Graham McPhee</v>
      </c>
      <c r="C658" t="s">
        <v>1765</v>
      </c>
    </row>
    <row r="659" spans="1:3" x14ac:dyDescent="0.2">
      <c r="A659" t="s">
        <v>2193</v>
      </c>
      <c r="B659" t="str">
        <f t="shared" si="10"/>
        <v>Grant Mismash</v>
      </c>
      <c r="C659" t="s">
        <v>1800</v>
      </c>
    </row>
    <row r="660" spans="1:3" x14ac:dyDescent="0.2">
      <c r="A660" t="s">
        <v>3188</v>
      </c>
      <c r="B660" t="str">
        <f t="shared" si="10"/>
        <v>Grant Silianoff</v>
      </c>
      <c r="C660">
        <v>2019</v>
      </c>
    </row>
    <row r="661" spans="1:3" x14ac:dyDescent="0.2">
      <c r="A661" t="s">
        <v>2194</v>
      </c>
      <c r="B661" t="str">
        <f t="shared" si="10"/>
        <v>Grayson Downing</v>
      </c>
      <c r="C661" t="s">
        <v>1765</v>
      </c>
    </row>
    <row r="662" spans="1:3" x14ac:dyDescent="0.2">
      <c r="A662" t="s">
        <v>3189</v>
      </c>
      <c r="B662" t="str">
        <f t="shared" si="10"/>
        <v>Grayson Ladd</v>
      </c>
      <c r="C662">
        <v>2019</v>
      </c>
    </row>
    <row r="663" spans="1:3" x14ac:dyDescent="0.2">
      <c r="A663" t="s">
        <v>2195</v>
      </c>
      <c r="B663" t="str">
        <f t="shared" si="10"/>
        <v>Greg Carey</v>
      </c>
      <c r="C663" t="s">
        <v>1872</v>
      </c>
    </row>
    <row r="664" spans="1:3" x14ac:dyDescent="0.2">
      <c r="A664" t="s">
        <v>2196</v>
      </c>
      <c r="B664" t="str">
        <f t="shared" si="10"/>
        <v>Greg Chase</v>
      </c>
      <c r="C664" t="s">
        <v>1794</v>
      </c>
    </row>
    <row r="665" spans="1:3" x14ac:dyDescent="0.2">
      <c r="A665" t="s">
        <v>2197</v>
      </c>
      <c r="B665" t="str">
        <f t="shared" si="10"/>
        <v>Greg McKegg</v>
      </c>
      <c r="C665" t="s">
        <v>1808</v>
      </c>
    </row>
    <row r="666" spans="1:3" x14ac:dyDescent="0.2">
      <c r="A666" t="s">
        <v>2198</v>
      </c>
      <c r="B666" t="str">
        <f t="shared" si="10"/>
        <v>Gregory Hofmann</v>
      </c>
      <c r="C666" t="s">
        <v>1808</v>
      </c>
    </row>
    <row r="667" spans="1:3" x14ac:dyDescent="0.2">
      <c r="A667" t="s">
        <v>2199</v>
      </c>
      <c r="B667" t="str">
        <f t="shared" si="10"/>
        <v>Griffen Molino</v>
      </c>
      <c r="C667" t="s">
        <v>1786</v>
      </c>
    </row>
    <row r="668" spans="1:3" x14ac:dyDescent="0.2">
      <c r="A668" t="s">
        <v>2200</v>
      </c>
      <c r="B668" t="str">
        <f t="shared" si="10"/>
        <v>Griffin Reinhart</v>
      </c>
      <c r="C668" t="s">
        <v>1820</v>
      </c>
    </row>
    <row r="669" spans="1:3" x14ac:dyDescent="0.2">
      <c r="A669" t="s">
        <v>3190</v>
      </c>
      <c r="B669" t="str">
        <f t="shared" si="10"/>
        <v>Grigori Denisenko</v>
      </c>
      <c r="C669">
        <v>2018</v>
      </c>
    </row>
    <row r="670" spans="1:3" x14ac:dyDescent="0.2">
      <c r="A670" t="s">
        <v>3191</v>
      </c>
      <c r="B670" t="str">
        <f t="shared" si="10"/>
        <v>Grigori Gotovets</v>
      </c>
      <c r="C670">
        <v>2018</v>
      </c>
    </row>
    <row r="671" spans="1:3" x14ac:dyDescent="0.2">
      <c r="A671" t="s">
        <v>2201</v>
      </c>
      <c r="B671" t="str">
        <f t="shared" si="10"/>
        <v>Guillaume Brisebois</v>
      </c>
      <c r="C671" t="s">
        <v>1786</v>
      </c>
    </row>
    <row r="672" spans="1:3" x14ac:dyDescent="0.2">
      <c r="A672" t="s">
        <v>2202</v>
      </c>
      <c r="B672" t="str">
        <f t="shared" si="10"/>
        <v>Gustav Bouramman</v>
      </c>
      <c r="C672" t="s">
        <v>1788</v>
      </c>
    </row>
    <row r="673" spans="1:3" x14ac:dyDescent="0.2">
      <c r="A673" t="s">
        <v>2203</v>
      </c>
      <c r="B673" t="str">
        <f t="shared" si="10"/>
        <v>Gustav Forsling</v>
      </c>
      <c r="C673" t="s">
        <v>1778</v>
      </c>
    </row>
    <row r="674" spans="1:3" x14ac:dyDescent="0.2">
      <c r="A674" t="s">
        <v>3192</v>
      </c>
      <c r="B674" t="str">
        <f t="shared" si="10"/>
        <v>Gustav Lindberg</v>
      </c>
      <c r="C674">
        <v>2018</v>
      </c>
    </row>
    <row r="675" spans="1:3" x14ac:dyDescent="0.2">
      <c r="A675" t="s">
        <v>2204</v>
      </c>
      <c r="B675" t="str">
        <f t="shared" si="10"/>
        <v>Gustav Lindström</v>
      </c>
      <c r="C675" t="s">
        <v>1773</v>
      </c>
    </row>
    <row r="676" spans="1:3" x14ac:dyDescent="0.2">
      <c r="A676" t="s">
        <v>2205</v>
      </c>
      <c r="B676" t="str">
        <f t="shared" si="10"/>
        <v>Gustav Olhaver</v>
      </c>
      <c r="C676" t="s">
        <v>1763</v>
      </c>
    </row>
    <row r="677" spans="1:3" x14ac:dyDescent="0.2">
      <c r="A677" t="s">
        <v>2206</v>
      </c>
      <c r="B677" t="str">
        <f t="shared" si="10"/>
        <v>Hampus Gustafsson</v>
      </c>
      <c r="C677" t="s">
        <v>1771</v>
      </c>
    </row>
    <row r="678" spans="1:3" x14ac:dyDescent="0.2">
      <c r="A678" t="s">
        <v>2207</v>
      </c>
      <c r="B678" t="str">
        <f t="shared" si="10"/>
        <v>Hardy Häman Aktell</v>
      </c>
      <c r="C678" t="s">
        <v>1800</v>
      </c>
    </row>
    <row r="679" spans="1:3" x14ac:dyDescent="0.2">
      <c r="A679" t="s">
        <v>3193</v>
      </c>
      <c r="B679" t="str">
        <f t="shared" si="10"/>
        <v>Harrison Blaisdell</v>
      </c>
      <c r="C679">
        <v>2019</v>
      </c>
    </row>
    <row r="680" spans="1:3" x14ac:dyDescent="0.2">
      <c r="A680" t="s">
        <v>2208</v>
      </c>
      <c r="B680" t="str">
        <f t="shared" si="10"/>
        <v>Harry Zolnierczyk</v>
      </c>
      <c r="C680" t="s">
        <v>1800</v>
      </c>
    </row>
    <row r="681" spans="1:3" x14ac:dyDescent="0.2">
      <c r="A681" t="s">
        <v>2209</v>
      </c>
      <c r="B681" t="str">
        <f t="shared" si="10"/>
        <v>Haydn Fleury</v>
      </c>
      <c r="C681" t="s">
        <v>1808</v>
      </c>
    </row>
    <row r="682" spans="1:3" x14ac:dyDescent="0.2">
      <c r="A682" t="s">
        <v>2210</v>
      </c>
      <c r="B682" t="str">
        <f t="shared" si="10"/>
        <v>Henri Jokiharju</v>
      </c>
      <c r="C682" t="s">
        <v>1778</v>
      </c>
    </row>
    <row r="683" spans="1:3" x14ac:dyDescent="0.2">
      <c r="A683" t="s">
        <v>3194</v>
      </c>
      <c r="B683" t="str">
        <f t="shared" si="10"/>
        <v>Henri Nikkanen</v>
      </c>
      <c r="C683">
        <v>2019</v>
      </c>
    </row>
    <row r="684" spans="1:3" x14ac:dyDescent="0.2">
      <c r="A684" t="s">
        <v>2211</v>
      </c>
      <c r="B684" t="str">
        <f t="shared" si="10"/>
        <v>Henrik Borgström</v>
      </c>
      <c r="C684" t="s">
        <v>1794</v>
      </c>
    </row>
    <row r="685" spans="1:3" x14ac:dyDescent="0.2">
      <c r="A685" t="s">
        <v>2212</v>
      </c>
      <c r="B685" t="str">
        <f t="shared" si="10"/>
        <v>Henrik Haapala</v>
      </c>
      <c r="C685" t="s">
        <v>1794</v>
      </c>
    </row>
    <row r="686" spans="1:3" x14ac:dyDescent="0.2">
      <c r="A686" t="s">
        <v>3195</v>
      </c>
      <c r="B686" t="str">
        <f t="shared" si="10"/>
        <v>Henrik Malmström</v>
      </c>
      <c r="C686">
        <v>2018</v>
      </c>
    </row>
    <row r="687" spans="1:3" x14ac:dyDescent="0.2">
      <c r="A687" t="s">
        <v>2213</v>
      </c>
      <c r="B687" t="str">
        <f t="shared" si="10"/>
        <v>Hudson Elynuik</v>
      </c>
      <c r="C687" t="s">
        <v>1808</v>
      </c>
    </row>
    <row r="688" spans="1:3" x14ac:dyDescent="0.2">
      <c r="A688" t="s">
        <v>2214</v>
      </c>
      <c r="B688" t="str">
        <f t="shared" si="10"/>
        <v>Hudson Fasching</v>
      </c>
      <c r="C688" t="s">
        <v>1828</v>
      </c>
    </row>
    <row r="689" spans="1:3" x14ac:dyDescent="0.2">
      <c r="A689" t="s">
        <v>3196</v>
      </c>
      <c r="B689" t="str">
        <f t="shared" si="10"/>
        <v>Hugo Alnefelt</v>
      </c>
      <c r="C689">
        <v>2019</v>
      </c>
    </row>
    <row r="690" spans="1:3" x14ac:dyDescent="0.2">
      <c r="A690" t="s">
        <v>3197</v>
      </c>
      <c r="B690" t="str">
        <f t="shared" si="10"/>
        <v>Hugo Leufvenius</v>
      </c>
      <c r="C690">
        <v>2018</v>
      </c>
    </row>
    <row r="691" spans="1:3" x14ac:dyDescent="0.2">
      <c r="A691" t="s">
        <v>3198</v>
      </c>
      <c r="B691" t="str">
        <f t="shared" si="10"/>
        <v>Hugo Savinsky</v>
      </c>
      <c r="C691">
        <v>2018</v>
      </c>
    </row>
    <row r="692" spans="1:3" x14ac:dyDescent="0.2">
      <c r="A692" t="s">
        <v>3199</v>
      </c>
      <c r="B692" t="str">
        <f t="shared" si="10"/>
        <v>Hugo Styf</v>
      </c>
      <c r="C692">
        <v>2020</v>
      </c>
    </row>
    <row r="693" spans="1:3" x14ac:dyDescent="0.2">
      <c r="A693" t="s">
        <v>3200</v>
      </c>
      <c r="B693" t="str">
        <f t="shared" si="10"/>
        <v>Hunter Holmes</v>
      </c>
      <c r="C693">
        <v>2018</v>
      </c>
    </row>
    <row r="694" spans="1:3" x14ac:dyDescent="0.2">
      <c r="A694" t="s">
        <v>3201</v>
      </c>
      <c r="B694" t="str">
        <f t="shared" si="10"/>
        <v>Hunter Jones</v>
      </c>
      <c r="C694">
        <v>2019</v>
      </c>
    </row>
    <row r="695" spans="1:3" x14ac:dyDescent="0.2">
      <c r="A695" t="s">
        <v>2215</v>
      </c>
      <c r="B695" t="str">
        <f t="shared" si="10"/>
        <v>Hunter Shinkaruk</v>
      </c>
      <c r="C695" t="s">
        <v>1784</v>
      </c>
    </row>
    <row r="696" spans="1:3" x14ac:dyDescent="0.2">
      <c r="A696" t="s">
        <v>2216</v>
      </c>
      <c r="B696" t="str">
        <f t="shared" si="10"/>
        <v>Hunter Smith</v>
      </c>
      <c r="C696" t="s">
        <v>1784</v>
      </c>
    </row>
    <row r="697" spans="1:3" x14ac:dyDescent="0.2">
      <c r="A697" t="s">
        <v>2217</v>
      </c>
      <c r="B697" t="str">
        <f t="shared" si="10"/>
        <v>Hunter Warner</v>
      </c>
      <c r="C697" t="s">
        <v>1788</v>
      </c>
    </row>
    <row r="698" spans="1:3" x14ac:dyDescent="0.2">
      <c r="A698" t="s">
        <v>2218</v>
      </c>
      <c r="B698" t="str">
        <f t="shared" si="10"/>
        <v>Ian McCoshen</v>
      </c>
      <c r="C698" t="s">
        <v>1794</v>
      </c>
    </row>
    <row r="699" spans="1:3" x14ac:dyDescent="0.2">
      <c r="A699" t="s">
        <v>2219</v>
      </c>
      <c r="B699" t="str">
        <f t="shared" si="10"/>
        <v>Ian Mitchell</v>
      </c>
      <c r="C699" t="s">
        <v>1778</v>
      </c>
    </row>
    <row r="700" spans="1:3" x14ac:dyDescent="0.2">
      <c r="A700" t="s">
        <v>2220</v>
      </c>
      <c r="B700" t="str">
        <f t="shared" si="10"/>
        <v>Igor Shvyryov</v>
      </c>
      <c r="C700" t="s">
        <v>1763</v>
      </c>
    </row>
    <row r="701" spans="1:3" x14ac:dyDescent="0.2">
      <c r="A701" t="s">
        <v>2221</v>
      </c>
      <c r="B701" t="str">
        <f t="shared" si="10"/>
        <v>Iiro Pakarinen</v>
      </c>
      <c r="C701" t="s">
        <v>1765</v>
      </c>
    </row>
    <row r="702" spans="1:3" x14ac:dyDescent="0.2">
      <c r="A702" t="s">
        <v>3202</v>
      </c>
      <c r="B702" t="str">
        <f t="shared" si="10"/>
        <v>Iivari Räsänen</v>
      </c>
      <c r="C702">
        <v>2019</v>
      </c>
    </row>
    <row r="703" spans="1:3" x14ac:dyDescent="0.2">
      <c r="A703" t="s">
        <v>3203</v>
      </c>
      <c r="B703" t="str">
        <f t="shared" si="10"/>
        <v>Ilijah Colina</v>
      </c>
      <c r="C703">
        <v>2018</v>
      </c>
    </row>
    <row r="704" spans="1:3" x14ac:dyDescent="0.2">
      <c r="A704" t="s">
        <v>3204</v>
      </c>
      <c r="B704" t="str">
        <f t="shared" si="10"/>
        <v>Ilya Badanin</v>
      </c>
      <c r="C704">
        <v>2018</v>
      </c>
    </row>
    <row r="705" spans="1:3" x14ac:dyDescent="0.2">
      <c r="A705" t="s">
        <v>3205</v>
      </c>
      <c r="B705" t="str">
        <f t="shared" si="10"/>
        <v>Isaac Johnson</v>
      </c>
      <c r="C705">
        <v>2018</v>
      </c>
    </row>
    <row r="706" spans="1:3" x14ac:dyDescent="0.2">
      <c r="A706" t="s">
        <v>2222</v>
      </c>
      <c r="B706" t="str">
        <f t="shared" ref="B706:B769" si="11">LEFT(A706,FIND("(",A706)-2)</f>
        <v>Isaac Ratcliffe</v>
      </c>
      <c r="C706" t="s">
        <v>1872</v>
      </c>
    </row>
    <row r="707" spans="1:3" x14ac:dyDescent="0.2">
      <c r="A707" t="s">
        <v>3206</v>
      </c>
      <c r="B707" t="str">
        <f t="shared" si="11"/>
        <v>Isac Andersson</v>
      </c>
      <c r="C707">
        <v>2019</v>
      </c>
    </row>
    <row r="708" spans="1:3" x14ac:dyDescent="0.2">
      <c r="A708" t="s">
        <v>3207</v>
      </c>
      <c r="B708" t="str">
        <f t="shared" si="11"/>
        <v>Isac Lundeström</v>
      </c>
      <c r="C708">
        <v>2018</v>
      </c>
    </row>
    <row r="709" spans="1:3" x14ac:dyDescent="0.2">
      <c r="A709" t="s">
        <v>3208</v>
      </c>
      <c r="B709" t="str">
        <f t="shared" si="11"/>
        <v>Isaiah Saville</v>
      </c>
      <c r="C709">
        <v>2019</v>
      </c>
    </row>
    <row r="710" spans="1:3" x14ac:dyDescent="0.2">
      <c r="A710" t="s">
        <v>2223</v>
      </c>
      <c r="B710" t="str">
        <f t="shared" si="11"/>
        <v>Ivan Barbashyov</v>
      </c>
      <c r="C710" t="s">
        <v>1796</v>
      </c>
    </row>
    <row r="711" spans="1:3" x14ac:dyDescent="0.2">
      <c r="A711" t="s">
        <v>2224</v>
      </c>
      <c r="B711" t="str">
        <f t="shared" si="11"/>
        <v>Ivan Chekhovich</v>
      </c>
      <c r="C711" t="s">
        <v>1790</v>
      </c>
    </row>
    <row r="712" spans="1:3" x14ac:dyDescent="0.2">
      <c r="A712" t="s">
        <v>2225</v>
      </c>
      <c r="B712" t="str">
        <f t="shared" si="11"/>
        <v>Ivan Chukarov</v>
      </c>
      <c r="C712" t="s">
        <v>1828</v>
      </c>
    </row>
    <row r="713" spans="1:3" x14ac:dyDescent="0.2">
      <c r="A713" t="s">
        <v>3209</v>
      </c>
      <c r="B713" t="str">
        <f t="shared" si="11"/>
        <v>Ivan D. Morozov</v>
      </c>
      <c r="C713">
        <v>2018</v>
      </c>
    </row>
    <row r="714" spans="1:3" x14ac:dyDescent="0.2">
      <c r="A714" t="s">
        <v>2226</v>
      </c>
      <c r="B714" t="str">
        <f t="shared" si="11"/>
        <v>Ivan Lodnia</v>
      </c>
      <c r="C714" t="s">
        <v>1788</v>
      </c>
    </row>
    <row r="715" spans="1:3" x14ac:dyDescent="0.2">
      <c r="A715" t="s">
        <v>3210</v>
      </c>
      <c r="B715" t="str">
        <f t="shared" si="11"/>
        <v>Ivan Muranov</v>
      </c>
      <c r="C715">
        <v>2018</v>
      </c>
    </row>
    <row r="716" spans="1:3" x14ac:dyDescent="0.2">
      <c r="A716" t="s">
        <v>3211</v>
      </c>
      <c r="B716" t="str">
        <f t="shared" si="11"/>
        <v>Ivan Prosvetov</v>
      </c>
      <c r="C716">
        <v>2018</v>
      </c>
    </row>
    <row r="717" spans="1:3" x14ac:dyDescent="0.2">
      <c r="A717" t="s">
        <v>3212</v>
      </c>
      <c r="B717" t="str">
        <f t="shared" si="11"/>
        <v>Ivan Romanov</v>
      </c>
      <c r="C717">
        <v>2018</v>
      </c>
    </row>
    <row r="718" spans="1:3" x14ac:dyDescent="0.2">
      <c r="A718" t="s">
        <v>2227</v>
      </c>
      <c r="B718" t="str">
        <f t="shared" si="11"/>
        <v>Ivan Telegin</v>
      </c>
      <c r="C718" t="s">
        <v>1933</v>
      </c>
    </row>
    <row r="719" spans="1:3" x14ac:dyDescent="0.2">
      <c r="A719" t="s">
        <v>3213</v>
      </c>
      <c r="B719" t="str">
        <f t="shared" si="11"/>
        <v>Ivan Zivlak</v>
      </c>
      <c r="C719">
        <v>2020</v>
      </c>
    </row>
    <row r="720" spans="1:3" x14ac:dyDescent="0.2">
      <c r="A720" t="s">
        <v>2228</v>
      </c>
      <c r="B720" t="str">
        <f t="shared" si="11"/>
        <v>J.D. Dudek</v>
      </c>
      <c r="C720" t="s">
        <v>1767</v>
      </c>
    </row>
    <row r="721" spans="1:3" x14ac:dyDescent="0.2">
      <c r="A721" t="s">
        <v>2229</v>
      </c>
      <c r="B721" t="str">
        <f t="shared" si="11"/>
        <v>J.J. Piccinich</v>
      </c>
      <c r="C721" t="s">
        <v>1775</v>
      </c>
    </row>
    <row r="722" spans="1:3" x14ac:dyDescent="0.2">
      <c r="A722" t="s">
        <v>3214</v>
      </c>
      <c r="B722" t="str">
        <f t="shared" si="11"/>
        <v>Jace Foskey</v>
      </c>
      <c r="C722">
        <v>2018</v>
      </c>
    </row>
    <row r="723" spans="1:3" x14ac:dyDescent="0.2">
      <c r="A723" t="s">
        <v>3215</v>
      </c>
      <c r="B723" t="str">
        <f t="shared" si="11"/>
        <v>Jáchym Kondelík</v>
      </c>
      <c r="C723">
        <v>2018</v>
      </c>
    </row>
    <row r="724" spans="1:3" x14ac:dyDescent="0.2">
      <c r="A724" t="s">
        <v>2230</v>
      </c>
      <c r="B724" t="str">
        <f t="shared" si="11"/>
        <v>Jack Badini</v>
      </c>
      <c r="C724" t="s">
        <v>1812</v>
      </c>
    </row>
    <row r="725" spans="1:3" x14ac:dyDescent="0.2">
      <c r="A725" t="s">
        <v>2231</v>
      </c>
      <c r="B725" t="str">
        <f t="shared" si="11"/>
        <v>Jack Becker</v>
      </c>
      <c r="C725" t="s">
        <v>1826</v>
      </c>
    </row>
    <row r="726" spans="1:3" x14ac:dyDescent="0.2">
      <c r="A726" t="s">
        <v>3216</v>
      </c>
      <c r="B726" t="str">
        <f t="shared" si="11"/>
        <v>Jack DeBoer</v>
      </c>
      <c r="C726">
        <v>2018</v>
      </c>
    </row>
    <row r="727" spans="1:3" x14ac:dyDescent="0.2">
      <c r="A727" t="s">
        <v>2232</v>
      </c>
      <c r="B727" t="str">
        <f t="shared" si="11"/>
        <v>Jack Dougherty</v>
      </c>
      <c r="C727" t="s">
        <v>1800</v>
      </c>
    </row>
    <row r="728" spans="1:3" x14ac:dyDescent="0.2">
      <c r="A728" t="s">
        <v>3217</v>
      </c>
      <c r="B728" t="str">
        <f t="shared" si="11"/>
        <v>Jack Drury</v>
      </c>
      <c r="C728">
        <v>2018</v>
      </c>
    </row>
    <row r="729" spans="1:3" x14ac:dyDescent="0.2">
      <c r="A729" t="s">
        <v>2233</v>
      </c>
      <c r="B729" t="str">
        <f t="shared" si="11"/>
        <v>Jack Dugan</v>
      </c>
      <c r="C729" t="s">
        <v>1820</v>
      </c>
    </row>
    <row r="730" spans="1:3" x14ac:dyDescent="0.2">
      <c r="A730" t="s">
        <v>3218</v>
      </c>
      <c r="B730" t="str">
        <f t="shared" si="11"/>
        <v>Jack Finley</v>
      </c>
      <c r="C730">
        <v>2020</v>
      </c>
    </row>
    <row r="731" spans="1:3" x14ac:dyDescent="0.2">
      <c r="A731" t="s">
        <v>2234</v>
      </c>
      <c r="B731" t="str">
        <f t="shared" si="11"/>
        <v>Jack Glover</v>
      </c>
      <c r="C731" t="s">
        <v>1933</v>
      </c>
    </row>
    <row r="732" spans="1:3" x14ac:dyDescent="0.2">
      <c r="A732" t="s">
        <v>3219</v>
      </c>
      <c r="B732" t="str">
        <f t="shared" si="11"/>
        <v>Jack Gorniak</v>
      </c>
      <c r="C732">
        <v>2018</v>
      </c>
    </row>
    <row r="733" spans="1:3" x14ac:dyDescent="0.2">
      <c r="A733" t="s">
        <v>3220</v>
      </c>
      <c r="B733" t="str">
        <f t="shared" si="11"/>
        <v>Jack Hughes</v>
      </c>
      <c r="C733">
        <v>2019</v>
      </c>
    </row>
    <row r="734" spans="1:3" x14ac:dyDescent="0.2">
      <c r="A734" t="s">
        <v>3221</v>
      </c>
      <c r="B734" t="str">
        <f t="shared" si="11"/>
        <v>Jack Jensen</v>
      </c>
      <c r="C734">
        <v>2018</v>
      </c>
    </row>
    <row r="735" spans="1:3" x14ac:dyDescent="0.2">
      <c r="A735" t="s">
        <v>2235</v>
      </c>
      <c r="B735" t="str">
        <f t="shared" si="11"/>
        <v>Jack Kopacka</v>
      </c>
      <c r="C735" t="s">
        <v>1812</v>
      </c>
    </row>
    <row r="736" spans="1:3" x14ac:dyDescent="0.2">
      <c r="A736" t="s">
        <v>3222</v>
      </c>
      <c r="B736" t="str">
        <f t="shared" si="11"/>
        <v>Jack Lagerstrom</v>
      </c>
      <c r="C736">
        <v>2018</v>
      </c>
    </row>
    <row r="737" spans="1:3" x14ac:dyDescent="0.2">
      <c r="A737" t="s">
        <v>3223</v>
      </c>
      <c r="B737" t="str">
        <f t="shared" si="11"/>
        <v>Jack McBain</v>
      </c>
      <c r="C737">
        <v>2018</v>
      </c>
    </row>
    <row r="738" spans="1:3" x14ac:dyDescent="0.2">
      <c r="A738" t="s">
        <v>3224</v>
      </c>
      <c r="B738" t="str">
        <f t="shared" si="11"/>
        <v>Jack Perbix</v>
      </c>
      <c r="C738">
        <v>2018</v>
      </c>
    </row>
    <row r="739" spans="1:3" x14ac:dyDescent="0.2">
      <c r="A739" t="s">
        <v>3799</v>
      </c>
      <c r="B739" t="str">
        <f t="shared" si="11"/>
        <v>Jack Quinn</v>
      </c>
      <c r="C739">
        <v>2020</v>
      </c>
    </row>
    <row r="740" spans="1:3" x14ac:dyDescent="0.2">
      <c r="A740" t="s">
        <v>2236</v>
      </c>
      <c r="B740" t="str">
        <f t="shared" si="11"/>
        <v>Jack Ramsey</v>
      </c>
      <c r="C740" t="s">
        <v>1778</v>
      </c>
    </row>
    <row r="741" spans="1:3" x14ac:dyDescent="0.2">
      <c r="A741" t="s">
        <v>3225</v>
      </c>
      <c r="B741" t="str">
        <f t="shared" si="11"/>
        <v>Jack Randl</v>
      </c>
      <c r="C741">
        <v>2018</v>
      </c>
    </row>
    <row r="742" spans="1:3" x14ac:dyDescent="0.2">
      <c r="A742" t="s">
        <v>2237</v>
      </c>
      <c r="B742" t="str">
        <f t="shared" si="11"/>
        <v>Jack Rathbone</v>
      </c>
      <c r="C742" t="s">
        <v>1786</v>
      </c>
    </row>
    <row r="743" spans="1:3" x14ac:dyDescent="0.2">
      <c r="A743" t="s">
        <v>2237</v>
      </c>
      <c r="B743" t="str">
        <f t="shared" si="11"/>
        <v>Jack Rathbone</v>
      </c>
      <c r="C743" t="s">
        <v>1786</v>
      </c>
    </row>
    <row r="744" spans="1:3" x14ac:dyDescent="0.2">
      <c r="A744" t="s">
        <v>2238</v>
      </c>
      <c r="B744" t="str">
        <f t="shared" si="11"/>
        <v>Jack Rodewald</v>
      </c>
      <c r="C744" t="s">
        <v>1769</v>
      </c>
    </row>
    <row r="745" spans="1:3" x14ac:dyDescent="0.2">
      <c r="A745" t="s">
        <v>2239</v>
      </c>
      <c r="B745" t="str">
        <f t="shared" si="11"/>
        <v>Jack Roslovic</v>
      </c>
      <c r="C745" t="s">
        <v>1933</v>
      </c>
    </row>
    <row r="746" spans="1:3" x14ac:dyDescent="0.2">
      <c r="A746" t="s">
        <v>2240</v>
      </c>
      <c r="B746" t="str">
        <f t="shared" si="11"/>
        <v>Jack Sadek</v>
      </c>
      <c r="C746" t="s">
        <v>1788</v>
      </c>
    </row>
    <row r="747" spans="1:3" x14ac:dyDescent="0.2">
      <c r="A747" t="s">
        <v>3226</v>
      </c>
      <c r="B747" t="str">
        <f t="shared" si="11"/>
        <v>Jack St. Ivany</v>
      </c>
      <c r="C747">
        <v>2018</v>
      </c>
    </row>
    <row r="748" spans="1:3" x14ac:dyDescent="0.2">
      <c r="A748" t="s">
        <v>2241</v>
      </c>
      <c r="B748" t="str">
        <f t="shared" si="11"/>
        <v>Jack Studnicka</v>
      </c>
      <c r="C748" t="s">
        <v>1826</v>
      </c>
    </row>
    <row r="749" spans="1:3" x14ac:dyDescent="0.2">
      <c r="A749" t="s">
        <v>3227</v>
      </c>
      <c r="B749" t="str">
        <f t="shared" si="11"/>
        <v>Jackson Leppard</v>
      </c>
      <c r="C749">
        <v>2018</v>
      </c>
    </row>
    <row r="750" spans="1:3" x14ac:dyDescent="0.2">
      <c r="A750" t="s">
        <v>3228</v>
      </c>
      <c r="B750" t="str">
        <f t="shared" si="11"/>
        <v>Jackson Shepard</v>
      </c>
      <c r="C750">
        <v>2018</v>
      </c>
    </row>
    <row r="751" spans="1:3" x14ac:dyDescent="0.2">
      <c r="A751" t="s">
        <v>3229</v>
      </c>
      <c r="B751" t="str">
        <f t="shared" si="11"/>
        <v>Jackson van de Leest</v>
      </c>
      <c r="C751">
        <v>2019</v>
      </c>
    </row>
    <row r="752" spans="1:3" x14ac:dyDescent="0.2">
      <c r="A752" t="s">
        <v>3230</v>
      </c>
      <c r="B752" t="str">
        <f t="shared" si="11"/>
        <v>Jacob Bernard-Docker</v>
      </c>
      <c r="C752">
        <v>2018</v>
      </c>
    </row>
    <row r="753" spans="1:3" x14ac:dyDescent="0.2">
      <c r="A753" t="s">
        <v>2242</v>
      </c>
      <c r="B753" t="str">
        <f t="shared" si="11"/>
        <v>Jacob Bryson</v>
      </c>
      <c r="C753" t="s">
        <v>1828</v>
      </c>
    </row>
    <row r="754" spans="1:3" x14ac:dyDescent="0.2">
      <c r="A754" t="s">
        <v>2243</v>
      </c>
      <c r="B754" t="str">
        <f t="shared" si="11"/>
        <v>Jacob Cederholm</v>
      </c>
      <c r="C754" t="s">
        <v>1933</v>
      </c>
    </row>
    <row r="755" spans="1:3" x14ac:dyDescent="0.2">
      <c r="A755" t="s">
        <v>2244</v>
      </c>
      <c r="B755" t="str">
        <f t="shared" si="11"/>
        <v>Jacob Friend</v>
      </c>
      <c r="C755" t="s">
        <v>1817</v>
      </c>
    </row>
    <row r="756" spans="1:3" x14ac:dyDescent="0.2">
      <c r="A756" t="s">
        <v>2245</v>
      </c>
      <c r="B756" t="str">
        <f t="shared" si="11"/>
        <v>Jacob Golden</v>
      </c>
      <c r="C756" t="s">
        <v>1788</v>
      </c>
    </row>
    <row r="757" spans="1:3" x14ac:dyDescent="0.2">
      <c r="A757" t="s">
        <v>2246</v>
      </c>
      <c r="B757" t="str">
        <f t="shared" si="11"/>
        <v>Jacob Graves</v>
      </c>
      <c r="C757" t="s">
        <v>1810</v>
      </c>
    </row>
    <row r="758" spans="1:3" x14ac:dyDescent="0.2">
      <c r="A758" t="s">
        <v>3231</v>
      </c>
      <c r="B758" t="str">
        <f t="shared" si="11"/>
        <v>Jacob Herauf</v>
      </c>
      <c r="C758">
        <v>2018</v>
      </c>
    </row>
    <row r="759" spans="1:3" x14ac:dyDescent="0.2">
      <c r="A759" t="s">
        <v>3232</v>
      </c>
      <c r="B759" t="str">
        <f t="shared" si="11"/>
        <v>Jacob Ingham</v>
      </c>
      <c r="C759">
        <v>2018</v>
      </c>
    </row>
    <row r="760" spans="1:3" x14ac:dyDescent="0.2">
      <c r="A760" t="s">
        <v>2247</v>
      </c>
      <c r="B760" t="str">
        <f t="shared" si="11"/>
        <v>Jacob Jackson</v>
      </c>
      <c r="C760" t="s">
        <v>1790</v>
      </c>
    </row>
    <row r="761" spans="1:3" x14ac:dyDescent="0.2">
      <c r="A761" t="s">
        <v>2248</v>
      </c>
      <c r="B761" t="str">
        <f t="shared" si="11"/>
        <v>Jacob Larsson</v>
      </c>
      <c r="C761" t="s">
        <v>1812</v>
      </c>
    </row>
    <row r="762" spans="1:3" x14ac:dyDescent="0.2">
      <c r="A762" t="s">
        <v>2249</v>
      </c>
      <c r="B762" t="str">
        <f t="shared" si="11"/>
        <v>Jacob Middleton</v>
      </c>
      <c r="C762" t="s">
        <v>1790</v>
      </c>
    </row>
    <row r="763" spans="1:3" x14ac:dyDescent="0.2">
      <c r="A763" t="s">
        <v>2250</v>
      </c>
      <c r="B763" t="str">
        <f t="shared" si="11"/>
        <v>Jacob Moverare</v>
      </c>
      <c r="C763" t="s">
        <v>1817</v>
      </c>
    </row>
    <row r="764" spans="1:3" x14ac:dyDescent="0.2">
      <c r="A764" t="s">
        <v>3233</v>
      </c>
      <c r="B764" t="str">
        <f t="shared" si="11"/>
        <v>Jacob Olofsson</v>
      </c>
      <c r="C764">
        <v>2018</v>
      </c>
    </row>
    <row r="765" spans="1:3" x14ac:dyDescent="0.2">
      <c r="A765" t="s">
        <v>2251</v>
      </c>
      <c r="B765" t="str">
        <f t="shared" si="11"/>
        <v>Jacob Paquette</v>
      </c>
      <c r="C765" t="s">
        <v>1800</v>
      </c>
    </row>
    <row r="766" spans="1:3" x14ac:dyDescent="0.2">
      <c r="A766" t="s">
        <v>2252</v>
      </c>
      <c r="B766" t="str">
        <f t="shared" si="11"/>
        <v>Jacob Peterson</v>
      </c>
      <c r="C766" t="s">
        <v>1852</v>
      </c>
    </row>
    <row r="767" spans="1:3" x14ac:dyDescent="0.2">
      <c r="A767" t="s">
        <v>3234</v>
      </c>
      <c r="B767" t="str">
        <f t="shared" si="11"/>
        <v>Jacob Pivonka</v>
      </c>
      <c r="C767">
        <v>2018</v>
      </c>
    </row>
    <row r="768" spans="1:3" x14ac:dyDescent="0.2">
      <c r="A768" t="s">
        <v>3235</v>
      </c>
      <c r="B768" t="str">
        <f t="shared" si="11"/>
        <v>Jacob Ragnarsson</v>
      </c>
      <c r="C768">
        <v>2018</v>
      </c>
    </row>
    <row r="769" spans="1:3" x14ac:dyDescent="0.2">
      <c r="A769" t="s">
        <v>3236</v>
      </c>
      <c r="B769" t="str">
        <f t="shared" si="11"/>
        <v>Jacob Schmidt-Svejstrup</v>
      </c>
      <c r="C769">
        <v>2018</v>
      </c>
    </row>
    <row r="770" spans="1:3" x14ac:dyDescent="0.2">
      <c r="A770" t="s">
        <v>3237</v>
      </c>
      <c r="B770" t="str">
        <f t="shared" ref="B770:B833" si="12">LEFT(A770,FIND("(",A770)-2)</f>
        <v>Jacob Semik</v>
      </c>
      <c r="C770">
        <v>2018</v>
      </c>
    </row>
    <row r="771" spans="1:3" x14ac:dyDescent="0.2">
      <c r="A771" t="s">
        <v>3238</v>
      </c>
      <c r="B771" t="str">
        <f t="shared" si="12"/>
        <v>Jacob Svensson</v>
      </c>
      <c r="C771">
        <v>2018</v>
      </c>
    </row>
    <row r="772" spans="1:3" x14ac:dyDescent="0.2">
      <c r="A772" t="s">
        <v>3239</v>
      </c>
      <c r="B772" t="str">
        <f t="shared" si="12"/>
        <v>Jacques Bouquot</v>
      </c>
      <c r="C772">
        <v>2018</v>
      </c>
    </row>
    <row r="773" spans="1:3" x14ac:dyDescent="0.2">
      <c r="A773" t="s">
        <v>2253</v>
      </c>
      <c r="B773" t="str">
        <f t="shared" si="12"/>
        <v>Jake Bean</v>
      </c>
      <c r="C773" t="s">
        <v>1808</v>
      </c>
    </row>
    <row r="774" spans="1:3" x14ac:dyDescent="0.2">
      <c r="A774" t="s">
        <v>2254</v>
      </c>
      <c r="B774" t="str">
        <f t="shared" si="12"/>
        <v>Jake Bischoff</v>
      </c>
      <c r="C774" t="s">
        <v>1820</v>
      </c>
    </row>
    <row r="775" spans="1:3" x14ac:dyDescent="0.2">
      <c r="A775" t="s">
        <v>2255</v>
      </c>
      <c r="B775" t="str">
        <f t="shared" si="12"/>
        <v>Jake Chelios</v>
      </c>
      <c r="C775" t="s">
        <v>1808</v>
      </c>
    </row>
    <row r="776" spans="1:3" x14ac:dyDescent="0.2">
      <c r="A776" t="s">
        <v>2256</v>
      </c>
      <c r="B776" t="str">
        <f t="shared" si="12"/>
        <v>Jake Evans</v>
      </c>
      <c r="C776" t="s">
        <v>1780</v>
      </c>
    </row>
    <row r="777" spans="1:3" x14ac:dyDescent="0.2">
      <c r="A777" t="s">
        <v>3240</v>
      </c>
      <c r="B777" t="str">
        <f t="shared" si="12"/>
        <v>Jake Goldowski</v>
      </c>
      <c r="C777">
        <v>2018</v>
      </c>
    </row>
    <row r="778" spans="1:3" x14ac:dyDescent="0.2">
      <c r="A778" t="s">
        <v>3241</v>
      </c>
      <c r="B778" t="str">
        <f t="shared" si="12"/>
        <v>Jake Gricius</v>
      </c>
      <c r="C778">
        <v>2018</v>
      </c>
    </row>
    <row r="779" spans="1:3" x14ac:dyDescent="0.2">
      <c r="A779" t="s">
        <v>3242</v>
      </c>
      <c r="B779" t="str">
        <f t="shared" si="12"/>
        <v>Jake Kucharski</v>
      </c>
      <c r="C779">
        <v>2018</v>
      </c>
    </row>
    <row r="780" spans="1:3" x14ac:dyDescent="0.2">
      <c r="A780" t="s">
        <v>2257</v>
      </c>
      <c r="B780" t="str">
        <f t="shared" si="12"/>
        <v>Jake Leschyshyn</v>
      </c>
      <c r="C780" t="s">
        <v>1820</v>
      </c>
    </row>
    <row r="781" spans="1:3" x14ac:dyDescent="0.2">
      <c r="A781" t="s">
        <v>2258</v>
      </c>
      <c r="B781" t="str">
        <f t="shared" si="12"/>
        <v>Jake Massie</v>
      </c>
      <c r="C781" t="s">
        <v>1778</v>
      </c>
    </row>
    <row r="782" spans="1:3" x14ac:dyDescent="0.2">
      <c r="A782" t="s">
        <v>2259</v>
      </c>
      <c r="B782" t="str">
        <f t="shared" si="12"/>
        <v>Jake McGrew</v>
      </c>
      <c r="C782" t="s">
        <v>1790</v>
      </c>
    </row>
    <row r="783" spans="1:3" x14ac:dyDescent="0.2">
      <c r="A783" t="s">
        <v>3243</v>
      </c>
      <c r="B783" t="str">
        <f t="shared" si="12"/>
        <v>Jake Neighbours</v>
      </c>
      <c r="C783">
        <v>2020</v>
      </c>
    </row>
    <row r="784" spans="1:3" x14ac:dyDescent="0.2">
      <c r="A784" t="s">
        <v>2260</v>
      </c>
      <c r="B784" t="str">
        <f t="shared" si="12"/>
        <v>Jake Ryczek</v>
      </c>
      <c r="C784" t="s">
        <v>1778</v>
      </c>
    </row>
    <row r="785" spans="1:3" x14ac:dyDescent="0.2">
      <c r="A785" t="s">
        <v>2261</v>
      </c>
      <c r="B785" t="str">
        <f t="shared" si="12"/>
        <v>Jake Walman</v>
      </c>
      <c r="C785" t="s">
        <v>1796</v>
      </c>
    </row>
    <row r="786" spans="1:3" x14ac:dyDescent="0.2">
      <c r="A786" t="s">
        <v>3244</v>
      </c>
      <c r="B786" t="str">
        <f t="shared" si="12"/>
        <v>Jake Wise</v>
      </c>
      <c r="C786">
        <v>2018</v>
      </c>
    </row>
    <row r="787" spans="1:3" x14ac:dyDescent="0.2">
      <c r="A787" t="s">
        <v>3245</v>
      </c>
      <c r="B787" t="str">
        <f t="shared" si="12"/>
        <v>Jakob Brahaney</v>
      </c>
      <c r="C787">
        <v>2018</v>
      </c>
    </row>
    <row r="788" spans="1:3" x14ac:dyDescent="0.2">
      <c r="A788" t="s">
        <v>2262</v>
      </c>
      <c r="B788" t="str">
        <f t="shared" si="12"/>
        <v>Jakob Forsbacka Karlsson</v>
      </c>
      <c r="C788" t="s">
        <v>1826</v>
      </c>
    </row>
    <row r="789" spans="1:3" x14ac:dyDescent="0.2">
      <c r="A789" t="s">
        <v>3246</v>
      </c>
      <c r="B789" t="str">
        <f t="shared" si="12"/>
        <v>Jakob Pelletier</v>
      </c>
      <c r="C789">
        <v>2019</v>
      </c>
    </row>
    <row r="790" spans="1:3" x14ac:dyDescent="0.2">
      <c r="A790" t="s">
        <v>2263</v>
      </c>
      <c r="B790" t="str">
        <f t="shared" si="12"/>
        <v>Jakob Stenqvist</v>
      </c>
      <c r="C790" t="s">
        <v>1852</v>
      </c>
    </row>
    <row r="791" spans="1:3" x14ac:dyDescent="0.2">
      <c r="A791" t="s">
        <v>2264</v>
      </c>
      <c r="B791" t="str">
        <f t="shared" si="12"/>
        <v>Jakob Stukel</v>
      </c>
      <c r="C791" t="s">
        <v>1786</v>
      </c>
    </row>
    <row r="792" spans="1:3" x14ac:dyDescent="0.2">
      <c r="A792" t="s">
        <v>3247</v>
      </c>
      <c r="B792" t="str">
        <f t="shared" si="12"/>
        <v>Jakub Adamek</v>
      </c>
      <c r="C792">
        <v>2018</v>
      </c>
    </row>
    <row r="793" spans="1:3" x14ac:dyDescent="0.2">
      <c r="A793" t="s">
        <v>2265</v>
      </c>
      <c r="B793" t="str">
        <f t="shared" si="12"/>
        <v>Jakub Galvas</v>
      </c>
      <c r="C793" t="s">
        <v>1778</v>
      </c>
    </row>
    <row r="794" spans="1:3" x14ac:dyDescent="0.2">
      <c r="A794" t="s">
        <v>2265</v>
      </c>
      <c r="B794" t="str">
        <f t="shared" si="12"/>
        <v>Jakub Galvas</v>
      </c>
      <c r="C794" t="s">
        <v>1778</v>
      </c>
    </row>
    <row r="795" spans="1:3" x14ac:dyDescent="0.2">
      <c r="A795" t="s">
        <v>2266</v>
      </c>
      <c r="B795" t="str">
        <f t="shared" si="12"/>
        <v>Jakub Jerabek</v>
      </c>
      <c r="C795" t="s">
        <v>1771</v>
      </c>
    </row>
    <row r="796" spans="1:3" x14ac:dyDescent="0.2">
      <c r="A796" t="s">
        <v>3248</v>
      </c>
      <c r="B796" t="str">
        <f t="shared" si="12"/>
        <v>Jakub Lauko</v>
      </c>
      <c r="C796">
        <v>2018</v>
      </c>
    </row>
    <row r="797" spans="1:3" x14ac:dyDescent="0.2">
      <c r="A797" t="s">
        <v>3249</v>
      </c>
      <c r="B797" t="str">
        <f t="shared" si="12"/>
        <v>Jakub Skarek</v>
      </c>
      <c r="C797">
        <v>2018</v>
      </c>
    </row>
    <row r="798" spans="1:3" x14ac:dyDescent="0.2">
      <c r="A798" t="s">
        <v>2267</v>
      </c>
      <c r="B798" t="str">
        <f t="shared" si="12"/>
        <v>Jakub Zboril</v>
      </c>
      <c r="C798" t="s">
        <v>1826</v>
      </c>
    </row>
    <row r="799" spans="1:3" x14ac:dyDescent="0.2">
      <c r="A799" t="s">
        <v>2268</v>
      </c>
      <c r="B799" t="str">
        <f t="shared" si="12"/>
        <v>Jalen Chatfield</v>
      </c>
      <c r="C799" t="s">
        <v>1786</v>
      </c>
    </row>
    <row r="800" spans="1:3" x14ac:dyDescent="0.2">
      <c r="A800" t="s">
        <v>2269</v>
      </c>
      <c r="B800" t="str">
        <f t="shared" si="12"/>
        <v>Jalen Smereck</v>
      </c>
      <c r="C800" t="s">
        <v>1854</v>
      </c>
    </row>
    <row r="801" spans="1:3" x14ac:dyDescent="0.2">
      <c r="A801" t="s">
        <v>2270</v>
      </c>
      <c r="B801" t="str">
        <f t="shared" si="12"/>
        <v>James Greenway</v>
      </c>
      <c r="C801" t="s">
        <v>1775</v>
      </c>
    </row>
    <row r="802" spans="1:3" x14ac:dyDescent="0.2">
      <c r="A802" t="s">
        <v>3250</v>
      </c>
      <c r="B802" t="str">
        <f t="shared" si="12"/>
        <v>James Malm</v>
      </c>
      <c r="C802">
        <v>2018</v>
      </c>
    </row>
    <row r="803" spans="1:3" x14ac:dyDescent="0.2">
      <c r="A803" t="s">
        <v>2271</v>
      </c>
      <c r="B803" t="str">
        <f t="shared" si="12"/>
        <v>Jamie McBain</v>
      </c>
      <c r="C803" t="s">
        <v>1782</v>
      </c>
    </row>
    <row r="804" spans="1:3" x14ac:dyDescent="0.2">
      <c r="A804" t="s">
        <v>3251</v>
      </c>
      <c r="B804" t="str">
        <f t="shared" si="12"/>
        <v>Jamieson Rees</v>
      </c>
      <c r="C804">
        <v>2019</v>
      </c>
    </row>
    <row r="805" spans="1:3" x14ac:dyDescent="0.2">
      <c r="A805" t="s">
        <v>3252</v>
      </c>
      <c r="B805" t="str">
        <f t="shared" si="12"/>
        <v>Jan Dluhos</v>
      </c>
      <c r="C805">
        <v>2018</v>
      </c>
    </row>
    <row r="806" spans="1:3" x14ac:dyDescent="0.2">
      <c r="A806" t="s">
        <v>2272</v>
      </c>
      <c r="B806" t="str">
        <f t="shared" si="12"/>
        <v>Jan Drozg</v>
      </c>
      <c r="C806" t="s">
        <v>1792</v>
      </c>
    </row>
    <row r="807" spans="1:3" x14ac:dyDescent="0.2">
      <c r="A807" t="s">
        <v>3253</v>
      </c>
      <c r="B807" t="str">
        <f t="shared" si="12"/>
        <v>Jan Jeník</v>
      </c>
      <c r="C807">
        <v>2018</v>
      </c>
    </row>
    <row r="808" spans="1:3" x14ac:dyDescent="0.2">
      <c r="A808" t="s">
        <v>3254</v>
      </c>
      <c r="B808" t="str">
        <f t="shared" si="12"/>
        <v>Jan Kalus</v>
      </c>
      <c r="C808">
        <v>2018</v>
      </c>
    </row>
    <row r="809" spans="1:3" x14ac:dyDescent="0.2">
      <c r="A809" t="s">
        <v>2273</v>
      </c>
      <c r="B809" t="str">
        <f t="shared" si="12"/>
        <v>Jan Kostalek</v>
      </c>
      <c r="C809" t="s">
        <v>1933</v>
      </c>
    </row>
    <row r="810" spans="1:3" x14ac:dyDescent="0.2">
      <c r="A810" t="s">
        <v>3255</v>
      </c>
      <c r="B810" t="str">
        <f t="shared" si="12"/>
        <v>Jan Mysak</v>
      </c>
      <c r="C810">
        <v>2020</v>
      </c>
    </row>
    <row r="811" spans="1:3" x14ac:dyDescent="0.2">
      <c r="A811" t="s">
        <v>3256</v>
      </c>
      <c r="B811" t="str">
        <f t="shared" si="12"/>
        <v>Jan Sir</v>
      </c>
      <c r="C811">
        <v>2018</v>
      </c>
    </row>
    <row r="812" spans="1:3" x14ac:dyDescent="0.2">
      <c r="A812" t="s">
        <v>3257</v>
      </c>
      <c r="B812" t="str">
        <f t="shared" si="12"/>
        <v>Jan Zemba</v>
      </c>
      <c r="C812">
        <v>2018</v>
      </c>
    </row>
    <row r="813" spans="1:3" x14ac:dyDescent="0.2">
      <c r="A813" t="s">
        <v>2274</v>
      </c>
      <c r="B813" t="str">
        <f t="shared" si="12"/>
        <v>Jani Hakanpää</v>
      </c>
      <c r="C813" t="s">
        <v>1796</v>
      </c>
    </row>
    <row r="814" spans="1:3" x14ac:dyDescent="0.2">
      <c r="A814" t="s">
        <v>3258</v>
      </c>
      <c r="B814" t="str">
        <f t="shared" si="12"/>
        <v>Janis Jérôme Moser</v>
      </c>
      <c r="C814">
        <v>2018</v>
      </c>
    </row>
    <row r="815" spans="1:3" x14ac:dyDescent="0.2">
      <c r="A815" t="s">
        <v>3259</v>
      </c>
      <c r="B815" t="str">
        <f t="shared" si="12"/>
        <v>Janis Voris</v>
      </c>
      <c r="C815">
        <v>2018</v>
      </c>
    </row>
    <row r="816" spans="1:3" x14ac:dyDescent="0.2">
      <c r="A816" t="s">
        <v>2275</v>
      </c>
      <c r="B816" t="str">
        <f t="shared" si="12"/>
        <v>Janne Kuokkanen</v>
      </c>
      <c r="C816" t="s">
        <v>1808</v>
      </c>
    </row>
    <row r="817" spans="1:3" x14ac:dyDescent="0.2">
      <c r="A817" t="s">
        <v>2276</v>
      </c>
      <c r="B817" t="str">
        <f t="shared" si="12"/>
        <v>Jansen Harkins</v>
      </c>
      <c r="C817" t="s">
        <v>1933</v>
      </c>
    </row>
    <row r="818" spans="1:3" x14ac:dyDescent="0.2">
      <c r="A818" t="s">
        <v>2277</v>
      </c>
      <c r="B818" t="str">
        <f t="shared" si="12"/>
        <v>Jared Boll</v>
      </c>
      <c r="C818" t="s">
        <v>1812</v>
      </c>
    </row>
    <row r="819" spans="1:3" x14ac:dyDescent="0.2">
      <c r="A819" t="s">
        <v>2278</v>
      </c>
      <c r="B819" t="str">
        <f t="shared" si="12"/>
        <v>Jared Fiegl</v>
      </c>
      <c r="C819" t="s">
        <v>1854</v>
      </c>
    </row>
    <row r="820" spans="1:3" x14ac:dyDescent="0.2">
      <c r="A820" t="s">
        <v>3260</v>
      </c>
      <c r="B820" t="str">
        <f t="shared" si="12"/>
        <v>Jared McIsaac</v>
      </c>
      <c r="C820">
        <v>2018</v>
      </c>
    </row>
    <row r="821" spans="1:3" x14ac:dyDescent="0.2">
      <c r="A821" t="s">
        <v>3261</v>
      </c>
      <c r="B821" t="str">
        <f t="shared" si="12"/>
        <v>Jared Moe</v>
      </c>
      <c r="C821">
        <v>2018</v>
      </c>
    </row>
    <row r="822" spans="1:3" x14ac:dyDescent="0.2">
      <c r="A822" t="s">
        <v>2279</v>
      </c>
      <c r="B822" t="str">
        <f t="shared" si="12"/>
        <v>Jaret Anderson-Dolan</v>
      </c>
      <c r="C822" t="s">
        <v>1817</v>
      </c>
    </row>
    <row r="823" spans="1:3" x14ac:dyDescent="0.2">
      <c r="A823" t="s">
        <v>2280</v>
      </c>
      <c r="B823" t="str">
        <f t="shared" si="12"/>
        <v>Jaromír Jágr</v>
      </c>
      <c r="C823" t="s">
        <v>1784</v>
      </c>
    </row>
    <row r="824" spans="1:3" x14ac:dyDescent="0.2">
      <c r="A824" t="s">
        <v>2280</v>
      </c>
      <c r="B824" t="str">
        <f t="shared" si="12"/>
        <v>Jaromír Jágr</v>
      </c>
      <c r="C824" t="s">
        <v>1784</v>
      </c>
    </row>
    <row r="825" spans="1:3" x14ac:dyDescent="0.2">
      <c r="A825" t="s">
        <v>3262</v>
      </c>
      <c r="B825" t="str">
        <f t="shared" si="12"/>
        <v>Jaromir Pytlik</v>
      </c>
      <c r="C825">
        <v>2020</v>
      </c>
    </row>
    <row r="826" spans="1:3" x14ac:dyDescent="0.2">
      <c r="A826" t="s">
        <v>2281</v>
      </c>
      <c r="B826" t="str">
        <f t="shared" si="12"/>
        <v>Jarred Tinordi</v>
      </c>
      <c r="C826" t="s">
        <v>1792</v>
      </c>
    </row>
    <row r="827" spans="1:3" x14ac:dyDescent="0.2">
      <c r="A827" t="s">
        <v>2282</v>
      </c>
      <c r="B827" t="str">
        <f t="shared" si="12"/>
        <v>Jarret Tyszka</v>
      </c>
      <c r="C827" t="s">
        <v>1780</v>
      </c>
    </row>
    <row r="828" spans="1:3" x14ac:dyDescent="0.2">
      <c r="A828" t="s">
        <v>2283</v>
      </c>
      <c r="B828" t="str">
        <f t="shared" si="12"/>
        <v>Jason Dickinson</v>
      </c>
      <c r="C828" t="s">
        <v>1852</v>
      </c>
    </row>
    <row r="829" spans="1:3" x14ac:dyDescent="0.2">
      <c r="A829" t="s">
        <v>2284</v>
      </c>
      <c r="B829" t="str">
        <f t="shared" si="12"/>
        <v>Jason Garrison</v>
      </c>
      <c r="C829" t="s">
        <v>1820</v>
      </c>
    </row>
    <row r="830" spans="1:3" x14ac:dyDescent="0.2">
      <c r="A830" t="s">
        <v>2285</v>
      </c>
      <c r="B830" t="str">
        <f t="shared" si="12"/>
        <v>Jason Robertson</v>
      </c>
      <c r="C830" t="s">
        <v>1852</v>
      </c>
    </row>
    <row r="831" spans="1:3" x14ac:dyDescent="0.2">
      <c r="A831" t="s">
        <v>3263</v>
      </c>
      <c r="B831" t="str">
        <f t="shared" si="12"/>
        <v>Jaxon Bellamy</v>
      </c>
      <c r="C831">
        <v>2019</v>
      </c>
    </row>
    <row r="832" spans="1:3" x14ac:dyDescent="0.2">
      <c r="A832" t="s">
        <v>3264</v>
      </c>
      <c r="B832" t="str">
        <f t="shared" si="12"/>
        <v>Jaxon Nelson</v>
      </c>
      <c r="C832">
        <v>2018</v>
      </c>
    </row>
    <row r="833" spans="1:3" x14ac:dyDescent="0.2">
      <c r="A833" t="s">
        <v>3265</v>
      </c>
      <c r="B833" t="str">
        <f t="shared" si="12"/>
        <v>Jay O'Brien</v>
      </c>
      <c r="C833">
        <v>2018</v>
      </c>
    </row>
    <row r="834" spans="1:3" x14ac:dyDescent="0.2">
      <c r="A834" t="s">
        <v>2286</v>
      </c>
      <c r="B834" t="str">
        <f t="shared" ref="B834:B897" si="13">LEFT(A834,FIND("(",A834)-2)</f>
        <v>Jayce Hawryluk</v>
      </c>
      <c r="C834" t="s">
        <v>1794</v>
      </c>
    </row>
    <row r="835" spans="1:3" x14ac:dyDescent="0.2">
      <c r="A835" t="s">
        <v>2287</v>
      </c>
      <c r="B835" t="str">
        <f t="shared" si="13"/>
        <v>Jaycob Megna</v>
      </c>
      <c r="C835" t="s">
        <v>1812</v>
      </c>
    </row>
    <row r="836" spans="1:3" x14ac:dyDescent="0.2">
      <c r="A836" t="s">
        <v>2288</v>
      </c>
      <c r="B836" t="str">
        <f t="shared" si="13"/>
        <v>Jayden Halbgewachs</v>
      </c>
      <c r="C836" t="s">
        <v>1790</v>
      </c>
    </row>
    <row r="837" spans="1:3" x14ac:dyDescent="0.2">
      <c r="A837" t="s">
        <v>2289</v>
      </c>
      <c r="B837" t="str">
        <f t="shared" si="13"/>
        <v>Jayson Megna</v>
      </c>
      <c r="C837" t="s">
        <v>1786</v>
      </c>
    </row>
    <row r="838" spans="1:3" x14ac:dyDescent="0.2">
      <c r="A838" t="s">
        <v>2290</v>
      </c>
      <c r="B838" t="str">
        <f t="shared" si="13"/>
        <v>JC Lipon</v>
      </c>
      <c r="C838" t="s">
        <v>1933</v>
      </c>
    </row>
    <row r="839" spans="1:3" x14ac:dyDescent="0.2">
      <c r="A839" t="s">
        <v>2291</v>
      </c>
      <c r="B839" t="str">
        <f t="shared" si="13"/>
        <v>Jean-Christophe Beaudin</v>
      </c>
      <c r="C839" t="s">
        <v>1763</v>
      </c>
    </row>
    <row r="840" spans="1:3" x14ac:dyDescent="0.2">
      <c r="A840" t="s">
        <v>2292</v>
      </c>
      <c r="B840" t="str">
        <f t="shared" si="13"/>
        <v>Jean-Sébastien Dea</v>
      </c>
      <c r="C840" t="s">
        <v>1792</v>
      </c>
    </row>
    <row r="841" spans="1:3" x14ac:dyDescent="0.2">
      <c r="A841" t="s">
        <v>2293</v>
      </c>
      <c r="B841" t="str">
        <f t="shared" si="13"/>
        <v>Jeff Taylor</v>
      </c>
      <c r="C841" t="s">
        <v>1792</v>
      </c>
    </row>
    <row r="842" spans="1:3" x14ac:dyDescent="0.2">
      <c r="A842" t="s">
        <v>2294</v>
      </c>
      <c r="B842" t="str">
        <f t="shared" si="13"/>
        <v>Jens Lööke</v>
      </c>
      <c r="C842" t="s">
        <v>1854</v>
      </c>
    </row>
    <row r="843" spans="1:3" x14ac:dyDescent="0.2">
      <c r="A843" t="s">
        <v>3266</v>
      </c>
      <c r="B843" t="str">
        <f t="shared" si="13"/>
        <v>Jere Huhtamaa</v>
      </c>
      <c r="C843">
        <v>2018</v>
      </c>
    </row>
    <row r="844" spans="1:3" x14ac:dyDescent="0.2">
      <c r="A844" t="s">
        <v>3267</v>
      </c>
      <c r="B844" t="str">
        <f t="shared" si="13"/>
        <v>Jere Jokinen</v>
      </c>
      <c r="C844">
        <v>2018</v>
      </c>
    </row>
    <row r="845" spans="1:3" x14ac:dyDescent="0.2">
      <c r="A845" t="s">
        <v>3268</v>
      </c>
      <c r="B845" t="str">
        <f t="shared" si="13"/>
        <v>Jeremi Gerber</v>
      </c>
      <c r="C845">
        <v>2018</v>
      </c>
    </row>
    <row r="846" spans="1:3" x14ac:dyDescent="0.2">
      <c r="A846" t="s">
        <v>2295</v>
      </c>
      <c r="B846" t="str">
        <f t="shared" si="13"/>
        <v>Jeremiah Addison</v>
      </c>
      <c r="C846" t="s">
        <v>1780</v>
      </c>
    </row>
    <row r="847" spans="1:3" x14ac:dyDescent="0.2">
      <c r="A847" t="s">
        <v>3269</v>
      </c>
      <c r="B847" t="str">
        <f t="shared" si="13"/>
        <v>Jérémie Bucheler</v>
      </c>
      <c r="C847">
        <v>2018</v>
      </c>
    </row>
    <row r="848" spans="1:3" x14ac:dyDescent="0.2">
      <c r="A848" t="s">
        <v>3270</v>
      </c>
      <c r="B848" t="str">
        <f t="shared" si="13"/>
        <v>Jérémie Poirier</v>
      </c>
      <c r="C848">
        <v>2020</v>
      </c>
    </row>
    <row r="849" spans="1:3" x14ac:dyDescent="0.2">
      <c r="A849" t="s">
        <v>2296</v>
      </c>
      <c r="B849" t="str">
        <f t="shared" si="13"/>
        <v>Jeremy Bracco</v>
      </c>
      <c r="C849" t="s">
        <v>1775</v>
      </c>
    </row>
    <row r="850" spans="1:3" x14ac:dyDescent="0.2">
      <c r="A850" t="s">
        <v>3271</v>
      </c>
      <c r="B850" t="str">
        <f t="shared" si="13"/>
        <v>Jeremy Davidson</v>
      </c>
      <c r="C850">
        <v>2018</v>
      </c>
    </row>
    <row r="851" spans="1:3" x14ac:dyDescent="0.2">
      <c r="A851" t="s">
        <v>2297</v>
      </c>
      <c r="B851" t="str">
        <f t="shared" si="13"/>
        <v>Jeremy Davies</v>
      </c>
      <c r="C851" t="s">
        <v>1767</v>
      </c>
    </row>
    <row r="852" spans="1:3" x14ac:dyDescent="0.2">
      <c r="A852" t="s">
        <v>3272</v>
      </c>
      <c r="B852" t="str">
        <f t="shared" si="13"/>
        <v>Jeremy Gabriele</v>
      </c>
      <c r="C852">
        <v>2018</v>
      </c>
    </row>
    <row r="853" spans="1:3" x14ac:dyDescent="0.2">
      <c r="A853" t="s">
        <v>2298</v>
      </c>
      <c r="B853" t="str">
        <f t="shared" si="13"/>
        <v>Jérémy Grégoire</v>
      </c>
      <c r="C853" t="s">
        <v>1780</v>
      </c>
    </row>
    <row r="854" spans="1:3" x14ac:dyDescent="0.2">
      <c r="A854" t="s">
        <v>3273</v>
      </c>
      <c r="B854" t="str">
        <f t="shared" si="13"/>
        <v>Jérémy Groleau</v>
      </c>
      <c r="C854">
        <v>2018</v>
      </c>
    </row>
    <row r="855" spans="1:3" x14ac:dyDescent="0.2">
      <c r="A855" t="s">
        <v>2299</v>
      </c>
      <c r="B855" t="str">
        <f t="shared" si="13"/>
        <v>Jérémy Lauzon</v>
      </c>
      <c r="C855" t="s">
        <v>1826</v>
      </c>
    </row>
    <row r="856" spans="1:3" x14ac:dyDescent="0.2">
      <c r="A856" t="s">
        <v>3274</v>
      </c>
      <c r="B856" t="str">
        <f t="shared" si="13"/>
        <v>Jeremy McKenna</v>
      </c>
      <c r="C856">
        <v>2018</v>
      </c>
    </row>
    <row r="857" spans="1:3" x14ac:dyDescent="0.2">
      <c r="A857" t="s">
        <v>2300</v>
      </c>
      <c r="B857" t="str">
        <f t="shared" si="13"/>
        <v>Jérémy Roy</v>
      </c>
      <c r="C857" t="s">
        <v>1790</v>
      </c>
    </row>
    <row r="858" spans="1:3" x14ac:dyDescent="0.2">
      <c r="A858" t="s">
        <v>3275</v>
      </c>
      <c r="B858" t="str">
        <f t="shared" si="13"/>
        <v>Jerry Turkulainen</v>
      </c>
      <c r="C858">
        <v>2018</v>
      </c>
    </row>
    <row r="859" spans="1:3" x14ac:dyDescent="0.2">
      <c r="A859" t="s">
        <v>2301</v>
      </c>
      <c r="B859" t="str">
        <f t="shared" si="13"/>
        <v>Jesper Boqvist</v>
      </c>
      <c r="C859" t="s">
        <v>1767</v>
      </c>
    </row>
    <row r="860" spans="1:3" x14ac:dyDescent="0.2">
      <c r="A860" t="s">
        <v>3276</v>
      </c>
      <c r="B860" t="str">
        <f t="shared" si="13"/>
        <v>Jesper Eliasson</v>
      </c>
      <c r="C860">
        <v>2018</v>
      </c>
    </row>
    <row r="861" spans="1:3" x14ac:dyDescent="0.2">
      <c r="A861" t="s">
        <v>2302</v>
      </c>
      <c r="B861" t="str">
        <f t="shared" si="13"/>
        <v>Jesper Lindgren</v>
      </c>
      <c r="C861" t="s">
        <v>1775</v>
      </c>
    </row>
    <row r="862" spans="1:3" x14ac:dyDescent="0.2">
      <c r="A862" t="s">
        <v>3277</v>
      </c>
      <c r="B862" t="str">
        <f t="shared" si="13"/>
        <v>Jesper Myrenberg</v>
      </c>
      <c r="C862">
        <v>2018</v>
      </c>
    </row>
    <row r="863" spans="1:3" x14ac:dyDescent="0.2">
      <c r="A863" t="s">
        <v>3278</v>
      </c>
      <c r="B863" t="str">
        <f t="shared" si="13"/>
        <v>Jesperi Kotkaniemi</v>
      </c>
      <c r="C863">
        <v>2018</v>
      </c>
    </row>
    <row r="864" spans="1:3" x14ac:dyDescent="0.2">
      <c r="A864" t="s">
        <v>2303</v>
      </c>
      <c r="B864" t="str">
        <f t="shared" si="13"/>
        <v>Jesse Gabrielle</v>
      </c>
      <c r="C864" t="s">
        <v>1826</v>
      </c>
    </row>
    <row r="865" spans="1:3" x14ac:dyDescent="0.2">
      <c r="A865" t="s">
        <v>2304</v>
      </c>
      <c r="B865" t="str">
        <f t="shared" si="13"/>
        <v>Jesse Graham</v>
      </c>
      <c r="C865" t="s">
        <v>1763</v>
      </c>
    </row>
    <row r="866" spans="1:3" x14ac:dyDescent="0.2">
      <c r="A866" t="s">
        <v>2305</v>
      </c>
      <c r="B866" t="str">
        <f t="shared" si="13"/>
        <v>Jesse Puljujärvi</v>
      </c>
      <c r="C866" t="s">
        <v>1765</v>
      </c>
    </row>
    <row r="867" spans="1:3" x14ac:dyDescent="0.2">
      <c r="A867" t="s">
        <v>3279</v>
      </c>
      <c r="B867" t="str">
        <f t="shared" si="13"/>
        <v>Jesse Ylönen</v>
      </c>
      <c r="C867">
        <v>2018</v>
      </c>
    </row>
    <row r="868" spans="1:3" x14ac:dyDescent="0.2">
      <c r="A868" t="s">
        <v>3280</v>
      </c>
      <c r="B868" t="str">
        <f t="shared" si="13"/>
        <v>Jett Alexander</v>
      </c>
      <c r="C868">
        <v>2018</v>
      </c>
    </row>
    <row r="869" spans="1:3" x14ac:dyDescent="0.2">
      <c r="A869" t="s">
        <v>3281</v>
      </c>
      <c r="B869" t="str">
        <f t="shared" si="13"/>
        <v>Jett Woo</v>
      </c>
      <c r="C869">
        <v>2018</v>
      </c>
    </row>
    <row r="870" spans="1:3" x14ac:dyDescent="0.2">
      <c r="A870" t="s">
        <v>3783</v>
      </c>
      <c r="B870" t="str">
        <f t="shared" si="13"/>
        <v>Jim O'Brien</v>
      </c>
      <c r="C870" t="s">
        <v>1769</v>
      </c>
    </row>
    <row r="871" spans="1:3" x14ac:dyDescent="0.2">
      <c r="A871" t="s">
        <v>2306</v>
      </c>
      <c r="B871" t="str">
        <f t="shared" si="13"/>
        <v>Jimmy Lodge</v>
      </c>
      <c r="C871" t="s">
        <v>1933</v>
      </c>
    </row>
    <row r="872" spans="1:3" x14ac:dyDescent="0.2">
      <c r="A872" t="s">
        <v>2307</v>
      </c>
      <c r="B872" t="str">
        <f t="shared" si="13"/>
        <v>Joachim Blichfeld</v>
      </c>
      <c r="C872" t="s">
        <v>1790</v>
      </c>
    </row>
    <row r="873" spans="1:3" x14ac:dyDescent="0.2">
      <c r="A873" t="s">
        <v>2308</v>
      </c>
      <c r="B873" t="str">
        <f t="shared" si="13"/>
        <v>Joakim Ryan</v>
      </c>
      <c r="C873" t="s">
        <v>1790</v>
      </c>
    </row>
    <row r="874" spans="1:3" x14ac:dyDescent="0.2">
      <c r="A874" t="s">
        <v>2309</v>
      </c>
      <c r="B874" t="str">
        <f t="shared" si="13"/>
        <v>Jocktan Chainey</v>
      </c>
      <c r="C874" t="s">
        <v>1767</v>
      </c>
    </row>
    <row r="875" spans="1:3" x14ac:dyDescent="0.2">
      <c r="A875" t="s">
        <v>2310</v>
      </c>
      <c r="B875" t="str">
        <f t="shared" si="13"/>
        <v>Joe Colborne</v>
      </c>
      <c r="C875" t="s">
        <v>1763</v>
      </c>
    </row>
    <row r="876" spans="1:3" x14ac:dyDescent="0.2">
      <c r="A876" t="s">
        <v>2311</v>
      </c>
      <c r="B876" t="str">
        <f t="shared" si="13"/>
        <v>Joe Hicketts</v>
      </c>
      <c r="C876" t="s">
        <v>1773</v>
      </c>
    </row>
    <row r="877" spans="1:3" x14ac:dyDescent="0.2">
      <c r="A877" t="s">
        <v>2312</v>
      </c>
      <c r="B877" t="str">
        <f t="shared" si="13"/>
        <v>Joe Wegwerth</v>
      </c>
      <c r="C877" t="s">
        <v>1794</v>
      </c>
    </row>
    <row r="878" spans="1:3" x14ac:dyDescent="0.2">
      <c r="A878" t="s">
        <v>2313</v>
      </c>
      <c r="B878" t="str">
        <f t="shared" si="13"/>
        <v>Joel Eriksson Ek</v>
      </c>
      <c r="C878" t="s">
        <v>1788</v>
      </c>
    </row>
    <row r="879" spans="1:3" x14ac:dyDescent="0.2">
      <c r="A879" t="s">
        <v>3282</v>
      </c>
      <c r="B879" t="str">
        <f t="shared" si="13"/>
        <v>Joel Farabee</v>
      </c>
      <c r="C879">
        <v>2018</v>
      </c>
    </row>
    <row r="880" spans="1:3" x14ac:dyDescent="0.2">
      <c r="A880" t="s">
        <v>2314</v>
      </c>
      <c r="B880" t="str">
        <f t="shared" si="13"/>
        <v>Joel Hanley</v>
      </c>
      <c r="C880" t="s">
        <v>1854</v>
      </c>
    </row>
    <row r="881" spans="1:3" x14ac:dyDescent="0.2">
      <c r="A881" t="s">
        <v>3283</v>
      </c>
      <c r="B881" t="str">
        <f t="shared" si="13"/>
        <v>Joel Hofer</v>
      </c>
      <c r="C881">
        <v>2018</v>
      </c>
    </row>
    <row r="882" spans="1:3" x14ac:dyDescent="0.2">
      <c r="A882" t="s">
        <v>3284</v>
      </c>
      <c r="B882" t="str">
        <f t="shared" si="13"/>
        <v>Joël Teasdale</v>
      </c>
      <c r="C882">
        <v>2018</v>
      </c>
    </row>
    <row r="883" spans="1:3" x14ac:dyDescent="0.2">
      <c r="A883" t="s">
        <v>3285</v>
      </c>
      <c r="B883" t="str">
        <f t="shared" si="13"/>
        <v>Joel Wahlgren</v>
      </c>
      <c r="C883">
        <v>2019</v>
      </c>
    </row>
    <row r="884" spans="1:3" x14ac:dyDescent="0.2">
      <c r="A884" t="s">
        <v>2315</v>
      </c>
      <c r="B884" t="str">
        <f t="shared" si="13"/>
        <v>Joey Anderson</v>
      </c>
      <c r="C884" t="s">
        <v>1767</v>
      </c>
    </row>
    <row r="885" spans="1:3" x14ac:dyDescent="0.2">
      <c r="A885" t="s">
        <v>3286</v>
      </c>
      <c r="B885" t="str">
        <f t="shared" si="13"/>
        <v>Joey Keane</v>
      </c>
      <c r="C885">
        <v>2018</v>
      </c>
    </row>
    <row r="886" spans="1:3" x14ac:dyDescent="0.2">
      <c r="A886" t="s">
        <v>2316</v>
      </c>
      <c r="B886" t="str">
        <f t="shared" si="13"/>
        <v>Joey LaLeggia</v>
      </c>
      <c r="C886" t="s">
        <v>1765</v>
      </c>
    </row>
    <row r="887" spans="1:3" x14ac:dyDescent="0.2">
      <c r="A887" t="s">
        <v>3287</v>
      </c>
      <c r="B887" t="str">
        <f t="shared" si="13"/>
        <v>Johan Södergran</v>
      </c>
      <c r="C887">
        <v>2018</v>
      </c>
    </row>
    <row r="888" spans="1:3" x14ac:dyDescent="0.2">
      <c r="A888" t="s">
        <v>2317</v>
      </c>
      <c r="B888" t="str">
        <f t="shared" si="13"/>
        <v>Johan Sundström</v>
      </c>
      <c r="C888" t="s">
        <v>1805</v>
      </c>
    </row>
    <row r="889" spans="1:3" x14ac:dyDescent="0.2">
      <c r="A889" t="s">
        <v>2318</v>
      </c>
      <c r="B889" t="str">
        <f t="shared" si="13"/>
        <v>John Adams</v>
      </c>
      <c r="C889" t="s">
        <v>1773</v>
      </c>
    </row>
    <row r="890" spans="1:3" x14ac:dyDescent="0.2">
      <c r="A890" t="s">
        <v>2319</v>
      </c>
      <c r="B890" t="str">
        <f t="shared" si="13"/>
        <v>John Albert</v>
      </c>
      <c r="C890" t="s">
        <v>1802</v>
      </c>
    </row>
    <row r="891" spans="1:3" x14ac:dyDescent="0.2">
      <c r="A891" t="s">
        <v>3288</v>
      </c>
      <c r="B891" t="str">
        <f t="shared" si="13"/>
        <v>John Beecher</v>
      </c>
      <c r="C891">
        <v>2019</v>
      </c>
    </row>
    <row r="892" spans="1:3" x14ac:dyDescent="0.2">
      <c r="A892" t="s">
        <v>2320</v>
      </c>
      <c r="B892" t="str">
        <f t="shared" si="13"/>
        <v>John Dahlström</v>
      </c>
      <c r="C892" t="s">
        <v>1778</v>
      </c>
    </row>
    <row r="893" spans="1:3" x14ac:dyDescent="0.2">
      <c r="A893" t="s">
        <v>3289</v>
      </c>
      <c r="B893" t="str">
        <f t="shared" si="13"/>
        <v>John Farinacci</v>
      </c>
      <c r="C893">
        <v>2019</v>
      </c>
    </row>
    <row r="894" spans="1:3" x14ac:dyDescent="0.2">
      <c r="A894" t="s">
        <v>2321</v>
      </c>
      <c r="B894" t="str">
        <f t="shared" si="13"/>
        <v>John Gilmour</v>
      </c>
      <c r="C894" t="s">
        <v>1802</v>
      </c>
    </row>
    <row r="895" spans="1:3" x14ac:dyDescent="0.2">
      <c r="A895" t="s">
        <v>2322</v>
      </c>
      <c r="B895" t="str">
        <f t="shared" si="13"/>
        <v>John Hayden</v>
      </c>
      <c r="C895" t="s">
        <v>1778</v>
      </c>
    </row>
    <row r="896" spans="1:3" x14ac:dyDescent="0.2">
      <c r="A896" t="s">
        <v>3290</v>
      </c>
      <c r="B896" t="str">
        <f t="shared" si="13"/>
        <v>John Ludvig</v>
      </c>
      <c r="C896">
        <v>2018</v>
      </c>
    </row>
    <row r="897" spans="1:3" x14ac:dyDescent="0.2">
      <c r="A897" t="s">
        <v>2323</v>
      </c>
      <c r="B897" t="str">
        <f t="shared" si="13"/>
        <v>John Marino</v>
      </c>
      <c r="C897" t="s">
        <v>1765</v>
      </c>
    </row>
    <row r="898" spans="1:3" x14ac:dyDescent="0.2">
      <c r="A898" t="s">
        <v>2324</v>
      </c>
      <c r="B898" t="str">
        <f t="shared" ref="B898:B961" si="14">LEFT(A898,FIND("(",A898)-2)</f>
        <v>John Nyberg</v>
      </c>
      <c r="C898" t="s">
        <v>1852</v>
      </c>
    </row>
    <row r="899" spans="1:3" x14ac:dyDescent="0.2">
      <c r="A899" t="s">
        <v>2325</v>
      </c>
      <c r="B899" t="str">
        <f t="shared" si="14"/>
        <v>John Quenneville</v>
      </c>
      <c r="C899" t="s">
        <v>1767</v>
      </c>
    </row>
    <row r="900" spans="1:3" x14ac:dyDescent="0.2">
      <c r="A900" t="s">
        <v>2326</v>
      </c>
      <c r="B900" t="str">
        <f t="shared" si="14"/>
        <v>John Ramage</v>
      </c>
      <c r="C900" t="s">
        <v>1800</v>
      </c>
    </row>
    <row r="901" spans="1:3" x14ac:dyDescent="0.2">
      <c r="A901" t="s">
        <v>2327</v>
      </c>
      <c r="B901" t="str">
        <f t="shared" si="14"/>
        <v>John Stevens</v>
      </c>
      <c r="C901" t="s">
        <v>1805</v>
      </c>
    </row>
    <row r="902" spans="1:3" x14ac:dyDescent="0.2">
      <c r="A902" t="s">
        <v>2328</v>
      </c>
      <c r="B902" t="str">
        <f t="shared" si="14"/>
        <v>Johnathan Kovacevic</v>
      </c>
      <c r="C902" t="s">
        <v>1933</v>
      </c>
    </row>
    <row r="903" spans="1:3" x14ac:dyDescent="0.2">
      <c r="A903" t="s">
        <v>2329</v>
      </c>
      <c r="B903" t="str">
        <f t="shared" si="14"/>
        <v>Johnathan MacLeod</v>
      </c>
      <c r="C903" t="s">
        <v>1782</v>
      </c>
    </row>
    <row r="904" spans="1:3" x14ac:dyDescent="0.2">
      <c r="A904" t="s">
        <v>3291</v>
      </c>
      <c r="B904" t="str">
        <f t="shared" si="14"/>
        <v>Johnny Gruden</v>
      </c>
      <c r="C904">
        <v>2018</v>
      </c>
    </row>
    <row r="905" spans="1:3" x14ac:dyDescent="0.2">
      <c r="A905" t="s">
        <v>2330</v>
      </c>
      <c r="B905" t="str">
        <f t="shared" si="14"/>
        <v>Jonah Gadjovich</v>
      </c>
      <c r="C905" t="s">
        <v>1786</v>
      </c>
    </row>
    <row r="906" spans="1:3" x14ac:dyDescent="0.2">
      <c r="A906" t="s">
        <v>2331</v>
      </c>
      <c r="B906" t="str">
        <f t="shared" si="14"/>
        <v>Jonas Røndbjerg</v>
      </c>
      <c r="C906" t="s">
        <v>1820</v>
      </c>
    </row>
    <row r="907" spans="1:3" x14ac:dyDescent="0.2">
      <c r="A907" t="s">
        <v>2332</v>
      </c>
      <c r="B907" t="str">
        <f t="shared" si="14"/>
        <v>Jonas Siegenthaler</v>
      </c>
      <c r="C907" t="s">
        <v>1771</v>
      </c>
    </row>
    <row r="908" spans="1:3" x14ac:dyDescent="0.2">
      <c r="A908" t="s">
        <v>3292</v>
      </c>
      <c r="B908" t="str">
        <f t="shared" si="14"/>
        <v>Jonatan Berggren</v>
      </c>
      <c r="C908">
        <v>2018</v>
      </c>
    </row>
    <row r="909" spans="1:3" x14ac:dyDescent="0.2">
      <c r="A909" t="s">
        <v>2333</v>
      </c>
      <c r="B909" t="str">
        <f t="shared" si="14"/>
        <v>Jonathan Ang</v>
      </c>
      <c r="C909" t="s">
        <v>1794</v>
      </c>
    </row>
    <row r="910" spans="1:3" x14ac:dyDescent="0.2">
      <c r="A910" t="s">
        <v>2334</v>
      </c>
      <c r="B910" t="str">
        <f t="shared" si="14"/>
        <v>Jonathan Dahlén</v>
      </c>
      <c r="C910" t="s">
        <v>1786</v>
      </c>
    </row>
    <row r="911" spans="1:3" x14ac:dyDescent="0.2">
      <c r="A911" t="s">
        <v>2335</v>
      </c>
      <c r="B911" t="str">
        <f t="shared" si="14"/>
        <v>Jonathan Davidsson</v>
      </c>
      <c r="C911" t="s">
        <v>1810</v>
      </c>
    </row>
    <row r="912" spans="1:3" x14ac:dyDescent="0.2">
      <c r="A912" t="s">
        <v>3293</v>
      </c>
      <c r="B912" t="str">
        <f t="shared" si="14"/>
        <v>Jonathan Granström</v>
      </c>
      <c r="C912">
        <v>2018</v>
      </c>
    </row>
    <row r="913" spans="1:3" x14ac:dyDescent="0.2">
      <c r="A913" t="s">
        <v>3294</v>
      </c>
      <c r="B913" t="str">
        <f t="shared" si="14"/>
        <v>Jonathan Mor</v>
      </c>
      <c r="C913">
        <v>2018</v>
      </c>
    </row>
    <row r="914" spans="1:3" x14ac:dyDescent="0.2">
      <c r="A914" t="s">
        <v>3295</v>
      </c>
      <c r="B914" t="str">
        <f t="shared" si="14"/>
        <v>Jonathan Young</v>
      </c>
      <c r="C914">
        <v>2018</v>
      </c>
    </row>
    <row r="915" spans="1:3" x14ac:dyDescent="0.2">
      <c r="A915" t="s">
        <v>2336</v>
      </c>
      <c r="B915" t="str">
        <f t="shared" si="14"/>
        <v>Jonathon Martin</v>
      </c>
      <c r="C915" t="s">
        <v>1790</v>
      </c>
    </row>
    <row r="916" spans="1:3" x14ac:dyDescent="0.2">
      <c r="A916" t="s">
        <v>2337</v>
      </c>
      <c r="B916" t="str">
        <f t="shared" si="14"/>
        <v>Joni Ikonen</v>
      </c>
      <c r="C916" t="s">
        <v>1780</v>
      </c>
    </row>
    <row r="917" spans="1:3" x14ac:dyDescent="0.2">
      <c r="A917" t="s">
        <v>2338</v>
      </c>
      <c r="B917" t="str">
        <f t="shared" si="14"/>
        <v>Joni Tuulola</v>
      </c>
      <c r="C917" t="s">
        <v>1778</v>
      </c>
    </row>
    <row r="918" spans="1:3" x14ac:dyDescent="0.2">
      <c r="A918" t="s">
        <v>2339</v>
      </c>
      <c r="B918" t="str">
        <f t="shared" si="14"/>
        <v>Jonne Tammela</v>
      </c>
      <c r="C918" t="s">
        <v>1782</v>
      </c>
    </row>
    <row r="919" spans="1:3" x14ac:dyDescent="0.2">
      <c r="A919" t="s">
        <v>2340</v>
      </c>
      <c r="B919" t="str">
        <f t="shared" si="14"/>
        <v>Jonny Brodzinski</v>
      </c>
      <c r="C919" t="s">
        <v>1817</v>
      </c>
    </row>
    <row r="920" spans="1:3" x14ac:dyDescent="0.2">
      <c r="A920" t="s">
        <v>3296</v>
      </c>
      <c r="B920" t="str">
        <f t="shared" si="14"/>
        <v>Jonny Tychonick</v>
      </c>
      <c r="C920">
        <v>2018</v>
      </c>
    </row>
    <row r="921" spans="1:3" x14ac:dyDescent="0.2">
      <c r="A921" t="s">
        <v>2341</v>
      </c>
      <c r="B921" t="str">
        <f t="shared" si="14"/>
        <v>Joona Koppanen</v>
      </c>
      <c r="C921" t="s">
        <v>1826</v>
      </c>
    </row>
    <row r="922" spans="1:3" x14ac:dyDescent="0.2">
      <c r="A922" t="s">
        <v>2342</v>
      </c>
      <c r="B922" t="str">
        <f t="shared" si="14"/>
        <v>Joonas Lyytinen</v>
      </c>
      <c r="C922" t="s">
        <v>1800</v>
      </c>
    </row>
    <row r="923" spans="1:3" x14ac:dyDescent="0.2">
      <c r="A923" t="s">
        <v>2343</v>
      </c>
      <c r="B923" t="str">
        <f t="shared" si="14"/>
        <v>Joonas Nättinen</v>
      </c>
      <c r="C923" t="s">
        <v>1780</v>
      </c>
    </row>
    <row r="924" spans="1:3" x14ac:dyDescent="0.2">
      <c r="A924" t="s">
        <v>3297</v>
      </c>
      <c r="B924" t="str">
        <f t="shared" si="14"/>
        <v>Joonas Oden</v>
      </c>
      <c r="C924">
        <v>2018</v>
      </c>
    </row>
    <row r="925" spans="1:3" x14ac:dyDescent="0.2">
      <c r="A925" t="s">
        <v>2344</v>
      </c>
      <c r="B925" t="str">
        <f t="shared" si="14"/>
        <v>Jordan Greenway</v>
      </c>
      <c r="C925" t="s">
        <v>1788</v>
      </c>
    </row>
    <row r="926" spans="1:3" x14ac:dyDescent="0.2">
      <c r="A926" t="s">
        <v>3298</v>
      </c>
      <c r="B926" t="str">
        <f t="shared" si="14"/>
        <v>Jordan Harris</v>
      </c>
      <c r="C926">
        <v>2018</v>
      </c>
    </row>
    <row r="927" spans="1:3" x14ac:dyDescent="0.2">
      <c r="A927" t="s">
        <v>3299</v>
      </c>
      <c r="B927" t="str">
        <f t="shared" si="14"/>
        <v>Jordan Kooy</v>
      </c>
      <c r="C927">
        <v>2018</v>
      </c>
    </row>
    <row r="928" spans="1:3" x14ac:dyDescent="0.2">
      <c r="A928" t="s">
        <v>2345</v>
      </c>
      <c r="B928" t="str">
        <f t="shared" si="14"/>
        <v>Jordan Kyrou</v>
      </c>
      <c r="C928" t="s">
        <v>1796</v>
      </c>
    </row>
    <row r="929" spans="1:3" x14ac:dyDescent="0.2">
      <c r="A929" t="s">
        <v>2346</v>
      </c>
      <c r="B929" t="str">
        <f t="shared" si="14"/>
        <v>Jordan Maletta</v>
      </c>
      <c r="C929" t="s">
        <v>1854</v>
      </c>
    </row>
    <row r="930" spans="1:3" x14ac:dyDescent="0.2">
      <c r="A930" t="s">
        <v>3300</v>
      </c>
      <c r="B930" t="str">
        <f t="shared" si="14"/>
        <v>Jordan Martel</v>
      </c>
      <c r="C930">
        <v>2018</v>
      </c>
    </row>
    <row r="931" spans="1:3" x14ac:dyDescent="0.2">
      <c r="A931" t="s">
        <v>2347</v>
      </c>
      <c r="B931" t="str">
        <f t="shared" si="14"/>
        <v>Jordan Sambrook</v>
      </c>
      <c r="C931" t="s">
        <v>1773</v>
      </c>
    </row>
    <row r="932" spans="1:3" x14ac:dyDescent="0.2">
      <c r="A932" t="s">
        <v>2348</v>
      </c>
      <c r="B932" t="str">
        <f t="shared" si="14"/>
        <v>Jordan Schmaltz</v>
      </c>
      <c r="C932" t="s">
        <v>1796</v>
      </c>
    </row>
    <row r="933" spans="1:3" x14ac:dyDescent="0.2">
      <c r="A933" t="s">
        <v>2349</v>
      </c>
      <c r="B933" t="str">
        <f t="shared" si="14"/>
        <v>Jordan Schroeder</v>
      </c>
      <c r="C933" t="s">
        <v>1810</v>
      </c>
    </row>
    <row r="934" spans="1:3" x14ac:dyDescent="0.2">
      <c r="A934" t="s">
        <v>2350</v>
      </c>
      <c r="B934" t="str">
        <f t="shared" si="14"/>
        <v>Jordan Subban</v>
      </c>
      <c r="C934" t="s">
        <v>1817</v>
      </c>
    </row>
    <row r="935" spans="1:3" x14ac:dyDescent="0.2">
      <c r="A935" t="s">
        <v>2351</v>
      </c>
      <c r="B935" t="str">
        <f t="shared" si="14"/>
        <v>Jordan Szwarz</v>
      </c>
      <c r="C935" t="s">
        <v>1826</v>
      </c>
    </row>
    <row r="936" spans="1:3" x14ac:dyDescent="0.2">
      <c r="A936" t="s">
        <v>2352</v>
      </c>
      <c r="B936" t="str">
        <f t="shared" si="14"/>
        <v>Jordin Tootoo</v>
      </c>
      <c r="C936" t="s">
        <v>1778</v>
      </c>
    </row>
    <row r="937" spans="1:3" x14ac:dyDescent="0.2">
      <c r="A937" t="s">
        <v>3301</v>
      </c>
      <c r="B937" t="str">
        <f t="shared" si="14"/>
        <v>Jordon Halverson</v>
      </c>
      <c r="C937">
        <v>2018</v>
      </c>
    </row>
    <row r="938" spans="1:3" x14ac:dyDescent="0.2">
      <c r="A938" t="s">
        <v>2353</v>
      </c>
      <c r="B938" t="str">
        <f t="shared" si="14"/>
        <v>Jordy Bellerive</v>
      </c>
      <c r="C938" t="s">
        <v>1792</v>
      </c>
    </row>
    <row r="939" spans="1:3" x14ac:dyDescent="0.2">
      <c r="A939" t="s">
        <v>2354</v>
      </c>
      <c r="B939" t="str">
        <f t="shared" si="14"/>
        <v>Jordy Stallard</v>
      </c>
      <c r="C939" t="s">
        <v>1933</v>
      </c>
    </row>
    <row r="940" spans="1:3" x14ac:dyDescent="0.2">
      <c r="A940" t="s">
        <v>3302</v>
      </c>
      <c r="B940" t="str">
        <f t="shared" si="14"/>
        <v>Joseph Berger</v>
      </c>
      <c r="C940">
        <v>2018</v>
      </c>
    </row>
    <row r="941" spans="1:3" x14ac:dyDescent="0.2">
      <c r="A941" t="s">
        <v>2355</v>
      </c>
      <c r="B941" t="str">
        <f t="shared" si="14"/>
        <v>Joseph Blandisi</v>
      </c>
      <c r="C941" t="s">
        <v>1812</v>
      </c>
    </row>
    <row r="942" spans="1:3" x14ac:dyDescent="0.2">
      <c r="A942" t="s">
        <v>2356</v>
      </c>
      <c r="B942" t="str">
        <f t="shared" si="14"/>
        <v>Joseph Cecconi</v>
      </c>
      <c r="C942" t="s">
        <v>1852</v>
      </c>
    </row>
    <row r="943" spans="1:3" x14ac:dyDescent="0.2">
      <c r="A943" t="s">
        <v>2357</v>
      </c>
      <c r="B943" t="str">
        <f t="shared" si="14"/>
        <v>Joseph Gambardella</v>
      </c>
      <c r="C943" t="s">
        <v>1765</v>
      </c>
    </row>
    <row r="944" spans="1:3" x14ac:dyDescent="0.2">
      <c r="A944" t="s">
        <v>2358</v>
      </c>
      <c r="B944" t="str">
        <f t="shared" si="14"/>
        <v>Joseph LaBate</v>
      </c>
      <c r="C944" t="s">
        <v>1786</v>
      </c>
    </row>
    <row r="945" spans="1:3" x14ac:dyDescent="0.2">
      <c r="A945" t="s">
        <v>3303</v>
      </c>
      <c r="B945" t="str">
        <f t="shared" si="14"/>
        <v>Joseph Mancuso</v>
      </c>
      <c r="C945">
        <v>2018</v>
      </c>
    </row>
    <row r="946" spans="1:3" x14ac:dyDescent="0.2">
      <c r="A946" t="s">
        <v>2359</v>
      </c>
      <c r="B946" t="str">
        <f t="shared" si="14"/>
        <v>Joseph Masonius</v>
      </c>
      <c r="C946" t="s">
        <v>1792</v>
      </c>
    </row>
    <row r="947" spans="1:3" x14ac:dyDescent="0.2">
      <c r="A947" t="s">
        <v>3304</v>
      </c>
      <c r="B947" t="str">
        <f t="shared" si="14"/>
        <v>Joseph Veleno</v>
      </c>
      <c r="C947">
        <v>2018</v>
      </c>
    </row>
    <row r="948" spans="1:3" x14ac:dyDescent="0.2">
      <c r="A948" t="s">
        <v>2360</v>
      </c>
      <c r="B948" t="str">
        <f t="shared" si="14"/>
        <v>Josh Anderson</v>
      </c>
      <c r="C948" t="s">
        <v>1763</v>
      </c>
    </row>
    <row r="949" spans="1:3" x14ac:dyDescent="0.2">
      <c r="A949" t="s">
        <v>2361</v>
      </c>
      <c r="B949" t="str">
        <f t="shared" si="14"/>
        <v>Josh Anderson</v>
      </c>
      <c r="C949" t="s">
        <v>1810</v>
      </c>
    </row>
    <row r="950" spans="1:3" x14ac:dyDescent="0.2">
      <c r="A950" t="s">
        <v>3774</v>
      </c>
      <c r="B950" t="str">
        <f t="shared" si="14"/>
        <v>Josh Archibald</v>
      </c>
      <c r="C950" t="s">
        <v>1854</v>
      </c>
    </row>
    <row r="951" spans="1:3" x14ac:dyDescent="0.2">
      <c r="A951" t="s">
        <v>2362</v>
      </c>
      <c r="B951" t="str">
        <f t="shared" si="14"/>
        <v>Josh Brook</v>
      </c>
      <c r="C951" t="s">
        <v>1780</v>
      </c>
    </row>
    <row r="952" spans="1:3" x14ac:dyDescent="0.2">
      <c r="A952" t="s">
        <v>2363</v>
      </c>
      <c r="B952" t="str">
        <f t="shared" si="14"/>
        <v>Josh Brown</v>
      </c>
      <c r="C952" t="s">
        <v>1794</v>
      </c>
    </row>
    <row r="953" spans="1:3" x14ac:dyDescent="0.2">
      <c r="A953" t="s">
        <v>2364</v>
      </c>
      <c r="B953" t="str">
        <f t="shared" si="14"/>
        <v>Josh Healey</v>
      </c>
      <c r="C953" t="s">
        <v>1784</v>
      </c>
    </row>
    <row r="954" spans="1:3" x14ac:dyDescent="0.2">
      <c r="A954" t="s">
        <v>3780</v>
      </c>
      <c r="B954" t="str">
        <f t="shared" si="14"/>
        <v>Josh Jacobs</v>
      </c>
      <c r="C954" t="s">
        <v>1767</v>
      </c>
    </row>
    <row r="955" spans="1:3" x14ac:dyDescent="0.2">
      <c r="A955" t="s">
        <v>2365</v>
      </c>
      <c r="B955" t="str">
        <f t="shared" si="14"/>
        <v>Josh Jooris</v>
      </c>
      <c r="C955" t="s">
        <v>1792</v>
      </c>
    </row>
    <row r="956" spans="1:3" x14ac:dyDescent="0.2">
      <c r="A956" t="s">
        <v>2366</v>
      </c>
      <c r="B956" t="str">
        <f t="shared" si="14"/>
        <v>Josh Mahura</v>
      </c>
      <c r="C956" t="s">
        <v>1812</v>
      </c>
    </row>
    <row r="957" spans="1:3" x14ac:dyDescent="0.2">
      <c r="A957" t="s">
        <v>3305</v>
      </c>
      <c r="B957" t="str">
        <f t="shared" si="14"/>
        <v>Josh Prokop</v>
      </c>
      <c r="C957">
        <v>2018</v>
      </c>
    </row>
    <row r="958" spans="1:3" x14ac:dyDescent="0.2">
      <c r="A958" t="s">
        <v>3306</v>
      </c>
      <c r="B958" t="str">
        <f t="shared" si="14"/>
        <v>Josh Tarzwell</v>
      </c>
      <c r="C958">
        <v>2018</v>
      </c>
    </row>
    <row r="959" spans="1:3" x14ac:dyDescent="0.2">
      <c r="A959" t="s">
        <v>2367</v>
      </c>
      <c r="B959" t="str">
        <f t="shared" si="14"/>
        <v>Josh Wesley</v>
      </c>
      <c r="C959" t="s">
        <v>1808</v>
      </c>
    </row>
    <row r="960" spans="1:3" x14ac:dyDescent="0.2">
      <c r="A960" t="s">
        <v>3307</v>
      </c>
      <c r="B960" t="str">
        <f t="shared" si="14"/>
        <v>Josh Williams</v>
      </c>
      <c r="C960">
        <v>2019</v>
      </c>
    </row>
    <row r="961" spans="1:3" x14ac:dyDescent="0.2">
      <c r="A961" t="s">
        <v>2368</v>
      </c>
      <c r="B961" t="str">
        <f t="shared" si="14"/>
        <v>Joshua Ess</v>
      </c>
      <c r="C961" t="s">
        <v>1778</v>
      </c>
    </row>
    <row r="962" spans="1:3" x14ac:dyDescent="0.2">
      <c r="A962" t="s">
        <v>2369</v>
      </c>
      <c r="B962" t="str">
        <f t="shared" ref="B962:B1025" si="15">LEFT(A962,FIND("(",A962)-2)</f>
        <v>Joshua Ho-Sang</v>
      </c>
      <c r="C962" t="s">
        <v>1805</v>
      </c>
    </row>
    <row r="963" spans="1:3" x14ac:dyDescent="0.2">
      <c r="A963" t="s">
        <v>3308</v>
      </c>
      <c r="B963" t="str">
        <f t="shared" si="15"/>
        <v>Joshua Lawrence</v>
      </c>
      <c r="C963">
        <v>2020</v>
      </c>
    </row>
    <row r="964" spans="1:3" x14ac:dyDescent="0.2">
      <c r="A964" t="s">
        <v>2370</v>
      </c>
      <c r="B964" t="str">
        <f t="shared" si="15"/>
        <v>Joshua Norris</v>
      </c>
      <c r="C964" t="s">
        <v>1790</v>
      </c>
    </row>
    <row r="965" spans="1:3" x14ac:dyDescent="0.2">
      <c r="A965" t="s">
        <v>3309</v>
      </c>
      <c r="B965" t="str">
        <f t="shared" si="15"/>
        <v>Judd Caulfield</v>
      </c>
      <c r="C965">
        <v>2019</v>
      </c>
    </row>
    <row r="966" spans="1:3" x14ac:dyDescent="0.2">
      <c r="A966" t="s">
        <v>2371</v>
      </c>
      <c r="B966" t="str">
        <f t="shared" si="15"/>
        <v>Judd Peterson</v>
      </c>
      <c r="C966" t="s">
        <v>1828</v>
      </c>
    </row>
    <row r="967" spans="1:3" x14ac:dyDescent="0.2">
      <c r="A967" t="s">
        <v>2372</v>
      </c>
      <c r="B967" t="str">
        <f t="shared" si="15"/>
        <v>Juho Lammikko</v>
      </c>
      <c r="C967" t="s">
        <v>1794</v>
      </c>
    </row>
    <row r="968" spans="1:3" x14ac:dyDescent="0.2">
      <c r="A968" t="s">
        <v>2373</v>
      </c>
      <c r="B968" t="str">
        <f t="shared" si="15"/>
        <v>Julian Melchiori</v>
      </c>
      <c r="C968" t="s">
        <v>1933</v>
      </c>
    </row>
    <row r="969" spans="1:3" x14ac:dyDescent="0.2">
      <c r="A969" t="s">
        <v>2374</v>
      </c>
      <c r="B969" t="str">
        <f t="shared" si="15"/>
        <v>Julien Gauthier</v>
      </c>
      <c r="C969" t="s">
        <v>1808</v>
      </c>
    </row>
    <row r="970" spans="1:3" x14ac:dyDescent="0.2">
      <c r="A970" t="s">
        <v>2375</v>
      </c>
      <c r="B970" t="str">
        <f t="shared" si="15"/>
        <v>Julien Nantel</v>
      </c>
      <c r="C970" t="s">
        <v>1763</v>
      </c>
    </row>
    <row r="971" spans="1:3" x14ac:dyDescent="0.2">
      <c r="A971" t="s">
        <v>2376</v>
      </c>
      <c r="B971" t="str">
        <f t="shared" si="15"/>
        <v>Julius Bergman</v>
      </c>
      <c r="C971" t="s">
        <v>1790</v>
      </c>
    </row>
    <row r="972" spans="1:3" x14ac:dyDescent="0.2">
      <c r="A972" t="s">
        <v>2377</v>
      </c>
      <c r="B972" t="str">
        <f t="shared" si="15"/>
        <v>Julius Honka</v>
      </c>
      <c r="C972" t="s">
        <v>1852</v>
      </c>
    </row>
    <row r="973" spans="1:3" x14ac:dyDescent="0.2">
      <c r="A973" t="s">
        <v>2378</v>
      </c>
      <c r="B973" t="str">
        <f t="shared" si="15"/>
        <v>Julius Nättinen</v>
      </c>
      <c r="C973" t="s">
        <v>1812</v>
      </c>
    </row>
    <row r="974" spans="1:3" x14ac:dyDescent="0.2">
      <c r="A974" t="s">
        <v>2379</v>
      </c>
      <c r="B974" t="str">
        <f t="shared" si="15"/>
        <v>Julius Vähätalo</v>
      </c>
      <c r="C974" t="s">
        <v>1773</v>
      </c>
    </row>
    <row r="975" spans="1:3" x14ac:dyDescent="0.2">
      <c r="A975" t="s">
        <v>3310</v>
      </c>
      <c r="B975" t="str">
        <f t="shared" si="15"/>
        <v>Juraj Ovecka</v>
      </c>
      <c r="C975">
        <v>2018</v>
      </c>
    </row>
    <row r="976" spans="1:3" x14ac:dyDescent="0.2">
      <c r="A976" t="s">
        <v>3311</v>
      </c>
      <c r="B976" t="str">
        <f t="shared" si="15"/>
        <v>Justin Almeida</v>
      </c>
      <c r="C976">
        <v>2018</v>
      </c>
    </row>
    <row r="977" spans="1:3" x14ac:dyDescent="0.2">
      <c r="A977" t="s">
        <v>2380</v>
      </c>
      <c r="B977" t="str">
        <f t="shared" si="15"/>
        <v>Justin Auger</v>
      </c>
      <c r="C977" t="s">
        <v>1817</v>
      </c>
    </row>
    <row r="978" spans="1:3" x14ac:dyDescent="0.2">
      <c r="A978" t="s">
        <v>2381</v>
      </c>
      <c r="B978" t="str">
        <f t="shared" si="15"/>
        <v>Justin Bailey</v>
      </c>
      <c r="C978" t="s">
        <v>1828</v>
      </c>
    </row>
    <row r="979" spans="1:3" x14ac:dyDescent="0.2">
      <c r="A979" t="s">
        <v>3312</v>
      </c>
      <c r="B979" t="str">
        <f t="shared" si="15"/>
        <v>Justin Barron</v>
      </c>
      <c r="C979">
        <v>2020</v>
      </c>
    </row>
    <row r="980" spans="1:3" x14ac:dyDescent="0.2">
      <c r="A980" t="s">
        <v>3313</v>
      </c>
      <c r="B980" t="str">
        <f t="shared" si="15"/>
        <v>Justin Brazeau</v>
      </c>
      <c r="C980">
        <v>2018</v>
      </c>
    </row>
    <row r="981" spans="1:3" x14ac:dyDescent="0.2">
      <c r="A981" t="s">
        <v>2382</v>
      </c>
      <c r="B981" t="str">
        <f t="shared" si="15"/>
        <v>Justin Dowling</v>
      </c>
      <c r="C981" t="s">
        <v>1852</v>
      </c>
    </row>
    <row r="982" spans="1:3" x14ac:dyDescent="0.2">
      <c r="A982" t="s">
        <v>3314</v>
      </c>
      <c r="B982" t="str">
        <f t="shared" si="15"/>
        <v>Justin Ducharme</v>
      </c>
      <c r="C982">
        <v>2018</v>
      </c>
    </row>
    <row r="983" spans="1:3" x14ac:dyDescent="0.2">
      <c r="A983" t="s">
        <v>2383</v>
      </c>
      <c r="B983" t="str">
        <f t="shared" si="15"/>
        <v>Justin Hickman</v>
      </c>
      <c r="C983" t="s">
        <v>1826</v>
      </c>
    </row>
    <row r="984" spans="1:3" x14ac:dyDescent="0.2">
      <c r="A984" t="s">
        <v>3776</v>
      </c>
      <c r="B984" t="str">
        <f t="shared" si="15"/>
        <v>Justin Holl</v>
      </c>
      <c r="C984" t="s">
        <v>1775</v>
      </c>
    </row>
    <row r="985" spans="1:3" x14ac:dyDescent="0.2">
      <c r="A985" t="s">
        <v>2384</v>
      </c>
      <c r="B985" t="str">
        <f t="shared" si="15"/>
        <v>Justin Kirkland</v>
      </c>
      <c r="C985" t="s">
        <v>1800</v>
      </c>
    </row>
    <row r="986" spans="1:3" x14ac:dyDescent="0.2">
      <c r="A986" t="s">
        <v>2385</v>
      </c>
      <c r="B986" t="str">
        <f t="shared" si="15"/>
        <v>Justin Kloos</v>
      </c>
      <c r="C986" t="s">
        <v>1788</v>
      </c>
    </row>
    <row r="987" spans="1:3" x14ac:dyDescent="0.2">
      <c r="A987" t="s">
        <v>3315</v>
      </c>
      <c r="B987" t="str">
        <f t="shared" si="15"/>
        <v>Justin MacPherson</v>
      </c>
      <c r="C987">
        <v>2018</v>
      </c>
    </row>
    <row r="988" spans="1:3" x14ac:dyDescent="0.2">
      <c r="A988" t="s">
        <v>3316</v>
      </c>
      <c r="B988" t="str">
        <f t="shared" si="15"/>
        <v>Justin Schütz</v>
      </c>
      <c r="C988">
        <v>2018</v>
      </c>
    </row>
    <row r="989" spans="1:3" x14ac:dyDescent="0.2">
      <c r="A989" t="s">
        <v>2386</v>
      </c>
      <c r="B989" t="str">
        <f t="shared" si="15"/>
        <v>Justin Scott</v>
      </c>
      <c r="C989" t="s">
        <v>1810</v>
      </c>
    </row>
    <row r="990" spans="1:3" x14ac:dyDescent="0.2">
      <c r="A990" t="s">
        <v>2387</v>
      </c>
      <c r="B990" t="str">
        <f t="shared" si="15"/>
        <v>Justin Selman</v>
      </c>
      <c r="C990" t="s">
        <v>1796</v>
      </c>
    </row>
    <row r="991" spans="1:3" x14ac:dyDescent="0.2">
      <c r="A991" t="s">
        <v>3317</v>
      </c>
      <c r="B991" t="str">
        <f t="shared" si="15"/>
        <v>Justin Sourdif</v>
      </c>
      <c r="C991">
        <v>2020</v>
      </c>
    </row>
    <row r="992" spans="1:3" x14ac:dyDescent="0.2">
      <c r="A992" t="s">
        <v>3318</v>
      </c>
      <c r="B992" t="str">
        <f t="shared" si="15"/>
        <v>Justus Annunen</v>
      </c>
      <c r="C992">
        <v>2018</v>
      </c>
    </row>
    <row r="993" spans="1:3" x14ac:dyDescent="0.2">
      <c r="A993" t="s">
        <v>3319</v>
      </c>
      <c r="B993" t="str">
        <f t="shared" si="15"/>
        <v>Juuso Ketola</v>
      </c>
      <c r="C993">
        <v>2018</v>
      </c>
    </row>
    <row r="994" spans="1:3" x14ac:dyDescent="0.2">
      <c r="A994" t="s">
        <v>2388</v>
      </c>
      <c r="B994" t="str">
        <f t="shared" si="15"/>
        <v>Juuso Välimäki</v>
      </c>
      <c r="C994" t="s">
        <v>1784</v>
      </c>
    </row>
    <row r="995" spans="1:3" x14ac:dyDescent="0.2">
      <c r="A995" t="s">
        <v>3320</v>
      </c>
      <c r="B995" t="str">
        <f t="shared" si="15"/>
        <v>K'Andre Miller</v>
      </c>
      <c r="C995">
        <v>2018</v>
      </c>
    </row>
    <row r="996" spans="1:3" x14ac:dyDescent="0.2">
      <c r="A996" t="s">
        <v>3321</v>
      </c>
      <c r="B996" t="str">
        <f t="shared" si="15"/>
        <v>Kaapo Kakko</v>
      </c>
      <c r="C996">
        <v>2019</v>
      </c>
    </row>
    <row r="997" spans="1:3" x14ac:dyDescent="0.2">
      <c r="A997" t="s">
        <v>3322</v>
      </c>
      <c r="B997" t="str">
        <f t="shared" si="15"/>
        <v>Kacper Ryba</v>
      </c>
      <c r="C997">
        <v>2018</v>
      </c>
    </row>
    <row r="998" spans="1:3" x14ac:dyDescent="0.2">
      <c r="A998" t="s">
        <v>3323</v>
      </c>
      <c r="B998" t="str">
        <f t="shared" si="15"/>
        <v>Kaedan Korczak</v>
      </c>
      <c r="C998">
        <v>2019</v>
      </c>
    </row>
    <row r="999" spans="1:3" x14ac:dyDescent="0.2">
      <c r="A999" t="s">
        <v>3324</v>
      </c>
      <c r="B999" t="str">
        <f t="shared" si="15"/>
        <v>Kaid Oliver</v>
      </c>
      <c r="C999">
        <v>2018</v>
      </c>
    </row>
    <row r="1000" spans="1:3" x14ac:dyDescent="0.2">
      <c r="A1000" t="s">
        <v>3325</v>
      </c>
      <c r="B1000" t="str">
        <f t="shared" si="15"/>
        <v>Kaiden Guhle</v>
      </c>
      <c r="C1000">
        <v>2020</v>
      </c>
    </row>
    <row r="1001" spans="1:3" x14ac:dyDescent="0.2">
      <c r="A1001" t="s">
        <v>2389</v>
      </c>
      <c r="B1001" t="str">
        <f t="shared" si="15"/>
        <v>Kailer Yamamoto</v>
      </c>
      <c r="C1001" t="s">
        <v>1765</v>
      </c>
    </row>
    <row r="1002" spans="1:3" x14ac:dyDescent="0.2">
      <c r="A1002" t="s">
        <v>2390</v>
      </c>
      <c r="B1002" t="str">
        <f t="shared" si="15"/>
        <v>Kale Clague</v>
      </c>
      <c r="C1002" t="s">
        <v>1817</v>
      </c>
    </row>
    <row r="1003" spans="1:3" x14ac:dyDescent="0.2">
      <c r="A1003" t="s">
        <v>2391</v>
      </c>
      <c r="B1003" t="str">
        <f t="shared" si="15"/>
        <v>Kale Howarth</v>
      </c>
      <c r="C1003" t="s">
        <v>1810</v>
      </c>
    </row>
    <row r="1004" spans="1:3" x14ac:dyDescent="0.2">
      <c r="A1004" t="s">
        <v>2392</v>
      </c>
      <c r="B1004" t="str">
        <f t="shared" si="15"/>
        <v>Kalle Kossila</v>
      </c>
      <c r="C1004" t="s">
        <v>1812</v>
      </c>
    </row>
    <row r="1005" spans="1:3" x14ac:dyDescent="0.2">
      <c r="A1005" t="s">
        <v>3326</v>
      </c>
      <c r="B1005" t="str">
        <f t="shared" si="15"/>
        <v>Kalle Miketinac</v>
      </c>
      <c r="C1005">
        <v>2018</v>
      </c>
    </row>
    <row r="1006" spans="1:3" x14ac:dyDescent="0.2">
      <c r="A1006" t="s">
        <v>2393</v>
      </c>
      <c r="B1006" t="str">
        <f t="shared" si="15"/>
        <v>Kane Lafranchise</v>
      </c>
      <c r="C1006" t="s">
        <v>1805</v>
      </c>
    </row>
    <row r="1007" spans="1:3" x14ac:dyDescent="0.2">
      <c r="A1007" t="s">
        <v>2394</v>
      </c>
      <c r="B1007" t="str">
        <f t="shared" si="15"/>
        <v>Karch Bachman</v>
      </c>
      <c r="C1007" t="s">
        <v>1794</v>
      </c>
    </row>
    <row r="1008" spans="1:3" x14ac:dyDescent="0.2">
      <c r="A1008" t="s">
        <v>3327</v>
      </c>
      <c r="B1008" t="str">
        <f t="shared" si="15"/>
        <v>Karel Plasek</v>
      </c>
      <c r="C1008">
        <v>2018</v>
      </c>
    </row>
    <row r="1009" spans="1:3" x14ac:dyDescent="0.2">
      <c r="A1009" t="s">
        <v>3328</v>
      </c>
      <c r="B1009" t="str">
        <f t="shared" si="15"/>
        <v>Karl Boudrias</v>
      </c>
      <c r="C1009">
        <v>2018</v>
      </c>
    </row>
    <row r="1010" spans="1:3" x14ac:dyDescent="0.2">
      <c r="A1010" t="s">
        <v>2395</v>
      </c>
      <c r="B1010" t="str">
        <f t="shared" si="15"/>
        <v>Karlis Cukste</v>
      </c>
      <c r="C1010" t="s">
        <v>1790</v>
      </c>
    </row>
    <row r="1011" spans="1:3" x14ac:dyDescent="0.2">
      <c r="A1011" t="s">
        <v>2396</v>
      </c>
      <c r="B1011" t="str">
        <f t="shared" si="15"/>
        <v>Kasper Björkqvist</v>
      </c>
      <c r="C1011" t="s">
        <v>1792</v>
      </c>
    </row>
    <row r="1012" spans="1:3" x14ac:dyDescent="0.2">
      <c r="A1012" t="s">
        <v>2397</v>
      </c>
      <c r="B1012" t="str">
        <f t="shared" si="15"/>
        <v>Kasper Kotkansalo</v>
      </c>
      <c r="C1012" t="s">
        <v>1773</v>
      </c>
    </row>
    <row r="1013" spans="1:3" x14ac:dyDescent="0.2">
      <c r="A1013" t="s">
        <v>3329</v>
      </c>
      <c r="B1013" t="str">
        <f t="shared" si="15"/>
        <v>Kasper Simontaival</v>
      </c>
      <c r="C1013">
        <v>2020</v>
      </c>
    </row>
    <row r="1014" spans="1:3" x14ac:dyDescent="0.2">
      <c r="A1014" t="s">
        <v>2398</v>
      </c>
      <c r="B1014" t="str">
        <f t="shared" si="15"/>
        <v>Kasperi Kapanen</v>
      </c>
      <c r="C1014" t="s">
        <v>1775</v>
      </c>
    </row>
    <row r="1015" spans="1:3" x14ac:dyDescent="0.2">
      <c r="A1015" t="s">
        <v>2399</v>
      </c>
      <c r="B1015" t="str">
        <f t="shared" si="15"/>
        <v>Keaton Middleton</v>
      </c>
      <c r="C1015" t="s">
        <v>1775</v>
      </c>
    </row>
    <row r="1016" spans="1:3" x14ac:dyDescent="0.2">
      <c r="A1016" t="s">
        <v>2400</v>
      </c>
      <c r="B1016" t="str">
        <f t="shared" si="15"/>
        <v>Keaton Thompson</v>
      </c>
      <c r="C1016" t="s">
        <v>1812</v>
      </c>
    </row>
    <row r="1017" spans="1:3" x14ac:dyDescent="0.2">
      <c r="A1017" t="s">
        <v>2401</v>
      </c>
      <c r="B1017" t="str">
        <f t="shared" si="15"/>
        <v>Keegan Kanzig</v>
      </c>
      <c r="C1017" t="s">
        <v>1808</v>
      </c>
    </row>
    <row r="1018" spans="1:3" x14ac:dyDescent="0.2">
      <c r="A1018" t="s">
        <v>3330</v>
      </c>
      <c r="B1018" t="str">
        <f t="shared" si="15"/>
        <v>Keegan Karki</v>
      </c>
      <c r="C1018">
        <v>2018</v>
      </c>
    </row>
    <row r="1019" spans="1:3" x14ac:dyDescent="0.2">
      <c r="A1019" t="s">
        <v>2402</v>
      </c>
      <c r="B1019" t="str">
        <f t="shared" si="15"/>
        <v>Keegan Kolesar</v>
      </c>
      <c r="C1019" t="s">
        <v>1820</v>
      </c>
    </row>
    <row r="1020" spans="1:3" x14ac:dyDescent="0.2">
      <c r="A1020" t="s">
        <v>2403</v>
      </c>
      <c r="B1020" t="str">
        <f t="shared" si="15"/>
        <v>Keegan Lowe</v>
      </c>
      <c r="C1020" t="s">
        <v>1765</v>
      </c>
    </row>
    <row r="1021" spans="1:3" x14ac:dyDescent="0.2">
      <c r="A1021" t="s">
        <v>2404</v>
      </c>
      <c r="B1021" t="str">
        <f t="shared" si="15"/>
        <v>Kelly Summers</v>
      </c>
      <c r="C1021" t="s">
        <v>1769</v>
      </c>
    </row>
    <row r="1022" spans="1:3" x14ac:dyDescent="0.2">
      <c r="A1022" t="s">
        <v>2405</v>
      </c>
      <c r="B1022" t="str">
        <f t="shared" si="15"/>
        <v>Kenny Agostino</v>
      </c>
      <c r="C1022" t="s">
        <v>1826</v>
      </c>
    </row>
    <row r="1023" spans="1:3" x14ac:dyDescent="0.2">
      <c r="A1023" t="s">
        <v>2406</v>
      </c>
      <c r="B1023" t="str">
        <f t="shared" si="15"/>
        <v>Kerby Rychel</v>
      </c>
      <c r="C1023" t="s">
        <v>1780</v>
      </c>
    </row>
    <row r="1024" spans="1:3" x14ac:dyDescent="0.2">
      <c r="A1024" t="s">
        <v>3331</v>
      </c>
      <c r="B1024" t="str">
        <f t="shared" si="15"/>
        <v>Kevin Bahl</v>
      </c>
      <c r="C1024">
        <v>2018</v>
      </c>
    </row>
    <row r="1025" spans="1:3" x14ac:dyDescent="0.2">
      <c r="A1025" t="s">
        <v>2407</v>
      </c>
      <c r="B1025" t="str">
        <f t="shared" si="15"/>
        <v>Kevin Czuczman</v>
      </c>
      <c r="C1025" t="s">
        <v>1792</v>
      </c>
    </row>
    <row r="1026" spans="1:3" x14ac:dyDescent="0.2">
      <c r="A1026" t="s">
        <v>2408</v>
      </c>
      <c r="B1026" t="str">
        <f t="shared" ref="B1026:B1089" si="16">LEFT(A1026,FIND("(",A1026)-2)</f>
        <v>Kevin Elgestål</v>
      </c>
      <c r="C1026" t="s">
        <v>1771</v>
      </c>
    </row>
    <row r="1027" spans="1:3" x14ac:dyDescent="0.2">
      <c r="A1027" t="s">
        <v>2409</v>
      </c>
      <c r="B1027" t="str">
        <f t="shared" si="16"/>
        <v>Kevin Gravel</v>
      </c>
      <c r="C1027" t="s">
        <v>1817</v>
      </c>
    </row>
    <row r="1028" spans="1:3" x14ac:dyDescent="0.2">
      <c r="A1028" t="s">
        <v>3332</v>
      </c>
      <c r="B1028" t="str">
        <f t="shared" si="16"/>
        <v>Kevin Hancock</v>
      </c>
      <c r="C1028">
        <v>2018</v>
      </c>
    </row>
    <row r="1029" spans="1:3" x14ac:dyDescent="0.2">
      <c r="A1029" t="s">
        <v>2410</v>
      </c>
      <c r="B1029" t="str">
        <f t="shared" si="16"/>
        <v>Kevin Labanc</v>
      </c>
      <c r="C1029" t="s">
        <v>1790</v>
      </c>
    </row>
    <row r="1030" spans="1:3" x14ac:dyDescent="0.2">
      <c r="A1030" t="s">
        <v>3333</v>
      </c>
      <c r="B1030" t="str">
        <f t="shared" si="16"/>
        <v>Kevin Mandolese</v>
      </c>
      <c r="C1030">
        <v>2018</v>
      </c>
    </row>
    <row r="1031" spans="1:3" x14ac:dyDescent="0.2">
      <c r="A1031" t="s">
        <v>2411</v>
      </c>
      <c r="B1031" t="str">
        <f t="shared" si="16"/>
        <v>Kevin Porter</v>
      </c>
      <c r="C1031" t="s">
        <v>1828</v>
      </c>
    </row>
    <row r="1032" spans="1:3" x14ac:dyDescent="0.2">
      <c r="A1032" t="s">
        <v>2412</v>
      </c>
      <c r="B1032" t="str">
        <f t="shared" si="16"/>
        <v>Kevin Rooney</v>
      </c>
      <c r="C1032" t="s">
        <v>1767</v>
      </c>
    </row>
    <row r="1033" spans="1:3" x14ac:dyDescent="0.2">
      <c r="A1033" t="s">
        <v>2413</v>
      </c>
      <c r="B1033" t="str">
        <f t="shared" si="16"/>
        <v>Kevin Roy</v>
      </c>
      <c r="C1033" t="s">
        <v>1812</v>
      </c>
    </row>
    <row r="1034" spans="1:3" x14ac:dyDescent="0.2">
      <c r="A1034" t="s">
        <v>2414</v>
      </c>
      <c r="B1034" t="str">
        <f t="shared" si="16"/>
        <v>Kevin Stenlund</v>
      </c>
      <c r="C1034" t="s">
        <v>1810</v>
      </c>
    </row>
    <row r="1035" spans="1:3" x14ac:dyDescent="0.2">
      <c r="A1035" t="s">
        <v>3334</v>
      </c>
      <c r="B1035" t="str">
        <f t="shared" si="16"/>
        <v>Kevin Wall</v>
      </c>
      <c r="C1035">
        <v>2018</v>
      </c>
    </row>
    <row r="1036" spans="1:3" x14ac:dyDescent="0.2">
      <c r="A1036" t="s">
        <v>2415</v>
      </c>
      <c r="B1036" t="str">
        <f t="shared" si="16"/>
        <v>Kieffer Bellows</v>
      </c>
      <c r="C1036" t="s">
        <v>1805</v>
      </c>
    </row>
    <row r="1037" spans="1:3" x14ac:dyDescent="0.2">
      <c r="A1037" t="s">
        <v>3335</v>
      </c>
      <c r="B1037" t="str">
        <f t="shared" si="16"/>
        <v>Kirby Dach</v>
      </c>
      <c r="C1037">
        <v>2019</v>
      </c>
    </row>
    <row r="1038" spans="1:3" x14ac:dyDescent="0.2">
      <c r="A1038" t="s">
        <v>2416</v>
      </c>
      <c r="B1038" t="str">
        <f t="shared" si="16"/>
        <v>Kirill Kaprizov</v>
      </c>
      <c r="C1038" t="s">
        <v>1788</v>
      </c>
    </row>
    <row r="1039" spans="1:3" x14ac:dyDescent="0.2">
      <c r="A1039" t="s">
        <v>3336</v>
      </c>
      <c r="B1039" t="str">
        <f t="shared" si="16"/>
        <v>Kirill Marchenko</v>
      </c>
      <c r="C1039">
        <v>2018</v>
      </c>
    </row>
    <row r="1040" spans="1:3" x14ac:dyDescent="0.2">
      <c r="A1040" t="s">
        <v>2417</v>
      </c>
      <c r="B1040" t="str">
        <f t="shared" si="16"/>
        <v>Kirill Maximov</v>
      </c>
      <c r="C1040" t="s">
        <v>1765</v>
      </c>
    </row>
    <row r="1041" spans="1:3" x14ac:dyDescent="0.2">
      <c r="A1041" t="s">
        <v>3337</v>
      </c>
      <c r="B1041" t="str">
        <f t="shared" si="16"/>
        <v>Kirill Mukhin</v>
      </c>
      <c r="C1041">
        <v>2019</v>
      </c>
    </row>
    <row r="1042" spans="1:3" x14ac:dyDescent="0.2">
      <c r="A1042" t="s">
        <v>3338</v>
      </c>
      <c r="B1042" t="str">
        <f t="shared" si="16"/>
        <v>Kirill Nizhnikov</v>
      </c>
      <c r="C1042">
        <v>2018</v>
      </c>
    </row>
    <row r="1043" spans="1:3" x14ac:dyDescent="0.2">
      <c r="A1043" t="s">
        <v>2418</v>
      </c>
      <c r="B1043" t="str">
        <f t="shared" si="16"/>
        <v>Klim Kostin</v>
      </c>
      <c r="C1043" t="s">
        <v>1796</v>
      </c>
    </row>
    <row r="1044" spans="1:3" x14ac:dyDescent="0.2">
      <c r="A1044" t="s">
        <v>3339</v>
      </c>
      <c r="B1044" t="str">
        <f t="shared" si="16"/>
        <v>Koby Morrisseau</v>
      </c>
      <c r="C1044">
        <v>2019</v>
      </c>
    </row>
    <row r="1045" spans="1:3" x14ac:dyDescent="0.2">
      <c r="A1045" t="s">
        <v>3340</v>
      </c>
      <c r="B1045" t="str">
        <f t="shared" si="16"/>
        <v>Kody Clark</v>
      </c>
      <c r="C1045">
        <v>2018</v>
      </c>
    </row>
    <row r="1046" spans="1:3" x14ac:dyDescent="0.2">
      <c r="A1046" t="s">
        <v>2419</v>
      </c>
      <c r="B1046" t="str">
        <f t="shared" si="16"/>
        <v>Kole Lind</v>
      </c>
      <c r="C1046" t="s">
        <v>1786</v>
      </c>
    </row>
    <row r="1047" spans="1:3" x14ac:dyDescent="0.2">
      <c r="A1047" t="s">
        <v>2420</v>
      </c>
      <c r="B1047" t="str">
        <f t="shared" si="16"/>
        <v>Kole Sherwood</v>
      </c>
      <c r="C1047" t="s">
        <v>1810</v>
      </c>
    </row>
    <row r="1048" spans="1:3" x14ac:dyDescent="0.2">
      <c r="A1048" t="s">
        <v>3781</v>
      </c>
      <c r="B1048" t="str">
        <f t="shared" si="16"/>
        <v>Korbinian Holzer</v>
      </c>
      <c r="C1048" t="s">
        <v>1812</v>
      </c>
    </row>
    <row r="1049" spans="1:3" x14ac:dyDescent="0.2">
      <c r="A1049" t="s">
        <v>3341</v>
      </c>
      <c r="B1049" t="str">
        <f t="shared" si="16"/>
        <v>Kristian Kovacik</v>
      </c>
      <c r="C1049">
        <v>2018</v>
      </c>
    </row>
    <row r="1050" spans="1:3" x14ac:dyDescent="0.2">
      <c r="A1050" t="s">
        <v>3342</v>
      </c>
      <c r="B1050" t="str">
        <f t="shared" si="16"/>
        <v>Kristian Reichel</v>
      </c>
      <c r="C1050">
        <v>2018</v>
      </c>
    </row>
    <row r="1051" spans="1:3" x14ac:dyDescent="0.2">
      <c r="A1051" t="s">
        <v>2421</v>
      </c>
      <c r="B1051" t="str">
        <f t="shared" si="16"/>
        <v>Kristian Røykås Marthinsen</v>
      </c>
      <c r="C1051" t="s">
        <v>1771</v>
      </c>
    </row>
    <row r="1052" spans="1:3" x14ac:dyDescent="0.2">
      <c r="A1052" t="s">
        <v>3343</v>
      </c>
      <c r="B1052" t="str">
        <f t="shared" si="16"/>
        <v>Kristian Tanus</v>
      </c>
      <c r="C1052">
        <v>2018</v>
      </c>
    </row>
    <row r="1053" spans="1:3" x14ac:dyDescent="0.2">
      <c r="A1053" t="s">
        <v>2422</v>
      </c>
      <c r="B1053" t="str">
        <f t="shared" si="16"/>
        <v>Kristian Vesalainen</v>
      </c>
      <c r="C1053" t="s">
        <v>1933</v>
      </c>
    </row>
    <row r="1054" spans="1:3" x14ac:dyDescent="0.2">
      <c r="A1054" t="s">
        <v>2423</v>
      </c>
      <c r="B1054" t="str">
        <f t="shared" si="16"/>
        <v>Kristofers Bindulis</v>
      </c>
      <c r="C1054" t="s">
        <v>1771</v>
      </c>
    </row>
    <row r="1055" spans="1:3" x14ac:dyDescent="0.2">
      <c r="A1055" t="s">
        <v>2424</v>
      </c>
      <c r="B1055" t="str">
        <f t="shared" si="16"/>
        <v>Kristoffer Gunnarsson</v>
      </c>
      <c r="C1055" t="s">
        <v>1786</v>
      </c>
    </row>
    <row r="1056" spans="1:3" x14ac:dyDescent="0.2">
      <c r="A1056" t="s">
        <v>3344</v>
      </c>
      <c r="B1056" t="str">
        <f t="shared" si="16"/>
        <v>Krystof Hrabik</v>
      </c>
      <c r="C1056">
        <v>2018</v>
      </c>
    </row>
    <row r="1057" spans="1:3" x14ac:dyDescent="0.2">
      <c r="A1057" t="s">
        <v>2425</v>
      </c>
      <c r="B1057" t="str">
        <f t="shared" si="16"/>
        <v>Kurtis Gabriel</v>
      </c>
      <c r="C1057" t="s">
        <v>1788</v>
      </c>
    </row>
    <row r="1058" spans="1:3" x14ac:dyDescent="0.2">
      <c r="A1058" t="s">
        <v>2426</v>
      </c>
      <c r="B1058" t="str">
        <f t="shared" si="16"/>
        <v>Kurtis MacDermid</v>
      </c>
      <c r="C1058" t="s">
        <v>1817</v>
      </c>
    </row>
    <row r="1059" spans="1:3" x14ac:dyDescent="0.2">
      <c r="A1059" t="s">
        <v>2427</v>
      </c>
      <c r="B1059" t="str">
        <f t="shared" si="16"/>
        <v>Kyle Baun</v>
      </c>
      <c r="C1059" t="s">
        <v>1775</v>
      </c>
    </row>
    <row r="1060" spans="1:3" x14ac:dyDescent="0.2">
      <c r="A1060" t="s">
        <v>2428</v>
      </c>
      <c r="B1060" t="str">
        <f t="shared" si="16"/>
        <v>Kyle Burroughs</v>
      </c>
      <c r="C1060" t="s">
        <v>1805</v>
      </c>
    </row>
    <row r="1061" spans="1:3" x14ac:dyDescent="0.2">
      <c r="A1061" t="s">
        <v>2429</v>
      </c>
      <c r="B1061" t="str">
        <f t="shared" si="16"/>
        <v>Kyle Capobianco</v>
      </c>
      <c r="C1061" t="s">
        <v>1854</v>
      </c>
    </row>
    <row r="1062" spans="1:3" x14ac:dyDescent="0.2">
      <c r="A1062" t="s">
        <v>2430</v>
      </c>
      <c r="B1062" t="str">
        <f t="shared" si="16"/>
        <v>Kyle Connor</v>
      </c>
      <c r="C1062" t="s">
        <v>1933</v>
      </c>
    </row>
    <row r="1063" spans="1:3" x14ac:dyDescent="0.2">
      <c r="A1063" t="s">
        <v>2431</v>
      </c>
      <c r="B1063" t="str">
        <f t="shared" si="16"/>
        <v>Kyle Criscuolo</v>
      </c>
      <c r="C1063" t="s">
        <v>1828</v>
      </c>
    </row>
    <row r="1064" spans="1:3" x14ac:dyDescent="0.2">
      <c r="A1064" t="s">
        <v>3345</v>
      </c>
      <c r="B1064" t="str">
        <f t="shared" si="16"/>
        <v>Kyle Crnkovic</v>
      </c>
      <c r="C1064">
        <v>2020</v>
      </c>
    </row>
    <row r="1065" spans="1:3" x14ac:dyDescent="0.2">
      <c r="A1065" t="s">
        <v>3346</v>
      </c>
      <c r="B1065" t="str">
        <f t="shared" si="16"/>
        <v>Kyle Haskins</v>
      </c>
      <c r="C1065">
        <v>2018</v>
      </c>
    </row>
    <row r="1066" spans="1:3" x14ac:dyDescent="0.2">
      <c r="A1066" t="s">
        <v>2432</v>
      </c>
      <c r="B1066" t="str">
        <f t="shared" si="16"/>
        <v>Kyle Olson</v>
      </c>
      <c r="C1066" t="s">
        <v>1812</v>
      </c>
    </row>
    <row r="1067" spans="1:3" x14ac:dyDescent="0.2">
      <c r="A1067" t="s">
        <v>3347</v>
      </c>
      <c r="B1067" t="str">
        <f t="shared" si="16"/>
        <v>Kyle Peters</v>
      </c>
      <c r="C1067">
        <v>2018</v>
      </c>
    </row>
    <row r="1068" spans="1:3" x14ac:dyDescent="0.2">
      <c r="A1068" t="s">
        <v>2433</v>
      </c>
      <c r="B1068" t="str">
        <f t="shared" si="16"/>
        <v>Kyle Platzer</v>
      </c>
      <c r="C1068" t="s">
        <v>1765</v>
      </c>
    </row>
    <row r="1069" spans="1:3" x14ac:dyDescent="0.2">
      <c r="A1069" t="s">
        <v>2434</v>
      </c>
      <c r="B1069" t="str">
        <f t="shared" si="16"/>
        <v>Kyle Quincey</v>
      </c>
      <c r="C1069" t="s">
        <v>1788</v>
      </c>
    </row>
    <row r="1070" spans="1:3" x14ac:dyDescent="0.2">
      <c r="A1070" t="s">
        <v>2435</v>
      </c>
      <c r="B1070" t="str">
        <f t="shared" si="16"/>
        <v>Kyle Rau</v>
      </c>
      <c r="C1070" t="s">
        <v>1788</v>
      </c>
    </row>
    <row r="1071" spans="1:3" x14ac:dyDescent="0.2">
      <c r="A1071" t="s">
        <v>2436</v>
      </c>
      <c r="B1071" t="str">
        <f t="shared" si="16"/>
        <v>Kyle Schempp</v>
      </c>
      <c r="C1071" t="s">
        <v>1805</v>
      </c>
    </row>
    <row r="1072" spans="1:3" x14ac:dyDescent="0.2">
      <c r="A1072" t="s">
        <v>3348</v>
      </c>
      <c r="B1072" t="str">
        <f t="shared" si="16"/>
        <v>Kyle Topping</v>
      </c>
      <c r="C1072">
        <v>2018</v>
      </c>
    </row>
    <row r="1073" spans="1:3" x14ac:dyDescent="0.2">
      <c r="A1073" t="s">
        <v>2437</v>
      </c>
      <c r="B1073" t="str">
        <f t="shared" si="16"/>
        <v>Kyle Wood</v>
      </c>
      <c r="C1073" t="s">
        <v>1854</v>
      </c>
    </row>
    <row r="1074" spans="1:3" x14ac:dyDescent="0.2">
      <c r="A1074" t="s">
        <v>3773</v>
      </c>
      <c r="B1074" t="str">
        <f t="shared" si="16"/>
        <v>Lance Bouma</v>
      </c>
      <c r="C1074" t="s">
        <v>1778</v>
      </c>
    </row>
    <row r="1075" spans="1:3" x14ac:dyDescent="0.2">
      <c r="A1075" t="s">
        <v>2438</v>
      </c>
      <c r="B1075" t="str">
        <f t="shared" si="16"/>
        <v>Landon Ferraro</v>
      </c>
      <c r="C1075" t="s">
        <v>1788</v>
      </c>
    </row>
    <row r="1076" spans="1:3" x14ac:dyDescent="0.2">
      <c r="A1076" t="s">
        <v>2439</v>
      </c>
      <c r="B1076" t="str">
        <f t="shared" si="16"/>
        <v>Lane Pederson</v>
      </c>
      <c r="C1076" t="s">
        <v>1854</v>
      </c>
    </row>
    <row r="1077" spans="1:3" x14ac:dyDescent="0.2">
      <c r="A1077" t="s">
        <v>2440</v>
      </c>
      <c r="B1077" t="str">
        <f t="shared" si="16"/>
        <v>Lane Zablocki</v>
      </c>
      <c r="C1077" t="s">
        <v>1773</v>
      </c>
    </row>
    <row r="1078" spans="1:3" x14ac:dyDescent="0.2">
      <c r="A1078" t="s">
        <v>3349</v>
      </c>
      <c r="B1078" t="str">
        <f t="shared" si="16"/>
        <v>Lasse Holm Mortensen</v>
      </c>
      <c r="C1078">
        <v>2018</v>
      </c>
    </row>
    <row r="1079" spans="1:3" x14ac:dyDescent="0.2">
      <c r="A1079" t="s">
        <v>2441</v>
      </c>
      <c r="B1079" t="str">
        <f t="shared" si="16"/>
        <v>Laurent Dauphin</v>
      </c>
      <c r="C1079" t="s">
        <v>1854</v>
      </c>
    </row>
    <row r="1080" spans="1:3" x14ac:dyDescent="0.2">
      <c r="A1080" t="s">
        <v>2442</v>
      </c>
      <c r="B1080" t="str">
        <f t="shared" si="16"/>
        <v>Lawson Crouse</v>
      </c>
      <c r="C1080" t="s">
        <v>1854</v>
      </c>
    </row>
    <row r="1081" spans="1:3" x14ac:dyDescent="0.2">
      <c r="A1081" t="s">
        <v>2443</v>
      </c>
      <c r="B1081" t="str">
        <f t="shared" si="16"/>
        <v>Lee Stempniak</v>
      </c>
      <c r="C1081" t="s">
        <v>1808</v>
      </c>
    </row>
    <row r="1082" spans="1:3" x14ac:dyDescent="0.2">
      <c r="A1082" t="s">
        <v>3350</v>
      </c>
      <c r="B1082" t="str">
        <f t="shared" si="16"/>
        <v>Lenni Killinen</v>
      </c>
      <c r="C1082">
        <v>2018</v>
      </c>
    </row>
    <row r="1083" spans="1:3" x14ac:dyDescent="0.2">
      <c r="A1083" t="s">
        <v>3351</v>
      </c>
      <c r="B1083" t="str">
        <f t="shared" si="16"/>
        <v>Leon Denny</v>
      </c>
      <c r="C1083">
        <v>2018</v>
      </c>
    </row>
    <row r="1084" spans="1:3" x14ac:dyDescent="0.2">
      <c r="A1084" t="s">
        <v>2444</v>
      </c>
      <c r="B1084" t="str">
        <f t="shared" si="16"/>
        <v>Leon Gawanke</v>
      </c>
      <c r="C1084" t="s">
        <v>1933</v>
      </c>
    </row>
    <row r="1085" spans="1:3" x14ac:dyDescent="0.2">
      <c r="A1085" t="s">
        <v>3352</v>
      </c>
      <c r="B1085" t="str">
        <f t="shared" si="16"/>
        <v>Léon Lerebäck</v>
      </c>
      <c r="C1085">
        <v>2018</v>
      </c>
    </row>
    <row r="1086" spans="1:3" x14ac:dyDescent="0.2">
      <c r="A1086" t="s">
        <v>3353</v>
      </c>
      <c r="B1086" t="str">
        <f t="shared" si="16"/>
        <v>Lev Starikov</v>
      </c>
      <c r="C1086">
        <v>2019</v>
      </c>
    </row>
    <row r="1087" spans="1:3" x14ac:dyDescent="0.2">
      <c r="A1087" t="s">
        <v>2445</v>
      </c>
      <c r="B1087" t="str">
        <f t="shared" si="16"/>
        <v>Liam Coughlin</v>
      </c>
      <c r="C1087" t="s">
        <v>1778</v>
      </c>
    </row>
    <row r="1088" spans="1:3" x14ac:dyDescent="0.2">
      <c r="A1088" t="s">
        <v>3354</v>
      </c>
      <c r="B1088" t="str">
        <f t="shared" si="16"/>
        <v>Liam Foudy</v>
      </c>
      <c r="C1088">
        <v>2018</v>
      </c>
    </row>
    <row r="1089" spans="1:3" x14ac:dyDescent="0.2">
      <c r="A1089" t="s">
        <v>2446</v>
      </c>
      <c r="B1089" t="str">
        <f t="shared" si="16"/>
        <v>Liam Hawel</v>
      </c>
      <c r="C1089" t="s">
        <v>1852</v>
      </c>
    </row>
    <row r="1090" spans="1:3" x14ac:dyDescent="0.2">
      <c r="A1090" t="s">
        <v>3355</v>
      </c>
      <c r="B1090" t="str">
        <f t="shared" ref="B1090:B1153" si="17">LEFT(A1090,FIND("(",A1090)-2)</f>
        <v>Liam Kirk</v>
      </c>
      <c r="C1090">
        <v>2018</v>
      </c>
    </row>
    <row r="1091" spans="1:3" x14ac:dyDescent="0.2">
      <c r="A1091" t="s">
        <v>2447</v>
      </c>
      <c r="B1091" t="str">
        <f t="shared" si="17"/>
        <v>Liam O'Brien</v>
      </c>
      <c r="C1091" t="s">
        <v>1771</v>
      </c>
    </row>
    <row r="1092" spans="1:3" x14ac:dyDescent="0.2">
      <c r="A1092" t="s">
        <v>2448</v>
      </c>
      <c r="B1092" t="str">
        <f t="shared" si="17"/>
        <v>Lias Andersson</v>
      </c>
      <c r="C1092" t="s">
        <v>1802</v>
      </c>
    </row>
    <row r="1093" spans="1:3" x14ac:dyDescent="0.2">
      <c r="A1093" t="s">
        <v>2449</v>
      </c>
      <c r="B1093" t="str">
        <f t="shared" si="17"/>
        <v>Libor Hájek</v>
      </c>
      <c r="C1093" t="s">
        <v>1802</v>
      </c>
    </row>
    <row r="1094" spans="1:3" x14ac:dyDescent="0.2">
      <c r="A1094" t="s">
        <v>2450</v>
      </c>
      <c r="B1094" t="str">
        <f t="shared" si="17"/>
        <v>Libor Sulak</v>
      </c>
      <c r="C1094" t="s">
        <v>1773</v>
      </c>
    </row>
    <row r="1095" spans="1:3" x14ac:dyDescent="0.2">
      <c r="A1095" t="s">
        <v>3356</v>
      </c>
      <c r="B1095" t="str">
        <f t="shared" si="17"/>
        <v>Libor Zábranský</v>
      </c>
      <c r="C1095">
        <v>2018</v>
      </c>
    </row>
    <row r="1096" spans="1:3" x14ac:dyDescent="0.2">
      <c r="A1096" t="s">
        <v>2451</v>
      </c>
      <c r="B1096" t="str">
        <f t="shared" si="17"/>
        <v>Linden Vey</v>
      </c>
      <c r="C1096" t="s">
        <v>1784</v>
      </c>
    </row>
    <row r="1097" spans="1:3" x14ac:dyDescent="0.2">
      <c r="A1097" t="s">
        <v>2452</v>
      </c>
      <c r="B1097" t="str">
        <f t="shared" si="17"/>
        <v>Linus Arnesson</v>
      </c>
      <c r="C1097" t="s">
        <v>1826</v>
      </c>
    </row>
    <row r="1098" spans="1:3" x14ac:dyDescent="0.2">
      <c r="A1098" t="s">
        <v>2453</v>
      </c>
      <c r="B1098" t="str">
        <f t="shared" si="17"/>
        <v>Linus Högberg</v>
      </c>
      <c r="C1098" t="s">
        <v>1872</v>
      </c>
    </row>
    <row r="1099" spans="1:3" x14ac:dyDescent="0.2">
      <c r="A1099" t="s">
        <v>2454</v>
      </c>
      <c r="B1099" t="str">
        <f t="shared" si="17"/>
        <v>Linus Hultström</v>
      </c>
      <c r="C1099" t="s">
        <v>1794</v>
      </c>
    </row>
    <row r="1100" spans="1:3" x14ac:dyDescent="0.2">
      <c r="A1100" t="s">
        <v>2455</v>
      </c>
      <c r="B1100" t="str">
        <f t="shared" si="17"/>
        <v>Linus Lindström</v>
      </c>
      <c r="C1100" t="s">
        <v>1784</v>
      </c>
    </row>
    <row r="1101" spans="1:3" x14ac:dyDescent="0.2">
      <c r="A1101" t="s">
        <v>3357</v>
      </c>
      <c r="B1101" t="str">
        <f t="shared" si="17"/>
        <v>Linus Nässén</v>
      </c>
      <c r="C1101">
        <v>2018</v>
      </c>
    </row>
    <row r="1102" spans="1:3" x14ac:dyDescent="0.2">
      <c r="A1102" t="s">
        <v>2456</v>
      </c>
      <c r="B1102" t="str">
        <f t="shared" si="17"/>
        <v>Linus Nässén</v>
      </c>
      <c r="C1102" t="s">
        <v>1794</v>
      </c>
    </row>
    <row r="1103" spans="1:3" x14ac:dyDescent="0.2">
      <c r="A1103" t="s">
        <v>3358</v>
      </c>
      <c r="B1103" t="str">
        <f t="shared" si="17"/>
        <v>Linus Nyman</v>
      </c>
      <c r="C1103">
        <v>2018</v>
      </c>
    </row>
    <row r="1104" spans="1:3" x14ac:dyDescent="0.2">
      <c r="A1104" t="s">
        <v>2457</v>
      </c>
      <c r="B1104" t="str">
        <f t="shared" si="17"/>
        <v>Linus Ölund</v>
      </c>
      <c r="C1104" t="s">
        <v>1792</v>
      </c>
    </row>
    <row r="1105" spans="1:3" x14ac:dyDescent="0.2">
      <c r="A1105" t="s">
        <v>2458</v>
      </c>
      <c r="B1105" t="str">
        <f t="shared" si="17"/>
        <v>Linus Weissbach</v>
      </c>
      <c r="C1105" t="s">
        <v>1828</v>
      </c>
    </row>
    <row r="1106" spans="1:3" x14ac:dyDescent="0.2">
      <c r="A1106" t="s">
        <v>3359</v>
      </c>
      <c r="B1106" t="str">
        <f t="shared" si="17"/>
        <v>Logan Barlage</v>
      </c>
      <c r="C1106">
        <v>2019</v>
      </c>
    </row>
    <row r="1107" spans="1:3" x14ac:dyDescent="0.2">
      <c r="A1107" t="s">
        <v>2459</v>
      </c>
      <c r="B1107" t="str">
        <f t="shared" si="17"/>
        <v>Logan Brown</v>
      </c>
      <c r="C1107" t="s">
        <v>1769</v>
      </c>
    </row>
    <row r="1108" spans="1:3" x14ac:dyDescent="0.2">
      <c r="A1108" t="s">
        <v>3360</v>
      </c>
      <c r="B1108" t="str">
        <f t="shared" si="17"/>
        <v>Logan Cash</v>
      </c>
      <c r="C1108">
        <v>2018</v>
      </c>
    </row>
    <row r="1109" spans="1:3" x14ac:dyDescent="0.2">
      <c r="A1109" t="s">
        <v>2460</v>
      </c>
      <c r="B1109" t="str">
        <f t="shared" si="17"/>
        <v>Logan Cockerill</v>
      </c>
      <c r="C1109" t="s">
        <v>1805</v>
      </c>
    </row>
    <row r="1110" spans="1:3" x14ac:dyDescent="0.2">
      <c r="A1110" t="s">
        <v>3361</v>
      </c>
      <c r="B1110" t="str">
        <f t="shared" si="17"/>
        <v>Logan Hutsko</v>
      </c>
      <c r="C1110">
        <v>2018</v>
      </c>
    </row>
    <row r="1111" spans="1:3" x14ac:dyDescent="0.2">
      <c r="A1111" t="s">
        <v>3362</v>
      </c>
      <c r="B1111" t="str">
        <f t="shared" si="17"/>
        <v>Logan Pietila</v>
      </c>
      <c r="C1111">
        <v>2018</v>
      </c>
    </row>
    <row r="1112" spans="1:3" x14ac:dyDescent="0.2">
      <c r="A1112" t="s">
        <v>2461</v>
      </c>
      <c r="B1112" t="str">
        <f t="shared" si="17"/>
        <v>Logan Stanley</v>
      </c>
      <c r="C1112" t="s">
        <v>1933</v>
      </c>
    </row>
    <row r="1113" spans="1:3" x14ac:dyDescent="0.2">
      <c r="A1113" t="s">
        <v>2462</v>
      </c>
      <c r="B1113" t="str">
        <f t="shared" si="17"/>
        <v>Louis Belpedio</v>
      </c>
      <c r="C1113" t="s">
        <v>1788</v>
      </c>
    </row>
    <row r="1114" spans="1:3" x14ac:dyDescent="0.2">
      <c r="A1114" t="s">
        <v>2463</v>
      </c>
      <c r="B1114" t="str">
        <f t="shared" si="17"/>
        <v>Louis-Marc Aubry</v>
      </c>
      <c r="C1114" t="s">
        <v>1773</v>
      </c>
    </row>
    <row r="1115" spans="1:3" x14ac:dyDescent="0.2">
      <c r="A1115" t="s">
        <v>2464</v>
      </c>
      <c r="B1115" t="str">
        <f t="shared" si="17"/>
        <v>Luc Snuggerud</v>
      </c>
      <c r="C1115" t="s">
        <v>1778</v>
      </c>
    </row>
    <row r="1116" spans="1:3" x14ac:dyDescent="0.2">
      <c r="A1116" t="s">
        <v>2465</v>
      </c>
      <c r="B1116" t="str">
        <f t="shared" si="17"/>
        <v>Lucas Carlsson</v>
      </c>
      <c r="C1116" t="s">
        <v>1778</v>
      </c>
    </row>
    <row r="1117" spans="1:3" x14ac:dyDescent="0.2">
      <c r="A1117" t="s">
        <v>3789</v>
      </c>
      <c r="B1117" t="str">
        <f t="shared" si="17"/>
        <v>Lucas Elvenes</v>
      </c>
      <c r="C1117" t="s">
        <v>1820</v>
      </c>
    </row>
    <row r="1118" spans="1:3" x14ac:dyDescent="0.2">
      <c r="A1118" t="s">
        <v>3363</v>
      </c>
      <c r="B1118" t="str">
        <f t="shared" si="17"/>
        <v>Lucas Fitzpatrick</v>
      </c>
      <c r="C1118">
        <v>2018</v>
      </c>
    </row>
    <row r="1119" spans="1:3" x14ac:dyDescent="0.2">
      <c r="A1119" t="s">
        <v>3364</v>
      </c>
      <c r="B1119" t="str">
        <f t="shared" si="17"/>
        <v>Lucas Gustavsson</v>
      </c>
      <c r="C1119">
        <v>2018</v>
      </c>
    </row>
    <row r="1120" spans="1:3" x14ac:dyDescent="0.2">
      <c r="A1120" t="s">
        <v>2466</v>
      </c>
      <c r="B1120" t="str">
        <f t="shared" si="17"/>
        <v>Lucas Johansen</v>
      </c>
      <c r="C1120" t="s">
        <v>1771</v>
      </c>
    </row>
    <row r="1121" spans="1:3" x14ac:dyDescent="0.2">
      <c r="A1121" t="s">
        <v>3365</v>
      </c>
      <c r="B1121" t="str">
        <f t="shared" si="17"/>
        <v>Lucas Raymond</v>
      </c>
      <c r="C1121">
        <v>2020</v>
      </c>
    </row>
    <row r="1122" spans="1:3" x14ac:dyDescent="0.2">
      <c r="A1122" t="s">
        <v>3366</v>
      </c>
      <c r="B1122" t="str">
        <f t="shared" si="17"/>
        <v>Lucas Rowe</v>
      </c>
      <c r="C1122">
        <v>2019</v>
      </c>
    </row>
    <row r="1123" spans="1:3" x14ac:dyDescent="0.2">
      <c r="A1123" t="s">
        <v>2467</v>
      </c>
      <c r="B1123" t="str">
        <f t="shared" si="17"/>
        <v>Lucas Wallmark</v>
      </c>
      <c r="C1123" t="s">
        <v>1808</v>
      </c>
    </row>
    <row r="1124" spans="1:3" x14ac:dyDescent="0.2">
      <c r="A1124" t="s">
        <v>2468</v>
      </c>
      <c r="B1124" t="str">
        <f t="shared" si="17"/>
        <v>Ludwig Byström</v>
      </c>
      <c r="C1124" t="s">
        <v>1794</v>
      </c>
    </row>
    <row r="1125" spans="1:3" x14ac:dyDescent="0.2">
      <c r="A1125" t="s">
        <v>3367</v>
      </c>
      <c r="B1125" t="str">
        <f t="shared" si="17"/>
        <v>Luka Burzan</v>
      </c>
      <c r="C1125">
        <v>2018</v>
      </c>
    </row>
    <row r="1126" spans="1:3" x14ac:dyDescent="0.2">
      <c r="A1126" t="s">
        <v>2469</v>
      </c>
      <c r="B1126" t="str">
        <f t="shared" si="17"/>
        <v>Lukas Bengtsson</v>
      </c>
      <c r="C1126" t="s">
        <v>1792</v>
      </c>
    </row>
    <row r="1127" spans="1:3" x14ac:dyDescent="0.2">
      <c r="A1127" t="s">
        <v>3368</v>
      </c>
      <c r="B1127" t="str">
        <f t="shared" si="17"/>
        <v>Lukas Dostal</v>
      </c>
      <c r="C1127">
        <v>2018</v>
      </c>
    </row>
    <row r="1128" spans="1:3" x14ac:dyDescent="0.2">
      <c r="A1128" t="s">
        <v>2470</v>
      </c>
      <c r="B1128" t="str">
        <f t="shared" si="17"/>
        <v>Lukas Jasek</v>
      </c>
      <c r="C1128" t="s">
        <v>1786</v>
      </c>
    </row>
    <row r="1129" spans="1:3" x14ac:dyDescent="0.2">
      <c r="A1129" t="s">
        <v>3369</v>
      </c>
      <c r="B1129" t="str">
        <f t="shared" si="17"/>
        <v>Lukas Macklin</v>
      </c>
      <c r="C1129">
        <v>2018</v>
      </c>
    </row>
    <row r="1130" spans="1:3" x14ac:dyDescent="0.2">
      <c r="A1130" t="s">
        <v>3370</v>
      </c>
      <c r="B1130" t="str">
        <f t="shared" si="17"/>
        <v>Lukas Rubin</v>
      </c>
      <c r="C1130">
        <v>2019</v>
      </c>
    </row>
    <row r="1131" spans="1:3" x14ac:dyDescent="0.2">
      <c r="A1131" t="s">
        <v>2471</v>
      </c>
      <c r="B1131" t="str">
        <f t="shared" si="17"/>
        <v>Lukas Vejdemo</v>
      </c>
      <c r="C1131" t="s">
        <v>1780</v>
      </c>
    </row>
    <row r="1132" spans="1:3" x14ac:dyDescent="0.2">
      <c r="A1132" t="s">
        <v>3371</v>
      </c>
      <c r="B1132" t="str">
        <f t="shared" si="17"/>
        <v>Lukas Wernblom</v>
      </c>
      <c r="C1132">
        <v>2018</v>
      </c>
    </row>
    <row r="1133" spans="1:3" x14ac:dyDescent="0.2">
      <c r="A1133" t="s">
        <v>3372</v>
      </c>
      <c r="B1133" t="str">
        <f t="shared" si="17"/>
        <v>Luke Burghardt</v>
      </c>
      <c r="C1133">
        <v>2018</v>
      </c>
    </row>
    <row r="1134" spans="1:3" x14ac:dyDescent="0.2">
      <c r="A1134" t="s">
        <v>2472</v>
      </c>
      <c r="B1134" t="str">
        <f t="shared" si="17"/>
        <v>Luke Gazdic</v>
      </c>
      <c r="C1134" t="s">
        <v>1784</v>
      </c>
    </row>
    <row r="1135" spans="1:3" x14ac:dyDescent="0.2">
      <c r="A1135" t="s">
        <v>2473</v>
      </c>
      <c r="B1135" t="str">
        <f t="shared" si="17"/>
        <v>Luke Green</v>
      </c>
      <c r="C1135" t="s">
        <v>1933</v>
      </c>
    </row>
    <row r="1136" spans="1:3" x14ac:dyDescent="0.2">
      <c r="A1136" t="s">
        <v>3373</v>
      </c>
      <c r="B1136" t="str">
        <f t="shared" si="17"/>
        <v>Luke Henman</v>
      </c>
      <c r="C1136">
        <v>2018</v>
      </c>
    </row>
    <row r="1137" spans="1:3" x14ac:dyDescent="0.2">
      <c r="A1137" t="s">
        <v>2474</v>
      </c>
      <c r="B1137" t="str">
        <f t="shared" si="17"/>
        <v>Luke Johnson</v>
      </c>
      <c r="C1137" t="s">
        <v>1778</v>
      </c>
    </row>
    <row r="1138" spans="1:3" x14ac:dyDescent="0.2">
      <c r="A1138" t="s">
        <v>2475</v>
      </c>
      <c r="B1138" t="str">
        <f t="shared" si="17"/>
        <v>Luke Kunin</v>
      </c>
      <c r="C1138" t="s">
        <v>1788</v>
      </c>
    </row>
    <row r="1139" spans="1:3" x14ac:dyDescent="0.2">
      <c r="A1139" t="s">
        <v>3374</v>
      </c>
      <c r="B1139" t="str">
        <f t="shared" si="17"/>
        <v>Luke Loheit</v>
      </c>
      <c r="C1139">
        <v>2018</v>
      </c>
    </row>
    <row r="1140" spans="1:3" x14ac:dyDescent="0.2">
      <c r="A1140" t="s">
        <v>2476</v>
      </c>
      <c r="B1140" t="str">
        <f t="shared" si="17"/>
        <v>Luke Martin</v>
      </c>
      <c r="C1140" t="s">
        <v>1808</v>
      </c>
    </row>
    <row r="1141" spans="1:3" x14ac:dyDescent="0.2">
      <c r="A1141" t="s">
        <v>2477</v>
      </c>
      <c r="B1141" t="str">
        <f t="shared" si="17"/>
        <v>Luke Stevens</v>
      </c>
      <c r="C1141" t="s">
        <v>1808</v>
      </c>
    </row>
    <row r="1142" spans="1:3" x14ac:dyDescent="0.2">
      <c r="A1142" t="s">
        <v>3375</v>
      </c>
      <c r="B1142" t="str">
        <f t="shared" si="17"/>
        <v>Luke Toporowski</v>
      </c>
      <c r="C1142">
        <v>2019</v>
      </c>
    </row>
    <row r="1143" spans="1:3" x14ac:dyDescent="0.2">
      <c r="A1143" t="s">
        <v>3376</v>
      </c>
      <c r="B1143" t="str">
        <f t="shared" si="17"/>
        <v>Luke Tuch</v>
      </c>
      <c r="C1143">
        <v>2020</v>
      </c>
    </row>
    <row r="1144" spans="1:3" x14ac:dyDescent="0.2">
      <c r="A1144" t="s">
        <v>3377</v>
      </c>
      <c r="B1144" t="str">
        <f t="shared" si="17"/>
        <v>Luke Zazula</v>
      </c>
      <c r="C1144">
        <v>2018</v>
      </c>
    </row>
    <row r="1145" spans="1:3" x14ac:dyDescent="0.2">
      <c r="A1145" t="s">
        <v>3378</v>
      </c>
      <c r="B1145" t="str">
        <f t="shared" si="17"/>
        <v>Mac Hollowell</v>
      </c>
      <c r="C1145">
        <v>2018</v>
      </c>
    </row>
    <row r="1146" spans="1:3" x14ac:dyDescent="0.2">
      <c r="A1146" t="s">
        <v>3379</v>
      </c>
      <c r="B1146" t="str">
        <f t="shared" si="17"/>
        <v>MacAuley Carson</v>
      </c>
      <c r="C1146">
        <v>2018</v>
      </c>
    </row>
    <row r="1147" spans="1:3" x14ac:dyDescent="0.2">
      <c r="A1147" t="s">
        <v>2478</v>
      </c>
      <c r="B1147" t="str">
        <f t="shared" si="17"/>
        <v>Mackenze Stewart</v>
      </c>
      <c r="C1147" t="s">
        <v>1786</v>
      </c>
    </row>
    <row r="1148" spans="1:3" x14ac:dyDescent="0.2">
      <c r="A1148" t="s">
        <v>2479</v>
      </c>
      <c r="B1148" t="str">
        <f t="shared" si="17"/>
        <v>MacKenzie Entwistle</v>
      </c>
      <c r="C1148" t="s">
        <v>1854</v>
      </c>
    </row>
    <row r="1149" spans="1:3" x14ac:dyDescent="0.2">
      <c r="A1149" t="s">
        <v>2480</v>
      </c>
      <c r="B1149" t="str">
        <f t="shared" si="17"/>
        <v>MacKenzie MacEachern</v>
      </c>
      <c r="C1149" t="s">
        <v>1796</v>
      </c>
    </row>
    <row r="1150" spans="1:3" x14ac:dyDescent="0.2">
      <c r="A1150" t="s">
        <v>3380</v>
      </c>
      <c r="B1150" t="str">
        <f t="shared" si="17"/>
        <v>Mackenzie White</v>
      </c>
      <c r="C1150">
        <v>2018</v>
      </c>
    </row>
    <row r="1151" spans="1:3" x14ac:dyDescent="0.2">
      <c r="A1151" t="s">
        <v>2481</v>
      </c>
      <c r="B1151" t="str">
        <f t="shared" si="17"/>
        <v>Macoy Erkamps</v>
      </c>
      <c r="C1151" t="s">
        <v>1769</v>
      </c>
    </row>
    <row r="1152" spans="1:3" x14ac:dyDescent="0.2">
      <c r="A1152" t="s">
        <v>2482</v>
      </c>
      <c r="B1152" t="str">
        <f t="shared" si="17"/>
        <v>Madison Bowey</v>
      </c>
      <c r="C1152" t="s">
        <v>1771</v>
      </c>
    </row>
    <row r="1153" spans="1:3" x14ac:dyDescent="0.2">
      <c r="A1153" t="s">
        <v>2483</v>
      </c>
      <c r="B1153" t="str">
        <f t="shared" si="17"/>
        <v>Malte Setkov</v>
      </c>
      <c r="C1153" t="s">
        <v>1773</v>
      </c>
    </row>
    <row r="1154" spans="1:3" x14ac:dyDescent="0.2">
      <c r="A1154" t="s">
        <v>2484</v>
      </c>
      <c r="B1154" t="str">
        <f t="shared" ref="B1154:B1217" si="18">LEFT(A1154,FIND("(",A1154)-2)</f>
        <v>Manuel Wiederer</v>
      </c>
      <c r="C1154" t="s">
        <v>1790</v>
      </c>
    </row>
    <row r="1155" spans="1:3" x14ac:dyDescent="0.2">
      <c r="A1155" t="s">
        <v>3381</v>
      </c>
      <c r="B1155" t="str">
        <f t="shared" si="18"/>
        <v>Marc Del Gaizo</v>
      </c>
      <c r="C1155">
        <v>2018</v>
      </c>
    </row>
    <row r="1156" spans="1:3" x14ac:dyDescent="0.2">
      <c r="A1156" t="s">
        <v>3382</v>
      </c>
      <c r="B1156" t="str">
        <f t="shared" si="18"/>
        <v>Marco Miranda</v>
      </c>
      <c r="C1156">
        <v>2018</v>
      </c>
    </row>
    <row r="1157" spans="1:3" x14ac:dyDescent="0.2">
      <c r="A1157" t="s">
        <v>3383</v>
      </c>
      <c r="B1157" t="str">
        <f t="shared" si="18"/>
        <v>Marco Rossi</v>
      </c>
      <c r="C1157">
        <v>2020</v>
      </c>
    </row>
    <row r="1158" spans="1:3" x14ac:dyDescent="0.2">
      <c r="A1158" t="s">
        <v>2485</v>
      </c>
      <c r="B1158" t="str">
        <f t="shared" si="18"/>
        <v>Marcus Davidsson</v>
      </c>
      <c r="C1158" t="s">
        <v>1828</v>
      </c>
    </row>
    <row r="1159" spans="1:3" x14ac:dyDescent="0.2">
      <c r="A1159" t="s">
        <v>3384</v>
      </c>
      <c r="B1159" t="str">
        <f t="shared" si="18"/>
        <v>Marcus Karlberg</v>
      </c>
      <c r="C1159">
        <v>2018</v>
      </c>
    </row>
    <row r="1160" spans="1:3" x14ac:dyDescent="0.2">
      <c r="A1160" t="s">
        <v>2486</v>
      </c>
      <c r="B1160" t="str">
        <f t="shared" si="18"/>
        <v>Marcus Krüger</v>
      </c>
      <c r="C1160" t="s">
        <v>1808</v>
      </c>
    </row>
    <row r="1161" spans="1:3" x14ac:dyDescent="0.2">
      <c r="A1161" t="s">
        <v>2487</v>
      </c>
      <c r="B1161" t="str">
        <f t="shared" si="18"/>
        <v>Marcus Pettersson</v>
      </c>
      <c r="C1161" t="s">
        <v>1812</v>
      </c>
    </row>
    <row r="1162" spans="1:3" x14ac:dyDescent="0.2">
      <c r="A1162" t="s">
        <v>2488</v>
      </c>
      <c r="B1162" t="str">
        <f t="shared" si="18"/>
        <v>Marcus Sörensen</v>
      </c>
      <c r="C1162" t="s">
        <v>1790</v>
      </c>
    </row>
    <row r="1163" spans="1:3" x14ac:dyDescent="0.2">
      <c r="A1163" t="s">
        <v>2489</v>
      </c>
      <c r="B1163" t="str">
        <f t="shared" si="18"/>
        <v>Marcus Vela</v>
      </c>
      <c r="C1163" t="s">
        <v>1790</v>
      </c>
    </row>
    <row r="1164" spans="1:3" x14ac:dyDescent="0.2">
      <c r="A1164" t="s">
        <v>3385</v>
      </c>
      <c r="B1164" t="str">
        <f t="shared" si="18"/>
        <v>Marcus Westfält</v>
      </c>
      <c r="C1164">
        <v>2018</v>
      </c>
    </row>
    <row r="1165" spans="1:3" x14ac:dyDescent="0.2">
      <c r="A1165" t="s">
        <v>3779</v>
      </c>
      <c r="B1165" t="str">
        <f t="shared" si="18"/>
        <v>Marek Hrivík</v>
      </c>
      <c r="C1165" t="s">
        <v>1784</v>
      </c>
    </row>
    <row r="1166" spans="1:3" x14ac:dyDescent="0.2">
      <c r="A1166" t="s">
        <v>2490</v>
      </c>
      <c r="B1166" t="str">
        <f t="shared" si="18"/>
        <v>Marian Studenic</v>
      </c>
      <c r="C1166" t="s">
        <v>1767</v>
      </c>
    </row>
    <row r="1167" spans="1:3" x14ac:dyDescent="0.2">
      <c r="A1167" t="s">
        <v>2491</v>
      </c>
      <c r="B1167" t="str">
        <f t="shared" si="18"/>
        <v>Mario Ferraro</v>
      </c>
      <c r="C1167" t="s">
        <v>1790</v>
      </c>
    </row>
    <row r="1168" spans="1:3" x14ac:dyDescent="0.2">
      <c r="A1168" t="s">
        <v>2492</v>
      </c>
      <c r="B1168" t="str">
        <f t="shared" si="18"/>
        <v>Mario Kempe</v>
      </c>
      <c r="C1168" t="s">
        <v>1854</v>
      </c>
    </row>
    <row r="1169" spans="1:3" x14ac:dyDescent="0.2">
      <c r="A1169" t="s">
        <v>2493</v>
      </c>
      <c r="B1169" t="str">
        <f t="shared" si="18"/>
        <v>Mario Lucia</v>
      </c>
      <c r="C1169" t="s">
        <v>1767</v>
      </c>
    </row>
    <row r="1170" spans="1:3" x14ac:dyDescent="0.2">
      <c r="A1170" t="s">
        <v>2494</v>
      </c>
      <c r="B1170" t="str">
        <f t="shared" si="18"/>
        <v>Mark Alt</v>
      </c>
      <c r="C1170" t="s">
        <v>1763</v>
      </c>
    </row>
    <row r="1171" spans="1:3" x14ac:dyDescent="0.2">
      <c r="A1171" t="s">
        <v>2495</v>
      </c>
      <c r="B1171" t="str">
        <f t="shared" si="18"/>
        <v>Mark Fayne</v>
      </c>
      <c r="C1171" t="s">
        <v>1765</v>
      </c>
    </row>
    <row r="1172" spans="1:3" x14ac:dyDescent="0.2">
      <c r="A1172" t="s">
        <v>2496</v>
      </c>
      <c r="B1172" t="str">
        <f t="shared" si="18"/>
        <v>Mark Friedman</v>
      </c>
      <c r="C1172" t="s">
        <v>1872</v>
      </c>
    </row>
    <row r="1173" spans="1:3" x14ac:dyDescent="0.2">
      <c r="A1173" t="s">
        <v>2497</v>
      </c>
      <c r="B1173" t="str">
        <f t="shared" si="18"/>
        <v>Mark Jankowski</v>
      </c>
      <c r="C1173" t="s">
        <v>1784</v>
      </c>
    </row>
    <row r="1174" spans="1:3" x14ac:dyDescent="0.2">
      <c r="A1174" t="s">
        <v>2498</v>
      </c>
      <c r="B1174" t="str">
        <f t="shared" si="18"/>
        <v>Mark McNeill</v>
      </c>
      <c r="C1174" t="s">
        <v>1800</v>
      </c>
    </row>
    <row r="1175" spans="1:3" x14ac:dyDescent="0.2">
      <c r="A1175" t="s">
        <v>2499</v>
      </c>
      <c r="B1175" t="str">
        <f t="shared" si="18"/>
        <v>Mark Shoemaker</v>
      </c>
      <c r="C1175" t="s">
        <v>1790</v>
      </c>
    </row>
    <row r="1176" spans="1:3" x14ac:dyDescent="0.2">
      <c r="A1176" t="s">
        <v>2500</v>
      </c>
      <c r="B1176" t="str">
        <f t="shared" si="18"/>
        <v>Markus Eisenschmid</v>
      </c>
      <c r="C1176" t="s">
        <v>1780</v>
      </c>
    </row>
    <row r="1177" spans="1:3" x14ac:dyDescent="0.2">
      <c r="A1177" t="s">
        <v>2501</v>
      </c>
      <c r="B1177" t="str">
        <f t="shared" si="18"/>
        <v>Markus Hännikäinen</v>
      </c>
      <c r="C1177" t="s">
        <v>1810</v>
      </c>
    </row>
    <row r="1178" spans="1:3" x14ac:dyDescent="0.2">
      <c r="A1178" t="s">
        <v>2502</v>
      </c>
      <c r="B1178" t="str">
        <f t="shared" si="18"/>
        <v>Markus Niemeläinen</v>
      </c>
      <c r="C1178" t="s">
        <v>1765</v>
      </c>
    </row>
    <row r="1179" spans="1:3" x14ac:dyDescent="0.2">
      <c r="A1179" t="s">
        <v>2503</v>
      </c>
      <c r="B1179" t="str">
        <f t="shared" si="18"/>
        <v>Markus Nurmi</v>
      </c>
      <c r="C1179" t="s">
        <v>1769</v>
      </c>
    </row>
    <row r="1180" spans="1:3" x14ac:dyDescent="0.2">
      <c r="A1180" t="s">
        <v>2504</v>
      </c>
      <c r="B1180" t="str">
        <f t="shared" si="18"/>
        <v>Markus Nutivaara</v>
      </c>
      <c r="C1180" t="s">
        <v>1810</v>
      </c>
    </row>
    <row r="1181" spans="1:3" x14ac:dyDescent="0.2">
      <c r="A1181" t="s">
        <v>2505</v>
      </c>
      <c r="B1181" t="str">
        <f t="shared" si="18"/>
        <v>Markus Phillips</v>
      </c>
      <c r="C1181" t="s">
        <v>1817</v>
      </c>
    </row>
    <row r="1182" spans="1:3" x14ac:dyDescent="0.2">
      <c r="A1182" t="s">
        <v>3386</v>
      </c>
      <c r="B1182" t="str">
        <f t="shared" si="18"/>
        <v>Marshall Warren</v>
      </c>
      <c r="C1182">
        <v>2019</v>
      </c>
    </row>
    <row r="1183" spans="1:3" x14ac:dyDescent="0.2">
      <c r="A1183" t="s">
        <v>3387</v>
      </c>
      <c r="B1183" t="str">
        <f t="shared" si="18"/>
        <v>Martin Bucko</v>
      </c>
      <c r="C1183">
        <v>2018</v>
      </c>
    </row>
    <row r="1184" spans="1:3" x14ac:dyDescent="0.2">
      <c r="A1184" t="s">
        <v>3388</v>
      </c>
      <c r="B1184" t="str">
        <f t="shared" si="18"/>
        <v>Martin Fehérváry</v>
      </c>
      <c r="C1184">
        <v>2018</v>
      </c>
    </row>
    <row r="1185" spans="1:3" x14ac:dyDescent="0.2">
      <c r="A1185" t="s">
        <v>3389</v>
      </c>
      <c r="B1185" t="str">
        <f t="shared" si="18"/>
        <v>Martin Hugo Has</v>
      </c>
      <c r="C1185">
        <v>2019</v>
      </c>
    </row>
    <row r="1186" spans="1:3" x14ac:dyDescent="0.2">
      <c r="A1186" t="s">
        <v>3390</v>
      </c>
      <c r="B1186" t="str">
        <f t="shared" si="18"/>
        <v>Martin Kaut</v>
      </c>
      <c r="C1186">
        <v>2018</v>
      </c>
    </row>
    <row r="1187" spans="1:3" x14ac:dyDescent="0.2">
      <c r="A1187" t="s">
        <v>2506</v>
      </c>
      <c r="B1187" t="str">
        <f t="shared" si="18"/>
        <v>Martin Marincin</v>
      </c>
      <c r="C1187" t="s">
        <v>1775</v>
      </c>
    </row>
    <row r="1188" spans="1:3" x14ac:dyDescent="0.2">
      <c r="A1188" t="s">
        <v>2507</v>
      </c>
      <c r="B1188" t="str">
        <f t="shared" si="18"/>
        <v>Martin Necas</v>
      </c>
      <c r="C1188" t="s">
        <v>1808</v>
      </c>
    </row>
    <row r="1189" spans="1:3" x14ac:dyDescent="0.2">
      <c r="A1189" t="s">
        <v>3391</v>
      </c>
      <c r="B1189" t="str">
        <f t="shared" si="18"/>
        <v>Martin Pospisil</v>
      </c>
      <c r="C1189">
        <v>2018</v>
      </c>
    </row>
    <row r="1190" spans="1:3" x14ac:dyDescent="0.2">
      <c r="A1190" t="s">
        <v>2508</v>
      </c>
      <c r="B1190" t="str">
        <f t="shared" si="18"/>
        <v>Martins Dzierkals</v>
      </c>
      <c r="C1190" t="s">
        <v>1775</v>
      </c>
    </row>
    <row r="1191" spans="1:3" x14ac:dyDescent="0.2">
      <c r="A1191" t="s">
        <v>2509</v>
      </c>
      <c r="B1191" t="str">
        <f t="shared" si="18"/>
        <v>Mason Appleton</v>
      </c>
      <c r="C1191" t="s">
        <v>1933</v>
      </c>
    </row>
    <row r="1192" spans="1:3" x14ac:dyDescent="0.2">
      <c r="A1192" t="s">
        <v>2510</v>
      </c>
      <c r="B1192" t="str">
        <f t="shared" si="18"/>
        <v>Mason Geertsen</v>
      </c>
      <c r="C1192" t="s">
        <v>1763</v>
      </c>
    </row>
    <row r="1193" spans="1:3" x14ac:dyDescent="0.2">
      <c r="A1193" t="s">
        <v>2511</v>
      </c>
      <c r="B1193" t="str">
        <f t="shared" si="18"/>
        <v>Mason Mitchell</v>
      </c>
      <c r="C1193" t="s">
        <v>1771</v>
      </c>
    </row>
    <row r="1194" spans="1:3" x14ac:dyDescent="0.2">
      <c r="A1194" t="s">
        <v>3392</v>
      </c>
      <c r="B1194" t="str">
        <f t="shared" si="18"/>
        <v>Mason Primeau</v>
      </c>
      <c r="C1194">
        <v>2019</v>
      </c>
    </row>
    <row r="1195" spans="1:3" x14ac:dyDescent="0.2">
      <c r="A1195" t="s">
        <v>2512</v>
      </c>
      <c r="B1195" t="str">
        <f t="shared" si="18"/>
        <v>Mason Shaw</v>
      </c>
      <c r="C1195" t="s">
        <v>1788</v>
      </c>
    </row>
    <row r="1196" spans="1:3" x14ac:dyDescent="0.2">
      <c r="A1196" t="s">
        <v>3393</v>
      </c>
      <c r="B1196" t="str">
        <f t="shared" si="18"/>
        <v>Mason Snell</v>
      </c>
      <c r="C1196">
        <v>2018</v>
      </c>
    </row>
    <row r="1197" spans="1:3" x14ac:dyDescent="0.2">
      <c r="A1197" t="s">
        <v>3394</v>
      </c>
      <c r="B1197" t="str">
        <f t="shared" si="18"/>
        <v>Massimo Rizzo</v>
      </c>
      <c r="C1197">
        <v>2019</v>
      </c>
    </row>
    <row r="1198" spans="1:3" x14ac:dyDescent="0.2">
      <c r="A1198" t="s">
        <v>3395</v>
      </c>
      <c r="B1198" t="str">
        <f t="shared" si="18"/>
        <v>Matej Pekar</v>
      </c>
      <c r="C1198">
        <v>2018</v>
      </c>
    </row>
    <row r="1199" spans="1:3" x14ac:dyDescent="0.2">
      <c r="A1199" t="s">
        <v>2513</v>
      </c>
      <c r="B1199" t="str">
        <f t="shared" si="18"/>
        <v>Matej Stransky</v>
      </c>
      <c r="C1199" t="s">
        <v>1852</v>
      </c>
    </row>
    <row r="1200" spans="1:3" x14ac:dyDescent="0.2">
      <c r="A1200" t="s">
        <v>3396</v>
      </c>
      <c r="B1200" t="str">
        <f t="shared" si="18"/>
        <v>Matej Svoboda</v>
      </c>
      <c r="C1200">
        <v>2018</v>
      </c>
    </row>
    <row r="1201" spans="1:3" x14ac:dyDescent="0.2">
      <c r="A1201" t="s">
        <v>2514</v>
      </c>
      <c r="B1201" t="str">
        <f t="shared" si="18"/>
        <v>Mathew Bodie</v>
      </c>
      <c r="C1201" t="s">
        <v>1782</v>
      </c>
    </row>
    <row r="1202" spans="1:3" x14ac:dyDescent="0.2">
      <c r="A1202" t="s">
        <v>3397</v>
      </c>
      <c r="B1202" t="str">
        <f t="shared" si="18"/>
        <v>Mathias Emilio Pettersen</v>
      </c>
      <c r="C1202">
        <v>2018</v>
      </c>
    </row>
    <row r="1203" spans="1:3" x14ac:dyDescent="0.2">
      <c r="A1203" t="s">
        <v>2515</v>
      </c>
      <c r="B1203" t="str">
        <f t="shared" si="18"/>
        <v>Mathias From</v>
      </c>
      <c r="C1203" t="s">
        <v>1778</v>
      </c>
    </row>
    <row r="1204" spans="1:3" x14ac:dyDescent="0.2">
      <c r="A1204" t="s">
        <v>3398</v>
      </c>
      <c r="B1204" t="str">
        <f t="shared" si="18"/>
        <v>Mathias Laferrière</v>
      </c>
      <c r="C1204">
        <v>2018</v>
      </c>
    </row>
    <row r="1205" spans="1:3" x14ac:dyDescent="0.2">
      <c r="A1205" t="s">
        <v>3399</v>
      </c>
      <c r="B1205" t="str">
        <f t="shared" si="18"/>
        <v>Mathieu Bellemare</v>
      </c>
      <c r="C1205">
        <v>2018</v>
      </c>
    </row>
    <row r="1206" spans="1:3" x14ac:dyDescent="0.2">
      <c r="A1206" t="s">
        <v>3400</v>
      </c>
      <c r="B1206" t="str">
        <f t="shared" si="18"/>
        <v>Mathieu Boulianne</v>
      </c>
      <c r="C1206">
        <v>2019</v>
      </c>
    </row>
    <row r="1207" spans="1:3" x14ac:dyDescent="0.2">
      <c r="A1207" t="s">
        <v>3401</v>
      </c>
      <c r="B1207" t="str">
        <f t="shared" si="18"/>
        <v>Mathieu Charlebois</v>
      </c>
      <c r="C1207">
        <v>2018</v>
      </c>
    </row>
    <row r="1208" spans="1:3" x14ac:dyDescent="0.2">
      <c r="A1208" t="s">
        <v>2516</v>
      </c>
      <c r="B1208" t="str">
        <f t="shared" si="18"/>
        <v>Mathieu Joseph</v>
      </c>
      <c r="C1208" t="s">
        <v>1782</v>
      </c>
    </row>
    <row r="1209" spans="1:3" x14ac:dyDescent="0.2">
      <c r="A1209" t="s">
        <v>3402</v>
      </c>
      <c r="B1209" t="str">
        <f t="shared" si="18"/>
        <v>Matias Maccelli</v>
      </c>
      <c r="C1209">
        <v>2019</v>
      </c>
    </row>
    <row r="1210" spans="1:3" x14ac:dyDescent="0.2">
      <c r="A1210" t="s">
        <v>2517</v>
      </c>
      <c r="B1210" t="str">
        <f t="shared" si="18"/>
        <v>Matt Beleskey</v>
      </c>
      <c r="C1210" t="s">
        <v>1802</v>
      </c>
    </row>
    <row r="1211" spans="1:3" x14ac:dyDescent="0.2">
      <c r="A1211" t="s">
        <v>2518</v>
      </c>
      <c r="B1211" t="str">
        <f t="shared" si="18"/>
        <v>Matt Brassard</v>
      </c>
      <c r="C1211" t="s">
        <v>1786</v>
      </c>
    </row>
    <row r="1212" spans="1:3" x14ac:dyDescent="0.2">
      <c r="A1212" t="s">
        <v>2519</v>
      </c>
      <c r="B1212" t="str">
        <f t="shared" si="18"/>
        <v>Matt Filipe</v>
      </c>
      <c r="C1212" t="s">
        <v>1808</v>
      </c>
    </row>
    <row r="1213" spans="1:3" x14ac:dyDescent="0.2">
      <c r="A1213" t="s">
        <v>2520</v>
      </c>
      <c r="B1213" t="str">
        <f t="shared" si="18"/>
        <v>Matt Grzelcyk</v>
      </c>
      <c r="C1213" t="s">
        <v>1826</v>
      </c>
    </row>
    <row r="1214" spans="1:3" x14ac:dyDescent="0.2">
      <c r="A1214" t="s">
        <v>2521</v>
      </c>
      <c r="B1214" t="str">
        <f t="shared" si="18"/>
        <v>Matt Iacopelli</v>
      </c>
      <c r="C1214" t="s">
        <v>1778</v>
      </c>
    </row>
    <row r="1215" spans="1:3" x14ac:dyDescent="0.2">
      <c r="A1215" t="s">
        <v>3403</v>
      </c>
      <c r="B1215" t="str">
        <f t="shared" si="18"/>
        <v>Matt Kessel</v>
      </c>
      <c r="C1215">
        <v>2018</v>
      </c>
    </row>
    <row r="1216" spans="1:3" x14ac:dyDescent="0.2">
      <c r="A1216" t="s">
        <v>3404</v>
      </c>
      <c r="B1216" t="str">
        <f t="shared" si="18"/>
        <v>Matt Leduc</v>
      </c>
      <c r="C1216">
        <v>2018</v>
      </c>
    </row>
    <row r="1217" spans="1:3" x14ac:dyDescent="0.2">
      <c r="A1217" t="s">
        <v>2522</v>
      </c>
      <c r="B1217" t="str">
        <f t="shared" si="18"/>
        <v>Matt Lorito</v>
      </c>
      <c r="C1217" t="s">
        <v>1773</v>
      </c>
    </row>
    <row r="1218" spans="1:3" x14ac:dyDescent="0.2">
      <c r="A1218" t="s">
        <v>2523</v>
      </c>
      <c r="B1218" t="str">
        <f t="shared" ref="B1218:B1281" si="19">LEFT(A1218,FIND("(",A1218)-2)</f>
        <v>Matt Luff</v>
      </c>
      <c r="C1218" t="s">
        <v>1817</v>
      </c>
    </row>
    <row r="1219" spans="1:3" x14ac:dyDescent="0.2">
      <c r="A1219" t="s">
        <v>2524</v>
      </c>
      <c r="B1219" t="str">
        <f t="shared" si="19"/>
        <v>Matt Moulson</v>
      </c>
      <c r="C1219" t="s">
        <v>1828</v>
      </c>
    </row>
    <row r="1220" spans="1:3" x14ac:dyDescent="0.2">
      <c r="A1220" t="s">
        <v>2525</v>
      </c>
      <c r="B1220" t="str">
        <f t="shared" si="19"/>
        <v>Matt Puempel</v>
      </c>
      <c r="C1220" t="s">
        <v>1773</v>
      </c>
    </row>
    <row r="1221" spans="1:3" x14ac:dyDescent="0.2">
      <c r="A1221" t="s">
        <v>2526</v>
      </c>
      <c r="B1221" t="str">
        <f t="shared" si="19"/>
        <v>Matt Read</v>
      </c>
      <c r="C1221" t="s">
        <v>1872</v>
      </c>
    </row>
    <row r="1222" spans="1:3" x14ac:dyDescent="0.2">
      <c r="A1222" t="s">
        <v>2527</v>
      </c>
      <c r="B1222" t="str">
        <f t="shared" si="19"/>
        <v>Matt Roy</v>
      </c>
      <c r="C1222" t="s">
        <v>1817</v>
      </c>
    </row>
    <row r="1223" spans="1:3" x14ac:dyDescent="0.2">
      <c r="A1223" t="s">
        <v>2528</v>
      </c>
      <c r="B1223" t="str">
        <f t="shared" si="19"/>
        <v>Matt Taormina</v>
      </c>
      <c r="C1223" t="s">
        <v>1780</v>
      </c>
    </row>
    <row r="1224" spans="1:3" x14ac:dyDescent="0.2">
      <c r="A1224" t="s">
        <v>2529</v>
      </c>
      <c r="B1224" t="str">
        <f t="shared" si="19"/>
        <v>Matt Tennyson</v>
      </c>
      <c r="C1224" t="s">
        <v>1828</v>
      </c>
    </row>
    <row r="1225" spans="1:3" x14ac:dyDescent="0.2">
      <c r="A1225" t="s">
        <v>2530</v>
      </c>
      <c r="B1225" t="str">
        <f t="shared" si="19"/>
        <v>Matt Ustaski</v>
      </c>
      <c r="C1225" t="s">
        <v>1933</v>
      </c>
    </row>
    <row r="1226" spans="1:3" x14ac:dyDescent="0.2">
      <c r="A1226" t="s">
        <v>3405</v>
      </c>
      <c r="B1226" t="str">
        <f t="shared" si="19"/>
        <v>Matteus Ward</v>
      </c>
      <c r="C1226">
        <v>2019</v>
      </c>
    </row>
    <row r="1227" spans="1:3" x14ac:dyDescent="0.2">
      <c r="A1227" t="s">
        <v>2531</v>
      </c>
      <c r="B1227" t="str">
        <f t="shared" si="19"/>
        <v>Matthew Berkovitz</v>
      </c>
      <c r="C1227" t="s">
        <v>1812</v>
      </c>
    </row>
    <row r="1228" spans="1:3" x14ac:dyDescent="0.2">
      <c r="A1228" t="s">
        <v>3406</v>
      </c>
      <c r="B1228" t="str">
        <f t="shared" si="19"/>
        <v>Matthew Boldy</v>
      </c>
      <c r="C1228">
        <v>2019</v>
      </c>
    </row>
    <row r="1229" spans="1:3" x14ac:dyDescent="0.2">
      <c r="A1229" t="s">
        <v>2532</v>
      </c>
      <c r="B1229" t="str">
        <f t="shared" si="19"/>
        <v>Matthew Cairns</v>
      </c>
      <c r="C1229" t="s">
        <v>1765</v>
      </c>
    </row>
    <row r="1230" spans="1:3" x14ac:dyDescent="0.2">
      <c r="A1230" t="s">
        <v>3407</v>
      </c>
      <c r="B1230" t="str">
        <f t="shared" si="19"/>
        <v>Matthew Grouchy</v>
      </c>
      <c r="C1230">
        <v>2018</v>
      </c>
    </row>
    <row r="1231" spans="1:3" x14ac:dyDescent="0.2">
      <c r="A1231" t="s">
        <v>2533</v>
      </c>
      <c r="B1231" t="str">
        <f t="shared" si="19"/>
        <v>Matthew Hellickson</v>
      </c>
      <c r="C1231" t="s">
        <v>1767</v>
      </c>
    </row>
    <row r="1232" spans="1:3" x14ac:dyDescent="0.2">
      <c r="A1232" t="s">
        <v>2534</v>
      </c>
      <c r="B1232" t="str">
        <f t="shared" si="19"/>
        <v>Matthew Highmore</v>
      </c>
      <c r="C1232" t="s">
        <v>1778</v>
      </c>
    </row>
    <row r="1233" spans="1:3" x14ac:dyDescent="0.2">
      <c r="A1233" t="s">
        <v>3408</v>
      </c>
      <c r="B1233" t="str">
        <f t="shared" si="19"/>
        <v>Matthew Kellenberger</v>
      </c>
      <c r="C1233">
        <v>2018</v>
      </c>
    </row>
    <row r="1234" spans="1:3" x14ac:dyDescent="0.2">
      <c r="A1234" t="s">
        <v>3409</v>
      </c>
      <c r="B1234" t="str">
        <f t="shared" si="19"/>
        <v>Matthew MacDougall</v>
      </c>
      <c r="C1234">
        <v>2018</v>
      </c>
    </row>
    <row r="1235" spans="1:3" x14ac:dyDescent="0.2">
      <c r="A1235" t="s">
        <v>2535</v>
      </c>
      <c r="B1235" t="str">
        <f t="shared" si="19"/>
        <v>Matthew Peca</v>
      </c>
      <c r="C1235" t="s">
        <v>1782</v>
      </c>
    </row>
    <row r="1236" spans="1:3" x14ac:dyDescent="0.2">
      <c r="A1236" t="s">
        <v>2536</v>
      </c>
      <c r="B1236" t="str">
        <f t="shared" si="19"/>
        <v>Matthew Phillips</v>
      </c>
      <c r="C1236" t="s">
        <v>1784</v>
      </c>
    </row>
    <row r="1237" spans="1:3" x14ac:dyDescent="0.2">
      <c r="A1237" t="s">
        <v>2537</v>
      </c>
      <c r="B1237" t="str">
        <f t="shared" si="19"/>
        <v>Matthew Spencer</v>
      </c>
      <c r="C1237" t="s">
        <v>1782</v>
      </c>
    </row>
    <row r="1238" spans="1:3" x14ac:dyDescent="0.2">
      <c r="A1238" t="s">
        <v>2538</v>
      </c>
      <c r="B1238" t="str">
        <f t="shared" si="19"/>
        <v>Matthew Strome</v>
      </c>
      <c r="C1238" t="s">
        <v>1872</v>
      </c>
    </row>
    <row r="1239" spans="1:3" x14ac:dyDescent="0.2">
      <c r="A1239" t="s">
        <v>3410</v>
      </c>
      <c r="B1239" t="str">
        <f t="shared" si="19"/>
        <v>Matthew Struthers</v>
      </c>
      <c r="C1239">
        <v>2018</v>
      </c>
    </row>
    <row r="1240" spans="1:3" x14ac:dyDescent="0.2">
      <c r="A1240" t="s">
        <v>3411</v>
      </c>
      <c r="B1240" t="str">
        <f t="shared" si="19"/>
        <v>Matthew Thiessen</v>
      </c>
      <c r="C1240">
        <v>2018</v>
      </c>
    </row>
    <row r="1241" spans="1:3" x14ac:dyDescent="0.2">
      <c r="A1241" t="s">
        <v>2539</v>
      </c>
      <c r="B1241" t="str">
        <f t="shared" si="19"/>
        <v>Mattias Elfström</v>
      </c>
      <c r="C1241" t="s">
        <v>1773</v>
      </c>
    </row>
    <row r="1242" spans="1:3" x14ac:dyDescent="0.2">
      <c r="A1242" t="s">
        <v>3412</v>
      </c>
      <c r="B1242" t="str">
        <f t="shared" si="19"/>
        <v>Mattias Samuelsson</v>
      </c>
      <c r="C1242">
        <v>2018</v>
      </c>
    </row>
    <row r="1243" spans="1:3" x14ac:dyDescent="0.2">
      <c r="A1243" t="s">
        <v>3413</v>
      </c>
      <c r="B1243" t="str">
        <f t="shared" si="19"/>
        <v>Matvei Guskov</v>
      </c>
      <c r="C1243">
        <v>2019</v>
      </c>
    </row>
    <row r="1244" spans="1:3" x14ac:dyDescent="0.2">
      <c r="A1244" t="s">
        <v>3414</v>
      </c>
      <c r="B1244" t="str">
        <f t="shared" si="19"/>
        <v>Max Ellis</v>
      </c>
      <c r="C1244">
        <v>2018</v>
      </c>
    </row>
    <row r="1245" spans="1:3" x14ac:dyDescent="0.2">
      <c r="A1245" t="s">
        <v>2540</v>
      </c>
      <c r="B1245" t="str">
        <f t="shared" si="19"/>
        <v>Max Friberg</v>
      </c>
      <c r="C1245" t="s">
        <v>1780</v>
      </c>
    </row>
    <row r="1246" spans="1:3" x14ac:dyDescent="0.2">
      <c r="A1246" t="s">
        <v>3415</v>
      </c>
      <c r="B1246" t="str">
        <f t="shared" si="19"/>
        <v>Max Golod</v>
      </c>
      <c r="C1246">
        <v>2018</v>
      </c>
    </row>
    <row r="1247" spans="1:3" x14ac:dyDescent="0.2">
      <c r="A1247" t="s">
        <v>2541</v>
      </c>
      <c r="B1247" t="str">
        <f t="shared" si="19"/>
        <v>Max Görtz</v>
      </c>
      <c r="C1247" t="s">
        <v>1812</v>
      </c>
    </row>
    <row r="1248" spans="1:3" x14ac:dyDescent="0.2">
      <c r="A1248" t="s">
        <v>2542</v>
      </c>
      <c r="B1248" t="str">
        <f t="shared" si="19"/>
        <v>Max Jones</v>
      </c>
      <c r="C1248" t="s">
        <v>1812</v>
      </c>
    </row>
    <row r="1249" spans="1:3" x14ac:dyDescent="0.2">
      <c r="A1249" t="s">
        <v>2543</v>
      </c>
      <c r="B1249" t="str">
        <f t="shared" si="19"/>
        <v>Max McCormick</v>
      </c>
      <c r="C1249" t="s">
        <v>1769</v>
      </c>
    </row>
    <row r="1250" spans="1:3" x14ac:dyDescent="0.2">
      <c r="A1250" t="s">
        <v>3416</v>
      </c>
      <c r="B1250" t="str">
        <f t="shared" si="19"/>
        <v>Max Patterson</v>
      </c>
      <c r="C1250">
        <v>2018</v>
      </c>
    </row>
    <row r="1251" spans="1:3" x14ac:dyDescent="0.2">
      <c r="A1251" t="s">
        <v>2544</v>
      </c>
      <c r="B1251" t="str">
        <f t="shared" si="19"/>
        <v>Max Reinhart</v>
      </c>
      <c r="C1251" t="s">
        <v>1769</v>
      </c>
    </row>
    <row r="1252" spans="1:3" x14ac:dyDescent="0.2">
      <c r="A1252" t="s">
        <v>3417</v>
      </c>
      <c r="B1252" t="str">
        <f t="shared" si="19"/>
        <v>Max Wahlgren</v>
      </c>
      <c r="C1252">
        <v>2019</v>
      </c>
    </row>
    <row r="1253" spans="1:3" x14ac:dyDescent="0.2">
      <c r="A1253" t="s">
        <v>2545</v>
      </c>
      <c r="B1253" t="str">
        <f t="shared" si="19"/>
        <v>Max Zimmer</v>
      </c>
      <c r="C1253" t="s">
        <v>1808</v>
      </c>
    </row>
    <row r="1254" spans="1:3" x14ac:dyDescent="0.2">
      <c r="A1254" t="s">
        <v>3418</v>
      </c>
      <c r="B1254" t="str">
        <f t="shared" si="19"/>
        <v>Max-Antoine Melançon</v>
      </c>
      <c r="C1254">
        <v>2019</v>
      </c>
    </row>
    <row r="1255" spans="1:3" x14ac:dyDescent="0.2">
      <c r="A1255" t="s">
        <v>3419</v>
      </c>
      <c r="B1255" t="str">
        <f t="shared" si="19"/>
        <v>Maxim Cajkovic</v>
      </c>
      <c r="C1255">
        <v>2019</v>
      </c>
    </row>
    <row r="1256" spans="1:3" x14ac:dyDescent="0.2">
      <c r="A1256" t="s">
        <v>2546</v>
      </c>
      <c r="B1256" t="str">
        <f t="shared" si="19"/>
        <v>Maxim Chudinov</v>
      </c>
      <c r="C1256" t="s">
        <v>1826</v>
      </c>
    </row>
    <row r="1257" spans="1:3" x14ac:dyDescent="0.2">
      <c r="A1257" t="s">
        <v>2547</v>
      </c>
      <c r="B1257" t="str">
        <f t="shared" si="19"/>
        <v>Maxim Letunov</v>
      </c>
      <c r="C1257" t="s">
        <v>1790</v>
      </c>
    </row>
    <row r="1258" spans="1:3" x14ac:dyDescent="0.2">
      <c r="A1258" t="s">
        <v>2548</v>
      </c>
      <c r="B1258" t="str">
        <f t="shared" si="19"/>
        <v>Maxim Mamin</v>
      </c>
      <c r="C1258" t="s">
        <v>1794</v>
      </c>
    </row>
    <row r="1259" spans="1:3" x14ac:dyDescent="0.2">
      <c r="A1259" t="s">
        <v>3420</v>
      </c>
      <c r="B1259" t="str">
        <f t="shared" si="19"/>
        <v>Maxim Shabanov</v>
      </c>
      <c r="C1259">
        <v>2019</v>
      </c>
    </row>
    <row r="1260" spans="1:3" x14ac:dyDescent="0.2">
      <c r="A1260" t="s">
        <v>2549</v>
      </c>
      <c r="B1260" t="str">
        <f t="shared" si="19"/>
        <v>Maxim Sushko</v>
      </c>
      <c r="C1260" t="s">
        <v>1872</v>
      </c>
    </row>
    <row r="1261" spans="1:3" x14ac:dyDescent="0.2">
      <c r="A1261" t="s">
        <v>2550</v>
      </c>
      <c r="B1261" t="str">
        <f t="shared" si="19"/>
        <v>Maxime Comtois</v>
      </c>
      <c r="C1261" t="s">
        <v>1812</v>
      </c>
    </row>
    <row r="1262" spans="1:3" x14ac:dyDescent="0.2">
      <c r="A1262" t="s">
        <v>2551</v>
      </c>
      <c r="B1262" t="str">
        <f t="shared" si="19"/>
        <v>Maxime Fortier</v>
      </c>
      <c r="C1262" t="s">
        <v>1810</v>
      </c>
    </row>
    <row r="1263" spans="1:3" x14ac:dyDescent="0.2">
      <c r="A1263" t="s">
        <v>3421</v>
      </c>
      <c r="B1263" t="str">
        <f t="shared" si="19"/>
        <v>Maxime Grondin</v>
      </c>
      <c r="C1263">
        <v>2018</v>
      </c>
    </row>
    <row r="1264" spans="1:3" x14ac:dyDescent="0.2">
      <c r="A1264" t="s">
        <v>2552</v>
      </c>
      <c r="B1264" t="str">
        <f t="shared" si="19"/>
        <v>Maxime Lajoie</v>
      </c>
      <c r="C1264" t="s">
        <v>1769</v>
      </c>
    </row>
    <row r="1265" spans="1:3" x14ac:dyDescent="0.2">
      <c r="A1265" t="s">
        <v>3422</v>
      </c>
      <c r="B1265" t="str">
        <f t="shared" si="19"/>
        <v>Maxwell Crozier</v>
      </c>
      <c r="C1265">
        <v>2018</v>
      </c>
    </row>
    <row r="1266" spans="1:3" x14ac:dyDescent="0.2">
      <c r="A1266" t="s">
        <v>2553</v>
      </c>
      <c r="B1266" t="str">
        <f t="shared" si="19"/>
        <v>Maxwell Gildon</v>
      </c>
      <c r="C1266" t="s">
        <v>1794</v>
      </c>
    </row>
    <row r="1267" spans="1:3" x14ac:dyDescent="0.2">
      <c r="A1267" t="s">
        <v>2554</v>
      </c>
      <c r="B1267" t="str">
        <f t="shared" si="19"/>
        <v>Maxwell Willman</v>
      </c>
      <c r="C1267" t="s">
        <v>1828</v>
      </c>
    </row>
    <row r="1268" spans="1:3" x14ac:dyDescent="0.2">
      <c r="A1268" t="s">
        <v>3423</v>
      </c>
      <c r="B1268" t="str">
        <f t="shared" si="19"/>
        <v>Merrick Rippon</v>
      </c>
      <c r="C1268">
        <v>2018</v>
      </c>
    </row>
    <row r="1269" spans="1:3" x14ac:dyDescent="0.2">
      <c r="A1269" t="s">
        <v>2555</v>
      </c>
      <c r="B1269" t="str">
        <f t="shared" si="19"/>
        <v>Michael Amadio</v>
      </c>
      <c r="C1269" t="s">
        <v>1817</v>
      </c>
    </row>
    <row r="1270" spans="1:3" x14ac:dyDescent="0.2">
      <c r="A1270" t="s">
        <v>2556</v>
      </c>
      <c r="B1270" t="str">
        <f t="shared" si="19"/>
        <v>Michael Anderson</v>
      </c>
      <c r="C1270" t="s">
        <v>1817</v>
      </c>
    </row>
    <row r="1271" spans="1:3" x14ac:dyDescent="0.2">
      <c r="A1271" t="s">
        <v>2557</v>
      </c>
      <c r="B1271" t="str">
        <f t="shared" si="19"/>
        <v>Michaël Bournival</v>
      </c>
      <c r="C1271" t="s">
        <v>1782</v>
      </c>
    </row>
    <row r="1272" spans="1:3" x14ac:dyDescent="0.2">
      <c r="A1272" t="s">
        <v>2558</v>
      </c>
      <c r="B1272" t="str">
        <f t="shared" si="19"/>
        <v>Michael Brodzinski</v>
      </c>
      <c r="C1272" t="s">
        <v>1790</v>
      </c>
    </row>
    <row r="1273" spans="1:3" x14ac:dyDescent="0.2">
      <c r="A1273" t="s">
        <v>2559</v>
      </c>
      <c r="B1273" t="str">
        <f t="shared" si="19"/>
        <v>Michael Bunting</v>
      </c>
      <c r="C1273" t="s">
        <v>1854</v>
      </c>
    </row>
    <row r="1274" spans="1:3" x14ac:dyDescent="0.2">
      <c r="A1274" t="s">
        <v>3424</v>
      </c>
      <c r="B1274" t="str">
        <f t="shared" si="19"/>
        <v>Michael Callahan</v>
      </c>
      <c r="C1274">
        <v>2018</v>
      </c>
    </row>
    <row r="1275" spans="1:3" x14ac:dyDescent="0.2">
      <c r="A1275" t="s">
        <v>2560</v>
      </c>
      <c r="B1275" t="str">
        <f t="shared" si="19"/>
        <v>Michael Carcone</v>
      </c>
      <c r="C1275" t="s">
        <v>1786</v>
      </c>
    </row>
    <row r="1276" spans="1:3" x14ac:dyDescent="0.2">
      <c r="A1276" t="s">
        <v>2561</v>
      </c>
      <c r="B1276" t="str">
        <f t="shared" si="19"/>
        <v>Michael Chaput</v>
      </c>
      <c r="C1276" t="s">
        <v>1786</v>
      </c>
    </row>
    <row r="1277" spans="1:3" x14ac:dyDescent="0.2">
      <c r="A1277" t="s">
        <v>2562</v>
      </c>
      <c r="B1277" t="str">
        <f t="shared" si="19"/>
        <v>Michael Dal Colle</v>
      </c>
      <c r="C1277" t="s">
        <v>1805</v>
      </c>
    </row>
    <row r="1278" spans="1:3" x14ac:dyDescent="0.2">
      <c r="A1278" t="s">
        <v>2563</v>
      </c>
      <c r="B1278" t="str">
        <f t="shared" si="19"/>
        <v>Michael Downing</v>
      </c>
      <c r="C1278" t="s">
        <v>1794</v>
      </c>
    </row>
    <row r="1279" spans="1:3" x14ac:dyDescent="0.2">
      <c r="A1279" t="s">
        <v>2564</v>
      </c>
      <c r="B1279" t="str">
        <f t="shared" si="19"/>
        <v>Michael Eyssimont</v>
      </c>
      <c r="C1279" t="s">
        <v>1817</v>
      </c>
    </row>
    <row r="1280" spans="1:3" x14ac:dyDescent="0.2">
      <c r="A1280" t="s">
        <v>3425</v>
      </c>
      <c r="B1280" t="str">
        <f t="shared" si="19"/>
        <v>Michael Farren</v>
      </c>
      <c r="C1280">
        <v>2018</v>
      </c>
    </row>
    <row r="1281" spans="1:3" x14ac:dyDescent="0.2">
      <c r="A1281" t="s">
        <v>3426</v>
      </c>
      <c r="B1281" t="str">
        <f t="shared" si="19"/>
        <v>Michael Ferrandino</v>
      </c>
      <c r="C1281">
        <v>2018</v>
      </c>
    </row>
    <row r="1282" spans="1:3" x14ac:dyDescent="0.2">
      <c r="A1282" t="s">
        <v>3427</v>
      </c>
      <c r="B1282" t="str">
        <f t="shared" ref="B1282:B1345" si="20">LEFT(A1282,FIND("(",A1282)-2)</f>
        <v>Michael Gildon</v>
      </c>
      <c r="C1282">
        <v>2019</v>
      </c>
    </row>
    <row r="1283" spans="1:3" x14ac:dyDescent="0.2">
      <c r="A1283" t="s">
        <v>2565</v>
      </c>
      <c r="B1283" t="str">
        <f t="shared" si="20"/>
        <v>Michael Kapla</v>
      </c>
      <c r="C1283" t="s">
        <v>1767</v>
      </c>
    </row>
    <row r="1284" spans="1:3" x14ac:dyDescent="0.2">
      <c r="A1284" t="s">
        <v>2566</v>
      </c>
      <c r="B1284" t="str">
        <f t="shared" si="20"/>
        <v>Michael Karow</v>
      </c>
      <c r="C1284" t="s">
        <v>1854</v>
      </c>
    </row>
    <row r="1285" spans="1:3" x14ac:dyDescent="0.2">
      <c r="A1285" t="s">
        <v>3428</v>
      </c>
      <c r="B1285" t="str">
        <f t="shared" si="20"/>
        <v>Michael Kesselring</v>
      </c>
      <c r="C1285">
        <v>2018</v>
      </c>
    </row>
    <row r="1286" spans="1:3" x14ac:dyDescent="0.2">
      <c r="A1286" t="s">
        <v>2567</v>
      </c>
      <c r="B1286" t="str">
        <f t="shared" si="20"/>
        <v>Michael Latta</v>
      </c>
      <c r="C1286" t="s">
        <v>1767</v>
      </c>
    </row>
    <row r="1287" spans="1:3" x14ac:dyDescent="0.2">
      <c r="A1287" t="s">
        <v>2568</v>
      </c>
      <c r="B1287" t="str">
        <f t="shared" si="20"/>
        <v>Michael McCarron</v>
      </c>
      <c r="C1287" t="s">
        <v>1780</v>
      </c>
    </row>
    <row r="1288" spans="1:3" x14ac:dyDescent="0.2">
      <c r="A1288" t="s">
        <v>2569</v>
      </c>
      <c r="B1288" t="str">
        <f t="shared" si="20"/>
        <v>Michael McLeod</v>
      </c>
      <c r="C1288" t="s">
        <v>1767</v>
      </c>
    </row>
    <row r="1289" spans="1:3" x14ac:dyDescent="0.2">
      <c r="A1289" t="s">
        <v>2570</v>
      </c>
      <c r="B1289" t="str">
        <f t="shared" si="20"/>
        <v>Michael Mersch</v>
      </c>
      <c r="C1289" t="s">
        <v>1817</v>
      </c>
    </row>
    <row r="1290" spans="1:3" x14ac:dyDescent="0.2">
      <c r="A1290" t="s">
        <v>3429</v>
      </c>
      <c r="B1290" t="str">
        <f t="shared" si="20"/>
        <v>Michael Pastujov</v>
      </c>
      <c r="C1290">
        <v>2018</v>
      </c>
    </row>
    <row r="1291" spans="1:3" x14ac:dyDescent="0.2">
      <c r="A1291" t="s">
        <v>2571</v>
      </c>
      <c r="B1291" t="str">
        <f t="shared" si="20"/>
        <v>Michael Pezzetta</v>
      </c>
      <c r="C1291" t="s">
        <v>1780</v>
      </c>
    </row>
    <row r="1292" spans="1:3" x14ac:dyDescent="0.2">
      <c r="A1292" t="s">
        <v>2572</v>
      </c>
      <c r="B1292" t="str">
        <f t="shared" si="20"/>
        <v>Michael Rasmussen</v>
      </c>
      <c r="C1292" t="s">
        <v>1773</v>
      </c>
    </row>
    <row r="1293" spans="1:3" x14ac:dyDescent="0.2">
      <c r="A1293" t="s">
        <v>2573</v>
      </c>
      <c r="B1293" t="str">
        <f t="shared" si="20"/>
        <v>Michael Sgarbossa</v>
      </c>
      <c r="C1293" t="s">
        <v>1933</v>
      </c>
    </row>
    <row r="1294" spans="1:3" x14ac:dyDescent="0.2">
      <c r="A1294" t="s">
        <v>2574</v>
      </c>
      <c r="B1294" t="str">
        <f t="shared" si="20"/>
        <v>Michael Spacek</v>
      </c>
      <c r="C1294" t="s">
        <v>1933</v>
      </c>
    </row>
    <row r="1295" spans="1:3" x14ac:dyDescent="0.2">
      <c r="A1295" t="s">
        <v>3430</v>
      </c>
      <c r="B1295" t="str">
        <f t="shared" si="20"/>
        <v>Michael Vorlicky</v>
      </c>
      <c r="C1295">
        <v>2018</v>
      </c>
    </row>
    <row r="1296" spans="1:3" x14ac:dyDescent="0.2">
      <c r="A1296" t="s">
        <v>3431</v>
      </c>
      <c r="B1296" t="str">
        <f t="shared" si="20"/>
        <v>Michael Vukojevic</v>
      </c>
      <c r="C1296">
        <v>2019</v>
      </c>
    </row>
    <row r="1297" spans="1:3" x14ac:dyDescent="0.2">
      <c r="A1297" t="s">
        <v>3432</v>
      </c>
      <c r="B1297" t="str">
        <f t="shared" si="20"/>
        <v>Michal Ivan</v>
      </c>
      <c r="C1297">
        <v>2018</v>
      </c>
    </row>
    <row r="1298" spans="1:3" x14ac:dyDescent="0.2">
      <c r="A1298" t="s">
        <v>3433</v>
      </c>
      <c r="B1298" t="str">
        <f t="shared" si="20"/>
        <v>Michal Kvasnica</v>
      </c>
      <c r="C1298">
        <v>2018</v>
      </c>
    </row>
    <row r="1299" spans="1:3" x14ac:dyDescent="0.2">
      <c r="A1299" t="s">
        <v>3434</v>
      </c>
      <c r="B1299" t="str">
        <f t="shared" si="20"/>
        <v>Michal Pupák</v>
      </c>
      <c r="C1299">
        <v>2018</v>
      </c>
    </row>
    <row r="1300" spans="1:3" x14ac:dyDescent="0.2">
      <c r="A1300" t="s">
        <v>2575</v>
      </c>
      <c r="B1300" t="str">
        <f t="shared" si="20"/>
        <v>Miguel Fidler</v>
      </c>
      <c r="C1300" t="s">
        <v>1794</v>
      </c>
    </row>
    <row r="1301" spans="1:3" x14ac:dyDescent="0.2">
      <c r="A1301" t="s">
        <v>3435</v>
      </c>
      <c r="B1301" t="str">
        <f t="shared" si="20"/>
        <v>Mikael Hakkarainen</v>
      </c>
      <c r="C1301">
        <v>2018</v>
      </c>
    </row>
    <row r="1302" spans="1:3" x14ac:dyDescent="0.2">
      <c r="A1302" t="s">
        <v>2576</v>
      </c>
      <c r="B1302" t="str">
        <f t="shared" si="20"/>
        <v>Mikael Wikstrand</v>
      </c>
      <c r="C1302" t="s">
        <v>1769</v>
      </c>
    </row>
    <row r="1303" spans="1:3" x14ac:dyDescent="0.2">
      <c r="A1303" t="s">
        <v>2577</v>
      </c>
      <c r="B1303" t="str">
        <f t="shared" si="20"/>
        <v>Mike Blunden</v>
      </c>
      <c r="C1303" t="s">
        <v>1769</v>
      </c>
    </row>
    <row r="1304" spans="1:3" x14ac:dyDescent="0.2">
      <c r="A1304" t="s">
        <v>2578</v>
      </c>
      <c r="B1304" t="str">
        <f t="shared" si="20"/>
        <v>Mike Liambas</v>
      </c>
      <c r="C1304" t="s">
        <v>1812</v>
      </c>
    </row>
    <row r="1305" spans="1:3" x14ac:dyDescent="0.2">
      <c r="A1305" t="s">
        <v>3795</v>
      </c>
      <c r="B1305" t="str">
        <f t="shared" si="20"/>
        <v>Mike Prapavessis</v>
      </c>
      <c r="C1305" t="s">
        <v>1852</v>
      </c>
    </row>
    <row r="1306" spans="1:3" x14ac:dyDescent="0.2">
      <c r="A1306" t="s">
        <v>2579</v>
      </c>
      <c r="B1306" t="str">
        <f t="shared" si="20"/>
        <v>Mike Reilly</v>
      </c>
      <c r="C1306" t="s">
        <v>1780</v>
      </c>
    </row>
    <row r="1307" spans="1:3" x14ac:dyDescent="0.2">
      <c r="A1307" t="s">
        <v>2580</v>
      </c>
      <c r="B1307" t="str">
        <f t="shared" si="20"/>
        <v>Mike Sislo</v>
      </c>
      <c r="C1307" t="s">
        <v>1854</v>
      </c>
    </row>
    <row r="1308" spans="1:3" x14ac:dyDescent="0.2">
      <c r="A1308" t="s">
        <v>2581</v>
      </c>
      <c r="B1308" t="str">
        <f t="shared" si="20"/>
        <v>Mike Vecchione</v>
      </c>
      <c r="C1308" t="s">
        <v>1872</v>
      </c>
    </row>
    <row r="1309" spans="1:3" x14ac:dyDescent="0.2">
      <c r="A1309" t="s">
        <v>3436</v>
      </c>
      <c r="B1309" t="str">
        <f t="shared" si="20"/>
        <v>Mikhail Abramov</v>
      </c>
      <c r="C1309">
        <v>2019</v>
      </c>
    </row>
    <row r="1310" spans="1:3" x14ac:dyDescent="0.2">
      <c r="A1310" t="s">
        <v>3437</v>
      </c>
      <c r="B1310" t="str">
        <f t="shared" si="20"/>
        <v>Mikhail Bitsadze</v>
      </c>
      <c r="C1310">
        <v>2018</v>
      </c>
    </row>
    <row r="1311" spans="1:3" x14ac:dyDescent="0.2">
      <c r="A1311" t="s">
        <v>3438</v>
      </c>
      <c r="B1311" t="str">
        <f t="shared" si="20"/>
        <v>Mikhail Denisov</v>
      </c>
      <c r="C1311">
        <v>2018</v>
      </c>
    </row>
    <row r="1312" spans="1:3" x14ac:dyDescent="0.2">
      <c r="A1312" t="s">
        <v>2582</v>
      </c>
      <c r="B1312" t="str">
        <f t="shared" si="20"/>
        <v>Mikhail Maltsev</v>
      </c>
      <c r="C1312" t="s">
        <v>1767</v>
      </c>
    </row>
    <row r="1313" spans="1:3" x14ac:dyDescent="0.2">
      <c r="A1313" t="s">
        <v>3439</v>
      </c>
      <c r="B1313" t="str">
        <f t="shared" si="20"/>
        <v>Mikhail Romayev</v>
      </c>
      <c r="C1313">
        <v>2019</v>
      </c>
    </row>
    <row r="1314" spans="1:3" x14ac:dyDescent="0.2">
      <c r="A1314" t="s">
        <v>2583</v>
      </c>
      <c r="B1314" t="str">
        <f t="shared" si="20"/>
        <v>Mikhail Vorobyov</v>
      </c>
      <c r="C1314" t="s">
        <v>1872</v>
      </c>
    </row>
    <row r="1315" spans="1:3" x14ac:dyDescent="0.2">
      <c r="A1315" t="s">
        <v>3440</v>
      </c>
      <c r="B1315" t="str">
        <f t="shared" si="20"/>
        <v>Mikko Kokkonen</v>
      </c>
      <c r="C1315">
        <v>2019</v>
      </c>
    </row>
    <row r="1316" spans="1:3" x14ac:dyDescent="0.2">
      <c r="A1316" t="s">
        <v>2584</v>
      </c>
      <c r="B1316" t="str">
        <f t="shared" si="20"/>
        <v>Miles Gendron</v>
      </c>
      <c r="C1316" t="s">
        <v>1769</v>
      </c>
    </row>
    <row r="1317" spans="1:3" x14ac:dyDescent="0.2">
      <c r="A1317" t="s">
        <v>3441</v>
      </c>
      <c r="B1317" t="str">
        <f t="shared" si="20"/>
        <v>Milos Roman</v>
      </c>
      <c r="C1317">
        <v>2018</v>
      </c>
    </row>
    <row r="1318" spans="1:3" x14ac:dyDescent="0.2">
      <c r="A1318" t="s">
        <v>2585</v>
      </c>
      <c r="B1318" t="str">
        <f t="shared" si="20"/>
        <v>Mirco Müller</v>
      </c>
      <c r="C1318" t="s">
        <v>1767</v>
      </c>
    </row>
    <row r="1319" spans="1:3" x14ac:dyDescent="0.2">
      <c r="A1319" t="s">
        <v>2586</v>
      </c>
      <c r="B1319" t="str">
        <f t="shared" si="20"/>
        <v>Miro Aaltonen</v>
      </c>
      <c r="C1319" t="s">
        <v>1775</v>
      </c>
    </row>
    <row r="1320" spans="1:3" x14ac:dyDescent="0.2">
      <c r="A1320" t="s">
        <v>2587</v>
      </c>
      <c r="B1320" t="str">
        <f t="shared" si="20"/>
        <v>Miro Heiskanen</v>
      </c>
      <c r="C1320" t="s">
        <v>1852</v>
      </c>
    </row>
    <row r="1321" spans="1:3" x14ac:dyDescent="0.2">
      <c r="A1321" t="s">
        <v>2588</v>
      </c>
      <c r="B1321" t="str">
        <f t="shared" si="20"/>
        <v>Miro Karjalainen</v>
      </c>
      <c r="C1321" t="s">
        <v>1852</v>
      </c>
    </row>
    <row r="1322" spans="1:3" x14ac:dyDescent="0.2">
      <c r="A1322" t="s">
        <v>3442</v>
      </c>
      <c r="B1322" t="str">
        <f t="shared" si="20"/>
        <v>Miska Kukkonen</v>
      </c>
      <c r="C1322">
        <v>2018</v>
      </c>
    </row>
    <row r="1323" spans="1:3" x14ac:dyDescent="0.2">
      <c r="A1323" t="s">
        <v>2589</v>
      </c>
      <c r="B1323" t="str">
        <f t="shared" si="20"/>
        <v>Mitch Callahan</v>
      </c>
      <c r="C1323" t="s">
        <v>1765</v>
      </c>
    </row>
    <row r="1324" spans="1:3" x14ac:dyDescent="0.2">
      <c r="A1324" t="s">
        <v>2590</v>
      </c>
      <c r="B1324" t="str">
        <f t="shared" si="20"/>
        <v>Mitch Hults</v>
      </c>
      <c r="C1324" t="s">
        <v>1812</v>
      </c>
    </row>
    <row r="1325" spans="1:3" x14ac:dyDescent="0.2">
      <c r="A1325" t="s">
        <v>3443</v>
      </c>
      <c r="B1325" t="str">
        <f t="shared" si="20"/>
        <v>Mitchell Gibson</v>
      </c>
      <c r="C1325">
        <v>2018</v>
      </c>
    </row>
    <row r="1326" spans="1:3" x14ac:dyDescent="0.2">
      <c r="A1326" t="s">
        <v>3444</v>
      </c>
      <c r="B1326" t="str">
        <f t="shared" si="20"/>
        <v>Mitchell Hoelscher</v>
      </c>
      <c r="C1326">
        <v>2018</v>
      </c>
    </row>
    <row r="1327" spans="1:3" x14ac:dyDescent="0.2">
      <c r="A1327" t="s">
        <v>2591</v>
      </c>
      <c r="B1327" t="str">
        <f t="shared" si="20"/>
        <v>Mitchell Mattson</v>
      </c>
      <c r="C1327" t="s">
        <v>1784</v>
      </c>
    </row>
    <row r="1328" spans="1:3" x14ac:dyDescent="0.2">
      <c r="A1328" t="s">
        <v>2592</v>
      </c>
      <c r="B1328" t="str">
        <f t="shared" si="20"/>
        <v>Mitchell Stephens</v>
      </c>
      <c r="C1328" t="s">
        <v>1782</v>
      </c>
    </row>
    <row r="1329" spans="1:3" x14ac:dyDescent="0.2">
      <c r="A1329" t="s">
        <v>2593</v>
      </c>
      <c r="B1329" t="str">
        <f t="shared" si="20"/>
        <v>Mitchell Vande Sompel</v>
      </c>
      <c r="C1329" t="s">
        <v>1805</v>
      </c>
    </row>
    <row r="1330" spans="1:3" x14ac:dyDescent="0.2">
      <c r="A1330" t="s">
        <v>3445</v>
      </c>
      <c r="B1330" t="str">
        <f t="shared" si="20"/>
        <v>Montana Onyebuchi</v>
      </c>
      <c r="C1330">
        <v>2018</v>
      </c>
    </row>
    <row r="1331" spans="1:3" x14ac:dyDescent="0.2">
      <c r="A1331" t="s">
        <v>2594</v>
      </c>
      <c r="B1331" t="str">
        <f t="shared" si="20"/>
        <v>Morgan Barron</v>
      </c>
      <c r="C1331" t="s">
        <v>1802</v>
      </c>
    </row>
    <row r="1332" spans="1:3" x14ac:dyDescent="0.2">
      <c r="A1332" t="s">
        <v>2595</v>
      </c>
      <c r="B1332" t="str">
        <f t="shared" si="20"/>
        <v>Morgan Frost</v>
      </c>
      <c r="C1332" t="s">
        <v>1872</v>
      </c>
    </row>
    <row r="1333" spans="1:3" x14ac:dyDescent="0.2">
      <c r="A1333" t="s">
        <v>2596</v>
      </c>
      <c r="B1333" t="str">
        <f t="shared" si="20"/>
        <v>Morgan Geekie</v>
      </c>
      <c r="C1333" t="s">
        <v>1808</v>
      </c>
    </row>
    <row r="1334" spans="1:3" x14ac:dyDescent="0.2">
      <c r="A1334" t="s">
        <v>2597</v>
      </c>
      <c r="B1334" t="str">
        <f t="shared" si="20"/>
        <v>Morgan Klimchuk</v>
      </c>
      <c r="C1334" t="s">
        <v>1784</v>
      </c>
    </row>
    <row r="1335" spans="1:3" x14ac:dyDescent="0.2">
      <c r="A1335" t="s">
        <v>3446</v>
      </c>
      <c r="B1335" t="str">
        <f t="shared" si="20"/>
        <v>Moritz Seider</v>
      </c>
      <c r="C1335">
        <v>2019</v>
      </c>
    </row>
    <row r="1336" spans="1:3" x14ac:dyDescent="0.2">
      <c r="A1336" t="s">
        <v>3447</v>
      </c>
      <c r="B1336" t="str">
        <f t="shared" si="20"/>
        <v>Nando Eggenberger</v>
      </c>
      <c r="C1336">
        <v>2018</v>
      </c>
    </row>
    <row r="1337" spans="1:3" x14ac:dyDescent="0.2">
      <c r="A1337" t="s">
        <v>2598</v>
      </c>
      <c r="B1337" t="str">
        <f t="shared" si="20"/>
        <v>Nate Clurman</v>
      </c>
      <c r="C1337" t="s">
        <v>1763</v>
      </c>
    </row>
    <row r="1338" spans="1:3" x14ac:dyDescent="0.2">
      <c r="A1338" t="s">
        <v>3448</v>
      </c>
      <c r="B1338" t="str">
        <f t="shared" si="20"/>
        <v>Nate Knoepke</v>
      </c>
      <c r="C1338">
        <v>2018</v>
      </c>
    </row>
    <row r="1339" spans="1:3" x14ac:dyDescent="0.2">
      <c r="A1339" t="s">
        <v>2599</v>
      </c>
      <c r="B1339" t="str">
        <f t="shared" si="20"/>
        <v>Nate Schnarr</v>
      </c>
      <c r="C1339" t="s">
        <v>1854</v>
      </c>
    </row>
    <row r="1340" spans="1:3" x14ac:dyDescent="0.2">
      <c r="A1340" t="s">
        <v>2600</v>
      </c>
      <c r="B1340" t="str">
        <f t="shared" si="20"/>
        <v>Nathan Bastian</v>
      </c>
      <c r="C1340" t="s">
        <v>1767</v>
      </c>
    </row>
    <row r="1341" spans="1:3" x14ac:dyDescent="0.2">
      <c r="A1341" t="s">
        <v>3449</v>
      </c>
      <c r="B1341" t="str">
        <f t="shared" si="20"/>
        <v>Nathan Dunkley</v>
      </c>
      <c r="C1341">
        <v>2018</v>
      </c>
    </row>
    <row r="1342" spans="1:3" x14ac:dyDescent="0.2">
      <c r="A1342" t="s">
        <v>2601</v>
      </c>
      <c r="B1342" t="str">
        <f t="shared" si="20"/>
        <v>Nathan Gerbe</v>
      </c>
      <c r="C1342" t="s">
        <v>1810</v>
      </c>
    </row>
    <row r="1343" spans="1:3" x14ac:dyDescent="0.2">
      <c r="A1343" t="s">
        <v>2602</v>
      </c>
      <c r="B1343" t="str">
        <f t="shared" si="20"/>
        <v>Nathan Noel</v>
      </c>
      <c r="C1343" t="s">
        <v>1778</v>
      </c>
    </row>
    <row r="1344" spans="1:3" x14ac:dyDescent="0.2">
      <c r="A1344" t="s">
        <v>3450</v>
      </c>
      <c r="B1344" t="str">
        <f t="shared" si="20"/>
        <v>Nathan Staios</v>
      </c>
      <c r="C1344">
        <v>2019</v>
      </c>
    </row>
    <row r="1345" spans="1:3" x14ac:dyDescent="0.2">
      <c r="A1345" t="s">
        <v>2603</v>
      </c>
      <c r="B1345" t="str">
        <f t="shared" si="20"/>
        <v>Nathan Walker</v>
      </c>
      <c r="C1345" t="s">
        <v>1771</v>
      </c>
    </row>
    <row r="1346" spans="1:3" x14ac:dyDescent="0.2">
      <c r="A1346" t="s">
        <v>2604</v>
      </c>
      <c r="B1346" t="str">
        <f t="shared" ref="B1346:B1409" si="21">LEFT(A1346,FIND("(",A1346)-2)</f>
        <v>Neal Pionk</v>
      </c>
      <c r="C1346" t="s">
        <v>1802</v>
      </c>
    </row>
    <row r="1347" spans="1:3" x14ac:dyDescent="0.2">
      <c r="A1347" t="s">
        <v>2605</v>
      </c>
      <c r="B1347" t="str">
        <f t="shared" si="21"/>
        <v>Nelson Nogier</v>
      </c>
      <c r="C1347" t="s">
        <v>1933</v>
      </c>
    </row>
    <row r="1348" spans="1:3" x14ac:dyDescent="0.2">
      <c r="A1348" t="s">
        <v>2606</v>
      </c>
      <c r="B1348" t="str">
        <f t="shared" si="21"/>
        <v>Nic Kerdiles</v>
      </c>
      <c r="C1348" t="s">
        <v>1812</v>
      </c>
    </row>
    <row r="1349" spans="1:3" x14ac:dyDescent="0.2">
      <c r="A1349" t="s">
        <v>2607</v>
      </c>
      <c r="B1349" t="str">
        <f t="shared" si="21"/>
        <v>Nic Petan</v>
      </c>
      <c r="C1349" t="s">
        <v>1933</v>
      </c>
    </row>
    <row r="1350" spans="1:3" x14ac:dyDescent="0.2">
      <c r="A1350" t="s">
        <v>2608</v>
      </c>
      <c r="B1350" t="str">
        <f t="shared" si="21"/>
        <v>Nicholas Baptiste</v>
      </c>
      <c r="C1350" t="s">
        <v>1828</v>
      </c>
    </row>
    <row r="1351" spans="1:3" x14ac:dyDescent="0.2">
      <c r="A1351" t="s">
        <v>2609</v>
      </c>
      <c r="B1351" t="str">
        <f t="shared" si="21"/>
        <v>Nicholas Boka</v>
      </c>
      <c r="C1351" t="s">
        <v>1788</v>
      </c>
    </row>
    <row r="1352" spans="1:3" x14ac:dyDescent="0.2">
      <c r="A1352" t="s">
        <v>2610</v>
      </c>
      <c r="B1352" t="str">
        <f t="shared" si="21"/>
        <v>Nicholas Caamano</v>
      </c>
      <c r="C1352" t="s">
        <v>1852</v>
      </c>
    </row>
    <row r="1353" spans="1:3" x14ac:dyDescent="0.2">
      <c r="A1353" t="s">
        <v>2611</v>
      </c>
      <c r="B1353" t="str">
        <f t="shared" si="21"/>
        <v>Nicholas Merkley</v>
      </c>
      <c r="C1353" t="s">
        <v>1854</v>
      </c>
    </row>
    <row r="1354" spans="1:3" x14ac:dyDescent="0.2">
      <c r="A1354" t="s">
        <v>3451</v>
      </c>
      <c r="B1354" t="str">
        <f t="shared" si="21"/>
        <v>Nicholas Porco</v>
      </c>
      <c r="C1354">
        <v>2019</v>
      </c>
    </row>
    <row r="1355" spans="1:3" x14ac:dyDescent="0.2">
      <c r="A1355" t="s">
        <v>3452</v>
      </c>
      <c r="B1355" t="str">
        <f t="shared" si="21"/>
        <v>Nicholas Robertson</v>
      </c>
      <c r="C1355">
        <v>2020</v>
      </c>
    </row>
    <row r="1356" spans="1:3" x14ac:dyDescent="0.2">
      <c r="A1356" t="s">
        <v>3453</v>
      </c>
      <c r="B1356" t="str">
        <f t="shared" si="21"/>
        <v>Nicholas Wong</v>
      </c>
      <c r="C1356">
        <v>2020</v>
      </c>
    </row>
    <row r="1357" spans="1:3" x14ac:dyDescent="0.2">
      <c r="A1357" t="s">
        <v>2612</v>
      </c>
      <c r="B1357" t="str">
        <f t="shared" si="21"/>
        <v>Nick Campoli</v>
      </c>
      <c r="C1357" t="s">
        <v>1820</v>
      </c>
    </row>
    <row r="1358" spans="1:3" x14ac:dyDescent="0.2">
      <c r="A1358" t="s">
        <v>3454</v>
      </c>
      <c r="B1358" t="str">
        <f t="shared" si="21"/>
        <v>Nick Desantis</v>
      </c>
      <c r="C1358">
        <v>2020</v>
      </c>
    </row>
    <row r="1359" spans="1:3" x14ac:dyDescent="0.2">
      <c r="A1359" t="s">
        <v>2613</v>
      </c>
      <c r="B1359" t="str">
        <f t="shared" si="21"/>
        <v>Nick DeSimone</v>
      </c>
      <c r="C1359" t="s">
        <v>1790</v>
      </c>
    </row>
    <row r="1360" spans="1:3" x14ac:dyDescent="0.2">
      <c r="A1360" t="s">
        <v>3455</v>
      </c>
      <c r="B1360" t="str">
        <f t="shared" si="21"/>
        <v>Nick Donofrio</v>
      </c>
      <c r="C1360">
        <v>2018</v>
      </c>
    </row>
    <row r="1361" spans="1:3" x14ac:dyDescent="0.2">
      <c r="A1361" t="s">
        <v>2614</v>
      </c>
      <c r="B1361" t="str">
        <f t="shared" si="21"/>
        <v>Nick Henry</v>
      </c>
      <c r="C1361" t="s">
        <v>1763</v>
      </c>
    </row>
    <row r="1362" spans="1:3" x14ac:dyDescent="0.2">
      <c r="A1362" t="s">
        <v>2615</v>
      </c>
      <c r="B1362" t="str">
        <f t="shared" si="21"/>
        <v>Nick Lappin</v>
      </c>
      <c r="C1362" t="s">
        <v>1767</v>
      </c>
    </row>
    <row r="1363" spans="1:3" x14ac:dyDescent="0.2">
      <c r="A1363" t="s">
        <v>2616</v>
      </c>
      <c r="B1363" t="str">
        <f t="shared" si="21"/>
        <v>Nick Leivermann</v>
      </c>
      <c r="C1363" t="s">
        <v>1763</v>
      </c>
    </row>
    <row r="1364" spans="1:3" x14ac:dyDescent="0.2">
      <c r="A1364" t="s">
        <v>3456</v>
      </c>
      <c r="B1364" t="str">
        <f t="shared" si="21"/>
        <v>Nick Malík</v>
      </c>
      <c r="C1364">
        <v>2020</v>
      </c>
    </row>
    <row r="1365" spans="1:3" x14ac:dyDescent="0.2">
      <c r="A1365" t="s">
        <v>2617</v>
      </c>
      <c r="B1365" t="str">
        <f t="shared" si="21"/>
        <v>Nick Moutrey</v>
      </c>
      <c r="C1365" t="s">
        <v>1769</v>
      </c>
    </row>
    <row r="1366" spans="1:3" x14ac:dyDescent="0.2">
      <c r="A1366" t="s">
        <v>2618</v>
      </c>
      <c r="B1366" t="str">
        <f t="shared" si="21"/>
        <v>Nick Pastujov</v>
      </c>
      <c r="C1366" t="s">
        <v>1805</v>
      </c>
    </row>
    <row r="1367" spans="1:3" x14ac:dyDescent="0.2">
      <c r="A1367" t="s">
        <v>2619</v>
      </c>
      <c r="B1367" t="str">
        <f t="shared" si="21"/>
        <v>Nick Paul</v>
      </c>
      <c r="C1367" t="s">
        <v>1769</v>
      </c>
    </row>
    <row r="1368" spans="1:3" x14ac:dyDescent="0.2">
      <c r="A1368" t="s">
        <v>2620</v>
      </c>
      <c r="B1368" t="str">
        <f t="shared" si="21"/>
        <v>Nick Perbix</v>
      </c>
      <c r="C1368" t="s">
        <v>1782</v>
      </c>
    </row>
    <row r="1369" spans="1:3" x14ac:dyDescent="0.2">
      <c r="A1369" t="s">
        <v>2621</v>
      </c>
      <c r="B1369" t="str">
        <f t="shared" si="21"/>
        <v>Nick Seeler</v>
      </c>
      <c r="C1369" t="s">
        <v>1788</v>
      </c>
    </row>
    <row r="1370" spans="1:3" x14ac:dyDescent="0.2">
      <c r="A1370" t="s">
        <v>2622</v>
      </c>
      <c r="B1370" t="str">
        <f t="shared" si="21"/>
        <v>Nick Sörensen</v>
      </c>
      <c r="C1370" t="s">
        <v>1812</v>
      </c>
    </row>
    <row r="1371" spans="1:3" x14ac:dyDescent="0.2">
      <c r="A1371" t="s">
        <v>2623</v>
      </c>
      <c r="B1371" t="str">
        <f t="shared" si="21"/>
        <v>Nick Suzuki</v>
      </c>
      <c r="C1371" t="s">
        <v>1820</v>
      </c>
    </row>
    <row r="1372" spans="1:3" x14ac:dyDescent="0.2">
      <c r="A1372" t="s">
        <v>2624</v>
      </c>
      <c r="B1372" t="str">
        <f t="shared" si="21"/>
        <v>Nick Swaney</v>
      </c>
      <c r="C1372" t="s">
        <v>1788</v>
      </c>
    </row>
    <row r="1373" spans="1:3" x14ac:dyDescent="0.2">
      <c r="A1373" t="s">
        <v>2625</v>
      </c>
      <c r="B1373" t="str">
        <f t="shared" si="21"/>
        <v>Nicklas Jensen</v>
      </c>
      <c r="C1373" t="s">
        <v>1802</v>
      </c>
    </row>
    <row r="1374" spans="1:3" x14ac:dyDescent="0.2">
      <c r="A1374" t="s">
        <v>2626</v>
      </c>
      <c r="B1374" t="str">
        <f t="shared" si="21"/>
        <v>Niclas Almari</v>
      </c>
      <c r="C1374" t="s">
        <v>1792</v>
      </c>
    </row>
    <row r="1375" spans="1:3" x14ac:dyDescent="0.2">
      <c r="A1375" t="s">
        <v>3457</v>
      </c>
      <c r="B1375" t="str">
        <f t="shared" si="21"/>
        <v>Nico Gross</v>
      </c>
      <c r="C1375">
        <v>2018</v>
      </c>
    </row>
    <row r="1376" spans="1:3" x14ac:dyDescent="0.2">
      <c r="A1376" t="s">
        <v>2627</v>
      </c>
      <c r="B1376" t="str">
        <f t="shared" si="21"/>
        <v>Nicolas Aubé-Kubel</v>
      </c>
      <c r="C1376" t="s">
        <v>1872</v>
      </c>
    </row>
    <row r="1377" spans="1:3" x14ac:dyDescent="0.2">
      <c r="A1377" t="s">
        <v>3458</v>
      </c>
      <c r="B1377" t="str">
        <f t="shared" si="21"/>
        <v>Nicolas Beaudin</v>
      </c>
      <c r="C1377">
        <v>2018</v>
      </c>
    </row>
    <row r="1378" spans="1:3" x14ac:dyDescent="0.2">
      <c r="A1378" t="s">
        <v>2628</v>
      </c>
      <c r="B1378" t="str">
        <f t="shared" si="21"/>
        <v>Nicolas Deslauriers</v>
      </c>
      <c r="C1378" t="s">
        <v>1780</v>
      </c>
    </row>
    <row r="1379" spans="1:3" x14ac:dyDescent="0.2">
      <c r="A1379" t="s">
        <v>3459</v>
      </c>
      <c r="B1379" t="str">
        <f t="shared" si="21"/>
        <v>Nicolas Guay</v>
      </c>
      <c r="C1379">
        <v>2018</v>
      </c>
    </row>
    <row r="1380" spans="1:3" x14ac:dyDescent="0.2">
      <c r="A1380" t="s">
        <v>2629</v>
      </c>
      <c r="B1380" t="str">
        <f t="shared" si="21"/>
        <v>Nicolas Hague</v>
      </c>
      <c r="C1380" t="s">
        <v>1820</v>
      </c>
    </row>
    <row r="1381" spans="1:3" x14ac:dyDescent="0.2">
      <c r="A1381" t="s">
        <v>2630</v>
      </c>
      <c r="B1381" t="str">
        <f t="shared" si="21"/>
        <v>Nicolas Mattinen</v>
      </c>
      <c r="C1381" t="s">
        <v>1775</v>
      </c>
    </row>
    <row r="1382" spans="1:3" x14ac:dyDescent="0.2">
      <c r="A1382" t="s">
        <v>2631</v>
      </c>
      <c r="B1382" t="str">
        <f t="shared" si="21"/>
        <v>Nicolas Meloche</v>
      </c>
      <c r="C1382" t="s">
        <v>1763</v>
      </c>
    </row>
    <row r="1383" spans="1:3" x14ac:dyDescent="0.2">
      <c r="A1383" t="s">
        <v>2632</v>
      </c>
      <c r="B1383" t="str">
        <f t="shared" si="21"/>
        <v>Nicolas Roy</v>
      </c>
      <c r="C1383" t="s">
        <v>1808</v>
      </c>
    </row>
    <row r="1384" spans="1:3" x14ac:dyDescent="0.2">
      <c r="A1384" t="s">
        <v>2633</v>
      </c>
      <c r="B1384" t="str">
        <f t="shared" si="21"/>
        <v>Nikita A. Popugayev</v>
      </c>
      <c r="C1384" t="s">
        <v>1767</v>
      </c>
    </row>
    <row r="1385" spans="1:3" x14ac:dyDescent="0.2">
      <c r="A1385" t="s">
        <v>3460</v>
      </c>
      <c r="B1385" t="str">
        <f t="shared" si="21"/>
        <v>Nikita Alexandrov</v>
      </c>
      <c r="C1385">
        <v>2019</v>
      </c>
    </row>
    <row r="1386" spans="1:3" x14ac:dyDescent="0.2">
      <c r="A1386" t="s">
        <v>2634</v>
      </c>
      <c r="B1386" t="str">
        <f t="shared" si="21"/>
        <v>Nikita Gusev</v>
      </c>
      <c r="C1386" t="s">
        <v>1820</v>
      </c>
    </row>
    <row r="1387" spans="1:3" x14ac:dyDescent="0.2">
      <c r="A1387" t="s">
        <v>3461</v>
      </c>
      <c r="B1387" t="str">
        <f t="shared" si="21"/>
        <v>Nikita Okhotyuk</v>
      </c>
      <c r="C1387">
        <v>2019</v>
      </c>
    </row>
    <row r="1388" spans="1:3" x14ac:dyDescent="0.2">
      <c r="A1388" t="s">
        <v>2635</v>
      </c>
      <c r="B1388" t="str">
        <f t="shared" si="21"/>
        <v>Nikita Pavlychev</v>
      </c>
      <c r="C1388" t="s">
        <v>1792</v>
      </c>
    </row>
    <row r="1389" spans="1:3" x14ac:dyDescent="0.2">
      <c r="A1389" t="s">
        <v>3462</v>
      </c>
      <c r="B1389" t="str">
        <f t="shared" si="21"/>
        <v>Nikita Rtishchev</v>
      </c>
      <c r="C1389">
        <v>2018</v>
      </c>
    </row>
    <row r="1390" spans="1:3" x14ac:dyDescent="0.2">
      <c r="A1390" t="s">
        <v>2636</v>
      </c>
      <c r="B1390" t="str">
        <f t="shared" si="21"/>
        <v>Nikita Scherbak</v>
      </c>
      <c r="C1390" t="s">
        <v>1780</v>
      </c>
    </row>
    <row r="1391" spans="1:3" x14ac:dyDescent="0.2">
      <c r="A1391" t="s">
        <v>3463</v>
      </c>
      <c r="B1391" t="str">
        <f t="shared" si="21"/>
        <v>Nikita Solopanov</v>
      </c>
      <c r="C1391">
        <v>2018</v>
      </c>
    </row>
    <row r="1392" spans="1:3" x14ac:dyDescent="0.2">
      <c r="A1392" t="s">
        <v>2637</v>
      </c>
      <c r="B1392" t="str">
        <f t="shared" si="21"/>
        <v>Nikita Soshnikov</v>
      </c>
      <c r="C1392" t="s">
        <v>1796</v>
      </c>
    </row>
    <row r="1393" spans="1:3" x14ac:dyDescent="0.2">
      <c r="A1393" t="s">
        <v>2638</v>
      </c>
      <c r="B1393" t="str">
        <f t="shared" si="21"/>
        <v>Nikita Tryamkin</v>
      </c>
      <c r="C1393" t="s">
        <v>1786</v>
      </c>
    </row>
    <row r="1394" spans="1:3" x14ac:dyDescent="0.2">
      <c r="A1394" t="s">
        <v>2639</v>
      </c>
      <c r="B1394" t="str">
        <f t="shared" si="21"/>
        <v>Niklas Hansson</v>
      </c>
      <c r="C1394" t="s">
        <v>1852</v>
      </c>
    </row>
    <row r="1395" spans="1:3" x14ac:dyDescent="0.2">
      <c r="A1395" t="s">
        <v>3464</v>
      </c>
      <c r="B1395" t="str">
        <f t="shared" si="21"/>
        <v>Niklas Nordgren</v>
      </c>
      <c r="C1395">
        <v>2018</v>
      </c>
    </row>
    <row r="1396" spans="1:3" x14ac:dyDescent="0.2">
      <c r="A1396" t="s">
        <v>3465</v>
      </c>
      <c r="B1396" t="str">
        <f t="shared" si="21"/>
        <v>Niklas Norman</v>
      </c>
      <c r="C1396">
        <v>2019</v>
      </c>
    </row>
    <row r="1397" spans="1:3" x14ac:dyDescent="0.2">
      <c r="A1397" t="s">
        <v>2640</v>
      </c>
      <c r="B1397" t="str">
        <f t="shared" si="21"/>
        <v>Niko Mikkola</v>
      </c>
      <c r="C1397" t="s">
        <v>1796</v>
      </c>
    </row>
    <row r="1398" spans="1:3" x14ac:dyDescent="0.2">
      <c r="A1398" t="s">
        <v>3466</v>
      </c>
      <c r="B1398" t="str">
        <f t="shared" si="21"/>
        <v>Nikola Pasic</v>
      </c>
      <c r="C1398">
        <v>2019</v>
      </c>
    </row>
    <row r="1399" spans="1:3" x14ac:dyDescent="0.2">
      <c r="A1399" t="s">
        <v>2641</v>
      </c>
      <c r="B1399" t="str">
        <f t="shared" si="21"/>
        <v>Nikolai Chebykin</v>
      </c>
      <c r="C1399" t="s">
        <v>1775</v>
      </c>
    </row>
    <row r="1400" spans="1:3" x14ac:dyDescent="0.2">
      <c r="A1400" t="s">
        <v>3467</v>
      </c>
      <c r="B1400" t="str">
        <f t="shared" si="21"/>
        <v>Nikolai Kovalenko</v>
      </c>
      <c r="C1400">
        <v>2018</v>
      </c>
    </row>
    <row r="1401" spans="1:3" x14ac:dyDescent="0.2">
      <c r="A1401" t="s">
        <v>2642</v>
      </c>
      <c r="B1401" t="str">
        <f t="shared" si="21"/>
        <v>Nikolai Prokhorkin</v>
      </c>
      <c r="C1401" t="s">
        <v>1817</v>
      </c>
    </row>
    <row r="1402" spans="1:3" x14ac:dyDescent="0.2">
      <c r="A1402" t="s">
        <v>2643</v>
      </c>
      <c r="B1402" t="str">
        <f t="shared" si="21"/>
        <v>Nikolaj Krag Christensen</v>
      </c>
      <c r="C1402" t="s">
        <v>1796</v>
      </c>
    </row>
    <row r="1403" spans="1:3" x14ac:dyDescent="0.2">
      <c r="A1403" t="s">
        <v>2644</v>
      </c>
      <c r="B1403" t="str">
        <f t="shared" si="21"/>
        <v>Nikolas Koberstein</v>
      </c>
      <c r="C1403" t="s">
        <v>1780</v>
      </c>
    </row>
    <row r="1404" spans="1:3" x14ac:dyDescent="0.2">
      <c r="A1404" t="s">
        <v>2645</v>
      </c>
      <c r="B1404" t="str">
        <f t="shared" si="21"/>
        <v>Nikolay Goldobin</v>
      </c>
      <c r="C1404" t="s">
        <v>1786</v>
      </c>
    </row>
    <row r="1405" spans="1:3" x14ac:dyDescent="0.2">
      <c r="A1405" t="s">
        <v>3468</v>
      </c>
      <c r="B1405" t="str">
        <f t="shared" si="21"/>
        <v>Nils Höglander</v>
      </c>
      <c r="C1405">
        <v>2019</v>
      </c>
    </row>
    <row r="1406" spans="1:3" x14ac:dyDescent="0.2">
      <c r="A1406" t="s">
        <v>3469</v>
      </c>
      <c r="B1406" t="str">
        <f t="shared" si="21"/>
        <v>Nils Lundkvist</v>
      </c>
      <c r="C1406">
        <v>2018</v>
      </c>
    </row>
    <row r="1407" spans="1:3" x14ac:dyDescent="0.2">
      <c r="A1407" t="s">
        <v>2646</v>
      </c>
      <c r="B1407" t="str">
        <f t="shared" si="21"/>
        <v>Noah Carroll</v>
      </c>
      <c r="C1407" t="s">
        <v>1808</v>
      </c>
    </row>
    <row r="1408" spans="1:3" x14ac:dyDescent="0.2">
      <c r="A1408" t="s">
        <v>2647</v>
      </c>
      <c r="B1408" t="str">
        <f t="shared" si="21"/>
        <v>Noah Cates</v>
      </c>
      <c r="C1408" t="s">
        <v>1872</v>
      </c>
    </row>
    <row r="1409" spans="1:3" x14ac:dyDescent="0.2">
      <c r="A1409" t="s">
        <v>3470</v>
      </c>
      <c r="B1409" t="str">
        <f t="shared" si="21"/>
        <v>Noah Delémont</v>
      </c>
      <c r="C1409">
        <v>2020</v>
      </c>
    </row>
    <row r="1410" spans="1:3" x14ac:dyDescent="0.2">
      <c r="A1410" t="s">
        <v>3471</v>
      </c>
      <c r="B1410" t="str">
        <f t="shared" ref="B1410:B1473" si="22">LEFT(A1410,FIND("(",A1410)-2)</f>
        <v>Noah Dobson</v>
      </c>
      <c r="C1410">
        <v>2018</v>
      </c>
    </row>
    <row r="1411" spans="1:3" x14ac:dyDescent="0.2">
      <c r="A1411" t="s">
        <v>2648</v>
      </c>
      <c r="B1411" t="str">
        <f t="shared" si="22"/>
        <v>Noah Gregor</v>
      </c>
      <c r="C1411" t="s">
        <v>1790</v>
      </c>
    </row>
    <row r="1412" spans="1:3" x14ac:dyDescent="0.2">
      <c r="A1412" t="s">
        <v>2649</v>
      </c>
      <c r="B1412" t="str">
        <f t="shared" si="22"/>
        <v>Noah Juulsen</v>
      </c>
      <c r="C1412" t="s">
        <v>1780</v>
      </c>
    </row>
    <row r="1413" spans="1:3" x14ac:dyDescent="0.2">
      <c r="A1413" t="s">
        <v>3472</v>
      </c>
      <c r="B1413" t="str">
        <f t="shared" si="22"/>
        <v>Noah Prokop</v>
      </c>
      <c r="C1413">
        <v>2018</v>
      </c>
    </row>
    <row r="1414" spans="1:3" x14ac:dyDescent="0.2">
      <c r="A1414" t="s">
        <v>2650</v>
      </c>
      <c r="B1414" t="str">
        <f t="shared" si="22"/>
        <v>Noah Rod</v>
      </c>
      <c r="C1414" t="s">
        <v>1790</v>
      </c>
    </row>
    <row r="1415" spans="1:3" x14ac:dyDescent="0.2">
      <c r="A1415" t="s">
        <v>3473</v>
      </c>
      <c r="B1415" t="str">
        <f t="shared" si="22"/>
        <v>Noel Gunler</v>
      </c>
      <c r="C1415">
        <v>2020</v>
      </c>
    </row>
    <row r="1416" spans="1:3" x14ac:dyDescent="0.2">
      <c r="A1416" t="s">
        <v>2651</v>
      </c>
      <c r="B1416" t="str">
        <f t="shared" si="22"/>
        <v>Noel Hoefenmayer</v>
      </c>
      <c r="C1416" t="s">
        <v>1854</v>
      </c>
    </row>
    <row r="1417" spans="1:3" x14ac:dyDescent="0.2">
      <c r="A1417" t="s">
        <v>3474</v>
      </c>
      <c r="B1417" t="str">
        <f t="shared" si="22"/>
        <v>Nolan Foote</v>
      </c>
      <c r="C1417">
        <v>2019</v>
      </c>
    </row>
    <row r="1418" spans="1:3" x14ac:dyDescent="0.2">
      <c r="A1418" t="s">
        <v>3475</v>
      </c>
      <c r="B1418" t="str">
        <f t="shared" si="22"/>
        <v>Nolan McElhaney</v>
      </c>
      <c r="C1418">
        <v>2018</v>
      </c>
    </row>
    <row r="1419" spans="1:3" x14ac:dyDescent="0.2">
      <c r="A1419" t="s">
        <v>2652</v>
      </c>
      <c r="B1419" t="str">
        <f t="shared" si="22"/>
        <v>Nolan Stevens</v>
      </c>
      <c r="C1419" t="s">
        <v>1796</v>
      </c>
    </row>
    <row r="1420" spans="1:3" x14ac:dyDescent="0.2">
      <c r="A1420" t="s">
        <v>2653</v>
      </c>
      <c r="B1420" t="str">
        <f t="shared" si="22"/>
        <v>Nolan Vesey</v>
      </c>
      <c r="C1420" t="s">
        <v>1775</v>
      </c>
    </row>
    <row r="1421" spans="1:3" x14ac:dyDescent="0.2">
      <c r="A1421" t="s">
        <v>2654</v>
      </c>
      <c r="B1421" t="str">
        <f t="shared" si="22"/>
        <v>Oleg Sosunov</v>
      </c>
      <c r="C1421" t="s">
        <v>1782</v>
      </c>
    </row>
    <row r="1422" spans="1:3" x14ac:dyDescent="0.2">
      <c r="A1422" t="s">
        <v>2655</v>
      </c>
      <c r="B1422" t="str">
        <f t="shared" si="22"/>
        <v>Oliver Kylington</v>
      </c>
      <c r="C1422" t="s">
        <v>1784</v>
      </c>
    </row>
    <row r="1423" spans="1:3" x14ac:dyDescent="0.2">
      <c r="A1423" t="s">
        <v>3476</v>
      </c>
      <c r="B1423" t="str">
        <f t="shared" si="22"/>
        <v>Oliver Okuliar</v>
      </c>
      <c r="C1423">
        <v>2018</v>
      </c>
    </row>
    <row r="1424" spans="1:3" x14ac:dyDescent="0.2">
      <c r="A1424" t="s">
        <v>3477</v>
      </c>
      <c r="B1424" t="str">
        <f t="shared" si="22"/>
        <v>Oliver Suni</v>
      </c>
      <c r="C1424">
        <v>2020</v>
      </c>
    </row>
    <row r="1425" spans="1:3" x14ac:dyDescent="0.2">
      <c r="A1425" t="s">
        <v>3478</v>
      </c>
      <c r="B1425" t="str">
        <f t="shared" si="22"/>
        <v>Oliver True</v>
      </c>
      <c r="C1425">
        <v>2018</v>
      </c>
    </row>
    <row r="1426" spans="1:3" x14ac:dyDescent="0.2">
      <c r="A1426" t="s">
        <v>3479</v>
      </c>
      <c r="B1426" t="str">
        <f t="shared" si="22"/>
        <v>Oliver Wahlstrom</v>
      </c>
      <c r="C1426">
        <v>2018</v>
      </c>
    </row>
    <row r="1427" spans="1:3" x14ac:dyDescent="0.2">
      <c r="A1427" t="s">
        <v>3480</v>
      </c>
      <c r="B1427" t="str">
        <f t="shared" si="22"/>
        <v>Olivier Mathieu</v>
      </c>
      <c r="C1427">
        <v>2018</v>
      </c>
    </row>
    <row r="1428" spans="1:3" x14ac:dyDescent="0.2">
      <c r="A1428" t="s">
        <v>3481</v>
      </c>
      <c r="B1428" t="str">
        <f t="shared" si="22"/>
        <v>Olivier Rodrigue</v>
      </c>
      <c r="C1428">
        <v>2018</v>
      </c>
    </row>
    <row r="1429" spans="1:3" x14ac:dyDescent="0.2">
      <c r="A1429" t="s">
        <v>2656</v>
      </c>
      <c r="B1429" t="str">
        <f t="shared" si="22"/>
        <v>Olle Lycksell</v>
      </c>
      <c r="C1429" t="s">
        <v>1872</v>
      </c>
    </row>
    <row r="1430" spans="1:3" x14ac:dyDescent="0.2">
      <c r="A1430" t="s">
        <v>2657</v>
      </c>
      <c r="B1430" t="str">
        <f t="shared" si="22"/>
        <v>Olli Juolevi</v>
      </c>
      <c r="C1430" t="s">
        <v>1786</v>
      </c>
    </row>
    <row r="1431" spans="1:3" x14ac:dyDescent="0.2">
      <c r="A1431" t="s">
        <v>3482</v>
      </c>
      <c r="B1431" t="str">
        <f t="shared" si="22"/>
        <v>Olof Lindbom</v>
      </c>
      <c r="C1431">
        <v>2018</v>
      </c>
    </row>
    <row r="1432" spans="1:3" x14ac:dyDescent="0.2">
      <c r="A1432" t="s">
        <v>3483</v>
      </c>
      <c r="B1432" t="str">
        <f t="shared" si="22"/>
        <v>Ondrej Buchtela</v>
      </c>
      <c r="C1432">
        <v>2018</v>
      </c>
    </row>
    <row r="1433" spans="1:3" x14ac:dyDescent="0.2">
      <c r="A1433" t="s">
        <v>2658</v>
      </c>
      <c r="B1433" t="str">
        <f t="shared" si="22"/>
        <v>Ondrej Kase</v>
      </c>
      <c r="C1433" t="s">
        <v>1812</v>
      </c>
    </row>
    <row r="1434" spans="1:3" x14ac:dyDescent="0.2">
      <c r="A1434" t="s">
        <v>2659</v>
      </c>
      <c r="B1434" t="str">
        <f t="shared" si="22"/>
        <v>Ondrej Vala</v>
      </c>
      <c r="C1434" t="s">
        <v>1852</v>
      </c>
    </row>
    <row r="1435" spans="1:3" x14ac:dyDescent="0.2">
      <c r="A1435" t="s">
        <v>3484</v>
      </c>
      <c r="B1435" t="str">
        <f t="shared" si="22"/>
        <v>Oscar Bäck</v>
      </c>
      <c r="C1435">
        <v>2018</v>
      </c>
    </row>
    <row r="1436" spans="1:3" x14ac:dyDescent="0.2">
      <c r="A1436" t="s">
        <v>3485</v>
      </c>
      <c r="B1436" t="str">
        <f t="shared" si="22"/>
        <v>Oscar Bjerselius</v>
      </c>
      <c r="C1436">
        <v>2019</v>
      </c>
    </row>
    <row r="1437" spans="1:3" x14ac:dyDescent="0.2">
      <c r="A1437" t="s">
        <v>2660</v>
      </c>
      <c r="B1437" t="str">
        <f t="shared" si="22"/>
        <v>Oscar Fantenberg</v>
      </c>
      <c r="C1437" t="s">
        <v>1817</v>
      </c>
    </row>
    <row r="1438" spans="1:3" x14ac:dyDescent="0.2">
      <c r="A1438" t="s">
        <v>2661</v>
      </c>
      <c r="B1438" t="str">
        <f t="shared" si="22"/>
        <v>Oskar Lindblom</v>
      </c>
      <c r="C1438" t="s">
        <v>1872</v>
      </c>
    </row>
    <row r="1439" spans="1:3" x14ac:dyDescent="0.2">
      <c r="A1439" t="s">
        <v>2662</v>
      </c>
      <c r="B1439" t="str">
        <f t="shared" si="22"/>
        <v>Oskar Steen</v>
      </c>
      <c r="C1439" t="s">
        <v>1826</v>
      </c>
    </row>
    <row r="1440" spans="1:3" x14ac:dyDescent="0.2">
      <c r="A1440" t="s">
        <v>2663</v>
      </c>
      <c r="B1440" t="str">
        <f t="shared" si="22"/>
        <v>Oskar Sundqvist</v>
      </c>
      <c r="C1440" t="s">
        <v>1796</v>
      </c>
    </row>
    <row r="1441" spans="1:3" x14ac:dyDescent="0.2">
      <c r="A1441" t="s">
        <v>2664</v>
      </c>
      <c r="B1441" t="str">
        <f t="shared" si="22"/>
        <v>Oskari Laaksonen</v>
      </c>
      <c r="C1441" t="s">
        <v>1828</v>
      </c>
    </row>
    <row r="1442" spans="1:3" x14ac:dyDescent="0.2">
      <c r="A1442" t="s">
        <v>2665</v>
      </c>
      <c r="B1442" t="str">
        <f t="shared" si="22"/>
        <v>Ostap Safin</v>
      </c>
      <c r="C1442" t="s">
        <v>1765</v>
      </c>
    </row>
    <row r="1443" spans="1:3" x14ac:dyDescent="0.2">
      <c r="A1443" t="s">
        <v>3486</v>
      </c>
      <c r="B1443" t="str">
        <f t="shared" si="22"/>
        <v>Otto Kivenmäki</v>
      </c>
      <c r="C1443">
        <v>2018</v>
      </c>
    </row>
    <row r="1444" spans="1:3" x14ac:dyDescent="0.2">
      <c r="A1444" t="s">
        <v>2666</v>
      </c>
      <c r="B1444" t="str">
        <f t="shared" si="22"/>
        <v>Otto Koivula</v>
      </c>
      <c r="C1444" t="s">
        <v>1805</v>
      </c>
    </row>
    <row r="1445" spans="1:3" x14ac:dyDescent="0.2">
      <c r="A1445" t="s">
        <v>2667</v>
      </c>
      <c r="B1445" t="str">
        <f t="shared" si="22"/>
        <v>Otto Somppi</v>
      </c>
      <c r="C1445" t="s">
        <v>1782</v>
      </c>
    </row>
    <row r="1446" spans="1:3" x14ac:dyDescent="0.2">
      <c r="A1446" t="s">
        <v>3487</v>
      </c>
      <c r="B1446" t="str">
        <f t="shared" si="22"/>
        <v>Owen Lalonde</v>
      </c>
      <c r="C1446">
        <v>2018</v>
      </c>
    </row>
    <row r="1447" spans="1:3" x14ac:dyDescent="0.2">
      <c r="A1447" t="s">
        <v>2668</v>
      </c>
      <c r="B1447" t="str">
        <f t="shared" si="22"/>
        <v>Owen Tippett</v>
      </c>
      <c r="C1447" t="s">
        <v>1794</v>
      </c>
    </row>
    <row r="1448" spans="1:3" x14ac:dyDescent="0.2">
      <c r="A1448" t="s">
        <v>2669</v>
      </c>
      <c r="B1448" t="str">
        <f t="shared" si="22"/>
        <v>Parker Foo</v>
      </c>
      <c r="C1448" t="s">
        <v>1778</v>
      </c>
    </row>
    <row r="1449" spans="1:3" x14ac:dyDescent="0.2">
      <c r="A1449" t="s">
        <v>2670</v>
      </c>
      <c r="B1449" t="str">
        <f t="shared" si="22"/>
        <v>Parker Kelly</v>
      </c>
      <c r="C1449" t="s">
        <v>1769</v>
      </c>
    </row>
    <row r="1450" spans="1:3" x14ac:dyDescent="0.2">
      <c r="A1450" t="s">
        <v>2671</v>
      </c>
      <c r="B1450" t="str">
        <f t="shared" si="22"/>
        <v>Parker Wotherspoon</v>
      </c>
      <c r="C1450" t="s">
        <v>1805</v>
      </c>
    </row>
    <row r="1451" spans="1:3" x14ac:dyDescent="0.2">
      <c r="A1451" t="s">
        <v>2672</v>
      </c>
      <c r="B1451" t="str">
        <f t="shared" si="22"/>
        <v>Pascal Laberge</v>
      </c>
      <c r="C1451" t="s">
        <v>1872</v>
      </c>
    </row>
    <row r="1452" spans="1:3" x14ac:dyDescent="0.2">
      <c r="A1452" t="s">
        <v>2673</v>
      </c>
      <c r="B1452" t="str">
        <f t="shared" si="22"/>
        <v>Pat Cannone</v>
      </c>
      <c r="C1452" t="s">
        <v>1788</v>
      </c>
    </row>
    <row r="1453" spans="1:3" x14ac:dyDescent="0.2">
      <c r="A1453" t="s">
        <v>3790</v>
      </c>
      <c r="B1453" t="str">
        <f t="shared" si="22"/>
        <v>Patrick Bajkov</v>
      </c>
      <c r="C1453" t="s">
        <v>1794</v>
      </c>
    </row>
    <row r="1454" spans="1:3" x14ac:dyDescent="0.2">
      <c r="A1454" t="s">
        <v>2674</v>
      </c>
      <c r="B1454" t="str">
        <f t="shared" si="22"/>
        <v>Patrick Brown</v>
      </c>
      <c r="C1454" t="s">
        <v>1808</v>
      </c>
    </row>
    <row r="1455" spans="1:3" x14ac:dyDescent="0.2">
      <c r="A1455" t="s">
        <v>3488</v>
      </c>
      <c r="B1455" t="str">
        <f t="shared" si="22"/>
        <v>Patrick Giles</v>
      </c>
      <c r="C1455">
        <v>2018</v>
      </c>
    </row>
    <row r="1456" spans="1:3" x14ac:dyDescent="0.2">
      <c r="A1456" t="s">
        <v>2675</v>
      </c>
      <c r="B1456" t="str">
        <f t="shared" si="22"/>
        <v>Patrick Harper</v>
      </c>
      <c r="C1456" t="s">
        <v>1800</v>
      </c>
    </row>
    <row r="1457" spans="1:3" x14ac:dyDescent="0.2">
      <c r="A1457" t="s">
        <v>2676</v>
      </c>
      <c r="B1457" t="str">
        <f t="shared" si="22"/>
        <v>Patrick Holway</v>
      </c>
      <c r="C1457" t="s">
        <v>1773</v>
      </c>
    </row>
    <row r="1458" spans="1:3" x14ac:dyDescent="0.2">
      <c r="A1458" t="s">
        <v>3489</v>
      </c>
      <c r="B1458" t="str">
        <f t="shared" si="22"/>
        <v>Patrick Khodorenko</v>
      </c>
      <c r="C1458">
        <v>2018</v>
      </c>
    </row>
    <row r="1459" spans="1:3" x14ac:dyDescent="0.2">
      <c r="A1459" t="s">
        <v>2677</v>
      </c>
      <c r="B1459" t="str">
        <f t="shared" si="22"/>
        <v>Patrick Kudla</v>
      </c>
      <c r="C1459" t="s">
        <v>1854</v>
      </c>
    </row>
    <row r="1460" spans="1:3" x14ac:dyDescent="0.2">
      <c r="A1460" t="s">
        <v>3490</v>
      </c>
      <c r="B1460" t="str">
        <f t="shared" si="22"/>
        <v>Patrick Moynihan</v>
      </c>
      <c r="C1460">
        <v>2019</v>
      </c>
    </row>
    <row r="1461" spans="1:3" x14ac:dyDescent="0.2">
      <c r="A1461" t="s">
        <v>2678</v>
      </c>
      <c r="B1461" t="str">
        <f t="shared" si="22"/>
        <v>Patrick Russell</v>
      </c>
      <c r="C1461" t="s">
        <v>1765</v>
      </c>
    </row>
    <row r="1462" spans="1:3" x14ac:dyDescent="0.2">
      <c r="A1462" t="s">
        <v>2679</v>
      </c>
      <c r="B1462" t="str">
        <f t="shared" si="22"/>
        <v>Patrick Shea</v>
      </c>
      <c r="C1462" t="s">
        <v>1794</v>
      </c>
    </row>
    <row r="1463" spans="1:3" x14ac:dyDescent="0.2">
      <c r="A1463" t="s">
        <v>2680</v>
      </c>
      <c r="B1463" t="str">
        <f t="shared" si="22"/>
        <v>Patrick Sieloff</v>
      </c>
      <c r="C1463" t="s">
        <v>1769</v>
      </c>
    </row>
    <row r="1464" spans="1:3" x14ac:dyDescent="0.2">
      <c r="A1464" t="s">
        <v>2681</v>
      </c>
      <c r="B1464" t="str">
        <f t="shared" si="22"/>
        <v>Patrick Wiercioch</v>
      </c>
      <c r="C1464" t="s">
        <v>1786</v>
      </c>
    </row>
    <row r="1465" spans="1:3" x14ac:dyDescent="0.2">
      <c r="A1465" t="s">
        <v>3491</v>
      </c>
      <c r="B1465" t="str">
        <f t="shared" si="22"/>
        <v>Patrik Siikanen</v>
      </c>
      <c r="C1465">
        <v>2018</v>
      </c>
    </row>
    <row r="1466" spans="1:3" x14ac:dyDescent="0.2">
      <c r="A1466" t="s">
        <v>2682</v>
      </c>
      <c r="B1466" t="str">
        <f t="shared" si="22"/>
        <v>Patrik Virta</v>
      </c>
      <c r="C1466" t="s">
        <v>1802</v>
      </c>
    </row>
    <row r="1467" spans="1:3" x14ac:dyDescent="0.2">
      <c r="A1467" t="s">
        <v>2683</v>
      </c>
      <c r="B1467" t="str">
        <f t="shared" si="22"/>
        <v>Paul Bittner</v>
      </c>
      <c r="C1467" t="s">
        <v>1810</v>
      </c>
    </row>
    <row r="1468" spans="1:3" x14ac:dyDescent="0.2">
      <c r="A1468" t="s">
        <v>3492</v>
      </c>
      <c r="B1468" t="str">
        <f t="shared" si="22"/>
        <v>Paul Cotter</v>
      </c>
      <c r="C1468">
        <v>2018</v>
      </c>
    </row>
    <row r="1469" spans="1:3" x14ac:dyDescent="0.2">
      <c r="A1469" t="s">
        <v>2684</v>
      </c>
      <c r="B1469" t="str">
        <f t="shared" si="22"/>
        <v>Paul LaDue</v>
      </c>
      <c r="C1469" t="s">
        <v>1817</v>
      </c>
    </row>
    <row r="1470" spans="1:3" x14ac:dyDescent="0.2">
      <c r="A1470" t="s">
        <v>2685</v>
      </c>
      <c r="B1470" t="str">
        <f t="shared" si="22"/>
        <v>Paul Martin</v>
      </c>
      <c r="C1470" t="s">
        <v>1790</v>
      </c>
    </row>
    <row r="1471" spans="1:3" x14ac:dyDescent="0.2">
      <c r="A1471" t="s">
        <v>3778</v>
      </c>
      <c r="B1471" t="str">
        <f t="shared" si="22"/>
        <v>Paul Postma</v>
      </c>
      <c r="C1471" t="s">
        <v>1826</v>
      </c>
    </row>
    <row r="1472" spans="1:3" x14ac:dyDescent="0.2">
      <c r="A1472" t="s">
        <v>2686</v>
      </c>
      <c r="B1472" t="str">
        <f t="shared" si="22"/>
        <v>Paul Thompson</v>
      </c>
      <c r="C1472" t="s">
        <v>1820</v>
      </c>
    </row>
    <row r="1473" spans="1:3" x14ac:dyDescent="0.2">
      <c r="A1473" t="s">
        <v>3493</v>
      </c>
      <c r="B1473" t="str">
        <f t="shared" si="22"/>
        <v>Pavel Dorofeyev</v>
      </c>
      <c r="C1473">
        <v>2019</v>
      </c>
    </row>
    <row r="1474" spans="1:3" x14ac:dyDescent="0.2">
      <c r="A1474" t="s">
        <v>3494</v>
      </c>
      <c r="B1474" t="str">
        <f t="shared" ref="B1474:B1537" si="23">LEFT(A1474,FIND("(",A1474)-2)</f>
        <v>Pavel Gogolev</v>
      </c>
      <c r="C1474">
        <v>2018</v>
      </c>
    </row>
    <row r="1475" spans="1:3" x14ac:dyDescent="0.2">
      <c r="A1475" t="s">
        <v>2687</v>
      </c>
      <c r="B1475" t="str">
        <f t="shared" si="23"/>
        <v>Pavel Jenys</v>
      </c>
      <c r="C1475" t="s">
        <v>1788</v>
      </c>
    </row>
    <row r="1476" spans="1:3" x14ac:dyDescent="0.2">
      <c r="A1476" t="s">
        <v>2688</v>
      </c>
      <c r="B1476" t="str">
        <f t="shared" si="23"/>
        <v>Pavel Karnaukhov</v>
      </c>
      <c r="C1476" t="s">
        <v>1784</v>
      </c>
    </row>
    <row r="1477" spans="1:3" x14ac:dyDescent="0.2">
      <c r="A1477" t="s">
        <v>2689</v>
      </c>
      <c r="B1477" t="str">
        <f t="shared" si="23"/>
        <v>Pavel Koltygin</v>
      </c>
      <c r="C1477" t="s">
        <v>1800</v>
      </c>
    </row>
    <row r="1478" spans="1:3" x14ac:dyDescent="0.2">
      <c r="A1478" t="s">
        <v>3495</v>
      </c>
      <c r="B1478" t="str">
        <f t="shared" si="23"/>
        <v>Pavel Shen</v>
      </c>
      <c r="C1478">
        <v>2018</v>
      </c>
    </row>
    <row r="1479" spans="1:3" x14ac:dyDescent="0.2">
      <c r="A1479" t="s">
        <v>3496</v>
      </c>
      <c r="B1479" t="str">
        <f t="shared" si="23"/>
        <v>Peetro Seppälä</v>
      </c>
      <c r="C1479">
        <v>2018</v>
      </c>
    </row>
    <row r="1480" spans="1:3" x14ac:dyDescent="0.2">
      <c r="A1480" t="s">
        <v>2690</v>
      </c>
      <c r="B1480" t="str">
        <f t="shared" si="23"/>
        <v>Peter Cehlárik</v>
      </c>
      <c r="C1480" t="s">
        <v>1826</v>
      </c>
    </row>
    <row r="1481" spans="1:3" x14ac:dyDescent="0.2">
      <c r="A1481" t="s">
        <v>3497</v>
      </c>
      <c r="B1481" t="str">
        <f t="shared" si="23"/>
        <v>Peter Diliberatore</v>
      </c>
      <c r="C1481">
        <v>2018</v>
      </c>
    </row>
    <row r="1482" spans="1:3" x14ac:dyDescent="0.2">
      <c r="A1482" t="s">
        <v>2691</v>
      </c>
      <c r="B1482" t="str">
        <f t="shared" si="23"/>
        <v>Peter Holland</v>
      </c>
      <c r="C1482" t="s">
        <v>1802</v>
      </c>
    </row>
    <row r="1483" spans="1:3" x14ac:dyDescent="0.2">
      <c r="A1483" t="s">
        <v>3498</v>
      </c>
      <c r="B1483" t="str">
        <f t="shared" si="23"/>
        <v>Peter Muzyka</v>
      </c>
      <c r="C1483">
        <v>2018</v>
      </c>
    </row>
    <row r="1484" spans="1:3" x14ac:dyDescent="0.2">
      <c r="A1484" t="s">
        <v>3499</v>
      </c>
      <c r="B1484" t="str">
        <f t="shared" si="23"/>
        <v>Peter Stratis</v>
      </c>
      <c r="C1484">
        <v>2018</v>
      </c>
    </row>
    <row r="1485" spans="1:3" x14ac:dyDescent="0.2">
      <c r="A1485" t="s">
        <v>2692</v>
      </c>
      <c r="B1485" t="str">
        <f t="shared" si="23"/>
        <v>Petrus Palmu</v>
      </c>
      <c r="C1485" t="s">
        <v>1786</v>
      </c>
    </row>
    <row r="1486" spans="1:3" x14ac:dyDescent="0.2">
      <c r="A1486" t="s">
        <v>2693</v>
      </c>
      <c r="B1486" t="str">
        <f t="shared" si="23"/>
        <v>Petter Granberg</v>
      </c>
      <c r="C1486" t="s">
        <v>1800</v>
      </c>
    </row>
    <row r="1487" spans="1:3" x14ac:dyDescent="0.2">
      <c r="A1487" t="s">
        <v>2694</v>
      </c>
      <c r="B1487" t="str">
        <f t="shared" si="23"/>
        <v>Petter Hansson</v>
      </c>
      <c r="C1487" t="s">
        <v>1805</v>
      </c>
    </row>
    <row r="1488" spans="1:3" x14ac:dyDescent="0.2">
      <c r="A1488" t="s">
        <v>2695</v>
      </c>
      <c r="B1488" t="str">
        <f t="shared" si="23"/>
        <v>Petteri Lindbohm</v>
      </c>
      <c r="C1488" t="s">
        <v>1796</v>
      </c>
    </row>
    <row r="1489" spans="1:3" x14ac:dyDescent="0.2">
      <c r="A1489" t="s">
        <v>3500</v>
      </c>
      <c r="B1489" t="str">
        <f t="shared" si="23"/>
        <v>Peyton Krebs</v>
      </c>
      <c r="C1489">
        <v>2019</v>
      </c>
    </row>
    <row r="1490" spans="1:3" x14ac:dyDescent="0.2">
      <c r="A1490" t="s">
        <v>2696</v>
      </c>
      <c r="B1490" t="str">
        <f t="shared" si="23"/>
        <v>Phil Varone</v>
      </c>
      <c r="C1490" t="s">
        <v>1872</v>
      </c>
    </row>
    <row r="1491" spans="1:3" x14ac:dyDescent="0.2">
      <c r="A1491" t="s">
        <v>3501</v>
      </c>
      <c r="B1491" t="str">
        <f t="shared" si="23"/>
        <v>Philip Broberg</v>
      </c>
      <c r="C1491">
        <v>2019</v>
      </c>
    </row>
    <row r="1492" spans="1:3" x14ac:dyDescent="0.2">
      <c r="A1492" t="s">
        <v>2697</v>
      </c>
      <c r="B1492" t="str">
        <f t="shared" si="23"/>
        <v>Philip Holm</v>
      </c>
      <c r="C1492" t="s">
        <v>1820</v>
      </c>
    </row>
    <row r="1493" spans="1:3" x14ac:dyDescent="0.2">
      <c r="A1493" t="s">
        <v>2698</v>
      </c>
      <c r="B1493" t="str">
        <f t="shared" si="23"/>
        <v>Philip Kemp</v>
      </c>
      <c r="C1493" t="s">
        <v>1765</v>
      </c>
    </row>
    <row r="1494" spans="1:3" x14ac:dyDescent="0.2">
      <c r="A1494" t="s">
        <v>2699</v>
      </c>
      <c r="B1494" t="str">
        <f t="shared" si="23"/>
        <v>Philip Nyberg</v>
      </c>
      <c r="C1494" t="s">
        <v>1828</v>
      </c>
    </row>
    <row r="1495" spans="1:3" x14ac:dyDescent="0.2">
      <c r="A1495" t="s">
        <v>2700</v>
      </c>
      <c r="B1495" t="str">
        <f t="shared" si="23"/>
        <v>Philip Samuelsson</v>
      </c>
      <c r="C1495" t="s">
        <v>1808</v>
      </c>
    </row>
    <row r="1496" spans="1:3" x14ac:dyDescent="0.2">
      <c r="A1496" t="s">
        <v>3502</v>
      </c>
      <c r="B1496" t="str">
        <f t="shared" si="23"/>
        <v>Philipp Kurashev</v>
      </c>
      <c r="C1496">
        <v>2018</v>
      </c>
    </row>
    <row r="1497" spans="1:3" x14ac:dyDescent="0.2">
      <c r="A1497" t="s">
        <v>3503</v>
      </c>
      <c r="B1497" t="str">
        <f t="shared" si="23"/>
        <v>Philippe Lapointe</v>
      </c>
      <c r="C1497">
        <v>2018</v>
      </c>
    </row>
    <row r="1498" spans="1:3" x14ac:dyDescent="0.2">
      <c r="A1498" t="s">
        <v>2701</v>
      </c>
      <c r="B1498" t="str">
        <f t="shared" si="23"/>
        <v>Philippe Myers</v>
      </c>
      <c r="C1498" t="s">
        <v>1872</v>
      </c>
    </row>
    <row r="1499" spans="1:3" x14ac:dyDescent="0.2">
      <c r="A1499" t="s">
        <v>2702</v>
      </c>
      <c r="B1499" t="str">
        <f t="shared" si="23"/>
        <v>Phillip Di Giuseppe</v>
      </c>
      <c r="C1499" t="s">
        <v>1808</v>
      </c>
    </row>
    <row r="1500" spans="1:3" x14ac:dyDescent="0.2">
      <c r="A1500" t="s">
        <v>3504</v>
      </c>
      <c r="B1500" t="str">
        <f t="shared" si="23"/>
        <v>Phillip Schultz</v>
      </c>
      <c r="C1500">
        <v>2018</v>
      </c>
    </row>
    <row r="1501" spans="1:3" x14ac:dyDescent="0.2">
      <c r="A1501" t="s">
        <v>3505</v>
      </c>
      <c r="B1501" t="str">
        <f t="shared" si="23"/>
        <v>Phillip Tomasino</v>
      </c>
      <c r="C1501">
        <v>2019</v>
      </c>
    </row>
    <row r="1502" spans="1:3" x14ac:dyDescent="0.2">
      <c r="A1502" t="s">
        <v>2703</v>
      </c>
      <c r="B1502" t="str">
        <f t="shared" si="23"/>
        <v>Pierre Engvall</v>
      </c>
      <c r="C1502" t="s">
        <v>1775</v>
      </c>
    </row>
    <row r="1503" spans="1:3" x14ac:dyDescent="0.2">
      <c r="A1503" t="s">
        <v>2704</v>
      </c>
      <c r="B1503" t="str">
        <f t="shared" si="23"/>
        <v>Pierre-Cédric Labrie</v>
      </c>
      <c r="C1503" t="s">
        <v>1854</v>
      </c>
    </row>
    <row r="1504" spans="1:3" x14ac:dyDescent="0.2">
      <c r="A1504" t="s">
        <v>2705</v>
      </c>
      <c r="B1504" t="str">
        <f t="shared" si="23"/>
        <v>Pierre-Olivier Joseph</v>
      </c>
      <c r="C1504" t="s">
        <v>1854</v>
      </c>
    </row>
    <row r="1505" spans="1:3" x14ac:dyDescent="0.2">
      <c r="A1505" t="s">
        <v>2708</v>
      </c>
      <c r="B1505" t="str">
        <f t="shared" si="23"/>
        <v>Pontus Åberg</v>
      </c>
      <c r="C1505" t="s">
        <v>1765</v>
      </c>
    </row>
    <row r="1506" spans="1:3" x14ac:dyDescent="0.2">
      <c r="A1506" t="s">
        <v>3506</v>
      </c>
      <c r="B1506" t="str">
        <f t="shared" si="23"/>
        <v>Pontus Englund</v>
      </c>
      <c r="C1506">
        <v>2018</v>
      </c>
    </row>
    <row r="1507" spans="1:3" x14ac:dyDescent="0.2">
      <c r="A1507" t="s">
        <v>2709</v>
      </c>
      <c r="B1507" t="str">
        <f t="shared" si="23"/>
        <v>Pontus Själin</v>
      </c>
      <c r="C1507" t="s">
        <v>1788</v>
      </c>
    </row>
    <row r="1508" spans="1:3" x14ac:dyDescent="0.2">
      <c r="A1508" t="s">
        <v>3507</v>
      </c>
      <c r="B1508" t="str">
        <f t="shared" si="23"/>
        <v>Powell Connor</v>
      </c>
      <c r="C1508">
        <v>2018</v>
      </c>
    </row>
    <row r="1509" spans="1:3" x14ac:dyDescent="0.2">
      <c r="A1509" t="s">
        <v>3800</v>
      </c>
      <c r="B1509" t="str">
        <f t="shared" si="23"/>
        <v>Primo Self</v>
      </c>
      <c r="C1509">
        <v>2020</v>
      </c>
    </row>
    <row r="1510" spans="1:3" x14ac:dyDescent="0.2">
      <c r="A1510" t="s">
        <v>3508</v>
      </c>
      <c r="B1510" t="str">
        <f t="shared" si="23"/>
        <v>Quinn Hughes</v>
      </c>
      <c r="C1510">
        <v>2018</v>
      </c>
    </row>
    <row r="1511" spans="1:3" x14ac:dyDescent="0.2">
      <c r="A1511" t="s">
        <v>3509</v>
      </c>
      <c r="B1511" t="str">
        <f t="shared" si="23"/>
        <v>Quinn Warmuth</v>
      </c>
      <c r="C1511">
        <v>2018</v>
      </c>
    </row>
    <row r="1512" spans="1:3" x14ac:dyDescent="0.2">
      <c r="A1512" t="s">
        <v>3804</v>
      </c>
      <c r="B1512" t="str">
        <f t="shared" si="23"/>
        <v>Quinn Yule</v>
      </c>
      <c r="C1512">
        <v>2018</v>
      </c>
    </row>
    <row r="1513" spans="1:3" x14ac:dyDescent="0.2">
      <c r="A1513" t="s">
        <v>3510</v>
      </c>
      <c r="B1513" t="str">
        <f t="shared" si="23"/>
        <v>Quinton Byfield</v>
      </c>
      <c r="C1513">
        <v>2020</v>
      </c>
    </row>
    <row r="1514" spans="1:3" x14ac:dyDescent="0.2">
      <c r="A1514" t="s">
        <v>2710</v>
      </c>
      <c r="B1514" t="str">
        <f t="shared" si="23"/>
        <v>Radel Fazleyev</v>
      </c>
      <c r="C1514" t="s">
        <v>1872</v>
      </c>
    </row>
    <row r="1515" spans="1:3" x14ac:dyDescent="0.2">
      <c r="A1515" t="s">
        <v>3511</v>
      </c>
      <c r="B1515" t="str">
        <f t="shared" si="23"/>
        <v>Radim Salda</v>
      </c>
      <c r="C1515">
        <v>2018</v>
      </c>
    </row>
    <row r="1516" spans="1:3" x14ac:dyDescent="0.2">
      <c r="A1516" t="s">
        <v>2711</v>
      </c>
      <c r="B1516" t="str">
        <f t="shared" si="23"/>
        <v>Radim Simek</v>
      </c>
      <c r="C1516" t="s">
        <v>1790</v>
      </c>
    </row>
    <row r="1517" spans="1:3" x14ac:dyDescent="0.2">
      <c r="A1517" t="s">
        <v>2712</v>
      </c>
      <c r="B1517" t="str">
        <f t="shared" si="23"/>
        <v>Radovan Bondra</v>
      </c>
      <c r="C1517" t="s">
        <v>1778</v>
      </c>
    </row>
    <row r="1518" spans="1:3" x14ac:dyDescent="0.2">
      <c r="A1518" t="s">
        <v>2712</v>
      </c>
      <c r="B1518" t="str">
        <f t="shared" si="23"/>
        <v>Radovan Bondra</v>
      </c>
      <c r="C1518" t="s">
        <v>1778</v>
      </c>
    </row>
    <row r="1519" spans="1:3" x14ac:dyDescent="0.2">
      <c r="A1519" t="s">
        <v>3512</v>
      </c>
      <c r="B1519" t="str">
        <f t="shared" si="23"/>
        <v>Raphael Harvey-Pinard</v>
      </c>
      <c r="C1519">
        <v>2018</v>
      </c>
    </row>
    <row r="1520" spans="1:3" x14ac:dyDescent="0.2">
      <c r="A1520" t="s">
        <v>3513</v>
      </c>
      <c r="B1520" t="str">
        <f t="shared" si="23"/>
        <v>Raphael Lavoie</v>
      </c>
      <c r="C1520">
        <v>2019</v>
      </c>
    </row>
    <row r="1521" spans="1:3" x14ac:dyDescent="0.2">
      <c r="A1521" t="s">
        <v>2713</v>
      </c>
      <c r="B1521" t="str">
        <f t="shared" si="23"/>
        <v>Rasmus Andersson</v>
      </c>
      <c r="C1521" t="s">
        <v>1784</v>
      </c>
    </row>
    <row r="1522" spans="1:3" x14ac:dyDescent="0.2">
      <c r="A1522" t="s">
        <v>2714</v>
      </c>
      <c r="B1522" t="str">
        <f t="shared" si="23"/>
        <v>Rasmus Asplund</v>
      </c>
      <c r="C1522" t="s">
        <v>1828</v>
      </c>
    </row>
    <row r="1523" spans="1:3" x14ac:dyDescent="0.2">
      <c r="A1523" t="s">
        <v>3514</v>
      </c>
      <c r="B1523" t="str">
        <f t="shared" si="23"/>
        <v>Rasmus Dahlin</v>
      </c>
      <c r="C1523">
        <v>2018</v>
      </c>
    </row>
    <row r="1524" spans="1:3" x14ac:dyDescent="0.2">
      <c r="A1524" t="s">
        <v>3515</v>
      </c>
      <c r="B1524" t="str">
        <f t="shared" si="23"/>
        <v>Rasmus Kupari</v>
      </c>
      <c r="C1524">
        <v>2018</v>
      </c>
    </row>
    <row r="1525" spans="1:3" x14ac:dyDescent="0.2">
      <c r="A1525" t="s">
        <v>3516</v>
      </c>
      <c r="B1525" t="str">
        <f t="shared" si="23"/>
        <v>Rasmus Sandin</v>
      </c>
      <c r="C1525">
        <v>2018</v>
      </c>
    </row>
    <row r="1526" spans="1:3" x14ac:dyDescent="0.2">
      <c r="A1526" t="s">
        <v>3517</v>
      </c>
      <c r="B1526" t="str">
        <f t="shared" si="23"/>
        <v>Rasmus Simonsen</v>
      </c>
      <c r="C1526">
        <v>2018</v>
      </c>
    </row>
    <row r="1527" spans="1:3" x14ac:dyDescent="0.2">
      <c r="A1527" t="s">
        <v>3518</v>
      </c>
      <c r="B1527" t="str">
        <f t="shared" si="23"/>
        <v>Reece Harsch</v>
      </c>
      <c r="C1527">
        <v>2018</v>
      </c>
    </row>
    <row r="1528" spans="1:3" x14ac:dyDescent="0.2">
      <c r="A1528" t="s">
        <v>2715</v>
      </c>
      <c r="B1528" t="str">
        <f t="shared" si="23"/>
        <v>Reece Scarlett</v>
      </c>
      <c r="C1528" t="s">
        <v>1852</v>
      </c>
    </row>
    <row r="1529" spans="1:3" x14ac:dyDescent="0.2">
      <c r="A1529" t="s">
        <v>2716</v>
      </c>
      <c r="B1529" t="str">
        <f t="shared" si="23"/>
        <v>Reece Willcox</v>
      </c>
      <c r="C1529" t="s">
        <v>1872</v>
      </c>
    </row>
    <row r="1530" spans="1:3" x14ac:dyDescent="0.2">
      <c r="A1530" t="s">
        <v>2717</v>
      </c>
      <c r="B1530" t="str">
        <f t="shared" si="23"/>
        <v>Reid Boucher</v>
      </c>
      <c r="C1530" t="s">
        <v>1786</v>
      </c>
    </row>
    <row r="1531" spans="1:3" x14ac:dyDescent="0.2">
      <c r="A1531" t="s">
        <v>2718</v>
      </c>
      <c r="B1531" t="str">
        <f t="shared" si="23"/>
        <v>Reid Duke</v>
      </c>
      <c r="C1531" t="s">
        <v>1820</v>
      </c>
    </row>
    <row r="1532" spans="1:3" x14ac:dyDescent="0.2">
      <c r="A1532" t="s">
        <v>2719</v>
      </c>
      <c r="B1532" t="str">
        <f t="shared" si="23"/>
        <v>Reid Petryk</v>
      </c>
      <c r="C1532" t="s">
        <v>1763</v>
      </c>
    </row>
    <row r="1533" spans="1:3" x14ac:dyDescent="0.2">
      <c r="A1533" t="s">
        <v>2720</v>
      </c>
      <c r="B1533" t="str">
        <f t="shared" si="23"/>
        <v>Reilly Walsh</v>
      </c>
      <c r="C1533" t="s">
        <v>1767</v>
      </c>
    </row>
    <row r="1534" spans="1:3" x14ac:dyDescent="0.2">
      <c r="A1534" t="s">
        <v>2721</v>
      </c>
      <c r="B1534" t="str">
        <f t="shared" si="23"/>
        <v>Reilly Webb</v>
      </c>
      <c r="C1534" t="s">
        <v>1773</v>
      </c>
    </row>
    <row r="1535" spans="1:3" x14ac:dyDescent="0.2">
      <c r="A1535" t="s">
        <v>2722</v>
      </c>
      <c r="B1535" t="str">
        <f t="shared" si="23"/>
        <v>Rem Pitlick</v>
      </c>
      <c r="C1535" t="s">
        <v>1800</v>
      </c>
    </row>
    <row r="1536" spans="1:3" x14ac:dyDescent="0.2">
      <c r="A1536" t="s">
        <v>2723</v>
      </c>
      <c r="B1536" t="str">
        <f t="shared" si="23"/>
        <v>Remi Elie</v>
      </c>
      <c r="C1536" t="s">
        <v>1852</v>
      </c>
    </row>
    <row r="1537" spans="1:3" x14ac:dyDescent="0.2">
      <c r="A1537" t="s">
        <v>3519</v>
      </c>
      <c r="B1537" t="str">
        <f t="shared" si="23"/>
        <v>Renars Krastenbergs</v>
      </c>
      <c r="C1537">
        <v>2018</v>
      </c>
    </row>
    <row r="1538" spans="1:3" x14ac:dyDescent="0.2">
      <c r="A1538" t="s">
        <v>2724</v>
      </c>
      <c r="B1538" t="str">
        <f t="shared" ref="B1538:B1601" si="24">LEFT(A1538,FIND("(",A1538)-2)</f>
        <v>Rhett Gardner</v>
      </c>
      <c r="C1538" t="s">
        <v>1852</v>
      </c>
    </row>
    <row r="1539" spans="1:3" x14ac:dyDescent="0.2">
      <c r="A1539" t="s">
        <v>3520</v>
      </c>
      <c r="B1539" t="str">
        <f t="shared" si="24"/>
        <v>Rhett Rhinehart</v>
      </c>
      <c r="C1539">
        <v>2020</v>
      </c>
    </row>
    <row r="1540" spans="1:3" x14ac:dyDescent="0.2">
      <c r="A1540" t="s">
        <v>3521</v>
      </c>
      <c r="B1540" t="str">
        <f t="shared" si="24"/>
        <v>Rickard Hugg</v>
      </c>
      <c r="C1540">
        <v>2018</v>
      </c>
    </row>
    <row r="1541" spans="1:3" x14ac:dyDescent="0.2">
      <c r="A1541" t="s">
        <v>2725</v>
      </c>
      <c r="B1541" t="str">
        <f t="shared" si="24"/>
        <v>Riley Barber</v>
      </c>
      <c r="C1541" t="s">
        <v>1771</v>
      </c>
    </row>
    <row r="1542" spans="1:3" x14ac:dyDescent="0.2">
      <c r="A1542" t="s">
        <v>3522</v>
      </c>
      <c r="B1542" t="str">
        <f t="shared" si="24"/>
        <v>Riley Damiani</v>
      </c>
      <c r="C1542">
        <v>2018</v>
      </c>
    </row>
    <row r="1543" spans="1:3" x14ac:dyDescent="0.2">
      <c r="A1543" t="s">
        <v>3523</v>
      </c>
      <c r="B1543" t="str">
        <f t="shared" si="24"/>
        <v>Riley Hughes</v>
      </c>
      <c r="C1543">
        <v>2018</v>
      </c>
    </row>
    <row r="1544" spans="1:3" x14ac:dyDescent="0.2">
      <c r="A1544" t="s">
        <v>3524</v>
      </c>
      <c r="B1544" t="str">
        <f t="shared" si="24"/>
        <v>Riley McCutcheon</v>
      </c>
      <c r="C1544">
        <v>2018</v>
      </c>
    </row>
    <row r="1545" spans="1:3" x14ac:dyDescent="0.2">
      <c r="A1545" t="s">
        <v>2726</v>
      </c>
      <c r="B1545" t="str">
        <f t="shared" si="24"/>
        <v>Riley Stillman</v>
      </c>
      <c r="C1545" t="s">
        <v>1794</v>
      </c>
    </row>
    <row r="1546" spans="1:3" x14ac:dyDescent="0.2">
      <c r="A1546" t="s">
        <v>3525</v>
      </c>
      <c r="B1546" t="str">
        <f t="shared" si="24"/>
        <v>Riley Stotts</v>
      </c>
      <c r="C1546">
        <v>2018</v>
      </c>
    </row>
    <row r="1547" spans="1:3" x14ac:dyDescent="0.2">
      <c r="A1547" t="s">
        <v>3526</v>
      </c>
      <c r="B1547" t="str">
        <f t="shared" si="24"/>
        <v>Riley Sutter</v>
      </c>
      <c r="C1547">
        <v>2018</v>
      </c>
    </row>
    <row r="1548" spans="1:3" x14ac:dyDescent="0.2">
      <c r="A1548" t="s">
        <v>2727</v>
      </c>
      <c r="B1548" t="str">
        <f t="shared" si="24"/>
        <v>Riley Tufte</v>
      </c>
      <c r="C1548" t="s">
        <v>1852</v>
      </c>
    </row>
    <row r="1549" spans="1:3" x14ac:dyDescent="0.2">
      <c r="A1549" t="s">
        <v>2728</v>
      </c>
      <c r="B1549" t="str">
        <f t="shared" si="24"/>
        <v>Rinat Valiyev</v>
      </c>
      <c r="C1549" t="s">
        <v>1780</v>
      </c>
    </row>
    <row r="1550" spans="1:3" x14ac:dyDescent="0.2">
      <c r="A1550" t="s">
        <v>3527</v>
      </c>
      <c r="B1550" t="str">
        <f t="shared" si="24"/>
        <v>Rizvan Mansurov</v>
      </c>
      <c r="C1550">
        <v>2019</v>
      </c>
    </row>
    <row r="1551" spans="1:3" x14ac:dyDescent="0.2">
      <c r="A1551" t="s">
        <v>2729</v>
      </c>
      <c r="B1551" t="str">
        <f t="shared" si="24"/>
        <v>Rob O'Gara</v>
      </c>
      <c r="C1551" t="s">
        <v>1802</v>
      </c>
    </row>
    <row r="1552" spans="1:3" x14ac:dyDescent="0.2">
      <c r="A1552" t="s">
        <v>2730</v>
      </c>
      <c r="B1552" t="str">
        <f t="shared" si="24"/>
        <v>Robbie Russo</v>
      </c>
      <c r="C1552" t="s">
        <v>1773</v>
      </c>
    </row>
    <row r="1553" spans="1:3" x14ac:dyDescent="0.2">
      <c r="A1553" t="s">
        <v>2731</v>
      </c>
      <c r="B1553" t="str">
        <f t="shared" si="24"/>
        <v>Robbie Stucker</v>
      </c>
      <c r="C1553" t="s">
        <v>1810</v>
      </c>
    </row>
    <row r="1554" spans="1:3" x14ac:dyDescent="0.2">
      <c r="A1554" t="s">
        <v>3528</v>
      </c>
      <c r="B1554" t="str">
        <f t="shared" si="24"/>
        <v>Robert Arrak</v>
      </c>
      <c r="C1554">
        <v>2018</v>
      </c>
    </row>
    <row r="1555" spans="1:3" x14ac:dyDescent="0.2">
      <c r="A1555" t="s">
        <v>3529</v>
      </c>
      <c r="B1555" t="str">
        <f t="shared" si="24"/>
        <v>Robert Mastrosimone</v>
      </c>
      <c r="C1555">
        <v>2019</v>
      </c>
    </row>
    <row r="1556" spans="1:3" x14ac:dyDescent="0.2">
      <c r="A1556" t="s">
        <v>2732</v>
      </c>
      <c r="B1556" t="str">
        <f t="shared" si="24"/>
        <v>Robert Thomas</v>
      </c>
      <c r="C1556" t="s">
        <v>1796</v>
      </c>
    </row>
    <row r="1557" spans="1:3" x14ac:dyDescent="0.2">
      <c r="A1557" t="s">
        <v>3530</v>
      </c>
      <c r="B1557" t="str">
        <f t="shared" si="24"/>
        <v>Roberts Kalkis</v>
      </c>
      <c r="C1557">
        <v>2018</v>
      </c>
    </row>
    <row r="1558" spans="1:3" x14ac:dyDescent="0.2">
      <c r="A1558" t="s">
        <v>2733</v>
      </c>
      <c r="B1558" t="str">
        <f t="shared" si="24"/>
        <v>Robin Norell</v>
      </c>
      <c r="C1558" t="s">
        <v>1778</v>
      </c>
    </row>
    <row r="1559" spans="1:3" x14ac:dyDescent="0.2">
      <c r="A1559" t="s">
        <v>2734</v>
      </c>
      <c r="B1559" t="str">
        <f t="shared" si="24"/>
        <v>Robin Salo</v>
      </c>
      <c r="C1559" t="s">
        <v>1805</v>
      </c>
    </row>
    <row r="1560" spans="1:3" x14ac:dyDescent="0.2">
      <c r="A1560" t="s">
        <v>2735</v>
      </c>
      <c r="B1560" t="str">
        <f t="shared" si="24"/>
        <v>Rocco Grimaldi</v>
      </c>
      <c r="C1560" t="s">
        <v>1763</v>
      </c>
    </row>
    <row r="1561" spans="1:3" x14ac:dyDescent="0.2">
      <c r="A1561" t="s">
        <v>2736</v>
      </c>
      <c r="B1561" t="str">
        <f t="shared" si="24"/>
        <v>Roland McKeown</v>
      </c>
      <c r="C1561" t="s">
        <v>1808</v>
      </c>
    </row>
    <row r="1562" spans="1:3" x14ac:dyDescent="0.2">
      <c r="A1562" t="s">
        <v>3531</v>
      </c>
      <c r="B1562" t="str">
        <f t="shared" si="24"/>
        <v>Roman Badanin</v>
      </c>
      <c r="C1562">
        <v>2018</v>
      </c>
    </row>
    <row r="1563" spans="1:3" x14ac:dyDescent="0.2">
      <c r="A1563" t="s">
        <v>2737</v>
      </c>
      <c r="B1563" t="str">
        <f t="shared" si="24"/>
        <v>Roman Horák</v>
      </c>
      <c r="C1563" t="s">
        <v>1765</v>
      </c>
    </row>
    <row r="1564" spans="1:3" x14ac:dyDescent="0.2">
      <c r="A1564" t="s">
        <v>2738</v>
      </c>
      <c r="B1564" t="str">
        <f t="shared" si="24"/>
        <v>Roman Lyubimov</v>
      </c>
      <c r="C1564" t="s">
        <v>1872</v>
      </c>
    </row>
    <row r="1565" spans="1:3" x14ac:dyDescent="0.2">
      <c r="A1565" t="s">
        <v>3532</v>
      </c>
      <c r="B1565" t="str">
        <f t="shared" si="24"/>
        <v>Roman Pucek</v>
      </c>
      <c r="C1565">
        <v>2018</v>
      </c>
    </row>
    <row r="1566" spans="1:3" x14ac:dyDescent="0.2">
      <c r="A1566" t="s">
        <v>2739</v>
      </c>
      <c r="B1566" t="str">
        <f t="shared" si="24"/>
        <v>Roope Hintz</v>
      </c>
      <c r="C1566" t="s">
        <v>1852</v>
      </c>
    </row>
    <row r="1567" spans="1:3" x14ac:dyDescent="0.2">
      <c r="A1567" t="s">
        <v>2740</v>
      </c>
      <c r="B1567" t="str">
        <f t="shared" si="24"/>
        <v>Roope Laavainen</v>
      </c>
      <c r="C1567" t="s">
        <v>1778</v>
      </c>
    </row>
    <row r="1568" spans="1:3" x14ac:dyDescent="0.2">
      <c r="A1568" t="s">
        <v>2741</v>
      </c>
      <c r="B1568" t="str">
        <f t="shared" si="24"/>
        <v>Ross Colton</v>
      </c>
      <c r="C1568" t="s">
        <v>1782</v>
      </c>
    </row>
    <row r="1569" spans="1:3" x14ac:dyDescent="0.2">
      <c r="A1569" t="s">
        <v>3794</v>
      </c>
      <c r="B1569" t="str">
        <f t="shared" si="24"/>
        <v>Ross Johnston</v>
      </c>
      <c r="C1569" t="s">
        <v>1805</v>
      </c>
    </row>
    <row r="1570" spans="1:3" x14ac:dyDescent="0.2">
      <c r="A1570" t="s">
        <v>2742</v>
      </c>
      <c r="B1570" t="str">
        <f t="shared" si="24"/>
        <v>Rourke Chartier</v>
      </c>
      <c r="C1570" t="s">
        <v>1790</v>
      </c>
    </row>
    <row r="1571" spans="1:3" x14ac:dyDescent="0.2">
      <c r="A1571" t="s">
        <v>3533</v>
      </c>
      <c r="B1571" t="str">
        <f t="shared" si="24"/>
        <v>Ruben Rafkin</v>
      </c>
      <c r="C1571">
        <v>2020</v>
      </c>
    </row>
    <row r="1572" spans="1:3" x14ac:dyDescent="0.2">
      <c r="A1572" t="s">
        <v>2743</v>
      </c>
      <c r="B1572" t="str">
        <f t="shared" si="24"/>
        <v>Rudolfs Balcers</v>
      </c>
      <c r="C1572" t="s">
        <v>1790</v>
      </c>
    </row>
    <row r="1573" spans="1:3" x14ac:dyDescent="0.2">
      <c r="A1573" t="s">
        <v>2744</v>
      </c>
      <c r="B1573" t="str">
        <f t="shared" si="24"/>
        <v>Rushan Rafikov</v>
      </c>
      <c r="C1573" t="s">
        <v>1784</v>
      </c>
    </row>
    <row r="1574" spans="1:3" x14ac:dyDescent="0.2">
      <c r="A1574" t="s">
        <v>3534</v>
      </c>
      <c r="B1574" t="str">
        <f t="shared" si="24"/>
        <v>Ruslan Iskhakov</v>
      </c>
      <c r="C1574">
        <v>2018</v>
      </c>
    </row>
    <row r="1575" spans="1:3" x14ac:dyDescent="0.2">
      <c r="A1575" t="s">
        <v>3535</v>
      </c>
      <c r="B1575" t="str">
        <f t="shared" si="24"/>
        <v>Ryan Chyzowski</v>
      </c>
      <c r="C1575">
        <v>2018</v>
      </c>
    </row>
    <row r="1576" spans="1:3" x14ac:dyDescent="0.2">
      <c r="A1576" t="s">
        <v>2745</v>
      </c>
      <c r="B1576" t="str">
        <f t="shared" si="24"/>
        <v>Ryan Collins</v>
      </c>
      <c r="C1576" t="s">
        <v>1810</v>
      </c>
    </row>
    <row r="1577" spans="1:3" x14ac:dyDescent="0.2">
      <c r="A1577" t="s">
        <v>2746</v>
      </c>
      <c r="B1577" t="str">
        <f t="shared" si="24"/>
        <v>Ryan Donato</v>
      </c>
      <c r="C1577" t="s">
        <v>1826</v>
      </c>
    </row>
    <row r="1578" spans="1:3" x14ac:dyDescent="0.2">
      <c r="A1578" t="s">
        <v>2747</v>
      </c>
      <c r="B1578" t="str">
        <f t="shared" si="24"/>
        <v>Ryan Fitzgerald</v>
      </c>
      <c r="C1578" t="s">
        <v>1826</v>
      </c>
    </row>
    <row r="1579" spans="1:3" x14ac:dyDescent="0.2">
      <c r="A1579" t="s">
        <v>2748</v>
      </c>
      <c r="B1579" t="str">
        <f t="shared" si="24"/>
        <v>Ryan Graves</v>
      </c>
      <c r="C1579" t="s">
        <v>1763</v>
      </c>
    </row>
    <row r="1580" spans="1:3" x14ac:dyDescent="0.2">
      <c r="A1580" t="s">
        <v>2749</v>
      </c>
      <c r="B1580" t="str">
        <f t="shared" si="24"/>
        <v>Ryan Gropp</v>
      </c>
      <c r="C1580" t="s">
        <v>1802</v>
      </c>
    </row>
    <row r="1581" spans="1:3" x14ac:dyDescent="0.2">
      <c r="A1581" t="s">
        <v>2750</v>
      </c>
      <c r="B1581" t="str">
        <f t="shared" si="24"/>
        <v>Ryan Jones</v>
      </c>
      <c r="C1581" t="s">
        <v>1792</v>
      </c>
    </row>
    <row r="1582" spans="1:3" x14ac:dyDescent="0.2">
      <c r="A1582" t="s">
        <v>2751</v>
      </c>
      <c r="B1582" t="str">
        <f t="shared" si="24"/>
        <v>Ryan Kujawinski</v>
      </c>
      <c r="C1582" t="s">
        <v>1810</v>
      </c>
    </row>
    <row r="1583" spans="1:3" x14ac:dyDescent="0.2">
      <c r="A1583" t="s">
        <v>2752</v>
      </c>
      <c r="B1583" t="str">
        <f t="shared" si="24"/>
        <v>Ryan Lindgren</v>
      </c>
      <c r="C1583" t="s">
        <v>1802</v>
      </c>
    </row>
    <row r="1584" spans="1:3" x14ac:dyDescent="0.2">
      <c r="A1584" t="s">
        <v>2753</v>
      </c>
      <c r="B1584" t="str">
        <f t="shared" si="24"/>
        <v>Ryan Lohin</v>
      </c>
      <c r="C1584" t="s">
        <v>1782</v>
      </c>
    </row>
    <row r="1585" spans="1:3" x14ac:dyDescent="0.2">
      <c r="A1585" t="s">
        <v>2754</v>
      </c>
      <c r="B1585" t="str">
        <f t="shared" si="24"/>
        <v>Ryan Lomberg</v>
      </c>
      <c r="C1585" t="s">
        <v>1784</v>
      </c>
    </row>
    <row r="1586" spans="1:3" x14ac:dyDescent="0.2">
      <c r="A1586" t="s">
        <v>2755</v>
      </c>
      <c r="B1586" t="str">
        <f t="shared" si="24"/>
        <v>Ryan MacInnis</v>
      </c>
      <c r="C1586" t="s">
        <v>1854</v>
      </c>
    </row>
    <row r="1587" spans="1:3" x14ac:dyDescent="0.2">
      <c r="A1587" t="s">
        <v>2756</v>
      </c>
      <c r="B1587" t="str">
        <f t="shared" si="24"/>
        <v>Ryan Mantha</v>
      </c>
      <c r="C1587" t="s">
        <v>1765</v>
      </c>
    </row>
    <row r="1588" spans="1:3" x14ac:dyDescent="0.2">
      <c r="A1588" t="s">
        <v>2757</v>
      </c>
      <c r="B1588" t="str">
        <f t="shared" si="24"/>
        <v>Ryan McGregor</v>
      </c>
      <c r="C1588" t="s">
        <v>1775</v>
      </c>
    </row>
    <row r="1589" spans="1:3" x14ac:dyDescent="0.2">
      <c r="A1589" t="s">
        <v>3536</v>
      </c>
      <c r="B1589" t="str">
        <f t="shared" si="24"/>
        <v>Ryan McLeod</v>
      </c>
      <c r="C1589">
        <v>2018</v>
      </c>
    </row>
    <row r="1590" spans="1:3" x14ac:dyDescent="0.2">
      <c r="A1590" t="s">
        <v>3537</v>
      </c>
      <c r="B1590" t="str">
        <f t="shared" si="24"/>
        <v>Ryan Merkley</v>
      </c>
      <c r="C1590">
        <v>2018</v>
      </c>
    </row>
    <row r="1591" spans="1:3" x14ac:dyDescent="0.2">
      <c r="A1591" t="s">
        <v>2758</v>
      </c>
      <c r="B1591" t="str">
        <f t="shared" si="24"/>
        <v>Ryan Murphy</v>
      </c>
      <c r="C1591" t="s">
        <v>1788</v>
      </c>
    </row>
    <row r="1592" spans="1:3" x14ac:dyDescent="0.2">
      <c r="A1592" t="s">
        <v>3786</v>
      </c>
      <c r="B1592" t="str">
        <f t="shared" si="24"/>
        <v>Ryan Murray</v>
      </c>
      <c r="C1592" t="s">
        <v>1810</v>
      </c>
    </row>
    <row r="1593" spans="1:3" x14ac:dyDescent="0.2">
      <c r="A1593" t="s">
        <v>2759</v>
      </c>
      <c r="B1593" t="str">
        <f t="shared" si="24"/>
        <v>Ryan O'Connell</v>
      </c>
      <c r="C1593" t="s">
        <v>1775</v>
      </c>
    </row>
    <row r="1594" spans="1:3" x14ac:dyDescent="0.2">
      <c r="A1594" t="s">
        <v>3538</v>
      </c>
      <c r="B1594" t="str">
        <f t="shared" si="24"/>
        <v>Ryan O'Reilly</v>
      </c>
      <c r="C1594">
        <v>2018</v>
      </c>
    </row>
    <row r="1595" spans="1:3" x14ac:dyDescent="0.2">
      <c r="A1595" t="s">
        <v>3539</v>
      </c>
      <c r="B1595" t="str">
        <f t="shared" si="24"/>
        <v>Ryan Peckford</v>
      </c>
      <c r="C1595">
        <v>2018</v>
      </c>
    </row>
    <row r="1596" spans="1:3" x14ac:dyDescent="0.2">
      <c r="A1596" t="s">
        <v>2760</v>
      </c>
      <c r="B1596" t="str">
        <f t="shared" si="24"/>
        <v>Ryan Poehling</v>
      </c>
      <c r="C1596" t="s">
        <v>1780</v>
      </c>
    </row>
    <row r="1597" spans="1:3" x14ac:dyDescent="0.2">
      <c r="A1597" t="s">
        <v>3540</v>
      </c>
      <c r="B1597" t="str">
        <f t="shared" si="24"/>
        <v>Ryan Roth</v>
      </c>
      <c r="C1597">
        <v>2018</v>
      </c>
    </row>
    <row r="1598" spans="1:3" x14ac:dyDescent="0.2">
      <c r="A1598" t="s">
        <v>3541</v>
      </c>
      <c r="B1598" t="str">
        <f t="shared" si="24"/>
        <v>Ryan Savage</v>
      </c>
      <c r="C1598">
        <v>2018</v>
      </c>
    </row>
    <row r="1599" spans="1:3" x14ac:dyDescent="0.2">
      <c r="A1599" t="s">
        <v>2761</v>
      </c>
      <c r="B1599" t="str">
        <f t="shared" si="24"/>
        <v>Ryan Shea</v>
      </c>
      <c r="C1599" t="s">
        <v>1778</v>
      </c>
    </row>
    <row r="1600" spans="1:3" x14ac:dyDescent="0.2">
      <c r="A1600" t="s">
        <v>2762</v>
      </c>
      <c r="B1600" t="str">
        <f t="shared" si="24"/>
        <v>Ryan Sproul</v>
      </c>
      <c r="C1600" t="s">
        <v>1802</v>
      </c>
    </row>
    <row r="1601" spans="1:3" x14ac:dyDescent="0.2">
      <c r="A1601" t="s">
        <v>2763</v>
      </c>
      <c r="B1601" t="str">
        <f t="shared" si="24"/>
        <v>Ryan Stanton</v>
      </c>
      <c r="C1601" t="s">
        <v>1765</v>
      </c>
    </row>
    <row r="1602" spans="1:3" x14ac:dyDescent="0.2">
      <c r="A1602" t="s">
        <v>3542</v>
      </c>
      <c r="B1602" t="str">
        <f t="shared" ref="B1602:B1665" si="25">LEFT(A1602,FIND("(",A1602)-2)</f>
        <v>Ryan Stevens</v>
      </c>
      <c r="C1602">
        <v>2018</v>
      </c>
    </row>
    <row r="1603" spans="1:3" x14ac:dyDescent="0.2">
      <c r="A1603" t="s">
        <v>3543</v>
      </c>
      <c r="B1603" t="str">
        <f t="shared" si="25"/>
        <v>Ryan Suzuki</v>
      </c>
      <c r="C1603">
        <v>2019</v>
      </c>
    </row>
    <row r="1604" spans="1:3" x14ac:dyDescent="0.2">
      <c r="A1604" t="s">
        <v>3544</v>
      </c>
      <c r="B1604" t="str">
        <f t="shared" si="25"/>
        <v>Ryan Ullan</v>
      </c>
      <c r="C1604">
        <v>2018</v>
      </c>
    </row>
    <row r="1605" spans="1:3" x14ac:dyDescent="0.2">
      <c r="A1605" t="s">
        <v>2764</v>
      </c>
      <c r="B1605" t="str">
        <f t="shared" si="25"/>
        <v>Ryan Zuhlsdorf</v>
      </c>
      <c r="C1605" t="s">
        <v>1782</v>
      </c>
    </row>
    <row r="1606" spans="1:3" x14ac:dyDescent="0.2">
      <c r="A1606" t="s">
        <v>3545</v>
      </c>
      <c r="B1606" t="str">
        <f t="shared" si="25"/>
        <v>Ryder Donovan</v>
      </c>
      <c r="C1606">
        <v>2019</v>
      </c>
    </row>
    <row r="1607" spans="1:3" x14ac:dyDescent="0.2">
      <c r="A1607" t="s">
        <v>3546</v>
      </c>
      <c r="B1607" t="str">
        <f t="shared" si="25"/>
        <v>Saku Vesterinen</v>
      </c>
      <c r="C1607">
        <v>2018</v>
      </c>
    </row>
    <row r="1608" spans="1:3" x14ac:dyDescent="0.2">
      <c r="A1608" t="s">
        <v>2765</v>
      </c>
      <c r="B1608" t="str">
        <f t="shared" si="25"/>
        <v>Sam Anas</v>
      </c>
      <c r="C1608" t="s">
        <v>1788</v>
      </c>
    </row>
    <row r="1609" spans="1:3" x14ac:dyDescent="0.2">
      <c r="A1609" t="s">
        <v>2766</v>
      </c>
      <c r="B1609" t="str">
        <f t="shared" si="25"/>
        <v>Sam Carrick</v>
      </c>
      <c r="C1609" t="s">
        <v>1812</v>
      </c>
    </row>
    <row r="1610" spans="1:3" x14ac:dyDescent="0.2">
      <c r="A1610" t="s">
        <v>2767</v>
      </c>
      <c r="B1610" t="str">
        <f t="shared" si="25"/>
        <v>Sam Lafferty</v>
      </c>
      <c r="C1610" t="s">
        <v>1792</v>
      </c>
    </row>
    <row r="1611" spans="1:3" x14ac:dyDescent="0.2">
      <c r="A1611" t="s">
        <v>2768</v>
      </c>
      <c r="B1611" t="str">
        <f t="shared" si="25"/>
        <v>Sam Miletic</v>
      </c>
      <c r="C1611" t="s">
        <v>1792</v>
      </c>
    </row>
    <row r="1612" spans="1:3" x14ac:dyDescent="0.2">
      <c r="A1612" t="s">
        <v>2769</v>
      </c>
      <c r="B1612" t="str">
        <f t="shared" si="25"/>
        <v>Sam Steel</v>
      </c>
      <c r="C1612" t="s">
        <v>1812</v>
      </c>
    </row>
    <row r="1613" spans="1:3" x14ac:dyDescent="0.2">
      <c r="A1613" t="s">
        <v>3807</v>
      </c>
      <c r="B1613" t="str">
        <f t="shared" si="25"/>
        <v>Sam Stevens</v>
      </c>
      <c r="C1613">
        <v>2018</v>
      </c>
    </row>
    <row r="1614" spans="1:3" x14ac:dyDescent="0.2">
      <c r="A1614" t="s">
        <v>2770</v>
      </c>
      <c r="B1614" t="str">
        <f t="shared" si="25"/>
        <v>Sam Vigneault</v>
      </c>
      <c r="C1614" t="s">
        <v>1810</v>
      </c>
    </row>
    <row r="1615" spans="1:3" x14ac:dyDescent="0.2">
      <c r="A1615" t="s">
        <v>2771</v>
      </c>
      <c r="B1615" t="str">
        <f t="shared" si="25"/>
        <v>Sami Niku</v>
      </c>
      <c r="C1615" t="s">
        <v>1933</v>
      </c>
    </row>
    <row r="1616" spans="1:3" x14ac:dyDescent="0.2">
      <c r="A1616" t="s">
        <v>2772</v>
      </c>
      <c r="B1616" t="str">
        <f t="shared" si="25"/>
        <v>Sammy Blais</v>
      </c>
      <c r="C1616" t="s">
        <v>1796</v>
      </c>
    </row>
    <row r="1617" spans="1:3" x14ac:dyDescent="0.2">
      <c r="A1617" t="s">
        <v>3547</v>
      </c>
      <c r="B1617" t="str">
        <f t="shared" si="25"/>
        <v>Sampo Ranta</v>
      </c>
      <c r="C1617">
        <v>2018</v>
      </c>
    </row>
    <row r="1618" spans="1:3" x14ac:dyDescent="0.2">
      <c r="A1618" t="s">
        <v>3548</v>
      </c>
      <c r="B1618" t="str">
        <f t="shared" si="25"/>
        <v>Samuel Bitten</v>
      </c>
      <c r="C1618">
        <v>2018</v>
      </c>
    </row>
    <row r="1619" spans="1:3" x14ac:dyDescent="0.2">
      <c r="A1619" t="s">
        <v>3549</v>
      </c>
      <c r="B1619" t="str">
        <f t="shared" si="25"/>
        <v>Samuel Ersson</v>
      </c>
      <c r="C1619">
        <v>2018</v>
      </c>
    </row>
    <row r="1620" spans="1:3" x14ac:dyDescent="0.2">
      <c r="A1620" t="s">
        <v>3550</v>
      </c>
      <c r="B1620" t="str">
        <f t="shared" si="25"/>
        <v>Samuel Fagemo</v>
      </c>
      <c r="C1620">
        <v>2018</v>
      </c>
    </row>
    <row r="1621" spans="1:3" x14ac:dyDescent="0.2">
      <c r="A1621" t="s">
        <v>3551</v>
      </c>
      <c r="B1621" t="str">
        <f t="shared" si="25"/>
        <v>Samuel Harvey</v>
      </c>
      <c r="C1621">
        <v>2018</v>
      </c>
    </row>
    <row r="1622" spans="1:3" x14ac:dyDescent="0.2">
      <c r="A1622" t="s">
        <v>3552</v>
      </c>
      <c r="B1622" t="str">
        <f t="shared" si="25"/>
        <v>Samuel Houde</v>
      </c>
      <c r="C1622">
        <v>2018</v>
      </c>
    </row>
    <row r="1623" spans="1:3" x14ac:dyDescent="0.2">
      <c r="A1623" t="s">
        <v>3553</v>
      </c>
      <c r="B1623" t="str">
        <f t="shared" si="25"/>
        <v>Samuel Knazko</v>
      </c>
      <c r="C1623">
        <v>2020</v>
      </c>
    </row>
    <row r="1624" spans="1:3" x14ac:dyDescent="0.2">
      <c r="A1624" t="s">
        <v>2773</v>
      </c>
      <c r="B1624" t="str">
        <f t="shared" si="25"/>
        <v>Samuel Morin</v>
      </c>
      <c r="C1624" t="s">
        <v>1872</v>
      </c>
    </row>
    <row r="1625" spans="1:3" x14ac:dyDescent="0.2">
      <c r="A1625" t="s">
        <v>3554</v>
      </c>
      <c r="B1625" t="str">
        <f t="shared" si="25"/>
        <v>Samuel Poulin</v>
      </c>
      <c r="C1625">
        <v>2019</v>
      </c>
    </row>
    <row r="1626" spans="1:3" x14ac:dyDescent="0.2">
      <c r="A1626" t="s">
        <v>3555</v>
      </c>
      <c r="B1626" t="str">
        <f t="shared" si="25"/>
        <v>Samuel Salonen</v>
      </c>
      <c r="C1626">
        <v>2018</v>
      </c>
    </row>
    <row r="1627" spans="1:3" x14ac:dyDescent="0.2">
      <c r="A1627" t="s">
        <v>3556</v>
      </c>
      <c r="B1627" t="str">
        <f t="shared" si="25"/>
        <v>Samuel Solem</v>
      </c>
      <c r="C1627">
        <v>2018</v>
      </c>
    </row>
    <row r="1628" spans="1:3" x14ac:dyDescent="0.2">
      <c r="A1628" t="s">
        <v>2774</v>
      </c>
      <c r="B1628" t="str">
        <f t="shared" si="25"/>
        <v>Samuel Walker</v>
      </c>
      <c r="C1628" t="s">
        <v>1782</v>
      </c>
    </row>
    <row r="1629" spans="1:3" x14ac:dyDescent="0.2">
      <c r="A1629" t="s">
        <v>3557</v>
      </c>
      <c r="B1629" t="str">
        <f t="shared" si="25"/>
        <v>Santeri Salmela</v>
      </c>
      <c r="C1629">
        <v>2018</v>
      </c>
    </row>
    <row r="1630" spans="1:3" x14ac:dyDescent="0.2">
      <c r="A1630" t="s">
        <v>2775</v>
      </c>
      <c r="B1630" t="str">
        <f t="shared" si="25"/>
        <v>Santeri Virtanen</v>
      </c>
      <c r="C1630" t="s">
        <v>1933</v>
      </c>
    </row>
    <row r="1631" spans="1:3" x14ac:dyDescent="0.2">
      <c r="A1631" t="s">
        <v>3558</v>
      </c>
      <c r="B1631" t="str">
        <f t="shared" si="25"/>
        <v>Sasha Mutala</v>
      </c>
      <c r="C1631">
        <v>2019</v>
      </c>
    </row>
    <row r="1632" spans="1:3" x14ac:dyDescent="0.2">
      <c r="A1632" t="s">
        <v>3559</v>
      </c>
      <c r="B1632" t="str">
        <f t="shared" si="25"/>
        <v>Saveli Kuvardin</v>
      </c>
      <c r="C1632">
        <v>2020</v>
      </c>
    </row>
    <row r="1633" spans="1:3" x14ac:dyDescent="0.2">
      <c r="A1633" t="s">
        <v>3560</v>
      </c>
      <c r="B1633" t="str">
        <f t="shared" si="25"/>
        <v>Scott Perunovich</v>
      </c>
      <c r="C1633">
        <v>2018</v>
      </c>
    </row>
    <row r="1634" spans="1:3" x14ac:dyDescent="0.2">
      <c r="A1634" t="s">
        <v>2776</v>
      </c>
      <c r="B1634" t="str">
        <f t="shared" si="25"/>
        <v>Scott Reedy</v>
      </c>
      <c r="C1634" t="s">
        <v>1790</v>
      </c>
    </row>
    <row r="1635" spans="1:3" x14ac:dyDescent="0.2">
      <c r="A1635" t="s">
        <v>2777</v>
      </c>
      <c r="B1635" t="str">
        <f t="shared" si="25"/>
        <v>Scott Sabourin</v>
      </c>
      <c r="C1635" t="s">
        <v>1812</v>
      </c>
    </row>
    <row r="1636" spans="1:3" x14ac:dyDescent="0.2">
      <c r="A1636" t="s">
        <v>2778</v>
      </c>
      <c r="B1636" t="str">
        <f t="shared" si="25"/>
        <v>Scott Valentine</v>
      </c>
      <c r="C1636" t="s">
        <v>1800</v>
      </c>
    </row>
    <row r="1637" spans="1:3" x14ac:dyDescent="0.2">
      <c r="A1637" t="s">
        <v>2779</v>
      </c>
      <c r="B1637" t="str">
        <f t="shared" si="25"/>
        <v>Scott Walford</v>
      </c>
      <c r="C1637" t="s">
        <v>1780</v>
      </c>
    </row>
    <row r="1638" spans="1:3" x14ac:dyDescent="0.2">
      <c r="A1638" t="s">
        <v>3561</v>
      </c>
      <c r="B1638" t="str">
        <f t="shared" si="25"/>
        <v>Sean Comrie</v>
      </c>
      <c r="C1638">
        <v>2018</v>
      </c>
    </row>
    <row r="1639" spans="1:3" x14ac:dyDescent="0.2">
      <c r="A1639" t="s">
        <v>2780</v>
      </c>
      <c r="B1639" t="str">
        <f t="shared" si="25"/>
        <v>Sean Day</v>
      </c>
      <c r="C1639" t="s">
        <v>1802</v>
      </c>
    </row>
    <row r="1640" spans="1:3" x14ac:dyDescent="0.2">
      <c r="A1640" t="s">
        <v>3562</v>
      </c>
      <c r="B1640" t="str">
        <f t="shared" si="25"/>
        <v>Sean Dhooghe</v>
      </c>
      <c r="C1640">
        <v>2018</v>
      </c>
    </row>
    <row r="1641" spans="1:3" x14ac:dyDescent="0.2">
      <c r="A1641" t="s">
        <v>3563</v>
      </c>
      <c r="B1641" t="str">
        <f t="shared" si="25"/>
        <v>Sean Durzi</v>
      </c>
      <c r="C1641">
        <v>2018</v>
      </c>
    </row>
    <row r="1642" spans="1:3" x14ac:dyDescent="0.2">
      <c r="A1642" t="s">
        <v>3564</v>
      </c>
      <c r="B1642" t="str">
        <f t="shared" si="25"/>
        <v>Sean Farrell</v>
      </c>
      <c r="C1642">
        <v>2020</v>
      </c>
    </row>
    <row r="1643" spans="1:3" x14ac:dyDescent="0.2">
      <c r="A1643" t="s">
        <v>2781</v>
      </c>
      <c r="B1643" t="str">
        <f t="shared" si="25"/>
        <v>Sean Malone</v>
      </c>
      <c r="C1643" t="s">
        <v>1828</v>
      </c>
    </row>
    <row r="1644" spans="1:3" x14ac:dyDescent="0.2">
      <c r="A1644" t="s">
        <v>2782</v>
      </c>
      <c r="B1644" t="str">
        <f t="shared" si="25"/>
        <v>Sebastian Aho</v>
      </c>
      <c r="C1644" t="s">
        <v>1805</v>
      </c>
    </row>
    <row r="1645" spans="1:3" x14ac:dyDescent="0.2">
      <c r="A1645" t="s">
        <v>2783</v>
      </c>
      <c r="B1645" t="str">
        <f t="shared" si="25"/>
        <v>Sebastian Repo</v>
      </c>
      <c r="C1645" t="s">
        <v>1794</v>
      </c>
    </row>
    <row r="1646" spans="1:3" x14ac:dyDescent="0.2">
      <c r="A1646" t="s">
        <v>2784</v>
      </c>
      <c r="B1646" t="str">
        <f t="shared" si="25"/>
        <v>Sebastian Walfridsson</v>
      </c>
      <c r="C1646" t="s">
        <v>1771</v>
      </c>
    </row>
    <row r="1647" spans="1:3" x14ac:dyDescent="0.2">
      <c r="A1647" t="s">
        <v>3565</v>
      </c>
      <c r="B1647" t="str">
        <f t="shared" si="25"/>
        <v>Semyon Astashevsky</v>
      </c>
      <c r="C1647">
        <v>2019</v>
      </c>
    </row>
    <row r="1648" spans="1:3" x14ac:dyDescent="0.2">
      <c r="A1648" t="s">
        <v>3566</v>
      </c>
      <c r="B1648" t="str">
        <f t="shared" si="25"/>
        <v>Semyon Der-Arguchintsev</v>
      </c>
      <c r="C1648">
        <v>2018</v>
      </c>
    </row>
    <row r="1649" spans="1:3" x14ac:dyDescent="0.2">
      <c r="A1649" t="s">
        <v>3567</v>
      </c>
      <c r="B1649" t="str">
        <f t="shared" si="25"/>
        <v>Semyon Kizimov</v>
      </c>
      <c r="C1649">
        <v>2018</v>
      </c>
    </row>
    <row r="1650" spans="1:3" x14ac:dyDescent="0.2">
      <c r="A1650" t="s">
        <v>2785</v>
      </c>
      <c r="B1650" t="str">
        <f t="shared" si="25"/>
        <v>Sergei Boikov</v>
      </c>
      <c r="C1650" t="s">
        <v>1763</v>
      </c>
    </row>
    <row r="1651" spans="1:3" x14ac:dyDescent="0.2">
      <c r="A1651" t="s">
        <v>2786</v>
      </c>
      <c r="B1651" t="str">
        <f t="shared" si="25"/>
        <v>Sergei Tolchinsky</v>
      </c>
      <c r="C1651" t="s">
        <v>1808</v>
      </c>
    </row>
    <row r="1652" spans="1:3" x14ac:dyDescent="0.2">
      <c r="A1652" t="s">
        <v>2787</v>
      </c>
      <c r="B1652" t="str">
        <f t="shared" si="25"/>
        <v>Sergei Zborovsky</v>
      </c>
      <c r="C1652" t="s">
        <v>1802</v>
      </c>
    </row>
    <row r="1653" spans="1:3" x14ac:dyDescent="0.2">
      <c r="A1653" t="s">
        <v>3568</v>
      </c>
      <c r="B1653" t="str">
        <f t="shared" si="25"/>
        <v>Serron Noel</v>
      </c>
      <c r="C1653">
        <v>2018</v>
      </c>
    </row>
    <row r="1654" spans="1:3" x14ac:dyDescent="0.2">
      <c r="A1654" t="s">
        <v>3569</v>
      </c>
      <c r="B1654" t="str">
        <f t="shared" si="25"/>
        <v>Seth Barton</v>
      </c>
      <c r="C1654">
        <v>2018</v>
      </c>
    </row>
    <row r="1655" spans="1:3" x14ac:dyDescent="0.2">
      <c r="A1655" t="s">
        <v>2788</v>
      </c>
      <c r="B1655" t="str">
        <f t="shared" si="25"/>
        <v>Seth Griffith</v>
      </c>
      <c r="C1655" t="s">
        <v>1828</v>
      </c>
    </row>
    <row r="1656" spans="1:3" x14ac:dyDescent="0.2">
      <c r="A1656" t="s">
        <v>2789</v>
      </c>
      <c r="B1656" t="str">
        <f t="shared" si="25"/>
        <v>Seth Helgeson</v>
      </c>
      <c r="C1656" t="s">
        <v>1805</v>
      </c>
    </row>
    <row r="1657" spans="1:3" x14ac:dyDescent="0.2">
      <c r="A1657" t="s">
        <v>3570</v>
      </c>
      <c r="B1657" t="str">
        <f t="shared" si="25"/>
        <v>Seth Jarvis</v>
      </c>
      <c r="C1657">
        <v>2020</v>
      </c>
    </row>
    <row r="1658" spans="1:3" x14ac:dyDescent="0.2">
      <c r="A1658" t="s">
        <v>3806</v>
      </c>
      <c r="B1658" t="str">
        <f t="shared" si="25"/>
        <v>Severi Lahtinen</v>
      </c>
      <c r="C1658">
        <v>2018</v>
      </c>
    </row>
    <row r="1659" spans="1:3" x14ac:dyDescent="0.2">
      <c r="A1659" t="s">
        <v>2790</v>
      </c>
      <c r="B1659" t="str">
        <f t="shared" si="25"/>
        <v>Shane Bowers</v>
      </c>
      <c r="C1659" t="s">
        <v>1763</v>
      </c>
    </row>
    <row r="1660" spans="1:3" x14ac:dyDescent="0.2">
      <c r="A1660" t="s">
        <v>2791</v>
      </c>
      <c r="B1660" t="str">
        <f t="shared" si="25"/>
        <v>Shane Eiserman</v>
      </c>
      <c r="C1660" t="s">
        <v>1769</v>
      </c>
    </row>
    <row r="1661" spans="1:3" x14ac:dyDescent="0.2">
      <c r="A1661" t="s">
        <v>2792</v>
      </c>
      <c r="B1661" t="str">
        <f t="shared" si="25"/>
        <v>Shane Gersich</v>
      </c>
      <c r="C1661" t="s">
        <v>1771</v>
      </c>
    </row>
    <row r="1662" spans="1:3" x14ac:dyDescent="0.2">
      <c r="A1662" t="s">
        <v>2793</v>
      </c>
      <c r="B1662" t="str">
        <f t="shared" si="25"/>
        <v>Shane Prince</v>
      </c>
      <c r="C1662" t="s">
        <v>1805</v>
      </c>
    </row>
    <row r="1663" spans="1:3" x14ac:dyDescent="0.2">
      <c r="A1663" t="s">
        <v>3571</v>
      </c>
      <c r="B1663" t="str">
        <f t="shared" si="25"/>
        <v>Shaw Boomhower</v>
      </c>
      <c r="C1663">
        <v>2018</v>
      </c>
    </row>
    <row r="1664" spans="1:3" x14ac:dyDescent="0.2">
      <c r="A1664" t="s">
        <v>3572</v>
      </c>
      <c r="B1664" t="str">
        <f t="shared" si="25"/>
        <v>Shawn Boudrias</v>
      </c>
      <c r="C1664">
        <v>2018</v>
      </c>
    </row>
    <row r="1665" spans="1:3" x14ac:dyDescent="0.2">
      <c r="A1665" t="s">
        <v>3573</v>
      </c>
      <c r="B1665" t="str">
        <f t="shared" si="25"/>
        <v>Shawn Element</v>
      </c>
      <c r="C1665">
        <v>2018</v>
      </c>
    </row>
    <row r="1666" spans="1:3" x14ac:dyDescent="0.2">
      <c r="A1666" t="s">
        <v>2794</v>
      </c>
      <c r="B1666" t="str">
        <f t="shared" ref="B1666:B1729" si="26">LEFT(A1666,FIND("(",A1666)-2)</f>
        <v>Shea Theodore</v>
      </c>
      <c r="C1666" t="s">
        <v>1820</v>
      </c>
    </row>
    <row r="1667" spans="1:3" x14ac:dyDescent="0.2">
      <c r="A1667" t="s">
        <v>2795</v>
      </c>
      <c r="B1667" t="str">
        <f t="shared" si="26"/>
        <v>Simon Bourque</v>
      </c>
      <c r="C1667" t="s">
        <v>1780</v>
      </c>
    </row>
    <row r="1668" spans="1:3" x14ac:dyDescent="0.2">
      <c r="A1668" t="s">
        <v>3574</v>
      </c>
      <c r="B1668" t="str">
        <f t="shared" si="26"/>
        <v>Simon Holmström</v>
      </c>
      <c r="C1668">
        <v>2019</v>
      </c>
    </row>
    <row r="1669" spans="1:3" x14ac:dyDescent="0.2">
      <c r="A1669" t="s">
        <v>3575</v>
      </c>
      <c r="B1669" t="str">
        <f t="shared" si="26"/>
        <v>Simon Johansson</v>
      </c>
      <c r="C1669">
        <v>2018</v>
      </c>
    </row>
    <row r="1670" spans="1:3" x14ac:dyDescent="0.2">
      <c r="A1670" t="s">
        <v>3576</v>
      </c>
      <c r="B1670" t="str">
        <f t="shared" si="26"/>
        <v>Simon Kjellberg</v>
      </c>
      <c r="C1670">
        <v>2018</v>
      </c>
    </row>
    <row r="1671" spans="1:3" x14ac:dyDescent="0.2">
      <c r="A1671" t="s">
        <v>3797</v>
      </c>
      <c r="B1671" t="str">
        <f t="shared" si="26"/>
        <v>Simon Knak</v>
      </c>
      <c r="C1671">
        <v>2020</v>
      </c>
    </row>
    <row r="1672" spans="1:3" x14ac:dyDescent="0.2">
      <c r="A1672" t="s">
        <v>3577</v>
      </c>
      <c r="B1672" t="str">
        <f t="shared" si="26"/>
        <v>Simon Lundmark</v>
      </c>
      <c r="C1672">
        <v>2019</v>
      </c>
    </row>
    <row r="1673" spans="1:3" x14ac:dyDescent="0.2">
      <c r="A1673" t="s">
        <v>2796</v>
      </c>
      <c r="B1673" t="str">
        <f t="shared" si="26"/>
        <v>Skyler Brind'Amour</v>
      </c>
      <c r="C1673" t="s">
        <v>1765</v>
      </c>
    </row>
    <row r="1674" spans="1:3" x14ac:dyDescent="0.2">
      <c r="A1674" t="s">
        <v>2797</v>
      </c>
      <c r="B1674" t="str">
        <f t="shared" si="26"/>
        <v>Skyler McKenzie</v>
      </c>
      <c r="C1674" t="s">
        <v>1933</v>
      </c>
    </row>
    <row r="1675" spans="1:3" x14ac:dyDescent="0.2">
      <c r="A1675" t="s">
        <v>3578</v>
      </c>
      <c r="B1675" t="str">
        <f t="shared" si="26"/>
        <v>Sondre Bolling Vaaler</v>
      </c>
      <c r="C1675">
        <v>2018</v>
      </c>
    </row>
    <row r="1676" spans="1:3" x14ac:dyDescent="0.2">
      <c r="A1676" t="s">
        <v>2798</v>
      </c>
      <c r="B1676" t="str">
        <f t="shared" si="26"/>
        <v>Sonny Milano</v>
      </c>
      <c r="C1676" t="s">
        <v>1810</v>
      </c>
    </row>
    <row r="1677" spans="1:3" x14ac:dyDescent="0.2">
      <c r="A1677" t="s">
        <v>2799</v>
      </c>
      <c r="B1677" t="str">
        <f t="shared" si="26"/>
        <v>Spencer Foo</v>
      </c>
      <c r="C1677" t="s">
        <v>1784</v>
      </c>
    </row>
    <row r="1678" spans="1:3" x14ac:dyDescent="0.2">
      <c r="A1678" t="s">
        <v>3579</v>
      </c>
      <c r="B1678" t="str">
        <f t="shared" si="26"/>
        <v>Spencer Knight</v>
      </c>
      <c r="C1678">
        <v>2019</v>
      </c>
    </row>
    <row r="1679" spans="1:3" x14ac:dyDescent="0.2">
      <c r="A1679" t="s">
        <v>3580</v>
      </c>
      <c r="B1679" t="str">
        <f t="shared" si="26"/>
        <v>Spencer Moe</v>
      </c>
      <c r="C1679">
        <v>2018</v>
      </c>
    </row>
    <row r="1680" spans="1:3" x14ac:dyDescent="0.2">
      <c r="A1680" t="s">
        <v>2800</v>
      </c>
      <c r="B1680" t="str">
        <f t="shared" si="26"/>
        <v>Spencer Smallman</v>
      </c>
      <c r="C1680" t="s">
        <v>1808</v>
      </c>
    </row>
    <row r="1681" spans="1:3" x14ac:dyDescent="0.2">
      <c r="A1681" t="s">
        <v>3581</v>
      </c>
      <c r="B1681" t="str">
        <f t="shared" si="26"/>
        <v>Spencer Stastney</v>
      </c>
      <c r="C1681">
        <v>2018</v>
      </c>
    </row>
    <row r="1682" spans="1:3" x14ac:dyDescent="0.2">
      <c r="A1682" t="s">
        <v>2801</v>
      </c>
      <c r="B1682" t="str">
        <f t="shared" si="26"/>
        <v>Spencer Watson</v>
      </c>
      <c r="C1682" t="s">
        <v>1817</v>
      </c>
    </row>
    <row r="1683" spans="1:3" x14ac:dyDescent="0.2">
      <c r="A1683" t="s">
        <v>3582</v>
      </c>
      <c r="B1683" t="str">
        <f t="shared" si="26"/>
        <v>Stanislav Demin</v>
      </c>
      <c r="C1683">
        <v>2018</v>
      </c>
    </row>
    <row r="1684" spans="1:3" x14ac:dyDescent="0.2">
      <c r="A1684" t="s">
        <v>2802</v>
      </c>
      <c r="B1684" t="str">
        <f t="shared" si="26"/>
        <v>Stefan Elliott</v>
      </c>
      <c r="C1684" t="s">
        <v>1800</v>
      </c>
    </row>
    <row r="1685" spans="1:3" x14ac:dyDescent="0.2">
      <c r="A1685" t="s">
        <v>2803</v>
      </c>
      <c r="B1685" t="str">
        <f t="shared" si="26"/>
        <v>Stefan Matteau</v>
      </c>
      <c r="C1685" t="s">
        <v>1820</v>
      </c>
    </row>
    <row r="1686" spans="1:3" x14ac:dyDescent="0.2">
      <c r="A1686" t="s">
        <v>2804</v>
      </c>
      <c r="B1686" t="str">
        <f t="shared" si="26"/>
        <v>Stelio Mattheos</v>
      </c>
      <c r="C1686" t="s">
        <v>1808</v>
      </c>
    </row>
    <row r="1687" spans="1:3" x14ac:dyDescent="0.2">
      <c r="A1687" t="s">
        <v>2805</v>
      </c>
      <c r="B1687" t="str">
        <f t="shared" si="26"/>
        <v>Stepan Falkovsky</v>
      </c>
      <c r="C1687" t="s">
        <v>1817</v>
      </c>
    </row>
    <row r="1688" spans="1:3" x14ac:dyDescent="0.2">
      <c r="A1688" t="s">
        <v>3583</v>
      </c>
      <c r="B1688" t="str">
        <f t="shared" si="26"/>
        <v>Stéphane Patry</v>
      </c>
      <c r="C1688">
        <v>2018</v>
      </c>
    </row>
    <row r="1689" spans="1:3" x14ac:dyDescent="0.2">
      <c r="A1689" t="s">
        <v>3584</v>
      </c>
      <c r="B1689" t="str">
        <f t="shared" si="26"/>
        <v>Stephen Dhillon</v>
      </c>
      <c r="C1689">
        <v>2018</v>
      </c>
    </row>
    <row r="1690" spans="1:3" x14ac:dyDescent="0.2">
      <c r="A1690" t="s">
        <v>2806</v>
      </c>
      <c r="B1690" t="str">
        <f t="shared" si="26"/>
        <v>Stephen Gionta</v>
      </c>
      <c r="C1690" t="s">
        <v>1805</v>
      </c>
    </row>
    <row r="1691" spans="1:3" x14ac:dyDescent="0.2">
      <c r="A1691" t="s">
        <v>2807</v>
      </c>
      <c r="B1691" t="str">
        <f t="shared" si="26"/>
        <v>Steve Bernier</v>
      </c>
      <c r="C1691" t="s">
        <v>1805</v>
      </c>
    </row>
    <row r="1692" spans="1:3" x14ac:dyDescent="0.2">
      <c r="A1692" t="s">
        <v>2808</v>
      </c>
      <c r="B1692" t="str">
        <f t="shared" si="26"/>
        <v>Steve Oleksy</v>
      </c>
      <c r="C1692" t="s">
        <v>1812</v>
      </c>
    </row>
    <row r="1693" spans="1:3" x14ac:dyDescent="0.2">
      <c r="A1693" t="s">
        <v>2809</v>
      </c>
      <c r="B1693" t="str">
        <f t="shared" si="26"/>
        <v>Steven Fogarty</v>
      </c>
      <c r="C1693" t="s">
        <v>1802</v>
      </c>
    </row>
    <row r="1694" spans="1:3" x14ac:dyDescent="0.2">
      <c r="A1694" t="s">
        <v>2810</v>
      </c>
      <c r="B1694" t="str">
        <f t="shared" si="26"/>
        <v>Steven Johnson</v>
      </c>
      <c r="C1694" t="s">
        <v>1817</v>
      </c>
    </row>
    <row r="1695" spans="1:3" x14ac:dyDescent="0.2">
      <c r="A1695" t="s">
        <v>2811</v>
      </c>
      <c r="B1695" t="str">
        <f t="shared" si="26"/>
        <v>Steven Lorentz</v>
      </c>
      <c r="C1695" t="s">
        <v>1808</v>
      </c>
    </row>
    <row r="1696" spans="1:3" x14ac:dyDescent="0.2">
      <c r="A1696" t="s">
        <v>2812</v>
      </c>
      <c r="B1696" t="str">
        <f t="shared" si="26"/>
        <v>Steven Ruggiero</v>
      </c>
      <c r="C1696" t="s">
        <v>1812</v>
      </c>
    </row>
    <row r="1697" spans="1:3" x14ac:dyDescent="0.2">
      <c r="A1697" t="s">
        <v>2813</v>
      </c>
      <c r="B1697" t="str">
        <f t="shared" si="26"/>
        <v>Steven Santini</v>
      </c>
      <c r="C1697" t="s">
        <v>1767</v>
      </c>
    </row>
    <row r="1698" spans="1:3" x14ac:dyDescent="0.2">
      <c r="A1698" t="s">
        <v>2814</v>
      </c>
      <c r="B1698" t="str">
        <f t="shared" si="26"/>
        <v>Steven Spinner</v>
      </c>
      <c r="C1698" t="s">
        <v>1771</v>
      </c>
    </row>
    <row r="1699" spans="1:3" x14ac:dyDescent="0.2">
      <c r="A1699" t="s">
        <v>2815</v>
      </c>
      <c r="B1699" t="str">
        <f t="shared" si="26"/>
        <v>T.J. Brennan</v>
      </c>
      <c r="C1699" t="s">
        <v>1872</v>
      </c>
    </row>
    <row r="1700" spans="1:3" x14ac:dyDescent="0.2">
      <c r="A1700" t="s">
        <v>2816</v>
      </c>
      <c r="B1700" t="str">
        <f t="shared" si="26"/>
        <v>T.J. Tynan</v>
      </c>
      <c r="C1700" t="s">
        <v>1820</v>
      </c>
    </row>
    <row r="1701" spans="1:3" x14ac:dyDescent="0.2">
      <c r="A1701" t="s">
        <v>3585</v>
      </c>
      <c r="B1701" t="str">
        <f t="shared" si="26"/>
        <v>T.J. Walsh</v>
      </c>
      <c r="C1701">
        <v>2018</v>
      </c>
    </row>
    <row r="1702" spans="1:3" x14ac:dyDescent="0.2">
      <c r="A1702" t="s">
        <v>3586</v>
      </c>
      <c r="B1702" t="str">
        <f t="shared" si="26"/>
        <v>Tag Bertuzzi</v>
      </c>
      <c r="C1702">
        <v>2019</v>
      </c>
    </row>
    <row r="1703" spans="1:3" x14ac:dyDescent="0.2">
      <c r="A1703" t="s">
        <v>2817</v>
      </c>
      <c r="B1703" t="str">
        <f t="shared" si="26"/>
        <v>Tage Thompson</v>
      </c>
      <c r="C1703" t="s">
        <v>1796</v>
      </c>
    </row>
    <row r="1704" spans="1:3" x14ac:dyDescent="0.2">
      <c r="A1704" t="s">
        <v>2818</v>
      </c>
      <c r="B1704" t="str">
        <f t="shared" si="26"/>
        <v>Tanner Fritz</v>
      </c>
      <c r="C1704" t="s">
        <v>1805</v>
      </c>
    </row>
    <row r="1705" spans="1:3" x14ac:dyDescent="0.2">
      <c r="A1705" t="s">
        <v>2819</v>
      </c>
      <c r="B1705" t="str">
        <f t="shared" si="26"/>
        <v>Tanner Glass</v>
      </c>
      <c r="C1705" t="s">
        <v>1784</v>
      </c>
    </row>
    <row r="1706" spans="1:3" x14ac:dyDescent="0.2">
      <c r="A1706" t="s">
        <v>2820</v>
      </c>
      <c r="B1706" t="str">
        <f t="shared" si="26"/>
        <v>Tanner Kaspick</v>
      </c>
      <c r="C1706" t="s">
        <v>1796</v>
      </c>
    </row>
    <row r="1707" spans="1:3" x14ac:dyDescent="0.2">
      <c r="A1707" t="s">
        <v>2821</v>
      </c>
      <c r="B1707" t="str">
        <f t="shared" si="26"/>
        <v>Tanner Kero</v>
      </c>
      <c r="C1707" t="s">
        <v>1778</v>
      </c>
    </row>
    <row r="1708" spans="1:3" x14ac:dyDescent="0.2">
      <c r="A1708" t="s">
        <v>2822</v>
      </c>
      <c r="B1708" t="str">
        <f t="shared" si="26"/>
        <v>Tanner Laczynski</v>
      </c>
      <c r="C1708" t="s">
        <v>1872</v>
      </c>
    </row>
    <row r="1709" spans="1:3" x14ac:dyDescent="0.2">
      <c r="A1709" t="s">
        <v>3587</v>
      </c>
      <c r="B1709" t="str">
        <f t="shared" si="26"/>
        <v>Tanner Latsch</v>
      </c>
      <c r="C1709">
        <v>2020</v>
      </c>
    </row>
    <row r="1710" spans="1:3" x14ac:dyDescent="0.2">
      <c r="A1710" t="s">
        <v>2823</v>
      </c>
      <c r="B1710" t="str">
        <f t="shared" si="26"/>
        <v>Tanner Richard</v>
      </c>
      <c r="C1710" t="s">
        <v>1782</v>
      </c>
    </row>
    <row r="1711" spans="1:3" x14ac:dyDescent="0.2">
      <c r="A1711" t="s">
        <v>2824</v>
      </c>
      <c r="B1711" t="str">
        <f t="shared" si="26"/>
        <v>Tarmo Reunanen</v>
      </c>
      <c r="C1711" t="s">
        <v>1802</v>
      </c>
    </row>
    <row r="1712" spans="1:3" x14ac:dyDescent="0.2">
      <c r="A1712" t="s">
        <v>2825</v>
      </c>
      <c r="B1712" t="str">
        <f t="shared" si="26"/>
        <v>Taylor Aronson</v>
      </c>
      <c r="C1712" t="s">
        <v>1800</v>
      </c>
    </row>
    <row r="1713" spans="1:3" x14ac:dyDescent="0.2">
      <c r="A1713" t="s">
        <v>2826</v>
      </c>
      <c r="B1713" t="str">
        <f t="shared" si="26"/>
        <v>Taylor Fedun</v>
      </c>
      <c r="C1713" t="s">
        <v>1828</v>
      </c>
    </row>
    <row r="1714" spans="1:3" x14ac:dyDescent="0.2">
      <c r="A1714" t="s">
        <v>3588</v>
      </c>
      <c r="B1714" t="str">
        <f t="shared" si="26"/>
        <v>Taylor Gauthier</v>
      </c>
      <c r="C1714">
        <v>2019</v>
      </c>
    </row>
    <row r="1715" spans="1:3" x14ac:dyDescent="0.2">
      <c r="A1715" t="s">
        <v>2827</v>
      </c>
      <c r="B1715" t="str">
        <f t="shared" si="26"/>
        <v>Taylor Raddysh</v>
      </c>
      <c r="C1715" t="s">
        <v>1782</v>
      </c>
    </row>
    <row r="1716" spans="1:3" x14ac:dyDescent="0.2">
      <c r="A1716" t="s">
        <v>3589</v>
      </c>
      <c r="B1716" t="str">
        <f t="shared" si="26"/>
        <v>Teddy Wooding</v>
      </c>
      <c r="C1716">
        <v>2018</v>
      </c>
    </row>
    <row r="1717" spans="1:3" x14ac:dyDescent="0.2">
      <c r="A1717" t="s">
        <v>2828</v>
      </c>
      <c r="B1717" t="str">
        <f t="shared" si="26"/>
        <v>Teemu Pulkkinen</v>
      </c>
      <c r="C1717" t="s">
        <v>1820</v>
      </c>
    </row>
    <row r="1718" spans="1:3" x14ac:dyDescent="0.2">
      <c r="A1718" t="s">
        <v>2829</v>
      </c>
      <c r="B1718" t="str">
        <f t="shared" si="26"/>
        <v>Teodors Blugers</v>
      </c>
      <c r="C1718" t="s">
        <v>1792</v>
      </c>
    </row>
    <row r="1719" spans="1:3" x14ac:dyDescent="0.2">
      <c r="A1719" t="s">
        <v>2830</v>
      </c>
      <c r="B1719" t="str">
        <f t="shared" si="26"/>
        <v>Terrance Amorosa</v>
      </c>
      <c r="C1719" t="s">
        <v>1872</v>
      </c>
    </row>
    <row r="1720" spans="1:3" x14ac:dyDescent="0.2">
      <c r="A1720" t="s">
        <v>3590</v>
      </c>
      <c r="B1720" t="str">
        <f t="shared" si="26"/>
        <v>Théo Rochette</v>
      </c>
      <c r="C1720">
        <v>2020</v>
      </c>
    </row>
    <row r="1721" spans="1:3" x14ac:dyDescent="0.2">
      <c r="A1721" t="s">
        <v>3591</v>
      </c>
      <c r="B1721" t="str">
        <f t="shared" si="26"/>
        <v>Theodor Niederbach</v>
      </c>
      <c r="C1721">
        <v>2020</v>
      </c>
    </row>
    <row r="1722" spans="1:3" x14ac:dyDescent="0.2">
      <c r="A1722" t="s">
        <v>3592</v>
      </c>
      <c r="B1722" t="str">
        <f t="shared" si="26"/>
        <v>Thomas Bordeleau</v>
      </c>
      <c r="C1722">
        <v>2020</v>
      </c>
    </row>
    <row r="1723" spans="1:3" x14ac:dyDescent="0.2">
      <c r="A1723" t="s">
        <v>3593</v>
      </c>
      <c r="B1723" t="str">
        <f t="shared" si="26"/>
        <v>Thomas Casey</v>
      </c>
      <c r="C1723">
        <v>2018</v>
      </c>
    </row>
    <row r="1724" spans="1:3" x14ac:dyDescent="0.2">
      <c r="A1724" t="s">
        <v>2831</v>
      </c>
      <c r="B1724" t="str">
        <f t="shared" si="26"/>
        <v>Thomas Chabot</v>
      </c>
      <c r="C1724" t="s">
        <v>1769</v>
      </c>
    </row>
    <row r="1725" spans="1:3" x14ac:dyDescent="0.2">
      <c r="A1725" t="s">
        <v>2832</v>
      </c>
      <c r="B1725" t="str">
        <f t="shared" si="26"/>
        <v>Thomas Di Pauli</v>
      </c>
      <c r="C1725" t="s">
        <v>1792</v>
      </c>
    </row>
    <row r="1726" spans="1:3" x14ac:dyDescent="0.2">
      <c r="A1726" t="s">
        <v>3594</v>
      </c>
      <c r="B1726" t="str">
        <f t="shared" si="26"/>
        <v>Thomas Éthier</v>
      </c>
      <c r="C1726">
        <v>2018</v>
      </c>
    </row>
    <row r="1727" spans="1:3" x14ac:dyDescent="0.2">
      <c r="A1727" t="s">
        <v>3595</v>
      </c>
      <c r="B1727" t="str">
        <f t="shared" si="26"/>
        <v>Thomas Harley</v>
      </c>
      <c r="C1727">
        <v>2019</v>
      </c>
    </row>
    <row r="1728" spans="1:3" x14ac:dyDescent="0.2">
      <c r="A1728" t="s">
        <v>2833</v>
      </c>
      <c r="B1728" t="str">
        <f t="shared" si="26"/>
        <v>Thomas Novak</v>
      </c>
      <c r="C1728" t="s">
        <v>1800</v>
      </c>
    </row>
    <row r="1729" spans="1:3" x14ac:dyDescent="0.2">
      <c r="A1729" t="s">
        <v>2834</v>
      </c>
      <c r="B1729" t="str">
        <f t="shared" si="26"/>
        <v>Thomas Schemitsch</v>
      </c>
      <c r="C1729" t="s">
        <v>1794</v>
      </c>
    </row>
    <row r="1730" spans="1:3" x14ac:dyDescent="0.2">
      <c r="A1730" t="s">
        <v>3596</v>
      </c>
      <c r="B1730" t="str">
        <f t="shared" ref="B1730:B1793" si="27">LEFT(A1730,FIND("(",A1730)-2)</f>
        <v>Tim Berni</v>
      </c>
      <c r="C1730">
        <v>2018</v>
      </c>
    </row>
    <row r="1731" spans="1:3" x14ac:dyDescent="0.2">
      <c r="A1731" t="s">
        <v>2835</v>
      </c>
      <c r="B1731" t="str">
        <f t="shared" si="27"/>
        <v>Tim Clifton</v>
      </c>
      <c r="C1731" t="s">
        <v>1790</v>
      </c>
    </row>
    <row r="1732" spans="1:3" x14ac:dyDescent="0.2">
      <c r="A1732" t="s">
        <v>3597</v>
      </c>
      <c r="B1732" t="str">
        <f t="shared" si="27"/>
        <v>Tim Fleischer</v>
      </c>
      <c r="C1732">
        <v>2019</v>
      </c>
    </row>
    <row r="1733" spans="1:3" x14ac:dyDescent="0.2">
      <c r="A1733" t="s">
        <v>3770</v>
      </c>
      <c r="B1733" t="str">
        <f t="shared" si="27"/>
        <v>Tim Heed</v>
      </c>
      <c r="C1733" t="s">
        <v>1790</v>
      </c>
    </row>
    <row r="1734" spans="1:3" x14ac:dyDescent="0.2">
      <c r="A1734" t="s">
        <v>2836</v>
      </c>
      <c r="B1734" t="str">
        <f t="shared" si="27"/>
        <v>Tim McGauley</v>
      </c>
      <c r="C1734" t="s">
        <v>1771</v>
      </c>
    </row>
    <row r="1735" spans="1:3" x14ac:dyDescent="0.2">
      <c r="A1735" t="s">
        <v>2837</v>
      </c>
      <c r="B1735" t="str">
        <f t="shared" si="27"/>
        <v>Tim Söderlund</v>
      </c>
      <c r="C1735" t="s">
        <v>1778</v>
      </c>
    </row>
    <row r="1736" spans="1:3" x14ac:dyDescent="0.2">
      <c r="A1736" t="s">
        <v>3598</v>
      </c>
      <c r="B1736" t="str">
        <f t="shared" si="27"/>
        <v>Tim Stützle</v>
      </c>
      <c r="C1736">
        <v>2020</v>
      </c>
    </row>
    <row r="1737" spans="1:3" x14ac:dyDescent="0.2">
      <c r="A1737" t="s">
        <v>2838</v>
      </c>
      <c r="B1737" t="str">
        <f t="shared" si="27"/>
        <v>Timothy Gettinger</v>
      </c>
      <c r="C1737" t="s">
        <v>1802</v>
      </c>
    </row>
    <row r="1738" spans="1:3" x14ac:dyDescent="0.2">
      <c r="A1738" t="s">
        <v>2839</v>
      </c>
      <c r="B1738" t="str">
        <f t="shared" si="27"/>
        <v>Timothy Liljegren</v>
      </c>
      <c r="C1738" t="s">
        <v>1775</v>
      </c>
    </row>
    <row r="1739" spans="1:3" x14ac:dyDescent="0.2">
      <c r="A1739" t="s">
        <v>3599</v>
      </c>
      <c r="B1739" t="str">
        <f t="shared" si="27"/>
        <v>Tobias Björnfot</v>
      </c>
      <c r="C1739">
        <v>2019</v>
      </c>
    </row>
    <row r="1740" spans="1:3" x14ac:dyDescent="0.2">
      <c r="A1740" t="s">
        <v>2840</v>
      </c>
      <c r="B1740" t="str">
        <f t="shared" si="27"/>
        <v>Tobias Geisser</v>
      </c>
      <c r="C1740" t="s">
        <v>1771</v>
      </c>
    </row>
    <row r="1741" spans="1:3" x14ac:dyDescent="0.2">
      <c r="A1741" t="s">
        <v>2840</v>
      </c>
      <c r="B1741" t="str">
        <f t="shared" si="27"/>
        <v>Tobias Geisser</v>
      </c>
      <c r="C1741" t="s">
        <v>1771</v>
      </c>
    </row>
    <row r="1742" spans="1:3" x14ac:dyDescent="0.2">
      <c r="A1742" t="s">
        <v>2841</v>
      </c>
      <c r="B1742" t="str">
        <f t="shared" si="27"/>
        <v>Tobias Lindberg</v>
      </c>
      <c r="C1742" t="s">
        <v>1792</v>
      </c>
    </row>
    <row r="1743" spans="1:3" x14ac:dyDescent="0.2">
      <c r="A1743" t="s">
        <v>2842</v>
      </c>
      <c r="B1743" t="str">
        <f t="shared" si="27"/>
        <v>Todd Burgess</v>
      </c>
      <c r="C1743" t="s">
        <v>1769</v>
      </c>
    </row>
    <row r="1744" spans="1:3" x14ac:dyDescent="0.2">
      <c r="A1744" t="s">
        <v>3600</v>
      </c>
      <c r="B1744" t="str">
        <f t="shared" si="27"/>
        <v>Todd Scott</v>
      </c>
      <c r="C1744">
        <v>2018</v>
      </c>
    </row>
    <row r="1745" spans="1:3" x14ac:dyDescent="0.2">
      <c r="A1745" t="s">
        <v>2843</v>
      </c>
      <c r="B1745" t="str">
        <f t="shared" si="27"/>
        <v>Tom Parisi</v>
      </c>
      <c r="C1745" t="s">
        <v>1780</v>
      </c>
    </row>
    <row r="1746" spans="1:3" x14ac:dyDescent="0.2">
      <c r="A1746" t="s">
        <v>2844</v>
      </c>
      <c r="B1746" t="str">
        <f t="shared" si="27"/>
        <v>Tom Sestito</v>
      </c>
      <c r="C1746" t="s">
        <v>1792</v>
      </c>
    </row>
    <row r="1747" spans="1:3" x14ac:dyDescent="0.2">
      <c r="A1747" t="s">
        <v>3601</v>
      </c>
      <c r="B1747" t="str">
        <f t="shared" si="27"/>
        <v>Tomas Dajcar</v>
      </c>
      <c r="C1747">
        <v>2018</v>
      </c>
    </row>
    <row r="1748" spans="1:3" x14ac:dyDescent="0.2">
      <c r="A1748" t="s">
        <v>2845</v>
      </c>
      <c r="B1748" t="str">
        <f t="shared" si="27"/>
        <v>Tomas Hyka</v>
      </c>
      <c r="C1748" t="s">
        <v>1820</v>
      </c>
    </row>
    <row r="1749" spans="1:3" x14ac:dyDescent="0.2">
      <c r="A1749" t="s">
        <v>2846</v>
      </c>
      <c r="B1749" t="str">
        <f t="shared" si="27"/>
        <v>Tomas Jurco</v>
      </c>
      <c r="C1749" t="s">
        <v>1778</v>
      </c>
    </row>
    <row r="1750" spans="1:3" x14ac:dyDescent="0.2">
      <c r="A1750" t="s">
        <v>3602</v>
      </c>
      <c r="B1750" t="str">
        <f t="shared" si="27"/>
        <v>Tomas Koblizek</v>
      </c>
      <c r="C1750">
        <v>2018</v>
      </c>
    </row>
    <row r="1751" spans="1:3" x14ac:dyDescent="0.2">
      <c r="A1751" t="s">
        <v>2847</v>
      </c>
      <c r="B1751" t="str">
        <f t="shared" si="27"/>
        <v>Tommy Cross</v>
      </c>
      <c r="C1751" t="s">
        <v>1826</v>
      </c>
    </row>
    <row r="1752" spans="1:3" x14ac:dyDescent="0.2">
      <c r="A1752" t="s">
        <v>3603</v>
      </c>
      <c r="B1752" t="str">
        <f t="shared" si="27"/>
        <v>Tommy Miller</v>
      </c>
      <c r="C1752">
        <v>2018</v>
      </c>
    </row>
    <row r="1753" spans="1:3" x14ac:dyDescent="0.2">
      <c r="A1753" t="s">
        <v>2848</v>
      </c>
      <c r="B1753" t="str">
        <f t="shared" si="27"/>
        <v>Tommy Vannelli</v>
      </c>
      <c r="C1753" t="s">
        <v>1796</v>
      </c>
    </row>
    <row r="1754" spans="1:3" x14ac:dyDescent="0.2">
      <c r="A1754" t="s">
        <v>3604</v>
      </c>
      <c r="B1754" t="str">
        <f t="shared" si="27"/>
        <v>Toni Utunen</v>
      </c>
      <c r="C1754">
        <v>2018</v>
      </c>
    </row>
    <row r="1755" spans="1:3" x14ac:dyDescent="0.2">
      <c r="A1755" t="s">
        <v>2849</v>
      </c>
      <c r="B1755" t="str">
        <f t="shared" si="27"/>
        <v>Tony DeAngelo</v>
      </c>
      <c r="C1755" t="s">
        <v>1802</v>
      </c>
    </row>
    <row r="1756" spans="1:3" x14ac:dyDescent="0.2">
      <c r="A1756" t="s">
        <v>3605</v>
      </c>
      <c r="B1756" t="str">
        <f t="shared" si="27"/>
        <v>Tony Malinowski</v>
      </c>
      <c r="C1756">
        <v>2018</v>
      </c>
    </row>
    <row r="1757" spans="1:3" x14ac:dyDescent="0.2">
      <c r="A1757" t="s">
        <v>2850</v>
      </c>
      <c r="B1757" t="str">
        <f t="shared" si="27"/>
        <v>Travis Barron</v>
      </c>
      <c r="C1757" t="s">
        <v>1763</v>
      </c>
    </row>
    <row r="1758" spans="1:3" x14ac:dyDescent="0.2">
      <c r="A1758" t="s">
        <v>2851</v>
      </c>
      <c r="B1758" t="str">
        <f t="shared" si="27"/>
        <v>Travis Boyd</v>
      </c>
      <c r="C1758" t="s">
        <v>1771</v>
      </c>
    </row>
    <row r="1759" spans="1:3" x14ac:dyDescent="0.2">
      <c r="A1759" t="s">
        <v>2852</v>
      </c>
      <c r="B1759" t="str">
        <f t="shared" si="27"/>
        <v>Travis Dermott</v>
      </c>
      <c r="C1759" t="s">
        <v>1775</v>
      </c>
    </row>
    <row r="1760" spans="1:3" x14ac:dyDescent="0.2">
      <c r="A1760" t="s">
        <v>3606</v>
      </c>
      <c r="B1760" t="str">
        <f t="shared" si="27"/>
        <v>Travis Mitchell</v>
      </c>
      <c r="C1760">
        <v>2018</v>
      </c>
    </row>
    <row r="1761" spans="1:3" x14ac:dyDescent="0.2">
      <c r="A1761" t="s">
        <v>2853</v>
      </c>
      <c r="B1761" t="str">
        <f t="shared" si="27"/>
        <v>Travis Sanheim</v>
      </c>
      <c r="C1761" t="s">
        <v>1872</v>
      </c>
    </row>
    <row r="1762" spans="1:3" x14ac:dyDescent="0.2">
      <c r="A1762" t="s">
        <v>3607</v>
      </c>
      <c r="B1762" t="str">
        <f t="shared" si="27"/>
        <v>Travis Treloar</v>
      </c>
      <c r="C1762">
        <v>2019</v>
      </c>
    </row>
    <row r="1763" spans="1:3" x14ac:dyDescent="0.2">
      <c r="A1763" t="s">
        <v>2854</v>
      </c>
      <c r="B1763" t="str">
        <f t="shared" si="27"/>
        <v>Trent Frederic</v>
      </c>
      <c r="C1763" t="s">
        <v>1826</v>
      </c>
    </row>
    <row r="1764" spans="1:3" x14ac:dyDescent="0.2">
      <c r="A1764" t="s">
        <v>2855</v>
      </c>
      <c r="B1764" t="str">
        <f t="shared" si="27"/>
        <v>Trent Vogelhuber</v>
      </c>
      <c r="C1764" t="s">
        <v>1763</v>
      </c>
    </row>
    <row r="1765" spans="1:3" x14ac:dyDescent="0.2">
      <c r="A1765" t="s">
        <v>2856</v>
      </c>
      <c r="B1765" t="str">
        <f t="shared" si="27"/>
        <v>Trenton Bourque</v>
      </c>
      <c r="C1765" t="s">
        <v>1796</v>
      </c>
    </row>
    <row r="1766" spans="1:3" x14ac:dyDescent="0.2">
      <c r="A1766" t="s">
        <v>2857</v>
      </c>
      <c r="B1766" t="str">
        <f t="shared" si="27"/>
        <v>Trevor Carrick</v>
      </c>
      <c r="C1766" t="s">
        <v>1808</v>
      </c>
    </row>
    <row r="1767" spans="1:3" x14ac:dyDescent="0.2">
      <c r="A1767" t="s">
        <v>2858</v>
      </c>
      <c r="B1767" t="str">
        <f t="shared" si="27"/>
        <v>Trevor Moore</v>
      </c>
      <c r="C1767" t="s">
        <v>1775</v>
      </c>
    </row>
    <row r="1768" spans="1:3" x14ac:dyDescent="0.2">
      <c r="A1768" t="s">
        <v>2859</v>
      </c>
      <c r="B1768" t="str">
        <f t="shared" si="27"/>
        <v>Trevor Murphy</v>
      </c>
      <c r="C1768" t="s">
        <v>1854</v>
      </c>
    </row>
    <row r="1769" spans="1:3" x14ac:dyDescent="0.2">
      <c r="A1769" t="s">
        <v>2860</v>
      </c>
      <c r="B1769" t="str">
        <f t="shared" si="27"/>
        <v>Trevor Smith</v>
      </c>
      <c r="C1769" t="s">
        <v>1800</v>
      </c>
    </row>
    <row r="1770" spans="1:3" x14ac:dyDescent="0.2">
      <c r="A1770" t="s">
        <v>3608</v>
      </c>
      <c r="B1770" t="str">
        <f t="shared" si="27"/>
        <v>Trevor Zegras</v>
      </c>
      <c r="C1770">
        <v>2019</v>
      </c>
    </row>
    <row r="1771" spans="1:3" x14ac:dyDescent="0.2">
      <c r="A1771" t="s">
        <v>3609</v>
      </c>
      <c r="B1771" t="str">
        <f t="shared" si="27"/>
        <v>Tristan Côté-Cazenave</v>
      </c>
      <c r="C1771">
        <v>2018</v>
      </c>
    </row>
    <row r="1772" spans="1:3" x14ac:dyDescent="0.2">
      <c r="A1772" t="s">
        <v>3610</v>
      </c>
      <c r="B1772" t="str">
        <f t="shared" si="27"/>
        <v>Tristen Nielsen</v>
      </c>
      <c r="C1772">
        <v>2018</v>
      </c>
    </row>
    <row r="1773" spans="1:3" x14ac:dyDescent="0.2">
      <c r="A1773" t="s">
        <v>2861</v>
      </c>
      <c r="B1773" t="str">
        <f t="shared" si="27"/>
        <v>Troy Terry</v>
      </c>
      <c r="C1773" t="s">
        <v>1812</v>
      </c>
    </row>
    <row r="1774" spans="1:3" x14ac:dyDescent="0.2">
      <c r="A1774" t="s">
        <v>2862</v>
      </c>
      <c r="B1774" t="str">
        <f t="shared" si="27"/>
        <v>Tucker Poolman</v>
      </c>
      <c r="C1774" t="s">
        <v>1933</v>
      </c>
    </row>
    <row r="1775" spans="1:3" x14ac:dyDescent="0.2">
      <c r="A1775" t="s">
        <v>2863</v>
      </c>
      <c r="B1775" t="str">
        <f t="shared" si="27"/>
        <v>Turner Elson</v>
      </c>
      <c r="C1775" t="s">
        <v>1773</v>
      </c>
    </row>
    <row r="1776" spans="1:3" x14ac:dyDescent="0.2">
      <c r="A1776" t="s">
        <v>3611</v>
      </c>
      <c r="B1776" t="str">
        <f t="shared" si="27"/>
        <v>Ty Dellandrea</v>
      </c>
      <c r="C1776">
        <v>2018</v>
      </c>
    </row>
    <row r="1777" spans="1:3" x14ac:dyDescent="0.2">
      <c r="A1777" t="s">
        <v>3612</v>
      </c>
      <c r="B1777" t="str">
        <f t="shared" si="27"/>
        <v>Ty Emberson</v>
      </c>
      <c r="C1777">
        <v>2018</v>
      </c>
    </row>
    <row r="1778" spans="1:3" x14ac:dyDescent="0.2">
      <c r="A1778" t="s">
        <v>2864</v>
      </c>
      <c r="B1778" t="str">
        <f t="shared" si="27"/>
        <v>Ty Lewis</v>
      </c>
      <c r="C1778" t="s">
        <v>1763</v>
      </c>
    </row>
    <row r="1779" spans="1:3" x14ac:dyDescent="0.2">
      <c r="A1779" t="s">
        <v>2865</v>
      </c>
      <c r="B1779" t="str">
        <f t="shared" si="27"/>
        <v>Ty Rattie</v>
      </c>
      <c r="C1779" t="s">
        <v>1765</v>
      </c>
    </row>
    <row r="1780" spans="1:3" x14ac:dyDescent="0.2">
      <c r="A1780" t="s">
        <v>2866</v>
      </c>
      <c r="B1780" t="str">
        <f t="shared" si="27"/>
        <v>Ty Ronning</v>
      </c>
      <c r="C1780" t="s">
        <v>1802</v>
      </c>
    </row>
    <row r="1781" spans="1:3" x14ac:dyDescent="0.2">
      <c r="A1781" t="s">
        <v>3613</v>
      </c>
      <c r="B1781" t="str">
        <f t="shared" si="27"/>
        <v>Ty Smilanic</v>
      </c>
      <c r="C1781">
        <v>2020</v>
      </c>
    </row>
    <row r="1782" spans="1:3" x14ac:dyDescent="0.2">
      <c r="A1782" t="s">
        <v>3614</v>
      </c>
      <c r="B1782" t="str">
        <f t="shared" si="27"/>
        <v>Ty Smith</v>
      </c>
      <c r="C1782">
        <v>2018</v>
      </c>
    </row>
    <row r="1783" spans="1:3" x14ac:dyDescent="0.2">
      <c r="A1783" t="s">
        <v>2867</v>
      </c>
      <c r="B1783" t="str">
        <f t="shared" si="27"/>
        <v>Tye McGinn</v>
      </c>
      <c r="C1783" t="s">
        <v>1854</v>
      </c>
    </row>
    <row r="1784" spans="1:3" x14ac:dyDescent="0.2">
      <c r="A1784" t="s">
        <v>2868</v>
      </c>
      <c r="B1784" t="str">
        <f t="shared" si="27"/>
        <v>Tyler Benson</v>
      </c>
      <c r="C1784" t="s">
        <v>1765</v>
      </c>
    </row>
    <row r="1785" spans="1:3" x14ac:dyDescent="0.2">
      <c r="A1785" t="s">
        <v>2869</v>
      </c>
      <c r="B1785" t="str">
        <f t="shared" si="27"/>
        <v>Tyler Bertuzzi</v>
      </c>
      <c r="C1785" t="s">
        <v>1773</v>
      </c>
    </row>
    <row r="1786" spans="1:3" x14ac:dyDescent="0.2">
      <c r="A1786" t="s">
        <v>2870</v>
      </c>
      <c r="B1786" t="str">
        <f t="shared" si="27"/>
        <v>Tyler Bird</v>
      </c>
      <c r="C1786" t="s">
        <v>1810</v>
      </c>
    </row>
    <row r="1787" spans="1:3" x14ac:dyDescent="0.2">
      <c r="A1787" t="s">
        <v>3615</v>
      </c>
      <c r="B1787" t="str">
        <f t="shared" si="27"/>
        <v>Tyler Carpenter</v>
      </c>
      <c r="C1787">
        <v>2018</v>
      </c>
    </row>
    <row r="1788" spans="1:3" x14ac:dyDescent="0.2">
      <c r="A1788" t="s">
        <v>2871</v>
      </c>
      <c r="B1788" t="str">
        <f t="shared" si="27"/>
        <v>Tyler Ganly</v>
      </c>
      <c r="C1788" t="s">
        <v>1808</v>
      </c>
    </row>
    <row r="1789" spans="1:3" x14ac:dyDescent="0.2">
      <c r="A1789" t="s">
        <v>2872</v>
      </c>
      <c r="B1789" t="str">
        <f t="shared" si="27"/>
        <v>Tyler Gaudet</v>
      </c>
      <c r="C1789" t="s">
        <v>1800</v>
      </c>
    </row>
    <row r="1790" spans="1:3" x14ac:dyDescent="0.2">
      <c r="A1790" t="s">
        <v>2873</v>
      </c>
      <c r="B1790" t="str">
        <f t="shared" si="27"/>
        <v>Tyler Graovac</v>
      </c>
      <c r="C1790" t="s">
        <v>1771</v>
      </c>
    </row>
    <row r="1791" spans="1:3" x14ac:dyDescent="0.2">
      <c r="A1791" t="s">
        <v>3616</v>
      </c>
      <c r="B1791" t="str">
        <f t="shared" si="27"/>
        <v>Tyler Higgins</v>
      </c>
      <c r="C1791">
        <v>2018</v>
      </c>
    </row>
    <row r="1792" spans="1:3" x14ac:dyDescent="0.2">
      <c r="A1792" t="s">
        <v>2874</v>
      </c>
      <c r="B1792" t="str">
        <f t="shared" si="27"/>
        <v>Tyler Inamoto</v>
      </c>
      <c r="C1792" t="s">
        <v>1794</v>
      </c>
    </row>
    <row r="1793" spans="1:3" x14ac:dyDescent="0.2">
      <c r="A1793" t="s">
        <v>3617</v>
      </c>
      <c r="B1793" t="str">
        <f t="shared" si="27"/>
        <v>Tyler Jubenvill</v>
      </c>
      <c r="C1793">
        <v>2018</v>
      </c>
    </row>
    <row r="1794" spans="1:3" x14ac:dyDescent="0.2">
      <c r="A1794" t="s">
        <v>2875</v>
      </c>
      <c r="B1794" t="str">
        <f t="shared" ref="B1794:B1857" si="28">LEFT(A1794,FIND("(",A1794)-2)</f>
        <v>Tyler Lewington</v>
      </c>
      <c r="C1794" t="s">
        <v>1771</v>
      </c>
    </row>
    <row r="1795" spans="1:3" x14ac:dyDescent="0.2">
      <c r="A1795" t="s">
        <v>3618</v>
      </c>
      <c r="B1795" t="str">
        <f t="shared" si="28"/>
        <v>Tyler Madden</v>
      </c>
      <c r="C1795">
        <v>2018</v>
      </c>
    </row>
    <row r="1796" spans="1:3" x14ac:dyDescent="0.2">
      <c r="A1796" t="s">
        <v>2876</v>
      </c>
      <c r="B1796" t="str">
        <f t="shared" si="28"/>
        <v>Tyler Motte</v>
      </c>
      <c r="C1796" t="s">
        <v>1786</v>
      </c>
    </row>
    <row r="1797" spans="1:3" x14ac:dyDescent="0.2">
      <c r="A1797" t="s">
        <v>2877</v>
      </c>
      <c r="B1797" t="str">
        <f t="shared" si="28"/>
        <v>Tyler Moy</v>
      </c>
      <c r="C1797" t="s">
        <v>1800</v>
      </c>
    </row>
    <row r="1798" spans="1:3" x14ac:dyDescent="0.2">
      <c r="A1798" t="s">
        <v>2878</v>
      </c>
      <c r="B1798" t="str">
        <f t="shared" si="28"/>
        <v>Tyler Nanne</v>
      </c>
      <c r="C1798" t="s">
        <v>1802</v>
      </c>
    </row>
    <row r="1799" spans="1:3" x14ac:dyDescent="0.2">
      <c r="A1799" t="s">
        <v>3619</v>
      </c>
      <c r="B1799" t="str">
        <f t="shared" si="28"/>
        <v>Tyler Popowich</v>
      </c>
      <c r="C1799">
        <v>2018</v>
      </c>
    </row>
    <row r="1800" spans="1:3" x14ac:dyDescent="0.2">
      <c r="A1800" t="s">
        <v>2879</v>
      </c>
      <c r="B1800" t="str">
        <f t="shared" si="28"/>
        <v>Tyler Randell</v>
      </c>
      <c r="C1800" t="s">
        <v>1769</v>
      </c>
    </row>
    <row r="1801" spans="1:3" x14ac:dyDescent="0.2">
      <c r="A1801" t="s">
        <v>3785</v>
      </c>
      <c r="B1801" t="str">
        <f t="shared" si="28"/>
        <v>Tyler Sikura</v>
      </c>
      <c r="C1801" t="s">
        <v>1778</v>
      </c>
    </row>
    <row r="1802" spans="1:3" x14ac:dyDescent="0.2">
      <c r="A1802" t="s">
        <v>2880</v>
      </c>
      <c r="B1802" t="str">
        <f t="shared" si="28"/>
        <v>Tyler Soy</v>
      </c>
      <c r="C1802" t="s">
        <v>1812</v>
      </c>
    </row>
    <row r="1803" spans="1:3" x14ac:dyDescent="0.2">
      <c r="A1803" t="s">
        <v>2881</v>
      </c>
      <c r="B1803" t="str">
        <f t="shared" si="28"/>
        <v>Tyler Steenbergen</v>
      </c>
      <c r="C1803" t="s">
        <v>1854</v>
      </c>
    </row>
    <row r="1804" spans="1:3" x14ac:dyDescent="0.2">
      <c r="A1804" t="s">
        <v>3620</v>
      </c>
      <c r="B1804" t="str">
        <f t="shared" si="28"/>
        <v>Tyler Tucker</v>
      </c>
      <c r="C1804">
        <v>2018</v>
      </c>
    </row>
    <row r="1805" spans="1:3" x14ac:dyDescent="0.2">
      <c r="A1805" t="s">
        <v>2882</v>
      </c>
      <c r="B1805" t="str">
        <f t="shared" si="28"/>
        <v>Tyler Vesel</v>
      </c>
      <c r="C1805" t="s">
        <v>1765</v>
      </c>
    </row>
    <row r="1806" spans="1:3" x14ac:dyDescent="0.2">
      <c r="A1806" t="s">
        <v>3621</v>
      </c>
      <c r="B1806" t="str">
        <f t="shared" si="28"/>
        <v>Tyler Weiss</v>
      </c>
      <c r="C1806">
        <v>2018</v>
      </c>
    </row>
    <row r="1807" spans="1:3" x14ac:dyDescent="0.2">
      <c r="A1807" t="s">
        <v>2883</v>
      </c>
      <c r="B1807" t="str">
        <f t="shared" si="28"/>
        <v>Tyler Wotherspoon</v>
      </c>
      <c r="C1807" t="s">
        <v>1784</v>
      </c>
    </row>
    <row r="1808" spans="1:3" x14ac:dyDescent="0.2">
      <c r="A1808" t="s">
        <v>2884</v>
      </c>
      <c r="B1808" t="str">
        <f t="shared" si="28"/>
        <v>Tyrell Goulbourne</v>
      </c>
      <c r="C1808" t="s">
        <v>1872</v>
      </c>
    </row>
    <row r="1809" spans="1:3" x14ac:dyDescent="0.2">
      <c r="A1809" t="s">
        <v>3622</v>
      </c>
      <c r="B1809" t="str">
        <f t="shared" si="28"/>
        <v>Tyriq Outen</v>
      </c>
      <c r="C1809">
        <v>2018</v>
      </c>
    </row>
    <row r="1810" spans="1:3" x14ac:dyDescent="0.2">
      <c r="A1810" t="s">
        <v>2885</v>
      </c>
      <c r="B1810" t="str">
        <f t="shared" si="28"/>
        <v>Tyson Jost</v>
      </c>
      <c r="C1810" t="s">
        <v>1763</v>
      </c>
    </row>
    <row r="1811" spans="1:3" x14ac:dyDescent="0.2">
      <c r="A1811" t="s">
        <v>2886</v>
      </c>
      <c r="B1811" t="str">
        <f t="shared" si="28"/>
        <v>Urho Vaakanainen</v>
      </c>
      <c r="C1811" t="s">
        <v>1826</v>
      </c>
    </row>
    <row r="1812" spans="1:3" x14ac:dyDescent="0.2">
      <c r="A1812" t="s">
        <v>2887</v>
      </c>
      <c r="B1812" t="str">
        <f t="shared" si="28"/>
        <v>Vaclav Karabacek</v>
      </c>
      <c r="C1812" t="s">
        <v>1828</v>
      </c>
    </row>
    <row r="1813" spans="1:3" x14ac:dyDescent="0.2">
      <c r="A1813" t="s">
        <v>3623</v>
      </c>
      <c r="B1813" t="str">
        <f t="shared" si="28"/>
        <v>Valentin Nussbaumer</v>
      </c>
      <c r="C1813">
        <v>2019</v>
      </c>
    </row>
    <row r="1814" spans="1:3" x14ac:dyDescent="0.2">
      <c r="A1814" t="s">
        <v>2888</v>
      </c>
      <c r="B1814" t="str">
        <f t="shared" si="28"/>
        <v>Valentin Zykov</v>
      </c>
      <c r="C1814" t="s">
        <v>1808</v>
      </c>
    </row>
    <row r="1815" spans="1:3" x14ac:dyDescent="0.2">
      <c r="A1815" t="s">
        <v>2889</v>
      </c>
      <c r="B1815" t="str">
        <f t="shared" si="28"/>
        <v>Valeri Nichushkin</v>
      </c>
      <c r="C1815" t="s">
        <v>1852</v>
      </c>
    </row>
    <row r="1816" spans="1:3" x14ac:dyDescent="0.2">
      <c r="A1816" t="s">
        <v>2890</v>
      </c>
      <c r="B1816" t="str">
        <f t="shared" si="28"/>
        <v>Valeri Vasilyev</v>
      </c>
      <c r="C1816" t="s">
        <v>1872</v>
      </c>
    </row>
    <row r="1817" spans="1:3" x14ac:dyDescent="0.2">
      <c r="A1817" t="s">
        <v>2891</v>
      </c>
      <c r="B1817" t="str">
        <f t="shared" si="28"/>
        <v>Vasili Glotov</v>
      </c>
      <c r="C1817" t="s">
        <v>1828</v>
      </c>
    </row>
    <row r="1818" spans="1:3" x14ac:dyDescent="0.2">
      <c r="A1818" t="s">
        <v>3624</v>
      </c>
      <c r="B1818" t="str">
        <f t="shared" si="28"/>
        <v>Vasili Ponomaryov</v>
      </c>
      <c r="C1818">
        <v>2020</v>
      </c>
    </row>
    <row r="1819" spans="1:3" x14ac:dyDescent="0.2">
      <c r="A1819" t="s">
        <v>3625</v>
      </c>
      <c r="B1819" t="str">
        <f t="shared" si="28"/>
        <v>Veeti Miettinen</v>
      </c>
      <c r="C1819">
        <v>2020</v>
      </c>
    </row>
    <row r="1820" spans="1:3" x14ac:dyDescent="0.2">
      <c r="A1820" t="s">
        <v>2892</v>
      </c>
      <c r="B1820" t="str">
        <f t="shared" si="28"/>
        <v>Veeti Vainio</v>
      </c>
      <c r="C1820" t="s">
        <v>1810</v>
      </c>
    </row>
    <row r="1821" spans="1:3" x14ac:dyDescent="0.2">
      <c r="A1821" t="s">
        <v>2892</v>
      </c>
      <c r="B1821" t="str">
        <f t="shared" si="28"/>
        <v>Veeti Vainio</v>
      </c>
      <c r="C1821" t="s">
        <v>1810</v>
      </c>
    </row>
    <row r="1822" spans="1:3" x14ac:dyDescent="0.2">
      <c r="A1822" t="s">
        <v>2893</v>
      </c>
      <c r="B1822" t="str">
        <f t="shared" si="28"/>
        <v>Victor Berglund</v>
      </c>
      <c r="C1822" t="s">
        <v>1826</v>
      </c>
    </row>
    <row r="1823" spans="1:3" x14ac:dyDescent="0.2">
      <c r="A1823" t="s">
        <v>2894</v>
      </c>
      <c r="B1823" t="str">
        <f t="shared" si="28"/>
        <v>Victor Ejdsell</v>
      </c>
      <c r="C1823" t="s">
        <v>1778</v>
      </c>
    </row>
    <row r="1824" spans="1:3" x14ac:dyDescent="0.2">
      <c r="A1824" t="s">
        <v>2895</v>
      </c>
      <c r="B1824" t="str">
        <f t="shared" si="28"/>
        <v>Victor Olofsson</v>
      </c>
      <c r="C1824" t="s">
        <v>1828</v>
      </c>
    </row>
    <row r="1825" spans="1:3" x14ac:dyDescent="0.2">
      <c r="A1825" t="s">
        <v>3626</v>
      </c>
      <c r="B1825" t="str">
        <f t="shared" si="28"/>
        <v>Victor Söderström</v>
      </c>
      <c r="C1825">
        <v>2019</v>
      </c>
    </row>
    <row r="1826" spans="1:3" x14ac:dyDescent="0.2">
      <c r="A1826" t="s">
        <v>2896</v>
      </c>
      <c r="B1826" t="str">
        <f t="shared" si="28"/>
        <v>Viktor Lööv</v>
      </c>
      <c r="C1826" t="s">
        <v>1788</v>
      </c>
    </row>
    <row r="1827" spans="1:3" x14ac:dyDescent="0.2">
      <c r="A1827" t="s">
        <v>2897</v>
      </c>
      <c r="B1827" t="str">
        <f t="shared" si="28"/>
        <v>Viktor Svedberg</v>
      </c>
      <c r="C1827" t="s">
        <v>1778</v>
      </c>
    </row>
    <row r="1828" spans="1:3" x14ac:dyDescent="0.2">
      <c r="A1828" t="s">
        <v>2898</v>
      </c>
      <c r="B1828" t="str">
        <f t="shared" si="28"/>
        <v>Vili Saarijärvi</v>
      </c>
      <c r="C1828" t="s">
        <v>1773</v>
      </c>
    </row>
    <row r="1829" spans="1:3" x14ac:dyDescent="0.2">
      <c r="A1829" t="s">
        <v>3627</v>
      </c>
      <c r="B1829" t="str">
        <f t="shared" si="28"/>
        <v>Ville Heinola</v>
      </c>
      <c r="C1829">
        <v>2019</v>
      </c>
    </row>
    <row r="1830" spans="1:3" x14ac:dyDescent="0.2">
      <c r="A1830" t="s">
        <v>3628</v>
      </c>
      <c r="B1830" t="str">
        <f t="shared" si="28"/>
        <v>Ville Petman</v>
      </c>
      <c r="C1830">
        <v>2018</v>
      </c>
    </row>
    <row r="1831" spans="1:3" x14ac:dyDescent="0.2">
      <c r="A1831" t="s">
        <v>2899</v>
      </c>
      <c r="B1831" t="str">
        <f t="shared" si="28"/>
        <v>Ville Pokka</v>
      </c>
      <c r="C1831" t="s">
        <v>1769</v>
      </c>
    </row>
    <row r="1832" spans="1:3" x14ac:dyDescent="0.2">
      <c r="A1832" t="s">
        <v>2900</v>
      </c>
      <c r="B1832" t="str">
        <f t="shared" si="28"/>
        <v>Ville Räsänen</v>
      </c>
      <c r="C1832" t="s">
        <v>1808</v>
      </c>
    </row>
    <row r="1833" spans="1:3" x14ac:dyDescent="0.2">
      <c r="A1833" t="s">
        <v>2901</v>
      </c>
      <c r="B1833" t="str">
        <f t="shared" si="28"/>
        <v>Vince Dunn</v>
      </c>
      <c r="C1833" t="s">
        <v>1796</v>
      </c>
    </row>
    <row r="1834" spans="1:3" x14ac:dyDescent="0.2">
      <c r="A1834" t="s">
        <v>2902</v>
      </c>
      <c r="B1834" t="str">
        <f t="shared" si="28"/>
        <v>Vince Pedrie</v>
      </c>
      <c r="C1834" t="s">
        <v>1802</v>
      </c>
    </row>
    <row r="1835" spans="1:3" x14ac:dyDescent="0.2">
      <c r="A1835" t="s">
        <v>2903</v>
      </c>
      <c r="B1835" t="str">
        <f t="shared" si="28"/>
        <v>Vincent Desharnais</v>
      </c>
      <c r="C1835" t="s">
        <v>1765</v>
      </c>
    </row>
    <row r="1836" spans="1:3" x14ac:dyDescent="0.2">
      <c r="A1836" t="s">
        <v>2904</v>
      </c>
      <c r="B1836" t="str">
        <f t="shared" si="28"/>
        <v>Vincent Dunn</v>
      </c>
      <c r="C1836" t="s">
        <v>1792</v>
      </c>
    </row>
    <row r="1837" spans="1:3" x14ac:dyDescent="0.2">
      <c r="A1837" t="s">
        <v>2905</v>
      </c>
      <c r="B1837" t="str">
        <f t="shared" si="28"/>
        <v>Vincent LoVerde</v>
      </c>
      <c r="C1837" t="s">
        <v>1775</v>
      </c>
    </row>
    <row r="1838" spans="1:3" x14ac:dyDescent="0.2">
      <c r="A1838" t="s">
        <v>3771</v>
      </c>
      <c r="B1838" t="str">
        <f t="shared" si="28"/>
        <v>Vincent Praplan</v>
      </c>
      <c r="C1838" t="s">
        <v>1790</v>
      </c>
    </row>
    <row r="1839" spans="1:3" x14ac:dyDescent="0.2">
      <c r="A1839" t="s">
        <v>2906</v>
      </c>
      <c r="B1839" t="str">
        <f t="shared" si="28"/>
        <v>Vinni Lettieri</v>
      </c>
      <c r="C1839" t="s">
        <v>1802</v>
      </c>
    </row>
    <row r="1840" spans="1:3" x14ac:dyDescent="0.2">
      <c r="A1840" t="s">
        <v>2907</v>
      </c>
      <c r="B1840" t="str">
        <f t="shared" si="28"/>
        <v>Vinnie Hinostroza</v>
      </c>
      <c r="C1840" t="s">
        <v>1778</v>
      </c>
    </row>
    <row r="1841" spans="1:3" x14ac:dyDescent="0.2">
      <c r="A1841" t="s">
        <v>3629</v>
      </c>
      <c r="B1841" t="str">
        <f t="shared" si="28"/>
        <v>Vit Seemann</v>
      </c>
      <c r="C1841">
        <v>2018</v>
      </c>
    </row>
    <row r="1842" spans="1:3" x14ac:dyDescent="0.2">
      <c r="A1842" t="s">
        <v>2908</v>
      </c>
      <c r="B1842" t="str">
        <f t="shared" si="28"/>
        <v>Vitali Abramov</v>
      </c>
      <c r="C1842" t="s">
        <v>1810</v>
      </c>
    </row>
    <row r="1843" spans="1:3" x14ac:dyDescent="0.2">
      <c r="A1843" t="s">
        <v>3630</v>
      </c>
      <c r="B1843" t="str">
        <f t="shared" si="28"/>
        <v>Vitali Kravtsov</v>
      </c>
      <c r="C1843">
        <v>2018</v>
      </c>
    </row>
    <row r="1844" spans="1:3" x14ac:dyDescent="0.2">
      <c r="A1844" t="s">
        <v>3631</v>
      </c>
      <c r="B1844" t="str">
        <f t="shared" si="28"/>
        <v>Vladimir Bakanin</v>
      </c>
      <c r="C1844">
        <v>2019</v>
      </c>
    </row>
    <row r="1845" spans="1:3" x14ac:dyDescent="0.2">
      <c r="A1845" t="s">
        <v>2909</v>
      </c>
      <c r="B1845" t="str">
        <f t="shared" si="28"/>
        <v>Vladimir Bobylyov</v>
      </c>
      <c r="C1845" t="s">
        <v>1775</v>
      </c>
    </row>
    <row r="1846" spans="1:3" x14ac:dyDescent="0.2">
      <c r="A1846" t="s">
        <v>2910</v>
      </c>
      <c r="B1846" t="str">
        <f t="shared" si="28"/>
        <v>Vladislav Gavrikov</v>
      </c>
      <c r="C1846" t="s">
        <v>1810</v>
      </c>
    </row>
    <row r="1847" spans="1:3" x14ac:dyDescent="0.2">
      <c r="A1847" t="s">
        <v>2911</v>
      </c>
      <c r="B1847" t="str">
        <f t="shared" si="28"/>
        <v>Vladislav Kamenev</v>
      </c>
      <c r="C1847" t="s">
        <v>1763</v>
      </c>
    </row>
    <row r="1848" spans="1:3" x14ac:dyDescent="0.2">
      <c r="A1848" t="s">
        <v>2912</v>
      </c>
      <c r="B1848" t="str">
        <f t="shared" si="28"/>
        <v>Vladislav Kara</v>
      </c>
      <c r="C1848" t="s">
        <v>1775</v>
      </c>
    </row>
    <row r="1849" spans="1:3" x14ac:dyDescent="0.2">
      <c r="A1849" t="s">
        <v>3632</v>
      </c>
      <c r="B1849" t="str">
        <f t="shared" si="28"/>
        <v>Vladislav Kotkov</v>
      </c>
      <c r="C1849">
        <v>2018</v>
      </c>
    </row>
    <row r="1850" spans="1:3" x14ac:dyDescent="0.2">
      <c r="A1850" t="s">
        <v>3633</v>
      </c>
      <c r="B1850" t="str">
        <f t="shared" si="28"/>
        <v>Vladislav Syomin</v>
      </c>
      <c r="C1850">
        <v>2018</v>
      </c>
    </row>
    <row r="1851" spans="1:3" x14ac:dyDescent="0.2">
      <c r="A1851" t="s">
        <v>3634</v>
      </c>
      <c r="B1851" t="str">
        <f t="shared" si="28"/>
        <v>Vladislav Yeryomenko</v>
      </c>
      <c r="C1851">
        <v>2018</v>
      </c>
    </row>
    <row r="1852" spans="1:3" x14ac:dyDescent="0.2">
      <c r="A1852" t="s">
        <v>2913</v>
      </c>
      <c r="B1852" t="str">
        <f t="shared" si="28"/>
        <v>Vojtech Budik</v>
      </c>
      <c r="C1852" t="s">
        <v>1828</v>
      </c>
    </row>
    <row r="1853" spans="1:3" x14ac:dyDescent="0.2">
      <c r="A1853" t="s">
        <v>3635</v>
      </c>
      <c r="B1853" t="str">
        <f t="shared" si="28"/>
        <v>Vojtech Dobias</v>
      </c>
      <c r="C1853">
        <v>2018</v>
      </c>
    </row>
    <row r="1854" spans="1:3" x14ac:dyDescent="0.2">
      <c r="A1854" t="s">
        <v>3636</v>
      </c>
      <c r="B1854" t="str">
        <f t="shared" si="28"/>
        <v>Vojtech Kropacek</v>
      </c>
      <c r="C1854">
        <v>2018</v>
      </c>
    </row>
    <row r="1855" spans="1:3" x14ac:dyDescent="0.2">
      <c r="A1855" t="s">
        <v>2914</v>
      </c>
      <c r="B1855" t="str">
        <f t="shared" si="28"/>
        <v>Vojtech Mozik</v>
      </c>
      <c r="C1855" t="s">
        <v>1767</v>
      </c>
    </row>
    <row r="1856" spans="1:3" x14ac:dyDescent="0.2">
      <c r="A1856" t="s">
        <v>2915</v>
      </c>
      <c r="B1856" t="str">
        <f t="shared" si="28"/>
        <v>Wade Allison</v>
      </c>
      <c r="C1856" t="s">
        <v>1872</v>
      </c>
    </row>
    <row r="1857" spans="1:3" x14ac:dyDescent="0.2">
      <c r="A1857" t="s">
        <v>2916</v>
      </c>
      <c r="B1857" t="str">
        <f t="shared" si="28"/>
        <v>Wade Megan</v>
      </c>
      <c r="C1857" t="s">
        <v>1796</v>
      </c>
    </row>
    <row r="1858" spans="1:3" x14ac:dyDescent="0.2">
      <c r="A1858" t="s">
        <v>3637</v>
      </c>
      <c r="B1858" t="str">
        <f t="shared" ref="B1858:B1921" si="29">LEFT(A1858,FIND("(",A1858)-2)</f>
        <v>Waltteri Ignatjew</v>
      </c>
      <c r="C1858">
        <v>2018</v>
      </c>
    </row>
    <row r="1859" spans="1:3" x14ac:dyDescent="0.2">
      <c r="A1859" t="s">
        <v>2917</v>
      </c>
      <c r="B1859" t="str">
        <f t="shared" si="29"/>
        <v>Warren Foegele</v>
      </c>
      <c r="C1859" t="s">
        <v>1808</v>
      </c>
    </row>
    <row r="1860" spans="1:3" x14ac:dyDescent="0.2">
      <c r="A1860" t="s">
        <v>2918</v>
      </c>
      <c r="B1860" t="str">
        <f t="shared" si="29"/>
        <v>Wayne Simpson</v>
      </c>
      <c r="C1860" t="s">
        <v>1771</v>
      </c>
    </row>
    <row r="1861" spans="1:3" x14ac:dyDescent="0.2">
      <c r="A1861" t="s">
        <v>2919</v>
      </c>
      <c r="B1861" t="str">
        <f t="shared" si="29"/>
        <v>Wiley Sherman</v>
      </c>
      <c r="C1861" t="s">
        <v>1826</v>
      </c>
    </row>
    <row r="1862" spans="1:3" x14ac:dyDescent="0.2">
      <c r="A1862" t="s">
        <v>3638</v>
      </c>
      <c r="B1862" t="str">
        <f t="shared" si="29"/>
        <v>Will MacKinnon</v>
      </c>
      <c r="C1862">
        <v>2018</v>
      </c>
    </row>
    <row r="1863" spans="1:3" x14ac:dyDescent="0.2">
      <c r="A1863" t="s">
        <v>2920</v>
      </c>
      <c r="B1863" t="str">
        <f t="shared" si="29"/>
        <v>Will O'Neill</v>
      </c>
      <c r="C1863" t="s">
        <v>1872</v>
      </c>
    </row>
    <row r="1864" spans="1:3" x14ac:dyDescent="0.2">
      <c r="A1864" t="s">
        <v>2921</v>
      </c>
      <c r="B1864" t="str">
        <f t="shared" si="29"/>
        <v>William Bitten</v>
      </c>
      <c r="C1864" t="s">
        <v>1780</v>
      </c>
    </row>
    <row r="1865" spans="1:3" x14ac:dyDescent="0.2">
      <c r="A1865" t="s">
        <v>2922</v>
      </c>
      <c r="B1865" t="str">
        <f t="shared" si="29"/>
        <v>William Borgen</v>
      </c>
      <c r="C1865" t="s">
        <v>1828</v>
      </c>
    </row>
    <row r="1866" spans="1:3" x14ac:dyDescent="0.2">
      <c r="A1866" t="s">
        <v>3639</v>
      </c>
      <c r="B1866" t="str">
        <f t="shared" si="29"/>
        <v>William Ennis</v>
      </c>
      <c r="C1866">
        <v>2018</v>
      </c>
    </row>
    <row r="1867" spans="1:3" x14ac:dyDescent="0.2">
      <c r="A1867" t="s">
        <v>2923</v>
      </c>
      <c r="B1867" t="str">
        <f t="shared" si="29"/>
        <v>William Lagesson</v>
      </c>
      <c r="C1867" t="s">
        <v>1765</v>
      </c>
    </row>
    <row r="1868" spans="1:3" x14ac:dyDescent="0.2">
      <c r="A1868" t="s">
        <v>2924</v>
      </c>
      <c r="B1868" t="str">
        <f t="shared" si="29"/>
        <v>William Lockwood</v>
      </c>
      <c r="C1868" t="s">
        <v>1786</v>
      </c>
    </row>
    <row r="1869" spans="1:3" x14ac:dyDescent="0.2">
      <c r="A1869" t="s">
        <v>3640</v>
      </c>
      <c r="B1869" t="str">
        <f t="shared" si="29"/>
        <v>William Moskal</v>
      </c>
      <c r="C1869">
        <v>2018</v>
      </c>
    </row>
    <row r="1870" spans="1:3" x14ac:dyDescent="0.2">
      <c r="A1870" t="s">
        <v>3641</v>
      </c>
      <c r="B1870" t="str">
        <f t="shared" si="29"/>
        <v>William Persson</v>
      </c>
      <c r="C1870">
        <v>2019</v>
      </c>
    </row>
    <row r="1871" spans="1:3" x14ac:dyDescent="0.2">
      <c r="A1871" t="s">
        <v>3642</v>
      </c>
      <c r="B1871" t="str">
        <f t="shared" si="29"/>
        <v>William Poirier</v>
      </c>
      <c r="C1871">
        <v>2018</v>
      </c>
    </row>
    <row r="1872" spans="1:3" x14ac:dyDescent="0.2">
      <c r="A1872" t="s">
        <v>2925</v>
      </c>
      <c r="B1872" t="str">
        <f t="shared" si="29"/>
        <v>William Reilly</v>
      </c>
      <c r="C1872" t="s">
        <v>1792</v>
      </c>
    </row>
    <row r="1873" spans="1:3" x14ac:dyDescent="0.2">
      <c r="A1873" t="s">
        <v>3643</v>
      </c>
      <c r="B1873" t="str">
        <f t="shared" si="29"/>
        <v>William Worge Kreü</v>
      </c>
      <c r="C1873">
        <v>2018</v>
      </c>
    </row>
    <row r="1874" spans="1:3" x14ac:dyDescent="0.2">
      <c r="A1874" t="s">
        <v>3644</v>
      </c>
      <c r="B1874" t="str">
        <f t="shared" si="29"/>
        <v>Wilson Johansson</v>
      </c>
      <c r="C1874">
        <v>2019</v>
      </c>
    </row>
    <row r="1875" spans="1:3" x14ac:dyDescent="0.2">
      <c r="A1875" t="s">
        <v>3645</v>
      </c>
      <c r="B1875" t="str">
        <f t="shared" si="29"/>
        <v>Wojciech Stachowiak</v>
      </c>
      <c r="C1875">
        <v>2018</v>
      </c>
    </row>
    <row r="1876" spans="1:3" x14ac:dyDescent="0.2">
      <c r="A1876" t="s">
        <v>2926</v>
      </c>
      <c r="B1876" t="str">
        <f t="shared" si="29"/>
        <v>Wyatt Kalynuk</v>
      </c>
      <c r="C1876" t="s">
        <v>1872</v>
      </c>
    </row>
    <row r="1877" spans="1:3" x14ac:dyDescent="0.2">
      <c r="A1877" t="s">
        <v>3646</v>
      </c>
      <c r="B1877" t="str">
        <f t="shared" si="29"/>
        <v>Wyatt McLeod</v>
      </c>
      <c r="C1877">
        <v>2018</v>
      </c>
    </row>
    <row r="1878" spans="1:3" x14ac:dyDescent="0.2">
      <c r="A1878" t="s">
        <v>3647</v>
      </c>
      <c r="B1878" t="str">
        <f t="shared" si="29"/>
        <v>Wyatt Schingoethe</v>
      </c>
      <c r="C1878">
        <v>2020</v>
      </c>
    </row>
    <row r="1879" spans="1:3" x14ac:dyDescent="0.2">
      <c r="A1879" t="s">
        <v>3648</v>
      </c>
      <c r="B1879" t="str">
        <f t="shared" si="29"/>
        <v>Wyatt Schlaht</v>
      </c>
      <c r="C1879">
        <v>2018</v>
      </c>
    </row>
    <row r="1880" spans="1:3" x14ac:dyDescent="0.2">
      <c r="A1880" t="s">
        <v>3649</v>
      </c>
      <c r="B1880" t="str">
        <f t="shared" si="29"/>
        <v>Wyatte Wylie</v>
      </c>
      <c r="C1880">
        <v>2018</v>
      </c>
    </row>
    <row r="1881" spans="1:3" x14ac:dyDescent="0.2">
      <c r="A1881" t="s">
        <v>3650</v>
      </c>
      <c r="B1881" t="str">
        <f t="shared" si="29"/>
        <v>Wyllum Deveaux</v>
      </c>
      <c r="C1881">
        <v>2018</v>
      </c>
    </row>
    <row r="1882" spans="1:3" x14ac:dyDescent="0.2">
      <c r="A1882" t="s">
        <v>3651</v>
      </c>
      <c r="B1882" t="str">
        <f t="shared" si="29"/>
        <v>Xan Gurney</v>
      </c>
      <c r="C1882">
        <v>2018</v>
      </c>
    </row>
    <row r="1883" spans="1:3" x14ac:dyDescent="0.2">
      <c r="A1883" t="s">
        <v>3652</v>
      </c>
      <c r="B1883" t="str">
        <f t="shared" si="29"/>
        <v>Xavier Bernard</v>
      </c>
      <c r="C1883">
        <v>2018</v>
      </c>
    </row>
    <row r="1884" spans="1:3" x14ac:dyDescent="0.2">
      <c r="A1884" t="s">
        <v>3653</v>
      </c>
      <c r="B1884" t="str">
        <f t="shared" si="29"/>
        <v>Xavier Bouchard</v>
      </c>
      <c r="C1884">
        <v>2018</v>
      </c>
    </row>
    <row r="1885" spans="1:3" x14ac:dyDescent="0.2">
      <c r="A1885" t="s">
        <v>3654</v>
      </c>
      <c r="B1885" t="str">
        <f t="shared" si="29"/>
        <v>Xavier Parent</v>
      </c>
      <c r="C1885">
        <v>2019</v>
      </c>
    </row>
    <row r="1886" spans="1:3" x14ac:dyDescent="0.2">
      <c r="A1886" t="s">
        <v>3655</v>
      </c>
      <c r="B1886" t="str">
        <f t="shared" si="29"/>
        <v>Xavier Simoneau</v>
      </c>
      <c r="C1886">
        <v>2019</v>
      </c>
    </row>
    <row r="1887" spans="1:3" x14ac:dyDescent="0.2">
      <c r="A1887" t="s">
        <v>2927</v>
      </c>
      <c r="B1887" t="str">
        <f t="shared" si="29"/>
        <v>Yakov Trenin</v>
      </c>
      <c r="C1887" t="s">
        <v>1800</v>
      </c>
    </row>
    <row r="1888" spans="1:3" x14ac:dyDescent="0.2">
      <c r="A1888" t="s">
        <v>2928</v>
      </c>
      <c r="B1888" t="str">
        <f t="shared" si="29"/>
        <v>Yan-Pavel Laplante</v>
      </c>
      <c r="C1888" t="s">
        <v>1786</v>
      </c>
    </row>
    <row r="1889" spans="1:3" x14ac:dyDescent="0.2">
      <c r="A1889" t="s">
        <v>3656</v>
      </c>
      <c r="B1889" t="str">
        <f t="shared" si="29"/>
        <v>Yannik Valenti</v>
      </c>
      <c r="C1889">
        <v>2019</v>
      </c>
    </row>
    <row r="1890" spans="1:3" x14ac:dyDescent="0.2">
      <c r="A1890" t="s">
        <v>3657</v>
      </c>
      <c r="B1890" t="str">
        <f t="shared" si="29"/>
        <v>Yaroslav Alexeyev</v>
      </c>
      <c r="C1890">
        <v>2018</v>
      </c>
    </row>
    <row r="1891" spans="1:3" x14ac:dyDescent="0.2">
      <c r="A1891" t="s">
        <v>2929</v>
      </c>
      <c r="B1891" t="str">
        <f t="shared" si="29"/>
        <v>Yaroslav Dyblenko</v>
      </c>
      <c r="C1891" t="s">
        <v>1767</v>
      </c>
    </row>
    <row r="1892" spans="1:3" x14ac:dyDescent="0.2">
      <c r="A1892" t="s">
        <v>2930</v>
      </c>
      <c r="B1892" t="str">
        <f t="shared" si="29"/>
        <v>Yaroslav Kosov</v>
      </c>
      <c r="C1892" t="s">
        <v>1794</v>
      </c>
    </row>
    <row r="1893" spans="1:3" x14ac:dyDescent="0.2">
      <c r="A1893" t="s">
        <v>3658</v>
      </c>
      <c r="B1893" t="str">
        <f t="shared" si="29"/>
        <v>Yaroslav Likhachyov</v>
      </c>
      <c r="C1893">
        <v>2019</v>
      </c>
    </row>
    <row r="1894" spans="1:3" x14ac:dyDescent="0.2">
      <c r="A1894" t="s">
        <v>3659</v>
      </c>
      <c r="B1894" t="str">
        <f t="shared" si="29"/>
        <v>Yegor Afanasyev</v>
      </c>
      <c r="C1894">
        <v>2019</v>
      </c>
    </row>
    <row r="1895" spans="1:3" x14ac:dyDescent="0.2">
      <c r="A1895" t="s">
        <v>3660</v>
      </c>
      <c r="B1895" t="str">
        <f t="shared" si="29"/>
        <v>Yegor Arbuzov</v>
      </c>
      <c r="C1895">
        <v>2019</v>
      </c>
    </row>
    <row r="1896" spans="1:3" x14ac:dyDescent="0.2">
      <c r="A1896" t="s">
        <v>3661</v>
      </c>
      <c r="B1896" t="str">
        <f t="shared" si="29"/>
        <v>Yegor Chizhikov</v>
      </c>
      <c r="C1896">
        <v>2019</v>
      </c>
    </row>
    <row r="1897" spans="1:3" x14ac:dyDescent="0.2">
      <c r="A1897" t="s">
        <v>2931</v>
      </c>
      <c r="B1897" t="str">
        <f t="shared" si="29"/>
        <v>Yegor Korshkov</v>
      </c>
      <c r="C1897" t="s">
        <v>1775</v>
      </c>
    </row>
    <row r="1898" spans="1:3" x14ac:dyDescent="0.2">
      <c r="A1898" t="s">
        <v>3662</v>
      </c>
      <c r="B1898" t="str">
        <f t="shared" si="29"/>
        <v>Yegor Kuzminov</v>
      </c>
      <c r="C1898">
        <v>2020</v>
      </c>
    </row>
    <row r="1899" spans="1:3" x14ac:dyDescent="0.2">
      <c r="A1899" t="s">
        <v>2932</v>
      </c>
      <c r="B1899" t="str">
        <f t="shared" si="29"/>
        <v>Yegor Rykov</v>
      </c>
      <c r="C1899" t="s">
        <v>1802</v>
      </c>
    </row>
    <row r="1900" spans="1:3" x14ac:dyDescent="0.2">
      <c r="A1900" t="s">
        <v>3663</v>
      </c>
      <c r="B1900" t="str">
        <f t="shared" si="29"/>
        <v>Yegor Serdyuk</v>
      </c>
      <c r="C1900">
        <v>2019</v>
      </c>
    </row>
    <row r="1901" spans="1:3" x14ac:dyDescent="0.2">
      <c r="A1901" t="s">
        <v>3664</v>
      </c>
      <c r="B1901" t="str">
        <f t="shared" si="29"/>
        <v>Yegor Sharangovich</v>
      </c>
      <c r="C1901">
        <v>2018</v>
      </c>
    </row>
    <row r="1902" spans="1:3" x14ac:dyDescent="0.2">
      <c r="A1902" t="s">
        <v>3665</v>
      </c>
      <c r="B1902" t="str">
        <f t="shared" si="29"/>
        <v>Yegor Sokolov</v>
      </c>
      <c r="C1902">
        <v>2018</v>
      </c>
    </row>
    <row r="1903" spans="1:3" x14ac:dyDescent="0.2">
      <c r="A1903" t="s">
        <v>3666</v>
      </c>
      <c r="B1903" t="str">
        <f t="shared" si="29"/>
        <v>Yegor Spiridonov</v>
      </c>
      <c r="C1903">
        <v>2019</v>
      </c>
    </row>
    <row r="1904" spans="1:3" x14ac:dyDescent="0.2">
      <c r="A1904" t="s">
        <v>3667</v>
      </c>
      <c r="B1904" t="str">
        <f t="shared" si="29"/>
        <v>Yegor Suchkov</v>
      </c>
      <c r="C1904">
        <v>2019</v>
      </c>
    </row>
    <row r="1905" spans="1:3" x14ac:dyDescent="0.2">
      <c r="A1905" t="s">
        <v>2933</v>
      </c>
      <c r="B1905" t="str">
        <f t="shared" si="29"/>
        <v>Yegor Zaitsev</v>
      </c>
      <c r="C1905" t="s">
        <v>1767</v>
      </c>
    </row>
    <row r="1906" spans="1:3" x14ac:dyDescent="0.2">
      <c r="A1906" t="s">
        <v>3668</v>
      </c>
      <c r="B1906" t="str">
        <f t="shared" si="29"/>
        <v>Yegor Zamula</v>
      </c>
      <c r="C1906">
        <v>2018</v>
      </c>
    </row>
    <row r="1907" spans="1:3" x14ac:dyDescent="0.2">
      <c r="A1907" t="s">
        <v>3669</v>
      </c>
      <c r="B1907" t="str">
        <f t="shared" si="29"/>
        <v>Yegor Zudilov</v>
      </c>
      <c r="C1907">
        <v>2018</v>
      </c>
    </row>
    <row r="1908" spans="1:3" x14ac:dyDescent="0.2">
      <c r="A1908" t="s">
        <v>3670</v>
      </c>
      <c r="B1908" t="str">
        <f t="shared" si="29"/>
        <v>Yevgeni Kalabushkin</v>
      </c>
      <c r="C1908">
        <v>2018</v>
      </c>
    </row>
    <row r="1909" spans="1:3" x14ac:dyDescent="0.2">
      <c r="A1909" t="s">
        <v>2934</v>
      </c>
      <c r="B1909" t="str">
        <f t="shared" si="29"/>
        <v>Yevgeni Svechnikov</v>
      </c>
      <c r="C1909" t="s">
        <v>1773</v>
      </c>
    </row>
    <row r="1910" spans="1:3" x14ac:dyDescent="0.2">
      <c r="A1910" t="s">
        <v>3671</v>
      </c>
      <c r="B1910" t="str">
        <f t="shared" si="29"/>
        <v>Yevgeni Tsaryuk</v>
      </c>
      <c r="C1910">
        <v>2018</v>
      </c>
    </row>
    <row r="1911" spans="1:3" x14ac:dyDescent="0.2">
      <c r="A1911" t="s">
        <v>2935</v>
      </c>
      <c r="B1911" t="str">
        <f t="shared" si="29"/>
        <v>Zac Dalpe</v>
      </c>
      <c r="C1911" t="s">
        <v>1810</v>
      </c>
    </row>
    <row r="1912" spans="1:3" x14ac:dyDescent="0.2">
      <c r="A1912" t="s">
        <v>2936</v>
      </c>
      <c r="B1912" t="str">
        <f t="shared" si="29"/>
        <v>Zac Leslie</v>
      </c>
      <c r="C1912" t="s">
        <v>1820</v>
      </c>
    </row>
    <row r="1913" spans="1:3" x14ac:dyDescent="0.2">
      <c r="A1913" t="s">
        <v>2937</v>
      </c>
      <c r="B1913" t="str">
        <f t="shared" si="29"/>
        <v>Zach Aston-Reese</v>
      </c>
      <c r="C1913" t="s">
        <v>1792</v>
      </c>
    </row>
    <row r="1914" spans="1:3" x14ac:dyDescent="0.2">
      <c r="A1914" t="s">
        <v>2938</v>
      </c>
      <c r="B1914" t="str">
        <f t="shared" si="29"/>
        <v>Zach Fischer</v>
      </c>
      <c r="C1914" t="s">
        <v>1784</v>
      </c>
    </row>
    <row r="1915" spans="1:3" x14ac:dyDescent="0.2">
      <c r="A1915" t="s">
        <v>2939</v>
      </c>
      <c r="B1915" t="str">
        <f t="shared" si="29"/>
        <v>Zach Gallant</v>
      </c>
      <c r="C1915" t="s">
        <v>1773</v>
      </c>
    </row>
    <row r="1916" spans="1:3" x14ac:dyDescent="0.2">
      <c r="A1916" t="s">
        <v>2940</v>
      </c>
      <c r="B1916" t="str">
        <f t="shared" si="29"/>
        <v>Zach Nastasiuk</v>
      </c>
      <c r="C1916" t="s">
        <v>1773</v>
      </c>
    </row>
    <row r="1917" spans="1:3" x14ac:dyDescent="0.2">
      <c r="A1917" t="s">
        <v>2941</v>
      </c>
      <c r="B1917" t="str">
        <f t="shared" si="29"/>
        <v>Zach Palmquist</v>
      </c>
      <c r="C1917" t="s">
        <v>1788</v>
      </c>
    </row>
    <row r="1918" spans="1:3" x14ac:dyDescent="0.2">
      <c r="A1918" t="s">
        <v>2942</v>
      </c>
      <c r="B1918" t="str">
        <f t="shared" si="29"/>
        <v>Zach Parise</v>
      </c>
      <c r="C1918" t="s">
        <v>1788</v>
      </c>
    </row>
    <row r="1919" spans="1:3" x14ac:dyDescent="0.2">
      <c r="A1919" t="s">
        <v>2943</v>
      </c>
      <c r="B1919" t="str">
        <f t="shared" si="29"/>
        <v>Zach Redmond</v>
      </c>
      <c r="C1919" t="s">
        <v>1828</v>
      </c>
    </row>
    <row r="1920" spans="1:3" x14ac:dyDescent="0.2">
      <c r="A1920" t="s">
        <v>3793</v>
      </c>
      <c r="B1920" t="str">
        <f t="shared" si="29"/>
        <v>Zach Sanford</v>
      </c>
      <c r="C1920" t="s">
        <v>1796</v>
      </c>
    </row>
    <row r="1921" spans="1:3" x14ac:dyDescent="0.2">
      <c r="A1921" t="s">
        <v>2944</v>
      </c>
      <c r="B1921" t="str">
        <f t="shared" si="29"/>
        <v>Zach Senyshyn</v>
      </c>
      <c r="C1921" t="s">
        <v>1826</v>
      </c>
    </row>
    <row r="1922" spans="1:3" x14ac:dyDescent="0.2">
      <c r="A1922" t="s">
        <v>2945</v>
      </c>
      <c r="B1922" t="str">
        <f t="shared" ref="B1922:B1934" si="30">LEFT(A1922,FIND("(",A1922)-2)</f>
        <v>Zach Sill</v>
      </c>
      <c r="C1922" t="s">
        <v>1771</v>
      </c>
    </row>
    <row r="1923" spans="1:3" x14ac:dyDescent="0.2">
      <c r="A1923" t="s">
        <v>3672</v>
      </c>
      <c r="B1923" t="str">
        <f t="shared" si="30"/>
        <v>Zach Solow</v>
      </c>
      <c r="C1923">
        <v>2018</v>
      </c>
    </row>
    <row r="1924" spans="1:3" x14ac:dyDescent="0.2">
      <c r="A1924" t="s">
        <v>3673</v>
      </c>
      <c r="B1924" t="str">
        <f t="shared" si="30"/>
        <v>Zach Stejskal</v>
      </c>
      <c r="C1924">
        <v>2018</v>
      </c>
    </row>
    <row r="1925" spans="1:3" x14ac:dyDescent="0.2">
      <c r="A1925" t="s">
        <v>2946</v>
      </c>
      <c r="B1925" t="str">
        <f t="shared" si="30"/>
        <v>Zach Trotman</v>
      </c>
      <c r="C1925" t="s">
        <v>1792</v>
      </c>
    </row>
    <row r="1926" spans="1:3" x14ac:dyDescent="0.2">
      <c r="A1926" t="s">
        <v>3769</v>
      </c>
      <c r="B1926" t="str">
        <f t="shared" si="30"/>
        <v>Zach Whitecloud</v>
      </c>
      <c r="C1926" t="s">
        <v>1820</v>
      </c>
    </row>
    <row r="1927" spans="1:3" x14ac:dyDescent="0.2">
      <c r="A1927" t="s">
        <v>3674</v>
      </c>
      <c r="B1927" t="str">
        <f t="shared" si="30"/>
        <v>Zacharie Émond</v>
      </c>
      <c r="C1927">
        <v>2018</v>
      </c>
    </row>
    <row r="1928" spans="1:3" x14ac:dyDescent="0.2">
      <c r="A1928" t="s">
        <v>3675</v>
      </c>
      <c r="B1928" t="str">
        <f t="shared" si="30"/>
        <v>Zachary Bouthillier</v>
      </c>
      <c r="C1928">
        <v>2018</v>
      </c>
    </row>
    <row r="1929" spans="1:3" x14ac:dyDescent="0.2">
      <c r="A1929" t="s">
        <v>2947</v>
      </c>
      <c r="B1929" t="str">
        <f t="shared" si="30"/>
        <v>Zachary Lauzon</v>
      </c>
      <c r="C1929" t="s">
        <v>1792</v>
      </c>
    </row>
    <row r="1930" spans="1:3" x14ac:dyDescent="0.2">
      <c r="A1930" t="s">
        <v>2948</v>
      </c>
      <c r="B1930" t="str">
        <f t="shared" si="30"/>
        <v>Zack MacEwen</v>
      </c>
      <c r="C1930" t="s">
        <v>1786</v>
      </c>
    </row>
    <row r="1931" spans="1:3" x14ac:dyDescent="0.2">
      <c r="A1931" t="s">
        <v>3676</v>
      </c>
      <c r="B1931" t="str">
        <f t="shared" si="30"/>
        <v>Zack Malík</v>
      </c>
      <c r="C1931">
        <v>2018</v>
      </c>
    </row>
    <row r="1932" spans="1:3" x14ac:dyDescent="0.2">
      <c r="A1932" t="s">
        <v>2949</v>
      </c>
      <c r="B1932" t="str">
        <f t="shared" si="30"/>
        <v>Zack Mitchell</v>
      </c>
      <c r="C1932" t="s">
        <v>1788</v>
      </c>
    </row>
    <row r="1933" spans="1:3" x14ac:dyDescent="0.2">
      <c r="A1933" t="s">
        <v>3677</v>
      </c>
      <c r="B1933" t="str">
        <f t="shared" si="30"/>
        <v>Zdenek Sedlak</v>
      </c>
      <c r="C1933">
        <v>2018</v>
      </c>
    </row>
    <row r="1934" spans="1:3" x14ac:dyDescent="0.2">
      <c r="A1934" t="s">
        <v>3678</v>
      </c>
      <c r="B1934" t="str">
        <f t="shared" si="30"/>
        <v>Zion Nybeck</v>
      </c>
      <c r="C1934">
        <v>2020</v>
      </c>
    </row>
  </sheetData>
  <sortState ref="A2:C2002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0BD7-7314-F84E-9D4C-A8E049B6D40A}">
  <dimension ref="A1:P28"/>
  <sheetViews>
    <sheetView workbookViewId="0">
      <selection activeCell="J29" sqref="J29"/>
    </sheetView>
  </sheetViews>
  <sheetFormatPr baseColWidth="10" defaultRowHeight="16" x14ac:dyDescent="0.2"/>
  <cols>
    <col min="1" max="1" width="15.1640625" bestFit="1" customWidth="1"/>
    <col min="2" max="2" width="10.5" bestFit="1" customWidth="1"/>
    <col min="3" max="3" width="4.33203125" bestFit="1" customWidth="1"/>
  </cols>
  <sheetData>
    <row r="1" spans="1:3" x14ac:dyDescent="0.2">
      <c r="A1" t="s">
        <v>566</v>
      </c>
      <c r="B1" t="s">
        <v>3757</v>
      </c>
      <c r="C1" t="s">
        <v>4</v>
      </c>
    </row>
    <row r="2" spans="1:3" x14ac:dyDescent="0.2">
      <c r="A2" t="s">
        <v>610</v>
      </c>
      <c r="B2" s="3">
        <v>36295</v>
      </c>
      <c r="C2" s="2">
        <f>ROUNDDOWN((42993-B2)/365,0)</f>
        <v>18</v>
      </c>
    </row>
    <row r="3" spans="1:3" x14ac:dyDescent="0.2">
      <c r="A3" t="s">
        <v>126</v>
      </c>
      <c r="B3" s="3">
        <v>36226</v>
      </c>
      <c r="C3" s="2">
        <f>ROUNDDOWN((42993-B3)/365,0)</f>
        <v>18</v>
      </c>
    </row>
    <row r="4" spans="1:3" x14ac:dyDescent="0.2">
      <c r="A4" t="s">
        <v>3720</v>
      </c>
      <c r="B4" s="3">
        <v>36606</v>
      </c>
      <c r="C4" s="2">
        <f t="shared" ref="C4:C21" si="0">ROUNDDOWN((42993-B4)/365,0)</f>
        <v>17</v>
      </c>
    </row>
    <row r="5" spans="1:3" x14ac:dyDescent="0.2">
      <c r="A5" t="s">
        <v>459</v>
      </c>
      <c r="B5" s="3">
        <v>36864</v>
      </c>
      <c r="C5" s="2">
        <f t="shared" si="0"/>
        <v>16</v>
      </c>
    </row>
    <row r="6" spans="1:3" x14ac:dyDescent="0.2">
      <c r="A6" t="s">
        <v>140</v>
      </c>
      <c r="B6" s="3">
        <v>36446</v>
      </c>
      <c r="C6" s="2">
        <f t="shared" si="0"/>
        <v>17</v>
      </c>
    </row>
    <row r="7" spans="1:3" x14ac:dyDescent="0.2">
      <c r="A7" t="s">
        <v>373</v>
      </c>
      <c r="B7" s="3">
        <v>36531</v>
      </c>
      <c r="C7" s="2">
        <f t="shared" si="0"/>
        <v>17</v>
      </c>
    </row>
    <row r="8" spans="1:3" x14ac:dyDescent="0.2">
      <c r="A8" t="s">
        <v>361</v>
      </c>
      <c r="B8" s="3">
        <v>36552</v>
      </c>
      <c r="C8" s="2">
        <f t="shared" si="0"/>
        <v>17</v>
      </c>
    </row>
    <row r="9" spans="1:3" x14ac:dyDescent="0.2">
      <c r="A9" t="s">
        <v>261</v>
      </c>
      <c r="B9" s="3">
        <v>36099</v>
      </c>
      <c r="C9" s="2">
        <f t="shared" si="0"/>
        <v>18</v>
      </c>
    </row>
    <row r="10" spans="1:3" x14ac:dyDescent="0.2">
      <c r="A10" t="s">
        <v>199</v>
      </c>
      <c r="B10" s="3">
        <v>36012</v>
      </c>
      <c r="C10" s="2">
        <f t="shared" si="0"/>
        <v>19</v>
      </c>
    </row>
    <row r="11" spans="1:3" x14ac:dyDescent="0.2">
      <c r="A11" t="s">
        <v>226</v>
      </c>
      <c r="B11" s="3">
        <v>36166</v>
      </c>
      <c r="C11" s="2">
        <f t="shared" si="0"/>
        <v>18</v>
      </c>
    </row>
    <row r="12" spans="1:3" x14ac:dyDescent="0.2">
      <c r="A12" t="s">
        <v>416</v>
      </c>
      <c r="B12" s="3">
        <v>36283</v>
      </c>
      <c r="C12" s="2">
        <f t="shared" si="0"/>
        <v>18</v>
      </c>
    </row>
    <row r="13" spans="1:3" x14ac:dyDescent="0.2">
      <c r="A13" t="s">
        <v>106</v>
      </c>
      <c r="B13" s="3">
        <v>36024</v>
      </c>
      <c r="C13" s="2">
        <f t="shared" si="0"/>
        <v>19</v>
      </c>
    </row>
    <row r="14" spans="1:3" x14ac:dyDescent="0.2">
      <c r="A14" t="s">
        <v>476</v>
      </c>
      <c r="B14" s="3">
        <v>37153</v>
      </c>
      <c r="C14" s="2">
        <f t="shared" si="0"/>
        <v>16</v>
      </c>
    </row>
    <row r="15" spans="1:3" x14ac:dyDescent="0.2">
      <c r="A15" t="s">
        <v>360</v>
      </c>
      <c r="B15" s="3">
        <v>36543</v>
      </c>
      <c r="C15" s="2">
        <f t="shared" si="0"/>
        <v>17</v>
      </c>
    </row>
    <row r="16" spans="1:3" x14ac:dyDescent="0.2">
      <c r="A16" t="s">
        <v>359</v>
      </c>
      <c r="B16" s="3">
        <v>36540</v>
      </c>
      <c r="C16" s="2">
        <f t="shared" si="0"/>
        <v>17</v>
      </c>
    </row>
    <row r="17" spans="1:16" x14ac:dyDescent="0.2">
      <c r="A17" t="s">
        <v>355</v>
      </c>
      <c r="B17" s="3">
        <v>36704</v>
      </c>
      <c r="C17" s="2">
        <f t="shared" si="0"/>
        <v>17</v>
      </c>
    </row>
    <row r="18" spans="1:16" x14ac:dyDescent="0.2">
      <c r="A18" t="s">
        <v>340</v>
      </c>
      <c r="B18" s="3">
        <v>36650</v>
      </c>
      <c r="C18" s="2">
        <f t="shared" si="0"/>
        <v>17</v>
      </c>
    </row>
    <row r="19" spans="1:16" x14ac:dyDescent="0.2">
      <c r="A19" t="s">
        <v>1599</v>
      </c>
      <c r="B19" s="3">
        <v>37130</v>
      </c>
      <c r="C19" s="2">
        <f t="shared" si="0"/>
        <v>16</v>
      </c>
    </row>
    <row r="20" spans="1:16" x14ac:dyDescent="0.2">
      <c r="A20" t="s">
        <v>1734</v>
      </c>
      <c r="B20" s="3">
        <v>37010</v>
      </c>
      <c r="C20" s="2">
        <f t="shared" si="0"/>
        <v>16</v>
      </c>
    </row>
    <row r="21" spans="1:16" x14ac:dyDescent="0.2">
      <c r="A21" t="s">
        <v>3766</v>
      </c>
      <c r="B21" s="3">
        <v>36611</v>
      </c>
      <c r="C21" s="2">
        <f t="shared" si="0"/>
        <v>17</v>
      </c>
    </row>
    <row r="28" spans="1:16" x14ac:dyDescent="0.2">
      <c r="P2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509"/>
  <sheetViews>
    <sheetView topLeftCell="B1" workbookViewId="0">
      <pane ySplit="1" topLeftCell="A2" activePane="bottomLeft" state="frozen"/>
      <selection activeCell="G1" sqref="G1"/>
      <selection pane="bottomLeft" activeCell="AJ8" sqref="AJ8"/>
    </sheetView>
  </sheetViews>
  <sheetFormatPr baseColWidth="10" defaultRowHeight="16" x14ac:dyDescent="0.2"/>
  <cols>
    <col min="1" max="1" width="22.1640625" bestFit="1" customWidth="1"/>
    <col min="2" max="2" width="7" bestFit="1" customWidth="1"/>
    <col min="3" max="4" width="4" bestFit="1" customWidth="1"/>
    <col min="5" max="5" width="10.6640625" bestFit="1" customWidth="1"/>
    <col min="6" max="6" width="4.33203125" bestFit="1" customWidth="1"/>
    <col min="7" max="7" width="3.33203125" bestFit="1" customWidth="1"/>
    <col min="8" max="8" width="7" style="1" bestFit="1" customWidth="1"/>
    <col min="9" max="9" width="7.6640625" style="1" bestFit="1" customWidth="1"/>
    <col min="10" max="10" width="3.33203125" bestFit="1" customWidth="1"/>
    <col min="11" max="11" width="3.5" bestFit="1" customWidth="1"/>
    <col min="12" max="13" width="7.33203125" style="1" bestFit="1" customWidth="1"/>
    <col min="14" max="14" width="4.83203125" bestFit="1" customWidth="1"/>
    <col min="15" max="16" width="7.6640625" bestFit="1" customWidth="1"/>
    <col min="17" max="17" width="8.1640625" bestFit="1" customWidth="1"/>
    <col min="18" max="18" width="7.33203125" bestFit="1" customWidth="1"/>
    <col min="19" max="19" width="7.5" bestFit="1" customWidth="1"/>
    <col min="20" max="21" width="7.5" customWidth="1"/>
    <col min="22" max="22" width="3.1640625" bestFit="1" customWidth="1"/>
    <col min="23" max="23" width="6" style="1" bestFit="1" customWidth="1"/>
    <col min="24" max="24" width="3.1640625" bestFit="1" customWidth="1"/>
    <col min="25" max="25" width="5.33203125" style="1" bestFit="1" customWidth="1"/>
    <col min="26" max="26" width="5.33203125" bestFit="1" customWidth="1"/>
    <col min="27" max="27" width="5.83203125" bestFit="1" customWidth="1"/>
    <col min="28" max="28" width="5" bestFit="1" customWidth="1"/>
    <col min="29" max="29" width="6.6640625" style="1" bestFit="1" customWidth="1"/>
    <col min="30" max="30" width="6.1640625" style="1" bestFit="1" customWidth="1"/>
    <col min="31" max="32" width="7.5" style="1" bestFit="1" customWidth="1"/>
  </cols>
  <sheetData>
    <row r="1" spans="1:36" x14ac:dyDescent="0.2">
      <c r="A1" t="s">
        <v>566</v>
      </c>
      <c r="B1" t="s">
        <v>1747</v>
      </c>
      <c r="C1" t="s">
        <v>2</v>
      </c>
      <c r="D1" t="s">
        <v>573</v>
      </c>
      <c r="E1" t="s">
        <v>3</v>
      </c>
      <c r="F1" t="s">
        <v>4</v>
      </c>
      <c r="G1" t="s">
        <v>5</v>
      </c>
      <c r="H1" s="1" t="s">
        <v>567</v>
      </c>
      <c r="I1" s="1" t="s">
        <v>568</v>
      </c>
      <c r="J1" t="s">
        <v>569</v>
      </c>
      <c r="K1" t="s">
        <v>570</v>
      </c>
      <c r="L1" s="1" t="s">
        <v>571</v>
      </c>
      <c r="M1" s="1" t="s">
        <v>572</v>
      </c>
      <c r="N1" s="1" t="s">
        <v>1751</v>
      </c>
      <c r="O1" s="1" t="s">
        <v>1752</v>
      </c>
      <c r="P1" s="1" t="s">
        <v>1753</v>
      </c>
      <c r="Q1" s="1" t="s">
        <v>1756</v>
      </c>
      <c r="R1" s="1" t="s">
        <v>1757</v>
      </c>
      <c r="S1" s="1" t="s">
        <v>1754</v>
      </c>
      <c r="T1" s="1" t="s">
        <v>1760</v>
      </c>
      <c r="U1" s="1" t="s">
        <v>1761</v>
      </c>
      <c r="V1" s="1" t="s">
        <v>9</v>
      </c>
      <c r="W1" s="1" t="s">
        <v>1755</v>
      </c>
      <c r="X1" s="1" t="s">
        <v>6</v>
      </c>
      <c r="Y1" s="1" t="s">
        <v>3685</v>
      </c>
      <c r="Z1" s="1" t="s">
        <v>28</v>
      </c>
      <c r="AA1" s="1" t="s">
        <v>31</v>
      </c>
      <c r="AB1" s="1" t="s">
        <v>34</v>
      </c>
      <c r="AC1" s="1" t="s">
        <v>3686</v>
      </c>
      <c r="AD1" s="1" t="s">
        <v>3687</v>
      </c>
      <c r="AE1" s="1" t="s">
        <v>12</v>
      </c>
      <c r="AF1" s="1" t="s">
        <v>3688</v>
      </c>
      <c r="AG1" s="1" t="s">
        <v>3690</v>
      </c>
      <c r="AH1" s="1" t="s">
        <v>3691</v>
      </c>
      <c r="AI1" s="1" t="s">
        <v>3692</v>
      </c>
      <c r="AJ1" s="1" t="s">
        <v>3693</v>
      </c>
    </row>
    <row r="2" spans="1:36" x14ac:dyDescent="0.2">
      <c r="A2" t="str">
        <f>'OHL Raw'!B2</f>
        <v>Aaron Luchuk</v>
      </c>
      <c r="B2" t="s">
        <v>1748</v>
      </c>
      <c r="C2" t="str">
        <f>'OHL Raw'!C2</f>
        <v>C</v>
      </c>
      <c r="D2" t="str">
        <f>IF(C2="D",C2,"F")</f>
        <v>F</v>
      </c>
      <c r="E2" t="str">
        <f>IF(ISNUMBER(SEARCH("/",'OHL Raw'!D2))=TRUE,"Multiple",'OHL Raw'!D2)</f>
        <v>Multiple</v>
      </c>
      <c r="F2" s="2">
        <f ca="1">ROUNDDOWN('OHL Raw'!E2+((TODAY()-42993)/365),0)</f>
        <v>21</v>
      </c>
      <c r="G2">
        <f>'OHL Raw'!F2</f>
        <v>68</v>
      </c>
      <c r="H2" s="1">
        <f>'OHL Raw'!U2</f>
        <v>17.75</v>
      </c>
      <c r="I2" s="1">
        <f>'OHL Raw'!T2</f>
        <v>1207.23</v>
      </c>
      <c r="J2">
        <f>'OHL Raw'!AH2</f>
        <v>87</v>
      </c>
      <c r="K2">
        <f>'OHL Raw'!AI2</f>
        <v>58</v>
      </c>
      <c r="L2" s="1">
        <f t="shared" ref="L2:L65" si="0">J2/I2*60</f>
        <v>4.3239482120225636</v>
      </c>
      <c r="M2" s="1">
        <f t="shared" ref="M2:M65" si="1">K2/I2*60</f>
        <v>2.8826321413483762</v>
      </c>
      <c r="N2">
        <f>'OHL Raw'!L2</f>
        <v>196</v>
      </c>
      <c r="O2" s="1">
        <f t="shared" ref="O2:O65" si="2">(N2/I2)*60</f>
        <v>9.7413086155910644</v>
      </c>
      <c r="P2">
        <f>'OHL Raw'!AK2</f>
        <v>55</v>
      </c>
      <c r="Q2">
        <f>'OHL Raw'!AN2</f>
        <v>25</v>
      </c>
      <c r="R2">
        <f>'OHL Raw'!AQ2</f>
        <v>116</v>
      </c>
      <c r="S2" s="1">
        <f>(P2/N2)*100</f>
        <v>28.061224489795915</v>
      </c>
      <c r="T2" s="1">
        <f>(Q2/N2)*100</f>
        <v>12.755102040816327</v>
      </c>
      <c r="U2" s="1">
        <f>(R2/N2)*100</f>
        <v>59.183673469387756</v>
      </c>
      <c r="V2">
        <f>'OHL Raw'!J2</f>
        <v>50</v>
      </c>
      <c r="W2" s="1">
        <f t="shared" ref="W2:W65" si="3">(V2/I2)*60</f>
        <v>2.4850277080589449</v>
      </c>
      <c r="X2">
        <f>'OHL Raw'!G2</f>
        <v>28</v>
      </c>
      <c r="Y2" s="1">
        <f t="shared" ref="Y2:Y65" si="4">(X2/I2)*60</f>
        <v>1.3916155165130091</v>
      </c>
      <c r="Z2">
        <f>'OHL Raw'!AJ2</f>
        <v>16</v>
      </c>
      <c r="AA2">
        <f>'OHL Raw'!AM2</f>
        <v>3</v>
      </c>
      <c r="AB2">
        <f>'OHL Raw'!AP2</f>
        <v>9</v>
      </c>
      <c r="AC2" s="1">
        <f>(P2*(SUM(Z:Z)/SUM(P:P)))+(Q2*(SUM(AA:AA)/SUM(Q:Q)))+(R2*(SUM(AB:AB)/SUM(R:R)))</f>
        <v>23.347422707875598</v>
      </c>
      <c r="AD2" s="1">
        <f t="shared" ref="AD2:AD65" si="5">(AC2/I2)*60</f>
        <v>1.1603798468167092</v>
      </c>
      <c r="AE2" s="1">
        <f>(X2/N2)*100</f>
        <v>14.285714285714285</v>
      </c>
      <c r="AF2" s="1">
        <f>((((SUM(Z:Z)/SUM(P:P))/SUM(P2:R2))*P2)+(((SUM(AA:AA)/SUM(Q:Q))/SUM(P2:R2))*Q2)+(((SUM(AB:AB)/SUM(R:R))/SUM(P2:R2))*R2))*100</f>
        <v>11.91195036116102</v>
      </c>
      <c r="AG2">
        <f>'OHL Raw'!AB2</f>
        <v>15.62</v>
      </c>
      <c r="AH2">
        <f>'OHL Raw'!AC2</f>
        <v>14.65</v>
      </c>
      <c r="AI2">
        <f>'OHL Raw'!AD2</f>
        <v>55.69</v>
      </c>
      <c r="AJ2">
        <f>'OHL Raw'!AE2</f>
        <v>50.64</v>
      </c>
    </row>
    <row r="3" spans="1:36" x14ac:dyDescent="0.2">
      <c r="A3" t="str">
        <f>'OHL Raw'!B3</f>
        <v>Adam Kadlec</v>
      </c>
      <c r="B3" t="s">
        <v>1748</v>
      </c>
      <c r="C3" t="str">
        <f>'OHL Raw'!C3</f>
        <v>C</v>
      </c>
      <c r="D3" t="str">
        <f t="shared" ref="D3:D66" si="6">IF(C3="D",C3,"F")</f>
        <v>F</v>
      </c>
      <c r="E3" t="str">
        <f>IF(ISNUMBER(SEARCH("/",'OHL Raw'!D3))=TRUE,"Multiple",'OHL Raw'!D3)</f>
        <v>Multiple</v>
      </c>
      <c r="F3" s="2">
        <f ca="1">ROUNDDOWN('OHL Raw'!E3+((TODAY()-42993)/365),0)</f>
        <v>18</v>
      </c>
      <c r="G3">
        <f>'OHL Raw'!F3</f>
        <v>25</v>
      </c>
      <c r="H3" s="1">
        <f>'OHL Raw'!U3</f>
        <v>9.1199999999999992</v>
      </c>
      <c r="I3" s="1">
        <f>'OHL Raw'!T3</f>
        <v>228.06</v>
      </c>
      <c r="J3">
        <f>'OHL Raw'!AH3</f>
        <v>8</v>
      </c>
      <c r="K3">
        <f>'OHL Raw'!AI3</f>
        <v>8</v>
      </c>
      <c r="L3" s="1">
        <f t="shared" si="0"/>
        <v>2.104709287029729</v>
      </c>
      <c r="M3" s="1">
        <f t="shared" si="1"/>
        <v>2.104709287029729</v>
      </c>
      <c r="N3">
        <f>'OHL Raw'!L3</f>
        <v>23</v>
      </c>
      <c r="O3" s="1">
        <f t="shared" si="2"/>
        <v>6.0510392002104707</v>
      </c>
      <c r="P3">
        <f>'OHL Raw'!AK3</f>
        <v>3</v>
      </c>
      <c r="Q3">
        <f>'OHL Raw'!AN3</f>
        <v>5</v>
      </c>
      <c r="R3">
        <f>'OHL Raw'!AQ3</f>
        <v>15</v>
      </c>
      <c r="S3" s="1">
        <f t="shared" ref="S3:S66" si="7">(P3/N3)*100</f>
        <v>13.043478260869565</v>
      </c>
      <c r="T3" s="1">
        <f t="shared" ref="T3:T66" si="8">(Q3/N3)*100</f>
        <v>21.739130434782609</v>
      </c>
      <c r="U3" s="1">
        <f t="shared" ref="U3:U66" si="9">(R3/N3)*100</f>
        <v>65.217391304347828</v>
      </c>
      <c r="V3">
        <f>'OHL Raw'!J3</f>
        <v>2</v>
      </c>
      <c r="W3" s="1">
        <f t="shared" si="3"/>
        <v>0.52617732175743226</v>
      </c>
      <c r="X3">
        <f>'OHL Raw'!G3</f>
        <v>0</v>
      </c>
      <c r="Y3" s="1">
        <f t="shared" si="4"/>
        <v>0</v>
      </c>
      <c r="Z3">
        <f>'OHL Raw'!AJ3</f>
        <v>0</v>
      </c>
      <c r="AA3">
        <f>'OHL Raw'!AM3</f>
        <v>0</v>
      </c>
      <c r="AB3">
        <f>'OHL Raw'!AP3</f>
        <v>0</v>
      </c>
      <c r="AC3" s="1">
        <f t="shared" ref="AC3:AC66" si="10">(P3*(SUM(Z:Z)/SUM(P:P)))+(Q3*(SUM(AA:AA)/SUM(Q:Q)))+(R3*(SUM(AB:AB)/SUM(R:R)))</f>
        <v>2.4246074501021879</v>
      </c>
      <c r="AD3" s="1">
        <f t="shared" si="5"/>
        <v>0.63788672720394313</v>
      </c>
      <c r="AE3" s="1">
        <f t="shared" ref="AE3:AE66" si="11">(X3/N3)*100</f>
        <v>0</v>
      </c>
      <c r="AF3" s="1">
        <f t="shared" ref="AF3:AF66" si="12">((((SUM(Z:Z)/SUM(P:P))/SUM(P3:R3))*P3)+(((SUM(AA:AA)/SUM(Q:Q))/SUM(P3:R3))*Q3)+(((SUM(AB:AB)/SUM(R:R))/SUM(P3:R3))*R3))*100</f>
        <v>10.541771522183426</v>
      </c>
      <c r="AG3">
        <f>'OHL Raw'!AB3</f>
        <v>13.98</v>
      </c>
      <c r="AH3">
        <f>'OHL Raw'!AC3</f>
        <v>13.52</v>
      </c>
      <c r="AI3">
        <f>'OHL Raw'!AD3</f>
        <v>52.31</v>
      </c>
      <c r="AJ3">
        <f>'OHL Raw'!AE3</f>
        <v>46.67</v>
      </c>
    </row>
    <row r="4" spans="1:36" x14ac:dyDescent="0.2">
      <c r="A4" t="str">
        <f>'OHL Raw'!B4</f>
        <v>Adam Liska</v>
      </c>
      <c r="B4" t="s">
        <v>1748</v>
      </c>
      <c r="C4" t="str">
        <f>'OHL Raw'!C4</f>
        <v>C</v>
      </c>
      <c r="D4" t="str">
        <f t="shared" si="6"/>
        <v>F</v>
      </c>
      <c r="E4" t="str">
        <f>IF(ISNUMBER(SEARCH("/",'OHL Raw'!D4))=TRUE,"Multiple",'OHL Raw'!D4)</f>
        <v>KIT</v>
      </c>
      <c r="F4" s="2">
        <f ca="1">ROUNDDOWN('OHL Raw'!E4+((TODAY()-42993)/365),0)</f>
        <v>18</v>
      </c>
      <c r="G4">
        <f>'OHL Raw'!F4</f>
        <v>62</v>
      </c>
      <c r="H4" s="1">
        <f>'OHL Raw'!U4</f>
        <v>12.3</v>
      </c>
      <c r="I4" s="1">
        <f>'OHL Raw'!T4</f>
        <v>762.75</v>
      </c>
      <c r="J4">
        <f>'OHL Raw'!AH4</f>
        <v>43</v>
      </c>
      <c r="K4">
        <f>'OHL Raw'!AI4</f>
        <v>33</v>
      </c>
      <c r="L4" s="1">
        <f t="shared" si="0"/>
        <v>3.3824975417895775</v>
      </c>
      <c r="M4" s="1">
        <f t="shared" si="1"/>
        <v>2.5958702064896757</v>
      </c>
      <c r="N4">
        <f>'OHL Raw'!L4</f>
        <v>101</v>
      </c>
      <c r="O4" s="1">
        <f t="shared" si="2"/>
        <v>7.9449360865290073</v>
      </c>
      <c r="P4">
        <f>'OHL Raw'!AK4</f>
        <v>19</v>
      </c>
      <c r="Q4">
        <f>'OHL Raw'!AN4</f>
        <v>11</v>
      </c>
      <c r="R4">
        <f>'OHL Raw'!AQ4</f>
        <v>71</v>
      </c>
      <c r="S4" s="1">
        <f t="shared" si="7"/>
        <v>18.811881188118811</v>
      </c>
      <c r="T4" s="1">
        <f t="shared" si="8"/>
        <v>10.891089108910892</v>
      </c>
      <c r="U4" s="1">
        <f t="shared" si="9"/>
        <v>70.297029702970292</v>
      </c>
      <c r="V4">
        <f>'OHL Raw'!J4</f>
        <v>20</v>
      </c>
      <c r="W4" s="1">
        <f t="shared" si="3"/>
        <v>1.5732546705998034</v>
      </c>
      <c r="X4">
        <f>'OHL Raw'!G4</f>
        <v>10</v>
      </c>
      <c r="Y4" s="1">
        <f t="shared" si="4"/>
        <v>0.7866273352999017</v>
      </c>
      <c r="Z4">
        <f>'OHL Raw'!AJ4</f>
        <v>5</v>
      </c>
      <c r="AA4">
        <f>'OHL Raw'!AM4</f>
        <v>2</v>
      </c>
      <c r="AB4">
        <f>'OHL Raw'!AP4</f>
        <v>3</v>
      </c>
      <c r="AC4" s="1">
        <f t="shared" si="10"/>
        <v>10.438223617539755</v>
      </c>
      <c r="AD4" s="1">
        <f t="shared" si="5"/>
        <v>0.82109920295297978</v>
      </c>
      <c r="AE4" s="1">
        <f t="shared" si="11"/>
        <v>9.9009900990099009</v>
      </c>
      <c r="AF4" s="1">
        <f t="shared" si="12"/>
        <v>10.334874868851243</v>
      </c>
      <c r="AG4">
        <f>'OHL Raw'!AB4</f>
        <v>14.22</v>
      </c>
      <c r="AH4">
        <f>'OHL Raw'!AC4</f>
        <v>13.83</v>
      </c>
      <c r="AI4">
        <f>'OHL Raw'!AD4</f>
        <v>52.55</v>
      </c>
      <c r="AJ4">
        <f>'OHL Raw'!AE4</f>
        <v>48.48</v>
      </c>
    </row>
    <row r="5" spans="1:36" x14ac:dyDescent="0.2">
      <c r="A5" t="str">
        <f>'OHL Raw'!B5</f>
        <v>Adam Mascherin</v>
      </c>
      <c r="B5" t="s">
        <v>1748</v>
      </c>
      <c r="C5" t="str">
        <f>'OHL Raw'!C5</f>
        <v>LW</v>
      </c>
      <c r="D5" t="str">
        <f t="shared" si="6"/>
        <v>F</v>
      </c>
      <c r="E5" t="str">
        <f>IF(ISNUMBER(SEARCH("/",'OHL Raw'!D5))=TRUE,"Multiple",'OHL Raw'!D5)</f>
        <v>KIT</v>
      </c>
      <c r="F5" s="2">
        <f ca="1">ROUNDDOWN('OHL Raw'!E5+((TODAY()-42993)/365),0)</f>
        <v>19</v>
      </c>
      <c r="G5">
        <f>'OHL Raw'!F5</f>
        <v>67</v>
      </c>
      <c r="H5" s="1">
        <f>'OHL Raw'!U5</f>
        <v>15.04</v>
      </c>
      <c r="I5" s="1">
        <f>'OHL Raw'!T5</f>
        <v>1007.36</v>
      </c>
      <c r="J5">
        <f>'OHL Raw'!AH5</f>
        <v>68</v>
      </c>
      <c r="K5">
        <f>'OHL Raw'!AI5</f>
        <v>41</v>
      </c>
      <c r="L5" s="1">
        <f t="shared" si="0"/>
        <v>4.0501905972045744</v>
      </c>
      <c r="M5" s="1">
        <f t="shared" si="1"/>
        <v>2.4420266836086402</v>
      </c>
      <c r="N5">
        <f>'OHL Raw'!L5</f>
        <v>174</v>
      </c>
      <c r="O5" s="1">
        <f t="shared" si="2"/>
        <v>10.363722998729351</v>
      </c>
      <c r="P5">
        <f>'OHL Raw'!AK5</f>
        <v>33</v>
      </c>
      <c r="Q5">
        <f>'OHL Raw'!AN5</f>
        <v>20</v>
      </c>
      <c r="R5">
        <f>'OHL Raw'!AQ5</f>
        <v>121</v>
      </c>
      <c r="S5" s="1">
        <f t="shared" si="7"/>
        <v>18.96551724137931</v>
      </c>
      <c r="T5" s="1">
        <f t="shared" si="8"/>
        <v>11.494252873563218</v>
      </c>
      <c r="U5" s="1">
        <f t="shared" si="9"/>
        <v>69.540229885057471</v>
      </c>
      <c r="V5">
        <f>'OHL Raw'!J5</f>
        <v>46</v>
      </c>
      <c r="W5" s="1">
        <f t="shared" si="3"/>
        <v>2.7398348157560357</v>
      </c>
      <c r="X5">
        <f>'OHL Raw'!G5</f>
        <v>25</v>
      </c>
      <c r="Y5" s="1">
        <f t="shared" si="4"/>
        <v>1.4890406607369757</v>
      </c>
      <c r="Z5">
        <f>'OHL Raw'!AJ5</f>
        <v>5</v>
      </c>
      <c r="AA5">
        <f>'OHL Raw'!AM5</f>
        <v>4</v>
      </c>
      <c r="AB5">
        <f>'OHL Raw'!AP5</f>
        <v>16</v>
      </c>
      <c r="AC5" s="1">
        <f t="shared" si="10"/>
        <v>18.126947165925422</v>
      </c>
      <c r="AD5" s="1">
        <f t="shared" si="5"/>
        <v>1.0796704554037537</v>
      </c>
      <c r="AE5" s="1">
        <f t="shared" si="11"/>
        <v>14.367816091954023</v>
      </c>
      <c r="AF5" s="1">
        <f t="shared" si="12"/>
        <v>10.417785727543347</v>
      </c>
      <c r="AG5">
        <f>'OHL Raw'!AB5</f>
        <v>14.99</v>
      </c>
      <c r="AH5">
        <f>'OHL Raw'!AC5</f>
        <v>14.08</v>
      </c>
      <c r="AI5">
        <f>'OHL Raw'!AD5</f>
        <v>54.35</v>
      </c>
      <c r="AJ5">
        <f>'OHL Raw'!AE5</f>
        <v>48.93</v>
      </c>
    </row>
    <row r="6" spans="1:36" x14ac:dyDescent="0.2">
      <c r="A6" t="str">
        <f>'OHL Raw'!B6</f>
        <v>Adam McMaster</v>
      </c>
      <c r="B6" t="s">
        <v>1748</v>
      </c>
      <c r="C6" t="str">
        <f>'OHL Raw'!C6</f>
        <v>C</v>
      </c>
      <c r="D6" t="str">
        <f t="shared" si="6"/>
        <v>F</v>
      </c>
      <c r="E6" t="str">
        <f>IF(ISNUMBER(SEARCH("/",'OHL Raw'!D6))=TRUE,"Multiple",'OHL Raw'!D6)</f>
        <v>NB</v>
      </c>
      <c r="F6" s="2">
        <f ca="1">ROUNDDOWN('OHL Raw'!E6+((TODAY()-42993)/365),0)</f>
        <v>18</v>
      </c>
      <c r="G6">
        <f>'OHL Raw'!F6</f>
        <v>64</v>
      </c>
      <c r="H6" s="1">
        <f>'OHL Raw'!U6</f>
        <v>12.53</v>
      </c>
      <c r="I6" s="1">
        <f>'OHL Raw'!T6</f>
        <v>801.91</v>
      </c>
      <c r="J6">
        <f>'OHL Raw'!AH6</f>
        <v>34</v>
      </c>
      <c r="K6">
        <f>'OHL Raw'!AI6</f>
        <v>41</v>
      </c>
      <c r="L6" s="1">
        <f t="shared" si="0"/>
        <v>2.5439263757778305</v>
      </c>
      <c r="M6" s="1">
        <f t="shared" si="1"/>
        <v>3.0676759237320899</v>
      </c>
      <c r="N6">
        <f>'OHL Raw'!L6</f>
        <v>103</v>
      </c>
      <c r="O6" s="1">
        <f t="shared" si="2"/>
        <v>7.7066004913269568</v>
      </c>
      <c r="P6">
        <f>'OHL Raw'!AK6</f>
        <v>16</v>
      </c>
      <c r="Q6">
        <f>'OHL Raw'!AN6</f>
        <v>19</v>
      </c>
      <c r="R6">
        <f>'OHL Raw'!AQ6</f>
        <v>68</v>
      </c>
      <c r="S6" s="1">
        <f t="shared" si="7"/>
        <v>15.53398058252427</v>
      </c>
      <c r="T6" s="1">
        <f t="shared" si="8"/>
        <v>18.446601941747574</v>
      </c>
      <c r="U6" s="1">
        <f t="shared" si="9"/>
        <v>66.019417475728162</v>
      </c>
      <c r="V6">
        <f>'OHL Raw'!J6</f>
        <v>16</v>
      </c>
      <c r="W6" s="1">
        <f t="shared" si="3"/>
        <v>1.1971418238954497</v>
      </c>
      <c r="X6">
        <f>'OHL Raw'!G6</f>
        <v>5</v>
      </c>
      <c r="Y6" s="1">
        <f t="shared" si="4"/>
        <v>0.37410681996732803</v>
      </c>
      <c r="Z6">
        <f>'OHL Raw'!AJ6</f>
        <v>1</v>
      </c>
      <c r="AA6">
        <f>'OHL Raw'!AM6</f>
        <v>0</v>
      </c>
      <c r="AB6">
        <f>'OHL Raw'!AP6</f>
        <v>4</v>
      </c>
      <c r="AC6" s="1">
        <f t="shared" si="10"/>
        <v>10.908035722912809</v>
      </c>
      <c r="AD6" s="1">
        <f t="shared" si="5"/>
        <v>0.81615411127778503</v>
      </c>
      <c r="AE6" s="1">
        <f t="shared" si="11"/>
        <v>4.8543689320388346</v>
      </c>
      <c r="AF6" s="1">
        <f t="shared" si="12"/>
        <v>10.590325944575543</v>
      </c>
      <c r="AG6">
        <f>'OHL Raw'!AB6</f>
        <v>14.2</v>
      </c>
      <c r="AH6">
        <f>'OHL Raw'!AC6</f>
        <v>13.49</v>
      </c>
      <c r="AI6">
        <f>'OHL Raw'!AD6</f>
        <v>48.85</v>
      </c>
      <c r="AJ6">
        <f>'OHL Raw'!AE6</f>
        <v>50.55</v>
      </c>
    </row>
    <row r="7" spans="1:36" x14ac:dyDescent="0.2">
      <c r="A7" t="str">
        <f>'OHL Raw'!B7</f>
        <v>Adam Ruzicka</v>
      </c>
      <c r="B7" t="s">
        <v>1748</v>
      </c>
      <c r="C7" t="str">
        <f>'OHL Raw'!C7</f>
        <v>C</v>
      </c>
      <c r="D7" t="str">
        <f t="shared" si="6"/>
        <v>F</v>
      </c>
      <c r="E7" t="str">
        <f>IF(ISNUMBER(SEARCH("/",'OHL Raw'!D7))=TRUE,"Multiple",'OHL Raw'!D7)</f>
        <v>SAR</v>
      </c>
      <c r="F7" s="2">
        <f ca="1">ROUNDDOWN('OHL Raw'!E7+((TODAY()-42993)/365),0)</f>
        <v>19</v>
      </c>
      <c r="G7">
        <f>'OHL Raw'!F7</f>
        <v>63</v>
      </c>
      <c r="H7" s="1">
        <f>'OHL Raw'!U7</f>
        <v>13.83</v>
      </c>
      <c r="I7" s="1">
        <f>'OHL Raw'!T7</f>
        <v>871.53</v>
      </c>
      <c r="J7">
        <f>'OHL Raw'!AH7</f>
        <v>66</v>
      </c>
      <c r="K7">
        <f>'OHL Raw'!AI7</f>
        <v>39</v>
      </c>
      <c r="L7" s="1">
        <f t="shared" si="0"/>
        <v>4.5437334343051878</v>
      </c>
      <c r="M7" s="1">
        <f t="shared" si="1"/>
        <v>2.68493339299852</v>
      </c>
      <c r="N7">
        <f>'OHL Raw'!L7</f>
        <v>160</v>
      </c>
      <c r="O7" s="1">
        <f t="shared" si="2"/>
        <v>11.015111355891364</v>
      </c>
      <c r="P7">
        <f>'OHL Raw'!AK7</f>
        <v>29</v>
      </c>
      <c r="Q7">
        <f>'OHL Raw'!AN7</f>
        <v>16</v>
      </c>
      <c r="R7">
        <f>'OHL Raw'!AQ7</f>
        <v>115</v>
      </c>
      <c r="S7" s="1">
        <f t="shared" si="7"/>
        <v>18.125</v>
      </c>
      <c r="T7" s="1">
        <f t="shared" si="8"/>
        <v>10</v>
      </c>
      <c r="U7" s="1">
        <f t="shared" si="9"/>
        <v>71.875</v>
      </c>
      <c r="V7">
        <f>'OHL Raw'!J7</f>
        <v>37</v>
      </c>
      <c r="W7" s="1">
        <f t="shared" si="3"/>
        <v>2.5472445010498777</v>
      </c>
      <c r="X7">
        <f>'OHL Raw'!G7</f>
        <v>23</v>
      </c>
      <c r="Y7" s="1">
        <f t="shared" si="4"/>
        <v>1.5834222574093835</v>
      </c>
      <c r="Z7">
        <f>'OHL Raw'!AJ7</f>
        <v>9</v>
      </c>
      <c r="AA7">
        <f>'OHL Raw'!AM7</f>
        <v>2</v>
      </c>
      <c r="AB7">
        <f>'OHL Raw'!AP7</f>
        <v>12</v>
      </c>
      <c r="AC7" s="1">
        <f t="shared" si="10"/>
        <v>16.229048614732307</v>
      </c>
      <c r="AD7" s="1">
        <f t="shared" si="5"/>
        <v>1.1172798605715677</v>
      </c>
      <c r="AE7" s="1">
        <f t="shared" si="11"/>
        <v>14.374999999999998</v>
      </c>
      <c r="AF7" s="1">
        <f t="shared" si="12"/>
        <v>10.143155384207692</v>
      </c>
      <c r="AG7">
        <f>'OHL Raw'!AB7</f>
        <v>13.91</v>
      </c>
      <c r="AH7">
        <f>'OHL Raw'!AC7</f>
        <v>14.07</v>
      </c>
      <c r="AI7">
        <f>'OHL Raw'!AD7</f>
        <v>55.16</v>
      </c>
      <c r="AJ7">
        <f>'OHL Raw'!AE7</f>
        <v>49.47</v>
      </c>
    </row>
    <row r="8" spans="1:36" x14ac:dyDescent="0.2">
      <c r="A8" t="str">
        <f>'OHL Raw'!B8</f>
        <v>Adam Thilander</v>
      </c>
      <c r="B8" t="s">
        <v>1748</v>
      </c>
      <c r="C8" t="str">
        <f>'OHL Raw'!C8</f>
        <v>D</v>
      </c>
      <c r="D8" t="str">
        <f t="shared" si="6"/>
        <v>D</v>
      </c>
      <c r="E8" t="str">
        <f>IF(ISNUMBER(SEARCH("/",'OHL Raw'!D8))=TRUE,"Multiple",'OHL Raw'!D8)</f>
        <v>NB</v>
      </c>
      <c r="F8" s="2">
        <f ca="1">ROUNDDOWN('OHL Raw'!E8+((TODAY()-42993)/365),0)</f>
        <v>19</v>
      </c>
      <c r="G8">
        <f>'OHL Raw'!F8</f>
        <v>68</v>
      </c>
      <c r="H8" s="1">
        <f>'OHL Raw'!U8</f>
        <v>16.89</v>
      </c>
      <c r="I8" s="1">
        <f>'OHL Raw'!T8</f>
        <v>1148.48</v>
      </c>
      <c r="J8">
        <f>'OHL Raw'!AH8</f>
        <v>59</v>
      </c>
      <c r="K8">
        <f>'OHL Raw'!AI8</f>
        <v>63</v>
      </c>
      <c r="L8" s="1">
        <f t="shared" si="0"/>
        <v>3.0823349122318193</v>
      </c>
      <c r="M8" s="1">
        <f t="shared" si="1"/>
        <v>3.2913067706882138</v>
      </c>
      <c r="N8">
        <f>'OHL Raw'!L8</f>
        <v>125</v>
      </c>
      <c r="O8" s="1">
        <f t="shared" si="2"/>
        <v>6.530370576762329</v>
      </c>
      <c r="P8">
        <f>'OHL Raw'!AK8</f>
        <v>2</v>
      </c>
      <c r="Q8">
        <f>'OHL Raw'!AN8</f>
        <v>0</v>
      </c>
      <c r="R8">
        <f>'OHL Raw'!AQ8</f>
        <v>123</v>
      </c>
      <c r="S8" s="1">
        <f t="shared" si="7"/>
        <v>1.6</v>
      </c>
      <c r="T8" s="1">
        <f t="shared" si="8"/>
        <v>0</v>
      </c>
      <c r="U8" s="1">
        <f t="shared" si="9"/>
        <v>98.4</v>
      </c>
      <c r="V8">
        <f>'OHL Raw'!J8</f>
        <v>11</v>
      </c>
      <c r="W8" s="1">
        <f t="shared" si="3"/>
        <v>0.57467261075508502</v>
      </c>
      <c r="X8">
        <f>'OHL Raw'!G8</f>
        <v>6</v>
      </c>
      <c r="Y8" s="1">
        <f t="shared" si="4"/>
        <v>0.31345778768459182</v>
      </c>
      <c r="Z8">
        <f>'OHL Raw'!AJ8</f>
        <v>1</v>
      </c>
      <c r="AA8">
        <f>'OHL Raw'!AM8</f>
        <v>0</v>
      </c>
      <c r="AB8">
        <f>'OHL Raw'!AP8</f>
        <v>5</v>
      </c>
      <c r="AC8" s="1">
        <f t="shared" si="10"/>
        <v>8.330560103733518</v>
      </c>
      <c r="AD8" s="1">
        <f t="shared" si="5"/>
        <v>0.43521315671497207</v>
      </c>
      <c r="AE8" s="1">
        <f t="shared" si="11"/>
        <v>4.8</v>
      </c>
      <c r="AF8" s="1">
        <f t="shared" si="12"/>
        <v>6.6644480829868149</v>
      </c>
      <c r="AG8">
        <f>'OHL Raw'!AB8</f>
        <v>13.97</v>
      </c>
      <c r="AH8">
        <f>'OHL Raw'!AC8</f>
        <v>14.08</v>
      </c>
      <c r="AI8">
        <f>'OHL Raw'!AD8</f>
        <v>48.93</v>
      </c>
      <c r="AJ8">
        <f>'OHL Raw'!AE8</f>
        <v>50.27</v>
      </c>
    </row>
    <row r="9" spans="1:36" x14ac:dyDescent="0.2">
      <c r="A9" t="str">
        <f>'OHL Raw'!B9</f>
        <v>Adam Timleck</v>
      </c>
      <c r="B9" t="s">
        <v>1748</v>
      </c>
      <c r="C9" t="str">
        <f>'OHL Raw'!C9</f>
        <v>RW</v>
      </c>
      <c r="D9" t="str">
        <f t="shared" si="6"/>
        <v>F</v>
      </c>
      <c r="E9" t="str">
        <f>IF(ISNUMBER(SEARCH("/",'OHL Raw'!D9))=TRUE,"Multiple",'OHL Raw'!D9)</f>
        <v>PBO</v>
      </c>
      <c r="F9" s="2">
        <f ca="1">ROUNDDOWN('OHL Raw'!E9+((TODAY()-42993)/365),0)</f>
        <v>20</v>
      </c>
      <c r="G9">
        <f>'OHL Raw'!F9</f>
        <v>39</v>
      </c>
      <c r="H9" s="1">
        <f>'OHL Raw'!U9</f>
        <v>11.98</v>
      </c>
      <c r="I9" s="1">
        <f>'OHL Raw'!T9</f>
        <v>467.4</v>
      </c>
      <c r="J9">
        <f>'OHL Raw'!AH9</f>
        <v>28</v>
      </c>
      <c r="K9">
        <f>'OHL Raw'!AI9</f>
        <v>20</v>
      </c>
      <c r="L9" s="1">
        <f t="shared" si="0"/>
        <v>3.5943517329910142</v>
      </c>
      <c r="M9" s="1">
        <f t="shared" si="1"/>
        <v>2.5673940949935816</v>
      </c>
      <c r="N9">
        <f>'OHL Raw'!L9</f>
        <v>83</v>
      </c>
      <c r="O9" s="1">
        <f t="shared" si="2"/>
        <v>10.654685494223363</v>
      </c>
      <c r="P9">
        <f>'OHL Raw'!AK9</f>
        <v>9</v>
      </c>
      <c r="Q9">
        <f>'OHL Raw'!AN9</f>
        <v>10</v>
      </c>
      <c r="R9">
        <f>'OHL Raw'!AQ9</f>
        <v>64</v>
      </c>
      <c r="S9" s="1">
        <f t="shared" si="7"/>
        <v>10.843373493975903</v>
      </c>
      <c r="T9" s="1">
        <f t="shared" si="8"/>
        <v>12.048192771084338</v>
      </c>
      <c r="U9" s="1">
        <f t="shared" si="9"/>
        <v>77.108433734939766</v>
      </c>
      <c r="V9">
        <f>'OHL Raw'!J9</f>
        <v>20</v>
      </c>
      <c r="W9" s="1">
        <f t="shared" si="3"/>
        <v>2.5673940949935816</v>
      </c>
      <c r="X9">
        <f>'OHL Raw'!G9</f>
        <v>10</v>
      </c>
      <c r="Y9" s="1">
        <f t="shared" si="4"/>
        <v>1.2836970474967908</v>
      </c>
      <c r="Z9">
        <f>'OHL Raw'!AJ9</f>
        <v>2</v>
      </c>
      <c r="AA9">
        <f>'OHL Raw'!AM9</f>
        <v>0</v>
      </c>
      <c r="AB9">
        <f>'OHL Raw'!AP9</f>
        <v>8</v>
      </c>
      <c r="AC9" s="1">
        <f t="shared" si="10"/>
        <v>7.6775412480723224</v>
      </c>
      <c r="AD9" s="1">
        <f t="shared" si="5"/>
        <v>0.9855637032185266</v>
      </c>
      <c r="AE9" s="1">
        <f t="shared" si="11"/>
        <v>12.048192771084338</v>
      </c>
      <c r="AF9" s="1">
        <f t="shared" si="12"/>
        <v>9.2500496964726775</v>
      </c>
      <c r="AG9">
        <f>'OHL Raw'!AB9</f>
        <v>13.82</v>
      </c>
      <c r="AH9">
        <f>'OHL Raw'!AC9</f>
        <v>14.08</v>
      </c>
      <c r="AI9">
        <f>'OHL Raw'!AD9</f>
        <v>45.54</v>
      </c>
      <c r="AJ9">
        <f>'OHL Raw'!AE9</f>
        <v>50.35</v>
      </c>
    </row>
    <row r="10" spans="1:36" x14ac:dyDescent="0.2">
      <c r="A10" t="str">
        <f>'OHL Raw'!B10</f>
        <v>Adam Varga</v>
      </c>
      <c r="B10" t="s">
        <v>1748</v>
      </c>
      <c r="C10" t="str">
        <f>'OHL Raw'!C10</f>
        <v>RW</v>
      </c>
      <c r="D10" t="str">
        <f t="shared" si="6"/>
        <v>F</v>
      </c>
      <c r="E10" t="str">
        <f>IF(ISNUMBER(SEARCH("/",'OHL Raw'!D10))=TRUE,"Multiple",'OHL Raw'!D10)</f>
        <v>MISS</v>
      </c>
      <c r="F10" s="2">
        <f ca="1">ROUNDDOWN('OHL Raw'!E10+((TODAY()-42993)/365),0)</f>
        <v>16</v>
      </c>
      <c r="G10">
        <f>'OHL Raw'!F10</f>
        <v>46</v>
      </c>
      <c r="H10" s="1">
        <f>'OHL Raw'!U10</f>
        <v>7.45</v>
      </c>
      <c r="I10" s="1">
        <f>'OHL Raw'!T10</f>
        <v>342.5</v>
      </c>
      <c r="J10">
        <f>'OHL Raw'!AH10</f>
        <v>5</v>
      </c>
      <c r="K10">
        <f>'OHL Raw'!AI10</f>
        <v>14</v>
      </c>
      <c r="L10" s="1">
        <f t="shared" si="0"/>
        <v>0.87591240875912402</v>
      </c>
      <c r="M10" s="1">
        <f t="shared" si="1"/>
        <v>2.4525547445255476</v>
      </c>
      <c r="N10">
        <f>'OHL Raw'!L10</f>
        <v>22</v>
      </c>
      <c r="O10" s="1">
        <f t="shared" si="2"/>
        <v>3.8540145985401462</v>
      </c>
      <c r="P10">
        <f>'OHL Raw'!AK10</f>
        <v>5</v>
      </c>
      <c r="Q10">
        <f>'OHL Raw'!AN10</f>
        <v>3</v>
      </c>
      <c r="R10">
        <f>'OHL Raw'!AQ10</f>
        <v>14</v>
      </c>
      <c r="S10" s="1">
        <f t="shared" si="7"/>
        <v>22.727272727272727</v>
      </c>
      <c r="T10" s="1">
        <f t="shared" si="8"/>
        <v>13.636363636363635</v>
      </c>
      <c r="U10" s="1">
        <f t="shared" si="9"/>
        <v>63.636363636363633</v>
      </c>
      <c r="V10">
        <f>'OHL Raw'!J10</f>
        <v>4</v>
      </c>
      <c r="W10" s="1">
        <f t="shared" si="3"/>
        <v>0.70072992700729919</v>
      </c>
      <c r="X10">
        <f>'OHL Raw'!G10</f>
        <v>1</v>
      </c>
      <c r="Y10" s="1">
        <f t="shared" si="4"/>
        <v>0.1751824817518248</v>
      </c>
      <c r="Z10">
        <f>'OHL Raw'!AJ10</f>
        <v>1</v>
      </c>
      <c r="AA10">
        <f>'OHL Raw'!AM10</f>
        <v>0</v>
      </c>
      <c r="AB10">
        <f>'OHL Raw'!AP10</f>
        <v>0</v>
      </c>
      <c r="AC10" s="1">
        <f t="shared" si="10"/>
        <v>2.463201178738855</v>
      </c>
      <c r="AD10" s="1">
        <f t="shared" si="5"/>
        <v>0.43150969554549284</v>
      </c>
      <c r="AE10" s="1">
        <f t="shared" si="11"/>
        <v>4.5454545454545459</v>
      </c>
      <c r="AF10" s="1">
        <f t="shared" si="12"/>
        <v>11.196368994267521</v>
      </c>
      <c r="AG10">
        <f>'OHL Raw'!AB10</f>
        <v>13.78</v>
      </c>
      <c r="AH10">
        <f>'OHL Raw'!AC10</f>
        <v>13.39</v>
      </c>
      <c r="AI10">
        <f>'OHL Raw'!AD10</f>
        <v>46.35</v>
      </c>
      <c r="AJ10">
        <f>'OHL Raw'!AE10</f>
        <v>49.01</v>
      </c>
    </row>
    <row r="11" spans="1:36" x14ac:dyDescent="0.2">
      <c r="A11" t="str">
        <f>'OHL Raw'!B11</f>
        <v>Adrian Carbonara</v>
      </c>
      <c r="B11" t="s">
        <v>1748</v>
      </c>
      <c r="C11" t="str">
        <f>'OHL Raw'!C11</f>
        <v>RW</v>
      </c>
      <c r="D11" t="str">
        <f t="shared" si="6"/>
        <v>F</v>
      </c>
      <c r="E11" t="str">
        <f>IF(ISNUMBER(SEARCH("/",'OHL Raw'!D11))=TRUE,"Multiple",'OHL Raw'!D11)</f>
        <v>Multiple</v>
      </c>
      <c r="F11" s="2">
        <f ca="1">ROUNDDOWN('OHL Raw'!E11+((TODAY()-42993)/365),0)</f>
        <v>21</v>
      </c>
      <c r="G11">
        <f>'OHL Raw'!F11</f>
        <v>43</v>
      </c>
      <c r="H11" s="1">
        <f>'OHL Raw'!U11</f>
        <v>12.33</v>
      </c>
      <c r="I11" s="1">
        <f>'OHL Raw'!T11</f>
        <v>530.21</v>
      </c>
      <c r="J11">
        <f>'OHL Raw'!AH11</f>
        <v>16</v>
      </c>
      <c r="K11">
        <f>'OHL Raw'!AI11</f>
        <v>34</v>
      </c>
      <c r="L11" s="1">
        <f t="shared" si="0"/>
        <v>1.8106033458440993</v>
      </c>
      <c r="M11" s="1">
        <f t="shared" si="1"/>
        <v>3.8475321099187116</v>
      </c>
      <c r="N11">
        <f>'OHL Raw'!L11</f>
        <v>46</v>
      </c>
      <c r="O11" s="1">
        <f t="shared" si="2"/>
        <v>5.2054846193017852</v>
      </c>
      <c r="P11">
        <f>'OHL Raw'!AK11</f>
        <v>7</v>
      </c>
      <c r="Q11">
        <f>'OHL Raw'!AN11</f>
        <v>7</v>
      </c>
      <c r="R11">
        <f>'OHL Raw'!AQ11</f>
        <v>32</v>
      </c>
      <c r="S11" s="1">
        <f t="shared" si="7"/>
        <v>15.217391304347828</v>
      </c>
      <c r="T11" s="1">
        <f t="shared" si="8"/>
        <v>15.217391304347828</v>
      </c>
      <c r="U11" s="1">
        <f t="shared" si="9"/>
        <v>69.565217391304344</v>
      </c>
      <c r="V11">
        <f>'OHL Raw'!J11</f>
        <v>5</v>
      </c>
      <c r="W11" s="1">
        <f t="shared" si="3"/>
        <v>0.56581354557628116</v>
      </c>
      <c r="X11">
        <f>'OHL Raw'!G11</f>
        <v>3</v>
      </c>
      <c r="Y11" s="1">
        <f t="shared" si="4"/>
        <v>0.33948812734576861</v>
      </c>
      <c r="Z11">
        <f>'OHL Raw'!AJ11</f>
        <v>2</v>
      </c>
      <c r="AA11">
        <f>'OHL Raw'!AM11</f>
        <v>0</v>
      </c>
      <c r="AB11">
        <f>'OHL Raw'!AP11</f>
        <v>1</v>
      </c>
      <c r="AC11" s="1">
        <f t="shared" si="10"/>
        <v>4.7023958656925684</v>
      </c>
      <c r="AD11" s="1">
        <f t="shared" si="5"/>
        <v>0.53213585549415154</v>
      </c>
      <c r="AE11" s="1">
        <f t="shared" si="11"/>
        <v>6.5217391304347823</v>
      </c>
      <c r="AF11" s="1">
        <f t="shared" si="12"/>
        <v>10.222599708027321</v>
      </c>
      <c r="AG11">
        <f>'OHL Raw'!AB11</f>
        <v>13.4</v>
      </c>
      <c r="AH11">
        <f>'OHL Raw'!AC11</f>
        <v>14.16</v>
      </c>
      <c r="AI11">
        <f>'OHL Raw'!AD11</f>
        <v>50.27</v>
      </c>
      <c r="AJ11">
        <f>'OHL Raw'!AE11</f>
        <v>50.41</v>
      </c>
    </row>
    <row r="12" spans="1:36" x14ac:dyDescent="0.2">
      <c r="A12" t="str">
        <f>'OHL Raw'!B12</f>
        <v>Adrien Beraldo</v>
      </c>
      <c r="B12" t="s">
        <v>1748</v>
      </c>
      <c r="C12" t="str">
        <f>'OHL Raw'!C12</f>
        <v>D</v>
      </c>
      <c r="D12" t="str">
        <f t="shared" si="6"/>
        <v>D</v>
      </c>
      <c r="E12" t="str">
        <f>IF(ISNUMBER(SEARCH("/",'OHL Raw'!D12))=TRUE,"Multiple",'OHL Raw'!D12)</f>
        <v>PBO</v>
      </c>
      <c r="F12" s="2">
        <f ca="1">ROUNDDOWN('OHL Raw'!E12+((TODAY()-42993)/365),0)</f>
        <v>18</v>
      </c>
      <c r="G12">
        <f>'OHL Raw'!F12</f>
        <v>51</v>
      </c>
      <c r="H12" s="1">
        <f>'OHL Raw'!U12</f>
        <v>10.8</v>
      </c>
      <c r="I12" s="1">
        <f>'OHL Raw'!T12</f>
        <v>551.04999999999995</v>
      </c>
      <c r="J12">
        <f>'OHL Raw'!AH12</f>
        <v>22</v>
      </c>
      <c r="K12">
        <f>'OHL Raw'!AI12</f>
        <v>31</v>
      </c>
      <c r="L12" s="1">
        <f t="shared" si="0"/>
        <v>2.395426912258416</v>
      </c>
      <c r="M12" s="1">
        <f t="shared" si="1"/>
        <v>3.3753742854550408</v>
      </c>
      <c r="N12">
        <f>'OHL Raw'!L12</f>
        <v>34</v>
      </c>
      <c r="O12" s="1">
        <f t="shared" si="2"/>
        <v>3.7020234098539158</v>
      </c>
      <c r="P12">
        <f>'OHL Raw'!AK12</f>
        <v>0</v>
      </c>
      <c r="Q12">
        <f>'OHL Raw'!AN12</f>
        <v>0</v>
      </c>
      <c r="R12">
        <f>'OHL Raw'!AQ12</f>
        <v>34</v>
      </c>
      <c r="S12" s="1">
        <f t="shared" si="7"/>
        <v>0</v>
      </c>
      <c r="T12" s="1">
        <f t="shared" si="8"/>
        <v>0</v>
      </c>
      <c r="U12" s="1">
        <f t="shared" si="9"/>
        <v>100</v>
      </c>
      <c r="V12">
        <f>'OHL Raw'!J12</f>
        <v>5</v>
      </c>
      <c r="W12" s="1">
        <f t="shared" si="3"/>
        <v>0.54441520733145821</v>
      </c>
      <c r="X12">
        <f>'OHL Raw'!G12</f>
        <v>2</v>
      </c>
      <c r="Y12" s="1">
        <f t="shared" si="4"/>
        <v>0.21776608293258326</v>
      </c>
      <c r="Z12">
        <f>'OHL Raw'!AJ12</f>
        <v>0</v>
      </c>
      <c r="AA12">
        <f>'OHL Raw'!AM12</f>
        <v>0</v>
      </c>
      <c r="AB12">
        <f>'OHL Raw'!AP12</f>
        <v>2</v>
      </c>
      <c r="AC12" s="1">
        <f t="shared" si="10"/>
        <v>2.1840230529096294</v>
      </c>
      <c r="AD12" s="1">
        <f t="shared" si="5"/>
        <v>0.23780307263329603</v>
      </c>
      <c r="AE12" s="1">
        <f t="shared" si="11"/>
        <v>5.8823529411764701</v>
      </c>
      <c r="AF12" s="1">
        <f t="shared" si="12"/>
        <v>6.423597214440087</v>
      </c>
      <c r="AG12">
        <f>'OHL Raw'!AB12</f>
        <v>13.15</v>
      </c>
      <c r="AH12">
        <f>'OHL Raw'!AC12</f>
        <v>13.83</v>
      </c>
      <c r="AI12">
        <f>'OHL Raw'!AD12</f>
        <v>43.88</v>
      </c>
      <c r="AJ12">
        <f>'OHL Raw'!AE12</f>
        <v>50.57</v>
      </c>
    </row>
    <row r="13" spans="1:36" x14ac:dyDescent="0.2">
      <c r="A13" t="str">
        <f>'OHL Raw'!B13</f>
        <v>Aidan Brown</v>
      </c>
      <c r="B13" t="s">
        <v>1748</v>
      </c>
      <c r="C13" t="str">
        <f>'OHL Raw'!C13</f>
        <v>RW</v>
      </c>
      <c r="D13" t="str">
        <f t="shared" si="6"/>
        <v>F</v>
      </c>
      <c r="E13" t="str">
        <f>IF(ISNUMBER(SEARCH("/",'OHL Raw'!D13))=TRUE,"Multiple",'OHL Raw'!D13)</f>
        <v>BAR</v>
      </c>
      <c r="F13" s="2">
        <f ca="1">ROUNDDOWN('OHL Raw'!E13+((TODAY()-42993)/365),0)</f>
        <v>18</v>
      </c>
      <c r="G13">
        <f>'OHL Raw'!F13</f>
        <v>57</v>
      </c>
      <c r="H13" s="1">
        <f>'OHL Raw'!U13</f>
        <v>9.09</v>
      </c>
      <c r="I13" s="1">
        <f>'OHL Raw'!T13</f>
        <v>518.07000000000005</v>
      </c>
      <c r="J13">
        <f>'OHL Raw'!AH13</f>
        <v>25</v>
      </c>
      <c r="K13">
        <f>'OHL Raw'!AI13</f>
        <v>18</v>
      </c>
      <c r="L13" s="1">
        <f t="shared" si="0"/>
        <v>2.8953616306676699</v>
      </c>
      <c r="M13" s="1">
        <f t="shared" si="1"/>
        <v>2.0846603740807224</v>
      </c>
      <c r="N13">
        <f>'OHL Raw'!L13</f>
        <v>77</v>
      </c>
      <c r="O13" s="1">
        <f t="shared" si="2"/>
        <v>8.9177138224564239</v>
      </c>
      <c r="P13">
        <f>'OHL Raw'!AK13</f>
        <v>10</v>
      </c>
      <c r="Q13">
        <f>'OHL Raw'!AN13</f>
        <v>10</v>
      </c>
      <c r="R13">
        <f>'OHL Raw'!AQ13</f>
        <v>57</v>
      </c>
      <c r="S13" s="1">
        <f t="shared" si="7"/>
        <v>12.987012987012985</v>
      </c>
      <c r="T13" s="1">
        <f t="shared" si="8"/>
        <v>12.987012987012985</v>
      </c>
      <c r="U13" s="1">
        <f t="shared" si="9"/>
        <v>74.025974025974023</v>
      </c>
      <c r="V13">
        <f>'OHL Raw'!J13</f>
        <v>13</v>
      </c>
      <c r="W13" s="1">
        <f t="shared" si="3"/>
        <v>1.5055880479471886</v>
      </c>
      <c r="X13">
        <f>'OHL Raw'!G13</f>
        <v>7</v>
      </c>
      <c r="Y13" s="1">
        <f t="shared" si="4"/>
        <v>0.81070125658694758</v>
      </c>
      <c r="Z13">
        <f>'OHL Raw'!AJ13</f>
        <v>3</v>
      </c>
      <c r="AA13">
        <f>'OHL Raw'!AM13</f>
        <v>1</v>
      </c>
      <c r="AB13">
        <f>'OHL Raw'!AP13</f>
        <v>3</v>
      </c>
      <c r="AC13" s="1">
        <f t="shared" si="10"/>
        <v>7.4426572080476223</v>
      </c>
      <c r="AD13" s="1">
        <f t="shared" si="5"/>
        <v>0.86196736441573008</v>
      </c>
      <c r="AE13" s="1">
        <f t="shared" si="11"/>
        <v>9.0909090909090917</v>
      </c>
      <c r="AF13" s="1">
        <f t="shared" si="12"/>
        <v>9.6657885818800278</v>
      </c>
      <c r="AG13">
        <f>'OHL Raw'!AB13</f>
        <v>12.79</v>
      </c>
      <c r="AH13">
        <f>'OHL Raw'!AC13</f>
        <v>14.04</v>
      </c>
      <c r="AI13">
        <f>'OHL Raw'!AD13</f>
        <v>55.91</v>
      </c>
      <c r="AJ13">
        <f>'OHL Raw'!AE13</f>
        <v>48.54</v>
      </c>
    </row>
    <row r="14" spans="1:36" x14ac:dyDescent="0.2">
      <c r="A14" t="str">
        <f>'OHL Raw'!B14</f>
        <v>Aidan Dudas</v>
      </c>
      <c r="B14" t="s">
        <v>1748</v>
      </c>
      <c r="C14" t="str">
        <f>'OHL Raw'!C14</f>
        <v>C</v>
      </c>
      <c r="D14" t="str">
        <f t="shared" si="6"/>
        <v>F</v>
      </c>
      <c r="E14" t="str">
        <f>IF(ISNUMBER(SEARCH("/",'OHL Raw'!D14))=TRUE,"Multiple",'OHL Raw'!D14)</f>
        <v>OS</v>
      </c>
      <c r="F14" s="2">
        <f ca="1">ROUNDDOWN('OHL Raw'!E14+((TODAY()-42993)/365),0)</f>
        <v>17</v>
      </c>
      <c r="G14">
        <f>'OHL Raw'!F14</f>
        <v>68</v>
      </c>
      <c r="H14" s="1">
        <f>'OHL Raw'!U14</f>
        <v>14.44</v>
      </c>
      <c r="I14" s="1">
        <f>'OHL Raw'!T14</f>
        <v>982.13</v>
      </c>
      <c r="J14">
        <f>'OHL Raw'!AH14</f>
        <v>61</v>
      </c>
      <c r="K14">
        <f>'OHL Raw'!AI14</f>
        <v>53</v>
      </c>
      <c r="L14" s="1">
        <f t="shared" si="0"/>
        <v>3.7265942390518569</v>
      </c>
      <c r="M14" s="1">
        <f t="shared" si="1"/>
        <v>3.2378605683565311</v>
      </c>
      <c r="N14">
        <f>'OHL Raw'!L14</f>
        <v>166</v>
      </c>
      <c r="O14" s="1">
        <f t="shared" si="2"/>
        <v>10.141223666928004</v>
      </c>
      <c r="P14">
        <f>'OHL Raw'!AK14</f>
        <v>28</v>
      </c>
      <c r="Q14">
        <f>'OHL Raw'!AN14</f>
        <v>25</v>
      </c>
      <c r="R14">
        <f>'OHL Raw'!AQ14</f>
        <v>113</v>
      </c>
      <c r="S14" s="1">
        <f t="shared" si="7"/>
        <v>16.867469879518072</v>
      </c>
      <c r="T14" s="1">
        <f t="shared" si="8"/>
        <v>15.060240963855422</v>
      </c>
      <c r="U14" s="1">
        <f t="shared" si="9"/>
        <v>68.07228915662651</v>
      </c>
      <c r="V14">
        <f>'OHL Raw'!J14</f>
        <v>35</v>
      </c>
      <c r="W14" s="1">
        <f t="shared" si="3"/>
        <v>2.1382098092920487</v>
      </c>
      <c r="X14">
        <f>'OHL Raw'!G14</f>
        <v>23</v>
      </c>
      <c r="Y14" s="1">
        <f t="shared" si="4"/>
        <v>1.4051093032490607</v>
      </c>
      <c r="Z14">
        <f>'OHL Raw'!AJ14</f>
        <v>8</v>
      </c>
      <c r="AA14">
        <f>'OHL Raw'!AM14</f>
        <v>7</v>
      </c>
      <c r="AB14">
        <f>'OHL Raw'!AP14</f>
        <v>8</v>
      </c>
      <c r="AC14" s="1">
        <f t="shared" si="10"/>
        <v>17.355985136817544</v>
      </c>
      <c r="AD14" s="1">
        <f t="shared" si="5"/>
        <v>1.0603067905562937</v>
      </c>
      <c r="AE14" s="1">
        <f t="shared" si="11"/>
        <v>13.855421686746988</v>
      </c>
      <c r="AF14" s="1">
        <f t="shared" si="12"/>
        <v>10.455412733022618</v>
      </c>
      <c r="AG14">
        <f>'OHL Raw'!AB14</f>
        <v>14.42</v>
      </c>
      <c r="AH14">
        <f>'OHL Raw'!AC14</f>
        <v>13.92</v>
      </c>
      <c r="AI14">
        <f>'OHL Raw'!AD14</f>
        <v>52.77</v>
      </c>
      <c r="AJ14">
        <f>'OHL Raw'!AE14</f>
        <v>49.36</v>
      </c>
    </row>
    <row r="15" spans="1:36" x14ac:dyDescent="0.2">
      <c r="A15" t="str">
        <f>'OHL Raw'!B15</f>
        <v>Aidan McFarland</v>
      </c>
      <c r="B15" t="s">
        <v>1748</v>
      </c>
      <c r="C15" t="str">
        <f>'OHL Raw'!C15</f>
        <v>LW</v>
      </c>
      <c r="D15" t="str">
        <f t="shared" si="6"/>
        <v>F</v>
      </c>
      <c r="E15" t="str">
        <f>IF(ISNUMBER(SEARCH("/",'OHL Raw'!D15))=TRUE,"Multiple",'OHL Raw'!D15)</f>
        <v>MISS</v>
      </c>
      <c r="F15" s="2">
        <f ca="1">ROUNDDOWN('OHL Raw'!E15+((TODAY()-42993)/365),0)</f>
        <v>19</v>
      </c>
      <c r="G15">
        <f>'OHL Raw'!F15</f>
        <v>4</v>
      </c>
      <c r="H15" s="1">
        <f>'OHL Raw'!U15</f>
        <v>7.68</v>
      </c>
      <c r="I15" s="1">
        <f>'OHL Raw'!T15</f>
        <v>30.72</v>
      </c>
      <c r="J15">
        <f>'OHL Raw'!AH15</f>
        <v>0</v>
      </c>
      <c r="K15">
        <f>'OHL Raw'!AI15</f>
        <v>2</v>
      </c>
      <c r="L15" s="1">
        <f t="shared" si="0"/>
        <v>0</v>
      </c>
      <c r="M15" s="1">
        <f t="shared" si="1"/>
        <v>3.9062500000000004</v>
      </c>
      <c r="N15">
        <f>'OHL Raw'!L15</f>
        <v>3</v>
      </c>
      <c r="O15" s="1">
        <f t="shared" si="2"/>
        <v>5.859375</v>
      </c>
      <c r="P15">
        <f>'OHL Raw'!AK15</f>
        <v>0</v>
      </c>
      <c r="Q15">
        <f>'OHL Raw'!AN15</f>
        <v>0</v>
      </c>
      <c r="R15">
        <f>'OHL Raw'!AQ15</f>
        <v>3</v>
      </c>
      <c r="S15" s="1">
        <f t="shared" si="7"/>
        <v>0</v>
      </c>
      <c r="T15" s="1">
        <f t="shared" si="8"/>
        <v>0</v>
      </c>
      <c r="U15" s="1">
        <f t="shared" si="9"/>
        <v>100</v>
      </c>
      <c r="V15">
        <f>'OHL Raw'!J15</f>
        <v>0</v>
      </c>
      <c r="W15" s="1">
        <f t="shared" si="3"/>
        <v>0</v>
      </c>
      <c r="X15">
        <f>'OHL Raw'!G15</f>
        <v>0</v>
      </c>
      <c r="Y15" s="1">
        <f t="shared" si="4"/>
        <v>0</v>
      </c>
      <c r="Z15">
        <f>'OHL Raw'!AJ15</f>
        <v>0</v>
      </c>
      <c r="AA15">
        <f>'OHL Raw'!AM15</f>
        <v>0</v>
      </c>
      <c r="AB15">
        <f>'OHL Raw'!AP15</f>
        <v>0</v>
      </c>
      <c r="AC15" s="1">
        <f t="shared" si="10"/>
        <v>0.19270791643320262</v>
      </c>
      <c r="AD15" s="1">
        <f t="shared" si="5"/>
        <v>0.37638264928359888</v>
      </c>
      <c r="AE15" s="1">
        <f t="shared" si="11"/>
        <v>0</v>
      </c>
      <c r="AF15" s="1">
        <f t="shared" si="12"/>
        <v>6.423597214440087</v>
      </c>
      <c r="AG15">
        <f>'OHL Raw'!AB15</f>
        <v>13.84</v>
      </c>
      <c r="AH15">
        <f>'OHL Raw'!AC15</f>
        <v>12.73</v>
      </c>
      <c r="AI15">
        <f>'OHL Raw'!AD15</f>
        <v>40.770000000000003</v>
      </c>
      <c r="AJ15">
        <f>'OHL Raw'!AE15</f>
        <v>50.6</v>
      </c>
    </row>
    <row r="16" spans="1:36" x14ac:dyDescent="0.2">
      <c r="A16" t="str">
        <f>'OHL Raw'!B16</f>
        <v>Aidan Prueter</v>
      </c>
      <c r="B16" t="s">
        <v>1748</v>
      </c>
      <c r="C16" t="str">
        <f>'OHL Raw'!C16</f>
        <v>C</v>
      </c>
      <c r="D16" t="str">
        <f t="shared" si="6"/>
        <v>F</v>
      </c>
      <c r="E16" t="str">
        <f>IF(ISNUMBER(SEARCH("/",'OHL Raw'!D16))=TRUE,"Multiple",'OHL Raw'!D16)</f>
        <v>SAG</v>
      </c>
      <c r="F16" s="2">
        <f ca="1">ROUNDDOWN('OHL Raw'!E16+((TODAY()-42993)/365),0)</f>
        <v>16</v>
      </c>
      <c r="G16">
        <f>'OHL Raw'!F16</f>
        <v>63</v>
      </c>
      <c r="H16" s="1">
        <f>'OHL Raw'!U16</f>
        <v>10.15</v>
      </c>
      <c r="I16" s="1">
        <f>'OHL Raw'!T16</f>
        <v>639.59</v>
      </c>
      <c r="J16">
        <f>'OHL Raw'!AH16</f>
        <v>17</v>
      </c>
      <c r="K16">
        <f>'OHL Raw'!AI16</f>
        <v>31</v>
      </c>
      <c r="L16" s="1">
        <f t="shared" si="0"/>
        <v>1.5947716505886582</v>
      </c>
      <c r="M16" s="1">
        <f t="shared" si="1"/>
        <v>2.9081130098969652</v>
      </c>
      <c r="N16">
        <f>'OHL Raw'!L16</f>
        <v>53</v>
      </c>
      <c r="O16" s="1">
        <f t="shared" si="2"/>
        <v>4.9719351459528758</v>
      </c>
      <c r="P16">
        <f>'OHL Raw'!AK16</f>
        <v>16</v>
      </c>
      <c r="Q16">
        <f>'OHL Raw'!AN16</f>
        <v>9</v>
      </c>
      <c r="R16">
        <f>'OHL Raw'!AQ16</f>
        <v>28</v>
      </c>
      <c r="S16" s="1">
        <f t="shared" si="7"/>
        <v>30.188679245283019</v>
      </c>
      <c r="T16" s="1">
        <f t="shared" si="8"/>
        <v>16.981132075471699</v>
      </c>
      <c r="U16" s="1">
        <f t="shared" si="9"/>
        <v>52.830188679245282</v>
      </c>
      <c r="V16">
        <f>'OHL Raw'!J16</f>
        <v>5</v>
      </c>
      <c r="W16" s="1">
        <f t="shared" si="3"/>
        <v>0.46905048546725242</v>
      </c>
      <c r="X16">
        <f>'OHL Raw'!G16</f>
        <v>2</v>
      </c>
      <c r="Y16" s="1">
        <f t="shared" si="4"/>
        <v>0.18762019418690098</v>
      </c>
      <c r="Z16">
        <f>'OHL Raw'!AJ16</f>
        <v>0</v>
      </c>
      <c r="AA16">
        <f>'OHL Raw'!AM16</f>
        <v>2</v>
      </c>
      <c r="AB16">
        <f>'OHL Raw'!AP16</f>
        <v>0</v>
      </c>
      <c r="AC16" s="1">
        <f t="shared" si="10"/>
        <v>6.7050676911810578</v>
      </c>
      <c r="AD16" s="1">
        <f t="shared" si="5"/>
        <v>0.62900305112785293</v>
      </c>
      <c r="AE16" s="1">
        <f t="shared" si="11"/>
        <v>3.7735849056603774</v>
      </c>
      <c r="AF16" s="1">
        <f t="shared" si="12"/>
        <v>12.651071115435961</v>
      </c>
      <c r="AG16">
        <f>'OHL Raw'!AB16</f>
        <v>13</v>
      </c>
      <c r="AH16">
        <f>'OHL Raw'!AC16</f>
        <v>13.63</v>
      </c>
      <c r="AI16">
        <f>'OHL Raw'!AD16</f>
        <v>43.99</v>
      </c>
      <c r="AJ16">
        <f>'OHL Raw'!AE16</f>
        <v>53.7</v>
      </c>
    </row>
    <row r="17" spans="1:36" x14ac:dyDescent="0.2">
      <c r="A17" t="str">
        <f>'OHL Raw'!B17</f>
        <v>Aidan Timmermans</v>
      </c>
      <c r="B17" t="s">
        <v>1748</v>
      </c>
      <c r="C17" t="str">
        <f>'OHL Raw'!C17</f>
        <v>D</v>
      </c>
      <c r="D17" t="str">
        <f t="shared" si="6"/>
        <v>D</v>
      </c>
      <c r="E17" t="str">
        <f>IF(ISNUMBER(SEARCH("/",'OHL Raw'!D17))=TRUE,"Multiple",'OHL Raw'!D17)</f>
        <v>ER</v>
      </c>
      <c r="F17" s="2">
        <f ca="1">ROUNDDOWN('OHL Raw'!E17+((TODAY()-42993)/365),0)</f>
        <v>18</v>
      </c>
      <c r="G17">
        <f>'OHL Raw'!F17</f>
        <v>38</v>
      </c>
      <c r="H17" s="1">
        <f>'OHL Raw'!U17</f>
        <v>12.16</v>
      </c>
      <c r="I17" s="1">
        <f>'OHL Raw'!T17</f>
        <v>462.01</v>
      </c>
      <c r="J17">
        <f>'OHL Raw'!AH17</f>
        <v>17</v>
      </c>
      <c r="K17">
        <f>'OHL Raw'!AI17</f>
        <v>27</v>
      </c>
      <c r="L17" s="1">
        <f t="shared" si="0"/>
        <v>2.2077444211164261</v>
      </c>
      <c r="M17" s="1">
        <f t="shared" si="1"/>
        <v>3.5064176100084414</v>
      </c>
      <c r="N17">
        <f>'OHL Raw'!L17</f>
        <v>32</v>
      </c>
      <c r="O17" s="1">
        <f t="shared" si="2"/>
        <v>4.1557542044544489</v>
      </c>
      <c r="P17">
        <f>'OHL Raw'!AK17</f>
        <v>2</v>
      </c>
      <c r="Q17">
        <f>'OHL Raw'!AN17</f>
        <v>2</v>
      </c>
      <c r="R17">
        <f>'OHL Raw'!AQ17</f>
        <v>28</v>
      </c>
      <c r="S17" s="1">
        <f t="shared" si="7"/>
        <v>6.25</v>
      </c>
      <c r="T17" s="1">
        <f t="shared" si="8"/>
        <v>6.25</v>
      </c>
      <c r="U17" s="1">
        <f t="shared" si="9"/>
        <v>87.5</v>
      </c>
      <c r="V17">
        <f>'OHL Raw'!J17</f>
        <v>2</v>
      </c>
      <c r="W17" s="1">
        <f t="shared" si="3"/>
        <v>0.25973463777840305</v>
      </c>
      <c r="X17">
        <f>'OHL Raw'!G17</f>
        <v>1</v>
      </c>
      <c r="Y17" s="1">
        <f t="shared" si="4"/>
        <v>0.12986731888920153</v>
      </c>
      <c r="Z17">
        <f>'OHL Raw'!AJ17</f>
        <v>0</v>
      </c>
      <c r="AA17">
        <f>'OHL Raw'!AM17</f>
        <v>0</v>
      </c>
      <c r="AB17">
        <f>'OHL Raw'!AP17</f>
        <v>1</v>
      </c>
      <c r="AC17" s="1">
        <f t="shared" si="10"/>
        <v>2.5548485792065789</v>
      </c>
      <c r="AD17" s="1">
        <f t="shared" si="5"/>
        <v>0.33179133514944426</v>
      </c>
      <c r="AE17" s="1">
        <f t="shared" si="11"/>
        <v>3.125</v>
      </c>
      <c r="AF17" s="1">
        <f t="shared" si="12"/>
        <v>7.9839018100205594</v>
      </c>
      <c r="AG17">
        <f>'OHL Raw'!AB17</f>
        <v>13.23</v>
      </c>
      <c r="AH17">
        <f>'OHL Raw'!AC17</f>
        <v>13.31</v>
      </c>
      <c r="AI17">
        <f>'OHL Raw'!AD17</f>
        <v>44.13</v>
      </c>
      <c r="AJ17">
        <f>'OHL Raw'!AE17</f>
        <v>49.16</v>
      </c>
    </row>
    <row r="18" spans="1:36" x14ac:dyDescent="0.2">
      <c r="A18" t="str">
        <f>'OHL Raw'!B18</f>
        <v>Akil Thomas</v>
      </c>
      <c r="B18" t="s">
        <v>1748</v>
      </c>
      <c r="C18" t="str">
        <f>'OHL Raw'!C18</f>
        <v>RW</v>
      </c>
      <c r="D18" t="str">
        <f t="shared" si="6"/>
        <v>F</v>
      </c>
      <c r="E18" t="str">
        <f>IF(ISNUMBER(SEARCH("/",'OHL Raw'!D18))=TRUE,"Multiple",'OHL Raw'!D18)</f>
        <v>NIAG</v>
      </c>
      <c r="F18" s="2">
        <f ca="1">ROUNDDOWN('OHL Raw'!E18+((TODAY()-42993)/365),0)</f>
        <v>18</v>
      </c>
      <c r="G18">
        <f>'OHL Raw'!F18</f>
        <v>68</v>
      </c>
      <c r="H18" s="1">
        <f>'OHL Raw'!U18</f>
        <v>14.68</v>
      </c>
      <c r="I18" s="1">
        <f>'OHL Raw'!T18</f>
        <v>998.09</v>
      </c>
      <c r="J18">
        <f>'OHL Raw'!AH18</f>
        <v>62</v>
      </c>
      <c r="K18">
        <f>'OHL Raw'!AI18</f>
        <v>46</v>
      </c>
      <c r="L18" s="1">
        <f t="shared" si="0"/>
        <v>3.7271187969020829</v>
      </c>
      <c r="M18" s="1">
        <f t="shared" si="1"/>
        <v>2.765281688024126</v>
      </c>
      <c r="N18">
        <f>'OHL Raw'!L18</f>
        <v>139</v>
      </c>
      <c r="O18" s="1">
        <f t="shared" si="2"/>
        <v>8.3559598833772508</v>
      </c>
      <c r="P18">
        <f>'OHL Raw'!AK18</f>
        <v>24</v>
      </c>
      <c r="Q18">
        <f>'OHL Raw'!AN18</f>
        <v>29</v>
      </c>
      <c r="R18">
        <f>'OHL Raw'!AQ18</f>
        <v>86</v>
      </c>
      <c r="S18" s="1">
        <f t="shared" si="7"/>
        <v>17.266187050359711</v>
      </c>
      <c r="T18" s="1">
        <f t="shared" si="8"/>
        <v>20.863309352517987</v>
      </c>
      <c r="U18" s="1">
        <f t="shared" si="9"/>
        <v>61.870503597122308</v>
      </c>
      <c r="V18">
        <f>'OHL Raw'!J18</f>
        <v>31</v>
      </c>
      <c r="W18" s="1">
        <f t="shared" si="3"/>
        <v>1.8635593984510415</v>
      </c>
      <c r="X18">
        <f>'OHL Raw'!G18</f>
        <v>16</v>
      </c>
      <c r="Y18" s="1">
        <f t="shared" si="4"/>
        <v>0.96183710887795693</v>
      </c>
      <c r="Z18">
        <f>'OHL Raw'!AJ18</f>
        <v>5</v>
      </c>
      <c r="AA18">
        <f>'OHL Raw'!AM18</f>
        <v>4</v>
      </c>
      <c r="AB18">
        <f>'OHL Raw'!AP18</f>
        <v>7</v>
      </c>
      <c r="AC18" s="1">
        <f t="shared" si="10"/>
        <v>15.415954487356586</v>
      </c>
      <c r="AD18" s="1">
        <f t="shared" si="5"/>
        <v>0.92672731841957656</v>
      </c>
      <c r="AE18" s="1">
        <f t="shared" si="11"/>
        <v>11.510791366906476</v>
      </c>
      <c r="AF18" s="1">
        <f t="shared" si="12"/>
        <v>11.090614739105458</v>
      </c>
      <c r="AG18">
        <f>'OHL Raw'!AB18</f>
        <v>13.48</v>
      </c>
      <c r="AH18">
        <f>'OHL Raw'!AC18</f>
        <v>14.24</v>
      </c>
      <c r="AI18">
        <f>'OHL Raw'!AD18</f>
        <v>52.74</v>
      </c>
      <c r="AJ18">
        <f>'OHL Raw'!AE18</f>
        <v>50.09</v>
      </c>
    </row>
    <row r="19" spans="1:36" x14ac:dyDescent="0.2">
      <c r="A19" t="str">
        <f>'OHL Raw'!B19</f>
        <v>Alan Lyszczarczyk</v>
      </c>
      <c r="B19" t="s">
        <v>1748</v>
      </c>
      <c r="C19" t="str">
        <f>'OHL Raw'!C19</f>
        <v>C</v>
      </c>
      <c r="D19" t="str">
        <f t="shared" si="6"/>
        <v>F</v>
      </c>
      <c r="E19" t="str">
        <f>IF(ISNUMBER(SEARCH("/",'OHL Raw'!D19))=TRUE,"Multiple",'OHL Raw'!D19)</f>
        <v>OS</v>
      </c>
      <c r="F19" s="2">
        <f ca="1">ROUNDDOWN('OHL Raw'!E19+((TODAY()-42993)/365),0)</f>
        <v>20</v>
      </c>
      <c r="G19">
        <f>'OHL Raw'!F19</f>
        <v>59</v>
      </c>
      <c r="H19" s="1">
        <f>'OHL Raw'!U19</f>
        <v>12.47</v>
      </c>
      <c r="I19" s="1">
        <f>'OHL Raw'!T19</f>
        <v>735.67</v>
      </c>
      <c r="J19">
        <f>'OHL Raw'!AH19</f>
        <v>44</v>
      </c>
      <c r="K19">
        <f>'OHL Raw'!AI19</f>
        <v>36</v>
      </c>
      <c r="L19" s="1">
        <f t="shared" si="0"/>
        <v>3.5885655253034652</v>
      </c>
      <c r="M19" s="1">
        <f t="shared" si="1"/>
        <v>2.9360990661573805</v>
      </c>
      <c r="N19">
        <f>'OHL Raw'!L19</f>
        <v>153</v>
      </c>
      <c r="O19" s="1">
        <f t="shared" si="2"/>
        <v>12.478421031168867</v>
      </c>
      <c r="P19">
        <f>'OHL Raw'!AK19</f>
        <v>23</v>
      </c>
      <c r="Q19">
        <f>'OHL Raw'!AN19</f>
        <v>20</v>
      </c>
      <c r="R19">
        <f>'OHL Raw'!AQ19</f>
        <v>110</v>
      </c>
      <c r="S19" s="1">
        <f t="shared" si="7"/>
        <v>15.032679738562091</v>
      </c>
      <c r="T19" s="1">
        <f t="shared" si="8"/>
        <v>13.071895424836603</v>
      </c>
      <c r="U19" s="1">
        <f t="shared" si="9"/>
        <v>71.895424836601308</v>
      </c>
      <c r="V19">
        <f>'OHL Raw'!J19</f>
        <v>26</v>
      </c>
      <c r="W19" s="1">
        <f t="shared" si="3"/>
        <v>2.1205159922247749</v>
      </c>
      <c r="X19">
        <f>'OHL Raw'!G19</f>
        <v>18</v>
      </c>
      <c r="Y19" s="1">
        <f t="shared" si="4"/>
        <v>1.4680495330786902</v>
      </c>
      <c r="Z19">
        <f>'OHL Raw'!AJ19</f>
        <v>6</v>
      </c>
      <c r="AA19">
        <f>'OHL Raw'!AM19</f>
        <v>2</v>
      </c>
      <c r="AB19">
        <f>'OHL Raw'!AP19</f>
        <v>10</v>
      </c>
      <c r="AC19" s="1">
        <f t="shared" si="10"/>
        <v>15.272673822475957</v>
      </c>
      <c r="AD19" s="1">
        <f t="shared" si="5"/>
        <v>1.2456134263304981</v>
      </c>
      <c r="AE19" s="1">
        <f t="shared" si="11"/>
        <v>11.76470588235294</v>
      </c>
      <c r="AF19" s="1">
        <f t="shared" si="12"/>
        <v>9.9821397532522607</v>
      </c>
      <c r="AG19">
        <f>'OHL Raw'!AB19</f>
        <v>14.85</v>
      </c>
      <c r="AH19">
        <f>'OHL Raw'!AC19</f>
        <v>13.96</v>
      </c>
      <c r="AI19">
        <f>'OHL Raw'!AD19</f>
        <v>53.03</v>
      </c>
      <c r="AJ19">
        <f>'OHL Raw'!AE19</f>
        <v>49.24</v>
      </c>
    </row>
    <row r="20" spans="1:36" x14ac:dyDescent="0.2">
      <c r="A20" t="str">
        <f>'OHL Raw'!B20</f>
        <v>Albert Michnac</v>
      </c>
      <c r="B20" t="s">
        <v>1748</v>
      </c>
      <c r="C20" t="str">
        <f>'OHL Raw'!C20</f>
        <v>C</v>
      </c>
      <c r="D20" t="str">
        <f t="shared" si="6"/>
        <v>F</v>
      </c>
      <c r="E20" t="str">
        <f>IF(ISNUMBER(SEARCH("/",'OHL Raw'!D20))=TRUE,"Multiple",'OHL Raw'!D20)</f>
        <v>MISS</v>
      </c>
      <c r="F20" s="2">
        <f ca="1">ROUNDDOWN('OHL Raw'!E20+((TODAY()-42993)/365),0)</f>
        <v>19</v>
      </c>
      <c r="G20">
        <f>'OHL Raw'!F20</f>
        <v>59</v>
      </c>
      <c r="H20" s="1">
        <f>'OHL Raw'!U20</f>
        <v>16.170000000000002</v>
      </c>
      <c r="I20" s="1">
        <f>'OHL Raw'!T20</f>
        <v>954.27</v>
      </c>
      <c r="J20">
        <f>'OHL Raw'!AH20</f>
        <v>55</v>
      </c>
      <c r="K20">
        <f>'OHL Raw'!AI20</f>
        <v>52</v>
      </c>
      <c r="L20" s="1">
        <f t="shared" si="0"/>
        <v>3.4581407777672988</v>
      </c>
      <c r="M20" s="1">
        <f t="shared" si="1"/>
        <v>3.2695149171618096</v>
      </c>
      <c r="N20">
        <f>'OHL Raw'!L20</f>
        <v>122</v>
      </c>
      <c r="O20" s="1">
        <f t="shared" si="2"/>
        <v>7.6707849979565541</v>
      </c>
      <c r="P20">
        <f>'OHL Raw'!AK20</f>
        <v>21</v>
      </c>
      <c r="Q20">
        <f>'OHL Raw'!AN20</f>
        <v>30</v>
      </c>
      <c r="R20">
        <f>'OHL Raw'!AQ20</f>
        <v>71</v>
      </c>
      <c r="S20" s="1">
        <f t="shared" si="7"/>
        <v>17.21311475409836</v>
      </c>
      <c r="T20" s="1">
        <f t="shared" si="8"/>
        <v>24.590163934426229</v>
      </c>
      <c r="U20" s="1">
        <f t="shared" si="9"/>
        <v>58.196721311475407</v>
      </c>
      <c r="V20">
        <f>'OHL Raw'!J20</f>
        <v>29</v>
      </c>
      <c r="W20" s="1">
        <f t="shared" si="3"/>
        <v>1.8233833191863937</v>
      </c>
      <c r="X20">
        <f>'OHL Raw'!G20</f>
        <v>13</v>
      </c>
      <c r="Y20" s="1">
        <f t="shared" si="4"/>
        <v>0.81737872929045241</v>
      </c>
      <c r="Z20">
        <f>'OHL Raw'!AJ20</f>
        <v>6</v>
      </c>
      <c r="AA20">
        <f>'OHL Raw'!AM20</f>
        <v>3</v>
      </c>
      <c r="AB20">
        <f>'OHL Raw'!AP20</f>
        <v>4</v>
      </c>
      <c r="AC20" s="1">
        <f t="shared" si="10"/>
        <v>13.971464524827827</v>
      </c>
      <c r="AD20" s="1">
        <f t="shared" si="5"/>
        <v>0.87845983997156951</v>
      </c>
      <c r="AE20" s="1">
        <f t="shared" si="11"/>
        <v>10.655737704918032</v>
      </c>
      <c r="AF20" s="1">
        <f t="shared" si="12"/>
        <v>11.452020102317894</v>
      </c>
      <c r="AG20">
        <f>'OHL Raw'!AB20</f>
        <v>14.95</v>
      </c>
      <c r="AH20">
        <f>'OHL Raw'!AC20</f>
        <v>14.23</v>
      </c>
      <c r="AI20">
        <f>'OHL Raw'!AD20</f>
        <v>49.02</v>
      </c>
      <c r="AJ20">
        <f>'OHL Raw'!AE20</f>
        <v>51.3</v>
      </c>
    </row>
    <row r="21" spans="1:36" x14ac:dyDescent="0.2">
      <c r="A21" t="str">
        <f>'OHL Raw'!B21</f>
        <v>Alec Malo</v>
      </c>
      <c r="B21" t="s">
        <v>1748</v>
      </c>
      <c r="C21" t="str">
        <f>'OHL Raw'!C21</f>
        <v>LW</v>
      </c>
      <c r="D21" t="str">
        <f t="shared" si="6"/>
        <v>F</v>
      </c>
      <c r="E21" t="str">
        <f>IF(ISNUMBER(SEARCH("/",'OHL Raw'!D21))=TRUE,"Multiple",'OHL Raw'!D21)</f>
        <v>GAT</v>
      </c>
      <c r="F21" s="2">
        <f ca="1">ROUNDDOWN('OHL Raw'!E21+((TODAY()-42993)/365),0)</f>
        <v>18</v>
      </c>
      <c r="G21">
        <f>'OHL Raw'!F21</f>
        <v>2</v>
      </c>
      <c r="H21" s="1">
        <f>'OHL Raw'!U21</f>
        <v>0</v>
      </c>
      <c r="I21" s="1">
        <f>'OHL Raw'!T21</f>
        <v>0</v>
      </c>
      <c r="J21">
        <f>'OHL Raw'!AH21</f>
        <v>0</v>
      </c>
      <c r="K21">
        <f>'OHL Raw'!AI21</f>
        <v>0</v>
      </c>
      <c r="L21" s="1" t="e">
        <f t="shared" si="0"/>
        <v>#DIV/0!</v>
      </c>
      <c r="M21" s="1" t="e">
        <f t="shared" si="1"/>
        <v>#DIV/0!</v>
      </c>
      <c r="N21">
        <f>'OHL Raw'!L21</f>
        <v>0</v>
      </c>
      <c r="O21" s="1" t="e">
        <f t="shared" si="2"/>
        <v>#DIV/0!</v>
      </c>
      <c r="P21">
        <f>'OHL Raw'!AK21</f>
        <v>0</v>
      </c>
      <c r="Q21">
        <f>'OHL Raw'!AN21</f>
        <v>0</v>
      </c>
      <c r="R21">
        <f>'OHL Raw'!AQ21</f>
        <v>0</v>
      </c>
      <c r="S21" s="1" t="e">
        <f t="shared" si="7"/>
        <v>#DIV/0!</v>
      </c>
      <c r="T21" s="1" t="e">
        <f t="shared" si="8"/>
        <v>#DIV/0!</v>
      </c>
      <c r="U21" s="1" t="e">
        <f t="shared" si="9"/>
        <v>#DIV/0!</v>
      </c>
      <c r="V21">
        <f>'OHL Raw'!J21</f>
        <v>0</v>
      </c>
      <c r="W21" s="1" t="e">
        <f t="shared" si="3"/>
        <v>#DIV/0!</v>
      </c>
      <c r="X21">
        <f>'OHL Raw'!G21</f>
        <v>0</v>
      </c>
      <c r="Y21" s="1" t="e">
        <f t="shared" si="4"/>
        <v>#DIV/0!</v>
      </c>
      <c r="Z21">
        <f>'OHL Raw'!AJ21</f>
        <v>0</v>
      </c>
      <c r="AA21">
        <f>'OHL Raw'!AM21</f>
        <v>0</v>
      </c>
      <c r="AB21">
        <f>'OHL Raw'!AP21</f>
        <v>0</v>
      </c>
      <c r="AC21" s="1">
        <f t="shared" si="10"/>
        <v>0</v>
      </c>
      <c r="AD21" s="1" t="e">
        <f t="shared" si="5"/>
        <v>#DIV/0!</v>
      </c>
      <c r="AE21" s="1" t="e">
        <f t="shared" si="11"/>
        <v>#DIV/0!</v>
      </c>
      <c r="AF21" s="1" t="e">
        <f t="shared" si="12"/>
        <v>#DIV/0!</v>
      </c>
      <c r="AG21">
        <f>'OHL Raw'!AB21</f>
        <v>0</v>
      </c>
      <c r="AH21">
        <f>'OHL Raw'!AC21</f>
        <v>0</v>
      </c>
      <c r="AI21">
        <f>'OHL Raw'!AD21</f>
        <v>0</v>
      </c>
      <c r="AJ21">
        <f>'OHL Raw'!AE21</f>
        <v>0</v>
      </c>
    </row>
    <row r="22" spans="1:36" x14ac:dyDescent="0.2">
      <c r="A22" t="str">
        <f>'OHL Raw'!B22</f>
        <v>Alec Regula</v>
      </c>
      <c r="B22" t="s">
        <v>1748</v>
      </c>
      <c r="C22" t="str">
        <f>'OHL Raw'!C22</f>
        <v>D</v>
      </c>
      <c r="D22" t="str">
        <f t="shared" si="6"/>
        <v>D</v>
      </c>
      <c r="E22" t="str">
        <f>IF(ISNUMBER(SEARCH("/",'OHL Raw'!D22))=TRUE,"Multiple",'OHL Raw'!D22)</f>
        <v>LDN</v>
      </c>
      <c r="F22" s="2">
        <f ca="1">ROUNDDOWN('OHL Raw'!E22+((TODAY()-42993)/365),0)</f>
        <v>17</v>
      </c>
      <c r="G22">
        <f>'OHL Raw'!F22</f>
        <v>67</v>
      </c>
      <c r="H22" s="1">
        <f>'OHL Raw'!U22</f>
        <v>16.36</v>
      </c>
      <c r="I22" s="1">
        <f>'OHL Raw'!T22</f>
        <v>1095.82</v>
      </c>
      <c r="J22">
        <f>'OHL Raw'!AH22</f>
        <v>63</v>
      </c>
      <c r="K22">
        <f>'OHL Raw'!AI22</f>
        <v>50</v>
      </c>
      <c r="L22" s="1">
        <f t="shared" si="0"/>
        <v>3.4494716285521347</v>
      </c>
      <c r="M22" s="1">
        <f t="shared" si="1"/>
        <v>2.7376758956762974</v>
      </c>
      <c r="N22">
        <f>'OHL Raw'!L22</f>
        <v>74</v>
      </c>
      <c r="O22" s="1">
        <f t="shared" si="2"/>
        <v>4.0517603256009203</v>
      </c>
      <c r="P22">
        <f>'OHL Raw'!AK22</f>
        <v>6</v>
      </c>
      <c r="Q22">
        <f>'OHL Raw'!AN22</f>
        <v>8</v>
      </c>
      <c r="R22">
        <f>'OHL Raw'!AQ22</f>
        <v>60</v>
      </c>
      <c r="S22" s="1">
        <f t="shared" si="7"/>
        <v>8.1081081081081088</v>
      </c>
      <c r="T22" s="1">
        <f t="shared" si="8"/>
        <v>10.810810810810811</v>
      </c>
      <c r="U22" s="1">
        <f t="shared" si="9"/>
        <v>81.081081081081081</v>
      </c>
      <c r="V22">
        <f>'OHL Raw'!J22</f>
        <v>12</v>
      </c>
      <c r="W22" s="1">
        <f t="shared" si="3"/>
        <v>0.6570422149623113</v>
      </c>
      <c r="X22">
        <f>'OHL Raw'!G22</f>
        <v>7</v>
      </c>
      <c r="Y22" s="1">
        <f t="shared" si="4"/>
        <v>0.3832746253946816</v>
      </c>
      <c r="Z22">
        <f>'OHL Raw'!AJ22</f>
        <v>1</v>
      </c>
      <c r="AA22">
        <f>'OHL Raw'!AM22</f>
        <v>3</v>
      </c>
      <c r="AB22">
        <f>'OHL Raw'!AP22</f>
        <v>3</v>
      </c>
      <c r="AC22" s="1">
        <f t="shared" si="10"/>
        <v>6.4495882353452583</v>
      </c>
      <c r="AD22" s="1">
        <f t="shared" si="5"/>
        <v>0.35313764497884281</v>
      </c>
      <c r="AE22" s="1">
        <f t="shared" si="11"/>
        <v>9.4594594594594597</v>
      </c>
      <c r="AF22" s="1">
        <f t="shared" si="12"/>
        <v>8.7156597774935918</v>
      </c>
      <c r="AG22">
        <f>'OHL Raw'!AB22</f>
        <v>14.63</v>
      </c>
      <c r="AH22">
        <f>'OHL Raw'!AC22</f>
        <v>14.11</v>
      </c>
      <c r="AI22">
        <f>'OHL Raw'!AD22</f>
        <v>52.99</v>
      </c>
      <c r="AJ22">
        <f>'OHL Raw'!AE22</f>
        <v>49.11</v>
      </c>
    </row>
    <row r="23" spans="1:36" x14ac:dyDescent="0.2">
      <c r="A23" t="str">
        <f>'OHL Raw'!B23</f>
        <v>Alex Black</v>
      </c>
      <c r="B23" t="s">
        <v>1748</v>
      </c>
      <c r="C23" t="str">
        <f>'OHL Raw'!C23</f>
        <v>D</v>
      </c>
      <c r="D23" t="str">
        <f t="shared" si="6"/>
        <v>D</v>
      </c>
      <c r="E23" t="str">
        <f>IF(ISNUMBER(SEARCH("/",'OHL Raw'!D23))=TRUE,"Multiple",'OHL Raw'!D23)</f>
        <v>PBO</v>
      </c>
      <c r="F23" s="2">
        <f ca="1">ROUNDDOWN('OHL Raw'!E23+((TODAY()-42993)/365),0)</f>
        <v>20</v>
      </c>
      <c r="G23">
        <f>'OHL Raw'!F23</f>
        <v>65</v>
      </c>
      <c r="H23" s="1">
        <f>'OHL Raw'!U23</f>
        <v>14.52</v>
      </c>
      <c r="I23" s="1">
        <f>'OHL Raw'!T23</f>
        <v>943.94</v>
      </c>
      <c r="J23">
        <f>'OHL Raw'!AH23</f>
        <v>42</v>
      </c>
      <c r="K23">
        <f>'OHL Raw'!AI23</f>
        <v>58</v>
      </c>
      <c r="L23" s="1">
        <f t="shared" si="0"/>
        <v>2.6696612072801238</v>
      </c>
      <c r="M23" s="1">
        <f t="shared" si="1"/>
        <v>3.6866750005296947</v>
      </c>
      <c r="N23">
        <f>'OHL Raw'!L23</f>
        <v>69</v>
      </c>
      <c r="O23" s="1">
        <f t="shared" si="2"/>
        <v>4.3858719833887738</v>
      </c>
      <c r="P23">
        <f>'OHL Raw'!AK23</f>
        <v>4</v>
      </c>
      <c r="Q23">
        <f>'OHL Raw'!AN23</f>
        <v>1</v>
      </c>
      <c r="R23">
        <f>'OHL Raw'!AQ23</f>
        <v>64</v>
      </c>
      <c r="S23" s="1">
        <f t="shared" si="7"/>
        <v>5.7971014492753623</v>
      </c>
      <c r="T23" s="1">
        <f t="shared" si="8"/>
        <v>1.4492753623188406</v>
      </c>
      <c r="U23" s="1">
        <f t="shared" si="9"/>
        <v>92.753623188405797</v>
      </c>
      <c r="V23">
        <f>'OHL Raw'!J23</f>
        <v>6</v>
      </c>
      <c r="W23" s="1">
        <f t="shared" si="3"/>
        <v>0.38138017246858907</v>
      </c>
      <c r="X23">
        <f>'OHL Raw'!G23</f>
        <v>2</v>
      </c>
      <c r="Y23" s="1">
        <f t="shared" si="4"/>
        <v>0.12712672415619636</v>
      </c>
      <c r="Z23">
        <f>'OHL Raw'!AJ23</f>
        <v>1</v>
      </c>
      <c r="AA23">
        <f>'OHL Raw'!AM23</f>
        <v>0</v>
      </c>
      <c r="AB23">
        <f>'OHL Raw'!AP23</f>
        <v>1</v>
      </c>
      <c r="AC23" s="1">
        <f t="shared" si="10"/>
        <v>5.1335261917816499</v>
      </c>
      <c r="AD23" s="1">
        <f t="shared" si="5"/>
        <v>0.32630418406561751</v>
      </c>
      <c r="AE23" s="1">
        <f t="shared" si="11"/>
        <v>2.8985507246376812</v>
      </c>
      <c r="AF23" s="1">
        <f t="shared" si="12"/>
        <v>7.4398930315676086</v>
      </c>
      <c r="AG23">
        <f>'OHL Raw'!AB23</f>
        <v>13.33</v>
      </c>
      <c r="AH23">
        <f>'OHL Raw'!AC23</f>
        <v>13.97</v>
      </c>
      <c r="AI23">
        <f>'OHL Raw'!AD23</f>
        <v>44.04</v>
      </c>
      <c r="AJ23">
        <f>'OHL Raw'!AE23</f>
        <v>50.79</v>
      </c>
    </row>
    <row r="24" spans="1:36" x14ac:dyDescent="0.2">
      <c r="A24" t="str">
        <f>'OHL Raw'!B24</f>
        <v>Alex Breton</v>
      </c>
      <c r="B24" t="s">
        <v>1748</v>
      </c>
      <c r="C24" t="str">
        <f>'OHL Raw'!C24</f>
        <v>D</v>
      </c>
      <c r="D24" t="str">
        <f t="shared" si="6"/>
        <v>D</v>
      </c>
      <c r="E24" t="str">
        <f>IF(ISNUMBER(SEARCH("/",'OHL Raw'!D24))=TRUE,"Multiple",'OHL Raw'!D24)</f>
        <v>GAT</v>
      </c>
      <c r="F24" s="2">
        <f ca="1">ROUNDDOWN('OHL Raw'!E24+((TODAY()-42993)/365),0)</f>
        <v>20</v>
      </c>
      <c r="G24">
        <f>'OHL Raw'!F24</f>
        <v>2</v>
      </c>
      <c r="H24" s="1">
        <f>'OHL Raw'!U24</f>
        <v>14.95</v>
      </c>
      <c r="I24" s="1">
        <f>'OHL Raw'!T24</f>
        <v>29.89</v>
      </c>
      <c r="J24">
        <f>'OHL Raw'!AH24</f>
        <v>3</v>
      </c>
      <c r="K24">
        <f>'OHL Raw'!AI24</f>
        <v>0</v>
      </c>
      <c r="L24" s="1">
        <f t="shared" si="0"/>
        <v>6.0220809635329537</v>
      </c>
      <c r="M24" s="1">
        <f t="shared" si="1"/>
        <v>0</v>
      </c>
      <c r="N24">
        <f>'OHL Raw'!L24</f>
        <v>3</v>
      </c>
      <c r="O24" s="1">
        <f t="shared" si="2"/>
        <v>6.0220809635329537</v>
      </c>
      <c r="P24">
        <f>'OHL Raw'!AK24</f>
        <v>1</v>
      </c>
      <c r="Q24">
        <f>'OHL Raw'!AN24</f>
        <v>0</v>
      </c>
      <c r="R24">
        <f>'OHL Raw'!AQ24</f>
        <v>2</v>
      </c>
      <c r="S24" s="1">
        <f t="shared" si="7"/>
        <v>33.333333333333329</v>
      </c>
      <c r="T24" s="1">
        <f t="shared" si="8"/>
        <v>0</v>
      </c>
      <c r="U24" s="1">
        <f t="shared" si="9"/>
        <v>66.666666666666657</v>
      </c>
      <c r="V24">
        <f>'OHL Raw'!J24</f>
        <v>0</v>
      </c>
      <c r="W24" s="1">
        <f t="shared" si="3"/>
        <v>0</v>
      </c>
      <c r="X24">
        <f>'OHL Raw'!G24</f>
        <v>0</v>
      </c>
      <c r="Y24" s="1">
        <f t="shared" si="4"/>
        <v>0</v>
      </c>
      <c r="Z24">
        <f>'OHL Raw'!AJ24</f>
        <v>0</v>
      </c>
      <c r="AA24">
        <f>'OHL Raw'!AM24</f>
        <v>0</v>
      </c>
      <c r="AB24">
        <f>'OHL Raw'!AP24</f>
        <v>0</v>
      </c>
      <c r="AC24" s="1">
        <f t="shared" si="10"/>
        <v>0.34323970927490732</v>
      </c>
      <c r="AD24" s="1">
        <f t="shared" si="5"/>
        <v>0.68900577305100164</v>
      </c>
      <c r="AE24" s="1">
        <f t="shared" si="11"/>
        <v>0</v>
      </c>
      <c r="AF24" s="1">
        <f t="shared" si="12"/>
        <v>11.441323642496911</v>
      </c>
      <c r="AG24">
        <f>'OHL Raw'!AB24</f>
        <v>18.3</v>
      </c>
      <c r="AH24">
        <f>'OHL Raw'!AC24</f>
        <v>14.96</v>
      </c>
      <c r="AI24">
        <f>'OHL Raw'!AD24</f>
        <v>100</v>
      </c>
      <c r="AJ24">
        <f>'OHL Raw'!AE24</f>
        <v>46.76</v>
      </c>
    </row>
    <row r="25" spans="1:36" x14ac:dyDescent="0.2">
      <c r="A25" t="str">
        <f>'OHL Raw'!B25</f>
        <v>Alex Di Carlo</v>
      </c>
      <c r="B25" t="s">
        <v>1748</v>
      </c>
      <c r="C25" t="str">
        <f>'OHL Raw'!C25</f>
        <v>D</v>
      </c>
      <c r="D25" t="str">
        <f t="shared" si="6"/>
        <v>D</v>
      </c>
      <c r="E25" t="str">
        <f>IF(ISNUMBER(SEARCH("/",'OHL Raw'!D25))=TRUE,"Multiple",'OHL Raw'!D25)</f>
        <v>OSH</v>
      </c>
      <c r="F25" s="2">
        <f ca="1">ROUNDDOWN('OHL Raw'!E25+((TODAY()-42993)/365),0)</f>
        <v>21</v>
      </c>
      <c r="G25">
        <f>'OHL Raw'!F25</f>
        <v>45</v>
      </c>
      <c r="H25" s="1">
        <f>'OHL Raw'!U25</f>
        <v>12.76</v>
      </c>
      <c r="I25" s="1">
        <f>'OHL Raw'!T25</f>
        <v>574.41</v>
      </c>
      <c r="J25">
        <f>'OHL Raw'!AH25</f>
        <v>27</v>
      </c>
      <c r="K25">
        <f>'OHL Raw'!AI25</f>
        <v>30</v>
      </c>
      <c r="L25" s="1">
        <f t="shared" si="0"/>
        <v>2.8202851621663969</v>
      </c>
      <c r="M25" s="1">
        <f t="shared" si="1"/>
        <v>3.1336501801848855</v>
      </c>
      <c r="N25">
        <f>'OHL Raw'!L25</f>
        <v>50</v>
      </c>
      <c r="O25" s="1">
        <f t="shared" si="2"/>
        <v>5.2227503003081424</v>
      </c>
      <c r="P25">
        <f>'OHL Raw'!AK25</f>
        <v>0</v>
      </c>
      <c r="Q25">
        <f>'OHL Raw'!AN25</f>
        <v>0</v>
      </c>
      <c r="R25">
        <f>'OHL Raw'!AQ25</f>
        <v>50</v>
      </c>
      <c r="S25" s="1">
        <f t="shared" si="7"/>
        <v>0</v>
      </c>
      <c r="T25" s="1">
        <f t="shared" si="8"/>
        <v>0</v>
      </c>
      <c r="U25" s="1">
        <f t="shared" si="9"/>
        <v>100</v>
      </c>
      <c r="V25">
        <f>'OHL Raw'!J25</f>
        <v>6</v>
      </c>
      <c r="W25" s="1">
        <f t="shared" si="3"/>
        <v>0.62673003603697719</v>
      </c>
      <c r="X25">
        <f>'OHL Raw'!G25</f>
        <v>4</v>
      </c>
      <c r="Y25" s="1">
        <f t="shared" si="4"/>
        <v>0.4178200240246514</v>
      </c>
      <c r="Z25">
        <f>'OHL Raw'!AJ25</f>
        <v>0</v>
      </c>
      <c r="AA25">
        <f>'OHL Raw'!AM25</f>
        <v>0</v>
      </c>
      <c r="AB25">
        <f>'OHL Raw'!AP25</f>
        <v>4</v>
      </c>
      <c r="AC25" s="1">
        <f t="shared" si="10"/>
        <v>3.2117986072200435</v>
      </c>
      <c r="AD25" s="1">
        <f t="shared" si="5"/>
        <v>0.33548844280775514</v>
      </c>
      <c r="AE25" s="1">
        <f t="shared" si="11"/>
        <v>8</v>
      </c>
      <c r="AF25" s="1">
        <f t="shared" si="12"/>
        <v>6.423597214440087</v>
      </c>
      <c r="AG25">
        <f>'OHL Raw'!AB25</f>
        <v>12.78</v>
      </c>
      <c r="AH25">
        <f>'OHL Raw'!AC25</f>
        <v>13.65</v>
      </c>
      <c r="AI25">
        <f>'OHL Raw'!AD25</f>
        <v>51.13</v>
      </c>
      <c r="AJ25">
        <f>'OHL Raw'!AE25</f>
        <v>48.64</v>
      </c>
    </row>
    <row r="26" spans="1:36" x14ac:dyDescent="0.2">
      <c r="A26" t="str">
        <f>'OHL Raw'!B26</f>
        <v>Alex Formenton</v>
      </c>
      <c r="B26" t="s">
        <v>1748</v>
      </c>
      <c r="C26" t="str">
        <f>'OHL Raw'!C26</f>
        <v>LW</v>
      </c>
      <c r="D26" t="str">
        <f t="shared" si="6"/>
        <v>F</v>
      </c>
      <c r="E26" t="str">
        <f>IF(ISNUMBER(SEARCH("/",'OHL Raw'!D26))=TRUE,"Multiple",'OHL Raw'!D26)</f>
        <v>LDN</v>
      </c>
      <c r="F26" s="2">
        <f ca="1">ROUNDDOWN('OHL Raw'!E26+((TODAY()-42993)/365),0)</f>
        <v>18</v>
      </c>
      <c r="G26">
        <f>'OHL Raw'!F26</f>
        <v>48</v>
      </c>
      <c r="H26" s="1">
        <f>'OHL Raw'!U26</f>
        <v>14.69</v>
      </c>
      <c r="I26" s="1">
        <f>'OHL Raw'!T26</f>
        <v>705.12</v>
      </c>
      <c r="J26">
        <f>'OHL Raw'!AH26</f>
        <v>39</v>
      </c>
      <c r="K26">
        <f>'OHL Raw'!AI26</f>
        <v>35</v>
      </c>
      <c r="L26" s="1">
        <f t="shared" si="0"/>
        <v>3.3185840707964602</v>
      </c>
      <c r="M26" s="1">
        <f t="shared" si="1"/>
        <v>2.978216473791695</v>
      </c>
      <c r="N26">
        <f>'OHL Raw'!L26</f>
        <v>110</v>
      </c>
      <c r="O26" s="1">
        <f t="shared" si="2"/>
        <v>9.3601089176310417</v>
      </c>
      <c r="P26">
        <f>'OHL Raw'!AK26</f>
        <v>21</v>
      </c>
      <c r="Q26">
        <f>'OHL Raw'!AN26</f>
        <v>20</v>
      </c>
      <c r="R26">
        <f>'OHL Raw'!AQ26</f>
        <v>69</v>
      </c>
      <c r="S26" s="1">
        <f t="shared" si="7"/>
        <v>19.090909090909093</v>
      </c>
      <c r="T26" s="1">
        <f t="shared" si="8"/>
        <v>18.181818181818183</v>
      </c>
      <c r="U26" s="1">
        <f t="shared" si="9"/>
        <v>62.727272727272734</v>
      </c>
      <c r="V26">
        <f>'OHL Raw'!J26</f>
        <v>24</v>
      </c>
      <c r="W26" s="1">
        <f t="shared" si="3"/>
        <v>2.0422055820285911</v>
      </c>
      <c r="X26">
        <f>'OHL Raw'!G26</f>
        <v>18</v>
      </c>
      <c r="Y26" s="1">
        <f t="shared" si="4"/>
        <v>1.5316541865214433</v>
      </c>
      <c r="Z26">
        <f>'OHL Raw'!AJ26</f>
        <v>4</v>
      </c>
      <c r="AA26">
        <f>'OHL Raw'!AM26</f>
        <v>6</v>
      </c>
      <c r="AB26">
        <f>'OHL Raw'!AP26</f>
        <v>8</v>
      </c>
      <c r="AC26" s="1">
        <f t="shared" si="10"/>
        <v>12.209463434583309</v>
      </c>
      <c r="AD26" s="1">
        <f t="shared" si="5"/>
        <v>1.0389264324866669</v>
      </c>
      <c r="AE26" s="1">
        <f t="shared" si="11"/>
        <v>16.363636363636363</v>
      </c>
      <c r="AF26" s="1">
        <f t="shared" si="12"/>
        <v>11.099512213257555</v>
      </c>
      <c r="AG26">
        <f>'OHL Raw'!AB26</f>
        <v>14.47</v>
      </c>
      <c r="AH26">
        <f>'OHL Raw'!AC26</f>
        <v>14.24</v>
      </c>
      <c r="AI26">
        <f>'OHL Raw'!AD26</f>
        <v>52.66</v>
      </c>
      <c r="AJ26">
        <f>'OHL Raw'!AE26</f>
        <v>48.66</v>
      </c>
    </row>
    <row r="27" spans="1:36" x14ac:dyDescent="0.2">
      <c r="A27" t="str">
        <f>'OHL Raw'!B27</f>
        <v>Alex Gritz</v>
      </c>
      <c r="B27" t="s">
        <v>1748</v>
      </c>
      <c r="C27" t="str">
        <f>'OHL Raw'!C27</f>
        <v>C</v>
      </c>
      <c r="D27" t="str">
        <f t="shared" si="6"/>
        <v>F</v>
      </c>
      <c r="E27" t="str">
        <f>IF(ISNUMBER(SEARCH("/",'OHL Raw'!D27))=TRUE,"Multiple",'OHL Raw'!D27)</f>
        <v>ER</v>
      </c>
      <c r="F27" s="2">
        <f ca="1">ROUNDDOWN('OHL Raw'!E27+((TODAY()-42993)/365),0)</f>
        <v>17</v>
      </c>
      <c r="G27">
        <f>'OHL Raw'!F27</f>
        <v>67</v>
      </c>
      <c r="H27" s="1">
        <f>'OHL Raw'!U27</f>
        <v>13.1</v>
      </c>
      <c r="I27" s="1">
        <f>'OHL Raw'!T27</f>
        <v>877.99</v>
      </c>
      <c r="J27">
        <f>'OHL Raw'!AH27</f>
        <v>41</v>
      </c>
      <c r="K27">
        <f>'OHL Raw'!AI27</f>
        <v>52</v>
      </c>
      <c r="L27" s="1">
        <f t="shared" si="0"/>
        <v>2.8018542352418589</v>
      </c>
      <c r="M27" s="1">
        <f t="shared" si="1"/>
        <v>3.5535712251847973</v>
      </c>
      <c r="N27">
        <f>'OHL Raw'!L27</f>
        <v>93</v>
      </c>
      <c r="O27" s="1">
        <f t="shared" si="2"/>
        <v>6.3554254604266562</v>
      </c>
      <c r="P27">
        <f>'OHL Raw'!AK27</f>
        <v>19</v>
      </c>
      <c r="Q27">
        <f>'OHL Raw'!AN27</f>
        <v>22</v>
      </c>
      <c r="R27">
        <f>'OHL Raw'!AQ27</f>
        <v>52</v>
      </c>
      <c r="S27" s="1">
        <f t="shared" si="7"/>
        <v>20.43010752688172</v>
      </c>
      <c r="T27" s="1">
        <f t="shared" si="8"/>
        <v>23.655913978494624</v>
      </c>
      <c r="U27" s="1">
        <f t="shared" si="9"/>
        <v>55.913978494623649</v>
      </c>
      <c r="V27">
        <f>'OHL Raw'!J27</f>
        <v>18</v>
      </c>
      <c r="W27" s="1">
        <f t="shared" si="3"/>
        <v>1.2300823471793527</v>
      </c>
      <c r="X27">
        <f>'OHL Raw'!G27</f>
        <v>12</v>
      </c>
      <c r="Y27" s="1">
        <f t="shared" si="4"/>
        <v>0.82005489811956855</v>
      </c>
      <c r="Z27">
        <f>'OHL Raw'!AJ27</f>
        <v>5</v>
      </c>
      <c r="AA27">
        <f>'OHL Raw'!AM27</f>
        <v>3</v>
      </c>
      <c r="AB27">
        <f>'OHL Raw'!AP27</f>
        <v>4</v>
      </c>
      <c r="AC27" s="1">
        <f t="shared" si="10"/>
        <v>11.014622207347427</v>
      </c>
      <c r="AD27" s="1">
        <f t="shared" si="5"/>
        <v>0.752716241005986</v>
      </c>
      <c r="AE27" s="1">
        <f t="shared" si="11"/>
        <v>12.903225806451612</v>
      </c>
      <c r="AF27" s="1">
        <f t="shared" si="12"/>
        <v>11.843679792846695</v>
      </c>
      <c r="AG27">
        <f>'OHL Raw'!AB27</f>
        <v>13.94</v>
      </c>
      <c r="AH27">
        <f>'OHL Raw'!AC27</f>
        <v>13.56</v>
      </c>
      <c r="AI27">
        <f>'OHL Raw'!AD27</f>
        <v>45.41</v>
      </c>
      <c r="AJ27">
        <f>'OHL Raw'!AE27</f>
        <v>49.64</v>
      </c>
    </row>
    <row r="28" spans="1:36" x14ac:dyDescent="0.2">
      <c r="A28" t="str">
        <f>'OHL Raw'!B28</f>
        <v>Alex Peterson</v>
      </c>
      <c r="B28" t="s">
        <v>1748</v>
      </c>
      <c r="C28" t="str">
        <f>'OHL Raw'!C28</f>
        <v>D</v>
      </c>
      <c r="D28" t="str">
        <f t="shared" si="6"/>
        <v>D</v>
      </c>
      <c r="E28" t="str">
        <f>IF(ISNUMBER(SEARCH("/",'OHL Raw'!D28))=TRUE,"Multiple",'OHL Raw'!D28)</f>
        <v>KIT</v>
      </c>
      <c r="F28" s="2">
        <f ca="1">ROUNDDOWN('OHL Raw'!E28+((TODAY()-42993)/365),0)</f>
        <v>18</v>
      </c>
      <c r="G28">
        <f>'OHL Raw'!F28</f>
        <v>7</v>
      </c>
      <c r="H28" s="1">
        <f>'OHL Raw'!U28</f>
        <v>10</v>
      </c>
      <c r="I28" s="1">
        <f>'OHL Raw'!T28</f>
        <v>70</v>
      </c>
      <c r="J28">
        <f>'OHL Raw'!AH28</f>
        <v>4</v>
      </c>
      <c r="K28">
        <f>'OHL Raw'!AI28</f>
        <v>1</v>
      </c>
      <c r="L28" s="1">
        <f t="shared" si="0"/>
        <v>3.4285714285714284</v>
      </c>
      <c r="M28" s="1">
        <f t="shared" si="1"/>
        <v>0.8571428571428571</v>
      </c>
      <c r="N28">
        <f>'OHL Raw'!L28</f>
        <v>3</v>
      </c>
      <c r="O28" s="1">
        <f t="shared" si="2"/>
        <v>2.5714285714285716</v>
      </c>
      <c r="P28">
        <f>'OHL Raw'!AK28</f>
        <v>0</v>
      </c>
      <c r="Q28">
        <f>'OHL Raw'!AN28</f>
        <v>0</v>
      </c>
      <c r="R28">
        <f>'OHL Raw'!AQ28</f>
        <v>3</v>
      </c>
      <c r="S28" s="1">
        <f t="shared" si="7"/>
        <v>0</v>
      </c>
      <c r="T28" s="1">
        <f t="shared" si="8"/>
        <v>0</v>
      </c>
      <c r="U28" s="1">
        <f t="shared" si="9"/>
        <v>100</v>
      </c>
      <c r="V28">
        <f>'OHL Raw'!J28</f>
        <v>0</v>
      </c>
      <c r="W28" s="1">
        <f t="shared" si="3"/>
        <v>0</v>
      </c>
      <c r="X28">
        <f>'OHL Raw'!G28</f>
        <v>0</v>
      </c>
      <c r="Y28" s="1">
        <f t="shared" si="4"/>
        <v>0</v>
      </c>
      <c r="Z28">
        <f>'OHL Raw'!AJ28</f>
        <v>0</v>
      </c>
      <c r="AA28">
        <f>'OHL Raw'!AM28</f>
        <v>0</v>
      </c>
      <c r="AB28">
        <f>'OHL Raw'!AP28</f>
        <v>0</v>
      </c>
      <c r="AC28" s="1">
        <f t="shared" si="10"/>
        <v>0.19270791643320262</v>
      </c>
      <c r="AD28" s="1">
        <f t="shared" si="5"/>
        <v>0.16517821408560224</v>
      </c>
      <c r="AE28" s="1">
        <f t="shared" si="11"/>
        <v>0</v>
      </c>
      <c r="AF28" s="1">
        <f t="shared" si="12"/>
        <v>6.423597214440087</v>
      </c>
      <c r="AG28">
        <f>'OHL Raw'!AB28</f>
        <v>14.04</v>
      </c>
      <c r="AH28">
        <f>'OHL Raw'!AC28</f>
        <v>12.94</v>
      </c>
      <c r="AI28">
        <f>'OHL Raw'!AD28</f>
        <v>56.38</v>
      </c>
      <c r="AJ28">
        <f>'OHL Raw'!AE28</f>
        <v>47.35</v>
      </c>
    </row>
    <row r="29" spans="1:36" x14ac:dyDescent="0.2">
      <c r="A29" t="str">
        <f>'OHL Raw'!B29</f>
        <v>Alex Robert</v>
      </c>
      <c r="B29" t="s">
        <v>1748</v>
      </c>
      <c r="C29" t="str">
        <f>'OHL Raw'!C29</f>
        <v>RW</v>
      </c>
      <c r="D29" t="str">
        <f t="shared" si="6"/>
        <v>F</v>
      </c>
      <c r="E29" t="str">
        <f>IF(ISNUMBER(SEARCH("/",'OHL Raw'!D29))=TRUE,"Multiple",'OHL Raw'!D29)</f>
        <v>NB</v>
      </c>
      <c r="F29" s="2">
        <f ca="1">ROUNDDOWN('OHL Raw'!E29+((TODAY()-42993)/365),0)</f>
        <v>18</v>
      </c>
      <c r="G29">
        <f>'OHL Raw'!F29</f>
        <v>30</v>
      </c>
      <c r="H29" s="1">
        <f>'OHL Raw'!U29</f>
        <v>7.68</v>
      </c>
      <c r="I29" s="1">
        <f>'OHL Raw'!T29</f>
        <v>230.42</v>
      </c>
      <c r="J29">
        <f>'OHL Raw'!AH29</f>
        <v>2</v>
      </c>
      <c r="K29">
        <f>'OHL Raw'!AI29</f>
        <v>12</v>
      </c>
      <c r="L29" s="1">
        <f t="shared" si="0"/>
        <v>0.52078812603072655</v>
      </c>
      <c r="M29" s="1">
        <f t="shared" si="1"/>
        <v>3.1247287561843589</v>
      </c>
      <c r="N29">
        <f>'OHL Raw'!L29</f>
        <v>15</v>
      </c>
      <c r="O29" s="1">
        <f t="shared" si="2"/>
        <v>3.905910945230449</v>
      </c>
      <c r="P29">
        <f>'OHL Raw'!AK29</f>
        <v>3</v>
      </c>
      <c r="Q29">
        <f>'OHL Raw'!AN29</f>
        <v>4</v>
      </c>
      <c r="R29">
        <f>'OHL Raw'!AQ29</f>
        <v>8</v>
      </c>
      <c r="S29" s="1">
        <f t="shared" si="7"/>
        <v>20</v>
      </c>
      <c r="T29" s="1">
        <f t="shared" si="8"/>
        <v>26.666666666666668</v>
      </c>
      <c r="U29" s="1">
        <f t="shared" si="9"/>
        <v>53.333333333333336</v>
      </c>
      <c r="V29">
        <f>'OHL Raw'!J29</f>
        <v>0</v>
      </c>
      <c r="W29" s="1">
        <f t="shared" si="3"/>
        <v>0</v>
      </c>
      <c r="X29">
        <f>'OHL Raw'!G29</f>
        <v>0</v>
      </c>
      <c r="Y29" s="1">
        <f t="shared" si="4"/>
        <v>0</v>
      </c>
      <c r="Z29">
        <f>'OHL Raw'!AJ29</f>
        <v>0</v>
      </c>
      <c r="AA29">
        <f>'OHL Raw'!AM29</f>
        <v>0</v>
      </c>
      <c r="AB29">
        <f>'OHL Raw'!AP29</f>
        <v>0</v>
      </c>
      <c r="AC29" s="1">
        <f t="shared" si="10"/>
        <v>1.8116027304958102</v>
      </c>
      <c r="AD29" s="1">
        <f t="shared" si="5"/>
        <v>0.47173059556353014</v>
      </c>
      <c r="AE29" s="1">
        <f t="shared" si="11"/>
        <v>0</v>
      </c>
      <c r="AF29" s="1">
        <f t="shared" si="12"/>
        <v>12.077351536638734</v>
      </c>
      <c r="AG29">
        <f>'OHL Raw'!AB29</f>
        <v>13.53</v>
      </c>
      <c r="AH29">
        <f>'OHL Raw'!AC29</f>
        <v>13.7</v>
      </c>
      <c r="AI29">
        <f>'OHL Raw'!AD29</f>
        <v>43.69</v>
      </c>
      <c r="AJ29">
        <f>'OHL Raw'!AE29</f>
        <v>49.39</v>
      </c>
    </row>
    <row r="30" spans="1:36" x14ac:dyDescent="0.2">
      <c r="A30" t="str">
        <f>'OHL Raw'!B30</f>
        <v>Alex Turko</v>
      </c>
      <c r="B30" t="s">
        <v>1748</v>
      </c>
      <c r="C30" t="str">
        <f>'OHL Raw'!C30</f>
        <v>C</v>
      </c>
      <c r="D30" t="str">
        <f t="shared" si="6"/>
        <v>F</v>
      </c>
      <c r="E30" t="str">
        <f>IF(ISNUMBER(SEARCH("/",'OHL Raw'!D30))=TRUE,"Multiple",'OHL Raw'!D30)</f>
        <v>LDN</v>
      </c>
      <c r="F30" s="2">
        <f ca="1">ROUNDDOWN('OHL Raw'!E30+((TODAY()-42993)/365),0)</f>
        <v>19</v>
      </c>
      <c r="G30">
        <f>'OHL Raw'!F30</f>
        <v>54</v>
      </c>
      <c r="H30" s="1">
        <f>'OHL Raw'!U30</f>
        <v>9.74</v>
      </c>
      <c r="I30" s="1">
        <f>'OHL Raw'!T30</f>
        <v>526.01</v>
      </c>
      <c r="J30">
        <f>'OHL Raw'!AH30</f>
        <v>22</v>
      </c>
      <c r="K30">
        <f>'OHL Raw'!AI30</f>
        <v>17</v>
      </c>
      <c r="L30" s="1">
        <f t="shared" si="0"/>
        <v>2.5094579950951501</v>
      </c>
      <c r="M30" s="1">
        <f t="shared" si="1"/>
        <v>1.939126632573525</v>
      </c>
      <c r="N30">
        <f>'OHL Raw'!L30</f>
        <v>38</v>
      </c>
      <c r="O30" s="1">
        <f t="shared" si="2"/>
        <v>4.3345183551643505</v>
      </c>
      <c r="P30">
        <f>'OHL Raw'!AK30</f>
        <v>8</v>
      </c>
      <c r="Q30">
        <f>'OHL Raw'!AN30</f>
        <v>3</v>
      </c>
      <c r="R30">
        <f>'OHL Raw'!AQ30</f>
        <v>27</v>
      </c>
      <c r="S30" s="1">
        <f t="shared" si="7"/>
        <v>21.052631578947366</v>
      </c>
      <c r="T30" s="1">
        <f t="shared" si="8"/>
        <v>7.8947368421052628</v>
      </c>
      <c r="U30" s="1">
        <f t="shared" si="9"/>
        <v>71.05263157894737</v>
      </c>
      <c r="V30">
        <f>'OHL Raw'!J30</f>
        <v>8</v>
      </c>
      <c r="W30" s="1">
        <f t="shared" si="3"/>
        <v>0.91253018003460007</v>
      </c>
      <c r="X30">
        <f>'OHL Raw'!G30</f>
        <v>3</v>
      </c>
      <c r="Y30" s="1">
        <f t="shared" si="4"/>
        <v>0.34219881751297504</v>
      </c>
      <c r="Z30">
        <f>'OHL Raw'!AJ30</f>
        <v>1</v>
      </c>
      <c r="AA30">
        <f>'OHL Raw'!AM30</f>
        <v>1</v>
      </c>
      <c r="AB30">
        <f>'OHL Raw'!AP30</f>
        <v>1</v>
      </c>
      <c r="AC30" s="1">
        <f t="shared" si="10"/>
        <v>3.9425721115743828</v>
      </c>
      <c r="AD30" s="1">
        <f t="shared" si="5"/>
        <v>0.44971450484679565</v>
      </c>
      <c r="AE30" s="1">
        <f t="shared" si="11"/>
        <v>7.8947368421052628</v>
      </c>
      <c r="AF30" s="1">
        <f t="shared" si="12"/>
        <v>10.375189767301007</v>
      </c>
      <c r="AG30">
        <f>'OHL Raw'!AB30</f>
        <v>12.9</v>
      </c>
      <c r="AH30">
        <f>'OHL Raw'!AC30</f>
        <v>13.21</v>
      </c>
      <c r="AI30">
        <f>'OHL Raw'!AD30</f>
        <v>48.95</v>
      </c>
      <c r="AJ30">
        <f>'OHL Raw'!AE30</f>
        <v>49.43</v>
      </c>
    </row>
    <row r="31" spans="1:36" x14ac:dyDescent="0.2">
      <c r="A31" t="str">
        <f>'OHL Raw'!B31</f>
        <v>Alexandre Hogue</v>
      </c>
      <c r="B31" t="s">
        <v>1748</v>
      </c>
      <c r="C31" t="str">
        <f>'OHL Raw'!C31</f>
        <v>D</v>
      </c>
      <c r="D31" t="str">
        <f t="shared" si="6"/>
        <v>D</v>
      </c>
      <c r="E31" t="str">
        <f>IF(ISNUMBER(SEARCH("/",'OHL Raw'!D31))=TRUE,"Multiple",'OHL Raw'!D31)</f>
        <v>SAR</v>
      </c>
      <c r="F31" s="2">
        <f ca="1">ROUNDDOWN('OHL Raw'!E31+((TODAY()-42993)/365),0)</f>
        <v>17</v>
      </c>
      <c r="G31">
        <f>'OHL Raw'!F31</f>
        <v>30</v>
      </c>
      <c r="H31" s="1">
        <f>'OHL Raw'!U31</f>
        <v>9.24</v>
      </c>
      <c r="I31" s="1">
        <f>'OHL Raw'!T31</f>
        <v>277.24</v>
      </c>
      <c r="J31">
        <f>'OHL Raw'!AH31</f>
        <v>14</v>
      </c>
      <c r="K31">
        <f>'OHL Raw'!AI31</f>
        <v>11</v>
      </c>
      <c r="L31" s="1">
        <f t="shared" si="0"/>
        <v>3.0298658202279611</v>
      </c>
      <c r="M31" s="1">
        <f t="shared" si="1"/>
        <v>2.380608858750541</v>
      </c>
      <c r="N31">
        <f>'OHL Raw'!L31</f>
        <v>10</v>
      </c>
      <c r="O31" s="1">
        <f t="shared" si="2"/>
        <v>2.1641898715914012</v>
      </c>
      <c r="P31">
        <f>'OHL Raw'!AK31</f>
        <v>0</v>
      </c>
      <c r="Q31">
        <f>'OHL Raw'!AN31</f>
        <v>1</v>
      </c>
      <c r="R31">
        <f>'OHL Raw'!AQ31</f>
        <v>9</v>
      </c>
      <c r="S31" s="1">
        <f t="shared" si="7"/>
        <v>0</v>
      </c>
      <c r="T31" s="1">
        <f t="shared" si="8"/>
        <v>10</v>
      </c>
      <c r="U31" s="1">
        <f t="shared" si="9"/>
        <v>90</v>
      </c>
      <c r="V31">
        <f>'OHL Raw'!J31</f>
        <v>1</v>
      </c>
      <c r="W31" s="1">
        <f t="shared" si="3"/>
        <v>0.2164189871591401</v>
      </c>
      <c r="X31">
        <f>'OHL Raw'!G31</f>
        <v>0</v>
      </c>
      <c r="Y31" s="1">
        <f t="shared" si="4"/>
        <v>0</v>
      </c>
      <c r="Z31">
        <f>'OHL Raw'!AJ31</f>
        <v>0</v>
      </c>
      <c r="AA31">
        <f>'OHL Raw'!AM31</f>
        <v>0</v>
      </c>
      <c r="AB31">
        <f>'OHL Raw'!AP31</f>
        <v>0</v>
      </c>
      <c r="AC31" s="1">
        <f t="shared" si="10"/>
        <v>0.74147666389517952</v>
      </c>
      <c r="AD31" s="1">
        <f t="shared" si="5"/>
        <v>0.16046962860233288</v>
      </c>
      <c r="AE31" s="1">
        <f t="shared" si="11"/>
        <v>0</v>
      </c>
      <c r="AF31" s="1">
        <f t="shared" si="12"/>
        <v>7.4147666389517948</v>
      </c>
      <c r="AG31">
        <f>'OHL Raw'!AB31</f>
        <v>13.37</v>
      </c>
      <c r="AH31">
        <f>'OHL Raw'!AC31</f>
        <v>13.39</v>
      </c>
      <c r="AI31">
        <f>'OHL Raw'!AD31</f>
        <v>55.97</v>
      </c>
      <c r="AJ31">
        <f>'OHL Raw'!AE31</f>
        <v>45.84</v>
      </c>
    </row>
    <row r="32" spans="1:36" x14ac:dyDescent="0.2">
      <c r="A32" t="str">
        <f>'OHL Raw'!B32</f>
        <v>Alexandre Landreville</v>
      </c>
      <c r="B32" t="s">
        <v>1748</v>
      </c>
      <c r="C32" t="str">
        <f>'OHL Raw'!C32</f>
        <v>C</v>
      </c>
      <c r="D32" t="str">
        <f t="shared" si="6"/>
        <v>F</v>
      </c>
      <c r="E32" t="str">
        <f>IF(ISNUMBER(SEARCH("/",'OHL Raw'!D32))=TRUE,"Multiple",'OHL Raw'!D32)</f>
        <v>GAT</v>
      </c>
      <c r="F32" s="2">
        <f ca="1">ROUNDDOWN('OHL Raw'!E32+((TODAY()-42993)/365),0)</f>
        <v>21</v>
      </c>
      <c r="G32">
        <f>'OHL Raw'!F32</f>
        <v>2</v>
      </c>
      <c r="H32" s="1">
        <f>'OHL Raw'!U32</f>
        <v>0</v>
      </c>
      <c r="I32" s="1">
        <f>'OHL Raw'!T32</f>
        <v>0</v>
      </c>
      <c r="J32">
        <f>'OHL Raw'!AH32</f>
        <v>0</v>
      </c>
      <c r="K32">
        <f>'OHL Raw'!AI32</f>
        <v>0</v>
      </c>
      <c r="L32" s="1" t="e">
        <f t="shared" si="0"/>
        <v>#DIV/0!</v>
      </c>
      <c r="M32" s="1" t="e">
        <f t="shared" si="1"/>
        <v>#DIV/0!</v>
      </c>
      <c r="N32">
        <f>'OHL Raw'!L32</f>
        <v>2</v>
      </c>
      <c r="O32" s="1" t="e">
        <f t="shared" si="2"/>
        <v>#DIV/0!</v>
      </c>
      <c r="P32">
        <f>'OHL Raw'!AK32</f>
        <v>0</v>
      </c>
      <c r="Q32">
        <f>'OHL Raw'!AN32</f>
        <v>1</v>
      </c>
      <c r="R32">
        <f>'OHL Raw'!AQ32</f>
        <v>1</v>
      </c>
      <c r="S32" s="1">
        <f t="shared" si="7"/>
        <v>0</v>
      </c>
      <c r="T32" s="1">
        <f t="shared" si="8"/>
        <v>50</v>
      </c>
      <c r="U32" s="1">
        <f t="shared" si="9"/>
        <v>50</v>
      </c>
      <c r="V32">
        <f>'OHL Raw'!J32</f>
        <v>0</v>
      </c>
      <c r="W32" s="1" t="e">
        <f t="shared" si="3"/>
        <v>#DIV/0!</v>
      </c>
      <c r="X32">
        <f>'OHL Raw'!G32</f>
        <v>0</v>
      </c>
      <c r="Y32" s="1" t="e">
        <f t="shared" si="4"/>
        <v>#DIV/0!</v>
      </c>
      <c r="Z32">
        <f>'OHL Raw'!AJ32</f>
        <v>0</v>
      </c>
      <c r="AA32">
        <f>'OHL Raw'!AM32</f>
        <v>0</v>
      </c>
      <c r="AB32">
        <f>'OHL Raw'!AP32</f>
        <v>0</v>
      </c>
      <c r="AC32" s="1">
        <f t="shared" si="10"/>
        <v>0.22758888673997252</v>
      </c>
      <c r="AD32" s="1" t="e">
        <f t="shared" si="5"/>
        <v>#DIV/0!</v>
      </c>
      <c r="AE32" s="1">
        <f t="shared" si="11"/>
        <v>0</v>
      </c>
      <c r="AF32" s="1">
        <f t="shared" si="12"/>
        <v>11.379444336998626</v>
      </c>
      <c r="AG32">
        <f>'OHL Raw'!AB32</f>
        <v>0</v>
      </c>
      <c r="AH32">
        <f>'OHL Raw'!AC32</f>
        <v>0</v>
      </c>
      <c r="AI32">
        <f>'OHL Raw'!AD32</f>
        <v>0</v>
      </c>
      <c r="AJ32">
        <f>'OHL Raw'!AE32</f>
        <v>0</v>
      </c>
    </row>
    <row r="33" spans="1:36" x14ac:dyDescent="0.2">
      <c r="A33" t="str">
        <f>'OHL Raw'!B33</f>
        <v>Alexey Lipanov</v>
      </c>
      <c r="B33" t="s">
        <v>1748</v>
      </c>
      <c r="C33" t="str">
        <f>'OHL Raw'!C33</f>
        <v>C</v>
      </c>
      <c r="D33" t="str">
        <f t="shared" si="6"/>
        <v>F</v>
      </c>
      <c r="E33" t="str">
        <f>IF(ISNUMBER(SEARCH("/",'OHL Raw'!D33))=TRUE,"Multiple",'OHL Raw'!D33)</f>
        <v>Multiple</v>
      </c>
      <c r="F33" s="2">
        <f ca="1">ROUNDDOWN('OHL Raw'!E33+((TODAY()-42993)/365),0)</f>
        <v>18</v>
      </c>
      <c r="G33">
        <f>'OHL Raw'!F33</f>
        <v>55</v>
      </c>
      <c r="H33" s="1">
        <f>'OHL Raw'!U33</f>
        <v>12.18</v>
      </c>
      <c r="I33" s="1">
        <f>'OHL Raw'!T33</f>
        <v>670.04</v>
      </c>
      <c r="J33">
        <f>'OHL Raw'!AH33</f>
        <v>36</v>
      </c>
      <c r="K33">
        <f>'OHL Raw'!AI33</f>
        <v>34</v>
      </c>
      <c r="L33" s="1">
        <f t="shared" si="0"/>
        <v>3.2236881380216107</v>
      </c>
      <c r="M33" s="1">
        <f t="shared" si="1"/>
        <v>3.0445943525759658</v>
      </c>
      <c r="N33">
        <f>'OHL Raw'!L33</f>
        <v>66</v>
      </c>
      <c r="O33" s="1">
        <f t="shared" si="2"/>
        <v>5.9100949197062871</v>
      </c>
      <c r="P33">
        <f>'OHL Raw'!AK33</f>
        <v>9</v>
      </c>
      <c r="Q33">
        <f>'OHL Raw'!AN33</f>
        <v>7</v>
      </c>
      <c r="R33">
        <f>'OHL Raw'!AQ33</f>
        <v>50</v>
      </c>
      <c r="S33" s="1">
        <f t="shared" si="7"/>
        <v>13.636363636363635</v>
      </c>
      <c r="T33" s="1">
        <f t="shared" si="8"/>
        <v>10.606060606060606</v>
      </c>
      <c r="U33" s="1">
        <f t="shared" si="9"/>
        <v>75.757575757575751</v>
      </c>
      <c r="V33">
        <f>'OHL Raw'!J33</f>
        <v>15</v>
      </c>
      <c r="W33" s="1">
        <f t="shared" si="3"/>
        <v>1.343203390842338</v>
      </c>
      <c r="X33">
        <f>'OHL Raw'!G33</f>
        <v>6</v>
      </c>
      <c r="Y33" s="1">
        <f t="shared" si="4"/>
        <v>0.53728135633693519</v>
      </c>
      <c r="Z33">
        <f>'OHL Raw'!AJ33</f>
        <v>2</v>
      </c>
      <c r="AA33">
        <f>'OHL Raw'!AM33</f>
        <v>2</v>
      </c>
      <c r="AB33">
        <f>'OHL Raw'!AP33</f>
        <v>2</v>
      </c>
      <c r="AC33" s="1">
        <f t="shared" si="10"/>
        <v>6.2881788942639947</v>
      </c>
      <c r="AD33" s="1">
        <f t="shared" si="5"/>
        <v>0.56308688086657477</v>
      </c>
      <c r="AE33" s="1">
        <f t="shared" si="11"/>
        <v>9.0909090909090917</v>
      </c>
      <c r="AF33" s="1">
        <f t="shared" si="12"/>
        <v>9.5275437791878712</v>
      </c>
      <c r="AG33">
        <f>'OHL Raw'!AB33</f>
        <v>14.43</v>
      </c>
      <c r="AH33">
        <f>'OHL Raw'!AC33</f>
        <v>14.27</v>
      </c>
      <c r="AI33">
        <f>'OHL Raw'!AD33</f>
        <v>53.03</v>
      </c>
      <c r="AJ33">
        <f>'OHL Raw'!AE33</f>
        <v>50.85</v>
      </c>
    </row>
    <row r="34" spans="1:36" x14ac:dyDescent="0.2">
      <c r="A34" t="str">
        <f>'OHL Raw'!B34</f>
        <v>Alexey Toropchenko</v>
      </c>
      <c r="B34" t="s">
        <v>1748</v>
      </c>
      <c r="C34" t="str">
        <f>'OHL Raw'!C34</f>
        <v>RW</v>
      </c>
      <c r="D34" t="str">
        <f t="shared" si="6"/>
        <v>F</v>
      </c>
      <c r="E34" t="str">
        <f>IF(ISNUMBER(SEARCH("/",'OHL Raw'!D34))=TRUE,"Multiple",'OHL Raw'!D34)</f>
        <v>GUE</v>
      </c>
      <c r="F34" s="2">
        <f ca="1">ROUNDDOWN('OHL Raw'!E34+((TODAY()-42993)/365),0)</f>
        <v>18</v>
      </c>
      <c r="G34">
        <f>'OHL Raw'!F34</f>
        <v>66</v>
      </c>
      <c r="H34" s="1">
        <f>'OHL Raw'!U34</f>
        <v>14.17</v>
      </c>
      <c r="I34" s="1">
        <f>'OHL Raw'!T34</f>
        <v>935.23</v>
      </c>
      <c r="J34">
        <f>'OHL Raw'!AH34</f>
        <v>45</v>
      </c>
      <c r="K34">
        <f>'OHL Raw'!AI34</f>
        <v>52</v>
      </c>
      <c r="L34" s="1">
        <f t="shared" si="0"/>
        <v>2.8869903660062231</v>
      </c>
      <c r="M34" s="1">
        <f t="shared" si="1"/>
        <v>3.3360777562738577</v>
      </c>
      <c r="N34">
        <f>'OHL Raw'!L34</f>
        <v>174</v>
      </c>
      <c r="O34" s="1">
        <f t="shared" si="2"/>
        <v>11.163029415224063</v>
      </c>
      <c r="P34">
        <f>'OHL Raw'!AK34</f>
        <v>40</v>
      </c>
      <c r="Q34">
        <f>'OHL Raw'!AN34</f>
        <v>27</v>
      </c>
      <c r="R34">
        <f>'OHL Raw'!AQ34</f>
        <v>107</v>
      </c>
      <c r="S34" s="1">
        <f t="shared" si="7"/>
        <v>22.988505747126435</v>
      </c>
      <c r="T34" s="1">
        <f t="shared" si="8"/>
        <v>15.517241379310345</v>
      </c>
      <c r="U34" s="1">
        <f t="shared" si="9"/>
        <v>61.494252873563212</v>
      </c>
      <c r="V34">
        <f>'OHL Raw'!J34</f>
        <v>22</v>
      </c>
      <c r="W34" s="1">
        <f t="shared" si="3"/>
        <v>1.411417512269709</v>
      </c>
      <c r="X34">
        <f>'OHL Raw'!G34</f>
        <v>14</v>
      </c>
      <c r="Y34" s="1">
        <f t="shared" si="4"/>
        <v>0.89817478053526945</v>
      </c>
      <c r="Z34">
        <f>'OHL Raw'!AJ34</f>
        <v>8</v>
      </c>
      <c r="AA34">
        <f>'OHL Raw'!AM34</f>
        <v>3</v>
      </c>
      <c r="AB34">
        <f>'OHL Raw'!AP34</f>
        <v>3</v>
      </c>
      <c r="AC34" s="1">
        <f t="shared" si="10"/>
        <v>19.874488312975551</v>
      </c>
      <c r="AD34" s="1">
        <f t="shared" si="5"/>
        <v>1.2750545841969707</v>
      </c>
      <c r="AE34" s="1">
        <f t="shared" si="11"/>
        <v>8.0459770114942533</v>
      </c>
      <c r="AF34" s="1">
        <f t="shared" si="12"/>
        <v>11.422119720100891</v>
      </c>
      <c r="AG34">
        <f>'OHL Raw'!AB34</f>
        <v>15.45</v>
      </c>
      <c r="AH34">
        <f>'OHL Raw'!AC34</f>
        <v>14.06</v>
      </c>
      <c r="AI34">
        <f>'OHL Raw'!AD34</f>
        <v>43.64</v>
      </c>
      <c r="AJ34">
        <f>'OHL Raw'!AE34</f>
        <v>51.5</v>
      </c>
    </row>
    <row r="35" spans="1:36" x14ac:dyDescent="0.2">
      <c r="A35" t="str">
        <f>'OHL Raw'!B35</f>
        <v>Allan McShane</v>
      </c>
      <c r="B35" t="s">
        <v>1748</v>
      </c>
      <c r="C35" t="str">
        <f>'OHL Raw'!C35</f>
        <v>C</v>
      </c>
      <c r="D35" t="str">
        <f t="shared" si="6"/>
        <v>F</v>
      </c>
      <c r="E35" t="str">
        <f>IF(ISNUMBER(SEARCH("/",'OHL Raw'!D35))=TRUE,"Multiple",'OHL Raw'!D35)</f>
        <v>OSH</v>
      </c>
      <c r="F35" s="2">
        <f ca="1">ROUNDDOWN('OHL Raw'!E35+((TODAY()-42993)/365),0)</f>
        <v>18</v>
      </c>
      <c r="G35">
        <f>'OHL Raw'!F35</f>
        <v>67</v>
      </c>
      <c r="H35" s="1">
        <f>'OHL Raw'!U35</f>
        <v>14</v>
      </c>
      <c r="I35" s="1">
        <f>'OHL Raw'!T35</f>
        <v>938.33</v>
      </c>
      <c r="J35">
        <f>'OHL Raw'!AH35</f>
        <v>54</v>
      </c>
      <c r="K35">
        <f>'OHL Raw'!AI35</f>
        <v>47</v>
      </c>
      <c r="L35" s="1">
        <f t="shared" si="0"/>
        <v>3.4529429944688967</v>
      </c>
      <c r="M35" s="1">
        <f t="shared" si="1"/>
        <v>3.0053392729636692</v>
      </c>
      <c r="N35">
        <f>'OHL Raw'!L35</f>
        <v>114</v>
      </c>
      <c r="O35" s="1">
        <f t="shared" si="2"/>
        <v>7.2895463216565597</v>
      </c>
      <c r="P35">
        <f>'OHL Raw'!AK35</f>
        <v>19</v>
      </c>
      <c r="Q35">
        <f>'OHL Raw'!AN35</f>
        <v>18</v>
      </c>
      <c r="R35">
        <f>'OHL Raw'!AQ35</f>
        <v>77</v>
      </c>
      <c r="S35" s="1">
        <f t="shared" si="7"/>
        <v>16.666666666666664</v>
      </c>
      <c r="T35" s="1">
        <f t="shared" si="8"/>
        <v>15.789473684210526</v>
      </c>
      <c r="U35" s="1">
        <f t="shared" si="9"/>
        <v>67.543859649122808</v>
      </c>
      <c r="V35">
        <f>'OHL Raw'!J35</f>
        <v>35</v>
      </c>
      <c r="W35" s="1">
        <f t="shared" si="3"/>
        <v>2.2380186075261363</v>
      </c>
      <c r="X35">
        <f>'OHL Raw'!G35</f>
        <v>13</v>
      </c>
      <c r="Y35" s="1">
        <f t="shared" si="4"/>
        <v>0.83126405422399374</v>
      </c>
      <c r="Z35">
        <f>'OHL Raw'!AJ35</f>
        <v>5</v>
      </c>
      <c r="AA35">
        <f>'OHL Raw'!AM35</f>
        <v>4</v>
      </c>
      <c r="AB35">
        <f>'OHL Raw'!AP35</f>
        <v>4</v>
      </c>
      <c r="AC35" s="1">
        <f t="shared" si="10"/>
        <v>11.967109852575163</v>
      </c>
      <c r="AD35" s="1">
        <f t="shared" si="5"/>
        <v>0.76521755795350233</v>
      </c>
      <c r="AE35" s="1">
        <f t="shared" si="11"/>
        <v>11.403508771929824</v>
      </c>
      <c r="AF35" s="1">
        <f t="shared" si="12"/>
        <v>10.49746478296067</v>
      </c>
      <c r="AG35">
        <f>'OHL Raw'!AB35</f>
        <v>13.55</v>
      </c>
      <c r="AH35">
        <f>'OHL Raw'!AC35</f>
        <v>14.13</v>
      </c>
      <c r="AI35">
        <f>'OHL Raw'!AD35</f>
        <v>51.01</v>
      </c>
      <c r="AJ35">
        <f>'OHL Raw'!AE35</f>
        <v>50.06</v>
      </c>
    </row>
    <row r="36" spans="1:36" x14ac:dyDescent="0.2">
      <c r="A36" t="str">
        <f>'OHL Raw'!B36</f>
        <v>Andrei Svechnikov</v>
      </c>
      <c r="B36" t="s">
        <v>1748</v>
      </c>
      <c r="C36" t="str">
        <f>'OHL Raw'!C36</f>
        <v>RW</v>
      </c>
      <c r="D36" t="str">
        <f t="shared" si="6"/>
        <v>F</v>
      </c>
      <c r="E36" t="str">
        <f>IF(ISNUMBER(SEARCH("/",'OHL Raw'!D36))=TRUE,"Multiple",'OHL Raw'!D36)</f>
        <v>BAR</v>
      </c>
      <c r="F36" s="2">
        <f ca="1">ROUNDDOWN('OHL Raw'!E36+((TODAY()-42993)/365),0)</f>
        <v>18</v>
      </c>
      <c r="G36">
        <f>'OHL Raw'!F36</f>
        <v>44</v>
      </c>
      <c r="H36" s="1">
        <f>'OHL Raw'!U36</f>
        <v>15.11</v>
      </c>
      <c r="I36" s="1">
        <f>'OHL Raw'!T36</f>
        <v>664.82</v>
      </c>
      <c r="J36">
        <f>'OHL Raw'!AH36</f>
        <v>57</v>
      </c>
      <c r="K36">
        <f>'OHL Raw'!AI36</f>
        <v>27</v>
      </c>
      <c r="L36" s="1">
        <f t="shared" si="0"/>
        <v>5.1442495713125354</v>
      </c>
      <c r="M36" s="1">
        <f t="shared" si="1"/>
        <v>2.4367497969375167</v>
      </c>
      <c r="N36">
        <f>'OHL Raw'!L36</f>
        <v>119</v>
      </c>
      <c r="O36" s="1">
        <f t="shared" si="2"/>
        <v>10.739749105020907</v>
      </c>
      <c r="P36">
        <f>'OHL Raw'!AK36</f>
        <v>24</v>
      </c>
      <c r="Q36">
        <f>'OHL Raw'!AN36</f>
        <v>27</v>
      </c>
      <c r="R36">
        <f>'OHL Raw'!AQ36</f>
        <v>68</v>
      </c>
      <c r="S36" s="1">
        <f t="shared" si="7"/>
        <v>20.168067226890756</v>
      </c>
      <c r="T36" s="1">
        <f t="shared" si="8"/>
        <v>22.689075630252102</v>
      </c>
      <c r="U36" s="1">
        <f t="shared" si="9"/>
        <v>57.142857142857139</v>
      </c>
      <c r="V36">
        <f>'OHL Raw'!J36</f>
        <v>43</v>
      </c>
      <c r="W36" s="1">
        <f t="shared" si="3"/>
        <v>3.8807496766041929</v>
      </c>
      <c r="X36">
        <f>'OHL Raw'!G36</f>
        <v>30</v>
      </c>
      <c r="Y36" s="1">
        <f t="shared" si="4"/>
        <v>2.7074997743750187</v>
      </c>
      <c r="Z36">
        <f>'OHL Raw'!AJ36</f>
        <v>9</v>
      </c>
      <c r="AA36">
        <f>'OHL Raw'!AM36</f>
        <v>7</v>
      </c>
      <c r="AB36">
        <f>'OHL Raw'!AP36</f>
        <v>14</v>
      </c>
      <c r="AC36" s="1">
        <f t="shared" si="10"/>
        <v>13.933001159566226</v>
      </c>
      <c r="AD36" s="1">
        <f t="shared" si="5"/>
        <v>1.257453249863081</v>
      </c>
      <c r="AE36" s="1">
        <f t="shared" si="11"/>
        <v>25.210084033613445</v>
      </c>
      <c r="AF36" s="1">
        <f t="shared" si="12"/>
        <v>11.70840433576994</v>
      </c>
      <c r="AG36">
        <f>'OHL Raw'!AB36</f>
        <v>15.64</v>
      </c>
      <c r="AH36">
        <f>'OHL Raw'!AC36</f>
        <v>14.56</v>
      </c>
      <c r="AI36">
        <f>'OHL Raw'!AD36</f>
        <v>57.15</v>
      </c>
      <c r="AJ36">
        <f>'OHL Raw'!AE36</f>
        <v>49.84</v>
      </c>
    </row>
    <row r="37" spans="1:36" x14ac:dyDescent="0.2">
      <c r="A37" t="str">
        <f>'OHL Raw'!B37</f>
        <v>Andrew Bruder</v>
      </c>
      <c r="B37" t="s">
        <v>1748</v>
      </c>
      <c r="C37" t="str">
        <f>'OHL Raw'!C37</f>
        <v>C</v>
      </c>
      <c r="D37" t="str">
        <f t="shared" si="6"/>
        <v>F</v>
      </c>
      <c r="E37" t="str">
        <f>IF(ISNUMBER(SEARCH("/",'OHL Raw'!D37))=TRUE,"Multiple",'OHL Raw'!D37)</f>
        <v>NIAG</v>
      </c>
      <c r="F37" s="2">
        <f ca="1">ROUNDDOWN('OHL Raw'!E37+((TODAY()-42993)/365),0)</f>
        <v>17</v>
      </c>
      <c r="G37">
        <f>'OHL Raw'!F37</f>
        <v>52</v>
      </c>
      <c r="H37" s="1">
        <f>'OHL Raw'!U37</f>
        <v>9.1</v>
      </c>
      <c r="I37" s="1">
        <f>'OHL Raw'!T37</f>
        <v>473.28</v>
      </c>
      <c r="J37">
        <f>'OHL Raw'!AH37</f>
        <v>16</v>
      </c>
      <c r="K37">
        <f>'OHL Raw'!AI37</f>
        <v>19</v>
      </c>
      <c r="L37" s="1">
        <f t="shared" si="0"/>
        <v>2.028397565922921</v>
      </c>
      <c r="M37" s="1">
        <f t="shared" si="1"/>
        <v>2.4087221095334685</v>
      </c>
      <c r="N37">
        <f>'OHL Raw'!L37</f>
        <v>42</v>
      </c>
      <c r="O37" s="1">
        <f t="shared" si="2"/>
        <v>5.3245436105476678</v>
      </c>
      <c r="P37">
        <f>'OHL Raw'!AK37</f>
        <v>7</v>
      </c>
      <c r="Q37">
        <f>'OHL Raw'!AN37</f>
        <v>14</v>
      </c>
      <c r="R37">
        <f>'OHL Raw'!AQ37</f>
        <v>21</v>
      </c>
      <c r="S37" s="1">
        <f t="shared" si="7"/>
        <v>16.666666666666664</v>
      </c>
      <c r="T37" s="1">
        <f t="shared" si="8"/>
        <v>33.333333333333329</v>
      </c>
      <c r="U37" s="1">
        <f t="shared" si="9"/>
        <v>50</v>
      </c>
      <c r="V37">
        <f>'OHL Raw'!J37</f>
        <v>7</v>
      </c>
      <c r="W37" s="1">
        <f t="shared" si="3"/>
        <v>0.88742393509127804</v>
      </c>
      <c r="X37">
        <f>'OHL Raw'!G37</f>
        <v>4</v>
      </c>
      <c r="Y37" s="1">
        <f t="shared" si="4"/>
        <v>0.50709939148073024</v>
      </c>
      <c r="Z37">
        <f>'OHL Raw'!AJ37</f>
        <v>2</v>
      </c>
      <c r="AA37">
        <f>'OHL Raw'!AM37</f>
        <v>1</v>
      </c>
      <c r="AB37">
        <f>'OHL Raw'!AP37</f>
        <v>1</v>
      </c>
      <c r="AC37" s="1">
        <f t="shared" si="10"/>
        <v>5.1392705742731604</v>
      </c>
      <c r="AD37" s="1">
        <f t="shared" si="5"/>
        <v>0.65153024521718572</v>
      </c>
      <c r="AE37" s="1">
        <f t="shared" si="11"/>
        <v>9.5238095238095237</v>
      </c>
      <c r="AF37" s="1">
        <f t="shared" si="12"/>
        <v>12.236358510174192</v>
      </c>
      <c r="AG37">
        <f>'OHL Raw'!AB37</f>
        <v>12.59</v>
      </c>
      <c r="AH37">
        <f>'OHL Raw'!AC37</f>
        <v>13.8</v>
      </c>
      <c r="AI37">
        <f>'OHL Raw'!AD37</f>
        <v>47.33</v>
      </c>
      <c r="AJ37">
        <f>'OHL Raw'!AE37</f>
        <v>50.45</v>
      </c>
    </row>
    <row r="38" spans="1:36" x14ac:dyDescent="0.2">
      <c r="A38" t="str">
        <f>'OHL Raw'!B38</f>
        <v>Andrew Perrott</v>
      </c>
      <c r="B38" t="s">
        <v>1748</v>
      </c>
      <c r="C38" t="str">
        <f>'OHL Raw'!C38</f>
        <v>D</v>
      </c>
      <c r="D38" t="str">
        <f t="shared" si="6"/>
        <v>D</v>
      </c>
      <c r="E38" t="str">
        <f>IF(ISNUMBER(SEARCH("/",'OHL Raw'!D38))=TRUE,"Multiple",'OHL Raw'!D38)</f>
        <v>LDN</v>
      </c>
      <c r="F38" s="2">
        <f ca="1">ROUNDDOWN('OHL Raw'!E38+((TODAY()-42993)/365),0)</f>
        <v>16</v>
      </c>
      <c r="G38">
        <f>'OHL Raw'!F38</f>
        <v>62</v>
      </c>
      <c r="H38" s="1">
        <f>'OHL Raw'!U38</f>
        <v>12.29</v>
      </c>
      <c r="I38" s="1">
        <f>'OHL Raw'!T38</f>
        <v>761.89</v>
      </c>
      <c r="J38">
        <f>'OHL Raw'!AH38</f>
        <v>30</v>
      </c>
      <c r="K38">
        <f>'OHL Raw'!AI38</f>
        <v>37</v>
      </c>
      <c r="L38" s="1">
        <f t="shared" si="0"/>
        <v>2.3625457743243774</v>
      </c>
      <c r="M38" s="1">
        <f t="shared" si="1"/>
        <v>2.9138064550000657</v>
      </c>
      <c r="N38">
        <f>'OHL Raw'!L38</f>
        <v>67</v>
      </c>
      <c r="O38" s="1">
        <f t="shared" si="2"/>
        <v>5.2763522293244431</v>
      </c>
      <c r="P38">
        <f>'OHL Raw'!AK38</f>
        <v>1</v>
      </c>
      <c r="Q38">
        <f>'OHL Raw'!AN38</f>
        <v>1</v>
      </c>
      <c r="R38">
        <f>'OHL Raw'!AQ38</f>
        <v>65</v>
      </c>
      <c r="S38" s="1">
        <f t="shared" si="7"/>
        <v>1.4925373134328357</v>
      </c>
      <c r="T38" s="1">
        <f t="shared" si="8"/>
        <v>1.4925373134328357</v>
      </c>
      <c r="U38" s="1">
        <f t="shared" si="9"/>
        <v>97.014925373134332</v>
      </c>
      <c r="V38">
        <f>'OHL Raw'!J38</f>
        <v>7</v>
      </c>
      <c r="W38" s="1">
        <f t="shared" si="3"/>
        <v>0.55126068067568812</v>
      </c>
      <c r="X38">
        <f>'OHL Raw'!G38</f>
        <v>4</v>
      </c>
      <c r="Y38" s="1">
        <f t="shared" si="4"/>
        <v>0.31500610324325035</v>
      </c>
      <c r="Z38">
        <f>'OHL Raw'!AJ38</f>
        <v>0</v>
      </c>
      <c r="AA38">
        <f>'OHL Raw'!AM38</f>
        <v>0</v>
      </c>
      <c r="AB38">
        <f>'OHL Raw'!AP38</f>
        <v>4</v>
      </c>
      <c r="AC38" s="1">
        <f t="shared" si="10"/>
        <v>4.5534588689677333</v>
      </c>
      <c r="AD38" s="1">
        <f t="shared" si="5"/>
        <v>0.35859183364798597</v>
      </c>
      <c r="AE38" s="1">
        <f t="shared" si="11"/>
        <v>5.9701492537313428</v>
      </c>
      <c r="AF38" s="1">
        <f t="shared" si="12"/>
        <v>6.7962072671160199</v>
      </c>
      <c r="AG38">
        <f>'OHL Raw'!AB38</f>
        <v>12.9</v>
      </c>
      <c r="AH38">
        <f>'OHL Raw'!AC38</f>
        <v>13.5</v>
      </c>
      <c r="AI38">
        <f>'OHL Raw'!AD38</f>
        <v>50.4</v>
      </c>
      <c r="AJ38">
        <f>'OHL Raw'!AE38</f>
        <v>48.46</v>
      </c>
    </row>
    <row r="39" spans="1:36" x14ac:dyDescent="0.2">
      <c r="A39" t="str">
        <f>'OHL Raw'!B39</f>
        <v>Andrew Somerville</v>
      </c>
      <c r="B39" t="s">
        <v>1748</v>
      </c>
      <c r="C39" t="str">
        <f>'OHL Raw'!C39</f>
        <v>D</v>
      </c>
      <c r="D39" t="str">
        <f t="shared" si="6"/>
        <v>D</v>
      </c>
      <c r="E39" t="str">
        <f>IF(ISNUMBER(SEARCH("/",'OHL Raw'!D39))=TRUE,"Multiple",'OHL Raw'!D39)</f>
        <v>GUE</v>
      </c>
      <c r="F39" s="2">
        <f ca="1">ROUNDDOWN('OHL Raw'!E39+((TODAY()-42993)/365),0)</f>
        <v>18</v>
      </c>
      <c r="G39">
        <f>'OHL Raw'!F39</f>
        <v>5</v>
      </c>
      <c r="H39" s="1">
        <f>'OHL Raw'!U39</f>
        <v>12.51</v>
      </c>
      <c r="I39" s="1">
        <f>'OHL Raw'!T39</f>
        <v>62.56</v>
      </c>
      <c r="J39">
        <f>'OHL Raw'!AH39</f>
        <v>3</v>
      </c>
      <c r="K39">
        <f>'OHL Raw'!AI39</f>
        <v>2</v>
      </c>
      <c r="L39" s="1">
        <f t="shared" si="0"/>
        <v>2.8772378516624042</v>
      </c>
      <c r="M39" s="1">
        <f t="shared" si="1"/>
        <v>1.9181585677749362</v>
      </c>
      <c r="N39">
        <f>'OHL Raw'!L39</f>
        <v>1</v>
      </c>
      <c r="O39" s="1">
        <f t="shared" si="2"/>
        <v>0.9590792838874681</v>
      </c>
      <c r="P39">
        <f>'OHL Raw'!AK39</f>
        <v>0</v>
      </c>
      <c r="Q39">
        <f>'OHL Raw'!AN39</f>
        <v>0</v>
      </c>
      <c r="R39">
        <f>'OHL Raw'!AQ39</f>
        <v>1</v>
      </c>
      <c r="S39" s="1">
        <f t="shared" si="7"/>
        <v>0</v>
      </c>
      <c r="T39" s="1">
        <f t="shared" si="8"/>
        <v>0</v>
      </c>
      <c r="U39" s="1">
        <f t="shared" si="9"/>
        <v>100</v>
      </c>
      <c r="V39">
        <f>'OHL Raw'!J39</f>
        <v>0</v>
      </c>
      <c r="W39" s="1">
        <f t="shared" si="3"/>
        <v>0</v>
      </c>
      <c r="X39">
        <f>'OHL Raw'!G39</f>
        <v>0</v>
      </c>
      <c r="Y39" s="1">
        <f t="shared" si="4"/>
        <v>0</v>
      </c>
      <c r="Z39">
        <f>'OHL Raw'!AJ39</f>
        <v>0</v>
      </c>
      <c r="AA39">
        <f>'OHL Raw'!AM39</f>
        <v>0</v>
      </c>
      <c r="AB39">
        <f>'OHL Raw'!AP39</f>
        <v>0</v>
      </c>
      <c r="AC39" s="1">
        <f t="shared" si="10"/>
        <v>6.4235972144400869E-2</v>
      </c>
      <c r="AD39" s="1">
        <f t="shared" si="5"/>
        <v>6.1607390164067327E-2</v>
      </c>
      <c r="AE39" s="1">
        <f t="shared" si="11"/>
        <v>0</v>
      </c>
      <c r="AF39" s="1">
        <f t="shared" si="12"/>
        <v>6.423597214440087</v>
      </c>
      <c r="AG39">
        <f>'OHL Raw'!AB39</f>
        <v>13.31</v>
      </c>
      <c r="AH39">
        <f>'OHL Raw'!AC39</f>
        <v>12.82</v>
      </c>
      <c r="AI39">
        <f>'OHL Raw'!AD39</f>
        <v>46.22</v>
      </c>
      <c r="AJ39">
        <f>'OHL Raw'!AE39</f>
        <v>49.87</v>
      </c>
    </row>
    <row r="40" spans="1:36" x14ac:dyDescent="0.2">
      <c r="A40" t="str">
        <f>'OHL Raw'!B40</f>
        <v>Andy Baker</v>
      </c>
      <c r="B40" t="s">
        <v>1748</v>
      </c>
      <c r="C40" t="str">
        <f>'OHL Raw'!C40</f>
        <v>RW</v>
      </c>
      <c r="D40" t="str">
        <f t="shared" si="6"/>
        <v>F</v>
      </c>
      <c r="E40" t="str">
        <f>IF(ISNUMBER(SEARCH("/",'OHL Raw'!D40))=TRUE,"Multiple",'OHL Raw'!D40)</f>
        <v>NB</v>
      </c>
      <c r="F40" s="2">
        <f ca="1">ROUNDDOWN('OHL Raw'!E40+((TODAY()-42993)/365),0)</f>
        <v>19</v>
      </c>
      <c r="G40">
        <f>'OHL Raw'!F40</f>
        <v>63</v>
      </c>
      <c r="H40" s="1">
        <f>'OHL Raw'!U40</f>
        <v>10</v>
      </c>
      <c r="I40" s="1">
        <f>'OHL Raw'!T40</f>
        <v>629.94000000000005</v>
      </c>
      <c r="J40">
        <f>'OHL Raw'!AH40</f>
        <v>25</v>
      </c>
      <c r="K40">
        <f>'OHL Raw'!AI40</f>
        <v>23</v>
      </c>
      <c r="L40" s="1">
        <f t="shared" si="0"/>
        <v>2.3811791599199923</v>
      </c>
      <c r="M40" s="1">
        <f t="shared" si="1"/>
        <v>2.1906848271263928</v>
      </c>
      <c r="N40">
        <f>'OHL Raw'!L40</f>
        <v>64</v>
      </c>
      <c r="O40" s="1">
        <f t="shared" si="2"/>
        <v>6.0958186493951798</v>
      </c>
      <c r="P40">
        <f>'OHL Raw'!AK40</f>
        <v>17</v>
      </c>
      <c r="Q40">
        <f>'OHL Raw'!AN40</f>
        <v>10</v>
      </c>
      <c r="R40">
        <f>'OHL Raw'!AQ40</f>
        <v>37</v>
      </c>
      <c r="S40" s="1">
        <f t="shared" si="7"/>
        <v>26.5625</v>
      </c>
      <c r="T40" s="1">
        <f t="shared" si="8"/>
        <v>15.625</v>
      </c>
      <c r="U40" s="1">
        <f t="shared" si="9"/>
        <v>57.8125</v>
      </c>
      <c r="V40">
        <f>'OHL Raw'!J40</f>
        <v>12</v>
      </c>
      <c r="W40" s="1">
        <f t="shared" si="3"/>
        <v>1.1429659967615964</v>
      </c>
      <c r="X40">
        <f>'OHL Raw'!G40</f>
        <v>5</v>
      </c>
      <c r="Y40" s="1">
        <f t="shared" si="4"/>
        <v>0.47623583198399844</v>
      </c>
      <c r="Z40">
        <f>'OHL Raw'!AJ40</f>
        <v>3</v>
      </c>
      <c r="AA40">
        <f>'OHL Raw'!AM40</f>
        <v>1</v>
      </c>
      <c r="AB40">
        <f>'OHL Raw'!AP40</f>
        <v>1</v>
      </c>
      <c r="AC40" s="1">
        <f t="shared" si="10"/>
        <v>7.6613121200623437</v>
      </c>
      <c r="AD40" s="1">
        <f t="shared" si="5"/>
        <v>0.72971827031739622</v>
      </c>
      <c r="AE40" s="1">
        <f t="shared" si="11"/>
        <v>7.8125</v>
      </c>
      <c r="AF40" s="1">
        <f t="shared" si="12"/>
        <v>11.970800187597412</v>
      </c>
      <c r="AG40">
        <f>'OHL Raw'!AB40</f>
        <v>14.12</v>
      </c>
      <c r="AH40">
        <f>'OHL Raw'!AC40</f>
        <v>13.57</v>
      </c>
      <c r="AI40">
        <f>'OHL Raw'!AD40</f>
        <v>47.24</v>
      </c>
      <c r="AJ40">
        <f>'OHL Raw'!AE40</f>
        <v>48.89</v>
      </c>
    </row>
    <row r="41" spans="1:36" x14ac:dyDescent="0.2">
      <c r="A41" t="str">
        <f>'OHL Raw'!B41</f>
        <v>Anthony Aguanno</v>
      </c>
      <c r="B41" t="s">
        <v>1748</v>
      </c>
      <c r="C41" t="str">
        <f>'OHL Raw'!C41</f>
        <v>D</v>
      </c>
      <c r="D41" t="str">
        <f t="shared" si="6"/>
        <v>D</v>
      </c>
      <c r="E41" t="str">
        <f>IF(ISNUMBER(SEARCH("/",'OHL Raw'!D41))=TRUE,"Multiple",'OHL Raw'!D41)</f>
        <v>GUE</v>
      </c>
      <c r="F41" s="2">
        <f ca="1">ROUNDDOWN('OHL Raw'!E41+((TODAY()-42993)/365),0)</f>
        <v>17</v>
      </c>
      <c r="G41">
        <f>'OHL Raw'!F41</f>
        <v>7</v>
      </c>
      <c r="H41" s="1">
        <f>'OHL Raw'!U41</f>
        <v>8.75</v>
      </c>
      <c r="I41" s="1">
        <f>'OHL Raw'!T41</f>
        <v>61.26</v>
      </c>
      <c r="J41">
        <f>'OHL Raw'!AH41</f>
        <v>3</v>
      </c>
      <c r="K41">
        <f>'OHL Raw'!AI41</f>
        <v>2</v>
      </c>
      <c r="L41" s="1">
        <f t="shared" si="0"/>
        <v>2.9382957884427032</v>
      </c>
      <c r="M41" s="1">
        <f t="shared" si="1"/>
        <v>1.9588638589618022</v>
      </c>
      <c r="N41">
        <f>'OHL Raw'!L41</f>
        <v>1</v>
      </c>
      <c r="O41" s="1">
        <f t="shared" si="2"/>
        <v>0.97943192948090108</v>
      </c>
      <c r="P41">
        <f>'OHL Raw'!AK41</f>
        <v>0</v>
      </c>
      <c r="Q41">
        <f>'OHL Raw'!AN41</f>
        <v>0</v>
      </c>
      <c r="R41">
        <f>'OHL Raw'!AQ41</f>
        <v>1</v>
      </c>
      <c r="S41" s="1">
        <f t="shared" si="7"/>
        <v>0</v>
      </c>
      <c r="T41" s="1">
        <f t="shared" si="8"/>
        <v>0</v>
      </c>
      <c r="U41" s="1">
        <f t="shared" si="9"/>
        <v>100</v>
      </c>
      <c r="V41">
        <f>'OHL Raw'!J41</f>
        <v>0</v>
      </c>
      <c r="W41" s="1">
        <f t="shared" si="3"/>
        <v>0</v>
      </c>
      <c r="X41">
        <f>'OHL Raw'!G41</f>
        <v>0</v>
      </c>
      <c r="Y41" s="1">
        <f t="shared" si="4"/>
        <v>0</v>
      </c>
      <c r="Z41">
        <f>'OHL Raw'!AJ41</f>
        <v>0</v>
      </c>
      <c r="AA41">
        <f>'OHL Raw'!AM41</f>
        <v>0</v>
      </c>
      <c r="AB41">
        <f>'OHL Raw'!AP41</f>
        <v>0</v>
      </c>
      <c r="AC41" s="1">
        <f t="shared" si="10"/>
        <v>6.4235972144400869E-2</v>
      </c>
      <c r="AD41" s="1">
        <f t="shared" si="5"/>
        <v>6.2914762139471961E-2</v>
      </c>
      <c r="AE41" s="1">
        <f t="shared" si="11"/>
        <v>0</v>
      </c>
      <c r="AF41" s="1">
        <f t="shared" si="12"/>
        <v>6.423597214440087</v>
      </c>
      <c r="AG41">
        <f>'OHL Raw'!AB41</f>
        <v>12.52</v>
      </c>
      <c r="AH41">
        <f>'OHL Raw'!AC41</f>
        <v>13.82</v>
      </c>
      <c r="AI41">
        <f>'OHL Raw'!AD41</f>
        <v>42.48</v>
      </c>
      <c r="AJ41">
        <f>'OHL Raw'!AE41</f>
        <v>48.32</v>
      </c>
    </row>
    <row r="42" spans="1:36" x14ac:dyDescent="0.2">
      <c r="A42" t="str">
        <f>'OHL Raw'!B42</f>
        <v>Anthony Beauchamp</v>
      </c>
      <c r="B42" t="s">
        <v>1748</v>
      </c>
      <c r="C42" t="str">
        <f>'OHL Raw'!C42</f>
        <v>RW</v>
      </c>
      <c r="D42" t="str">
        <f t="shared" si="6"/>
        <v>F</v>
      </c>
      <c r="E42" t="str">
        <f>IF(ISNUMBER(SEARCH("/",'OHL Raw'!D42))=TRUE,"Multiple",'OHL Raw'!D42)</f>
        <v>GAT</v>
      </c>
      <c r="F42" s="2">
        <f ca="1">ROUNDDOWN('OHL Raw'!E42+((TODAY()-42993)/365),0)</f>
        <v>19</v>
      </c>
      <c r="G42">
        <f>'OHL Raw'!F42</f>
        <v>2</v>
      </c>
      <c r="H42" s="1">
        <f>'OHL Raw'!U42</f>
        <v>0</v>
      </c>
      <c r="I42" s="1">
        <f>'OHL Raw'!T42</f>
        <v>0</v>
      </c>
      <c r="J42">
        <f>'OHL Raw'!AH42</f>
        <v>0</v>
      </c>
      <c r="K42">
        <f>'OHL Raw'!AI42</f>
        <v>0</v>
      </c>
      <c r="L42" s="1" t="e">
        <f t="shared" si="0"/>
        <v>#DIV/0!</v>
      </c>
      <c r="M42" s="1" t="e">
        <f t="shared" si="1"/>
        <v>#DIV/0!</v>
      </c>
      <c r="N42">
        <f>'OHL Raw'!L42</f>
        <v>0</v>
      </c>
      <c r="O42" s="1" t="e">
        <f t="shared" si="2"/>
        <v>#DIV/0!</v>
      </c>
      <c r="P42">
        <f>'OHL Raw'!AK42</f>
        <v>0</v>
      </c>
      <c r="Q42">
        <f>'OHL Raw'!AN42</f>
        <v>0</v>
      </c>
      <c r="R42">
        <f>'OHL Raw'!AQ42</f>
        <v>0</v>
      </c>
      <c r="S42" s="1" t="e">
        <f t="shared" si="7"/>
        <v>#DIV/0!</v>
      </c>
      <c r="T42" s="1" t="e">
        <f t="shared" si="8"/>
        <v>#DIV/0!</v>
      </c>
      <c r="U42" s="1" t="e">
        <f t="shared" si="9"/>
        <v>#DIV/0!</v>
      </c>
      <c r="V42">
        <f>'OHL Raw'!J42</f>
        <v>0</v>
      </c>
      <c r="W42" s="1" t="e">
        <f t="shared" si="3"/>
        <v>#DIV/0!</v>
      </c>
      <c r="X42">
        <f>'OHL Raw'!G42</f>
        <v>0</v>
      </c>
      <c r="Y42" s="1" t="e">
        <f t="shared" si="4"/>
        <v>#DIV/0!</v>
      </c>
      <c r="Z42">
        <f>'OHL Raw'!AJ42</f>
        <v>0</v>
      </c>
      <c r="AA42">
        <f>'OHL Raw'!AM42</f>
        <v>0</v>
      </c>
      <c r="AB42">
        <f>'OHL Raw'!AP42</f>
        <v>0</v>
      </c>
      <c r="AC42" s="1">
        <f t="shared" si="10"/>
        <v>0</v>
      </c>
      <c r="AD42" s="1" t="e">
        <f t="shared" si="5"/>
        <v>#DIV/0!</v>
      </c>
      <c r="AE42" s="1" t="e">
        <f t="shared" si="11"/>
        <v>#DIV/0!</v>
      </c>
      <c r="AF42" s="1" t="e">
        <f t="shared" si="12"/>
        <v>#DIV/0!</v>
      </c>
      <c r="AG42">
        <f>'OHL Raw'!AB42</f>
        <v>0</v>
      </c>
      <c r="AH42">
        <f>'OHL Raw'!AC42</f>
        <v>0</v>
      </c>
      <c r="AI42">
        <f>'OHL Raw'!AD42</f>
        <v>0</v>
      </c>
      <c r="AJ42">
        <f>'OHL Raw'!AE42</f>
        <v>0</v>
      </c>
    </row>
    <row r="43" spans="1:36" x14ac:dyDescent="0.2">
      <c r="A43" t="str">
        <f>'OHL Raw'!B43</f>
        <v>Anthony DeMeo</v>
      </c>
      <c r="B43" t="s">
        <v>1748</v>
      </c>
      <c r="C43" t="str">
        <f>'OHL Raw'!C43</f>
        <v>D</v>
      </c>
      <c r="D43" t="str">
        <f t="shared" si="6"/>
        <v>D</v>
      </c>
      <c r="E43" t="str">
        <f>IF(ISNUMBER(SEARCH("/",'OHL Raw'!D43))=TRUE,"Multiple",'OHL Raw'!D43)</f>
        <v>SSM</v>
      </c>
      <c r="F43" s="2">
        <f ca="1">ROUNDDOWN('OHL Raw'!E43+((TODAY()-42993)/365),0)</f>
        <v>18</v>
      </c>
      <c r="G43">
        <f>'OHL Raw'!F43</f>
        <v>67</v>
      </c>
      <c r="H43" s="1">
        <f>'OHL Raw'!U43</f>
        <v>11.38</v>
      </c>
      <c r="I43" s="1">
        <f>'OHL Raw'!T43</f>
        <v>762.28</v>
      </c>
      <c r="J43">
        <f>'OHL Raw'!AH43</f>
        <v>49</v>
      </c>
      <c r="K43">
        <f>'OHL Raw'!AI43</f>
        <v>21</v>
      </c>
      <c r="L43" s="1">
        <f t="shared" si="0"/>
        <v>3.8568505011281946</v>
      </c>
      <c r="M43" s="1">
        <f t="shared" si="1"/>
        <v>1.6529359290549404</v>
      </c>
      <c r="N43">
        <f>'OHL Raw'!L43</f>
        <v>47</v>
      </c>
      <c r="O43" s="1">
        <f t="shared" si="2"/>
        <v>3.6994280316943904</v>
      </c>
      <c r="P43">
        <f>'OHL Raw'!AK43</f>
        <v>1</v>
      </c>
      <c r="Q43">
        <f>'OHL Raw'!AN43</f>
        <v>2</v>
      </c>
      <c r="R43">
        <f>'OHL Raw'!AQ43</f>
        <v>44</v>
      </c>
      <c r="S43" s="1">
        <f t="shared" si="7"/>
        <v>2.1276595744680851</v>
      </c>
      <c r="T43" s="1">
        <f t="shared" si="8"/>
        <v>4.2553191489361701</v>
      </c>
      <c r="U43" s="1">
        <f t="shared" si="9"/>
        <v>93.61702127659575</v>
      </c>
      <c r="V43">
        <f>'OHL Raw'!J43</f>
        <v>6</v>
      </c>
      <c r="W43" s="1">
        <f t="shared" si="3"/>
        <v>0.47226740830141156</v>
      </c>
      <c r="X43">
        <f>'OHL Raw'!G43</f>
        <v>1</v>
      </c>
      <c r="Y43" s="1">
        <f t="shared" si="4"/>
        <v>7.8711234716901932E-2</v>
      </c>
      <c r="Z43">
        <f>'OHL Raw'!AJ43</f>
        <v>0</v>
      </c>
      <c r="AA43">
        <f>'OHL Raw'!AM43</f>
        <v>0</v>
      </c>
      <c r="AB43">
        <f>'OHL Raw'!AP43</f>
        <v>1</v>
      </c>
      <c r="AC43" s="1">
        <f t="shared" si="10"/>
        <v>3.3678563685308873</v>
      </c>
      <c r="AD43" s="1">
        <f t="shared" si="5"/>
        <v>0.26508813311624763</v>
      </c>
      <c r="AE43" s="1">
        <f t="shared" si="11"/>
        <v>2.1276595744680851</v>
      </c>
      <c r="AF43" s="1">
        <f t="shared" si="12"/>
        <v>7.1656518479380562</v>
      </c>
      <c r="AG43">
        <f>'OHL Raw'!AB43</f>
        <v>13.62</v>
      </c>
      <c r="AH43">
        <f>'OHL Raw'!AC43</f>
        <v>13.96</v>
      </c>
      <c r="AI43">
        <f>'OHL Raw'!AD43</f>
        <v>63.61</v>
      </c>
      <c r="AJ43">
        <f>'OHL Raw'!AE43</f>
        <v>47.6</v>
      </c>
    </row>
    <row r="44" spans="1:36" x14ac:dyDescent="0.2">
      <c r="A44" t="str">
        <f>'OHL Raw'!B44</f>
        <v>Anthony Gagnon</v>
      </c>
      <c r="B44" t="s">
        <v>1748</v>
      </c>
      <c r="C44" t="str">
        <f>'OHL Raw'!C44</f>
        <v>RW</v>
      </c>
      <c r="D44" t="str">
        <f t="shared" si="6"/>
        <v>F</v>
      </c>
      <c r="E44" t="str">
        <f>IF(ISNUMBER(SEARCH("/",'OHL Raw'!D44))=TRUE,"Multiple",'OHL Raw'!D44)</f>
        <v>GAT</v>
      </c>
      <c r="F44" s="2">
        <f ca="1">ROUNDDOWN('OHL Raw'!E44+((TODAY()-42993)/365),0)</f>
        <v>19</v>
      </c>
      <c r="G44">
        <f>'OHL Raw'!F44</f>
        <v>1</v>
      </c>
      <c r="H44" s="1">
        <f>'OHL Raw'!U44</f>
        <v>0</v>
      </c>
      <c r="I44" s="1">
        <f>'OHL Raw'!T44</f>
        <v>0</v>
      </c>
      <c r="J44">
        <f>'OHL Raw'!AH44</f>
        <v>0</v>
      </c>
      <c r="K44">
        <f>'OHL Raw'!AI44</f>
        <v>0</v>
      </c>
      <c r="L44" s="1" t="e">
        <f t="shared" si="0"/>
        <v>#DIV/0!</v>
      </c>
      <c r="M44" s="1" t="e">
        <f t="shared" si="1"/>
        <v>#DIV/0!</v>
      </c>
      <c r="N44">
        <f>'OHL Raw'!L44</f>
        <v>1</v>
      </c>
      <c r="O44" s="1" t="e">
        <f t="shared" si="2"/>
        <v>#DIV/0!</v>
      </c>
      <c r="P44">
        <f>'OHL Raw'!AK44</f>
        <v>0</v>
      </c>
      <c r="Q44">
        <f>'OHL Raw'!AN44</f>
        <v>0</v>
      </c>
      <c r="R44">
        <f>'OHL Raw'!AQ44</f>
        <v>1</v>
      </c>
      <c r="S44" s="1">
        <f t="shared" si="7"/>
        <v>0</v>
      </c>
      <c r="T44" s="1">
        <f t="shared" si="8"/>
        <v>0</v>
      </c>
      <c r="U44" s="1">
        <f t="shared" si="9"/>
        <v>100</v>
      </c>
      <c r="V44">
        <f>'OHL Raw'!J44</f>
        <v>0</v>
      </c>
      <c r="W44" s="1" t="e">
        <f t="shared" si="3"/>
        <v>#DIV/0!</v>
      </c>
      <c r="X44">
        <f>'OHL Raw'!G44</f>
        <v>0</v>
      </c>
      <c r="Y44" s="1" t="e">
        <f t="shared" si="4"/>
        <v>#DIV/0!</v>
      </c>
      <c r="Z44">
        <f>'OHL Raw'!AJ44</f>
        <v>0</v>
      </c>
      <c r="AA44">
        <f>'OHL Raw'!AM44</f>
        <v>0</v>
      </c>
      <c r="AB44">
        <f>'OHL Raw'!AP44</f>
        <v>0</v>
      </c>
      <c r="AC44" s="1">
        <f t="shared" si="10"/>
        <v>6.4235972144400869E-2</v>
      </c>
      <c r="AD44" s="1" t="e">
        <f t="shared" si="5"/>
        <v>#DIV/0!</v>
      </c>
      <c r="AE44" s="1">
        <f t="shared" si="11"/>
        <v>0</v>
      </c>
      <c r="AF44" s="1">
        <f t="shared" si="12"/>
        <v>6.423597214440087</v>
      </c>
      <c r="AG44">
        <f>'OHL Raw'!AB44</f>
        <v>0</v>
      </c>
      <c r="AH44">
        <f>'OHL Raw'!AC44</f>
        <v>0</v>
      </c>
      <c r="AI44">
        <f>'OHL Raw'!AD44</f>
        <v>0</v>
      </c>
      <c r="AJ44">
        <f>'OHL Raw'!AE44</f>
        <v>0</v>
      </c>
    </row>
    <row r="45" spans="1:36" x14ac:dyDescent="0.2">
      <c r="A45" t="str">
        <f>'OHL Raw'!B45</f>
        <v>Anthony Salinitri</v>
      </c>
      <c r="B45" t="s">
        <v>1748</v>
      </c>
      <c r="C45" t="str">
        <f>'OHL Raw'!C45</f>
        <v>LW</v>
      </c>
      <c r="D45" t="str">
        <f t="shared" si="6"/>
        <v>F</v>
      </c>
      <c r="E45" t="str">
        <f>IF(ISNUMBER(SEARCH("/",'OHL Raw'!D45))=TRUE,"Multiple",'OHL Raw'!D45)</f>
        <v>SAR</v>
      </c>
      <c r="F45" s="2">
        <f ca="1">ROUNDDOWN('OHL Raw'!E45+((TODAY()-42993)/365),0)</f>
        <v>20</v>
      </c>
      <c r="G45">
        <f>'OHL Raw'!F45</f>
        <v>67</v>
      </c>
      <c r="H45" s="1">
        <f>'OHL Raw'!U45</f>
        <v>13.22</v>
      </c>
      <c r="I45" s="1">
        <f>'OHL Raw'!T45</f>
        <v>885.42</v>
      </c>
      <c r="J45">
        <f>'OHL Raw'!AH45</f>
        <v>59</v>
      </c>
      <c r="K45">
        <f>'OHL Raw'!AI45</f>
        <v>46</v>
      </c>
      <c r="L45" s="1">
        <f t="shared" si="0"/>
        <v>3.9981025953784646</v>
      </c>
      <c r="M45" s="1">
        <f t="shared" si="1"/>
        <v>3.11716473537982</v>
      </c>
      <c r="N45">
        <f>'OHL Raw'!L45</f>
        <v>142</v>
      </c>
      <c r="O45" s="1">
        <f t="shared" si="2"/>
        <v>9.6225520092159655</v>
      </c>
      <c r="P45">
        <f>'OHL Raw'!AK45</f>
        <v>29</v>
      </c>
      <c r="Q45">
        <f>'OHL Raw'!AN45</f>
        <v>23</v>
      </c>
      <c r="R45">
        <f>'OHL Raw'!AQ45</f>
        <v>90</v>
      </c>
      <c r="S45" s="1">
        <f t="shared" si="7"/>
        <v>20.422535211267608</v>
      </c>
      <c r="T45" s="1">
        <f t="shared" si="8"/>
        <v>16.197183098591552</v>
      </c>
      <c r="U45" s="1">
        <f t="shared" si="9"/>
        <v>63.380281690140848</v>
      </c>
      <c r="V45">
        <f>'OHL Raw'!J45</f>
        <v>29</v>
      </c>
      <c r="W45" s="1">
        <f t="shared" si="3"/>
        <v>1.9651690723046691</v>
      </c>
      <c r="X45">
        <f>'OHL Raw'!G45</f>
        <v>19</v>
      </c>
      <c r="Y45" s="1">
        <f t="shared" si="4"/>
        <v>1.2875245646134037</v>
      </c>
      <c r="Z45">
        <f>'OHL Raw'!AJ45</f>
        <v>8</v>
      </c>
      <c r="AA45">
        <f>'OHL Raw'!AM45</f>
        <v>3</v>
      </c>
      <c r="AB45">
        <f>'OHL Raw'!AP45</f>
        <v>8</v>
      </c>
      <c r="AC45" s="1">
        <f t="shared" si="10"/>
        <v>15.766619713291288</v>
      </c>
      <c r="AD45" s="1">
        <f t="shared" si="5"/>
        <v>1.068416325356867</v>
      </c>
      <c r="AE45" s="1">
        <f t="shared" si="11"/>
        <v>13.380281690140844</v>
      </c>
      <c r="AF45" s="1">
        <f t="shared" si="12"/>
        <v>11.103253319219217</v>
      </c>
      <c r="AG45">
        <f>'OHL Raw'!AB45</f>
        <v>14.19</v>
      </c>
      <c r="AH45">
        <f>'OHL Raw'!AC45</f>
        <v>14.15</v>
      </c>
      <c r="AI45">
        <f>'OHL Raw'!AD45</f>
        <v>55.72</v>
      </c>
      <c r="AJ45">
        <f>'OHL Raw'!AE45</f>
        <v>49.15</v>
      </c>
    </row>
    <row r="46" spans="1:36" x14ac:dyDescent="0.2">
      <c r="A46" t="str">
        <f>'OHL Raw'!B46</f>
        <v>Anthony Tabak</v>
      </c>
      <c r="B46" t="s">
        <v>1748</v>
      </c>
      <c r="C46" t="str">
        <f>'OHL Raw'!C46</f>
        <v>LW</v>
      </c>
      <c r="D46" t="str">
        <f t="shared" si="6"/>
        <v>F</v>
      </c>
      <c r="E46" t="str">
        <f>IF(ISNUMBER(SEARCH("/",'OHL Raw'!D46))=TRUE,"Multiple",'OHL Raw'!D46)</f>
        <v>SBY</v>
      </c>
      <c r="F46" s="2">
        <f ca="1">ROUNDDOWN('OHL Raw'!E46+((TODAY()-42993)/365),0)</f>
        <v>16</v>
      </c>
      <c r="G46">
        <f>'OHL Raw'!F46</f>
        <v>51</v>
      </c>
      <c r="H46" s="1">
        <f>'OHL Raw'!U46</f>
        <v>10.83</v>
      </c>
      <c r="I46" s="1">
        <f>'OHL Raw'!T46</f>
        <v>552.58000000000004</v>
      </c>
      <c r="J46">
        <f>'OHL Raw'!AH46</f>
        <v>26</v>
      </c>
      <c r="K46">
        <f>'OHL Raw'!AI46</f>
        <v>29</v>
      </c>
      <c r="L46" s="1">
        <f t="shared" si="0"/>
        <v>2.8231206341163269</v>
      </c>
      <c r="M46" s="1">
        <f t="shared" si="1"/>
        <v>3.1488653226682106</v>
      </c>
      <c r="N46">
        <f>'OHL Raw'!L46</f>
        <v>46</v>
      </c>
      <c r="O46" s="1">
        <f t="shared" si="2"/>
        <v>4.9947518911288862</v>
      </c>
      <c r="P46">
        <f>'OHL Raw'!AK46</f>
        <v>10</v>
      </c>
      <c r="Q46">
        <f>'OHL Raw'!AN46</f>
        <v>3</v>
      </c>
      <c r="R46">
        <f>'OHL Raw'!AQ46</f>
        <v>33</v>
      </c>
      <c r="S46" s="1">
        <f t="shared" si="7"/>
        <v>21.739130434782609</v>
      </c>
      <c r="T46" s="1">
        <f t="shared" si="8"/>
        <v>6.5217391304347823</v>
      </c>
      <c r="U46" s="1">
        <f t="shared" si="9"/>
        <v>71.739130434782609</v>
      </c>
      <c r="V46">
        <f>'OHL Raw'!J46</f>
        <v>10</v>
      </c>
      <c r="W46" s="1">
        <f t="shared" si="3"/>
        <v>1.0858156285062797</v>
      </c>
      <c r="X46">
        <f>'OHL Raw'!G46</f>
        <v>6</v>
      </c>
      <c r="Y46" s="1">
        <f t="shared" si="4"/>
        <v>0.65148937710376775</v>
      </c>
      <c r="Z46">
        <f>'OHL Raw'!AJ46</f>
        <v>5</v>
      </c>
      <c r="AA46">
        <f>'OHL Raw'!AM46</f>
        <v>0</v>
      </c>
      <c r="AB46">
        <f>'OHL Raw'!AP46</f>
        <v>1</v>
      </c>
      <c r="AC46" s="1">
        <f t="shared" si="10"/>
        <v>4.7575234744129995</v>
      </c>
      <c r="AD46" s="1">
        <f t="shared" si="5"/>
        <v>0.51657933415031299</v>
      </c>
      <c r="AE46" s="1">
        <f t="shared" si="11"/>
        <v>13.043478260869565</v>
      </c>
      <c r="AF46" s="1">
        <f t="shared" si="12"/>
        <v>10.342442335680435</v>
      </c>
      <c r="AG46">
        <f>'OHL Raw'!AB46</f>
        <v>14.05</v>
      </c>
      <c r="AH46">
        <f>'OHL Raw'!AC46</f>
        <v>13.81</v>
      </c>
      <c r="AI46">
        <f>'OHL Raw'!AD46</f>
        <v>43.02</v>
      </c>
      <c r="AJ46">
        <f>'OHL Raw'!AE46</f>
        <v>52.72</v>
      </c>
    </row>
    <row r="47" spans="1:36" x14ac:dyDescent="0.2">
      <c r="A47" t="str">
        <f>'OHL Raw'!B47</f>
        <v>Arthur Kaliyev</v>
      </c>
      <c r="B47" t="s">
        <v>1748</v>
      </c>
      <c r="C47" t="str">
        <f>'OHL Raw'!C47</f>
        <v>RW</v>
      </c>
      <c r="D47" t="str">
        <f t="shared" si="6"/>
        <v>F</v>
      </c>
      <c r="E47" t="str">
        <f>IF(ISNUMBER(SEARCH("/",'OHL Raw'!D47))=TRUE,"Multiple",'OHL Raw'!D47)</f>
        <v>HAM</v>
      </c>
      <c r="F47" s="2">
        <f ca="1">ROUNDDOWN('OHL Raw'!E47+((TODAY()-42993)/365),0)</f>
        <v>16</v>
      </c>
      <c r="G47">
        <f>'OHL Raw'!F47</f>
        <v>68</v>
      </c>
      <c r="H47" s="1">
        <f>'OHL Raw'!U47</f>
        <v>12.93</v>
      </c>
      <c r="I47" s="1">
        <f>'OHL Raw'!T47</f>
        <v>879.57</v>
      </c>
      <c r="J47">
        <f>'OHL Raw'!AH47</f>
        <v>52</v>
      </c>
      <c r="K47">
        <f>'OHL Raw'!AI47</f>
        <v>31</v>
      </c>
      <c r="L47" s="1">
        <f t="shared" si="0"/>
        <v>3.5471878304171356</v>
      </c>
      <c r="M47" s="1">
        <f t="shared" si="1"/>
        <v>2.1146696681332924</v>
      </c>
      <c r="N47">
        <f>'OHL Raw'!L47</f>
        <v>168</v>
      </c>
      <c r="O47" s="1">
        <f t="shared" si="2"/>
        <v>11.460145298270746</v>
      </c>
      <c r="P47">
        <f>'OHL Raw'!AK47</f>
        <v>47</v>
      </c>
      <c r="Q47">
        <f>'OHL Raw'!AN47</f>
        <v>25</v>
      </c>
      <c r="R47">
        <f>'OHL Raw'!AQ47</f>
        <v>96</v>
      </c>
      <c r="S47" s="1">
        <f t="shared" si="7"/>
        <v>27.976190476190478</v>
      </c>
      <c r="T47" s="1">
        <f t="shared" si="8"/>
        <v>14.880952380952381</v>
      </c>
      <c r="U47" s="1">
        <f t="shared" si="9"/>
        <v>57.142857142857139</v>
      </c>
      <c r="V47">
        <f>'OHL Raw'!J47</f>
        <v>29</v>
      </c>
      <c r="W47" s="1">
        <f t="shared" si="3"/>
        <v>1.9782393669634024</v>
      </c>
      <c r="X47">
        <f>'OHL Raw'!G47</f>
        <v>26</v>
      </c>
      <c r="Y47" s="1">
        <f t="shared" si="4"/>
        <v>1.7735939152085678</v>
      </c>
      <c r="Z47">
        <f>'OHL Raw'!AJ47</f>
        <v>10</v>
      </c>
      <c r="AA47">
        <f>'OHL Raw'!AM47</f>
        <v>6</v>
      </c>
      <c r="AB47">
        <f>'OHL Raw'!AP47</f>
        <v>10</v>
      </c>
      <c r="AC47" s="1">
        <f t="shared" si="10"/>
        <v>20.344561145098737</v>
      </c>
      <c r="AD47" s="1">
        <f t="shared" si="5"/>
        <v>1.3878073020975297</v>
      </c>
      <c r="AE47" s="1">
        <f t="shared" si="11"/>
        <v>15.476190476190476</v>
      </c>
      <c r="AF47" s="1">
        <f t="shared" si="12"/>
        <v>12.109857824463534</v>
      </c>
      <c r="AG47">
        <f>'OHL Raw'!AB47</f>
        <v>14.2</v>
      </c>
      <c r="AH47">
        <f>'OHL Raw'!AC47</f>
        <v>13.59</v>
      </c>
      <c r="AI47">
        <f>'OHL Raw'!AD47</f>
        <v>55.39</v>
      </c>
      <c r="AJ47">
        <f>'OHL Raw'!AE47</f>
        <v>48.59</v>
      </c>
    </row>
    <row r="48" spans="1:36" x14ac:dyDescent="0.2">
      <c r="A48" t="str">
        <f>'OHL Raw'!B48</f>
        <v>Ashton Reesor</v>
      </c>
      <c r="B48" t="s">
        <v>1748</v>
      </c>
      <c r="C48" t="str">
        <f>'OHL Raw'!C48</f>
        <v>D</v>
      </c>
      <c r="D48" t="str">
        <f t="shared" si="6"/>
        <v>D</v>
      </c>
      <c r="E48" t="str">
        <f>IF(ISNUMBER(SEARCH("/",'OHL Raw'!D48))=TRUE,"Multiple",'OHL Raw'!D48)</f>
        <v>SAR</v>
      </c>
      <c r="F48" s="2">
        <f ca="1">ROUNDDOWN('OHL Raw'!E48+((TODAY()-42993)/365),0)</f>
        <v>17</v>
      </c>
      <c r="G48">
        <f>'OHL Raw'!F48</f>
        <v>1</v>
      </c>
      <c r="H48" s="1">
        <f>'OHL Raw'!U48</f>
        <v>11.58</v>
      </c>
      <c r="I48" s="1">
        <f>'OHL Raw'!T48</f>
        <v>11.58</v>
      </c>
      <c r="J48">
        <f>'OHL Raw'!AH48</f>
        <v>1</v>
      </c>
      <c r="K48">
        <f>'OHL Raw'!AI48</f>
        <v>0</v>
      </c>
      <c r="L48" s="1">
        <f t="shared" si="0"/>
        <v>5.1813471502590671</v>
      </c>
      <c r="M48" s="1">
        <f t="shared" si="1"/>
        <v>0</v>
      </c>
      <c r="N48">
        <f>'OHL Raw'!L48</f>
        <v>0</v>
      </c>
      <c r="O48" s="1">
        <f t="shared" si="2"/>
        <v>0</v>
      </c>
      <c r="P48">
        <f>'OHL Raw'!AK48</f>
        <v>0</v>
      </c>
      <c r="Q48">
        <f>'OHL Raw'!AN48</f>
        <v>0</v>
      </c>
      <c r="R48">
        <f>'OHL Raw'!AQ48</f>
        <v>0</v>
      </c>
      <c r="S48" s="1" t="e">
        <f t="shared" si="7"/>
        <v>#DIV/0!</v>
      </c>
      <c r="T48" s="1" t="e">
        <f t="shared" si="8"/>
        <v>#DIV/0!</v>
      </c>
      <c r="U48" s="1" t="e">
        <f t="shared" si="9"/>
        <v>#DIV/0!</v>
      </c>
      <c r="V48">
        <f>'OHL Raw'!J48</f>
        <v>0</v>
      </c>
      <c r="W48" s="1">
        <f t="shared" si="3"/>
        <v>0</v>
      </c>
      <c r="X48">
        <f>'OHL Raw'!G48</f>
        <v>0</v>
      </c>
      <c r="Y48" s="1">
        <f t="shared" si="4"/>
        <v>0</v>
      </c>
      <c r="Z48">
        <f>'OHL Raw'!AJ48</f>
        <v>0</v>
      </c>
      <c r="AA48">
        <f>'OHL Raw'!AM48</f>
        <v>0</v>
      </c>
      <c r="AB48">
        <f>'OHL Raw'!AP48</f>
        <v>0</v>
      </c>
      <c r="AC48" s="1">
        <f t="shared" si="10"/>
        <v>0</v>
      </c>
      <c r="AD48" s="1">
        <f t="shared" si="5"/>
        <v>0</v>
      </c>
      <c r="AE48" s="1" t="e">
        <f t="shared" si="11"/>
        <v>#DIV/0!</v>
      </c>
      <c r="AF48" s="1" t="e">
        <f t="shared" si="12"/>
        <v>#DIV/0!</v>
      </c>
      <c r="AG48">
        <f>'OHL Raw'!AB48</f>
        <v>12.72</v>
      </c>
      <c r="AH48">
        <f>'OHL Raw'!AC48</f>
        <v>12.78</v>
      </c>
      <c r="AI48">
        <f>'OHL Raw'!AD48</f>
        <v>59.76</v>
      </c>
      <c r="AJ48">
        <f>'OHL Raw'!AE48</f>
        <v>29.11</v>
      </c>
    </row>
    <row r="49" spans="1:36" x14ac:dyDescent="0.2">
      <c r="A49" t="str">
        <f>'OHL Raw'!B49</f>
        <v>Austen Keating</v>
      </c>
      <c r="B49" t="s">
        <v>1748</v>
      </c>
      <c r="C49" t="str">
        <f>'OHL Raw'!C49</f>
        <v>C</v>
      </c>
      <c r="D49" t="str">
        <f t="shared" si="6"/>
        <v>F</v>
      </c>
      <c r="E49" t="str">
        <f>IF(ISNUMBER(SEARCH("/",'OHL Raw'!D49))=TRUE,"Multiple",'OHL Raw'!D49)</f>
        <v>OTT</v>
      </c>
      <c r="F49" s="2">
        <f ca="1">ROUNDDOWN('OHL Raw'!E49+((TODAY()-42993)/365),0)</f>
        <v>19</v>
      </c>
      <c r="G49">
        <f>'OHL Raw'!F49</f>
        <v>66</v>
      </c>
      <c r="H49" s="1">
        <f>'OHL Raw'!U49</f>
        <v>14.01</v>
      </c>
      <c r="I49" s="1">
        <f>'OHL Raw'!T49</f>
        <v>924.69</v>
      </c>
      <c r="J49">
        <f>'OHL Raw'!AH49</f>
        <v>53</v>
      </c>
      <c r="K49">
        <f>'OHL Raw'!AI49</f>
        <v>48</v>
      </c>
      <c r="L49" s="1">
        <f t="shared" si="0"/>
        <v>3.4389903643383186</v>
      </c>
      <c r="M49" s="1">
        <f t="shared" si="1"/>
        <v>3.1145573110988547</v>
      </c>
      <c r="N49">
        <f>'OHL Raw'!L49</f>
        <v>134</v>
      </c>
      <c r="O49" s="1">
        <f t="shared" si="2"/>
        <v>8.6948058268176354</v>
      </c>
      <c r="P49">
        <f>'OHL Raw'!AK49</f>
        <v>35</v>
      </c>
      <c r="Q49">
        <f>'OHL Raw'!AN49</f>
        <v>21</v>
      </c>
      <c r="R49">
        <f>'OHL Raw'!AQ49</f>
        <v>78</v>
      </c>
      <c r="S49" s="1">
        <f t="shared" si="7"/>
        <v>26.119402985074625</v>
      </c>
      <c r="T49" s="1">
        <f t="shared" si="8"/>
        <v>15.671641791044777</v>
      </c>
      <c r="U49" s="1">
        <f t="shared" si="9"/>
        <v>58.208955223880601</v>
      </c>
      <c r="V49">
        <f>'OHL Raw'!J49</f>
        <v>29</v>
      </c>
      <c r="W49" s="1">
        <f t="shared" si="3"/>
        <v>1.881711708788891</v>
      </c>
      <c r="X49">
        <f>'OHL Raw'!G49</f>
        <v>17</v>
      </c>
      <c r="Y49" s="1">
        <f t="shared" si="4"/>
        <v>1.1030723810141776</v>
      </c>
      <c r="Z49">
        <f>'OHL Raw'!AJ49</f>
        <v>6</v>
      </c>
      <c r="AA49">
        <f>'OHL Raw'!AM49</f>
        <v>5</v>
      </c>
      <c r="AB49">
        <f>'OHL Raw'!AP49</f>
        <v>6</v>
      </c>
      <c r="AC49" s="1">
        <f t="shared" si="10"/>
        <v>15.957688808283969</v>
      </c>
      <c r="AD49" s="1">
        <f t="shared" si="5"/>
        <v>1.0354403405433585</v>
      </c>
      <c r="AE49" s="1">
        <f t="shared" si="11"/>
        <v>12.686567164179104</v>
      </c>
      <c r="AF49" s="1">
        <f t="shared" si="12"/>
        <v>11.908722991256692</v>
      </c>
      <c r="AG49">
        <f>'OHL Raw'!AB49</f>
        <v>14.16</v>
      </c>
      <c r="AH49">
        <f>'OHL Raw'!AC49</f>
        <v>13.98</v>
      </c>
      <c r="AI49">
        <f>'OHL Raw'!AD49</f>
        <v>47.27</v>
      </c>
      <c r="AJ49">
        <f>'OHL Raw'!AE49</f>
        <v>52.37</v>
      </c>
    </row>
    <row r="50" spans="1:36" x14ac:dyDescent="0.2">
      <c r="A50" t="str">
        <f>'OHL Raw'!B50</f>
        <v>Austin McEneny</v>
      </c>
      <c r="B50" t="s">
        <v>1748</v>
      </c>
      <c r="C50" t="str">
        <f>'OHL Raw'!C50</f>
        <v>D</v>
      </c>
      <c r="D50" t="str">
        <f t="shared" si="6"/>
        <v>D</v>
      </c>
      <c r="E50" t="str">
        <f>IF(ISNUMBER(SEARCH("/",'OHL Raw'!D50))=TRUE,"Multiple",'OHL Raw'!D50)</f>
        <v>Multiple</v>
      </c>
      <c r="F50" s="2">
        <f ca="1">ROUNDDOWN('OHL Raw'!E50+((TODAY()-42993)/365),0)</f>
        <v>21</v>
      </c>
      <c r="G50">
        <f>'OHL Raw'!F50</f>
        <v>61</v>
      </c>
      <c r="H50" s="1">
        <f>'OHL Raw'!U50</f>
        <v>18.34</v>
      </c>
      <c r="I50" s="1">
        <f>'OHL Raw'!T50</f>
        <v>1118.52</v>
      </c>
      <c r="J50">
        <f>'OHL Raw'!AH50</f>
        <v>63</v>
      </c>
      <c r="K50">
        <f>'OHL Raw'!AI50</f>
        <v>58</v>
      </c>
      <c r="L50" s="1">
        <f t="shared" si="0"/>
        <v>3.3794657225619571</v>
      </c>
      <c r="M50" s="1">
        <f t="shared" si="1"/>
        <v>3.1112541572792622</v>
      </c>
      <c r="N50">
        <f>'OHL Raw'!L50</f>
        <v>73</v>
      </c>
      <c r="O50" s="1">
        <f t="shared" si="2"/>
        <v>3.9158888531273468</v>
      </c>
      <c r="P50">
        <f>'OHL Raw'!AK50</f>
        <v>3</v>
      </c>
      <c r="Q50">
        <f>'OHL Raw'!AN50</f>
        <v>1</v>
      </c>
      <c r="R50">
        <f>'OHL Raw'!AQ50</f>
        <v>69</v>
      </c>
      <c r="S50" s="1">
        <f t="shared" si="7"/>
        <v>4.10958904109589</v>
      </c>
      <c r="T50" s="1">
        <f t="shared" si="8"/>
        <v>1.3698630136986301</v>
      </c>
      <c r="U50" s="1">
        <f t="shared" si="9"/>
        <v>94.520547945205479</v>
      </c>
      <c r="V50">
        <f>'OHL Raw'!J50</f>
        <v>14</v>
      </c>
      <c r="W50" s="1">
        <f t="shared" si="3"/>
        <v>0.7509923827915459</v>
      </c>
      <c r="X50">
        <f>'OHL Raw'!G50</f>
        <v>6</v>
      </c>
      <c r="Y50" s="1">
        <f t="shared" si="4"/>
        <v>0.32185387833923401</v>
      </c>
      <c r="Z50">
        <f>'OHL Raw'!AJ50</f>
        <v>1</v>
      </c>
      <c r="AA50">
        <f>'OHL Raw'!AM50</f>
        <v>0</v>
      </c>
      <c r="AB50">
        <f>'OHL Raw'!AP50</f>
        <v>5</v>
      </c>
      <c r="AC50" s="1">
        <f t="shared" si="10"/>
        <v>5.2399382875175489</v>
      </c>
      <c r="AD50" s="1">
        <f t="shared" si="5"/>
        <v>0.28108241001596124</v>
      </c>
      <c r="AE50" s="1">
        <f t="shared" si="11"/>
        <v>8.2191780821917799</v>
      </c>
      <c r="AF50" s="1">
        <f t="shared" si="12"/>
        <v>7.1779976541336277</v>
      </c>
      <c r="AG50">
        <f>'OHL Raw'!AB50</f>
        <v>14.33</v>
      </c>
      <c r="AH50">
        <f>'OHL Raw'!AC50</f>
        <v>14.15</v>
      </c>
      <c r="AI50">
        <f>'OHL Raw'!AD50</f>
        <v>52.73</v>
      </c>
      <c r="AJ50">
        <f>'OHL Raw'!AE50</f>
        <v>49.71</v>
      </c>
    </row>
    <row r="51" spans="1:36" x14ac:dyDescent="0.2">
      <c r="A51" t="str">
        <f>'OHL Raw'!B51</f>
        <v>Austin Osmanski</v>
      </c>
      <c r="B51" t="s">
        <v>1748</v>
      </c>
      <c r="C51" t="str">
        <f>'OHL Raw'!C51</f>
        <v>D</v>
      </c>
      <c r="D51" t="str">
        <f t="shared" si="6"/>
        <v>D</v>
      </c>
      <c r="E51" t="str">
        <f>IF(ISNUMBER(SEARCH("/",'OHL Raw'!D51))=TRUE,"Multiple",'OHL Raw'!D51)</f>
        <v>Multiple</v>
      </c>
      <c r="F51" s="2">
        <f ca="1">ROUNDDOWN('OHL Raw'!E51+((TODAY()-42993)/365),0)</f>
        <v>20</v>
      </c>
      <c r="G51">
        <f>'OHL Raw'!F51</f>
        <v>65</v>
      </c>
      <c r="H51" s="1">
        <f>'OHL Raw'!U51</f>
        <v>14.38</v>
      </c>
      <c r="I51" s="1">
        <f>'OHL Raw'!T51</f>
        <v>934.41</v>
      </c>
      <c r="J51">
        <f>'OHL Raw'!AH51</f>
        <v>50</v>
      </c>
      <c r="K51">
        <f>'OHL Raw'!AI51</f>
        <v>52</v>
      </c>
      <c r="L51" s="1">
        <f t="shared" si="0"/>
        <v>3.2105820785308379</v>
      </c>
      <c r="M51" s="1">
        <f t="shared" si="1"/>
        <v>3.3390053616720712</v>
      </c>
      <c r="N51">
        <f>'OHL Raw'!L51</f>
        <v>79</v>
      </c>
      <c r="O51" s="1">
        <f t="shared" si="2"/>
        <v>5.0727196840787236</v>
      </c>
      <c r="P51">
        <f>'OHL Raw'!AK51</f>
        <v>0</v>
      </c>
      <c r="Q51">
        <f>'OHL Raw'!AN51</f>
        <v>4</v>
      </c>
      <c r="R51">
        <f>'OHL Raw'!AQ51</f>
        <v>75</v>
      </c>
      <c r="S51" s="1">
        <f t="shared" si="7"/>
        <v>0</v>
      </c>
      <c r="T51" s="1">
        <f t="shared" si="8"/>
        <v>5.0632911392405067</v>
      </c>
      <c r="U51" s="1">
        <f t="shared" si="9"/>
        <v>94.936708860759495</v>
      </c>
      <c r="V51">
        <f>'OHL Raw'!J51</f>
        <v>6</v>
      </c>
      <c r="W51" s="1">
        <f t="shared" si="3"/>
        <v>0.38526984942370052</v>
      </c>
      <c r="X51">
        <f>'OHL Raw'!G51</f>
        <v>1</v>
      </c>
      <c r="Y51" s="1">
        <f t="shared" si="4"/>
        <v>6.4211641570616748E-2</v>
      </c>
      <c r="Z51">
        <f>'OHL Raw'!AJ51</f>
        <v>0</v>
      </c>
      <c r="AA51">
        <f>'OHL Raw'!AM51</f>
        <v>0</v>
      </c>
      <c r="AB51">
        <f>'OHL Raw'!AP51</f>
        <v>1</v>
      </c>
      <c r="AC51" s="1">
        <f t="shared" si="10"/>
        <v>5.4711095692123521</v>
      </c>
      <c r="AD51" s="1">
        <f t="shared" si="5"/>
        <v>0.351308926651835</v>
      </c>
      <c r="AE51" s="1">
        <f t="shared" si="11"/>
        <v>1.2658227848101267</v>
      </c>
      <c r="AF51" s="1">
        <f t="shared" si="12"/>
        <v>6.9254551509017102</v>
      </c>
      <c r="AG51">
        <f>'OHL Raw'!AB51</f>
        <v>13.54</v>
      </c>
      <c r="AH51">
        <f>'OHL Raw'!AC51</f>
        <v>14.37</v>
      </c>
      <c r="AI51">
        <f>'OHL Raw'!AD51</f>
        <v>45.3</v>
      </c>
      <c r="AJ51">
        <f>'OHL Raw'!AE51</f>
        <v>50.63</v>
      </c>
    </row>
    <row r="52" spans="1:36" x14ac:dyDescent="0.2">
      <c r="A52" t="str">
        <f>'OHL Raw'!B52</f>
        <v>Barret Kirwin</v>
      </c>
      <c r="B52" t="s">
        <v>1748</v>
      </c>
      <c r="C52" t="str">
        <f>'OHL Raw'!C52</f>
        <v>C</v>
      </c>
      <c r="D52" t="str">
        <f t="shared" si="6"/>
        <v>F</v>
      </c>
      <c r="E52" t="str">
        <f>IF(ISNUMBER(SEARCH("/",'OHL Raw'!D52))=TRUE,"Multiple",'OHL Raw'!D52)</f>
        <v>GUE</v>
      </c>
      <c r="F52" s="2">
        <f ca="1">ROUNDDOWN('OHL Raw'!E52+((TODAY()-42993)/365),0)</f>
        <v>18</v>
      </c>
      <c r="G52">
        <f>'OHL Raw'!F52</f>
        <v>68</v>
      </c>
      <c r="H52" s="1">
        <f>'OHL Raw'!U52</f>
        <v>12.42</v>
      </c>
      <c r="I52" s="1">
        <f>'OHL Raw'!T52</f>
        <v>844.45</v>
      </c>
      <c r="J52">
        <f>'OHL Raw'!AH52</f>
        <v>36</v>
      </c>
      <c r="K52">
        <f>'OHL Raw'!AI52</f>
        <v>45</v>
      </c>
      <c r="L52" s="1">
        <f t="shared" si="0"/>
        <v>2.5578779086979688</v>
      </c>
      <c r="M52" s="1">
        <f t="shared" si="1"/>
        <v>3.1973473858724613</v>
      </c>
      <c r="N52">
        <f>'OHL Raw'!L52</f>
        <v>98</v>
      </c>
      <c r="O52" s="1">
        <f t="shared" si="2"/>
        <v>6.9631120847889152</v>
      </c>
      <c r="P52">
        <f>'OHL Raw'!AK52</f>
        <v>17</v>
      </c>
      <c r="Q52">
        <f>'OHL Raw'!AN52</f>
        <v>23</v>
      </c>
      <c r="R52">
        <f>'OHL Raw'!AQ52</f>
        <v>58</v>
      </c>
      <c r="S52" s="1">
        <f t="shared" si="7"/>
        <v>17.346938775510203</v>
      </c>
      <c r="T52" s="1">
        <f t="shared" si="8"/>
        <v>23.469387755102041</v>
      </c>
      <c r="U52" s="1">
        <f t="shared" si="9"/>
        <v>59.183673469387756</v>
      </c>
      <c r="V52">
        <f>'OHL Raw'!J52</f>
        <v>20</v>
      </c>
      <c r="W52" s="1">
        <f t="shared" si="3"/>
        <v>1.4210432826099828</v>
      </c>
      <c r="X52">
        <f>'OHL Raw'!G52</f>
        <v>9</v>
      </c>
      <c r="Y52" s="1">
        <f t="shared" si="4"/>
        <v>0.63946947717449221</v>
      </c>
      <c r="Z52">
        <f>'OHL Raw'!AJ52</f>
        <v>1</v>
      </c>
      <c r="AA52">
        <f>'OHL Raw'!AM52</f>
        <v>4</v>
      </c>
      <c r="AB52">
        <f>'OHL Raw'!AP52</f>
        <v>4</v>
      </c>
      <c r="AC52" s="1">
        <f t="shared" si="10"/>
        <v>11.133855424837193</v>
      </c>
      <c r="AD52" s="1">
        <f t="shared" si="5"/>
        <v>0.79108452305078047</v>
      </c>
      <c r="AE52" s="1">
        <f t="shared" si="11"/>
        <v>9.183673469387756</v>
      </c>
      <c r="AF52" s="1">
        <f t="shared" si="12"/>
        <v>11.361076964119585</v>
      </c>
      <c r="AG52">
        <f>'OHL Raw'!AB52</f>
        <v>14.18</v>
      </c>
      <c r="AH52">
        <f>'OHL Raw'!AC52</f>
        <v>13.88</v>
      </c>
      <c r="AI52">
        <f>'OHL Raw'!AD52</f>
        <v>44.12</v>
      </c>
      <c r="AJ52">
        <f>'OHL Raw'!AE52</f>
        <v>52.67</v>
      </c>
    </row>
    <row r="53" spans="1:36" x14ac:dyDescent="0.2">
      <c r="A53" t="str">
        <f>'OHL Raw'!B53</f>
        <v>Barrett Hayton</v>
      </c>
      <c r="B53" t="s">
        <v>1748</v>
      </c>
      <c r="C53" t="str">
        <f>'OHL Raw'!C53</f>
        <v>C</v>
      </c>
      <c r="D53" t="str">
        <f t="shared" si="6"/>
        <v>F</v>
      </c>
      <c r="E53" t="str">
        <f>IF(ISNUMBER(SEARCH("/",'OHL Raw'!D53))=TRUE,"Multiple",'OHL Raw'!D53)</f>
        <v>SSM</v>
      </c>
      <c r="F53" s="2">
        <f ca="1">ROUNDDOWN('OHL Raw'!E53+((TODAY()-42993)/365),0)</f>
        <v>17</v>
      </c>
      <c r="G53">
        <f>'OHL Raw'!F53</f>
        <v>63</v>
      </c>
      <c r="H53" s="1">
        <f>'OHL Raw'!U53</f>
        <v>12.84</v>
      </c>
      <c r="I53" s="1">
        <f>'OHL Raw'!T53</f>
        <v>809.22</v>
      </c>
      <c r="J53">
        <f>'OHL Raw'!AH53</f>
        <v>51</v>
      </c>
      <c r="K53">
        <f>'OHL Raw'!AI53</f>
        <v>28</v>
      </c>
      <c r="L53" s="1">
        <f t="shared" si="0"/>
        <v>3.7814191443612364</v>
      </c>
      <c r="M53" s="1">
        <f t="shared" si="1"/>
        <v>2.0760732557277382</v>
      </c>
      <c r="N53">
        <f>'OHL Raw'!L53</f>
        <v>103</v>
      </c>
      <c r="O53" s="1">
        <f t="shared" si="2"/>
        <v>7.6369837621413206</v>
      </c>
      <c r="P53">
        <f>'OHL Raw'!AK53</f>
        <v>14</v>
      </c>
      <c r="Q53">
        <f>'OHL Raw'!AN53</f>
        <v>21</v>
      </c>
      <c r="R53">
        <f>'OHL Raw'!AQ53</f>
        <v>68</v>
      </c>
      <c r="S53" s="1">
        <f t="shared" si="7"/>
        <v>13.592233009708737</v>
      </c>
      <c r="T53" s="1">
        <f t="shared" si="8"/>
        <v>20.388349514563107</v>
      </c>
      <c r="U53" s="1">
        <f t="shared" si="9"/>
        <v>66.019417475728162</v>
      </c>
      <c r="V53">
        <f>'OHL Raw'!J53</f>
        <v>26</v>
      </c>
      <c r="W53" s="1">
        <f t="shared" si="3"/>
        <v>1.9277823088900421</v>
      </c>
      <c r="X53">
        <f>'OHL Raw'!G53</f>
        <v>12</v>
      </c>
      <c r="Y53" s="1">
        <f t="shared" si="4"/>
        <v>0.88974568102617335</v>
      </c>
      <c r="Z53">
        <f>'OHL Raw'!AJ53</f>
        <v>4</v>
      </c>
      <c r="AA53">
        <f>'OHL Raw'!AM53</f>
        <v>1</v>
      </c>
      <c r="AB53">
        <f>'OHL Raw'!AP53</f>
        <v>7</v>
      </c>
      <c r="AC53" s="1">
        <f t="shared" si="10"/>
        <v>10.805206022131742</v>
      </c>
      <c r="AD53" s="1">
        <f t="shared" si="5"/>
        <v>0.80115711589914307</v>
      </c>
      <c r="AE53" s="1">
        <f t="shared" si="11"/>
        <v>11.650485436893204</v>
      </c>
      <c r="AF53" s="1">
        <f t="shared" si="12"/>
        <v>10.490491283623051</v>
      </c>
      <c r="AG53">
        <f>'OHL Raw'!AB53</f>
        <v>14.43</v>
      </c>
      <c r="AH53">
        <f>'OHL Raw'!AC53</f>
        <v>14.42</v>
      </c>
      <c r="AI53">
        <f>'OHL Raw'!AD53</f>
        <v>64.14</v>
      </c>
      <c r="AJ53">
        <f>'OHL Raw'!AE53</f>
        <v>48.8</v>
      </c>
    </row>
    <row r="54" spans="1:36" x14ac:dyDescent="0.2">
      <c r="A54" t="str">
        <f>'OHL Raw'!B54</f>
        <v>Ben Badalamenti</v>
      </c>
      <c r="B54" t="s">
        <v>1748</v>
      </c>
      <c r="C54" t="str">
        <f>'OHL Raw'!C54</f>
        <v>RW</v>
      </c>
      <c r="D54" t="str">
        <f t="shared" si="6"/>
        <v>F</v>
      </c>
      <c r="E54" t="str">
        <f>IF(ISNUMBER(SEARCH("/",'OHL Raw'!D54))=TRUE,"Multiple",'OHL Raw'!D54)</f>
        <v>SAG</v>
      </c>
      <c r="F54" s="2">
        <f ca="1">ROUNDDOWN('OHL Raw'!E54+((TODAY()-42993)/365),0)</f>
        <v>18</v>
      </c>
      <c r="G54">
        <f>'OHL Raw'!F54</f>
        <v>34</v>
      </c>
      <c r="H54" s="1">
        <f>'OHL Raw'!U54</f>
        <v>8.4700000000000006</v>
      </c>
      <c r="I54" s="1">
        <f>'OHL Raw'!T54</f>
        <v>287.88</v>
      </c>
      <c r="J54">
        <f>'OHL Raw'!AH54</f>
        <v>7</v>
      </c>
      <c r="K54">
        <f>'OHL Raw'!AI54</f>
        <v>12</v>
      </c>
      <c r="L54" s="1">
        <f t="shared" si="0"/>
        <v>1.4589412255106293</v>
      </c>
      <c r="M54" s="1">
        <f t="shared" si="1"/>
        <v>2.5010421008753649</v>
      </c>
      <c r="N54">
        <f>'OHL Raw'!L54</f>
        <v>41</v>
      </c>
      <c r="O54" s="1">
        <f t="shared" si="2"/>
        <v>8.5452271779908298</v>
      </c>
      <c r="P54">
        <f>'OHL Raw'!AK54</f>
        <v>7</v>
      </c>
      <c r="Q54">
        <f>'OHL Raw'!AN54</f>
        <v>4</v>
      </c>
      <c r="R54">
        <f>'OHL Raw'!AQ54</f>
        <v>30</v>
      </c>
      <c r="S54" s="1">
        <f t="shared" si="7"/>
        <v>17.073170731707318</v>
      </c>
      <c r="T54" s="1">
        <f t="shared" si="8"/>
        <v>9.7560975609756095</v>
      </c>
      <c r="U54" s="1">
        <f t="shared" si="9"/>
        <v>73.170731707317074</v>
      </c>
      <c r="V54">
        <f>'OHL Raw'!J54</f>
        <v>5</v>
      </c>
      <c r="W54" s="1">
        <f t="shared" si="3"/>
        <v>1.0421008753647352</v>
      </c>
      <c r="X54">
        <f>'OHL Raw'!G54</f>
        <v>4</v>
      </c>
      <c r="Y54" s="1">
        <f t="shared" si="4"/>
        <v>0.83368070029178831</v>
      </c>
      <c r="Z54">
        <f>'OHL Raw'!AJ54</f>
        <v>3</v>
      </c>
      <c r="AA54">
        <f>'OHL Raw'!AM54</f>
        <v>0</v>
      </c>
      <c r="AB54">
        <f>'OHL Raw'!AP54</f>
        <v>1</v>
      </c>
      <c r="AC54" s="1">
        <f t="shared" si="10"/>
        <v>4.083865177617052</v>
      </c>
      <c r="AD54" s="1">
        <f t="shared" si="5"/>
        <v>0.85115989529325797</v>
      </c>
      <c r="AE54" s="1">
        <f t="shared" si="11"/>
        <v>9.7560975609756095</v>
      </c>
      <c r="AF54" s="1">
        <f t="shared" si="12"/>
        <v>9.9606467746757357</v>
      </c>
      <c r="AG54">
        <f>'OHL Raw'!AB54</f>
        <v>13.35</v>
      </c>
      <c r="AH54">
        <f>'OHL Raw'!AC54</f>
        <v>13.91</v>
      </c>
      <c r="AI54">
        <f>'OHL Raw'!AD54</f>
        <v>43.55</v>
      </c>
      <c r="AJ54">
        <f>'OHL Raw'!AE54</f>
        <v>48.16</v>
      </c>
    </row>
    <row r="55" spans="1:36" x14ac:dyDescent="0.2">
      <c r="A55" t="str">
        <f>'OHL Raw'!B55</f>
        <v>Ben Garagan</v>
      </c>
      <c r="B55" t="s">
        <v>1748</v>
      </c>
      <c r="C55" t="str">
        <f>'OHL Raw'!C55</f>
        <v>C</v>
      </c>
      <c r="D55" t="str">
        <f t="shared" si="6"/>
        <v>F</v>
      </c>
      <c r="E55" t="str">
        <f>IF(ISNUMBER(SEARCH("/",'OHL Raw'!D55))=TRUE,"Multiple",'OHL Raw'!D55)</f>
        <v>HAM</v>
      </c>
      <c r="F55" s="2">
        <f ca="1">ROUNDDOWN('OHL Raw'!E55+((TODAY()-42993)/365),0)</f>
        <v>19</v>
      </c>
      <c r="G55">
        <f>'OHL Raw'!F55</f>
        <v>50</v>
      </c>
      <c r="H55" s="1">
        <f>'OHL Raw'!U55</f>
        <v>8.2799999999999994</v>
      </c>
      <c r="I55" s="1">
        <f>'OHL Raw'!T55</f>
        <v>414.22</v>
      </c>
      <c r="J55">
        <f>'OHL Raw'!AH55</f>
        <v>13</v>
      </c>
      <c r="K55">
        <f>'OHL Raw'!AI55</f>
        <v>13</v>
      </c>
      <c r="L55" s="1">
        <f t="shared" si="0"/>
        <v>1.8830573125392303</v>
      </c>
      <c r="M55" s="1">
        <f t="shared" si="1"/>
        <v>1.8830573125392303</v>
      </c>
      <c r="N55">
        <f>'OHL Raw'!L55</f>
        <v>43</v>
      </c>
      <c r="O55" s="1">
        <f t="shared" si="2"/>
        <v>6.2285741876297616</v>
      </c>
      <c r="P55">
        <f>'OHL Raw'!AK55</f>
        <v>10</v>
      </c>
      <c r="Q55">
        <f>'OHL Raw'!AN55</f>
        <v>4</v>
      </c>
      <c r="R55">
        <f>'OHL Raw'!AQ55</f>
        <v>29</v>
      </c>
      <c r="S55" s="1">
        <f t="shared" si="7"/>
        <v>23.255813953488371</v>
      </c>
      <c r="T55" s="1">
        <f t="shared" si="8"/>
        <v>9.3023255813953494</v>
      </c>
      <c r="U55" s="1">
        <f t="shared" si="9"/>
        <v>67.441860465116278</v>
      </c>
      <c r="V55">
        <f>'OHL Raw'!J55</f>
        <v>4</v>
      </c>
      <c r="W55" s="1">
        <f t="shared" si="3"/>
        <v>0.57940225001207091</v>
      </c>
      <c r="X55">
        <f>'OHL Raw'!G55</f>
        <v>1</v>
      </c>
      <c r="Y55" s="1">
        <f t="shared" si="4"/>
        <v>0.14485056250301773</v>
      </c>
      <c r="Z55">
        <f>'OHL Raw'!AJ55</f>
        <v>1</v>
      </c>
      <c r="AA55">
        <f>'OHL Raw'!AM55</f>
        <v>0</v>
      </c>
      <c r="AB55">
        <f>'OHL Raw'!AP55</f>
        <v>0</v>
      </c>
      <c r="AC55" s="1">
        <f t="shared" si="10"/>
        <v>4.6639325004309677</v>
      </c>
      <c r="AD55" s="1">
        <f t="shared" si="5"/>
        <v>0.67557324616353154</v>
      </c>
      <c r="AE55" s="1">
        <f t="shared" si="11"/>
        <v>2.3255813953488373</v>
      </c>
      <c r="AF55" s="1">
        <f t="shared" si="12"/>
        <v>10.846354652165042</v>
      </c>
      <c r="AG55">
        <f>'OHL Raw'!AB55</f>
        <v>12.98</v>
      </c>
      <c r="AH55">
        <f>'OHL Raw'!AC55</f>
        <v>13.23</v>
      </c>
      <c r="AI55">
        <f>'OHL Raw'!AD55</f>
        <v>53.32</v>
      </c>
      <c r="AJ55">
        <f>'OHL Raw'!AE55</f>
        <v>47.35</v>
      </c>
    </row>
    <row r="56" spans="1:36" x14ac:dyDescent="0.2">
      <c r="A56" t="str">
        <f>'OHL Raw'!B56</f>
        <v>Ben Hawerchuk</v>
      </c>
      <c r="B56" t="s">
        <v>1748</v>
      </c>
      <c r="C56" t="str">
        <f>'OHL Raw'!C56</f>
        <v>LW</v>
      </c>
      <c r="D56" t="str">
        <f t="shared" si="6"/>
        <v>F</v>
      </c>
      <c r="E56" t="str">
        <f>IF(ISNUMBER(SEARCH("/",'OHL Raw'!D56))=TRUE,"Multiple",'OHL Raw'!D56)</f>
        <v>BAR</v>
      </c>
      <c r="F56" s="2">
        <f ca="1">ROUNDDOWN('OHL Raw'!E56+((TODAY()-42993)/365),0)</f>
        <v>20</v>
      </c>
      <c r="G56">
        <f>'OHL Raw'!F56</f>
        <v>52</v>
      </c>
      <c r="H56" s="1">
        <f>'OHL Raw'!U56</f>
        <v>11.6</v>
      </c>
      <c r="I56" s="1">
        <f>'OHL Raw'!T56</f>
        <v>603.14</v>
      </c>
      <c r="J56">
        <f>'OHL Raw'!AH56</f>
        <v>30</v>
      </c>
      <c r="K56">
        <f>'OHL Raw'!AI56</f>
        <v>33</v>
      </c>
      <c r="L56" s="1">
        <f t="shared" si="0"/>
        <v>2.9843817355837783</v>
      </c>
      <c r="M56" s="1">
        <f t="shared" si="1"/>
        <v>3.2828199091421562</v>
      </c>
      <c r="N56">
        <f>'OHL Raw'!L56</f>
        <v>96</v>
      </c>
      <c r="O56" s="1">
        <f t="shared" si="2"/>
        <v>9.5500215538680919</v>
      </c>
      <c r="P56">
        <f>'OHL Raw'!AK56</f>
        <v>18</v>
      </c>
      <c r="Q56">
        <f>'OHL Raw'!AN56</f>
        <v>13</v>
      </c>
      <c r="R56">
        <f>'OHL Raw'!AQ56</f>
        <v>65</v>
      </c>
      <c r="S56" s="1">
        <f t="shared" si="7"/>
        <v>18.75</v>
      </c>
      <c r="T56" s="1">
        <f t="shared" si="8"/>
        <v>13.541666666666666</v>
      </c>
      <c r="U56" s="1">
        <f t="shared" si="9"/>
        <v>67.708333333333343</v>
      </c>
      <c r="V56">
        <f>'OHL Raw'!J56</f>
        <v>13</v>
      </c>
      <c r="W56" s="1">
        <f t="shared" si="3"/>
        <v>1.2932320854196373</v>
      </c>
      <c r="X56">
        <f>'OHL Raw'!G56</f>
        <v>7</v>
      </c>
      <c r="Y56" s="1">
        <f t="shared" si="4"/>
        <v>0.69635573830288156</v>
      </c>
      <c r="Z56">
        <f>'OHL Raw'!AJ56</f>
        <v>1</v>
      </c>
      <c r="AA56">
        <f>'OHL Raw'!AM56</f>
        <v>0</v>
      </c>
      <c r="AB56">
        <f>'OHL Raw'!AP56</f>
        <v>6</v>
      </c>
      <c r="AC56" s="1">
        <f t="shared" si="10"/>
        <v>10.164745848878388</v>
      </c>
      <c r="AD56" s="1">
        <f t="shared" si="5"/>
        <v>1.011182728608123</v>
      </c>
      <c r="AE56" s="1">
        <f t="shared" si="11"/>
        <v>7.291666666666667</v>
      </c>
      <c r="AF56" s="1">
        <f t="shared" si="12"/>
        <v>10.588276925914988</v>
      </c>
      <c r="AG56">
        <f>'OHL Raw'!AB56</f>
        <v>13.76</v>
      </c>
      <c r="AH56">
        <f>'OHL Raw'!AC56</f>
        <v>14.1</v>
      </c>
      <c r="AI56">
        <f>'OHL Raw'!AD56</f>
        <v>58.66</v>
      </c>
      <c r="AJ56">
        <f>'OHL Raw'!AE56</f>
        <v>48.76</v>
      </c>
    </row>
    <row r="57" spans="1:36" x14ac:dyDescent="0.2">
      <c r="A57" t="str">
        <f>'OHL Raw'!B57</f>
        <v>Ben Jones</v>
      </c>
      <c r="B57" t="s">
        <v>1748</v>
      </c>
      <c r="C57" t="str">
        <f>'OHL Raw'!C57</f>
        <v>C</v>
      </c>
      <c r="D57" t="str">
        <f t="shared" si="6"/>
        <v>F</v>
      </c>
      <c r="E57" t="str">
        <f>IF(ISNUMBER(SEARCH("/",'OHL Raw'!D57))=TRUE,"Multiple",'OHL Raw'!D57)</f>
        <v>NIAG</v>
      </c>
      <c r="F57" s="2">
        <f ca="1">ROUNDDOWN('OHL Raw'!E57+((TODAY()-42993)/365),0)</f>
        <v>19</v>
      </c>
      <c r="G57">
        <f>'OHL Raw'!F57</f>
        <v>68</v>
      </c>
      <c r="H57" s="1">
        <f>'OHL Raw'!U57</f>
        <v>13.76</v>
      </c>
      <c r="I57" s="1">
        <f>'OHL Raw'!T57</f>
        <v>935.65</v>
      </c>
      <c r="J57">
        <f>'OHL Raw'!AH57</f>
        <v>56</v>
      </c>
      <c r="K57">
        <f>'OHL Raw'!AI57</f>
        <v>42</v>
      </c>
      <c r="L57" s="1">
        <f t="shared" si="0"/>
        <v>3.5910864105167533</v>
      </c>
      <c r="M57" s="1">
        <f t="shared" si="1"/>
        <v>2.6933148078875648</v>
      </c>
      <c r="N57">
        <f>'OHL Raw'!L57</f>
        <v>129</v>
      </c>
      <c r="O57" s="1">
        <f t="shared" si="2"/>
        <v>8.2723240527975204</v>
      </c>
      <c r="P57">
        <f>'OHL Raw'!AK57</f>
        <v>33</v>
      </c>
      <c r="Q57">
        <f>'OHL Raw'!AN57</f>
        <v>15</v>
      </c>
      <c r="R57">
        <f>'OHL Raw'!AQ57</f>
        <v>81</v>
      </c>
      <c r="S57" s="1">
        <f t="shared" si="7"/>
        <v>25.581395348837212</v>
      </c>
      <c r="T57" s="1">
        <f t="shared" si="8"/>
        <v>11.627906976744185</v>
      </c>
      <c r="U57" s="1">
        <f t="shared" si="9"/>
        <v>62.790697674418603</v>
      </c>
      <c r="V57">
        <f>'OHL Raw'!J57</f>
        <v>35</v>
      </c>
      <c r="W57" s="1">
        <f t="shared" si="3"/>
        <v>2.2444290065729704</v>
      </c>
      <c r="X57">
        <f>'OHL Raw'!G57</f>
        <v>16</v>
      </c>
      <c r="Y57" s="1">
        <f t="shared" si="4"/>
        <v>1.0260246887190723</v>
      </c>
      <c r="Z57">
        <f>'OHL Raw'!AJ57</f>
        <v>8</v>
      </c>
      <c r="AA57">
        <f>'OHL Raw'!AM57</f>
        <v>4</v>
      </c>
      <c r="AB57">
        <f>'OHL Raw'!AP57</f>
        <v>4</v>
      </c>
      <c r="AC57" s="1">
        <f t="shared" si="10"/>
        <v>14.740743707171529</v>
      </c>
      <c r="AD57" s="1">
        <f t="shared" si="5"/>
        <v>0.94527293585239336</v>
      </c>
      <c r="AE57" s="1">
        <f t="shared" si="11"/>
        <v>12.403100775193799</v>
      </c>
      <c r="AF57" s="1">
        <f t="shared" si="12"/>
        <v>11.426933106334518</v>
      </c>
      <c r="AG57">
        <f>'OHL Raw'!AB57</f>
        <v>13.54</v>
      </c>
      <c r="AH57">
        <f>'OHL Raw'!AC57</f>
        <v>14.48</v>
      </c>
      <c r="AI57">
        <f>'OHL Raw'!AD57</f>
        <v>53.97</v>
      </c>
      <c r="AJ57">
        <f>'OHL Raw'!AE57</f>
        <v>49.39</v>
      </c>
    </row>
    <row r="58" spans="1:36" x14ac:dyDescent="0.2">
      <c r="A58" t="str">
        <f>'OHL Raw'!B58</f>
        <v>Benjamin Gleason</v>
      </c>
      <c r="B58" t="s">
        <v>1748</v>
      </c>
      <c r="C58" t="str">
        <f>'OHL Raw'!C58</f>
        <v>D</v>
      </c>
      <c r="D58" t="str">
        <f t="shared" si="6"/>
        <v>D</v>
      </c>
      <c r="E58" t="str">
        <f>IF(ISNUMBER(SEARCH("/",'OHL Raw'!D58))=TRUE,"Multiple",'OHL Raw'!D58)</f>
        <v>HAM</v>
      </c>
      <c r="F58" s="2">
        <f ca="1">ROUNDDOWN('OHL Raw'!E58+((TODAY()-42993)/365),0)</f>
        <v>20</v>
      </c>
      <c r="G58">
        <f>'OHL Raw'!F58</f>
        <v>63</v>
      </c>
      <c r="H58" s="1">
        <f>'OHL Raw'!U58</f>
        <v>14.95</v>
      </c>
      <c r="I58" s="1">
        <f>'OHL Raw'!T58</f>
        <v>941.94</v>
      </c>
      <c r="J58">
        <f>'OHL Raw'!AH58</f>
        <v>65</v>
      </c>
      <c r="K58">
        <f>'OHL Raw'!AI58</f>
        <v>34</v>
      </c>
      <c r="L58" s="1">
        <f t="shared" si="0"/>
        <v>4.1403911077138673</v>
      </c>
      <c r="M58" s="1">
        <f t="shared" si="1"/>
        <v>2.1657430409580227</v>
      </c>
      <c r="N58">
        <f>'OHL Raw'!L58</f>
        <v>120</v>
      </c>
      <c r="O58" s="1">
        <f t="shared" si="2"/>
        <v>7.6437989680871397</v>
      </c>
      <c r="P58">
        <f>'OHL Raw'!AK58</f>
        <v>4</v>
      </c>
      <c r="Q58">
        <f>'OHL Raw'!AN58</f>
        <v>1</v>
      </c>
      <c r="R58">
        <f>'OHL Raw'!AQ58</f>
        <v>115</v>
      </c>
      <c r="S58" s="1">
        <f t="shared" si="7"/>
        <v>3.3333333333333335</v>
      </c>
      <c r="T58" s="1">
        <f t="shared" si="8"/>
        <v>0.83333333333333337</v>
      </c>
      <c r="U58" s="1">
        <f t="shared" si="9"/>
        <v>95.833333333333343</v>
      </c>
      <c r="V58">
        <f>'OHL Raw'!J58</f>
        <v>16</v>
      </c>
      <c r="W58" s="1">
        <f t="shared" si="3"/>
        <v>1.0191731957449517</v>
      </c>
      <c r="X58">
        <f>'OHL Raw'!G58</f>
        <v>5</v>
      </c>
      <c r="Y58" s="1">
        <f t="shared" si="4"/>
        <v>0.31849162367029743</v>
      </c>
      <c r="Z58">
        <f>'OHL Raw'!AJ58</f>
        <v>0</v>
      </c>
      <c r="AA58">
        <f>'OHL Raw'!AM58</f>
        <v>0</v>
      </c>
      <c r="AB58">
        <f>'OHL Raw'!AP58</f>
        <v>5</v>
      </c>
      <c r="AC58" s="1">
        <f t="shared" si="10"/>
        <v>8.4095607711460936</v>
      </c>
      <c r="AD58" s="1">
        <f t="shared" si="5"/>
        <v>0.53567493287127166</v>
      </c>
      <c r="AE58" s="1">
        <f t="shared" si="11"/>
        <v>4.1666666666666661</v>
      </c>
      <c r="AF58" s="1">
        <f t="shared" si="12"/>
        <v>7.0079673092884116</v>
      </c>
      <c r="AG58">
        <f>'OHL Raw'!AB58</f>
        <v>14.03</v>
      </c>
      <c r="AH58">
        <f>'OHL Raw'!AC58</f>
        <v>13.9</v>
      </c>
      <c r="AI58">
        <f>'OHL Raw'!AD58</f>
        <v>55.65</v>
      </c>
      <c r="AJ58">
        <f>'OHL Raw'!AE58</f>
        <v>48.74</v>
      </c>
    </row>
    <row r="59" spans="1:36" x14ac:dyDescent="0.2">
      <c r="A59" t="str">
        <f>'OHL Raw'!B59</f>
        <v>Billy Constantinou</v>
      </c>
      <c r="B59" t="s">
        <v>1748</v>
      </c>
      <c r="C59" t="str">
        <f>'OHL Raw'!C59</f>
        <v>D</v>
      </c>
      <c r="D59" t="str">
        <f t="shared" si="6"/>
        <v>D</v>
      </c>
      <c r="E59" t="str">
        <f>IF(ISNUMBER(SEARCH("/",'OHL Raw'!D59))=TRUE,"Multiple",'OHL Raw'!D59)</f>
        <v>NIAG</v>
      </c>
      <c r="F59" s="2">
        <f ca="1">ROUNDDOWN('OHL Raw'!E59+((TODAY()-42993)/365),0)</f>
        <v>17</v>
      </c>
      <c r="G59">
        <f>'OHL Raw'!F59</f>
        <v>45</v>
      </c>
      <c r="H59" s="1">
        <f>'OHL Raw'!U59</f>
        <v>12.52</v>
      </c>
      <c r="I59" s="1">
        <f>'OHL Raw'!T59</f>
        <v>563.22</v>
      </c>
      <c r="J59">
        <f>'OHL Raw'!AH59</f>
        <v>26</v>
      </c>
      <c r="K59">
        <f>'OHL Raw'!AI59</f>
        <v>31</v>
      </c>
      <c r="L59" s="1">
        <f t="shared" si="0"/>
        <v>2.7697880046873333</v>
      </c>
      <c r="M59" s="1">
        <f t="shared" si="1"/>
        <v>3.3024395440502823</v>
      </c>
      <c r="N59">
        <f>'OHL Raw'!L59</f>
        <v>40</v>
      </c>
      <c r="O59" s="1">
        <f t="shared" si="2"/>
        <v>4.2612123149035899</v>
      </c>
      <c r="P59">
        <f>'OHL Raw'!AK59</f>
        <v>2</v>
      </c>
      <c r="Q59">
        <f>'OHL Raw'!AN59</f>
        <v>2</v>
      </c>
      <c r="R59">
        <f>'OHL Raw'!AQ59</f>
        <v>36</v>
      </c>
      <c r="S59" s="1">
        <f t="shared" si="7"/>
        <v>5</v>
      </c>
      <c r="T59" s="1">
        <f t="shared" si="8"/>
        <v>5</v>
      </c>
      <c r="U59" s="1">
        <f t="shared" si="9"/>
        <v>90</v>
      </c>
      <c r="V59">
        <f>'OHL Raw'!J59</f>
        <v>8</v>
      </c>
      <c r="W59" s="1">
        <f t="shared" si="3"/>
        <v>0.85224246298071804</v>
      </c>
      <c r="X59">
        <f>'OHL Raw'!G59</f>
        <v>3</v>
      </c>
      <c r="Y59" s="1">
        <f t="shared" si="4"/>
        <v>0.3195909236177692</v>
      </c>
      <c r="Z59">
        <f>'OHL Raw'!AJ59</f>
        <v>0</v>
      </c>
      <c r="AA59">
        <f>'OHL Raw'!AM59</f>
        <v>0</v>
      </c>
      <c r="AB59">
        <f>'OHL Raw'!AP59</f>
        <v>3</v>
      </c>
      <c r="AC59" s="1">
        <f t="shared" si="10"/>
        <v>3.0687363563617858</v>
      </c>
      <c r="AD59" s="1">
        <f t="shared" si="5"/>
        <v>0.32691342882303032</v>
      </c>
      <c r="AE59" s="1">
        <f t="shared" si="11"/>
        <v>7.5</v>
      </c>
      <c r="AF59" s="1">
        <f t="shared" si="12"/>
        <v>7.6718408909044644</v>
      </c>
      <c r="AG59">
        <f>'OHL Raw'!AB59</f>
        <v>12.92</v>
      </c>
      <c r="AH59">
        <f>'OHL Raw'!AC59</f>
        <v>13.68</v>
      </c>
      <c r="AI59">
        <f>'OHL Raw'!AD59</f>
        <v>51.24</v>
      </c>
      <c r="AJ59">
        <f>'OHL Raw'!AE59</f>
        <v>48.11</v>
      </c>
    </row>
    <row r="60" spans="1:36" x14ac:dyDescent="0.2">
      <c r="A60" t="str">
        <f>'OHL Raw'!B60</f>
        <v>Billy Moskal</v>
      </c>
      <c r="B60" t="s">
        <v>1748</v>
      </c>
      <c r="C60" t="str">
        <f>'OHL Raw'!C60</f>
        <v>C</v>
      </c>
      <c r="D60" t="str">
        <f t="shared" si="6"/>
        <v>F</v>
      </c>
      <c r="E60" t="str">
        <f>IF(ISNUMBER(SEARCH("/",'OHL Raw'!D60))=TRUE,"Multiple",'OHL Raw'!D60)</f>
        <v>LDN</v>
      </c>
      <c r="F60" s="2">
        <f ca="1">ROUNDDOWN('OHL Raw'!E60+((TODAY()-42993)/365),0)</f>
        <v>18</v>
      </c>
      <c r="G60">
        <f>'OHL Raw'!F60</f>
        <v>66</v>
      </c>
      <c r="H60" s="1">
        <f>'OHL Raw'!U60</f>
        <v>11.54</v>
      </c>
      <c r="I60" s="1">
        <f>'OHL Raw'!T60</f>
        <v>761.41</v>
      </c>
      <c r="J60">
        <f>'OHL Raw'!AH60</f>
        <v>30</v>
      </c>
      <c r="K60">
        <f>'OHL Raw'!AI60</f>
        <v>33</v>
      </c>
      <c r="L60" s="1">
        <f t="shared" si="0"/>
        <v>2.3640351453224939</v>
      </c>
      <c r="M60" s="1">
        <f t="shared" si="1"/>
        <v>2.6004386598547433</v>
      </c>
      <c r="N60">
        <f>'OHL Raw'!L60</f>
        <v>63</v>
      </c>
      <c r="O60" s="1">
        <f t="shared" si="2"/>
        <v>4.9644738051772368</v>
      </c>
      <c r="P60">
        <f>'OHL Raw'!AK60</f>
        <v>8</v>
      </c>
      <c r="Q60">
        <f>'OHL Raw'!AN60</f>
        <v>7</v>
      </c>
      <c r="R60">
        <f>'OHL Raw'!AQ60</f>
        <v>48</v>
      </c>
      <c r="S60" s="1">
        <f t="shared" si="7"/>
        <v>12.698412698412698</v>
      </c>
      <c r="T60" s="1">
        <f t="shared" si="8"/>
        <v>11.111111111111111</v>
      </c>
      <c r="U60" s="1">
        <f t="shared" si="9"/>
        <v>76.19047619047619</v>
      </c>
      <c r="V60">
        <f>'OHL Raw'!J60</f>
        <v>12</v>
      </c>
      <c r="W60" s="1">
        <f t="shared" si="3"/>
        <v>0.94561405812899757</v>
      </c>
      <c r="X60">
        <f>'OHL Raw'!G60</f>
        <v>5</v>
      </c>
      <c r="Y60" s="1">
        <f t="shared" si="4"/>
        <v>0.39400585755374901</v>
      </c>
      <c r="Z60">
        <f>'OHL Raw'!AJ60</f>
        <v>0</v>
      </c>
      <c r="AA60">
        <f>'OHL Raw'!AM60</f>
        <v>0</v>
      </c>
      <c r="AB60">
        <f>'OHL Raw'!AP60</f>
        <v>5</v>
      </c>
      <c r="AC60" s="1">
        <f t="shared" si="10"/>
        <v>5.9449391849890878</v>
      </c>
      <c r="AD60" s="1">
        <f t="shared" si="5"/>
        <v>0.4684681723373022</v>
      </c>
      <c r="AE60" s="1">
        <f t="shared" si="11"/>
        <v>7.9365079365079358</v>
      </c>
      <c r="AF60" s="1">
        <f t="shared" si="12"/>
        <v>9.4364114047445842</v>
      </c>
      <c r="AG60">
        <f>'OHL Raw'!AB60</f>
        <v>13.72</v>
      </c>
      <c r="AH60">
        <f>'OHL Raw'!AC60</f>
        <v>13.9</v>
      </c>
      <c r="AI60">
        <f>'OHL Raw'!AD60</f>
        <v>50.1</v>
      </c>
      <c r="AJ60">
        <f>'OHL Raw'!AE60</f>
        <v>48.99</v>
      </c>
    </row>
    <row r="61" spans="1:36" x14ac:dyDescent="0.2">
      <c r="A61" t="str">
        <f>'OHL Raw'!B61</f>
        <v>Blade Jenkins</v>
      </c>
      <c r="B61" t="s">
        <v>1748</v>
      </c>
      <c r="C61" t="str">
        <f>'OHL Raw'!C61</f>
        <v>LW</v>
      </c>
      <c r="D61" t="str">
        <f t="shared" si="6"/>
        <v>F</v>
      </c>
      <c r="E61" t="str">
        <f>IF(ISNUMBER(SEARCH("/",'OHL Raw'!D61))=TRUE,"Multiple",'OHL Raw'!D61)</f>
        <v>SAG</v>
      </c>
      <c r="F61" s="2">
        <f ca="1">ROUNDDOWN('OHL Raw'!E61+((TODAY()-42993)/365),0)</f>
        <v>17</v>
      </c>
      <c r="G61">
        <f>'OHL Raw'!F61</f>
        <v>68</v>
      </c>
      <c r="H61" s="1">
        <f>'OHL Raw'!U61</f>
        <v>14.42</v>
      </c>
      <c r="I61" s="1">
        <f>'OHL Raw'!T61</f>
        <v>980.78</v>
      </c>
      <c r="J61">
        <f>'OHL Raw'!AH61</f>
        <v>44</v>
      </c>
      <c r="K61">
        <f>'OHL Raw'!AI61</f>
        <v>51</v>
      </c>
      <c r="L61" s="1">
        <f t="shared" si="0"/>
        <v>2.6917351495748285</v>
      </c>
      <c r="M61" s="1">
        <f t="shared" si="1"/>
        <v>3.1199657415526416</v>
      </c>
      <c r="N61">
        <f>'OHL Raw'!L61</f>
        <v>114</v>
      </c>
      <c r="O61" s="1">
        <f t="shared" si="2"/>
        <v>6.974041069352964</v>
      </c>
      <c r="P61">
        <f>'OHL Raw'!AK61</f>
        <v>30</v>
      </c>
      <c r="Q61">
        <f>'OHL Raw'!AN61</f>
        <v>18</v>
      </c>
      <c r="R61">
        <f>'OHL Raw'!AQ61</f>
        <v>66</v>
      </c>
      <c r="S61" s="1">
        <f t="shared" si="7"/>
        <v>26.315789473684209</v>
      </c>
      <c r="T61" s="1">
        <f t="shared" si="8"/>
        <v>15.789473684210526</v>
      </c>
      <c r="U61" s="1">
        <f t="shared" si="9"/>
        <v>57.894736842105267</v>
      </c>
      <c r="V61">
        <f>'OHL Raw'!J61</f>
        <v>33</v>
      </c>
      <c r="W61" s="1">
        <f t="shared" si="3"/>
        <v>2.0188013621811209</v>
      </c>
      <c r="X61">
        <f>'OHL Raw'!G61</f>
        <v>16</v>
      </c>
      <c r="Y61" s="1">
        <f t="shared" si="4"/>
        <v>0.97881278166357399</v>
      </c>
      <c r="Z61">
        <f>'OHL Raw'!AJ61</f>
        <v>4</v>
      </c>
      <c r="AA61">
        <f>'OHL Raw'!AM61</f>
        <v>4</v>
      </c>
      <c r="AB61">
        <f>'OHL Raw'!AP61</f>
        <v>8</v>
      </c>
      <c r="AC61" s="1">
        <f t="shared" si="10"/>
        <v>13.622959573833915</v>
      </c>
      <c r="AD61" s="1">
        <f t="shared" si="5"/>
        <v>0.83339543468467436</v>
      </c>
      <c r="AE61" s="1">
        <f t="shared" si="11"/>
        <v>14.035087719298245</v>
      </c>
      <c r="AF61" s="1">
        <f t="shared" si="12"/>
        <v>11.949964538450802</v>
      </c>
      <c r="AG61">
        <f>'OHL Raw'!AB61</f>
        <v>14.35</v>
      </c>
      <c r="AH61">
        <f>'OHL Raw'!AC61</f>
        <v>14.16</v>
      </c>
      <c r="AI61">
        <f>'OHL Raw'!AD61</f>
        <v>46.36</v>
      </c>
      <c r="AJ61">
        <f>'OHL Raw'!AE61</f>
        <v>49.42</v>
      </c>
    </row>
    <row r="62" spans="1:36" x14ac:dyDescent="0.2">
      <c r="A62" t="str">
        <f>'OHL Raw'!B62</f>
        <v>Blake McConville</v>
      </c>
      <c r="B62" t="s">
        <v>1748</v>
      </c>
      <c r="C62" t="str">
        <f>'OHL Raw'!C62</f>
        <v>RW</v>
      </c>
      <c r="D62" t="str">
        <f t="shared" si="6"/>
        <v>F</v>
      </c>
      <c r="E62" t="str">
        <f>IF(ISNUMBER(SEARCH("/",'OHL Raw'!D62))=TRUE,"Multiple",'OHL Raw'!D62)</f>
        <v>SBY</v>
      </c>
      <c r="F62" s="2">
        <f ca="1">ROUNDDOWN('OHL Raw'!E62+((TODAY()-42993)/365),0)</f>
        <v>18</v>
      </c>
      <c r="G62">
        <f>'OHL Raw'!F62</f>
        <v>45</v>
      </c>
      <c r="H62" s="1">
        <f>'OHL Raw'!U62</f>
        <v>10.07</v>
      </c>
      <c r="I62" s="1">
        <f>'OHL Raw'!T62</f>
        <v>453.28</v>
      </c>
      <c r="J62">
        <f>'OHL Raw'!AH62</f>
        <v>10</v>
      </c>
      <c r="K62">
        <f>'OHL Raw'!AI62</f>
        <v>28</v>
      </c>
      <c r="L62" s="1">
        <f t="shared" si="0"/>
        <v>1.3236851394281681</v>
      </c>
      <c r="M62" s="1">
        <f t="shared" si="1"/>
        <v>3.7063183903988706</v>
      </c>
      <c r="N62">
        <f>'OHL Raw'!L62</f>
        <v>35</v>
      </c>
      <c r="O62" s="1">
        <f t="shared" si="2"/>
        <v>4.6328979879985885</v>
      </c>
      <c r="P62">
        <f>'OHL Raw'!AK62</f>
        <v>5</v>
      </c>
      <c r="Q62">
        <f>'OHL Raw'!AN62</f>
        <v>7</v>
      </c>
      <c r="R62">
        <f>'OHL Raw'!AQ62</f>
        <v>23</v>
      </c>
      <c r="S62" s="1">
        <f t="shared" si="7"/>
        <v>14.285714285714285</v>
      </c>
      <c r="T62" s="1">
        <f t="shared" si="8"/>
        <v>20</v>
      </c>
      <c r="U62" s="1">
        <f t="shared" si="9"/>
        <v>65.714285714285708</v>
      </c>
      <c r="V62">
        <f>'OHL Raw'!J62</f>
        <v>2</v>
      </c>
      <c r="W62" s="1">
        <f t="shared" si="3"/>
        <v>0.26473702788563358</v>
      </c>
      <c r="X62">
        <f>'OHL Raw'!G62</f>
        <v>1</v>
      </c>
      <c r="Y62" s="1">
        <f t="shared" si="4"/>
        <v>0.13236851394281679</v>
      </c>
      <c r="Z62">
        <f>'OHL Raw'!AJ62</f>
        <v>0</v>
      </c>
      <c r="AA62">
        <f>'OHL Raw'!AM62</f>
        <v>0</v>
      </c>
      <c r="AB62">
        <f>'OHL Raw'!AP62</f>
        <v>1</v>
      </c>
      <c r="AC62" s="1">
        <f t="shared" si="10"/>
        <v>3.6947365864207495</v>
      </c>
      <c r="AD62" s="1">
        <f t="shared" si="5"/>
        <v>0.4890667913546704</v>
      </c>
      <c r="AE62" s="1">
        <f t="shared" si="11"/>
        <v>2.8571428571428572</v>
      </c>
      <c r="AF62" s="1">
        <f t="shared" si="12"/>
        <v>10.556390246916425</v>
      </c>
      <c r="AG62">
        <f>'OHL Raw'!AB62</f>
        <v>13.36</v>
      </c>
      <c r="AH62">
        <f>'OHL Raw'!AC62</f>
        <v>13.62</v>
      </c>
      <c r="AI62">
        <f>'OHL Raw'!AD62</f>
        <v>42.4</v>
      </c>
      <c r="AJ62">
        <f>'OHL Raw'!AE62</f>
        <v>50.05</v>
      </c>
    </row>
    <row r="63" spans="1:36" x14ac:dyDescent="0.2">
      <c r="A63" t="str">
        <f>'OHL Raw'!B63</f>
        <v>Blake Murray</v>
      </c>
      <c r="B63" t="s">
        <v>1748</v>
      </c>
      <c r="C63" t="str">
        <f>'OHL Raw'!C63</f>
        <v>C</v>
      </c>
      <c r="D63" t="str">
        <f t="shared" si="6"/>
        <v>F</v>
      </c>
      <c r="E63" t="str">
        <f>IF(ISNUMBER(SEARCH("/",'OHL Raw'!D63))=TRUE,"Multiple",'OHL Raw'!D63)</f>
        <v>SBY</v>
      </c>
      <c r="F63" s="2">
        <f ca="1">ROUNDDOWN('OHL Raw'!E63+((TODAY()-42993)/365),0)</f>
        <v>16</v>
      </c>
      <c r="G63">
        <f>'OHL Raw'!F63</f>
        <v>57</v>
      </c>
      <c r="H63" s="1">
        <f>'OHL Raw'!U63</f>
        <v>13.2</v>
      </c>
      <c r="I63" s="1">
        <f>'OHL Raw'!T63</f>
        <v>752.64</v>
      </c>
      <c r="J63">
        <f>'OHL Raw'!AH63</f>
        <v>37</v>
      </c>
      <c r="K63">
        <f>'OHL Raw'!AI63</f>
        <v>41</v>
      </c>
      <c r="L63" s="1">
        <f t="shared" si="0"/>
        <v>2.9496173469387754</v>
      </c>
      <c r="M63" s="1">
        <f t="shared" si="1"/>
        <v>3.2684948979591835</v>
      </c>
      <c r="N63">
        <f>'OHL Raw'!L63</f>
        <v>84</v>
      </c>
      <c r="O63" s="1">
        <f t="shared" si="2"/>
        <v>6.6964285714285721</v>
      </c>
      <c r="P63">
        <f>'OHL Raw'!AK63</f>
        <v>13</v>
      </c>
      <c r="Q63">
        <f>'OHL Raw'!AN63</f>
        <v>18</v>
      </c>
      <c r="R63">
        <f>'OHL Raw'!AQ63</f>
        <v>53</v>
      </c>
      <c r="S63" s="1">
        <f t="shared" si="7"/>
        <v>15.476190476190476</v>
      </c>
      <c r="T63" s="1">
        <f t="shared" si="8"/>
        <v>21.428571428571427</v>
      </c>
      <c r="U63" s="1">
        <f t="shared" si="9"/>
        <v>63.095238095238095</v>
      </c>
      <c r="V63">
        <f>'OHL Raw'!J63</f>
        <v>23</v>
      </c>
      <c r="W63" s="1">
        <f t="shared" si="3"/>
        <v>1.833545918367347</v>
      </c>
      <c r="X63">
        <f>'OHL Raw'!G63</f>
        <v>13</v>
      </c>
      <c r="Y63" s="1">
        <f t="shared" si="4"/>
        <v>1.0363520408163265</v>
      </c>
      <c r="Z63">
        <f>'OHL Raw'!AJ63</f>
        <v>3</v>
      </c>
      <c r="AA63">
        <f>'OHL Raw'!AM63</f>
        <v>2</v>
      </c>
      <c r="AB63">
        <f>'OHL Raw'!AP63</f>
        <v>8</v>
      </c>
      <c r="AC63" s="1">
        <f t="shared" si="10"/>
        <v>9.1368399311929078</v>
      </c>
      <c r="AD63" s="1">
        <f t="shared" si="5"/>
        <v>0.72838328533106733</v>
      </c>
      <c r="AE63" s="1">
        <f t="shared" si="11"/>
        <v>15.476190476190476</v>
      </c>
      <c r="AF63" s="1">
        <f t="shared" si="12"/>
        <v>10.877190394277273</v>
      </c>
      <c r="AG63">
        <f>'OHL Raw'!AB63</f>
        <v>13.62</v>
      </c>
      <c r="AH63">
        <f>'OHL Raw'!AC63</f>
        <v>13.99</v>
      </c>
      <c r="AI63">
        <f>'OHL Raw'!AD63</f>
        <v>43.6</v>
      </c>
      <c r="AJ63">
        <f>'OHL Raw'!AE63</f>
        <v>53.66</v>
      </c>
    </row>
    <row r="64" spans="1:36" x14ac:dyDescent="0.2">
      <c r="A64" t="str">
        <f>'OHL Raw'!B64</f>
        <v>Bobby Dow</v>
      </c>
      <c r="B64" t="s">
        <v>1748</v>
      </c>
      <c r="C64" t="str">
        <f>'OHL Raw'!C64</f>
        <v>RW</v>
      </c>
      <c r="D64" t="str">
        <f t="shared" si="6"/>
        <v>F</v>
      </c>
      <c r="E64" t="str">
        <f>IF(ISNUMBER(SEARCH("/",'OHL Raw'!D64))=TRUE,"Multiple",'OHL Raw'!D64)</f>
        <v>PBO</v>
      </c>
      <c r="F64" s="2">
        <f ca="1">ROUNDDOWN('OHL Raw'!E64+((TODAY()-42993)/365),0)</f>
        <v>19</v>
      </c>
      <c r="G64">
        <f>'OHL Raw'!F64</f>
        <v>63</v>
      </c>
      <c r="H64" s="1">
        <f>'OHL Raw'!U64</f>
        <v>11.41</v>
      </c>
      <c r="I64" s="1">
        <f>'OHL Raw'!T64</f>
        <v>719.05</v>
      </c>
      <c r="J64">
        <f>'OHL Raw'!AH64</f>
        <v>31</v>
      </c>
      <c r="K64">
        <f>'OHL Raw'!AI64</f>
        <v>38</v>
      </c>
      <c r="L64" s="1">
        <f t="shared" si="0"/>
        <v>2.5867464015019821</v>
      </c>
      <c r="M64" s="1">
        <f t="shared" si="1"/>
        <v>3.1708504276475904</v>
      </c>
      <c r="N64">
        <f>'OHL Raw'!L64</f>
        <v>82</v>
      </c>
      <c r="O64" s="1">
        <f t="shared" si="2"/>
        <v>6.842361449134275</v>
      </c>
      <c r="P64">
        <f>'OHL Raw'!AK64</f>
        <v>22</v>
      </c>
      <c r="Q64">
        <f>'OHL Raw'!AN64</f>
        <v>14</v>
      </c>
      <c r="R64">
        <f>'OHL Raw'!AQ64</f>
        <v>46</v>
      </c>
      <c r="S64" s="1">
        <f t="shared" si="7"/>
        <v>26.829268292682929</v>
      </c>
      <c r="T64" s="1">
        <f t="shared" si="8"/>
        <v>17.073170731707318</v>
      </c>
      <c r="U64" s="1">
        <f t="shared" si="9"/>
        <v>56.09756097560976</v>
      </c>
      <c r="V64">
        <f>'OHL Raw'!J64</f>
        <v>14</v>
      </c>
      <c r="W64" s="1">
        <f t="shared" si="3"/>
        <v>1.1682080522912177</v>
      </c>
      <c r="X64">
        <f>'OHL Raw'!G64</f>
        <v>9</v>
      </c>
      <c r="Y64" s="1">
        <f t="shared" si="4"/>
        <v>0.75099089075864001</v>
      </c>
      <c r="Z64">
        <f>'OHL Raw'!AJ64</f>
        <v>4</v>
      </c>
      <c r="AA64">
        <f>'OHL Raw'!AM64</f>
        <v>2</v>
      </c>
      <c r="AB64">
        <f>'OHL Raw'!AP64</f>
        <v>3</v>
      </c>
      <c r="AC64" s="1">
        <f t="shared" si="10"/>
        <v>9.9666863526747669</v>
      </c>
      <c r="AD64" s="1">
        <f t="shared" si="5"/>
        <v>0.83165451798968926</v>
      </c>
      <c r="AE64" s="1">
        <f t="shared" si="11"/>
        <v>10.975609756097562</v>
      </c>
      <c r="AF64" s="1">
        <f t="shared" si="12"/>
        <v>12.154495552042397</v>
      </c>
      <c r="AG64">
        <f>'OHL Raw'!AB64</f>
        <v>13.72</v>
      </c>
      <c r="AH64">
        <f>'OHL Raw'!AC64</f>
        <v>13.86</v>
      </c>
      <c r="AI64">
        <f>'OHL Raw'!AD64</f>
        <v>44.07</v>
      </c>
      <c r="AJ64">
        <f>'OHL Raw'!AE64</f>
        <v>51.54</v>
      </c>
    </row>
    <row r="65" spans="1:36" x14ac:dyDescent="0.2">
      <c r="A65" t="str">
        <f>'OHL Raw'!B65</f>
        <v>Boris Katchouk</v>
      </c>
      <c r="B65" t="s">
        <v>1748</v>
      </c>
      <c r="C65" t="str">
        <f>'OHL Raw'!C65</f>
        <v>LW</v>
      </c>
      <c r="D65" t="str">
        <f t="shared" si="6"/>
        <v>F</v>
      </c>
      <c r="E65" t="str">
        <f>IF(ISNUMBER(SEARCH("/",'OHL Raw'!D65))=TRUE,"Multiple",'OHL Raw'!D65)</f>
        <v>SSM</v>
      </c>
      <c r="F65" s="2">
        <f ca="1">ROUNDDOWN('OHL Raw'!E65+((TODAY()-42993)/365),0)</f>
        <v>19</v>
      </c>
      <c r="G65">
        <f>'OHL Raw'!F65</f>
        <v>58</v>
      </c>
      <c r="H65" s="1">
        <f>'OHL Raw'!U65</f>
        <v>16.239999999999998</v>
      </c>
      <c r="I65" s="1">
        <f>'OHL Raw'!T65</f>
        <v>941.83</v>
      </c>
      <c r="J65">
        <f>'OHL Raw'!AH65</f>
        <v>76</v>
      </c>
      <c r="K65">
        <f>'OHL Raw'!AI65</f>
        <v>31</v>
      </c>
      <c r="L65" s="1">
        <f t="shared" si="0"/>
        <v>4.8416380875529548</v>
      </c>
      <c r="M65" s="1">
        <f t="shared" si="1"/>
        <v>1.9748786936071268</v>
      </c>
      <c r="N65">
        <f>'OHL Raw'!L65</f>
        <v>127</v>
      </c>
      <c r="O65" s="1">
        <f t="shared" si="2"/>
        <v>8.0906320673582286</v>
      </c>
      <c r="P65">
        <f>'OHL Raw'!AK65</f>
        <v>22</v>
      </c>
      <c r="Q65">
        <f>'OHL Raw'!AN65</f>
        <v>23</v>
      </c>
      <c r="R65">
        <f>'OHL Raw'!AQ65</f>
        <v>82</v>
      </c>
      <c r="S65" s="1">
        <f t="shared" si="7"/>
        <v>17.322834645669293</v>
      </c>
      <c r="T65" s="1">
        <f t="shared" si="8"/>
        <v>18.110236220472441</v>
      </c>
      <c r="U65" s="1">
        <f t="shared" si="9"/>
        <v>64.566929133858267</v>
      </c>
      <c r="V65">
        <f>'OHL Raw'!J65</f>
        <v>46</v>
      </c>
      <c r="W65" s="1">
        <f t="shared" si="3"/>
        <v>2.9304651582557359</v>
      </c>
      <c r="X65">
        <f>'OHL Raw'!G65</f>
        <v>26</v>
      </c>
      <c r="Y65" s="1">
        <f t="shared" si="4"/>
        <v>1.65634987205759</v>
      </c>
      <c r="Z65">
        <f>'OHL Raw'!AJ65</f>
        <v>5</v>
      </c>
      <c r="AA65">
        <f>'OHL Raw'!AM65</f>
        <v>5</v>
      </c>
      <c r="AB65">
        <f>'OHL Raw'!AP65</f>
        <v>16</v>
      </c>
      <c r="AC65" s="1">
        <f t="shared" si="10"/>
        <v>13.749357581233344</v>
      </c>
      <c r="AD65" s="1">
        <f t="shared" si="5"/>
        <v>0.87591333348268852</v>
      </c>
      <c r="AE65" s="1">
        <f t="shared" si="11"/>
        <v>20.472440944881889</v>
      </c>
      <c r="AF65" s="1">
        <f t="shared" si="12"/>
        <v>10.826265811994757</v>
      </c>
      <c r="AG65">
        <f>'OHL Raw'!AB65</f>
        <v>15.09</v>
      </c>
      <c r="AH65">
        <f>'OHL Raw'!AC65</f>
        <v>14.35</v>
      </c>
      <c r="AI65">
        <f>'OHL Raw'!AD65</f>
        <v>64.349999999999994</v>
      </c>
      <c r="AJ65">
        <f>'OHL Raw'!AE65</f>
        <v>49.61</v>
      </c>
    </row>
    <row r="66" spans="1:36" x14ac:dyDescent="0.2">
      <c r="A66" t="str">
        <f>'OHL Raw'!B66</f>
        <v>Brad Chenier</v>
      </c>
      <c r="B66" t="s">
        <v>1748</v>
      </c>
      <c r="C66" t="str">
        <f>'OHL Raw'!C66</f>
        <v>LW</v>
      </c>
      <c r="D66" t="str">
        <f t="shared" si="6"/>
        <v>F</v>
      </c>
      <c r="E66" t="str">
        <f>IF(ISNUMBER(SEARCH("/",'OHL Raw'!D66))=TRUE,"Multiple",'OHL Raw'!D66)</f>
        <v>NB</v>
      </c>
      <c r="F66" s="2">
        <f ca="1">ROUNDDOWN('OHL Raw'!E66+((TODAY()-42993)/365),0)</f>
        <v>19</v>
      </c>
      <c r="G66">
        <f>'OHL Raw'!F66</f>
        <v>66</v>
      </c>
      <c r="H66" s="1">
        <f>'OHL Raw'!U66</f>
        <v>13.64</v>
      </c>
      <c r="I66" s="1">
        <f>'OHL Raw'!T66</f>
        <v>900.15</v>
      </c>
      <c r="J66">
        <f>'OHL Raw'!AH66</f>
        <v>45</v>
      </c>
      <c r="K66">
        <f>'OHL Raw'!AI66</f>
        <v>42</v>
      </c>
      <c r="L66" s="1">
        <f t="shared" ref="L66:L129" si="13">J66/I66*60</f>
        <v>2.9995000833194472</v>
      </c>
      <c r="M66" s="1">
        <f t="shared" ref="M66:M129" si="14">K66/I66*60</f>
        <v>2.7995334110981505</v>
      </c>
      <c r="N66">
        <f>'OHL Raw'!L66</f>
        <v>105</v>
      </c>
      <c r="O66" s="1">
        <f t="shared" ref="O66:O129" si="15">(N66/I66)*60</f>
        <v>6.9988335277453757</v>
      </c>
      <c r="P66">
        <f>'OHL Raw'!AK66</f>
        <v>12</v>
      </c>
      <c r="Q66">
        <f>'OHL Raw'!AN66</f>
        <v>20</v>
      </c>
      <c r="R66">
        <f>'OHL Raw'!AQ66</f>
        <v>73</v>
      </c>
      <c r="S66" s="1">
        <f t="shared" si="7"/>
        <v>11.428571428571429</v>
      </c>
      <c r="T66" s="1">
        <f t="shared" si="8"/>
        <v>19.047619047619047</v>
      </c>
      <c r="U66" s="1">
        <f t="shared" si="9"/>
        <v>69.523809523809518</v>
      </c>
      <c r="V66">
        <f>'OHL Raw'!J66</f>
        <v>21</v>
      </c>
      <c r="W66" s="1">
        <f t="shared" ref="W66:W129" si="16">(V66/I66)*60</f>
        <v>1.3997667055490752</v>
      </c>
      <c r="X66">
        <f>'OHL Raw'!G66</f>
        <v>13</v>
      </c>
      <c r="Y66" s="1">
        <f t="shared" ref="Y66:Y129" si="17">(X66/I66)*60</f>
        <v>0.86652224629228469</v>
      </c>
      <c r="Z66">
        <f>'OHL Raw'!AJ66</f>
        <v>5</v>
      </c>
      <c r="AA66">
        <f>'OHL Raw'!AM66</f>
        <v>5</v>
      </c>
      <c r="AB66">
        <f>'OHL Raw'!AP66</f>
        <v>3</v>
      </c>
      <c r="AC66" s="1">
        <f t="shared" si="10"/>
        <v>10.533497438285963</v>
      </c>
      <c r="AD66" s="1">
        <f t="shared" ref="AD66:AD129" si="18">(AC66/I66)*60</f>
        <v>0.70211614319519833</v>
      </c>
      <c r="AE66" s="1">
        <f t="shared" si="11"/>
        <v>12.380952380952381</v>
      </c>
      <c r="AF66" s="1">
        <f t="shared" si="12"/>
        <v>10.031902322177109</v>
      </c>
      <c r="AG66">
        <f>'OHL Raw'!AB66</f>
        <v>14.31</v>
      </c>
      <c r="AH66">
        <f>'OHL Raw'!AC66</f>
        <v>14.03</v>
      </c>
      <c r="AI66">
        <f>'OHL Raw'!AD66</f>
        <v>48.63</v>
      </c>
      <c r="AJ66">
        <f>'OHL Raw'!AE66</f>
        <v>50.07</v>
      </c>
    </row>
    <row r="67" spans="1:36" x14ac:dyDescent="0.2">
      <c r="A67" t="str">
        <f>'OHL Raw'!B67</f>
        <v>Braden Henderson</v>
      </c>
      <c r="B67" t="s">
        <v>1748</v>
      </c>
      <c r="C67" t="str">
        <f>'OHL Raw'!C67</f>
        <v>D</v>
      </c>
      <c r="D67" t="str">
        <f t="shared" ref="D67:D130" si="19">IF(C67="D",C67,"F")</f>
        <v>D</v>
      </c>
      <c r="E67" t="str">
        <f>IF(ISNUMBER(SEARCH("/",'OHL Raw'!D67))=TRUE,"Multiple",'OHL Raw'!D67)</f>
        <v>Multiple</v>
      </c>
      <c r="F67" s="2">
        <f ca="1">ROUNDDOWN('OHL Raw'!E67+((TODAY()-42993)/365),0)</f>
        <v>18</v>
      </c>
      <c r="G67">
        <f>'OHL Raw'!F67</f>
        <v>45</v>
      </c>
      <c r="H67" s="1">
        <f>'OHL Raw'!U67</f>
        <v>10.58</v>
      </c>
      <c r="I67" s="1">
        <f>'OHL Raw'!T67</f>
        <v>476.25</v>
      </c>
      <c r="J67">
        <f>'OHL Raw'!AH67</f>
        <v>24</v>
      </c>
      <c r="K67">
        <f>'OHL Raw'!AI67</f>
        <v>15</v>
      </c>
      <c r="L67" s="1">
        <f t="shared" si="13"/>
        <v>3.0236220472440944</v>
      </c>
      <c r="M67" s="1">
        <f t="shared" si="14"/>
        <v>1.889763779527559</v>
      </c>
      <c r="N67">
        <f>'OHL Raw'!L67</f>
        <v>33</v>
      </c>
      <c r="O67" s="1">
        <f t="shared" si="15"/>
        <v>4.1574803149606296</v>
      </c>
      <c r="P67">
        <f>'OHL Raw'!AK67</f>
        <v>0</v>
      </c>
      <c r="Q67">
        <f>'OHL Raw'!AN67</f>
        <v>0</v>
      </c>
      <c r="R67">
        <f>'OHL Raw'!AQ67</f>
        <v>33</v>
      </c>
      <c r="S67" s="1">
        <f t="shared" ref="S67:S130" si="20">(P67/N67)*100</f>
        <v>0</v>
      </c>
      <c r="T67" s="1">
        <f t="shared" ref="T67:T130" si="21">(Q67/N67)*100</f>
        <v>0</v>
      </c>
      <c r="U67" s="1">
        <f t="shared" ref="U67:U130" si="22">(R67/N67)*100</f>
        <v>100</v>
      </c>
      <c r="V67">
        <f>'OHL Raw'!J67</f>
        <v>3</v>
      </c>
      <c r="W67" s="1">
        <f t="shared" si="16"/>
        <v>0.37795275590551181</v>
      </c>
      <c r="X67">
        <f>'OHL Raw'!G67</f>
        <v>0</v>
      </c>
      <c r="Y67" s="1">
        <f t="shared" si="17"/>
        <v>0</v>
      </c>
      <c r="Z67">
        <f>'OHL Raw'!AJ67</f>
        <v>0</v>
      </c>
      <c r="AA67">
        <f>'OHL Raw'!AM67</f>
        <v>0</v>
      </c>
      <c r="AB67">
        <f>'OHL Raw'!AP67</f>
        <v>0</v>
      </c>
      <c r="AC67" s="1">
        <f t="shared" ref="AC67:AC130" si="23">(P67*(SUM(Z:Z)/SUM(P:P)))+(Q67*(SUM(AA:AA)/SUM(Q:Q)))+(R67*(SUM(AB:AB)/SUM(R:R)))</f>
        <v>2.1197870807652288</v>
      </c>
      <c r="AD67" s="1">
        <f t="shared" si="18"/>
        <v>0.267059789702706</v>
      </c>
      <c r="AE67" s="1">
        <f t="shared" ref="AE67:AE130" si="24">(X67/N67)*100</f>
        <v>0</v>
      </c>
      <c r="AF67" s="1">
        <f t="shared" ref="AF67:AF130" si="25">((((SUM(Z:Z)/SUM(P:P))/SUM(P67:R67))*P67)+(((SUM(AA:AA)/SUM(Q:Q))/SUM(P67:R67))*Q67)+(((SUM(AB:AB)/SUM(R:R))/SUM(P67:R67))*R67))*100</f>
        <v>6.423597214440087</v>
      </c>
      <c r="AG67">
        <f>'OHL Raw'!AB67</f>
        <v>14.47</v>
      </c>
      <c r="AH67">
        <f>'OHL Raw'!AC67</f>
        <v>13.88</v>
      </c>
      <c r="AI67">
        <f>'OHL Raw'!AD67</f>
        <v>52.51</v>
      </c>
      <c r="AJ67">
        <f>'OHL Raw'!AE67</f>
        <v>48.02</v>
      </c>
    </row>
    <row r="68" spans="1:36" x14ac:dyDescent="0.2">
      <c r="A68" t="str">
        <f>'OHL Raw'!B68</f>
        <v>Bradey Johnson</v>
      </c>
      <c r="B68" t="s">
        <v>1748</v>
      </c>
      <c r="C68" t="str">
        <f>'OHL Raw'!C68</f>
        <v>C</v>
      </c>
      <c r="D68" t="str">
        <f t="shared" si="19"/>
        <v>F</v>
      </c>
      <c r="E68" t="str">
        <f>IF(ISNUMBER(SEARCH("/",'OHL Raw'!D68))=TRUE,"Multiple",'OHL Raw'!D68)</f>
        <v>NIAG</v>
      </c>
      <c r="F68" s="2">
        <f ca="1">ROUNDDOWN('OHL Raw'!E68+((TODAY()-42993)/365),0)</f>
        <v>18</v>
      </c>
      <c r="G68">
        <f>'OHL Raw'!F68</f>
        <v>55</v>
      </c>
      <c r="H68" s="1">
        <f>'OHL Raw'!U68</f>
        <v>9.8000000000000007</v>
      </c>
      <c r="I68" s="1">
        <f>'OHL Raw'!T68</f>
        <v>538.89</v>
      </c>
      <c r="J68">
        <f>'OHL Raw'!AH68</f>
        <v>19</v>
      </c>
      <c r="K68">
        <f>'OHL Raw'!AI68</f>
        <v>24</v>
      </c>
      <c r="L68" s="1">
        <f t="shared" si="13"/>
        <v>2.1154595557534934</v>
      </c>
      <c r="M68" s="1">
        <f t="shared" si="14"/>
        <v>2.672159438846518</v>
      </c>
      <c r="N68">
        <f>'OHL Raw'!L68</f>
        <v>73</v>
      </c>
      <c r="O68" s="1">
        <f t="shared" si="15"/>
        <v>8.1278182931581586</v>
      </c>
      <c r="P68">
        <f>'OHL Raw'!AK68</f>
        <v>10</v>
      </c>
      <c r="Q68">
        <f>'OHL Raw'!AN68</f>
        <v>17</v>
      </c>
      <c r="R68">
        <f>'OHL Raw'!AQ68</f>
        <v>46</v>
      </c>
      <c r="S68" s="1">
        <f t="shared" si="20"/>
        <v>13.698630136986301</v>
      </c>
      <c r="T68" s="1">
        <f t="shared" si="21"/>
        <v>23.287671232876711</v>
      </c>
      <c r="U68" s="1">
        <f t="shared" si="22"/>
        <v>63.013698630136986</v>
      </c>
      <c r="V68">
        <f>'OHL Raw'!J68</f>
        <v>13</v>
      </c>
      <c r="W68" s="1">
        <f t="shared" si="16"/>
        <v>1.4474196960418639</v>
      </c>
      <c r="X68">
        <f>'OHL Raw'!G68</f>
        <v>10</v>
      </c>
      <c r="Y68" s="1">
        <f t="shared" si="17"/>
        <v>1.1133997661860491</v>
      </c>
      <c r="Z68">
        <f>'OHL Raw'!AJ68</f>
        <v>3</v>
      </c>
      <c r="AA68">
        <f>'OHL Raw'!AM68</f>
        <v>2</v>
      </c>
      <c r="AB68">
        <f>'OHL Raw'!AP68</f>
        <v>5</v>
      </c>
      <c r="AC68" s="1">
        <f t="shared" si="23"/>
        <v>7.8795319166282134</v>
      </c>
      <c r="AD68" s="1">
        <f t="shared" si="18"/>
        <v>0.87730689936293649</v>
      </c>
      <c r="AE68" s="1">
        <f t="shared" si="24"/>
        <v>13.698630136986301</v>
      </c>
      <c r="AF68" s="1">
        <f t="shared" si="25"/>
        <v>10.793879337846867</v>
      </c>
      <c r="AG68">
        <f>'OHL Raw'!AB68</f>
        <v>12.58</v>
      </c>
      <c r="AH68">
        <f>'OHL Raw'!AC68</f>
        <v>13.92</v>
      </c>
      <c r="AI68">
        <f>'OHL Raw'!AD68</f>
        <v>45.44</v>
      </c>
      <c r="AJ68">
        <f>'OHL Raw'!AE68</f>
        <v>47.99</v>
      </c>
    </row>
    <row r="69" spans="1:36" x14ac:dyDescent="0.2">
      <c r="A69" t="str">
        <f>'OHL Raw'!B69</f>
        <v>Brady Gilmour</v>
      </c>
      <c r="B69" t="s">
        <v>1748</v>
      </c>
      <c r="C69" t="str">
        <f>'OHL Raw'!C69</f>
        <v>C</v>
      </c>
      <c r="D69" t="str">
        <f t="shared" si="19"/>
        <v>F</v>
      </c>
      <c r="E69" t="str">
        <f>IF(ISNUMBER(SEARCH("/",'OHL Raw'!D69))=TRUE,"Multiple",'OHL Raw'!D69)</f>
        <v>SAG</v>
      </c>
      <c r="F69" s="2">
        <f ca="1">ROUNDDOWN('OHL Raw'!E69+((TODAY()-42993)/365),0)</f>
        <v>19</v>
      </c>
      <c r="G69">
        <f>'OHL Raw'!F69</f>
        <v>41</v>
      </c>
      <c r="H69" s="1">
        <f>'OHL Raw'!U69</f>
        <v>12.34</v>
      </c>
      <c r="I69" s="1">
        <f>'OHL Raw'!T69</f>
        <v>505.91</v>
      </c>
      <c r="J69">
        <f>'OHL Raw'!AH69</f>
        <v>23</v>
      </c>
      <c r="K69">
        <f>'OHL Raw'!AI69</f>
        <v>23</v>
      </c>
      <c r="L69" s="1">
        <f t="shared" si="13"/>
        <v>2.7277579016030518</v>
      </c>
      <c r="M69" s="1">
        <f t="shared" si="14"/>
        <v>2.7277579016030518</v>
      </c>
      <c r="N69">
        <f>'OHL Raw'!L69</f>
        <v>72</v>
      </c>
      <c r="O69" s="1">
        <f t="shared" si="15"/>
        <v>8.539068213713902</v>
      </c>
      <c r="P69">
        <f>'OHL Raw'!AK69</f>
        <v>11</v>
      </c>
      <c r="Q69">
        <f>'OHL Raw'!AN69</f>
        <v>7</v>
      </c>
      <c r="R69">
        <f>'OHL Raw'!AQ69</f>
        <v>54</v>
      </c>
      <c r="S69" s="1">
        <f t="shared" si="20"/>
        <v>15.277777777777779</v>
      </c>
      <c r="T69" s="1">
        <f t="shared" si="21"/>
        <v>9.7222222222222232</v>
      </c>
      <c r="U69" s="1">
        <f t="shared" si="22"/>
        <v>75</v>
      </c>
      <c r="V69">
        <f>'OHL Raw'!J69</f>
        <v>10</v>
      </c>
      <c r="W69" s="1">
        <f t="shared" si="16"/>
        <v>1.185981696349153</v>
      </c>
      <c r="X69">
        <f>'OHL Raw'!G69</f>
        <v>7</v>
      </c>
      <c r="Y69" s="1">
        <f t="shared" si="17"/>
        <v>0.83018718744440712</v>
      </c>
      <c r="Z69">
        <f>'OHL Raw'!AJ69</f>
        <v>2</v>
      </c>
      <c r="AA69">
        <f>'OHL Raw'!AM69</f>
        <v>0</v>
      </c>
      <c r="AB69">
        <f>'OHL Raw'!AP69</f>
        <v>5</v>
      </c>
      <c r="AC69" s="1">
        <f t="shared" si="23"/>
        <v>6.9746583128138102</v>
      </c>
      <c r="AD69" s="1">
        <f t="shared" si="18"/>
        <v>0.82718170972866434</v>
      </c>
      <c r="AE69" s="1">
        <f t="shared" si="24"/>
        <v>9.7222222222222232</v>
      </c>
      <c r="AF69" s="1">
        <f t="shared" si="25"/>
        <v>9.6870254344636244</v>
      </c>
      <c r="AG69">
        <f>'OHL Raw'!AB69</f>
        <v>13.54</v>
      </c>
      <c r="AH69">
        <f>'OHL Raw'!AC69</f>
        <v>14.19</v>
      </c>
      <c r="AI69">
        <f>'OHL Raw'!AD69</f>
        <v>51.64</v>
      </c>
      <c r="AJ69">
        <f>'OHL Raw'!AE69</f>
        <v>51.26</v>
      </c>
    </row>
    <row r="70" spans="1:36" x14ac:dyDescent="0.2">
      <c r="A70" t="str">
        <f>'OHL Raw'!B70</f>
        <v>Brady Hinz</v>
      </c>
      <c r="B70" t="s">
        <v>1748</v>
      </c>
      <c r="C70" t="str">
        <f>'OHL Raw'!C70</f>
        <v>RW</v>
      </c>
      <c r="D70" t="str">
        <f t="shared" si="19"/>
        <v>F</v>
      </c>
      <c r="E70" t="str">
        <f>IF(ISNUMBER(SEARCH("/",'OHL Raw'!D70))=TRUE,"Multiple",'OHL Raw'!D70)</f>
        <v>Multiple</v>
      </c>
      <c r="F70" s="2">
        <f ca="1">ROUNDDOWN('OHL Raw'!E70+((TODAY()-42993)/365),0)</f>
        <v>18</v>
      </c>
      <c r="G70">
        <f>'OHL Raw'!F70</f>
        <v>68</v>
      </c>
      <c r="H70" s="1">
        <f>'OHL Raw'!U70</f>
        <v>12.72</v>
      </c>
      <c r="I70" s="1">
        <f>'OHL Raw'!T70</f>
        <v>865.19</v>
      </c>
      <c r="J70">
        <f>'OHL Raw'!AH70</f>
        <v>44</v>
      </c>
      <c r="K70">
        <f>'OHL Raw'!AI70</f>
        <v>53</v>
      </c>
      <c r="L70" s="1">
        <f t="shared" si="13"/>
        <v>3.0513528820259133</v>
      </c>
      <c r="M70" s="1">
        <f t="shared" si="14"/>
        <v>3.6754932442584862</v>
      </c>
      <c r="N70">
        <f>'OHL Raw'!L70</f>
        <v>73</v>
      </c>
      <c r="O70" s="1">
        <f t="shared" si="15"/>
        <v>5.0624718269975375</v>
      </c>
      <c r="P70">
        <f>'OHL Raw'!AK70</f>
        <v>21</v>
      </c>
      <c r="Q70">
        <f>'OHL Raw'!AN70</f>
        <v>9</v>
      </c>
      <c r="R70">
        <f>'OHL Raw'!AQ70</f>
        <v>43</v>
      </c>
      <c r="S70" s="1">
        <f t="shared" si="20"/>
        <v>28.767123287671232</v>
      </c>
      <c r="T70" s="1">
        <f t="shared" si="21"/>
        <v>12.328767123287671</v>
      </c>
      <c r="U70" s="1">
        <f t="shared" si="22"/>
        <v>58.904109589041099</v>
      </c>
      <c r="V70">
        <f>'OHL Raw'!J70</f>
        <v>25</v>
      </c>
      <c r="W70" s="1">
        <f t="shared" si="16"/>
        <v>1.7337232284238142</v>
      </c>
      <c r="X70">
        <f>'OHL Raw'!G70</f>
        <v>13</v>
      </c>
      <c r="Y70" s="1">
        <f t="shared" si="17"/>
        <v>0.90153607878038344</v>
      </c>
      <c r="Z70">
        <f>'OHL Raw'!AJ70</f>
        <v>6</v>
      </c>
      <c r="AA70">
        <f>'OHL Raw'!AM70</f>
        <v>2</v>
      </c>
      <c r="AB70">
        <f>'OHL Raw'!AP70</f>
        <v>5</v>
      </c>
      <c r="AC70" s="1">
        <f t="shared" si="23"/>
        <v>8.7424460982776004</v>
      </c>
      <c r="AD70" s="1">
        <f t="shared" si="18"/>
        <v>0.60627927495308076</v>
      </c>
      <c r="AE70" s="1">
        <f t="shared" si="24"/>
        <v>17.80821917808219</v>
      </c>
      <c r="AF70" s="1">
        <f t="shared" si="25"/>
        <v>11.975953559284383</v>
      </c>
      <c r="AG70">
        <f>'OHL Raw'!AB70</f>
        <v>13.62</v>
      </c>
      <c r="AH70">
        <f>'OHL Raw'!AC70</f>
        <v>14.14</v>
      </c>
      <c r="AI70">
        <f>'OHL Raw'!AD70</f>
        <v>51.37</v>
      </c>
      <c r="AJ70">
        <f>'OHL Raw'!AE70</f>
        <v>50.67</v>
      </c>
    </row>
    <row r="71" spans="1:36" x14ac:dyDescent="0.2">
      <c r="A71" t="str">
        <f>'OHL Raw'!B71</f>
        <v>Brady Lyle</v>
      </c>
      <c r="B71" t="s">
        <v>1748</v>
      </c>
      <c r="C71" t="str">
        <f>'OHL Raw'!C71</f>
        <v>D</v>
      </c>
      <c r="D71" t="str">
        <f t="shared" si="19"/>
        <v>D</v>
      </c>
      <c r="E71" t="str">
        <f>IF(ISNUMBER(SEARCH("/",'OHL Raw'!D71))=TRUE,"Multiple",'OHL Raw'!D71)</f>
        <v>Multiple</v>
      </c>
      <c r="F71" s="2">
        <f ca="1">ROUNDDOWN('OHL Raw'!E71+((TODAY()-42993)/365),0)</f>
        <v>18</v>
      </c>
      <c r="G71">
        <f>'OHL Raw'!F71</f>
        <v>63</v>
      </c>
      <c r="H71" s="1">
        <f>'OHL Raw'!U71</f>
        <v>14.99</v>
      </c>
      <c r="I71" s="1">
        <f>'OHL Raw'!T71</f>
        <v>944.54</v>
      </c>
      <c r="J71">
        <f>'OHL Raw'!AH71</f>
        <v>65</v>
      </c>
      <c r="K71">
        <f>'OHL Raw'!AI71</f>
        <v>44</v>
      </c>
      <c r="L71" s="1">
        <f t="shared" si="13"/>
        <v>4.1289940076651064</v>
      </c>
      <c r="M71" s="1">
        <f t="shared" si="14"/>
        <v>2.7950113282656108</v>
      </c>
      <c r="N71">
        <f>'OHL Raw'!L71</f>
        <v>103</v>
      </c>
      <c r="O71" s="1">
        <f t="shared" si="15"/>
        <v>6.5428674275308625</v>
      </c>
      <c r="P71">
        <f>'OHL Raw'!AK71</f>
        <v>6</v>
      </c>
      <c r="Q71">
        <f>'OHL Raw'!AN71</f>
        <v>7</v>
      </c>
      <c r="R71">
        <f>'OHL Raw'!AQ71</f>
        <v>90</v>
      </c>
      <c r="S71" s="1">
        <f t="shared" si="20"/>
        <v>5.825242718446602</v>
      </c>
      <c r="T71" s="1">
        <f t="shared" si="21"/>
        <v>6.7961165048543686</v>
      </c>
      <c r="U71" s="1">
        <f t="shared" si="22"/>
        <v>87.378640776699029</v>
      </c>
      <c r="V71">
        <f>'OHL Raw'!J71</f>
        <v>14</v>
      </c>
      <c r="W71" s="1">
        <f t="shared" si="16"/>
        <v>0.88932178626633074</v>
      </c>
      <c r="X71">
        <f>'OHL Raw'!G71</f>
        <v>8</v>
      </c>
      <c r="Y71" s="1">
        <f t="shared" si="17"/>
        <v>0.50818387786647468</v>
      </c>
      <c r="Z71">
        <f>'OHL Raw'!AJ71</f>
        <v>3</v>
      </c>
      <c r="AA71">
        <f>'OHL Raw'!AM71</f>
        <v>0</v>
      </c>
      <c r="AB71">
        <f>'OHL Raw'!AP71</f>
        <v>5</v>
      </c>
      <c r="AC71" s="1">
        <f t="shared" si="23"/>
        <v>8.2133144850817139</v>
      </c>
      <c r="AD71" s="1">
        <f t="shared" si="18"/>
        <v>0.52173425064571421</v>
      </c>
      <c r="AE71" s="1">
        <f t="shared" si="24"/>
        <v>7.7669902912621351</v>
      </c>
      <c r="AF71" s="1">
        <f t="shared" si="25"/>
        <v>7.9740917330890424</v>
      </c>
      <c r="AG71">
        <f>'OHL Raw'!AB71</f>
        <v>14.04</v>
      </c>
      <c r="AH71">
        <f>'OHL Raw'!AC71</f>
        <v>13.8</v>
      </c>
      <c r="AI71">
        <f>'OHL Raw'!AD71</f>
        <v>52.21</v>
      </c>
      <c r="AJ71">
        <f>'OHL Raw'!AE71</f>
        <v>49.12</v>
      </c>
    </row>
    <row r="72" spans="1:36" x14ac:dyDescent="0.2">
      <c r="A72" t="str">
        <f>'OHL Raw'!B72</f>
        <v>Brandon Coe</v>
      </c>
      <c r="B72" t="s">
        <v>1748</v>
      </c>
      <c r="C72" t="str">
        <f>'OHL Raw'!C72</f>
        <v>RW</v>
      </c>
      <c r="D72" t="str">
        <f t="shared" si="19"/>
        <v>F</v>
      </c>
      <c r="E72" t="str">
        <f>IF(ISNUMBER(SEARCH("/",'OHL Raw'!D72))=TRUE,"Multiple",'OHL Raw'!D72)</f>
        <v>NB</v>
      </c>
      <c r="F72" s="2">
        <f ca="1">ROUNDDOWN('OHL Raw'!E72+((TODAY()-42993)/365),0)</f>
        <v>16</v>
      </c>
      <c r="G72">
        <f>'OHL Raw'!F72</f>
        <v>63</v>
      </c>
      <c r="H72" s="1">
        <f>'OHL Raw'!U72</f>
        <v>11.48</v>
      </c>
      <c r="I72" s="1">
        <f>'OHL Raw'!T72</f>
        <v>723.49</v>
      </c>
      <c r="J72">
        <f>'OHL Raw'!AH72</f>
        <v>32</v>
      </c>
      <c r="K72">
        <f>'OHL Raw'!AI72</f>
        <v>30</v>
      </c>
      <c r="L72" s="1">
        <f t="shared" si="13"/>
        <v>2.6538030933392305</v>
      </c>
      <c r="M72" s="1">
        <f t="shared" si="14"/>
        <v>2.4879404000055287</v>
      </c>
      <c r="N72">
        <f>'OHL Raw'!L72</f>
        <v>68</v>
      </c>
      <c r="O72" s="1">
        <f t="shared" si="15"/>
        <v>5.6393315733458653</v>
      </c>
      <c r="P72">
        <f>'OHL Raw'!AK72</f>
        <v>16</v>
      </c>
      <c r="Q72">
        <f>'OHL Raw'!AN72</f>
        <v>12</v>
      </c>
      <c r="R72">
        <f>'OHL Raw'!AQ72</f>
        <v>40</v>
      </c>
      <c r="S72" s="1">
        <f t="shared" si="20"/>
        <v>23.52941176470588</v>
      </c>
      <c r="T72" s="1">
        <f t="shared" si="21"/>
        <v>17.647058823529413</v>
      </c>
      <c r="U72" s="1">
        <f t="shared" si="22"/>
        <v>58.82352941176471</v>
      </c>
      <c r="V72">
        <f>'OHL Raw'!J72</f>
        <v>18</v>
      </c>
      <c r="W72" s="1">
        <f t="shared" si="16"/>
        <v>1.4927642400033172</v>
      </c>
      <c r="X72">
        <f>'OHL Raw'!G72</f>
        <v>10</v>
      </c>
      <c r="Y72" s="1">
        <f t="shared" si="17"/>
        <v>0.82931346666850958</v>
      </c>
      <c r="Z72">
        <f>'OHL Raw'!AJ72</f>
        <v>2</v>
      </c>
      <c r="AA72">
        <f>'OHL Raw'!AM72</f>
        <v>4</v>
      </c>
      <c r="AB72">
        <f>'OHL Raw'!AP72</f>
        <v>4</v>
      </c>
      <c r="AC72" s="1">
        <f t="shared" si="23"/>
        <v>7.9659581007005835</v>
      </c>
      <c r="AD72" s="1">
        <f t="shared" si="18"/>
        <v>0.66062763278280967</v>
      </c>
      <c r="AE72" s="1">
        <f t="shared" si="24"/>
        <v>14.705882352941178</v>
      </c>
      <c r="AF72" s="1">
        <f t="shared" si="25"/>
        <v>11.714644265736155</v>
      </c>
      <c r="AG72">
        <f>'OHL Raw'!AB72</f>
        <v>13.9</v>
      </c>
      <c r="AH72">
        <f>'OHL Raw'!AC72</f>
        <v>13.76</v>
      </c>
      <c r="AI72">
        <f>'OHL Raw'!AD72</f>
        <v>47.74</v>
      </c>
      <c r="AJ72">
        <f>'OHL Raw'!AE72</f>
        <v>50.42</v>
      </c>
    </row>
    <row r="73" spans="1:36" x14ac:dyDescent="0.2">
      <c r="A73" t="str">
        <f>'OHL Raw'!B73</f>
        <v>Brandon Saigeon</v>
      </c>
      <c r="B73" t="s">
        <v>1748</v>
      </c>
      <c r="C73" t="str">
        <f>'OHL Raw'!C73</f>
        <v>C</v>
      </c>
      <c r="D73" t="str">
        <f t="shared" si="19"/>
        <v>F</v>
      </c>
      <c r="E73" t="str">
        <f>IF(ISNUMBER(SEARCH("/",'OHL Raw'!D73))=TRUE,"Multiple",'OHL Raw'!D73)</f>
        <v>HAM</v>
      </c>
      <c r="F73" s="2">
        <f ca="1">ROUNDDOWN('OHL Raw'!E73+((TODAY()-42993)/365),0)</f>
        <v>19</v>
      </c>
      <c r="G73">
        <f>'OHL Raw'!F73</f>
        <v>65</v>
      </c>
      <c r="H73" s="1">
        <f>'OHL Raw'!U73</f>
        <v>13.81</v>
      </c>
      <c r="I73" s="1">
        <f>'OHL Raw'!T73</f>
        <v>897.85</v>
      </c>
      <c r="J73">
        <f>'OHL Raw'!AH73</f>
        <v>58</v>
      </c>
      <c r="K73">
        <f>'OHL Raw'!AI73</f>
        <v>30</v>
      </c>
      <c r="L73" s="1">
        <f t="shared" si="13"/>
        <v>3.8759258227989086</v>
      </c>
      <c r="M73" s="1">
        <f t="shared" si="14"/>
        <v>2.0047892186890905</v>
      </c>
      <c r="N73">
        <f>'OHL Raw'!L73</f>
        <v>151</v>
      </c>
      <c r="O73" s="1">
        <f t="shared" si="15"/>
        <v>10.090772400735089</v>
      </c>
      <c r="P73">
        <f>'OHL Raw'!AK73</f>
        <v>26</v>
      </c>
      <c r="Q73">
        <f>'OHL Raw'!AN73</f>
        <v>13</v>
      </c>
      <c r="R73">
        <f>'OHL Raw'!AQ73</f>
        <v>112</v>
      </c>
      <c r="S73" s="1">
        <f t="shared" si="20"/>
        <v>17.218543046357617</v>
      </c>
      <c r="T73" s="1">
        <f t="shared" si="21"/>
        <v>8.6092715231788084</v>
      </c>
      <c r="U73" s="1">
        <f t="shared" si="22"/>
        <v>74.172185430463571</v>
      </c>
      <c r="V73">
        <f>'OHL Raw'!J73</f>
        <v>32</v>
      </c>
      <c r="W73" s="1">
        <f t="shared" si="16"/>
        <v>2.1384418332683635</v>
      </c>
      <c r="X73">
        <f>'OHL Raw'!G73</f>
        <v>17</v>
      </c>
      <c r="Y73" s="1">
        <f t="shared" si="17"/>
        <v>1.136047223923818</v>
      </c>
      <c r="Z73">
        <f>'OHL Raw'!AJ73</f>
        <v>6</v>
      </c>
      <c r="AA73">
        <f>'OHL Raw'!AM73</f>
        <v>3</v>
      </c>
      <c r="AB73">
        <f>'OHL Raw'!AP73</f>
        <v>8</v>
      </c>
      <c r="AC73" s="1">
        <f t="shared" si="23"/>
        <v>14.901978659554075</v>
      </c>
      <c r="AD73" s="1">
        <f t="shared" si="18"/>
        <v>0.99584420512696381</v>
      </c>
      <c r="AE73" s="1">
        <f t="shared" si="24"/>
        <v>11.258278145695364</v>
      </c>
      <c r="AF73" s="1">
        <f t="shared" si="25"/>
        <v>9.8688600394397827</v>
      </c>
      <c r="AG73">
        <f>'OHL Raw'!AB73</f>
        <v>14.43</v>
      </c>
      <c r="AH73">
        <f>'OHL Raw'!AC73</f>
        <v>14.02</v>
      </c>
      <c r="AI73">
        <f>'OHL Raw'!AD73</f>
        <v>56.5</v>
      </c>
      <c r="AJ73">
        <f>'OHL Raw'!AE73</f>
        <v>48.6</v>
      </c>
    </row>
    <row r="74" spans="1:36" x14ac:dyDescent="0.2">
      <c r="A74" t="str">
        <f>'OHL Raw'!B74</f>
        <v>Brayden Guy</v>
      </c>
      <c r="B74" t="s">
        <v>1748</v>
      </c>
      <c r="C74" t="str">
        <f>'OHL Raw'!C74</f>
        <v>LW</v>
      </c>
      <c r="D74" t="str">
        <f t="shared" si="19"/>
        <v>F</v>
      </c>
      <c r="E74" t="str">
        <f>IF(ISNUMBER(SEARCH("/",'OHL Raw'!D74))=TRUE,"Multiple",'OHL Raw'!D74)</f>
        <v>SAR</v>
      </c>
      <c r="F74" s="2">
        <f ca="1">ROUNDDOWN('OHL Raw'!E74+((TODAY()-42993)/365),0)</f>
        <v>17</v>
      </c>
      <c r="G74">
        <f>'OHL Raw'!F74</f>
        <v>42</v>
      </c>
      <c r="H74" s="1">
        <f>'OHL Raw'!U74</f>
        <v>9.17</v>
      </c>
      <c r="I74" s="1">
        <f>'OHL Raw'!T74</f>
        <v>385.27</v>
      </c>
      <c r="J74">
        <f>'OHL Raw'!AH74</f>
        <v>16</v>
      </c>
      <c r="K74">
        <f>'OHL Raw'!AI74</f>
        <v>17</v>
      </c>
      <c r="L74" s="1">
        <f t="shared" si="13"/>
        <v>2.491759026137514</v>
      </c>
      <c r="M74" s="1">
        <f t="shared" si="14"/>
        <v>2.6474939652711087</v>
      </c>
      <c r="N74">
        <f>'OHL Raw'!L74</f>
        <v>39</v>
      </c>
      <c r="O74" s="1">
        <f t="shared" si="15"/>
        <v>6.0736626262101909</v>
      </c>
      <c r="P74">
        <f>'OHL Raw'!AK74</f>
        <v>9</v>
      </c>
      <c r="Q74">
        <f>'OHL Raw'!AN74</f>
        <v>9</v>
      </c>
      <c r="R74">
        <f>'OHL Raw'!AQ74</f>
        <v>21</v>
      </c>
      <c r="S74" s="1">
        <f t="shared" si="20"/>
        <v>23.076923076923077</v>
      </c>
      <c r="T74" s="1">
        <f t="shared" si="21"/>
        <v>23.076923076923077</v>
      </c>
      <c r="U74" s="1">
        <f t="shared" si="22"/>
        <v>53.846153846153847</v>
      </c>
      <c r="V74">
        <f>'OHL Raw'!J74</f>
        <v>9</v>
      </c>
      <c r="W74" s="1">
        <f t="shared" si="16"/>
        <v>1.4016144522023517</v>
      </c>
      <c r="X74">
        <f>'OHL Raw'!G74</f>
        <v>8</v>
      </c>
      <c r="Y74" s="1">
        <f t="shared" si="17"/>
        <v>1.245879513068757</v>
      </c>
      <c r="Z74">
        <f>'OHL Raw'!AJ74</f>
        <v>3</v>
      </c>
      <c r="AA74">
        <f>'OHL Raw'!AM74</f>
        <v>1</v>
      </c>
      <c r="AB74">
        <f>'OHL Raw'!AP74</f>
        <v>4</v>
      </c>
      <c r="AC74" s="1">
        <f t="shared" si="23"/>
        <v>4.7520415312675137</v>
      </c>
      <c r="AD74" s="1">
        <f t="shared" si="18"/>
        <v>0.74005889863226004</v>
      </c>
      <c r="AE74" s="1">
        <f t="shared" si="24"/>
        <v>20.512820512820511</v>
      </c>
      <c r="AF74" s="1">
        <f t="shared" si="25"/>
        <v>12.184721875044904</v>
      </c>
      <c r="AG74">
        <f>'OHL Raw'!AB74</f>
        <v>12.7</v>
      </c>
      <c r="AH74">
        <f>'OHL Raw'!AC74</f>
        <v>13.46</v>
      </c>
      <c r="AI74">
        <f>'OHL Raw'!AD74</f>
        <v>56.71</v>
      </c>
      <c r="AJ74">
        <f>'OHL Raw'!AE74</f>
        <v>50.51</v>
      </c>
    </row>
    <row r="75" spans="1:36" x14ac:dyDescent="0.2">
      <c r="A75" t="str">
        <f>'OHL Raw'!B75</f>
        <v>Brendan Harrogate</v>
      </c>
      <c r="B75" t="s">
        <v>1748</v>
      </c>
      <c r="C75" t="str">
        <f>'OHL Raw'!C75</f>
        <v>RW</v>
      </c>
      <c r="D75" t="str">
        <f t="shared" si="19"/>
        <v>F</v>
      </c>
      <c r="E75" t="str">
        <f>IF(ISNUMBER(SEARCH("/",'OHL Raw'!D75))=TRUE,"Multiple",'OHL Raw'!D75)</f>
        <v>Multiple</v>
      </c>
      <c r="F75" s="2">
        <f ca="1">ROUNDDOWN('OHL Raw'!E75+((TODAY()-42993)/365),0)</f>
        <v>20</v>
      </c>
      <c r="G75">
        <f>'OHL Raw'!F75</f>
        <v>54</v>
      </c>
      <c r="H75" s="1">
        <f>'OHL Raw'!U75</f>
        <v>12.47</v>
      </c>
      <c r="I75" s="1">
        <f>'OHL Raw'!T75</f>
        <v>673.4</v>
      </c>
      <c r="J75">
        <f>'OHL Raw'!AH75</f>
        <v>36</v>
      </c>
      <c r="K75">
        <f>'OHL Raw'!AI75</f>
        <v>29</v>
      </c>
      <c r="L75" s="1">
        <f t="shared" si="13"/>
        <v>3.2076032076032077</v>
      </c>
      <c r="M75" s="1">
        <f t="shared" si="14"/>
        <v>2.5839025839025838</v>
      </c>
      <c r="N75">
        <f>'OHL Raw'!L75</f>
        <v>100</v>
      </c>
      <c r="O75" s="1">
        <f t="shared" si="15"/>
        <v>8.9100089100089104</v>
      </c>
      <c r="P75">
        <f>'OHL Raw'!AK75</f>
        <v>13</v>
      </c>
      <c r="Q75">
        <f>'OHL Raw'!AN75</f>
        <v>10</v>
      </c>
      <c r="R75">
        <f>'OHL Raw'!AQ75</f>
        <v>77</v>
      </c>
      <c r="S75" s="1">
        <f t="shared" si="20"/>
        <v>13</v>
      </c>
      <c r="T75" s="1">
        <f t="shared" si="21"/>
        <v>10</v>
      </c>
      <c r="U75" s="1">
        <f t="shared" si="22"/>
        <v>77</v>
      </c>
      <c r="V75">
        <f>'OHL Raw'!J75</f>
        <v>17</v>
      </c>
      <c r="W75" s="1">
        <f t="shared" si="16"/>
        <v>1.5147015147015148</v>
      </c>
      <c r="X75">
        <f>'OHL Raw'!G75</f>
        <v>9</v>
      </c>
      <c r="Y75" s="1">
        <f t="shared" si="17"/>
        <v>0.80190080190080193</v>
      </c>
      <c r="Z75">
        <f>'OHL Raw'!AJ75</f>
        <v>3</v>
      </c>
      <c r="AA75">
        <f>'OHL Raw'!AM75</f>
        <v>2</v>
      </c>
      <c r="AB75">
        <f>'OHL Raw'!AP75</f>
        <v>4</v>
      </c>
      <c r="AC75" s="1">
        <f t="shared" si="23"/>
        <v>9.3716799458939555</v>
      </c>
      <c r="AD75" s="1">
        <f t="shared" si="18"/>
        <v>0.83501751819666969</v>
      </c>
      <c r="AE75" s="1">
        <f t="shared" si="24"/>
        <v>9</v>
      </c>
      <c r="AF75" s="1">
        <f t="shared" si="25"/>
        <v>9.3716799458939573</v>
      </c>
      <c r="AG75">
        <f>'OHL Raw'!AB75</f>
        <v>13.53</v>
      </c>
      <c r="AH75">
        <f>'OHL Raw'!AC75</f>
        <v>14.15</v>
      </c>
      <c r="AI75">
        <f>'OHL Raw'!AD75</f>
        <v>50.27</v>
      </c>
      <c r="AJ75">
        <f>'OHL Raw'!AE75</f>
        <v>49.6</v>
      </c>
    </row>
    <row r="76" spans="1:36" x14ac:dyDescent="0.2">
      <c r="A76" t="str">
        <f>'OHL Raw'!B76</f>
        <v>Brett Jacklin</v>
      </c>
      <c r="B76" t="s">
        <v>1748</v>
      </c>
      <c r="C76" t="str">
        <f>'OHL Raw'!C76</f>
        <v>RW</v>
      </c>
      <c r="D76" t="str">
        <f t="shared" si="19"/>
        <v>F</v>
      </c>
      <c r="E76" t="str">
        <f>IF(ISNUMBER(SEARCH("/",'OHL Raw'!D76))=TRUE,"Multiple",'OHL Raw'!D76)</f>
        <v>SSM</v>
      </c>
      <c r="F76" s="2">
        <f ca="1">ROUNDDOWN('OHL Raw'!E76+((TODAY()-42993)/365),0)</f>
        <v>18</v>
      </c>
      <c r="G76">
        <f>'OHL Raw'!F76</f>
        <v>49</v>
      </c>
      <c r="H76" s="1">
        <f>'OHL Raw'!U76</f>
        <v>8.15</v>
      </c>
      <c r="I76" s="1">
        <f>'OHL Raw'!T76</f>
        <v>399.26</v>
      </c>
      <c r="J76">
        <f>'OHL Raw'!AH76</f>
        <v>17</v>
      </c>
      <c r="K76">
        <f>'OHL Raw'!AI76</f>
        <v>7</v>
      </c>
      <c r="L76" s="1">
        <f t="shared" si="13"/>
        <v>2.5547262435505687</v>
      </c>
      <c r="M76" s="1">
        <f t="shared" si="14"/>
        <v>1.0519461002855282</v>
      </c>
      <c r="N76">
        <f>'OHL Raw'!L76</f>
        <v>36</v>
      </c>
      <c r="O76" s="1">
        <f t="shared" si="15"/>
        <v>5.4100085157541455</v>
      </c>
      <c r="P76">
        <f>'OHL Raw'!AK76</f>
        <v>7</v>
      </c>
      <c r="Q76">
        <f>'OHL Raw'!AN76</f>
        <v>2</v>
      </c>
      <c r="R76">
        <f>'OHL Raw'!AQ76</f>
        <v>27</v>
      </c>
      <c r="S76" s="1">
        <f t="shared" si="20"/>
        <v>19.444444444444446</v>
      </c>
      <c r="T76" s="1">
        <f t="shared" si="21"/>
        <v>5.5555555555555554</v>
      </c>
      <c r="U76" s="1">
        <f t="shared" si="22"/>
        <v>75</v>
      </c>
      <c r="V76">
        <f>'OHL Raw'!J76</f>
        <v>8</v>
      </c>
      <c r="W76" s="1">
        <f t="shared" si="16"/>
        <v>1.2022241146120323</v>
      </c>
      <c r="X76">
        <f>'OHL Raw'!G76</f>
        <v>4</v>
      </c>
      <c r="Y76" s="1">
        <f t="shared" si="17"/>
        <v>0.60111205730601613</v>
      </c>
      <c r="Z76">
        <f>'OHL Raw'!AJ76</f>
        <v>0</v>
      </c>
      <c r="AA76">
        <f>'OHL Raw'!AM76</f>
        <v>1</v>
      </c>
      <c r="AB76">
        <f>'OHL Raw'!AP76</f>
        <v>3</v>
      </c>
      <c r="AC76" s="1">
        <f t="shared" si="23"/>
        <v>3.5644514319927056</v>
      </c>
      <c r="AD76" s="1">
        <f t="shared" si="18"/>
        <v>0.53565868336312772</v>
      </c>
      <c r="AE76" s="1">
        <f t="shared" si="24"/>
        <v>11.111111111111111</v>
      </c>
      <c r="AF76" s="1">
        <f t="shared" si="25"/>
        <v>9.9012539777575146</v>
      </c>
      <c r="AG76">
        <f>'OHL Raw'!AB76</f>
        <v>13.98</v>
      </c>
      <c r="AH76">
        <f>'OHL Raw'!AC76</f>
        <v>13.59</v>
      </c>
      <c r="AI76">
        <f>'OHL Raw'!AD76</f>
        <v>60.31</v>
      </c>
      <c r="AJ76">
        <f>'OHL Raw'!AE76</f>
        <v>45.9</v>
      </c>
    </row>
    <row r="77" spans="1:36" x14ac:dyDescent="0.2">
      <c r="A77" t="str">
        <f>'OHL Raw'!B77</f>
        <v>Brett McKenzie</v>
      </c>
      <c r="B77" t="s">
        <v>1748</v>
      </c>
      <c r="C77" t="str">
        <f>'OHL Raw'!C77</f>
        <v>C</v>
      </c>
      <c r="D77" t="str">
        <f t="shared" si="19"/>
        <v>F</v>
      </c>
      <c r="E77" t="str">
        <f>IF(ISNUMBER(SEARCH("/",'OHL Raw'!D77))=TRUE,"Multiple",'OHL Raw'!D77)</f>
        <v>Multiple</v>
      </c>
      <c r="F77" s="2">
        <f ca="1">ROUNDDOWN('OHL Raw'!E77+((TODAY()-42993)/365),0)</f>
        <v>21</v>
      </c>
      <c r="G77">
        <f>'OHL Raw'!F77</f>
        <v>64</v>
      </c>
      <c r="H77" s="1">
        <f>'OHL Raw'!U77</f>
        <v>14.74</v>
      </c>
      <c r="I77" s="1">
        <f>'OHL Raw'!T77</f>
        <v>943.62</v>
      </c>
      <c r="J77">
        <f>'OHL Raw'!AH77</f>
        <v>53</v>
      </c>
      <c r="K77">
        <f>'OHL Raw'!AI77</f>
        <v>56</v>
      </c>
      <c r="L77" s="1">
        <f t="shared" si="13"/>
        <v>3.3700006358491765</v>
      </c>
      <c r="M77" s="1">
        <f t="shared" si="14"/>
        <v>3.5607553888217716</v>
      </c>
      <c r="N77">
        <f>'OHL Raw'!L77</f>
        <v>185</v>
      </c>
      <c r="O77" s="1">
        <f t="shared" si="15"/>
        <v>11.763209766643353</v>
      </c>
      <c r="P77">
        <f>'OHL Raw'!AK77</f>
        <v>30</v>
      </c>
      <c r="Q77">
        <f>'OHL Raw'!AN77</f>
        <v>28</v>
      </c>
      <c r="R77">
        <f>'OHL Raw'!AQ77</f>
        <v>127</v>
      </c>
      <c r="S77" s="1">
        <f t="shared" si="20"/>
        <v>16.216216216216218</v>
      </c>
      <c r="T77" s="1">
        <f t="shared" si="21"/>
        <v>15.135135135135137</v>
      </c>
      <c r="U77" s="1">
        <f t="shared" si="22"/>
        <v>68.648648648648646</v>
      </c>
      <c r="V77">
        <f>'OHL Raw'!J77</f>
        <v>23</v>
      </c>
      <c r="W77" s="1">
        <f t="shared" si="16"/>
        <v>1.4624531061232275</v>
      </c>
      <c r="X77">
        <f>'OHL Raw'!G77</f>
        <v>15</v>
      </c>
      <c r="Y77" s="1">
        <f t="shared" si="17"/>
        <v>0.95377376486297449</v>
      </c>
      <c r="Z77">
        <f>'OHL Raw'!AJ77</f>
        <v>3</v>
      </c>
      <c r="AA77">
        <f>'OHL Raw'!AM77</f>
        <v>4</v>
      </c>
      <c r="AB77">
        <f>'OHL Raw'!AP77</f>
        <v>8</v>
      </c>
      <c r="AC77" s="1">
        <f t="shared" si="23"/>
        <v>19.174883020598084</v>
      </c>
      <c r="AD77" s="1">
        <f t="shared" si="18"/>
        <v>1.2192333579575307</v>
      </c>
      <c r="AE77" s="1">
        <f t="shared" si="24"/>
        <v>8.1081081081081088</v>
      </c>
      <c r="AF77" s="1">
        <f t="shared" si="25"/>
        <v>10.364801632755722</v>
      </c>
      <c r="AG77">
        <f>'OHL Raw'!AB77</f>
        <v>14.93</v>
      </c>
      <c r="AH77">
        <f>'OHL Raw'!AC77</f>
        <v>14.1</v>
      </c>
      <c r="AI77">
        <f>'OHL Raw'!AD77</f>
        <v>51.04</v>
      </c>
      <c r="AJ77">
        <f>'OHL Raw'!AE77</f>
        <v>50.79</v>
      </c>
    </row>
    <row r="78" spans="1:36" x14ac:dyDescent="0.2">
      <c r="A78" t="str">
        <f>'OHL Raw'!B78</f>
        <v>Brett Neumann</v>
      </c>
      <c r="B78" t="s">
        <v>1748</v>
      </c>
      <c r="C78" t="str">
        <f>'OHL Raw'!C78</f>
        <v>C</v>
      </c>
      <c r="D78" t="str">
        <f t="shared" si="19"/>
        <v>F</v>
      </c>
      <c r="E78" t="str">
        <f>IF(ISNUMBER(SEARCH("/",'OHL Raw'!D78))=TRUE,"Multiple",'OHL Raw'!D78)</f>
        <v>KGN</v>
      </c>
      <c r="F78" s="2">
        <f ca="1">ROUNDDOWN('OHL Raw'!E78+((TODAY()-42993)/365),0)</f>
        <v>19</v>
      </c>
      <c r="G78">
        <f>'OHL Raw'!F78</f>
        <v>68</v>
      </c>
      <c r="H78" s="1">
        <f>'OHL Raw'!U78</f>
        <v>14.07</v>
      </c>
      <c r="I78" s="1">
        <f>'OHL Raw'!T78</f>
        <v>956.46</v>
      </c>
      <c r="J78">
        <f>'OHL Raw'!AH78</f>
        <v>47</v>
      </c>
      <c r="K78">
        <f>'OHL Raw'!AI78</f>
        <v>46</v>
      </c>
      <c r="L78" s="1">
        <f t="shared" si="13"/>
        <v>2.9483721222006145</v>
      </c>
      <c r="M78" s="1">
        <f t="shared" si="14"/>
        <v>2.8856408004516654</v>
      </c>
      <c r="N78">
        <f>'OHL Raw'!L78</f>
        <v>172</v>
      </c>
      <c r="O78" s="1">
        <f t="shared" si="15"/>
        <v>10.78978734081927</v>
      </c>
      <c r="P78">
        <f>'OHL Raw'!AK78</f>
        <v>22</v>
      </c>
      <c r="Q78">
        <f>'OHL Raw'!AN78</f>
        <v>24</v>
      </c>
      <c r="R78">
        <f>'OHL Raw'!AQ78</f>
        <v>126</v>
      </c>
      <c r="S78" s="1">
        <f t="shared" si="20"/>
        <v>12.790697674418606</v>
      </c>
      <c r="T78" s="1">
        <f t="shared" si="21"/>
        <v>13.953488372093023</v>
      </c>
      <c r="U78" s="1">
        <f t="shared" si="22"/>
        <v>73.255813953488371</v>
      </c>
      <c r="V78">
        <f>'OHL Raw'!J78</f>
        <v>24</v>
      </c>
      <c r="W78" s="1">
        <f t="shared" si="16"/>
        <v>1.505551721974782</v>
      </c>
      <c r="X78">
        <f>'OHL Raw'!G78</f>
        <v>13</v>
      </c>
      <c r="Y78" s="1">
        <f t="shared" si="17"/>
        <v>0.81550718273634015</v>
      </c>
      <c r="Z78">
        <f>'OHL Raw'!AJ78</f>
        <v>4</v>
      </c>
      <c r="AA78">
        <f>'OHL Raw'!AM78</f>
        <v>3</v>
      </c>
      <c r="AB78">
        <f>'OHL Raw'!AP78</f>
        <v>6</v>
      </c>
      <c r="AC78" s="1">
        <f t="shared" si="23"/>
        <v>16.739093270182551</v>
      </c>
      <c r="AD78" s="1">
        <f t="shared" si="18"/>
        <v>1.0500654457174925</v>
      </c>
      <c r="AE78" s="1">
        <f t="shared" si="24"/>
        <v>7.5581395348837201</v>
      </c>
      <c r="AF78" s="1">
        <f t="shared" si="25"/>
        <v>9.7320309710363677</v>
      </c>
      <c r="AG78">
        <f>'OHL Raw'!AB78</f>
        <v>14.47</v>
      </c>
      <c r="AH78">
        <f>'OHL Raw'!AC78</f>
        <v>13.51</v>
      </c>
      <c r="AI78">
        <f>'OHL Raw'!AD78</f>
        <v>52.18</v>
      </c>
      <c r="AJ78">
        <f>'OHL Raw'!AE78</f>
        <v>50.02</v>
      </c>
    </row>
    <row r="79" spans="1:36" x14ac:dyDescent="0.2">
      <c r="A79" t="str">
        <f>'OHL Raw'!B79</f>
        <v>Brock Hill</v>
      </c>
      <c r="B79" t="s">
        <v>1748</v>
      </c>
      <c r="C79" t="str">
        <f>'OHL Raw'!C79</f>
        <v>D</v>
      </c>
      <c r="D79" t="str">
        <f t="shared" si="19"/>
        <v>D</v>
      </c>
      <c r="E79" t="str">
        <f>IF(ISNUMBER(SEARCH("/",'OHL Raw'!D79))=TRUE,"Multiple",'OHL Raw'!D79)</f>
        <v>SAG</v>
      </c>
      <c r="F79" s="2">
        <f ca="1">ROUNDDOWN('OHL Raw'!E79+((TODAY()-42993)/365),0)</f>
        <v>19</v>
      </c>
      <c r="G79">
        <f>'OHL Raw'!F79</f>
        <v>22</v>
      </c>
      <c r="H79" s="1">
        <f>'OHL Raw'!U79</f>
        <v>10.93</v>
      </c>
      <c r="I79" s="1">
        <f>'OHL Raw'!T79</f>
        <v>240.46</v>
      </c>
      <c r="J79">
        <f>'OHL Raw'!AH79</f>
        <v>7</v>
      </c>
      <c r="K79">
        <f>'OHL Raw'!AI79</f>
        <v>14</v>
      </c>
      <c r="L79" s="1">
        <f t="shared" si="13"/>
        <v>1.7466522498544457</v>
      </c>
      <c r="M79" s="1">
        <f t="shared" si="14"/>
        <v>3.4933044997088913</v>
      </c>
      <c r="N79">
        <f>'OHL Raw'!L79</f>
        <v>7</v>
      </c>
      <c r="O79" s="1">
        <f t="shared" si="15"/>
        <v>1.7466522498544457</v>
      </c>
      <c r="P79">
        <f>'OHL Raw'!AK79</f>
        <v>1</v>
      </c>
      <c r="Q79">
        <f>'OHL Raw'!AN79</f>
        <v>0</v>
      </c>
      <c r="R79">
        <f>'OHL Raw'!AQ79</f>
        <v>6</v>
      </c>
      <c r="S79" s="1">
        <f t="shared" si="20"/>
        <v>14.285714285714285</v>
      </c>
      <c r="T79" s="1">
        <f t="shared" si="21"/>
        <v>0</v>
      </c>
      <c r="U79" s="1">
        <f t="shared" si="22"/>
        <v>85.714285714285708</v>
      </c>
      <c r="V79">
        <f>'OHL Raw'!J79</f>
        <v>3</v>
      </c>
      <c r="W79" s="1">
        <f t="shared" si="16"/>
        <v>0.74856524993761964</v>
      </c>
      <c r="X79">
        <f>'OHL Raw'!G79</f>
        <v>0</v>
      </c>
      <c r="Y79" s="1">
        <f t="shared" si="17"/>
        <v>0</v>
      </c>
      <c r="Z79">
        <f>'OHL Raw'!AJ79</f>
        <v>0</v>
      </c>
      <c r="AA79">
        <f>'OHL Raw'!AM79</f>
        <v>0</v>
      </c>
      <c r="AB79">
        <f>'OHL Raw'!AP79</f>
        <v>0</v>
      </c>
      <c r="AC79" s="1">
        <f t="shared" si="23"/>
        <v>0.60018359785251085</v>
      </c>
      <c r="AD79" s="1">
        <f t="shared" si="18"/>
        <v>0.14975886164497484</v>
      </c>
      <c r="AE79" s="1">
        <f t="shared" si="24"/>
        <v>0</v>
      </c>
      <c r="AF79" s="1">
        <f t="shared" si="25"/>
        <v>8.57405139789301</v>
      </c>
      <c r="AG79">
        <f>'OHL Raw'!AB79</f>
        <v>12.62</v>
      </c>
      <c r="AH79">
        <f>'OHL Raw'!AC79</f>
        <v>13.88</v>
      </c>
      <c r="AI79">
        <f>'OHL Raw'!AD79</f>
        <v>49.24</v>
      </c>
      <c r="AJ79">
        <f>'OHL Raw'!AE79</f>
        <v>49.71</v>
      </c>
    </row>
    <row r="80" spans="1:36" x14ac:dyDescent="0.2">
      <c r="A80" t="str">
        <f>'OHL Raw'!B80</f>
        <v>Bryan Laureigh</v>
      </c>
      <c r="B80" t="s">
        <v>1748</v>
      </c>
      <c r="C80" t="str">
        <f>'OHL Raw'!C80</f>
        <v>LW</v>
      </c>
      <c r="D80" t="str">
        <f t="shared" si="19"/>
        <v>F</v>
      </c>
      <c r="E80" t="str">
        <f>IF(ISNUMBER(SEARCH("/",'OHL Raw'!D80))=TRUE,"Multiple",'OHL Raw'!D80)</f>
        <v>KGN</v>
      </c>
      <c r="F80" s="2">
        <f ca="1">ROUNDDOWN('OHL Raw'!E80+((TODAY()-42993)/365),0)</f>
        <v>17</v>
      </c>
      <c r="G80">
        <f>'OHL Raw'!F80</f>
        <v>57</v>
      </c>
      <c r="H80" s="1">
        <f>'OHL Raw'!U80</f>
        <v>8.43</v>
      </c>
      <c r="I80" s="1">
        <f>'OHL Raw'!T80</f>
        <v>480.65</v>
      </c>
      <c r="J80">
        <f>'OHL Raw'!AH80</f>
        <v>10</v>
      </c>
      <c r="K80">
        <f>'OHL Raw'!AI80</f>
        <v>19</v>
      </c>
      <c r="L80" s="1">
        <f t="shared" si="13"/>
        <v>1.2483095807760325</v>
      </c>
      <c r="M80" s="1">
        <f t="shared" si="14"/>
        <v>2.3717882034744617</v>
      </c>
      <c r="N80">
        <f>'OHL Raw'!L80</f>
        <v>21</v>
      </c>
      <c r="O80" s="1">
        <f t="shared" si="15"/>
        <v>2.6214501196296682</v>
      </c>
      <c r="P80">
        <f>'OHL Raw'!AK80</f>
        <v>3</v>
      </c>
      <c r="Q80">
        <f>'OHL Raw'!AN80</f>
        <v>6</v>
      </c>
      <c r="R80">
        <f>'OHL Raw'!AQ80</f>
        <v>12</v>
      </c>
      <c r="S80" s="1">
        <f t="shared" si="20"/>
        <v>14.285714285714285</v>
      </c>
      <c r="T80" s="1">
        <f t="shared" si="21"/>
        <v>28.571428571428569</v>
      </c>
      <c r="U80" s="1">
        <f t="shared" si="22"/>
        <v>57.142857142857139</v>
      </c>
      <c r="V80">
        <f>'OHL Raw'!J80</f>
        <v>6</v>
      </c>
      <c r="W80" s="1">
        <f t="shared" si="16"/>
        <v>0.74898574846561949</v>
      </c>
      <c r="X80">
        <f>'OHL Raw'!G80</f>
        <v>3</v>
      </c>
      <c r="Y80" s="1">
        <f t="shared" si="17"/>
        <v>0.37449287423280975</v>
      </c>
      <c r="Z80">
        <f>'OHL Raw'!AJ80</f>
        <v>0</v>
      </c>
      <c r="AA80">
        <f>'OHL Raw'!AM80</f>
        <v>2</v>
      </c>
      <c r="AB80">
        <f>'OHL Raw'!AP80</f>
        <v>1</v>
      </c>
      <c r="AC80" s="1">
        <f t="shared" si="23"/>
        <v>2.3952524482645572</v>
      </c>
      <c r="AD80" s="1">
        <f t="shared" si="18"/>
        <v>0.29900165795458944</v>
      </c>
      <c r="AE80" s="1">
        <f t="shared" si="24"/>
        <v>14.285714285714285</v>
      </c>
      <c r="AF80" s="1">
        <f t="shared" si="25"/>
        <v>11.405964039355034</v>
      </c>
      <c r="AG80">
        <f>'OHL Raw'!AB80</f>
        <v>14.49</v>
      </c>
      <c r="AH80">
        <f>'OHL Raw'!AC80</f>
        <v>14.02</v>
      </c>
      <c r="AI80">
        <f>'OHL Raw'!AD80</f>
        <v>51.3</v>
      </c>
      <c r="AJ80">
        <f>'OHL Raw'!AE80</f>
        <v>50.29</v>
      </c>
    </row>
    <row r="81" spans="1:36" x14ac:dyDescent="0.2">
      <c r="A81" t="str">
        <f>'OHL Raw'!B81</f>
        <v>C.J. Clarke</v>
      </c>
      <c r="B81" t="s">
        <v>1748</v>
      </c>
      <c r="C81" t="str">
        <f>'OHL Raw'!C81</f>
        <v>RW</v>
      </c>
      <c r="D81" t="str">
        <f t="shared" si="19"/>
        <v>F</v>
      </c>
      <c r="E81" t="str">
        <f>IF(ISNUMBER(SEARCH("/",'OHL Raw'!D81))=TRUE,"Multiple",'OHL Raw'!D81)</f>
        <v>FLNT</v>
      </c>
      <c r="F81" s="2">
        <f ca="1">ROUNDDOWN('OHL Raw'!E81+((TODAY()-42993)/365),0)</f>
        <v>19</v>
      </c>
      <c r="G81">
        <f>'OHL Raw'!F81</f>
        <v>66</v>
      </c>
      <c r="H81" s="1">
        <f>'OHL Raw'!U81</f>
        <v>11.03</v>
      </c>
      <c r="I81" s="1">
        <f>'OHL Raw'!T81</f>
        <v>728.07</v>
      </c>
      <c r="J81">
        <f>'OHL Raw'!AH81</f>
        <v>27</v>
      </c>
      <c r="K81">
        <f>'OHL Raw'!AI81</f>
        <v>43</v>
      </c>
      <c r="L81" s="1">
        <f t="shared" si="13"/>
        <v>2.2250607771230788</v>
      </c>
      <c r="M81" s="1">
        <f t="shared" si="14"/>
        <v>3.5436153117145328</v>
      </c>
      <c r="N81">
        <f>'OHL Raw'!L81</f>
        <v>110</v>
      </c>
      <c r="O81" s="1">
        <f t="shared" si="15"/>
        <v>9.0650624253162473</v>
      </c>
      <c r="P81">
        <f>'OHL Raw'!AK81</f>
        <v>10</v>
      </c>
      <c r="Q81">
        <f>'OHL Raw'!AN81</f>
        <v>14</v>
      </c>
      <c r="R81">
        <f>'OHL Raw'!AQ81</f>
        <v>86</v>
      </c>
      <c r="S81" s="1">
        <f t="shared" si="20"/>
        <v>9.0909090909090917</v>
      </c>
      <c r="T81" s="1">
        <f t="shared" si="21"/>
        <v>12.727272727272727</v>
      </c>
      <c r="U81" s="1">
        <f t="shared" si="22"/>
        <v>78.181818181818187</v>
      </c>
      <c r="V81">
        <f>'OHL Raw'!J81</f>
        <v>18</v>
      </c>
      <c r="W81" s="1">
        <f t="shared" si="16"/>
        <v>1.4833738514153858</v>
      </c>
      <c r="X81">
        <f>'OHL Raw'!G81</f>
        <v>11</v>
      </c>
      <c r="Y81" s="1">
        <f t="shared" si="17"/>
        <v>0.9065062425316246</v>
      </c>
      <c r="Z81">
        <f>'OHL Raw'!AJ81</f>
        <v>5</v>
      </c>
      <c r="AA81">
        <f>'OHL Raw'!AM81</f>
        <v>3</v>
      </c>
      <c r="AB81">
        <f>'OHL Raw'!AP81</f>
        <v>3</v>
      </c>
      <c r="AC81" s="1">
        <f t="shared" si="23"/>
        <v>9.9589120586175337</v>
      </c>
      <c r="AD81" s="1">
        <f t="shared" si="18"/>
        <v>0.82071054090547879</v>
      </c>
      <c r="AE81" s="1">
        <f t="shared" si="24"/>
        <v>10</v>
      </c>
      <c r="AF81" s="1">
        <f t="shared" si="25"/>
        <v>9.05355641692503</v>
      </c>
      <c r="AG81">
        <f>'OHL Raw'!AB81</f>
        <v>13.73</v>
      </c>
      <c r="AH81">
        <f>'OHL Raw'!AC81</f>
        <v>13.87</v>
      </c>
      <c r="AI81">
        <f>'OHL Raw'!AD81</f>
        <v>35.96</v>
      </c>
      <c r="AJ81">
        <f>'OHL Raw'!AE81</f>
        <v>52.15</v>
      </c>
    </row>
    <row r="82" spans="1:36" x14ac:dyDescent="0.2">
      <c r="A82" t="str">
        <f>'OHL Raw'!B82</f>
        <v>Cade Robinson</v>
      </c>
      <c r="B82" t="s">
        <v>1748</v>
      </c>
      <c r="C82" t="str">
        <f>'OHL Raw'!C82</f>
        <v>RW</v>
      </c>
      <c r="D82" t="str">
        <f t="shared" si="19"/>
        <v>F</v>
      </c>
      <c r="E82" t="str">
        <f>IF(ISNUMBER(SEARCH("/",'OHL Raw'!D82))=TRUE,"Multiple",'OHL Raw'!D82)</f>
        <v>Multiple</v>
      </c>
      <c r="F82" s="2">
        <f ca="1">ROUNDDOWN('OHL Raw'!E82+((TODAY()-42993)/365),0)</f>
        <v>18</v>
      </c>
      <c r="G82">
        <f>'OHL Raw'!F82</f>
        <v>65</v>
      </c>
      <c r="H82" s="1">
        <f>'OHL Raw'!U82</f>
        <v>10.78</v>
      </c>
      <c r="I82" s="1">
        <f>'OHL Raw'!T82</f>
        <v>700.57</v>
      </c>
      <c r="J82">
        <f>'OHL Raw'!AH82</f>
        <v>28</v>
      </c>
      <c r="K82">
        <f>'OHL Raw'!AI82</f>
        <v>38</v>
      </c>
      <c r="L82" s="1">
        <f t="shared" si="13"/>
        <v>2.3980473043378963</v>
      </c>
      <c r="M82" s="1">
        <f t="shared" si="14"/>
        <v>3.2544927701728588</v>
      </c>
      <c r="N82">
        <f>'OHL Raw'!L82</f>
        <v>72</v>
      </c>
      <c r="O82" s="1">
        <f t="shared" si="15"/>
        <v>6.1664073540117323</v>
      </c>
      <c r="P82">
        <f>'OHL Raw'!AK82</f>
        <v>16</v>
      </c>
      <c r="Q82">
        <f>'OHL Raw'!AN82</f>
        <v>11</v>
      </c>
      <c r="R82">
        <f>'OHL Raw'!AQ82</f>
        <v>45</v>
      </c>
      <c r="S82" s="1">
        <f t="shared" si="20"/>
        <v>22.222222222222221</v>
      </c>
      <c r="T82" s="1">
        <f t="shared" si="21"/>
        <v>15.277777777777779</v>
      </c>
      <c r="U82" s="1">
        <f t="shared" si="22"/>
        <v>62.5</v>
      </c>
      <c r="V82">
        <f>'OHL Raw'!J82</f>
        <v>20</v>
      </c>
      <c r="W82" s="1">
        <f t="shared" si="16"/>
        <v>1.7128909316699257</v>
      </c>
      <c r="X82">
        <f>'OHL Raw'!G82</f>
        <v>7</v>
      </c>
      <c r="Y82" s="1">
        <f t="shared" si="17"/>
        <v>0.59951182608447406</v>
      </c>
      <c r="Z82">
        <f>'OHL Raw'!AJ82</f>
        <v>4</v>
      </c>
      <c r="AA82">
        <f>'OHL Raw'!AM82</f>
        <v>2</v>
      </c>
      <c r="AB82">
        <f>'OHL Raw'!AP82</f>
        <v>1</v>
      </c>
      <c r="AC82" s="1">
        <f t="shared" si="23"/>
        <v>8.1237850468270167</v>
      </c>
      <c r="AD82" s="1">
        <f t="shared" si="18"/>
        <v>0.69575788687728712</v>
      </c>
      <c r="AE82" s="1">
        <f t="shared" si="24"/>
        <v>9.7222222222222232</v>
      </c>
      <c r="AF82" s="1">
        <f t="shared" si="25"/>
        <v>11.283034787259744</v>
      </c>
      <c r="AG82">
        <f>'OHL Raw'!AB82</f>
        <v>14.51</v>
      </c>
      <c r="AH82">
        <f>'OHL Raw'!AC82</f>
        <v>13.83</v>
      </c>
      <c r="AI82">
        <f>'OHL Raw'!AD82</f>
        <v>47.29</v>
      </c>
      <c r="AJ82">
        <f>'OHL Raw'!AE82</f>
        <v>51.09</v>
      </c>
    </row>
    <row r="83" spans="1:36" x14ac:dyDescent="0.2">
      <c r="A83" t="str">
        <f>'OHL Raw'!B83</f>
        <v>Cal Davis</v>
      </c>
      <c r="B83" t="s">
        <v>1748</v>
      </c>
      <c r="C83" t="str">
        <f>'OHL Raw'!C83</f>
        <v>LW</v>
      </c>
      <c r="D83" t="str">
        <f t="shared" si="19"/>
        <v>F</v>
      </c>
      <c r="E83" t="str">
        <f>IF(ISNUMBER(SEARCH("/",'OHL Raw'!D83))=TRUE,"Multiple",'OHL Raw'!D83)</f>
        <v>KGN</v>
      </c>
      <c r="F83" s="2">
        <f ca="1">ROUNDDOWN('OHL Raw'!E83+((TODAY()-42993)/365),0)</f>
        <v>19</v>
      </c>
      <c r="G83">
        <f>'OHL Raw'!F83</f>
        <v>15</v>
      </c>
      <c r="H83" s="1">
        <f>'OHL Raw'!U83</f>
        <v>10.08</v>
      </c>
      <c r="I83" s="1">
        <f>'OHL Raw'!T83</f>
        <v>151.24</v>
      </c>
      <c r="J83">
        <f>'OHL Raw'!AH83</f>
        <v>6</v>
      </c>
      <c r="K83">
        <f>'OHL Raw'!AI83</f>
        <v>6</v>
      </c>
      <c r="L83" s="1">
        <f t="shared" si="13"/>
        <v>2.3803226659613856</v>
      </c>
      <c r="M83" s="1">
        <f t="shared" si="14"/>
        <v>2.3803226659613856</v>
      </c>
      <c r="N83">
        <f>'OHL Raw'!L83</f>
        <v>14</v>
      </c>
      <c r="O83" s="1">
        <f t="shared" si="15"/>
        <v>5.5540862205765666</v>
      </c>
      <c r="P83">
        <f>'OHL Raw'!AK83</f>
        <v>2</v>
      </c>
      <c r="Q83">
        <f>'OHL Raw'!AN83</f>
        <v>2</v>
      </c>
      <c r="R83">
        <f>'OHL Raw'!AQ83</f>
        <v>10</v>
      </c>
      <c r="S83" s="1">
        <f t="shared" si="20"/>
        <v>14.285714285714285</v>
      </c>
      <c r="T83" s="1">
        <f t="shared" si="21"/>
        <v>14.285714285714285</v>
      </c>
      <c r="U83" s="1">
        <f t="shared" si="22"/>
        <v>71.428571428571431</v>
      </c>
      <c r="V83">
        <f>'OHL Raw'!J83</f>
        <v>2</v>
      </c>
      <c r="W83" s="1">
        <f t="shared" si="16"/>
        <v>0.79344088865379525</v>
      </c>
      <c r="X83">
        <f>'OHL Raw'!G83</f>
        <v>2</v>
      </c>
      <c r="Y83" s="1">
        <f t="shared" si="17"/>
        <v>0.79344088865379525</v>
      </c>
      <c r="Z83">
        <f>'OHL Raw'!AJ83</f>
        <v>1</v>
      </c>
      <c r="AA83">
        <f>'OHL Raw'!AM83</f>
        <v>0</v>
      </c>
      <c r="AB83">
        <f>'OHL Raw'!AP83</f>
        <v>1</v>
      </c>
      <c r="AC83" s="1">
        <f t="shared" si="23"/>
        <v>1.3986010806073632</v>
      </c>
      <c r="AD83" s="1">
        <f t="shared" si="18"/>
        <v>0.55485364213463229</v>
      </c>
      <c r="AE83" s="1">
        <f t="shared" si="24"/>
        <v>14.285714285714285</v>
      </c>
      <c r="AF83" s="1">
        <f t="shared" si="25"/>
        <v>9.9900077186240228</v>
      </c>
      <c r="AG83">
        <f>'OHL Raw'!AB83</f>
        <v>13.51</v>
      </c>
      <c r="AH83">
        <f>'OHL Raw'!AC83</f>
        <v>12.87</v>
      </c>
      <c r="AI83">
        <f>'OHL Raw'!AD83</f>
        <v>53.65</v>
      </c>
      <c r="AJ83">
        <f>'OHL Raw'!AE83</f>
        <v>48.57</v>
      </c>
    </row>
    <row r="84" spans="1:36" x14ac:dyDescent="0.2">
      <c r="A84" t="str">
        <f>'OHL Raw'!B84</f>
        <v>Caleb Everett</v>
      </c>
      <c r="B84" t="s">
        <v>1748</v>
      </c>
      <c r="C84" t="str">
        <f>'OHL Raw'!C84</f>
        <v>D</v>
      </c>
      <c r="D84" t="str">
        <f t="shared" si="19"/>
        <v>D</v>
      </c>
      <c r="E84" t="str">
        <f>IF(ISNUMBER(SEARCH("/",'OHL Raw'!D84))=TRUE,"Multiple",'OHL Raw'!D84)</f>
        <v>SAG</v>
      </c>
      <c r="F84" s="2">
        <f ca="1">ROUNDDOWN('OHL Raw'!E84+((TODAY()-42993)/365),0)</f>
        <v>18</v>
      </c>
      <c r="G84">
        <f>'OHL Raw'!F84</f>
        <v>58</v>
      </c>
      <c r="H84" s="1">
        <f>'OHL Raw'!U84</f>
        <v>14.09</v>
      </c>
      <c r="I84" s="1">
        <f>'OHL Raw'!T84</f>
        <v>817.38</v>
      </c>
      <c r="J84">
        <f>'OHL Raw'!AH84</f>
        <v>33</v>
      </c>
      <c r="K84">
        <f>'OHL Raw'!AI84</f>
        <v>44</v>
      </c>
      <c r="L84" s="1">
        <f t="shared" si="13"/>
        <v>2.4223739264479192</v>
      </c>
      <c r="M84" s="1">
        <f t="shared" si="14"/>
        <v>3.2298319019305586</v>
      </c>
      <c r="N84">
        <f>'OHL Raw'!L84</f>
        <v>68</v>
      </c>
      <c r="O84" s="1">
        <f t="shared" si="15"/>
        <v>4.9915583938926815</v>
      </c>
      <c r="P84">
        <f>'OHL Raw'!AK84</f>
        <v>2</v>
      </c>
      <c r="Q84">
        <f>'OHL Raw'!AN84</f>
        <v>0</v>
      </c>
      <c r="R84">
        <f>'OHL Raw'!AQ84</f>
        <v>66</v>
      </c>
      <c r="S84" s="1">
        <f t="shared" si="20"/>
        <v>2.9411764705882351</v>
      </c>
      <c r="T84" s="1">
        <f t="shared" si="21"/>
        <v>0</v>
      </c>
      <c r="U84" s="1">
        <f t="shared" si="22"/>
        <v>97.058823529411768</v>
      </c>
      <c r="V84">
        <f>'OHL Raw'!J84</f>
        <v>11</v>
      </c>
      <c r="W84" s="1">
        <f t="shared" si="16"/>
        <v>0.80745797548263964</v>
      </c>
      <c r="X84">
        <f>'OHL Raw'!G84</f>
        <v>5</v>
      </c>
      <c r="Y84" s="1">
        <f t="shared" si="17"/>
        <v>0.36702635249210896</v>
      </c>
      <c r="Z84">
        <f>'OHL Raw'!AJ84</f>
        <v>0</v>
      </c>
      <c r="AA84">
        <f>'OHL Raw'!AM84</f>
        <v>0</v>
      </c>
      <c r="AB84">
        <f>'OHL Raw'!AP84</f>
        <v>5</v>
      </c>
      <c r="AC84" s="1">
        <f t="shared" si="23"/>
        <v>4.6691096915026691</v>
      </c>
      <c r="AD84" s="1">
        <f t="shared" si="18"/>
        <v>0.34273725989155612</v>
      </c>
      <c r="AE84" s="1">
        <f t="shared" si="24"/>
        <v>7.3529411764705888</v>
      </c>
      <c r="AF84" s="1">
        <f t="shared" si="25"/>
        <v>6.8663377816215707</v>
      </c>
      <c r="AG84">
        <f>'OHL Raw'!AB84</f>
        <v>13.21</v>
      </c>
      <c r="AH84">
        <f>'OHL Raw'!AC84</f>
        <v>13.96</v>
      </c>
      <c r="AI84">
        <f>'OHL Raw'!AD84</f>
        <v>46.47</v>
      </c>
      <c r="AJ84">
        <f>'OHL Raw'!AE84</f>
        <v>51.61</v>
      </c>
    </row>
    <row r="85" spans="1:36" x14ac:dyDescent="0.2">
      <c r="A85" t="str">
        <f>'OHL Raw'!B85</f>
        <v>Calvin Martin</v>
      </c>
      <c r="B85" t="s">
        <v>1748</v>
      </c>
      <c r="C85" t="str">
        <f>'OHL Raw'!C85</f>
        <v>LW</v>
      </c>
      <c r="D85" t="str">
        <f t="shared" si="19"/>
        <v>F</v>
      </c>
      <c r="E85" t="str">
        <f>IF(ISNUMBER(SEARCH("/",'OHL Raw'!D85))=TRUE,"Multiple",'OHL Raw'!D85)</f>
        <v>SSM</v>
      </c>
      <c r="F85" s="2">
        <f ca="1">ROUNDDOWN('OHL Raw'!E85+((TODAY()-42993)/365),0)</f>
        <v>18</v>
      </c>
      <c r="G85">
        <f>'OHL Raw'!F85</f>
        <v>19</v>
      </c>
      <c r="H85" s="1">
        <f>'OHL Raw'!U85</f>
        <v>6.98</v>
      </c>
      <c r="I85" s="1">
        <f>'OHL Raw'!T85</f>
        <v>132.71</v>
      </c>
      <c r="J85">
        <f>'OHL Raw'!AH85</f>
        <v>3</v>
      </c>
      <c r="K85">
        <f>'OHL Raw'!AI85</f>
        <v>4</v>
      </c>
      <c r="L85" s="1">
        <f t="shared" si="13"/>
        <v>1.3563408936779444</v>
      </c>
      <c r="M85" s="1">
        <f t="shared" si="14"/>
        <v>1.8084545249039259</v>
      </c>
      <c r="N85">
        <f>'OHL Raw'!L85</f>
        <v>13</v>
      </c>
      <c r="O85" s="1">
        <f t="shared" si="15"/>
        <v>5.8774772059377582</v>
      </c>
      <c r="P85">
        <f>'OHL Raw'!AK85</f>
        <v>3</v>
      </c>
      <c r="Q85">
        <f>'OHL Raw'!AN85</f>
        <v>1</v>
      </c>
      <c r="R85">
        <f>'OHL Raw'!AQ85</f>
        <v>9</v>
      </c>
      <c r="S85" s="1">
        <f t="shared" si="20"/>
        <v>23.076923076923077</v>
      </c>
      <c r="T85" s="1">
        <f t="shared" si="21"/>
        <v>7.6923076923076925</v>
      </c>
      <c r="U85" s="1">
        <f t="shared" si="22"/>
        <v>69.230769230769226</v>
      </c>
      <c r="V85">
        <f>'OHL Raw'!J85</f>
        <v>0</v>
      </c>
      <c r="W85" s="1">
        <f t="shared" si="16"/>
        <v>0</v>
      </c>
      <c r="X85">
        <f>'OHL Raw'!G85</f>
        <v>0</v>
      </c>
      <c r="Y85" s="1">
        <f t="shared" si="17"/>
        <v>0</v>
      </c>
      <c r="Z85">
        <f>'OHL Raw'!AJ85</f>
        <v>0</v>
      </c>
      <c r="AA85">
        <f>'OHL Raw'!AM85</f>
        <v>0</v>
      </c>
      <c r="AB85">
        <f>'OHL Raw'!AP85</f>
        <v>0</v>
      </c>
      <c r="AC85" s="1">
        <f t="shared" si="23"/>
        <v>1.3857799588534963</v>
      </c>
      <c r="AD85" s="1">
        <f t="shared" si="18"/>
        <v>0.62653000927744529</v>
      </c>
      <c r="AE85" s="1">
        <f t="shared" si="24"/>
        <v>0</v>
      </c>
      <c r="AF85" s="1">
        <f t="shared" si="25"/>
        <v>10.659845837334586</v>
      </c>
      <c r="AG85">
        <f>'OHL Raw'!AB85</f>
        <v>13.37</v>
      </c>
      <c r="AH85">
        <f>'OHL Raw'!AC85</f>
        <v>13.24</v>
      </c>
      <c r="AI85">
        <f>'OHL Raw'!AD85</f>
        <v>60.02</v>
      </c>
      <c r="AJ85">
        <f>'OHL Raw'!AE85</f>
        <v>43.44</v>
      </c>
    </row>
    <row r="86" spans="1:36" x14ac:dyDescent="0.2">
      <c r="A86" t="str">
        <f>'OHL Raw'!B86</f>
        <v>Cam Dineen</v>
      </c>
      <c r="B86" t="s">
        <v>1748</v>
      </c>
      <c r="C86" t="str">
        <f>'OHL Raw'!C86</f>
        <v>D</v>
      </c>
      <c r="D86" t="str">
        <f t="shared" si="19"/>
        <v>D</v>
      </c>
      <c r="E86" t="str">
        <f>IF(ISNUMBER(SEARCH("/",'OHL Raw'!D86))=TRUE,"Multiple",'OHL Raw'!D86)</f>
        <v>Multiple</v>
      </c>
      <c r="F86" s="2">
        <f ca="1">ROUNDDOWN('OHL Raw'!E86+((TODAY()-42993)/365),0)</f>
        <v>19</v>
      </c>
      <c r="G86">
        <f>'OHL Raw'!F86</f>
        <v>65</v>
      </c>
      <c r="H86" s="1">
        <f>'OHL Raw'!U86</f>
        <v>17.3</v>
      </c>
      <c r="I86" s="1">
        <f>'OHL Raw'!T86</f>
        <v>1124.51</v>
      </c>
      <c r="J86">
        <f>'OHL Raw'!AH86</f>
        <v>70</v>
      </c>
      <c r="K86">
        <f>'OHL Raw'!AI86</f>
        <v>66</v>
      </c>
      <c r="L86" s="1">
        <f t="shared" si="13"/>
        <v>3.734960115961619</v>
      </c>
      <c r="M86" s="1">
        <f t="shared" si="14"/>
        <v>3.5215338236209552</v>
      </c>
      <c r="N86">
        <f>'OHL Raw'!L86</f>
        <v>104</v>
      </c>
      <c r="O86" s="1">
        <f t="shared" si="15"/>
        <v>5.5490836008572622</v>
      </c>
      <c r="P86">
        <f>'OHL Raw'!AK86</f>
        <v>3</v>
      </c>
      <c r="Q86">
        <f>'OHL Raw'!AN86</f>
        <v>3</v>
      </c>
      <c r="R86">
        <f>'OHL Raw'!AQ86</f>
        <v>98</v>
      </c>
      <c r="S86" s="1">
        <f t="shared" si="20"/>
        <v>2.8846153846153846</v>
      </c>
      <c r="T86" s="1">
        <f t="shared" si="21"/>
        <v>2.8846153846153846</v>
      </c>
      <c r="U86" s="1">
        <f t="shared" si="22"/>
        <v>94.230769230769226</v>
      </c>
      <c r="V86">
        <f>'OHL Raw'!J86</f>
        <v>18</v>
      </c>
      <c r="W86" s="1">
        <f t="shared" si="16"/>
        <v>0.96041831553298773</v>
      </c>
      <c r="X86">
        <f>'OHL Raw'!G86</f>
        <v>8</v>
      </c>
      <c r="Y86" s="1">
        <f t="shared" si="17"/>
        <v>0.42685258468132786</v>
      </c>
      <c r="Z86">
        <f>'OHL Raw'!AJ86</f>
        <v>1</v>
      </c>
      <c r="AA86">
        <f>'OHL Raw'!AM86</f>
        <v>1</v>
      </c>
      <c r="AB86">
        <f>'OHL Raw'!AP86</f>
        <v>6</v>
      </c>
      <c r="AC86" s="1">
        <f t="shared" si="23"/>
        <v>7.4294873088963165</v>
      </c>
      <c r="AD86" s="1">
        <f t="shared" si="18"/>
        <v>0.39641198258243948</v>
      </c>
      <c r="AE86" s="1">
        <f t="shared" si="24"/>
        <v>7.6923076923076925</v>
      </c>
      <c r="AF86" s="1">
        <f t="shared" si="25"/>
        <v>7.1437377970156897</v>
      </c>
      <c r="AG86">
        <f>'OHL Raw'!AB86</f>
        <v>14.36</v>
      </c>
      <c r="AH86">
        <f>'OHL Raw'!AC86</f>
        <v>14.02</v>
      </c>
      <c r="AI86">
        <f>'OHL Raw'!AD86</f>
        <v>51.21</v>
      </c>
      <c r="AJ86">
        <f>'OHL Raw'!AE86</f>
        <v>50.95</v>
      </c>
    </row>
    <row r="87" spans="1:36" x14ac:dyDescent="0.2">
      <c r="A87" t="str">
        <f>'OHL Raw'!B87</f>
        <v>Cam Hillis</v>
      </c>
      <c r="B87" t="s">
        <v>1748</v>
      </c>
      <c r="C87" t="str">
        <f>'OHL Raw'!C87</f>
        <v>C</v>
      </c>
      <c r="D87" t="str">
        <f t="shared" si="19"/>
        <v>F</v>
      </c>
      <c r="E87" t="str">
        <f>IF(ISNUMBER(SEARCH("/",'OHL Raw'!D87))=TRUE,"Multiple",'OHL Raw'!D87)</f>
        <v>GUE</v>
      </c>
      <c r="F87" s="2">
        <f ca="1">ROUNDDOWN('OHL Raw'!E87+((TODAY()-42993)/365),0)</f>
        <v>17</v>
      </c>
      <c r="G87">
        <f>'OHL Raw'!F87</f>
        <v>60</v>
      </c>
      <c r="H87" s="1">
        <f>'OHL Raw'!U87</f>
        <v>15.94</v>
      </c>
      <c r="I87" s="1">
        <f>'OHL Raw'!T87</f>
        <v>956.67</v>
      </c>
      <c r="J87">
        <f>'OHL Raw'!AH87</f>
        <v>48</v>
      </c>
      <c r="K87">
        <f>'OHL Raw'!AI87</f>
        <v>57</v>
      </c>
      <c r="L87" s="1">
        <f t="shared" si="13"/>
        <v>3.0104424723258805</v>
      </c>
      <c r="M87" s="1">
        <f t="shared" si="14"/>
        <v>3.5749004358869829</v>
      </c>
      <c r="N87">
        <f>'OHL Raw'!L87</f>
        <v>74</v>
      </c>
      <c r="O87" s="1">
        <f t="shared" si="15"/>
        <v>4.641098811502399</v>
      </c>
      <c r="P87">
        <f>'OHL Raw'!AK87</f>
        <v>18</v>
      </c>
      <c r="Q87">
        <f>'OHL Raw'!AN87</f>
        <v>19</v>
      </c>
      <c r="R87">
        <f>'OHL Raw'!AQ87</f>
        <v>37</v>
      </c>
      <c r="S87" s="1">
        <f t="shared" si="20"/>
        <v>24.324324324324326</v>
      </c>
      <c r="T87" s="1">
        <f t="shared" si="21"/>
        <v>25.675675675675674</v>
      </c>
      <c r="U87" s="1">
        <f t="shared" si="22"/>
        <v>50</v>
      </c>
      <c r="V87">
        <f>'OHL Raw'!J87</f>
        <v>24</v>
      </c>
      <c r="W87" s="1">
        <f t="shared" si="16"/>
        <v>1.5052212361629402</v>
      </c>
      <c r="X87">
        <f>'OHL Raw'!G87</f>
        <v>9</v>
      </c>
      <c r="Y87" s="1">
        <f t="shared" si="17"/>
        <v>0.56445796356110256</v>
      </c>
      <c r="Z87">
        <f>'OHL Raw'!AJ87</f>
        <v>4</v>
      </c>
      <c r="AA87">
        <f>'OHL Raw'!AM87</f>
        <v>3</v>
      </c>
      <c r="AB87">
        <f>'OHL Raw'!AP87</f>
        <v>2</v>
      </c>
      <c r="AC87" s="1">
        <f t="shared" si="23"/>
        <v>9.3462561164085933</v>
      </c>
      <c r="AD87" s="1">
        <f t="shared" si="18"/>
        <v>0.58617429937649934</v>
      </c>
      <c r="AE87" s="1">
        <f t="shared" si="24"/>
        <v>12.162162162162163</v>
      </c>
      <c r="AF87" s="1">
        <f t="shared" si="25"/>
        <v>12.630075832984586</v>
      </c>
      <c r="AG87">
        <f>'OHL Raw'!AB87</f>
        <v>15.6</v>
      </c>
      <c r="AH87">
        <f>'OHL Raw'!AC87</f>
        <v>14.08</v>
      </c>
      <c r="AI87">
        <f>'OHL Raw'!AD87</f>
        <v>43.26</v>
      </c>
      <c r="AJ87">
        <f>'OHL Raw'!AE87</f>
        <v>52</v>
      </c>
    </row>
    <row r="88" spans="1:36" x14ac:dyDescent="0.2">
      <c r="A88" t="str">
        <f>'OHL Raw'!B88</f>
        <v>Camaryn Baber</v>
      </c>
      <c r="B88" t="s">
        <v>1748</v>
      </c>
      <c r="C88" t="str">
        <f>'OHL Raw'!C88</f>
        <v>C</v>
      </c>
      <c r="D88" t="str">
        <f t="shared" si="19"/>
        <v>F</v>
      </c>
      <c r="E88" t="str">
        <f>IF(ISNUMBER(SEARCH("/",'OHL Raw'!D88))=TRUE,"Multiple",'OHL Raw'!D88)</f>
        <v>SAG</v>
      </c>
      <c r="F88" s="2">
        <f ca="1">ROUNDDOWN('OHL Raw'!E88+((TODAY()-42993)/365),0)</f>
        <v>17</v>
      </c>
      <c r="G88">
        <f>'OHL Raw'!F88</f>
        <v>11</v>
      </c>
      <c r="H88" s="1">
        <f>'OHL Raw'!U88</f>
        <v>9.65</v>
      </c>
      <c r="I88" s="1">
        <f>'OHL Raw'!T88</f>
        <v>106.17</v>
      </c>
      <c r="J88">
        <f>'OHL Raw'!AH88</f>
        <v>5</v>
      </c>
      <c r="K88">
        <f>'OHL Raw'!AI88</f>
        <v>2</v>
      </c>
      <c r="L88" s="1">
        <f t="shared" si="13"/>
        <v>2.825656965244419</v>
      </c>
      <c r="M88" s="1">
        <f t="shared" si="14"/>
        <v>1.1302627860977676</v>
      </c>
      <c r="N88">
        <f>'OHL Raw'!L88</f>
        <v>13</v>
      </c>
      <c r="O88" s="1">
        <f t="shared" si="15"/>
        <v>7.3467081096354905</v>
      </c>
      <c r="P88">
        <f>'OHL Raw'!AK88</f>
        <v>1</v>
      </c>
      <c r="Q88">
        <f>'OHL Raw'!AN88</f>
        <v>0</v>
      </c>
      <c r="R88">
        <f>'OHL Raw'!AQ88</f>
        <v>12</v>
      </c>
      <c r="S88" s="1">
        <f t="shared" si="20"/>
        <v>7.6923076923076925</v>
      </c>
      <c r="T88" s="1">
        <f t="shared" si="21"/>
        <v>0</v>
      </c>
      <c r="U88" s="1">
        <f t="shared" si="22"/>
        <v>92.307692307692307</v>
      </c>
      <c r="V88">
        <f>'OHL Raw'!J88</f>
        <v>3</v>
      </c>
      <c r="W88" s="1">
        <f t="shared" si="16"/>
        <v>1.6953941791466516</v>
      </c>
      <c r="X88">
        <f>'OHL Raw'!G88</f>
        <v>1</v>
      </c>
      <c r="Y88" s="1">
        <f t="shared" si="17"/>
        <v>0.56513139304888382</v>
      </c>
      <c r="Z88">
        <f>'OHL Raw'!AJ88</f>
        <v>1</v>
      </c>
      <c r="AA88">
        <f>'OHL Raw'!AM88</f>
        <v>0</v>
      </c>
      <c r="AB88">
        <f>'OHL Raw'!AP88</f>
        <v>0</v>
      </c>
      <c r="AC88" s="1">
        <f t="shared" si="23"/>
        <v>0.98559943071891609</v>
      </c>
      <c r="AD88" s="1">
        <f t="shared" si="18"/>
        <v>0.55699317927036796</v>
      </c>
      <c r="AE88" s="1">
        <f t="shared" si="24"/>
        <v>7.6923076923076925</v>
      </c>
      <c r="AF88" s="1">
        <f t="shared" si="25"/>
        <v>7.5815340824531994</v>
      </c>
      <c r="AG88">
        <f>'OHL Raw'!AB88</f>
        <v>12.76</v>
      </c>
      <c r="AH88">
        <f>'OHL Raw'!AC88</f>
        <v>13.61</v>
      </c>
      <c r="AI88">
        <f>'OHL Raw'!AD88</f>
        <v>46.88</v>
      </c>
      <c r="AJ88">
        <f>'OHL Raw'!AE88</f>
        <v>44.99</v>
      </c>
    </row>
    <row r="89" spans="1:36" x14ac:dyDescent="0.2">
      <c r="A89" t="str">
        <f>'OHL Raw'!B89</f>
        <v>Cameron Gaylor</v>
      </c>
      <c r="B89" t="s">
        <v>1748</v>
      </c>
      <c r="C89" t="str">
        <f>'OHL Raw'!C89</f>
        <v>LW</v>
      </c>
      <c r="D89" t="str">
        <f t="shared" si="19"/>
        <v>F</v>
      </c>
      <c r="E89" t="str">
        <f>IF(ISNUMBER(SEARCH("/",'OHL Raw'!D89))=TRUE,"Multiple",'OHL Raw'!D89)</f>
        <v>MISS</v>
      </c>
      <c r="F89" s="2">
        <f ca="1">ROUNDDOWN('OHL Raw'!E89+((TODAY()-42993)/365),0)</f>
        <v>18</v>
      </c>
      <c r="G89">
        <f>'OHL Raw'!F89</f>
        <v>42</v>
      </c>
      <c r="H89" s="1">
        <f>'OHL Raw'!U89</f>
        <v>8.2899999999999991</v>
      </c>
      <c r="I89" s="1">
        <f>'OHL Raw'!T89</f>
        <v>348.06</v>
      </c>
      <c r="J89">
        <f>'OHL Raw'!AH89</f>
        <v>6</v>
      </c>
      <c r="K89">
        <f>'OHL Raw'!AI89</f>
        <v>16</v>
      </c>
      <c r="L89" s="1">
        <f t="shared" si="13"/>
        <v>1.034304430270643</v>
      </c>
      <c r="M89" s="1">
        <f t="shared" si="14"/>
        <v>2.7581451473883813</v>
      </c>
      <c r="N89">
        <f>'OHL Raw'!L89</f>
        <v>31</v>
      </c>
      <c r="O89" s="1">
        <f t="shared" si="15"/>
        <v>5.3439062230649883</v>
      </c>
      <c r="P89">
        <f>'OHL Raw'!AK89</f>
        <v>7</v>
      </c>
      <c r="Q89">
        <f>'OHL Raw'!AN89</f>
        <v>7</v>
      </c>
      <c r="R89">
        <f>'OHL Raw'!AQ89</f>
        <v>17</v>
      </c>
      <c r="S89" s="1">
        <f t="shared" si="20"/>
        <v>22.58064516129032</v>
      </c>
      <c r="T89" s="1">
        <f t="shared" si="21"/>
        <v>22.58064516129032</v>
      </c>
      <c r="U89" s="1">
        <f t="shared" si="22"/>
        <v>54.838709677419352</v>
      </c>
      <c r="V89">
        <f>'OHL Raw'!J89</f>
        <v>3</v>
      </c>
      <c r="W89" s="1">
        <f t="shared" si="16"/>
        <v>0.5171522151353215</v>
      </c>
      <c r="X89">
        <f>'OHL Raw'!G89</f>
        <v>3</v>
      </c>
      <c r="Y89" s="1">
        <f t="shared" si="17"/>
        <v>0.5171522151353215</v>
      </c>
      <c r="Z89">
        <f>'OHL Raw'!AJ89</f>
        <v>2</v>
      </c>
      <c r="AA89">
        <f>'OHL Raw'!AM89</f>
        <v>1</v>
      </c>
      <c r="AB89">
        <f>'OHL Raw'!AP89</f>
        <v>0</v>
      </c>
      <c r="AC89" s="1">
        <f t="shared" si="23"/>
        <v>3.7388562835265553</v>
      </c>
      <c r="AD89" s="1">
        <f t="shared" si="18"/>
        <v>0.64451926969945783</v>
      </c>
      <c r="AE89" s="1">
        <f t="shared" si="24"/>
        <v>9.67741935483871</v>
      </c>
      <c r="AF89" s="1">
        <f t="shared" si="25"/>
        <v>12.060826721053406</v>
      </c>
      <c r="AG89">
        <f>'OHL Raw'!AB89</f>
        <v>13.13</v>
      </c>
      <c r="AH89">
        <f>'OHL Raw'!AC89</f>
        <v>13.45</v>
      </c>
      <c r="AI89">
        <f>'OHL Raw'!AD89</f>
        <v>45.25</v>
      </c>
      <c r="AJ89">
        <f>'OHL Raw'!AE89</f>
        <v>52.18</v>
      </c>
    </row>
    <row r="90" spans="1:36" x14ac:dyDescent="0.2">
      <c r="A90" t="str">
        <f>'OHL Raw'!B90</f>
        <v>Cameron Hough</v>
      </c>
      <c r="B90" t="s">
        <v>1748</v>
      </c>
      <c r="C90" t="str">
        <f>'OHL Raw'!C90</f>
        <v>LW</v>
      </c>
      <c r="D90" t="str">
        <f t="shared" si="19"/>
        <v>F</v>
      </c>
      <c r="E90" t="str">
        <f>IF(ISNUMBER(SEARCH("/",'OHL Raw'!D90))=TRUE,"Multiple",'OHL Raw'!D90)</f>
        <v>SAR</v>
      </c>
      <c r="F90" s="2">
        <f ca="1">ROUNDDOWN('OHL Raw'!E90+((TODAY()-42993)/365),0)</f>
        <v>17</v>
      </c>
      <c r="G90">
        <f>'OHL Raw'!F90</f>
        <v>16</v>
      </c>
      <c r="H90" s="1">
        <f>'OHL Raw'!U90</f>
        <v>8.31</v>
      </c>
      <c r="I90" s="1">
        <f>'OHL Raw'!T90</f>
        <v>132.94999999999999</v>
      </c>
      <c r="J90">
        <f>'OHL Raw'!AH90</f>
        <v>4</v>
      </c>
      <c r="K90">
        <f>'OHL Raw'!AI90</f>
        <v>7</v>
      </c>
      <c r="L90" s="1">
        <f t="shared" si="13"/>
        <v>1.805189921022941</v>
      </c>
      <c r="M90" s="1">
        <f t="shared" si="14"/>
        <v>3.1590823617901469</v>
      </c>
      <c r="N90">
        <f>'OHL Raw'!L90</f>
        <v>16</v>
      </c>
      <c r="O90" s="1">
        <f t="shared" si="15"/>
        <v>7.2207596840917638</v>
      </c>
      <c r="P90">
        <f>'OHL Raw'!AK90</f>
        <v>2</v>
      </c>
      <c r="Q90">
        <f>'OHL Raw'!AN90</f>
        <v>3</v>
      </c>
      <c r="R90">
        <f>'OHL Raw'!AQ90</f>
        <v>11</v>
      </c>
      <c r="S90" s="1">
        <f t="shared" si="20"/>
        <v>12.5</v>
      </c>
      <c r="T90" s="1">
        <f t="shared" si="21"/>
        <v>18.75</v>
      </c>
      <c r="U90" s="1">
        <f t="shared" si="22"/>
        <v>68.75</v>
      </c>
      <c r="V90">
        <f>'OHL Raw'!J90</f>
        <v>3</v>
      </c>
      <c r="W90" s="1">
        <f t="shared" si="16"/>
        <v>1.3538924407672057</v>
      </c>
      <c r="X90">
        <f>'OHL Raw'!G90</f>
        <v>2</v>
      </c>
      <c r="Y90" s="1">
        <f t="shared" si="17"/>
        <v>0.90259496051147048</v>
      </c>
      <c r="Z90">
        <f>'OHL Raw'!AJ90</f>
        <v>1</v>
      </c>
      <c r="AA90">
        <f>'OHL Raw'!AM90</f>
        <v>1</v>
      </c>
      <c r="AB90">
        <f>'OHL Raw'!AP90</f>
        <v>0</v>
      </c>
      <c r="AC90" s="1">
        <f t="shared" si="23"/>
        <v>1.6261899673473357</v>
      </c>
      <c r="AD90" s="1">
        <f t="shared" si="18"/>
        <v>0.73389543468100904</v>
      </c>
      <c r="AE90" s="1">
        <f t="shared" si="24"/>
        <v>12.5</v>
      </c>
      <c r="AF90" s="1">
        <f t="shared" si="25"/>
        <v>10.163687295920848</v>
      </c>
      <c r="AG90">
        <f>'OHL Raw'!AB90</f>
        <v>12.29</v>
      </c>
      <c r="AH90">
        <f>'OHL Raw'!AC90</f>
        <v>13.57</v>
      </c>
      <c r="AI90">
        <f>'OHL Raw'!AD90</f>
        <v>54.4</v>
      </c>
      <c r="AJ90">
        <f>'OHL Raw'!AE90</f>
        <v>51.61</v>
      </c>
    </row>
    <row r="91" spans="1:36" x14ac:dyDescent="0.2">
      <c r="A91" t="str">
        <f>'OHL Raw'!B91</f>
        <v>Cameron Supryka</v>
      </c>
      <c r="B91" t="s">
        <v>1748</v>
      </c>
      <c r="C91" t="str">
        <f>'OHL Raw'!C91</f>
        <v>D</v>
      </c>
      <c r="D91" t="str">
        <f t="shared" si="19"/>
        <v>D</v>
      </c>
      <c r="E91" t="str">
        <f>IF(ISNUMBER(SEARCH("/",'OHL Raw'!D91))=TRUE,"Multiple",'OHL Raw'!D91)</f>
        <v>PBO</v>
      </c>
      <c r="F91" s="2">
        <f ca="1">ROUNDDOWN('OHL Raw'!E91+((TODAY()-42993)/365),0)</f>
        <v>16</v>
      </c>
      <c r="G91">
        <f>'OHL Raw'!F91</f>
        <v>8</v>
      </c>
      <c r="H91" s="1">
        <f>'OHL Raw'!U91</f>
        <v>10</v>
      </c>
      <c r="I91" s="1">
        <f>'OHL Raw'!T91</f>
        <v>80.03</v>
      </c>
      <c r="J91">
        <f>'OHL Raw'!AH91</f>
        <v>4</v>
      </c>
      <c r="K91">
        <f>'OHL Raw'!AI91</f>
        <v>4</v>
      </c>
      <c r="L91" s="1">
        <f t="shared" si="13"/>
        <v>2.9988754217168565</v>
      </c>
      <c r="M91" s="1">
        <f t="shared" si="14"/>
        <v>2.9988754217168565</v>
      </c>
      <c r="N91">
        <f>'OHL Raw'!L91</f>
        <v>8</v>
      </c>
      <c r="O91" s="1">
        <f t="shared" si="15"/>
        <v>5.997750843433713</v>
      </c>
      <c r="P91">
        <f>'OHL Raw'!AK91</f>
        <v>0</v>
      </c>
      <c r="Q91">
        <f>'OHL Raw'!AN91</f>
        <v>1</v>
      </c>
      <c r="R91">
        <f>'OHL Raw'!AQ91</f>
        <v>7</v>
      </c>
      <c r="S91" s="1">
        <f t="shared" si="20"/>
        <v>0</v>
      </c>
      <c r="T91" s="1">
        <f t="shared" si="21"/>
        <v>12.5</v>
      </c>
      <c r="U91" s="1">
        <f t="shared" si="22"/>
        <v>87.5</v>
      </c>
      <c r="V91">
        <f>'OHL Raw'!J91</f>
        <v>0</v>
      </c>
      <c r="W91" s="1">
        <f t="shared" si="16"/>
        <v>0</v>
      </c>
      <c r="X91">
        <f>'OHL Raw'!G91</f>
        <v>0</v>
      </c>
      <c r="Y91" s="1">
        <f t="shared" si="17"/>
        <v>0</v>
      </c>
      <c r="Z91">
        <f>'OHL Raw'!AJ91</f>
        <v>0</v>
      </c>
      <c r="AA91">
        <f>'OHL Raw'!AM91</f>
        <v>0</v>
      </c>
      <c r="AB91">
        <f>'OHL Raw'!AP91</f>
        <v>0</v>
      </c>
      <c r="AC91" s="1">
        <f t="shared" si="23"/>
        <v>0.6130047196063777</v>
      </c>
      <c r="AD91" s="1">
        <f t="shared" si="18"/>
        <v>0.45958119675599979</v>
      </c>
      <c r="AE91" s="1">
        <f t="shared" si="24"/>
        <v>0</v>
      </c>
      <c r="AF91" s="1">
        <f t="shared" si="25"/>
        <v>7.6625589950797215</v>
      </c>
      <c r="AG91">
        <f>'OHL Raw'!AB91</f>
        <v>13.19</v>
      </c>
      <c r="AH91">
        <f>'OHL Raw'!AC91</f>
        <v>12.32</v>
      </c>
      <c r="AI91">
        <f>'OHL Raw'!AD91</f>
        <v>42.26</v>
      </c>
      <c r="AJ91">
        <f>'OHL Raw'!AE91</f>
        <v>53.9</v>
      </c>
    </row>
    <row r="92" spans="1:36" x14ac:dyDescent="0.2">
      <c r="A92" t="str">
        <f>'OHL Raw'!B92</f>
        <v>Carson Edwardson</v>
      </c>
      <c r="B92" t="s">
        <v>1748</v>
      </c>
      <c r="C92" t="str">
        <f>'OHL Raw'!C92</f>
        <v>C</v>
      </c>
      <c r="D92" t="str">
        <f t="shared" si="19"/>
        <v>F</v>
      </c>
      <c r="E92" t="str">
        <f>IF(ISNUMBER(SEARCH("/",'OHL Raw'!D92))=TRUE,"Multiple",'OHL Raw'!D92)</f>
        <v>ER</v>
      </c>
      <c r="F92" s="2">
        <f ca="1">ROUNDDOWN('OHL Raw'!E92+((TODAY()-42993)/365),0)</f>
        <v>18</v>
      </c>
      <c r="G92">
        <f>'OHL Raw'!F92</f>
        <v>24</v>
      </c>
      <c r="H92" s="1">
        <f>'OHL Raw'!U92</f>
        <v>12.24</v>
      </c>
      <c r="I92" s="1">
        <f>'OHL Raw'!T92</f>
        <v>293.83999999999997</v>
      </c>
      <c r="J92">
        <f>'OHL Raw'!AH92</f>
        <v>10</v>
      </c>
      <c r="K92">
        <f>'OHL Raw'!AI92</f>
        <v>21</v>
      </c>
      <c r="L92" s="1">
        <f t="shared" si="13"/>
        <v>2.0419275796351757</v>
      </c>
      <c r="M92" s="1">
        <f t="shared" si="14"/>
        <v>4.288047917233869</v>
      </c>
      <c r="N92">
        <f>'OHL Raw'!L92</f>
        <v>27</v>
      </c>
      <c r="O92" s="1">
        <f t="shared" si="15"/>
        <v>5.513204465014975</v>
      </c>
      <c r="P92">
        <f>'OHL Raw'!AK92</f>
        <v>4</v>
      </c>
      <c r="Q92">
        <f>'OHL Raw'!AN92</f>
        <v>5</v>
      </c>
      <c r="R92">
        <f>'OHL Raw'!AQ92</f>
        <v>18</v>
      </c>
      <c r="S92" s="1">
        <f t="shared" si="20"/>
        <v>14.814814814814813</v>
      </c>
      <c r="T92" s="1">
        <f t="shared" si="21"/>
        <v>18.518518518518519</v>
      </c>
      <c r="U92" s="1">
        <f t="shared" si="22"/>
        <v>66.666666666666657</v>
      </c>
      <c r="V92">
        <f>'OHL Raw'!J92</f>
        <v>6</v>
      </c>
      <c r="W92" s="1">
        <f t="shared" si="16"/>
        <v>1.2251565477811055</v>
      </c>
      <c r="X92">
        <f>'OHL Raw'!G92</f>
        <v>4</v>
      </c>
      <c r="Y92" s="1">
        <f t="shared" si="17"/>
        <v>0.8167710318540703</v>
      </c>
      <c r="Z92">
        <f>'OHL Raw'!AJ92</f>
        <v>0</v>
      </c>
      <c r="AA92">
        <f>'OHL Raw'!AM92</f>
        <v>1</v>
      </c>
      <c r="AB92">
        <f>'OHL Raw'!AP92</f>
        <v>3</v>
      </c>
      <c r="AC92" s="1">
        <f t="shared" si="23"/>
        <v>2.8320831315214963</v>
      </c>
      <c r="AD92" s="1">
        <f t="shared" si="18"/>
        <v>0.57829086540732988</v>
      </c>
      <c r="AE92" s="1">
        <f t="shared" si="24"/>
        <v>14.814814814814813</v>
      </c>
      <c r="AF92" s="1">
        <f t="shared" si="25"/>
        <v>10.489196783412948</v>
      </c>
      <c r="AG92">
        <f>'OHL Raw'!AB92</f>
        <v>13.84</v>
      </c>
      <c r="AH92">
        <f>'OHL Raw'!AC92</f>
        <v>13.55</v>
      </c>
      <c r="AI92">
        <f>'OHL Raw'!AD92</f>
        <v>43.34</v>
      </c>
      <c r="AJ92">
        <f>'OHL Raw'!AE92</f>
        <v>51.16</v>
      </c>
    </row>
    <row r="93" spans="1:36" x14ac:dyDescent="0.2">
      <c r="A93" t="str">
        <f>'OHL Raw'!B93</f>
        <v>Carter Robertson</v>
      </c>
      <c r="B93" t="s">
        <v>1748</v>
      </c>
      <c r="C93" t="str">
        <f>'OHL Raw'!C93</f>
        <v>D</v>
      </c>
      <c r="D93" t="str">
        <f t="shared" si="19"/>
        <v>D</v>
      </c>
      <c r="E93" t="str">
        <f>IF(ISNUMBER(SEARCH("/",'OHL Raw'!D93))=TRUE,"Multiple",'OHL Raw'!D93)</f>
        <v>OTT</v>
      </c>
      <c r="F93" s="2">
        <f ca="1">ROUNDDOWN('OHL Raw'!E93+((TODAY()-42993)/365),0)</f>
        <v>18</v>
      </c>
      <c r="G93">
        <f>'OHL Raw'!F93</f>
        <v>57</v>
      </c>
      <c r="H93" s="1">
        <f>'OHL Raw'!U93</f>
        <v>16.14</v>
      </c>
      <c r="I93" s="1">
        <f>'OHL Raw'!T93</f>
        <v>919.74</v>
      </c>
      <c r="J93">
        <f>'OHL Raw'!AH93</f>
        <v>47</v>
      </c>
      <c r="K93">
        <f>'OHL Raw'!AI93</f>
        <v>56</v>
      </c>
      <c r="L93" s="1">
        <f t="shared" si="13"/>
        <v>3.0660838932741861</v>
      </c>
      <c r="M93" s="1">
        <f t="shared" si="14"/>
        <v>3.6532063409224347</v>
      </c>
      <c r="N93">
        <f>'OHL Raw'!L93</f>
        <v>59</v>
      </c>
      <c r="O93" s="1">
        <f t="shared" si="15"/>
        <v>3.8489138234718507</v>
      </c>
      <c r="P93">
        <f>'OHL Raw'!AK93</f>
        <v>0</v>
      </c>
      <c r="Q93">
        <f>'OHL Raw'!AN93</f>
        <v>4</v>
      </c>
      <c r="R93">
        <f>'OHL Raw'!AQ93</f>
        <v>55</v>
      </c>
      <c r="S93" s="1">
        <f t="shared" si="20"/>
        <v>0</v>
      </c>
      <c r="T93" s="1">
        <f t="shared" si="21"/>
        <v>6.7796610169491522</v>
      </c>
      <c r="U93" s="1">
        <f t="shared" si="22"/>
        <v>93.220338983050837</v>
      </c>
      <c r="V93">
        <f>'OHL Raw'!J93</f>
        <v>9</v>
      </c>
      <c r="W93" s="1">
        <f t="shared" si="16"/>
        <v>0.5871224476482485</v>
      </c>
      <c r="X93">
        <f>'OHL Raw'!G93</f>
        <v>5</v>
      </c>
      <c r="Y93" s="1">
        <f t="shared" si="17"/>
        <v>0.32617913758236022</v>
      </c>
      <c r="Z93">
        <f>'OHL Raw'!AJ93</f>
        <v>0</v>
      </c>
      <c r="AA93">
        <f>'OHL Raw'!AM93</f>
        <v>1</v>
      </c>
      <c r="AB93">
        <f>'OHL Raw'!AP93</f>
        <v>4</v>
      </c>
      <c r="AC93" s="1">
        <f t="shared" si="23"/>
        <v>4.1863901263243344</v>
      </c>
      <c r="AD93" s="1">
        <f t="shared" si="18"/>
        <v>0.27310262419755593</v>
      </c>
      <c r="AE93" s="1">
        <f t="shared" si="24"/>
        <v>8.4745762711864394</v>
      </c>
      <c r="AF93" s="1">
        <f t="shared" si="25"/>
        <v>7.0955764852954823</v>
      </c>
      <c r="AG93">
        <f>'OHL Raw'!AB93</f>
        <v>14.34</v>
      </c>
      <c r="AH93">
        <f>'OHL Raw'!AC93</f>
        <v>14.11</v>
      </c>
      <c r="AI93">
        <f>'OHL Raw'!AD93</f>
        <v>47.65</v>
      </c>
      <c r="AJ93">
        <f>'OHL Raw'!AE93</f>
        <v>51.65</v>
      </c>
    </row>
    <row r="94" spans="1:36" x14ac:dyDescent="0.2">
      <c r="A94" t="str">
        <f>'OHL Raw'!B94</f>
        <v>Cedric Ralph</v>
      </c>
      <c r="B94" t="s">
        <v>1748</v>
      </c>
      <c r="C94" t="str">
        <f>'OHL Raw'!C94</f>
        <v>C</v>
      </c>
      <c r="D94" t="str">
        <f t="shared" si="19"/>
        <v>F</v>
      </c>
      <c r="E94" t="str">
        <f>IF(ISNUMBER(SEARCH("/",'OHL Raw'!D94))=TRUE,"Multiple",'OHL Raw'!D94)</f>
        <v>GUE</v>
      </c>
      <c r="F94" s="2">
        <f ca="1">ROUNDDOWN('OHL Raw'!E94+((TODAY()-42993)/365),0)</f>
        <v>19</v>
      </c>
      <c r="G94">
        <f>'OHL Raw'!F94</f>
        <v>68</v>
      </c>
      <c r="H94" s="1">
        <f>'OHL Raw'!U94</f>
        <v>13.6</v>
      </c>
      <c r="I94" s="1">
        <f>'OHL Raw'!T94</f>
        <v>925.11</v>
      </c>
      <c r="J94">
        <f>'OHL Raw'!AH94</f>
        <v>40</v>
      </c>
      <c r="K94">
        <f>'OHL Raw'!AI94</f>
        <v>54</v>
      </c>
      <c r="L94" s="1">
        <f t="shared" si="13"/>
        <v>2.594286084898012</v>
      </c>
      <c r="M94" s="1">
        <f t="shared" si="14"/>
        <v>3.5022862146123162</v>
      </c>
      <c r="N94">
        <f>'OHL Raw'!L94</f>
        <v>91</v>
      </c>
      <c r="O94" s="1">
        <f t="shared" si="15"/>
        <v>5.9020008431429778</v>
      </c>
      <c r="P94">
        <f>'OHL Raw'!AK94</f>
        <v>27</v>
      </c>
      <c r="Q94">
        <f>'OHL Raw'!AN94</f>
        <v>17</v>
      </c>
      <c r="R94">
        <f>'OHL Raw'!AQ94</f>
        <v>47</v>
      </c>
      <c r="S94" s="1">
        <f t="shared" si="20"/>
        <v>29.670329670329672</v>
      </c>
      <c r="T94" s="1">
        <f t="shared" si="21"/>
        <v>18.681318681318682</v>
      </c>
      <c r="U94" s="1">
        <f t="shared" si="22"/>
        <v>51.648351648351657</v>
      </c>
      <c r="V94">
        <f>'OHL Raw'!J94</f>
        <v>26</v>
      </c>
      <c r="W94" s="1">
        <f t="shared" si="16"/>
        <v>1.6862859551837079</v>
      </c>
      <c r="X94">
        <f>'OHL Raw'!G94</f>
        <v>20</v>
      </c>
      <c r="Y94" s="1">
        <f t="shared" si="17"/>
        <v>1.297143042449006</v>
      </c>
      <c r="Z94">
        <f>'OHL Raw'!AJ94</f>
        <v>11</v>
      </c>
      <c r="AA94">
        <f>'OHL Raw'!AM94</f>
        <v>2</v>
      </c>
      <c r="AB94">
        <f>'OHL Raw'!AP94</f>
        <v>7</v>
      </c>
      <c r="AC94" s="1">
        <f t="shared" si="23"/>
        <v>11.59481989353641</v>
      </c>
      <c r="AD94" s="1">
        <f t="shared" si="18"/>
        <v>0.75200699766750401</v>
      </c>
      <c r="AE94" s="1">
        <f t="shared" si="24"/>
        <v>21.978021978021978</v>
      </c>
      <c r="AF94" s="1">
        <f t="shared" si="25"/>
        <v>12.74156032256748</v>
      </c>
      <c r="AG94">
        <f>'OHL Raw'!AB94</f>
        <v>14.31</v>
      </c>
      <c r="AH94">
        <f>'OHL Raw'!AC94</f>
        <v>14.08</v>
      </c>
      <c r="AI94">
        <f>'OHL Raw'!AD94</f>
        <v>44.5</v>
      </c>
      <c r="AJ94">
        <f>'OHL Raw'!AE94</f>
        <v>52.44</v>
      </c>
    </row>
    <row r="95" spans="1:36" x14ac:dyDescent="0.2">
      <c r="A95" t="str">
        <f>'OHL Raw'!B95</f>
        <v>Cedric Schiemenz</v>
      </c>
      <c r="B95" t="s">
        <v>1748</v>
      </c>
      <c r="C95" t="str">
        <f>'OHL Raw'!C95</f>
        <v>C</v>
      </c>
      <c r="D95" t="str">
        <f t="shared" si="19"/>
        <v>F</v>
      </c>
      <c r="E95" t="str">
        <f>IF(ISNUMBER(SEARCH("/",'OHL Raw'!D95))=TRUE,"Multiple",'OHL Raw'!D95)</f>
        <v>WSR</v>
      </c>
      <c r="F95" s="2">
        <f ca="1">ROUNDDOWN('OHL Raw'!E95+((TODAY()-42993)/365),0)</f>
        <v>19</v>
      </c>
      <c r="G95">
        <f>'OHL Raw'!F95</f>
        <v>25</v>
      </c>
      <c r="H95" s="1">
        <f>'OHL Raw'!U95</f>
        <v>12.42</v>
      </c>
      <c r="I95" s="1">
        <f>'OHL Raw'!T95</f>
        <v>310.62</v>
      </c>
      <c r="J95">
        <f>'OHL Raw'!AH95</f>
        <v>16</v>
      </c>
      <c r="K95">
        <f>'OHL Raw'!AI95</f>
        <v>13</v>
      </c>
      <c r="L95" s="1">
        <f t="shared" si="13"/>
        <v>3.0905930075333208</v>
      </c>
      <c r="M95" s="1">
        <f t="shared" si="14"/>
        <v>2.5111068186208225</v>
      </c>
      <c r="N95">
        <f>'OHL Raw'!L95</f>
        <v>18</v>
      </c>
      <c r="O95" s="1">
        <f t="shared" si="15"/>
        <v>3.4769171334749851</v>
      </c>
      <c r="P95">
        <f>'OHL Raw'!AK95</f>
        <v>2</v>
      </c>
      <c r="Q95">
        <f>'OHL Raw'!AN95</f>
        <v>6</v>
      </c>
      <c r="R95">
        <f>'OHL Raw'!AQ95</f>
        <v>10</v>
      </c>
      <c r="S95" s="1">
        <f t="shared" si="20"/>
        <v>11.111111111111111</v>
      </c>
      <c r="T95" s="1">
        <f t="shared" si="21"/>
        <v>33.333333333333329</v>
      </c>
      <c r="U95" s="1">
        <f t="shared" si="22"/>
        <v>55.555555555555557</v>
      </c>
      <c r="V95">
        <f>'OHL Raw'!J95</f>
        <v>5</v>
      </c>
      <c r="W95" s="1">
        <f t="shared" si="16"/>
        <v>0.96581031485416258</v>
      </c>
      <c r="X95">
        <f>'OHL Raw'!G95</f>
        <v>1</v>
      </c>
      <c r="Y95" s="1">
        <f t="shared" si="17"/>
        <v>0.19316206297083255</v>
      </c>
      <c r="Z95">
        <f>'OHL Raw'!AJ95</f>
        <v>0</v>
      </c>
      <c r="AA95">
        <f>'OHL Raw'!AM95</f>
        <v>0</v>
      </c>
      <c r="AB95">
        <f>'OHL Raw'!AP95</f>
        <v>1</v>
      </c>
      <c r="AC95" s="1">
        <f t="shared" si="23"/>
        <v>2.0520127389896494</v>
      </c>
      <c r="AD95" s="1">
        <f t="shared" si="18"/>
        <v>0.3963710139056692</v>
      </c>
      <c r="AE95" s="1">
        <f t="shared" si="24"/>
        <v>5.5555555555555554</v>
      </c>
      <c r="AF95" s="1">
        <f t="shared" si="25"/>
        <v>11.400070772164719</v>
      </c>
      <c r="AG95">
        <f>'OHL Raw'!AB95</f>
        <v>13.39</v>
      </c>
      <c r="AH95">
        <f>'OHL Raw'!AC95</f>
        <v>13.48</v>
      </c>
      <c r="AI95">
        <f>'OHL Raw'!AD95</f>
        <v>52.98</v>
      </c>
      <c r="AJ95">
        <f>'OHL Raw'!AE95</f>
        <v>47.79</v>
      </c>
    </row>
    <row r="96" spans="1:36" x14ac:dyDescent="0.2">
      <c r="A96" t="str">
        <f>'OHL Raw'!B96</f>
        <v>Chad Denault</v>
      </c>
      <c r="B96" t="s">
        <v>1748</v>
      </c>
      <c r="C96" t="str">
        <f>'OHL Raw'!C96</f>
        <v>RW</v>
      </c>
      <c r="D96" t="str">
        <f t="shared" si="19"/>
        <v>F</v>
      </c>
      <c r="E96" t="str">
        <f>IF(ISNUMBER(SEARCH("/",'OHL Raw'!D96))=TRUE,"Multiple",'OHL Raw'!D96)</f>
        <v>PBO</v>
      </c>
      <c r="F96" s="2">
        <f ca="1">ROUNDDOWN('OHL Raw'!E96+((TODAY()-42993)/365),0)</f>
        <v>18</v>
      </c>
      <c r="G96">
        <f>'OHL Raw'!F96</f>
        <v>55</v>
      </c>
      <c r="H96" s="1">
        <f>'OHL Raw'!U96</f>
        <v>7.59</v>
      </c>
      <c r="I96" s="1">
        <f>'OHL Raw'!T96</f>
        <v>417.56</v>
      </c>
      <c r="J96">
        <f>'OHL Raw'!AH96</f>
        <v>6</v>
      </c>
      <c r="K96">
        <f>'OHL Raw'!AI96</f>
        <v>20</v>
      </c>
      <c r="L96" s="1">
        <f t="shared" si="13"/>
        <v>0.86215154708305386</v>
      </c>
      <c r="M96" s="1">
        <f t="shared" si="14"/>
        <v>2.8738384902768463</v>
      </c>
      <c r="N96">
        <f>'OHL Raw'!L96</f>
        <v>23</v>
      </c>
      <c r="O96" s="1">
        <f t="shared" si="15"/>
        <v>3.3049142638183735</v>
      </c>
      <c r="P96">
        <f>'OHL Raw'!AK96</f>
        <v>7</v>
      </c>
      <c r="Q96">
        <f>'OHL Raw'!AN96</f>
        <v>4</v>
      </c>
      <c r="R96">
        <f>'OHL Raw'!AQ96</f>
        <v>12</v>
      </c>
      <c r="S96" s="1">
        <f t="shared" si="20"/>
        <v>30.434782608695656</v>
      </c>
      <c r="T96" s="1">
        <f t="shared" si="21"/>
        <v>17.391304347826086</v>
      </c>
      <c r="U96" s="1">
        <f t="shared" si="22"/>
        <v>52.173913043478258</v>
      </c>
      <c r="V96">
        <f>'OHL Raw'!J96</f>
        <v>2</v>
      </c>
      <c r="W96" s="1">
        <f t="shared" si="16"/>
        <v>0.28738384902768466</v>
      </c>
      <c r="X96">
        <f>'OHL Raw'!G96</f>
        <v>0</v>
      </c>
      <c r="Y96" s="1">
        <f t="shared" si="17"/>
        <v>0</v>
      </c>
      <c r="Z96">
        <f>'OHL Raw'!AJ96</f>
        <v>0</v>
      </c>
      <c r="AA96">
        <f>'OHL Raw'!AM96</f>
        <v>0</v>
      </c>
      <c r="AB96">
        <f>'OHL Raw'!AP96</f>
        <v>0</v>
      </c>
      <c r="AC96" s="1">
        <f t="shared" si="23"/>
        <v>2.9276176790178363</v>
      </c>
      <c r="AD96" s="1">
        <f t="shared" si="18"/>
        <v>0.42067501853882122</v>
      </c>
      <c r="AE96" s="1">
        <f t="shared" si="24"/>
        <v>0</v>
      </c>
      <c r="AF96" s="1">
        <f t="shared" si="25"/>
        <v>12.728772517468853</v>
      </c>
      <c r="AG96">
        <f>'OHL Raw'!AB96</f>
        <v>13.16</v>
      </c>
      <c r="AH96">
        <f>'OHL Raw'!AC96</f>
        <v>13.41</v>
      </c>
      <c r="AI96">
        <f>'OHL Raw'!AD96</f>
        <v>42.56</v>
      </c>
      <c r="AJ96">
        <f>'OHL Raw'!AE96</f>
        <v>50.2</v>
      </c>
    </row>
    <row r="97" spans="1:36" x14ac:dyDescent="0.2">
      <c r="A97" t="str">
        <f>'OHL Raw'!B97</f>
        <v>Chad Yetman</v>
      </c>
      <c r="B97" t="s">
        <v>1748</v>
      </c>
      <c r="C97" t="str">
        <f>'OHL Raw'!C97</f>
        <v>RW</v>
      </c>
      <c r="D97" t="str">
        <f t="shared" si="19"/>
        <v>F</v>
      </c>
      <c r="E97" t="str">
        <f>IF(ISNUMBER(SEARCH("/",'OHL Raw'!D97))=TRUE,"Multiple",'OHL Raw'!D97)</f>
        <v>ER</v>
      </c>
      <c r="F97" s="2">
        <f ca="1">ROUNDDOWN('OHL Raw'!E97+((TODAY()-42993)/365),0)</f>
        <v>18</v>
      </c>
      <c r="G97">
        <f>'OHL Raw'!F97</f>
        <v>56</v>
      </c>
      <c r="H97" s="1">
        <f>'OHL Raw'!U97</f>
        <v>11.35</v>
      </c>
      <c r="I97" s="1">
        <f>'OHL Raw'!T97</f>
        <v>635.33000000000004</v>
      </c>
      <c r="J97">
        <f>'OHL Raw'!AH97</f>
        <v>25</v>
      </c>
      <c r="K97">
        <f>'OHL Raw'!AI97</f>
        <v>34</v>
      </c>
      <c r="L97" s="1">
        <f t="shared" si="13"/>
        <v>2.3609777595895043</v>
      </c>
      <c r="M97" s="1">
        <f t="shared" si="14"/>
        <v>3.210929753041726</v>
      </c>
      <c r="N97">
        <f>'OHL Raw'!L97</f>
        <v>59</v>
      </c>
      <c r="O97" s="1">
        <f t="shared" si="15"/>
        <v>5.5719075126312303</v>
      </c>
      <c r="P97">
        <f>'OHL Raw'!AK97</f>
        <v>15</v>
      </c>
      <c r="Q97">
        <f>'OHL Raw'!AN97</f>
        <v>6</v>
      </c>
      <c r="R97">
        <f>'OHL Raw'!AQ97</f>
        <v>38</v>
      </c>
      <c r="S97" s="1">
        <f t="shared" si="20"/>
        <v>25.423728813559322</v>
      </c>
      <c r="T97" s="1">
        <f t="shared" si="21"/>
        <v>10.16949152542373</v>
      </c>
      <c r="U97" s="1">
        <f t="shared" si="22"/>
        <v>64.406779661016941</v>
      </c>
      <c r="V97">
        <f>'OHL Raw'!J97</f>
        <v>13</v>
      </c>
      <c r="W97" s="1">
        <f t="shared" si="16"/>
        <v>1.2277084349865424</v>
      </c>
      <c r="X97">
        <f>'OHL Raw'!G97</f>
        <v>9</v>
      </c>
      <c r="Y97" s="1">
        <f t="shared" si="17"/>
        <v>0.84995199345222172</v>
      </c>
      <c r="Z97">
        <f>'OHL Raw'!AJ97</f>
        <v>4</v>
      </c>
      <c r="AA97">
        <f>'OHL Raw'!AM97</f>
        <v>1</v>
      </c>
      <c r="AB97">
        <f>'OHL Raw'!AP97</f>
        <v>4</v>
      </c>
      <c r="AC97" s="1">
        <f t="shared" si="23"/>
        <v>6.6426009038522462</v>
      </c>
      <c r="AD97" s="1">
        <f t="shared" si="18"/>
        <v>0.62732131999297169</v>
      </c>
      <c r="AE97" s="1">
        <f t="shared" si="24"/>
        <v>15.254237288135593</v>
      </c>
      <c r="AF97" s="1">
        <f t="shared" si="25"/>
        <v>11.25864559974957</v>
      </c>
      <c r="AG97">
        <f>'OHL Raw'!AB97</f>
        <v>13.48</v>
      </c>
      <c r="AH97">
        <f>'OHL Raw'!AC97</f>
        <v>13.3</v>
      </c>
      <c r="AI97">
        <f>'OHL Raw'!AD97</f>
        <v>43.55</v>
      </c>
      <c r="AJ97">
        <f>'OHL Raw'!AE97</f>
        <v>50.11</v>
      </c>
    </row>
    <row r="98" spans="1:36" x14ac:dyDescent="0.2">
      <c r="A98" t="str">
        <f>'OHL Raw'!B98</f>
        <v>Charles-Antoine Roy</v>
      </c>
      <c r="B98" t="s">
        <v>1748</v>
      </c>
      <c r="C98" t="str">
        <f>'OHL Raw'!C98</f>
        <v>C</v>
      </c>
      <c r="D98" t="str">
        <f t="shared" si="19"/>
        <v>F</v>
      </c>
      <c r="E98" t="str">
        <f>IF(ISNUMBER(SEARCH("/",'OHL Raw'!D98))=TRUE,"Multiple",'OHL Raw'!D98)</f>
        <v>GAT</v>
      </c>
      <c r="F98" s="2">
        <f ca="1">ROUNDDOWN('OHL Raw'!E98+((TODAY()-42993)/365),0)</f>
        <v>19</v>
      </c>
      <c r="G98">
        <f>'OHL Raw'!F98</f>
        <v>2</v>
      </c>
      <c r="H98" s="1">
        <f>'OHL Raw'!U98</f>
        <v>18.3</v>
      </c>
      <c r="I98" s="1">
        <f>'OHL Raw'!T98</f>
        <v>36.590000000000003</v>
      </c>
      <c r="J98">
        <f>'OHL Raw'!AH98</f>
        <v>4</v>
      </c>
      <c r="K98">
        <f>'OHL Raw'!AI98</f>
        <v>0</v>
      </c>
      <c r="L98" s="1">
        <f t="shared" si="13"/>
        <v>6.5591691719048919</v>
      </c>
      <c r="M98" s="1">
        <f t="shared" si="14"/>
        <v>0</v>
      </c>
      <c r="N98">
        <f>'OHL Raw'!L98</f>
        <v>1</v>
      </c>
      <c r="O98" s="1">
        <f t="shared" si="15"/>
        <v>1.639792292976223</v>
      </c>
      <c r="P98">
        <f>'OHL Raw'!AK98</f>
        <v>0</v>
      </c>
      <c r="Q98">
        <f>'OHL Raw'!AN98</f>
        <v>0</v>
      </c>
      <c r="R98">
        <f>'OHL Raw'!AQ98</f>
        <v>1</v>
      </c>
      <c r="S98" s="1">
        <f t="shared" si="20"/>
        <v>0</v>
      </c>
      <c r="T98" s="1">
        <f t="shared" si="21"/>
        <v>0</v>
      </c>
      <c r="U98" s="1">
        <f t="shared" si="22"/>
        <v>100</v>
      </c>
      <c r="V98">
        <f>'OHL Raw'!J98</f>
        <v>0</v>
      </c>
      <c r="W98" s="1">
        <f t="shared" si="16"/>
        <v>0</v>
      </c>
      <c r="X98">
        <f>'OHL Raw'!G98</f>
        <v>0</v>
      </c>
      <c r="Y98" s="1">
        <f t="shared" si="17"/>
        <v>0</v>
      </c>
      <c r="Z98">
        <f>'OHL Raw'!AJ98</f>
        <v>0</v>
      </c>
      <c r="AA98">
        <f>'OHL Raw'!AM98</f>
        <v>0</v>
      </c>
      <c r="AB98">
        <f>'OHL Raw'!AP98</f>
        <v>0</v>
      </c>
      <c r="AC98" s="1">
        <f t="shared" si="23"/>
        <v>6.4235972144400869E-2</v>
      </c>
      <c r="AD98" s="1">
        <f t="shared" si="18"/>
        <v>0.10533365205422389</v>
      </c>
      <c r="AE98" s="1">
        <f t="shared" si="24"/>
        <v>0</v>
      </c>
      <c r="AF98" s="1">
        <f t="shared" si="25"/>
        <v>6.423597214440087</v>
      </c>
      <c r="AG98">
        <f>'OHL Raw'!AB98</f>
        <v>17.04</v>
      </c>
      <c r="AH98">
        <f>'OHL Raw'!AC98</f>
        <v>14.91</v>
      </c>
      <c r="AI98">
        <f>'OHL Raw'!AD98</f>
        <v>100</v>
      </c>
      <c r="AJ98">
        <f>'OHL Raw'!AE98</f>
        <v>46.5</v>
      </c>
    </row>
    <row r="99" spans="1:36" x14ac:dyDescent="0.2">
      <c r="A99" t="str">
        <f>'OHL Raw'!B99</f>
        <v>Chase Campbell</v>
      </c>
      <c r="B99" t="s">
        <v>1748</v>
      </c>
      <c r="C99" t="str">
        <f>'OHL Raw'!C99</f>
        <v>RW</v>
      </c>
      <c r="D99" t="str">
        <f t="shared" si="19"/>
        <v>F</v>
      </c>
      <c r="E99" t="str">
        <f>IF(ISNUMBER(SEARCH("/",'OHL Raw'!D99))=TRUE,"Multiple",'OHL Raw'!D99)</f>
        <v>OS</v>
      </c>
      <c r="F99" s="2">
        <f ca="1">ROUNDDOWN('OHL Raw'!E99+((TODAY()-42993)/365),0)</f>
        <v>19</v>
      </c>
      <c r="G99">
        <f>'OHL Raw'!F99</f>
        <v>57</v>
      </c>
      <c r="H99" s="1">
        <f>'OHL Raw'!U99</f>
        <v>11.96</v>
      </c>
      <c r="I99" s="1">
        <f>'OHL Raw'!T99</f>
        <v>681.84</v>
      </c>
      <c r="J99">
        <f>'OHL Raw'!AH99</f>
        <v>32</v>
      </c>
      <c r="K99">
        <f>'OHL Raw'!AI99</f>
        <v>39</v>
      </c>
      <c r="L99" s="1">
        <f t="shared" si="13"/>
        <v>2.8159098908834914</v>
      </c>
      <c r="M99" s="1">
        <f t="shared" si="14"/>
        <v>3.4318901795142551</v>
      </c>
      <c r="N99">
        <f>'OHL Raw'!L99</f>
        <v>70</v>
      </c>
      <c r="O99" s="1">
        <f t="shared" si="15"/>
        <v>6.1598028863076379</v>
      </c>
      <c r="P99">
        <f>'OHL Raw'!AK99</f>
        <v>9</v>
      </c>
      <c r="Q99">
        <f>'OHL Raw'!AN99</f>
        <v>10</v>
      </c>
      <c r="R99">
        <f>'OHL Raw'!AQ99</f>
        <v>51</v>
      </c>
      <c r="S99" s="1">
        <f t="shared" si="20"/>
        <v>12.857142857142856</v>
      </c>
      <c r="T99" s="1">
        <f t="shared" si="21"/>
        <v>14.285714285714285</v>
      </c>
      <c r="U99" s="1">
        <f t="shared" si="22"/>
        <v>72.857142857142847</v>
      </c>
      <c r="V99">
        <f>'OHL Raw'!J99</f>
        <v>13</v>
      </c>
      <c r="W99" s="1">
        <f t="shared" si="16"/>
        <v>1.1439633931714184</v>
      </c>
      <c r="X99">
        <f>'OHL Raw'!G99</f>
        <v>3</v>
      </c>
      <c r="Y99" s="1">
        <f t="shared" si="17"/>
        <v>0.26399155227032733</v>
      </c>
      <c r="Z99">
        <f>'OHL Raw'!AJ99</f>
        <v>1</v>
      </c>
      <c r="AA99">
        <f>'OHL Raw'!AM99</f>
        <v>0</v>
      </c>
      <c r="AB99">
        <f>'OHL Raw'!AP99</f>
        <v>2</v>
      </c>
      <c r="AC99" s="1">
        <f t="shared" si="23"/>
        <v>6.8424736101951105</v>
      </c>
      <c r="AD99" s="1">
        <f t="shared" si="18"/>
        <v>0.60211840990805265</v>
      </c>
      <c r="AE99" s="1">
        <f t="shared" si="24"/>
        <v>4.2857142857142856</v>
      </c>
      <c r="AF99" s="1">
        <f t="shared" si="25"/>
        <v>9.7749623002787285</v>
      </c>
      <c r="AG99">
        <f>'OHL Raw'!AB99</f>
        <v>14.09</v>
      </c>
      <c r="AH99">
        <f>'OHL Raw'!AC99</f>
        <v>13.74</v>
      </c>
      <c r="AI99">
        <f>'OHL Raw'!AD99</f>
        <v>52.87</v>
      </c>
      <c r="AJ99">
        <f>'OHL Raw'!AE99</f>
        <v>50.43</v>
      </c>
    </row>
    <row r="100" spans="1:36" x14ac:dyDescent="0.2">
      <c r="A100" t="str">
        <f>'OHL Raw'!B100</f>
        <v>Chet Phillips</v>
      </c>
      <c r="B100" t="s">
        <v>1748</v>
      </c>
      <c r="C100" t="str">
        <f>'OHL Raw'!C100</f>
        <v>D</v>
      </c>
      <c r="D100" t="str">
        <f t="shared" si="19"/>
        <v>D</v>
      </c>
      <c r="E100" t="str">
        <f>IF(ISNUMBER(SEARCH("/",'OHL Raw'!D100))=TRUE,"Multiple",'OHL Raw'!D100)</f>
        <v>SAG</v>
      </c>
      <c r="F100" s="2">
        <f ca="1">ROUNDDOWN('OHL Raw'!E100+((TODAY()-42993)/365),0)</f>
        <v>17</v>
      </c>
      <c r="G100">
        <f>'OHL Raw'!F100</f>
        <v>12</v>
      </c>
      <c r="H100" s="1">
        <f>'OHL Raw'!U100</f>
        <v>9.84</v>
      </c>
      <c r="I100" s="1">
        <f>'OHL Raw'!T100</f>
        <v>118.02</v>
      </c>
      <c r="J100">
        <f>'OHL Raw'!AH100</f>
        <v>5</v>
      </c>
      <c r="K100">
        <f>'OHL Raw'!AI100</f>
        <v>4</v>
      </c>
      <c r="L100" s="1">
        <f t="shared" si="13"/>
        <v>2.5419420437214031</v>
      </c>
      <c r="M100" s="1">
        <f t="shared" si="14"/>
        <v>2.0335536349771224</v>
      </c>
      <c r="N100">
        <f>'OHL Raw'!L100</f>
        <v>9</v>
      </c>
      <c r="O100" s="1">
        <f t="shared" si="15"/>
        <v>4.5754956786985259</v>
      </c>
      <c r="P100">
        <f>'OHL Raw'!AK100</f>
        <v>1</v>
      </c>
      <c r="Q100">
        <f>'OHL Raw'!AN100</f>
        <v>0</v>
      </c>
      <c r="R100">
        <f>'OHL Raw'!AQ100</f>
        <v>8</v>
      </c>
      <c r="S100" s="1">
        <f t="shared" si="20"/>
        <v>11.111111111111111</v>
      </c>
      <c r="T100" s="1">
        <f t="shared" si="21"/>
        <v>0</v>
      </c>
      <c r="U100" s="1">
        <f t="shared" si="22"/>
        <v>88.888888888888886</v>
      </c>
      <c r="V100">
        <f>'OHL Raw'!J100</f>
        <v>0</v>
      </c>
      <c r="W100" s="1">
        <f t="shared" si="16"/>
        <v>0</v>
      </c>
      <c r="X100">
        <f>'OHL Raw'!G100</f>
        <v>0</v>
      </c>
      <c r="Y100" s="1">
        <f t="shared" si="17"/>
        <v>0</v>
      </c>
      <c r="Z100">
        <f>'OHL Raw'!AJ100</f>
        <v>0</v>
      </c>
      <c r="AA100">
        <f>'OHL Raw'!AM100</f>
        <v>0</v>
      </c>
      <c r="AB100">
        <f>'OHL Raw'!AP100</f>
        <v>0</v>
      </c>
      <c r="AC100" s="1">
        <f t="shared" si="23"/>
        <v>0.72865554214131256</v>
      </c>
      <c r="AD100" s="1">
        <f t="shared" si="18"/>
        <v>0.37044003159192301</v>
      </c>
      <c r="AE100" s="1">
        <f t="shared" si="24"/>
        <v>0</v>
      </c>
      <c r="AF100" s="1">
        <f t="shared" si="25"/>
        <v>8.0961726904590279</v>
      </c>
      <c r="AG100">
        <f>'OHL Raw'!AB100</f>
        <v>12.88</v>
      </c>
      <c r="AH100">
        <f>'OHL Raw'!AC100</f>
        <v>13.15</v>
      </c>
      <c r="AI100">
        <f>'OHL Raw'!AD100</f>
        <v>48.94</v>
      </c>
      <c r="AJ100">
        <f>'OHL Raw'!AE100</f>
        <v>52.43</v>
      </c>
    </row>
    <row r="101" spans="1:36" x14ac:dyDescent="0.2">
      <c r="A101" t="str">
        <f>'OHL Raw'!B101</f>
        <v>Chris Playfair</v>
      </c>
      <c r="B101" t="s">
        <v>1748</v>
      </c>
      <c r="C101" t="str">
        <f>'OHL Raw'!C101</f>
        <v>LW</v>
      </c>
      <c r="D101" t="str">
        <f t="shared" si="19"/>
        <v>F</v>
      </c>
      <c r="E101" t="str">
        <f>IF(ISNUMBER(SEARCH("/",'OHL Raw'!D101))=TRUE,"Multiple",'OHL Raw'!D101)</f>
        <v>WSR</v>
      </c>
      <c r="F101" s="2">
        <f ca="1">ROUNDDOWN('OHL Raw'!E101+((TODAY()-42993)/365),0)</f>
        <v>17</v>
      </c>
      <c r="G101">
        <f>'OHL Raw'!F101</f>
        <v>66</v>
      </c>
      <c r="H101" s="1">
        <f>'OHL Raw'!U101</f>
        <v>10.95</v>
      </c>
      <c r="I101" s="1">
        <f>'OHL Raw'!T101</f>
        <v>722.98</v>
      </c>
      <c r="J101">
        <f>'OHL Raw'!AH101</f>
        <v>27</v>
      </c>
      <c r="K101">
        <f>'OHL Raw'!AI101</f>
        <v>31</v>
      </c>
      <c r="L101" s="1">
        <f t="shared" si="13"/>
        <v>2.2407258845334583</v>
      </c>
      <c r="M101" s="1">
        <f t="shared" si="14"/>
        <v>2.5726852748347118</v>
      </c>
      <c r="N101">
        <f>'OHL Raw'!L101</f>
        <v>60</v>
      </c>
      <c r="O101" s="1">
        <f t="shared" si="15"/>
        <v>4.9793908545187975</v>
      </c>
      <c r="P101">
        <f>'OHL Raw'!AK101</f>
        <v>16</v>
      </c>
      <c r="Q101">
        <f>'OHL Raw'!AN101</f>
        <v>11</v>
      </c>
      <c r="R101">
        <f>'OHL Raw'!AQ101</f>
        <v>33</v>
      </c>
      <c r="S101" s="1">
        <f t="shared" si="20"/>
        <v>26.666666666666668</v>
      </c>
      <c r="T101" s="1">
        <f t="shared" si="21"/>
        <v>18.333333333333332</v>
      </c>
      <c r="U101" s="1">
        <f t="shared" si="22"/>
        <v>55.000000000000007</v>
      </c>
      <c r="V101">
        <f>'OHL Raw'!J101</f>
        <v>11</v>
      </c>
      <c r="W101" s="1">
        <f t="shared" si="16"/>
        <v>0.91288832332844616</v>
      </c>
      <c r="X101">
        <f>'OHL Raw'!G101</f>
        <v>4</v>
      </c>
      <c r="Y101" s="1">
        <f t="shared" si="17"/>
        <v>0.33195939030125315</v>
      </c>
      <c r="Z101">
        <f>'OHL Raw'!AJ101</f>
        <v>2</v>
      </c>
      <c r="AA101">
        <f>'OHL Raw'!AM101</f>
        <v>0</v>
      </c>
      <c r="AB101">
        <f>'OHL Raw'!AP101</f>
        <v>2</v>
      </c>
      <c r="AC101" s="1">
        <f t="shared" si="23"/>
        <v>7.3529533810942063</v>
      </c>
      <c r="AD101" s="1">
        <f t="shared" si="18"/>
        <v>0.61022048032539256</v>
      </c>
      <c r="AE101" s="1">
        <f t="shared" si="24"/>
        <v>6.666666666666667</v>
      </c>
      <c r="AF101" s="1">
        <f t="shared" si="25"/>
        <v>12.254922301823676</v>
      </c>
      <c r="AG101">
        <f>'OHL Raw'!AB101</f>
        <v>13.93</v>
      </c>
      <c r="AH101">
        <f>'OHL Raw'!AC101</f>
        <v>13.96</v>
      </c>
      <c r="AI101">
        <f>'OHL Raw'!AD101</f>
        <v>51.91</v>
      </c>
      <c r="AJ101">
        <f>'OHL Raw'!AE101</f>
        <v>51.14</v>
      </c>
    </row>
    <row r="102" spans="1:36" x14ac:dyDescent="0.2">
      <c r="A102" t="str">
        <f>'OHL Raw'!B102</f>
        <v>Christian Girhiny</v>
      </c>
      <c r="B102" t="s">
        <v>1748</v>
      </c>
      <c r="C102" t="str">
        <f>'OHL Raw'!C102</f>
        <v>LW</v>
      </c>
      <c r="D102" t="str">
        <f t="shared" si="19"/>
        <v>F</v>
      </c>
      <c r="E102" t="str">
        <f>IF(ISNUMBER(SEARCH("/",'OHL Raw'!D102))=TRUE,"Multiple",'OHL Raw'!D102)</f>
        <v>ER</v>
      </c>
      <c r="F102" s="2">
        <f ca="1">ROUNDDOWN('OHL Raw'!E102+((TODAY()-42993)/365),0)</f>
        <v>19</v>
      </c>
      <c r="G102">
        <f>'OHL Raw'!F102</f>
        <v>56</v>
      </c>
      <c r="H102" s="1">
        <f>'OHL Raw'!U102</f>
        <v>12.75</v>
      </c>
      <c r="I102" s="1">
        <f>'OHL Raw'!T102</f>
        <v>714.21</v>
      </c>
      <c r="J102">
        <f>'OHL Raw'!AH102</f>
        <v>34</v>
      </c>
      <c r="K102">
        <f>'OHL Raw'!AI102</f>
        <v>38</v>
      </c>
      <c r="L102" s="1">
        <f t="shared" si="13"/>
        <v>2.8563027680934181</v>
      </c>
      <c r="M102" s="1">
        <f t="shared" si="14"/>
        <v>3.1923383878691141</v>
      </c>
      <c r="N102">
        <f>'OHL Raw'!L102</f>
        <v>91</v>
      </c>
      <c r="O102" s="1">
        <f t="shared" si="15"/>
        <v>7.6448103498970887</v>
      </c>
      <c r="P102">
        <f>'OHL Raw'!AK102</f>
        <v>16</v>
      </c>
      <c r="Q102">
        <f>'OHL Raw'!AN102</f>
        <v>13</v>
      </c>
      <c r="R102">
        <f>'OHL Raw'!AQ102</f>
        <v>62</v>
      </c>
      <c r="S102" s="1">
        <f t="shared" si="20"/>
        <v>17.582417582417584</v>
      </c>
      <c r="T102" s="1">
        <f t="shared" si="21"/>
        <v>14.285714285714285</v>
      </c>
      <c r="U102" s="1">
        <f t="shared" si="22"/>
        <v>68.131868131868131</v>
      </c>
      <c r="V102">
        <f>'OHL Raw'!J102</f>
        <v>16</v>
      </c>
      <c r="W102" s="1">
        <f t="shared" si="16"/>
        <v>1.3441424791027849</v>
      </c>
      <c r="X102">
        <f>'OHL Raw'!G102</f>
        <v>8</v>
      </c>
      <c r="Y102" s="1">
        <f t="shared" si="17"/>
        <v>0.67207123955139247</v>
      </c>
      <c r="Z102">
        <f>'OHL Raw'!AJ102</f>
        <v>3</v>
      </c>
      <c r="AA102">
        <f>'OHL Raw'!AM102</f>
        <v>2</v>
      </c>
      <c r="AB102">
        <f>'OHL Raw'!AP102</f>
        <v>3</v>
      </c>
      <c r="AC102" s="1">
        <f t="shared" si="23"/>
        <v>9.5425024024729748</v>
      </c>
      <c r="AD102" s="1">
        <f t="shared" si="18"/>
        <v>0.80165517725651902</v>
      </c>
      <c r="AE102" s="1">
        <f t="shared" si="24"/>
        <v>8.791208791208792</v>
      </c>
      <c r="AF102" s="1">
        <f t="shared" si="25"/>
        <v>10.486266376343927</v>
      </c>
      <c r="AG102">
        <f>'OHL Raw'!AB102</f>
        <v>14.27</v>
      </c>
      <c r="AH102">
        <f>'OHL Raw'!AC102</f>
        <v>13.6</v>
      </c>
      <c r="AI102">
        <f>'OHL Raw'!AD102</f>
        <v>45.72</v>
      </c>
      <c r="AJ102">
        <f>'OHL Raw'!AE102</f>
        <v>50.88</v>
      </c>
    </row>
    <row r="103" spans="1:36" x14ac:dyDescent="0.2">
      <c r="A103" t="str">
        <f>'OHL Raw'!B103</f>
        <v>Christopher Cameron</v>
      </c>
      <c r="B103" t="s">
        <v>1748</v>
      </c>
      <c r="C103" t="str">
        <f>'OHL Raw'!C103</f>
        <v>D</v>
      </c>
      <c r="D103" t="str">
        <f t="shared" si="19"/>
        <v>D</v>
      </c>
      <c r="E103" t="str">
        <f>IF(ISNUMBER(SEARCH("/",'OHL Raw'!D103))=TRUE,"Multiple",'OHL Raw'!D103)</f>
        <v>BAR</v>
      </c>
      <c r="F103" s="2">
        <f ca="1">ROUNDDOWN('OHL Raw'!E103+((TODAY()-42993)/365),0)</f>
        <v>18</v>
      </c>
      <c r="G103">
        <f>'OHL Raw'!F103</f>
        <v>63</v>
      </c>
      <c r="H103" s="1">
        <f>'OHL Raw'!U103</f>
        <v>10.69</v>
      </c>
      <c r="I103" s="1">
        <f>'OHL Raw'!T103</f>
        <v>673.21</v>
      </c>
      <c r="J103">
        <f>'OHL Raw'!AH103</f>
        <v>38</v>
      </c>
      <c r="K103">
        <f>'OHL Raw'!AI103</f>
        <v>29</v>
      </c>
      <c r="L103" s="1">
        <f t="shared" si="13"/>
        <v>3.3867589607997504</v>
      </c>
      <c r="M103" s="1">
        <f t="shared" si="14"/>
        <v>2.5846318385050728</v>
      </c>
      <c r="N103">
        <f>'OHL Raw'!L103</f>
        <v>49</v>
      </c>
      <c r="O103" s="1">
        <f t="shared" si="15"/>
        <v>4.3671365547154668</v>
      </c>
      <c r="P103">
        <f>'OHL Raw'!AK103</f>
        <v>0</v>
      </c>
      <c r="Q103">
        <f>'OHL Raw'!AN103</f>
        <v>0</v>
      </c>
      <c r="R103">
        <f>'OHL Raw'!AQ103</f>
        <v>49</v>
      </c>
      <c r="S103" s="1">
        <f t="shared" si="20"/>
        <v>0</v>
      </c>
      <c r="T103" s="1">
        <f t="shared" si="21"/>
        <v>0</v>
      </c>
      <c r="U103" s="1">
        <f t="shared" si="22"/>
        <v>100</v>
      </c>
      <c r="V103">
        <f>'OHL Raw'!J103</f>
        <v>5</v>
      </c>
      <c r="W103" s="1">
        <f t="shared" si="16"/>
        <v>0.44562617905259871</v>
      </c>
      <c r="X103">
        <f>'OHL Raw'!G103</f>
        <v>2</v>
      </c>
      <c r="Y103" s="1">
        <f t="shared" si="17"/>
        <v>0.17825047162103946</v>
      </c>
      <c r="Z103">
        <f>'OHL Raw'!AJ103</f>
        <v>0</v>
      </c>
      <c r="AA103">
        <f>'OHL Raw'!AM103</f>
        <v>0</v>
      </c>
      <c r="AB103">
        <f>'OHL Raw'!AP103</f>
        <v>2</v>
      </c>
      <c r="AC103" s="1">
        <f t="shared" si="23"/>
        <v>3.1475626350756425</v>
      </c>
      <c r="AD103" s="1">
        <f t="shared" si="18"/>
        <v>0.28052726207949752</v>
      </c>
      <c r="AE103" s="1">
        <f t="shared" si="24"/>
        <v>4.0816326530612246</v>
      </c>
      <c r="AF103" s="1">
        <f t="shared" si="25"/>
        <v>6.423597214440087</v>
      </c>
      <c r="AG103">
        <f>'OHL Raw'!AB103</f>
        <v>12.2</v>
      </c>
      <c r="AH103">
        <f>'OHL Raw'!AC103</f>
        <v>13.82</v>
      </c>
      <c r="AI103">
        <f>'OHL Raw'!AD103</f>
        <v>56.95</v>
      </c>
      <c r="AJ103">
        <f>'OHL Raw'!AE103</f>
        <v>47.57</v>
      </c>
    </row>
    <row r="104" spans="1:36" x14ac:dyDescent="0.2">
      <c r="A104" t="str">
        <f>'OHL Raw'!B104</f>
        <v>Christopher Paquette</v>
      </c>
      <c r="B104" t="s">
        <v>1748</v>
      </c>
      <c r="C104" t="str">
        <f>'OHL Raw'!C104</f>
        <v>C</v>
      </c>
      <c r="D104" t="str">
        <f t="shared" si="19"/>
        <v>F</v>
      </c>
      <c r="E104" t="str">
        <f>IF(ISNUMBER(SEARCH("/",'OHL Raw'!D104))=TRUE,"Multiple",'OHL Raw'!D104)</f>
        <v>PBO</v>
      </c>
      <c r="F104" s="2">
        <f ca="1">ROUNDDOWN('OHL Raw'!E104+((TODAY()-42993)/365),0)</f>
        <v>20</v>
      </c>
      <c r="G104">
        <f>'OHL Raw'!F104</f>
        <v>61</v>
      </c>
      <c r="H104" s="1">
        <f>'OHL Raw'!U104</f>
        <v>13.52</v>
      </c>
      <c r="I104" s="1">
        <f>'OHL Raw'!T104</f>
        <v>824.72</v>
      </c>
      <c r="J104">
        <f>'OHL Raw'!AH104</f>
        <v>30</v>
      </c>
      <c r="K104">
        <f>'OHL Raw'!AI104</f>
        <v>55</v>
      </c>
      <c r="L104" s="1">
        <f t="shared" si="13"/>
        <v>2.1825589290910856</v>
      </c>
      <c r="M104" s="1">
        <f t="shared" si="14"/>
        <v>4.0013580366669901</v>
      </c>
      <c r="N104">
        <f>'OHL Raw'!L104</f>
        <v>109</v>
      </c>
      <c r="O104" s="1">
        <f t="shared" si="15"/>
        <v>7.9299641090309443</v>
      </c>
      <c r="P104">
        <f>'OHL Raw'!AK104</f>
        <v>12</v>
      </c>
      <c r="Q104">
        <f>'OHL Raw'!AN104</f>
        <v>21</v>
      </c>
      <c r="R104">
        <f>'OHL Raw'!AQ104</f>
        <v>76</v>
      </c>
      <c r="S104" s="1">
        <f t="shared" si="20"/>
        <v>11.009174311926607</v>
      </c>
      <c r="T104" s="1">
        <f t="shared" si="21"/>
        <v>19.26605504587156</v>
      </c>
      <c r="U104" s="1">
        <f t="shared" si="22"/>
        <v>69.724770642201833</v>
      </c>
      <c r="V104">
        <f>'OHL Raw'!J104</f>
        <v>15</v>
      </c>
      <c r="W104" s="1">
        <f t="shared" si="16"/>
        <v>1.0912794645455428</v>
      </c>
      <c r="X104">
        <f>'OHL Raw'!G104</f>
        <v>8</v>
      </c>
      <c r="Y104" s="1">
        <f t="shared" si="17"/>
        <v>0.58201571442428945</v>
      </c>
      <c r="Z104">
        <f>'OHL Raw'!AJ104</f>
        <v>2</v>
      </c>
      <c r="AA104">
        <f>'OHL Raw'!AM104</f>
        <v>1</v>
      </c>
      <c r="AB104">
        <f>'OHL Raw'!AP104</f>
        <v>5</v>
      </c>
      <c r="AC104" s="1">
        <f t="shared" si="23"/>
        <v>10.889558269314737</v>
      </c>
      <c r="AD104" s="1">
        <f t="shared" si="18"/>
        <v>0.79223675448501818</v>
      </c>
      <c r="AE104" s="1">
        <f t="shared" si="24"/>
        <v>7.3394495412844041</v>
      </c>
      <c r="AF104" s="1">
        <f t="shared" si="25"/>
        <v>9.9904204305639794</v>
      </c>
      <c r="AG104">
        <f>'OHL Raw'!AB104</f>
        <v>13.62</v>
      </c>
      <c r="AH104">
        <f>'OHL Raw'!AC104</f>
        <v>14.03</v>
      </c>
      <c r="AI104">
        <f>'OHL Raw'!AD104</f>
        <v>44.48</v>
      </c>
      <c r="AJ104">
        <f>'OHL Raw'!AE104</f>
        <v>50.65</v>
      </c>
    </row>
    <row r="105" spans="1:36" x14ac:dyDescent="0.2">
      <c r="A105" t="str">
        <f>'OHL Raw'!B105</f>
        <v>Cliff Pu</v>
      </c>
      <c r="B105" t="s">
        <v>1748</v>
      </c>
      <c r="C105" t="str">
        <f>'OHL Raw'!C105</f>
        <v>C</v>
      </c>
      <c r="D105" t="str">
        <f t="shared" si="19"/>
        <v>F</v>
      </c>
      <c r="E105" t="str">
        <f>IF(ISNUMBER(SEARCH("/",'OHL Raw'!D105))=TRUE,"Multiple",'OHL Raw'!D105)</f>
        <v>Multiple</v>
      </c>
      <c r="F105" s="2">
        <f ca="1">ROUNDDOWN('OHL Raw'!E105+((TODAY()-42993)/365),0)</f>
        <v>19</v>
      </c>
      <c r="G105">
        <f>'OHL Raw'!F105</f>
        <v>65</v>
      </c>
      <c r="H105" s="1">
        <f>'OHL Raw'!U105</f>
        <v>17.14</v>
      </c>
      <c r="I105" s="1">
        <f>'OHL Raw'!T105</f>
        <v>1113.8699999999999</v>
      </c>
      <c r="J105">
        <f>'OHL Raw'!AH105</f>
        <v>72</v>
      </c>
      <c r="K105">
        <f>'OHL Raw'!AI105</f>
        <v>41</v>
      </c>
      <c r="L105" s="1">
        <f t="shared" si="13"/>
        <v>3.8783700072719443</v>
      </c>
      <c r="M105" s="1">
        <f t="shared" si="14"/>
        <v>2.2085162541409682</v>
      </c>
      <c r="N105">
        <f>'OHL Raw'!L105</f>
        <v>147</v>
      </c>
      <c r="O105" s="1">
        <f t="shared" si="15"/>
        <v>7.9183387648468866</v>
      </c>
      <c r="P105">
        <f>'OHL Raw'!AK105</f>
        <v>29</v>
      </c>
      <c r="Q105">
        <f>'OHL Raw'!AN105</f>
        <v>28</v>
      </c>
      <c r="R105">
        <f>'OHL Raw'!AQ105</f>
        <v>90</v>
      </c>
      <c r="S105" s="1">
        <f t="shared" si="20"/>
        <v>19.727891156462583</v>
      </c>
      <c r="T105" s="1">
        <f t="shared" si="21"/>
        <v>19.047619047619047</v>
      </c>
      <c r="U105" s="1">
        <f t="shared" si="22"/>
        <v>61.224489795918366</v>
      </c>
      <c r="V105">
        <f>'OHL Raw'!J105</f>
        <v>38</v>
      </c>
      <c r="W105" s="1">
        <f t="shared" si="16"/>
        <v>2.0469175038379706</v>
      </c>
      <c r="X105">
        <f>'OHL Raw'!G105</f>
        <v>16</v>
      </c>
      <c r="Y105" s="1">
        <f t="shared" si="17"/>
        <v>0.86186000161598753</v>
      </c>
      <c r="Z105">
        <f>'OHL Raw'!AJ105</f>
        <v>4</v>
      </c>
      <c r="AA105">
        <f>'OHL Raw'!AM105</f>
        <v>5</v>
      </c>
      <c r="AB105">
        <f>'OHL Raw'!AP105</f>
        <v>7</v>
      </c>
      <c r="AC105" s="1">
        <f t="shared" si="23"/>
        <v>16.583384286269144</v>
      </c>
      <c r="AD105" s="1">
        <f t="shared" si="18"/>
        <v>0.89328472548515425</v>
      </c>
      <c r="AE105" s="1">
        <f t="shared" si="24"/>
        <v>10.884353741496598</v>
      </c>
      <c r="AF105" s="1">
        <f t="shared" si="25"/>
        <v>11.281213800183092</v>
      </c>
      <c r="AG105">
        <f>'OHL Raw'!AB105</f>
        <v>16.16</v>
      </c>
      <c r="AH105">
        <f>'OHL Raw'!AC105</f>
        <v>14.24</v>
      </c>
      <c r="AI105">
        <f>'OHL Raw'!AD105</f>
        <v>55.82</v>
      </c>
      <c r="AJ105">
        <f>'OHL Raw'!AE105</f>
        <v>49.65</v>
      </c>
    </row>
    <row r="106" spans="1:36" x14ac:dyDescent="0.2">
      <c r="A106" t="str">
        <f>'OHL Raw'!B106</f>
        <v>Cody Morgan</v>
      </c>
      <c r="B106" t="s">
        <v>1748</v>
      </c>
      <c r="C106" t="str">
        <f>'OHL Raw'!C106</f>
        <v>C</v>
      </c>
      <c r="D106" t="str">
        <f t="shared" si="19"/>
        <v>F</v>
      </c>
      <c r="E106" t="str">
        <f>IF(ISNUMBER(SEARCH("/",'OHL Raw'!D106))=TRUE,"Multiple",'OHL Raw'!D106)</f>
        <v>Multiple</v>
      </c>
      <c r="F106" s="2">
        <f ca="1">ROUNDDOWN('OHL Raw'!E106+((TODAY()-42993)/365),0)</f>
        <v>17</v>
      </c>
      <c r="G106">
        <f>'OHL Raw'!F106</f>
        <v>63</v>
      </c>
      <c r="H106" s="1">
        <f>'OHL Raw'!U106</f>
        <v>11.57</v>
      </c>
      <c r="I106" s="1">
        <f>'OHL Raw'!T106</f>
        <v>729.17</v>
      </c>
      <c r="J106">
        <f>'OHL Raw'!AH106</f>
        <v>30</v>
      </c>
      <c r="K106">
        <f>'OHL Raw'!AI106</f>
        <v>33</v>
      </c>
      <c r="L106" s="1">
        <f t="shared" si="13"/>
        <v>2.4685601437250573</v>
      </c>
      <c r="M106" s="1">
        <f t="shared" si="14"/>
        <v>2.7154161580975633</v>
      </c>
      <c r="N106">
        <f>'OHL Raw'!L106</f>
        <v>69</v>
      </c>
      <c r="O106" s="1">
        <f t="shared" si="15"/>
        <v>5.6776883305676318</v>
      </c>
      <c r="P106">
        <f>'OHL Raw'!AK106</f>
        <v>11</v>
      </c>
      <c r="Q106">
        <f>'OHL Raw'!AN106</f>
        <v>19</v>
      </c>
      <c r="R106">
        <f>'OHL Raw'!AQ106</f>
        <v>39</v>
      </c>
      <c r="S106" s="1">
        <f t="shared" si="20"/>
        <v>15.942028985507244</v>
      </c>
      <c r="T106" s="1">
        <f t="shared" si="21"/>
        <v>27.536231884057973</v>
      </c>
      <c r="U106" s="1">
        <f t="shared" si="22"/>
        <v>56.521739130434781</v>
      </c>
      <c r="V106">
        <f>'OHL Raw'!J106</f>
        <v>16</v>
      </c>
      <c r="W106" s="1">
        <f t="shared" si="16"/>
        <v>1.3165654099866972</v>
      </c>
      <c r="X106">
        <f>'OHL Raw'!G106</f>
        <v>9</v>
      </c>
      <c r="Y106" s="1">
        <f t="shared" si="17"/>
        <v>0.74056804311751723</v>
      </c>
      <c r="Z106">
        <f>'OHL Raw'!AJ106</f>
        <v>5</v>
      </c>
      <c r="AA106">
        <f>'OHL Raw'!AM106</f>
        <v>3</v>
      </c>
      <c r="AB106">
        <f>'OHL Raw'!AP106</f>
        <v>1</v>
      </c>
      <c r="AC106" s="1">
        <f t="shared" si="23"/>
        <v>7.9713537057946562</v>
      </c>
      <c r="AD106" s="1">
        <f t="shared" si="18"/>
        <v>0.65592553498865758</v>
      </c>
      <c r="AE106" s="1">
        <f t="shared" si="24"/>
        <v>13.043478260869565</v>
      </c>
      <c r="AF106" s="1">
        <f t="shared" si="25"/>
        <v>11.552686530137183</v>
      </c>
      <c r="AG106">
        <f>'OHL Raw'!AB106</f>
        <v>13.39</v>
      </c>
      <c r="AH106">
        <f>'OHL Raw'!AC106</f>
        <v>13.58</v>
      </c>
      <c r="AI106">
        <f>'OHL Raw'!AD106</f>
        <v>52.44</v>
      </c>
      <c r="AJ106">
        <f>'OHL Raw'!AE106</f>
        <v>48.97</v>
      </c>
    </row>
    <row r="107" spans="1:36" x14ac:dyDescent="0.2">
      <c r="A107" t="str">
        <f>'OHL Raw'!B107</f>
        <v>Cole Cameron</v>
      </c>
      <c r="B107" t="s">
        <v>1748</v>
      </c>
      <c r="C107" t="str">
        <f>'OHL Raw'!C107</f>
        <v>D</v>
      </c>
      <c r="D107" t="str">
        <f t="shared" si="19"/>
        <v>D</v>
      </c>
      <c r="E107" t="str">
        <f>IF(ISNUMBER(SEARCH("/",'OHL Raw'!D107))=TRUE,"Multiple",'OHL Raw'!D107)</f>
        <v>OS</v>
      </c>
      <c r="F107" s="2">
        <f ca="1">ROUNDDOWN('OHL Raw'!E107+((TODAY()-42993)/365),0)</f>
        <v>20</v>
      </c>
      <c r="G107">
        <f>'OHL Raw'!F107</f>
        <v>66</v>
      </c>
      <c r="H107" s="1">
        <f>'OHL Raw'!U107</f>
        <v>11.48</v>
      </c>
      <c r="I107" s="1">
        <f>'OHL Raw'!T107</f>
        <v>757.55</v>
      </c>
      <c r="J107">
        <f>'OHL Raw'!AH107</f>
        <v>37</v>
      </c>
      <c r="K107">
        <f>'OHL Raw'!AI107</f>
        <v>39</v>
      </c>
      <c r="L107" s="1">
        <f t="shared" si="13"/>
        <v>2.9304996369876575</v>
      </c>
      <c r="M107" s="1">
        <f t="shared" si="14"/>
        <v>3.0889050227707746</v>
      </c>
      <c r="N107">
        <f>'OHL Raw'!L107</f>
        <v>55</v>
      </c>
      <c r="O107" s="1">
        <f t="shared" si="15"/>
        <v>4.3561481090357077</v>
      </c>
      <c r="P107">
        <f>'OHL Raw'!AK107</f>
        <v>2</v>
      </c>
      <c r="Q107">
        <f>'OHL Raw'!AN107</f>
        <v>6</v>
      </c>
      <c r="R107">
        <f>'OHL Raw'!AQ107</f>
        <v>47</v>
      </c>
      <c r="S107" s="1">
        <f t="shared" si="20"/>
        <v>3.6363636363636362</v>
      </c>
      <c r="T107" s="1">
        <f t="shared" si="21"/>
        <v>10.909090909090908</v>
      </c>
      <c r="U107" s="1">
        <f t="shared" si="22"/>
        <v>85.454545454545453</v>
      </c>
      <c r="V107">
        <f>'OHL Raw'!J107</f>
        <v>3</v>
      </c>
      <c r="W107" s="1">
        <f t="shared" si="16"/>
        <v>0.23760807867467496</v>
      </c>
      <c r="X107">
        <f>'OHL Raw'!G107</f>
        <v>1</v>
      </c>
      <c r="Y107" s="1">
        <f t="shared" si="17"/>
        <v>7.9202692891558318E-2</v>
      </c>
      <c r="Z107">
        <f>'OHL Raw'!AJ107</f>
        <v>0</v>
      </c>
      <c r="AA107">
        <f>'OHL Raw'!AM107</f>
        <v>0</v>
      </c>
      <c r="AB107">
        <f>'OHL Raw'!AP107</f>
        <v>1</v>
      </c>
      <c r="AC107" s="1">
        <f t="shared" si="23"/>
        <v>4.4287437083324814</v>
      </c>
      <c r="AD107" s="1">
        <f t="shared" si="18"/>
        <v>0.35076842782647866</v>
      </c>
      <c r="AE107" s="1">
        <f t="shared" si="24"/>
        <v>1.8181818181818181</v>
      </c>
      <c r="AF107" s="1">
        <f t="shared" si="25"/>
        <v>8.0522612878772417</v>
      </c>
      <c r="AG107">
        <f>'OHL Raw'!AB107</f>
        <v>13.69</v>
      </c>
      <c r="AH107">
        <f>'OHL Raw'!AC107</f>
        <v>13.65</v>
      </c>
      <c r="AI107">
        <f>'OHL Raw'!AD107</f>
        <v>52.46</v>
      </c>
      <c r="AJ107">
        <f>'OHL Raw'!AE107</f>
        <v>48.79</v>
      </c>
    </row>
    <row r="108" spans="1:36" x14ac:dyDescent="0.2">
      <c r="A108" t="str">
        <f>'OHL Raw'!B108</f>
        <v>Cole Candella</v>
      </c>
      <c r="B108" t="s">
        <v>1748</v>
      </c>
      <c r="C108" t="str">
        <f>'OHL Raw'!C108</f>
        <v>D</v>
      </c>
      <c r="D108" t="str">
        <f t="shared" si="19"/>
        <v>D</v>
      </c>
      <c r="E108" t="str">
        <f>IF(ISNUMBER(SEARCH("/",'OHL Raw'!D108))=TRUE,"Multiple",'OHL Raw'!D108)</f>
        <v>SBY</v>
      </c>
      <c r="F108" s="2">
        <f ca="1">ROUNDDOWN('OHL Raw'!E108+((TODAY()-42993)/365),0)</f>
        <v>20</v>
      </c>
      <c r="G108">
        <f>'OHL Raw'!F108</f>
        <v>68</v>
      </c>
      <c r="H108" s="1">
        <f>'OHL Raw'!U108</f>
        <v>16.86</v>
      </c>
      <c r="I108" s="1">
        <f>'OHL Raw'!T108</f>
        <v>1146.75</v>
      </c>
      <c r="J108">
        <f>'OHL Raw'!AH108</f>
        <v>53</v>
      </c>
      <c r="K108">
        <f>'OHL Raw'!AI108</f>
        <v>83</v>
      </c>
      <c r="L108" s="1">
        <f t="shared" si="13"/>
        <v>2.7730542838456507</v>
      </c>
      <c r="M108" s="1">
        <f t="shared" si="14"/>
        <v>4.3427076520601702</v>
      </c>
      <c r="N108">
        <f>'OHL Raw'!L108</f>
        <v>96</v>
      </c>
      <c r="O108" s="1">
        <f t="shared" si="15"/>
        <v>5.0228907782864622</v>
      </c>
      <c r="P108">
        <f>'OHL Raw'!AK108</f>
        <v>2</v>
      </c>
      <c r="Q108">
        <f>'OHL Raw'!AN108</f>
        <v>7</v>
      </c>
      <c r="R108">
        <f>'OHL Raw'!AQ108</f>
        <v>87</v>
      </c>
      <c r="S108" s="1">
        <f t="shared" si="20"/>
        <v>2.083333333333333</v>
      </c>
      <c r="T108" s="1">
        <f t="shared" si="21"/>
        <v>7.291666666666667</v>
      </c>
      <c r="U108" s="1">
        <f t="shared" si="22"/>
        <v>90.625</v>
      </c>
      <c r="V108">
        <f>'OHL Raw'!J108</f>
        <v>13</v>
      </c>
      <c r="W108" s="1">
        <f t="shared" si="16"/>
        <v>0.68018312622629173</v>
      </c>
      <c r="X108">
        <f>'OHL Raw'!G108</f>
        <v>3</v>
      </c>
      <c r="Y108" s="1">
        <f t="shared" si="17"/>
        <v>0.15696533682145195</v>
      </c>
      <c r="Z108">
        <f>'OHL Raw'!AJ108</f>
        <v>0</v>
      </c>
      <c r="AA108">
        <f>'OHL Raw'!AM108</f>
        <v>2</v>
      </c>
      <c r="AB108">
        <f>'OHL Raw'!AP108</f>
        <v>1</v>
      </c>
      <c r="AC108" s="1">
        <f t="shared" si="23"/>
        <v>7.1615355087040884</v>
      </c>
      <c r="AD108" s="1">
        <f t="shared" si="18"/>
        <v>0.37470427776084181</v>
      </c>
      <c r="AE108" s="1">
        <f t="shared" si="24"/>
        <v>3.125</v>
      </c>
      <c r="AF108" s="1">
        <f t="shared" si="25"/>
        <v>7.4599328215667589</v>
      </c>
      <c r="AG108">
        <f>'OHL Raw'!AB108</f>
        <v>13.09</v>
      </c>
      <c r="AH108">
        <f>'OHL Raw'!AC108</f>
        <v>13.72</v>
      </c>
      <c r="AI108">
        <f>'OHL Raw'!AD108</f>
        <v>43.79</v>
      </c>
      <c r="AJ108">
        <f>'OHL Raw'!AE108</f>
        <v>51.29</v>
      </c>
    </row>
    <row r="109" spans="1:36" x14ac:dyDescent="0.2">
      <c r="A109" t="str">
        <f>'OHL Raw'!B109</f>
        <v>Cole Carter</v>
      </c>
      <c r="B109" t="s">
        <v>1748</v>
      </c>
      <c r="C109" t="str">
        <f>'OHL Raw'!C109</f>
        <v>RW</v>
      </c>
      <c r="D109" t="str">
        <f t="shared" si="19"/>
        <v>F</v>
      </c>
      <c r="E109" t="str">
        <f>IF(ISNUMBER(SEARCH("/",'OHL Raw'!D109))=TRUE,"Multiple",'OHL Raw'!D109)</f>
        <v>Multiple</v>
      </c>
      <c r="F109" s="2">
        <f ca="1">ROUNDDOWN('OHL Raw'!E109+((TODAY()-42993)/365),0)</f>
        <v>19</v>
      </c>
      <c r="G109">
        <f>'OHL Raw'!F109</f>
        <v>66</v>
      </c>
      <c r="H109" s="1">
        <f>'OHL Raw'!U109</f>
        <v>12.73</v>
      </c>
      <c r="I109" s="1">
        <f>'OHL Raw'!T109</f>
        <v>840.18</v>
      </c>
      <c r="J109">
        <f>'OHL Raw'!AH109</f>
        <v>47</v>
      </c>
      <c r="K109">
        <f>'OHL Raw'!AI109</f>
        <v>39</v>
      </c>
      <c r="L109" s="1">
        <f t="shared" si="13"/>
        <v>3.3564236235092482</v>
      </c>
      <c r="M109" s="1">
        <f t="shared" si="14"/>
        <v>2.7851174748268228</v>
      </c>
      <c r="N109">
        <f>'OHL Raw'!L109</f>
        <v>154</v>
      </c>
      <c r="O109" s="1">
        <f t="shared" si="15"/>
        <v>10.997643362136687</v>
      </c>
      <c r="P109">
        <f>'OHL Raw'!AK109</f>
        <v>37</v>
      </c>
      <c r="Q109">
        <f>'OHL Raw'!AN109</f>
        <v>21</v>
      </c>
      <c r="R109">
        <f>'OHL Raw'!AQ109</f>
        <v>96</v>
      </c>
      <c r="S109" s="1">
        <f t="shared" si="20"/>
        <v>24.025974025974026</v>
      </c>
      <c r="T109" s="1">
        <f t="shared" si="21"/>
        <v>13.636363636363635</v>
      </c>
      <c r="U109" s="1">
        <f t="shared" si="22"/>
        <v>62.337662337662337</v>
      </c>
      <c r="V109">
        <f>'OHL Raw'!J109</f>
        <v>29</v>
      </c>
      <c r="W109" s="1">
        <f t="shared" si="16"/>
        <v>2.0709847889737913</v>
      </c>
      <c r="X109">
        <f>'OHL Raw'!G109</f>
        <v>20</v>
      </c>
      <c r="Y109" s="1">
        <f t="shared" si="17"/>
        <v>1.4282653717060632</v>
      </c>
      <c r="Z109">
        <f>'OHL Raw'!AJ109</f>
        <v>10</v>
      </c>
      <c r="AA109">
        <f>'OHL Raw'!AM109</f>
        <v>4</v>
      </c>
      <c r="AB109">
        <f>'OHL Raw'!AP109</f>
        <v>6</v>
      </c>
      <c r="AC109" s="1">
        <f t="shared" si="23"/>
        <v>17.543471836855396</v>
      </c>
      <c r="AD109" s="1">
        <f t="shared" si="18"/>
        <v>1.252836666204056</v>
      </c>
      <c r="AE109" s="1">
        <f t="shared" si="24"/>
        <v>12.987012987012985</v>
      </c>
      <c r="AF109" s="1">
        <f t="shared" si="25"/>
        <v>11.391864829126879</v>
      </c>
      <c r="AG109">
        <f>'OHL Raw'!AB109</f>
        <v>15.33</v>
      </c>
      <c r="AH109">
        <f>'OHL Raw'!AC109</f>
        <v>14.23</v>
      </c>
      <c r="AI109">
        <f>'OHL Raw'!AD109</f>
        <v>51.32</v>
      </c>
      <c r="AJ109">
        <f>'OHL Raw'!AE109</f>
        <v>48.99</v>
      </c>
    </row>
    <row r="110" spans="1:36" x14ac:dyDescent="0.2">
      <c r="A110" t="str">
        <f>'OHL Raw'!B110</f>
        <v>Cole Coskey</v>
      </c>
      <c r="B110" t="s">
        <v>1748</v>
      </c>
      <c r="C110" t="str">
        <f>'OHL Raw'!C110</f>
        <v>RW</v>
      </c>
      <c r="D110" t="str">
        <f t="shared" si="19"/>
        <v>F</v>
      </c>
      <c r="E110" t="str">
        <f>IF(ISNUMBER(SEARCH("/",'OHL Raw'!D110))=TRUE,"Multiple",'OHL Raw'!D110)</f>
        <v>SAG</v>
      </c>
      <c r="F110" s="2">
        <f ca="1">ROUNDDOWN('OHL Raw'!E110+((TODAY()-42993)/365),0)</f>
        <v>18</v>
      </c>
      <c r="G110">
        <f>'OHL Raw'!F110</f>
        <v>68</v>
      </c>
      <c r="H110" s="1">
        <f>'OHL Raw'!U110</f>
        <v>12.22</v>
      </c>
      <c r="I110" s="1">
        <f>'OHL Raw'!T110</f>
        <v>830.7</v>
      </c>
      <c r="J110">
        <f>'OHL Raw'!AH110</f>
        <v>34</v>
      </c>
      <c r="K110">
        <f>'OHL Raw'!AI110</f>
        <v>39</v>
      </c>
      <c r="L110" s="1">
        <f t="shared" si="13"/>
        <v>2.4557602022390754</v>
      </c>
      <c r="M110" s="1">
        <f t="shared" si="14"/>
        <v>2.816901408450704</v>
      </c>
      <c r="N110">
        <f>'OHL Raw'!L110</f>
        <v>124</v>
      </c>
      <c r="O110" s="1">
        <f t="shared" si="15"/>
        <v>8.9563019140483924</v>
      </c>
      <c r="P110">
        <f>'OHL Raw'!AK110</f>
        <v>19</v>
      </c>
      <c r="Q110">
        <f>'OHL Raw'!AN110</f>
        <v>15</v>
      </c>
      <c r="R110">
        <f>'OHL Raw'!AQ110</f>
        <v>90</v>
      </c>
      <c r="S110" s="1">
        <f t="shared" si="20"/>
        <v>15.32258064516129</v>
      </c>
      <c r="T110" s="1">
        <f t="shared" si="21"/>
        <v>12.096774193548388</v>
      </c>
      <c r="U110" s="1">
        <f t="shared" si="22"/>
        <v>72.58064516129032</v>
      </c>
      <c r="V110">
        <f>'OHL Raw'!J110</f>
        <v>25</v>
      </c>
      <c r="W110" s="1">
        <f t="shared" si="16"/>
        <v>1.8057060310581434</v>
      </c>
      <c r="X110">
        <f>'OHL Raw'!G110</f>
        <v>19</v>
      </c>
      <c r="Y110" s="1">
        <f t="shared" si="17"/>
        <v>1.3723365836041892</v>
      </c>
      <c r="Z110">
        <f>'OHL Raw'!AJ110</f>
        <v>7</v>
      </c>
      <c r="AA110">
        <f>'OHL Raw'!AM110</f>
        <v>1</v>
      </c>
      <c r="AB110">
        <f>'OHL Raw'!AP110</f>
        <v>11</v>
      </c>
      <c r="AC110" s="1">
        <f t="shared" si="23"/>
        <v>12.312118746665659</v>
      </c>
      <c r="AD110" s="1">
        <f t="shared" si="18"/>
        <v>0.88928268303832847</v>
      </c>
      <c r="AE110" s="1">
        <f t="shared" si="24"/>
        <v>15.32258064516129</v>
      </c>
      <c r="AF110" s="1">
        <f t="shared" si="25"/>
        <v>9.9291280215045639</v>
      </c>
      <c r="AG110">
        <f>'OHL Raw'!AB110</f>
        <v>14.05</v>
      </c>
      <c r="AH110">
        <f>'OHL Raw'!AC110</f>
        <v>14.26</v>
      </c>
      <c r="AI110">
        <f>'OHL Raw'!AD110</f>
        <v>46.51</v>
      </c>
      <c r="AJ110">
        <f>'OHL Raw'!AE110</f>
        <v>51.38</v>
      </c>
    </row>
    <row r="111" spans="1:36" x14ac:dyDescent="0.2">
      <c r="A111" t="str">
        <f>'OHL Raw'!B111</f>
        <v>Cole Fraser</v>
      </c>
      <c r="B111" t="s">
        <v>1748</v>
      </c>
      <c r="C111" t="str">
        <f>'OHL Raw'!C111</f>
        <v>D</v>
      </c>
      <c r="D111" t="str">
        <f t="shared" si="19"/>
        <v>D</v>
      </c>
      <c r="E111" t="str">
        <f>IF(ISNUMBER(SEARCH("/",'OHL Raw'!D111))=TRUE,"Multiple",'OHL Raw'!D111)</f>
        <v>PBO</v>
      </c>
      <c r="F111" s="2">
        <f ca="1">ROUNDDOWN('OHL Raw'!E111+((TODAY()-42993)/365),0)</f>
        <v>18</v>
      </c>
      <c r="G111">
        <f>'OHL Raw'!F111</f>
        <v>50</v>
      </c>
      <c r="H111" s="1">
        <f>'OHL Raw'!U111</f>
        <v>13.92</v>
      </c>
      <c r="I111" s="1">
        <f>'OHL Raw'!T111</f>
        <v>695.89</v>
      </c>
      <c r="J111">
        <f>'OHL Raw'!AH111</f>
        <v>32</v>
      </c>
      <c r="K111">
        <f>'OHL Raw'!AI111</f>
        <v>43</v>
      </c>
      <c r="L111" s="1">
        <f t="shared" si="13"/>
        <v>2.7590567474744572</v>
      </c>
      <c r="M111" s="1">
        <f t="shared" si="14"/>
        <v>3.7074825044188016</v>
      </c>
      <c r="N111">
        <f>'OHL Raw'!L111</f>
        <v>58</v>
      </c>
      <c r="O111" s="1">
        <f t="shared" si="15"/>
        <v>5.000790354797453</v>
      </c>
      <c r="P111">
        <f>'OHL Raw'!AK111</f>
        <v>1</v>
      </c>
      <c r="Q111">
        <f>'OHL Raw'!AN111</f>
        <v>1</v>
      </c>
      <c r="R111">
        <f>'OHL Raw'!AQ111</f>
        <v>56</v>
      </c>
      <c r="S111" s="1">
        <f t="shared" si="20"/>
        <v>1.7241379310344827</v>
      </c>
      <c r="T111" s="1">
        <f t="shared" si="21"/>
        <v>1.7241379310344827</v>
      </c>
      <c r="U111" s="1">
        <f t="shared" si="22"/>
        <v>96.551724137931032</v>
      </c>
      <c r="V111">
        <f>'OHL Raw'!J111</f>
        <v>6</v>
      </c>
      <c r="W111" s="1">
        <f t="shared" si="16"/>
        <v>0.51732314015146075</v>
      </c>
      <c r="X111">
        <f>'OHL Raw'!G111</f>
        <v>3</v>
      </c>
      <c r="Y111" s="1">
        <f t="shared" si="17"/>
        <v>0.25866157007573037</v>
      </c>
      <c r="Z111">
        <f>'OHL Raw'!AJ111</f>
        <v>0</v>
      </c>
      <c r="AA111">
        <f>'OHL Raw'!AM111</f>
        <v>0</v>
      </c>
      <c r="AB111">
        <f>'OHL Raw'!AP111</f>
        <v>3</v>
      </c>
      <c r="AC111" s="1">
        <f t="shared" si="23"/>
        <v>3.9753351196681259</v>
      </c>
      <c r="AD111" s="1">
        <f t="shared" si="18"/>
        <v>0.34275547454351629</v>
      </c>
      <c r="AE111" s="1">
        <f t="shared" si="24"/>
        <v>5.1724137931034484</v>
      </c>
      <c r="AF111" s="1">
        <f t="shared" si="25"/>
        <v>6.8540260683933205</v>
      </c>
      <c r="AG111">
        <f>'OHL Raw'!AB111</f>
        <v>13.44</v>
      </c>
      <c r="AH111">
        <f>'OHL Raw'!AC111</f>
        <v>13.86</v>
      </c>
      <c r="AI111">
        <f>'OHL Raw'!AD111</f>
        <v>45.1</v>
      </c>
      <c r="AJ111">
        <f>'OHL Raw'!AE111</f>
        <v>49.94</v>
      </c>
    </row>
    <row r="112" spans="1:36" x14ac:dyDescent="0.2">
      <c r="A112" t="str">
        <f>'OHL Raw'!B112</f>
        <v>Cole MacKay</v>
      </c>
      <c r="B112" t="s">
        <v>1748</v>
      </c>
      <c r="C112" t="str">
        <f>'OHL Raw'!C112</f>
        <v>RW</v>
      </c>
      <c r="D112" t="str">
        <f t="shared" si="19"/>
        <v>F</v>
      </c>
      <c r="E112" t="str">
        <f>IF(ISNUMBER(SEARCH("/",'OHL Raw'!D112))=TRUE,"Multiple",'OHL Raw'!D112)</f>
        <v>SSM</v>
      </c>
      <c r="F112" s="2">
        <f ca="1">ROUNDDOWN('OHL Raw'!E112+((TODAY()-42993)/365),0)</f>
        <v>16</v>
      </c>
      <c r="G112">
        <f>'OHL Raw'!F112</f>
        <v>42</v>
      </c>
      <c r="H112" s="1">
        <f>'OHL Raw'!U112</f>
        <v>11</v>
      </c>
      <c r="I112" s="1">
        <f>'OHL Raw'!T112</f>
        <v>462.16</v>
      </c>
      <c r="J112">
        <f>'OHL Raw'!AH112</f>
        <v>24</v>
      </c>
      <c r="K112">
        <f>'OHL Raw'!AI112</f>
        <v>21</v>
      </c>
      <c r="L112" s="1">
        <f t="shared" si="13"/>
        <v>3.1158040505452655</v>
      </c>
      <c r="M112" s="1">
        <f t="shared" si="14"/>
        <v>2.726328544227107</v>
      </c>
      <c r="N112">
        <f>'OHL Raw'!L112</f>
        <v>49</v>
      </c>
      <c r="O112" s="1">
        <f t="shared" si="15"/>
        <v>6.3614332698632508</v>
      </c>
      <c r="P112">
        <f>'OHL Raw'!AK112</f>
        <v>13</v>
      </c>
      <c r="Q112">
        <f>'OHL Raw'!AN112</f>
        <v>6</v>
      </c>
      <c r="R112">
        <f>'OHL Raw'!AQ112</f>
        <v>30</v>
      </c>
      <c r="S112" s="1">
        <f t="shared" si="20"/>
        <v>26.530612244897959</v>
      </c>
      <c r="T112" s="1">
        <f t="shared" si="21"/>
        <v>12.244897959183673</v>
      </c>
      <c r="U112" s="1">
        <f t="shared" si="22"/>
        <v>61.224489795918366</v>
      </c>
      <c r="V112">
        <f>'OHL Raw'!J112</f>
        <v>9</v>
      </c>
      <c r="W112" s="1">
        <f t="shared" si="16"/>
        <v>1.1684265189544747</v>
      </c>
      <c r="X112">
        <f>'OHL Raw'!G112</f>
        <v>5</v>
      </c>
      <c r="Y112" s="1">
        <f t="shared" si="17"/>
        <v>0.64912584386359706</v>
      </c>
      <c r="Z112">
        <f>'OHL Raw'!AJ112</f>
        <v>3</v>
      </c>
      <c r="AA112">
        <f>'OHL Raw'!AM112</f>
        <v>2</v>
      </c>
      <c r="AB112">
        <f>'OHL Raw'!AP112</f>
        <v>0</v>
      </c>
      <c r="AC112" s="1">
        <f t="shared" si="23"/>
        <v>5.6991775967248284</v>
      </c>
      <c r="AD112" s="1">
        <f t="shared" si="18"/>
        <v>0.73989669336050212</v>
      </c>
      <c r="AE112" s="1">
        <f t="shared" si="24"/>
        <v>10.204081632653061</v>
      </c>
      <c r="AF112" s="1">
        <f t="shared" si="25"/>
        <v>11.630974687193527</v>
      </c>
      <c r="AG112">
        <f>'OHL Raw'!AB112</f>
        <v>14.67</v>
      </c>
      <c r="AH112">
        <f>'OHL Raw'!AC112</f>
        <v>14.16</v>
      </c>
      <c r="AI112">
        <f>'OHL Raw'!AD112</f>
        <v>63.58</v>
      </c>
      <c r="AJ112">
        <f>'OHL Raw'!AE112</f>
        <v>47.33</v>
      </c>
    </row>
    <row r="113" spans="1:36" x14ac:dyDescent="0.2">
      <c r="A113" t="str">
        <f>'OHL Raw'!B113</f>
        <v>Cole Purboo</v>
      </c>
      <c r="B113" t="s">
        <v>1748</v>
      </c>
      <c r="C113" t="str">
        <f>'OHL Raw'!C113</f>
        <v>RW</v>
      </c>
      <c r="D113" t="str">
        <f t="shared" si="19"/>
        <v>F</v>
      </c>
      <c r="E113" t="str">
        <f>IF(ISNUMBER(SEARCH("/",'OHL Raw'!D113))=TRUE,"Multiple",'OHL Raw'!D113)</f>
        <v>WSR</v>
      </c>
      <c r="F113" s="2">
        <f ca="1">ROUNDDOWN('OHL Raw'!E113+((TODAY()-42993)/365),0)</f>
        <v>18</v>
      </c>
      <c r="G113">
        <f>'OHL Raw'!F113</f>
        <v>68</v>
      </c>
      <c r="H113" s="1">
        <f>'OHL Raw'!U113</f>
        <v>13.62</v>
      </c>
      <c r="I113" s="1">
        <f>'OHL Raw'!T113</f>
        <v>926.3</v>
      </c>
      <c r="J113">
        <f>'OHL Raw'!AH113</f>
        <v>46</v>
      </c>
      <c r="K113">
        <f>'OHL Raw'!AI113</f>
        <v>42</v>
      </c>
      <c r="L113" s="1">
        <f t="shared" si="13"/>
        <v>2.9795962431177805</v>
      </c>
      <c r="M113" s="1">
        <f t="shared" si="14"/>
        <v>2.7205009176292778</v>
      </c>
      <c r="N113">
        <f>'OHL Raw'!L113</f>
        <v>128</v>
      </c>
      <c r="O113" s="1">
        <f t="shared" si="15"/>
        <v>8.2910504156320854</v>
      </c>
      <c r="P113">
        <f>'OHL Raw'!AK113</f>
        <v>29</v>
      </c>
      <c r="Q113">
        <f>'OHL Raw'!AN113</f>
        <v>20</v>
      </c>
      <c r="R113">
        <f>'OHL Raw'!AQ113</f>
        <v>79</v>
      </c>
      <c r="S113" s="1">
        <f t="shared" si="20"/>
        <v>22.65625</v>
      </c>
      <c r="T113" s="1">
        <f t="shared" si="21"/>
        <v>15.625</v>
      </c>
      <c r="U113" s="1">
        <f t="shared" si="22"/>
        <v>61.71875</v>
      </c>
      <c r="V113">
        <f>'OHL Raw'!J113</f>
        <v>28</v>
      </c>
      <c r="W113" s="1">
        <f t="shared" si="16"/>
        <v>1.8136672784195185</v>
      </c>
      <c r="X113">
        <f>'OHL Raw'!G113</f>
        <v>15</v>
      </c>
      <c r="Y113" s="1">
        <f t="shared" si="17"/>
        <v>0.97160747058188501</v>
      </c>
      <c r="Z113">
        <f>'OHL Raw'!AJ113</f>
        <v>5</v>
      </c>
      <c r="AA113">
        <f>'OHL Raw'!AM113</f>
        <v>5</v>
      </c>
      <c r="AB113">
        <f>'OHL Raw'!AP113</f>
        <v>5</v>
      </c>
      <c r="AC113" s="1">
        <f t="shared" si="23"/>
        <v>14.569965275916163</v>
      </c>
      <c r="AD113" s="1">
        <f t="shared" si="18"/>
        <v>0.94375247387991978</v>
      </c>
      <c r="AE113" s="1">
        <f t="shared" si="24"/>
        <v>11.71875</v>
      </c>
      <c r="AF113" s="1">
        <f t="shared" si="25"/>
        <v>11.382785371809502</v>
      </c>
      <c r="AG113">
        <f>'OHL Raw'!AB113</f>
        <v>14.12</v>
      </c>
      <c r="AH113">
        <f>'OHL Raw'!AC113</f>
        <v>14.15</v>
      </c>
      <c r="AI113">
        <f>'OHL Raw'!AD113</f>
        <v>51.79</v>
      </c>
      <c r="AJ113">
        <f>'OHL Raw'!AE113</f>
        <v>49.45</v>
      </c>
    </row>
    <row r="114" spans="1:36" x14ac:dyDescent="0.2">
      <c r="A114" t="str">
        <f>'OHL Raw'!B114</f>
        <v>Cole Resnick</v>
      </c>
      <c r="B114" t="s">
        <v>1748</v>
      </c>
      <c r="C114" t="str">
        <f>'OHL Raw'!C114</f>
        <v>LW</v>
      </c>
      <c r="D114" t="str">
        <f t="shared" si="19"/>
        <v>F</v>
      </c>
      <c r="E114" t="str">
        <f>IF(ISNUMBER(SEARCH("/",'OHL Raw'!D114))=TRUE,"Multiple",'OHL Raw'!D114)</f>
        <v>OSH</v>
      </c>
      <c r="F114" s="2">
        <f ca="1">ROUNDDOWN('OHL Raw'!E114+((TODAY()-42993)/365),0)</f>
        <v>19</v>
      </c>
      <c r="G114">
        <f>'OHL Raw'!F114</f>
        <v>23</v>
      </c>
      <c r="H114" s="1">
        <f>'OHL Raw'!U114</f>
        <v>10.039999999999999</v>
      </c>
      <c r="I114" s="1">
        <f>'OHL Raw'!T114</f>
        <v>230.82</v>
      </c>
      <c r="J114">
        <f>'OHL Raw'!AH114</f>
        <v>8</v>
      </c>
      <c r="K114">
        <f>'OHL Raw'!AI114</f>
        <v>10</v>
      </c>
      <c r="L114" s="1">
        <f t="shared" si="13"/>
        <v>2.0795425006498567</v>
      </c>
      <c r="M114" s="1">
        <f t="shared" si="14"/>
        <v>2.5994281258123215</v>
      </c>
      <c r="N114">
        <f>'OHL Raw'!L114</f>
        <v>8</v>
      </c>
      <c r="O114" s="1">
        <f t="shared" si="15"/>
        <v>2.0795425006498567</v>
      </c>
      <c r="P114">
        <f>'OHL Raw'!AK114</f>
        <v>2</v>
      </c>
      <c r="Q114">
        <f>'OHL Raw'!AN114</f>
        <v>0</v>
      </c>
      <c r="R114">
        <f>'OHL Raw'!AQ114</f>
        <v>6</v>
      </c>
      <c r="S114" s="1">
        <f t="shared" si="20"/>
        <v>25</v>
      </c>
      <c r="T114" s="1">
        <f t="shared" si="21"/>
        <v>0</v>
      </c>
      <c r="U114" s="1">
        <f t="shared" si="22"/>
        <v>75</v>
      </c>
      <c r="V114">
        <f>'OHL Raw'!J114</f>
        <v>1</v>
      </c>
      <c r="W114" s="1">
        <f t="shared" si="16"/>
        <v>0.25994281258123209</v>
      </c>
      <c r="X114">
        <f>'OHL Raw'!G114</f>
        <v>0</v>
      </c>
      <c r="Y114" s="1">
        <f t="shared" si="17"/>
        <v>0</v>
      </c>
      <c r="Z114">
        <f>'OHL Raw'!AJ114</f>
        <v>0</v>
      </c>
      <c r="AA114">
        <f>'OHL Raw'!AM114</f>
        <v>0</v>
      </c>
      <c r="AB114">
        <f>'OHL Raw'!AP114</f>
        <v>0</v>
      </c>
      <c r="AC114" s="1">
        <f t="shared" si="23"/>
        <v>0.81495136283861647</v>
      </c>
      <c r="AD114" s="1">
        <f t="shared" si="18"/>
        <v>0.21184074937317818</v>
      </c>
      <c r="AE114" s="1">
        <f t="shared" si="24"/>
        <v>0</v>
      </c>
      <c r="AF114" s="1">
        <f t="shared" si="25"/>
        <v>10.186892035482705</v>
      </c>
      <c r="AG114">
        <f>'OHL Raw'!AB114</f>
        <v>12.61</v>
      </c>
      <c r="AH114">
        <f>'OHL Raw'!AC114</f>
        <v>13.32</v>
      </c>
      <c r="AI114">
        <f>'OHL Raw'!AD114</f>
        <v>48.8</v>
      </c>
      <c r="AJ114">
        <f>'OHL Raw'!AE114</f>
        <v>48.15</v>
      </c>
    </row>
    <row r="115" spans="1:36" x14ac:dyDescent="0.2">
      <c r="A115" t="str">
        <f>'OHL Raw'!B115</f>
        <v>Cole Schwindt</v>
      </c>
      <c r="B115" t="s">
        <v>1748</v>
      </c>
      <c r="C115" t="str">
        <f>'OHL Raw'!C115</f>
        <v>RW</v>
      </c>
      <c r="D115" t="str">
        <f t="shared" si="19"/>
        <v>F</v>
      </c>
      <c r="E115" t="str">
        <f>IF(ISNUMBER(SEARCH("/",'OHL Raw'!D115))=TRUE,"Multiple",'OHL Raw'!D115)</f>
        <v>MISS</v>
      </c>
      <c r="F115" s="2">
        <f ca="1">ROUNDDOWN('OHL Raw'!E115+((TODAY()-42993)/365),0)</f>
        <v>17</v>
      </c>
      <c r="G115">
        <f>'OHL Raw'!F115</f>
        <v>66</v>
      </c>
      <c r="H115" s="1">
        <f>'OHL Raw'!U115</f>
        <v>9.4700000000000006</v>
      </c>
      <c r="I115" s="1">
        <f>'OHL Raw'!T115</f>
        <v>624.80999999999995</v>
      </c>
      <c r="J115">
        <f>'OHL Raw'!AH115</f>
        <v>24</v>
      </c>
      <c r="K115">
        <f>'OHL Raw'!AI115</f>
        <v>26</v>
      </c>
      <c r="L115" s="1">
        <f t="shared" si="13"/>
        <v>2.3047006289912133</v>
      </c>
      <c r="M115" s="1">
        <f t="shared" si="14"/>
        <v>2.4967590147404812</v>
      </c>
      <c r="N115">
        <f>'OHL Raw'!L115</f>
        <v>70</v>
      </c>
      <c r="O115" s="1">
        <f t="shared" si="15"/>
        <v>6.7220435012243724</v>
      </c>
      <c r="P115">
        <f>'OHL Raw'!AK115</f>
        <v>7</v>
      </c>
      <c r="Q115">
        <f>'OHL Raw'!AN115</f>
        <v>13</v>
      </c>
      <c r="R115">
        <f>'OHL Raw'!AQ115</f>
        <v>50</v>
      </c>
      <c r="S115" s="1">
        <f t="shared" si="20"/>
        <v>10</v>
      </c>
      <c r="T115" s="1">
        <f t="shared" si="21"/>
        <v>18.571428571428573</v>
      </c>
      <c r="U115" s="1">
        <f t="shared" si="22"/>
        <v>71.428571428571431</v>
      </c>
      <c r="V115">
        <f>'OHL Raw'!J115</f>
        <v>11</v>
      </c>
      <c r="W115" s="1">
        <f t="shared" si="16"/>
        <v>1.0563211216209729</v>
      </c>
      <c r="X115">
        <f>'OHL Raw'!G115</f>
        <v>6</v>
      </c>
      <c r="Y115" s="1">
        <f t="shared" si="17"/>
        <v>0.57617515724780333</v>
      </c>
      <c r="Z115">
        <f>'OHL Raw'!AJ115</f>
        <v>1</v>
      </c>
      <c r="AA115">
        <f>'OHL Raw'!AM115</f>
        <v>2</v>
      </c>
      <c r="AB115">
        <f>'OHL Raw'!AP115</f>
        <v>3</v>
      </c>
      <c r="AC115" s="1">
        <f t="shared" si="23"/>
        <v>6.8387608518652137</v>
      </c>
      <c r="AD115" s="1">
        <f t="shared" si="18"/>
        <v>0.65672068486726021</v>
      </c>
      <c r="AE115" s="1">
        <f t="shared" si="24"/>
        <v>8.5714285714285712</v>
      </c>
      <c r="AF115" s="1">
        <f t="shared" si="25"/>
        <v>9.7696583598074476</v>
      </c>
      <c r="AG115">
        <f>'OHL Raw'!AB115</f>
        <v>14.31</v>
      </c>
      <c r="AH115">
        <f>'OHL Raw'!AC115</f>
        <v>14.2</v>
      </c>
      <c r="AI115">
        <f>'OHL Raw'!AD115</f>
        <v>47.47</v>
      </c>
      <c r="AJ115">
        <f>'OHL Raw'!AE115</f>
        <v>50.21</v>
      </c>
    </row>
    <row r="116" spans="1:36" x14ac:dyDescent="0.2">
      <c r="A116" t="str">
        <f>'OHL Raw'!B116</f>
        <v>Cole Tymkin</v>
      </c>
      <c r="B116" t="s">
        <v>1748</v>
      </c>
      <c r="C116" t="str">
        <f>'OHL Raw'!C116</f>
        <v>RW</v>
      </c>
      <c r="D116" t="str">
        <f t="shared" si="19"/>
        <v>F</v>
      </c>
      <c r="E116" t="str">
        <f>IF(ISNUMBER(SEARCH("/",'OHL Raw'!D116))=TRUE,"Multiple",'OHL Raw'!D116)</f>
        <v>LDN</v>
      </c>
      <c r="F116" s="2">
        <f ca="1">ROUNDDOWN('OHL Raw'!E116+((TODAY()-42993)/365),0)</f>
        <v>19</v>
      </c>
      <c r="G116">
        <f>'OHL Raw'!F116</f>
        <v>58</v>
      </c>
      <c r="H116" s="1">
        <f>'OHL Raw'!U116</f>
        <v>12.09</v>
      </c>
      <c r="I116" s="1">
        <f>'OHL Raw'!T116</f>
        <v>701.39</v>
      </c>
      <c r="J116">
        <f>'OHL Raw'!AH116</f>
        <v>30</v>
      </c>
      <c r="K116">
        <f>'OHL Raw'!AI116</f>
        <v>31</v>
      </c>
      <c r="L116" s="1">
        <f t="shared" si="13"/>
        <v>2.5663325681860307</v>
      </c>
      <c r="M116" s="1">
        <f t="shared" si="14"/>
        <v>2.651876987125565</v>
      </c>
      <c r="N116">
        <f>'OHL Raw'!L116</f>
        <v>56</v>
      </c>
      <c r="O116" s="1">
        <f t="shared" si="15"/>
        <v>4.7904874606139245</v>
      </c>
      <c r="P116">
        <f>'OHL Raw'!AK116</f>
        <v>12</v>
      </c>
      <c r="Q116">
        <f>'OHL Raw'!AN116</f>
        <v>9</v>
      </c>
      <c r="R116">
        <f>'OHL Raw'!AQ116</f>
        <v>35</v>
      </c>
      <c r="S116" s="1">
        <f t="shared" si="20"/>
        <v>21.428571428571427</v>
      </c>
      <c r="T116" s="1">
        <f t="shared" si="21"/>
        <v>16.071428571428573</v>
      </c>
      <c r="U116" s="1">
        <f t="shared" si="22"/>
        <v>62.5</v>
      </c>
      <c r="V116">
        <f>'OHL Raw'!J116</f>
        <v>18</v>
      </c>
      <c r="W116" s="1">
        <f t="shared" si="16"/>
        <v>1.5397995409116183</v>
      </c>
      <c r="X116">
        <f>'OHL Raw'!G116</f>
        <v>7</v>
      </c>
      <c r="Y116" s="1">
        <f t="shared" si="17"/>
        <v>0.59881093257674056</v>
      </c>
      <c r="Z116">
        <f>'OHL Raw'!AJ116</f>
        <v>2</v>
      </c>
      <c r="AA116">
        <f>'OHL Raw'!AM116</f>
        <v>2</v>
      </c>
      <c r="AB116">
        <f>'OHL Raw'!AP116</f>
        <v>3</v>
      </c>
      <c r="AC116" s="1">
        <f t="shared" si="23"/>
        <v>6.2956484362474416</v>
      </c>
      <c r="AD116" s="1">
        <f t="shared" si="18"/>
        <v>0.53855758732637549</v>
      </c>
      <c r="AE116" s="1">
        <f t="shared" si="24"/>
        <v>12.5</v>
      </c>
      <c r="AF116" s="1">
        <f t="shared" si="25"/>
        <v>11.24222935044186</v>
      </c>
      <c r="AG116">
        <f>'OHL Raw'!AB116</f>
        <v>14.25</v>
      </c>
      <c r="AH116">
        <f>'OHL Raw'!AC116</f>
        <v>14.04</v>
      </c>
      <c r="AI116">
        <f>'OHL Raw'!AD116</f>
        <v>51.9</v>
      </c>
      <c r="AJ116">
        <f>'OHL Raw'!AE116</f>
        <v>49.41</v>
      </c>
    </row>
    <row r="117" spans="1:36" x14ac:dyDescent="0.2">
      <c r="A117" t="str">
        <f>'OHL Raw'!B117</f>
        <v>Colin Van Den Hurk</v>
      </c>
      <c r="B117" t="s">
        <v>1748</v>
      </c>
      <c r="C117" t="str">
        <f>'OHL Raw'!C117</f>
        <v>D</v>
      </c>
      <c r="D117" t="str">
        <f t="shared" si="19"/>
        <v>D</v>
      </c>
      <c r="E117" t="str">
        <f>IF(ISNUMBER(SEARCH("/",'OHL Raw'!D117))=TRUE,"Multiple",'OHL Raw'!D117)</f>
        <v>KGN</v>
      </c>
      <c r="F117" s="2">
        <f ca="1">ROUNDDOWN('OHL Raw'!E117+((TODAY()-42993)/365),0)</f>
        <v>18</v>
      </c>
      <c r="G117">
        <f>'OHL Raw'!F117</f>
        <v>1</v>
      </c>
      <c r="H117" s="1">
        <f>'OHL Raw'!U117</f>
        <v>11.45</v>
      </c>
      <c r="I117" s="1">
        <f>'OHL Raw'!T117</f>
        <v>11.45</v>
      </c>
      <c r="J117">
        <f>'OHL Raw'!AH117</f>
        <v>0</v>
      </c>
      <c r="K117">
        <f>'OHL Raw'!AI117</f>
        <v>1</v>
      </c>
      <c r="L117" s="1">
        <f t="shared" si="13"/>
        <v>0</v>
      </c>
      <c r="M117" s="1">
        <f t="shared" si="14"/>
        <v>5.2401746724890836</v>
      </c>
      <c r="N117">
        <f>'OHL Raw'!L117</f>
        <v>0</v>
      </c>
      <c r="O117" s="1">
        <f t="shared" si="15"/>
        <v>0</v>
      </c>
      <c r="P117">
        <f>'OHL Raw'!AK117</f>
        <v>0</v>
      </c>
      <c r="Q117">
        <f>'OHL Raw'!AN117</f>
        <v>0</v>
      </c>
      <c r="R117">
        <f>'OHL Raw'!AQ117</f>
        <v>0</v>
      </c>
      <c r="S117" s="1" t="e">
        <f t="shared" si="20"/>
        <v>#DIV/0!</v>
      </c>
      <c r="T117" s="1" t="e">
        <f t="shared" si="21"/>
        <v>#DIV/0!</v>
      </c>
      <c r="U117" s="1" t="e">
        <f t="shared" si="22"/>
        <v>#DIV/0!</v>
      </c>
      <c r="V117">
        <f>'OHL Raw'!J117</f>
        <v>0</v>
      </c>
      <c r="W117" s="1">
        <f t="shared" si="16"/>
        <v>0</v>
      </c>
      <c r="X117">
        <f>'OHL Raw'!G117</f>
        <v>0</v>
      </c>
      <c r="Y117" s="1">
        <f t="shared" si="17"/>
        <v>0</v>
      </c>
      <c r="Z117">
        <f>'OHL Raw'!AJ117</f>
        <v>0</v>
      </c>
      <c r="AA117">
        <f>'OHL Raw'!AM117</f>
        <v>0</v>
      </c>
      <c r="AB117">
        <f>'OHL Raw'!AP117</f>
        <v>0</v>
      </c>
      <c r="AC117" s="1">
        <f t="shared" si="23"/>
        <v>0</v>
      </c>
      <c r="AD117" s="1">
        <f t="shared" si="18"/>
        <v>0</v>
      </c>
      <c r="AE117" s="1" t="e">
        <f t="shared" si="24"/>
        <v>#DIV/0!</v>
      </c>
      <c r="AF117" s="1" t="e">
        <f t="shared" si="25"/>
        <v>#DIV/0!</v>
      </c>
      <c r="AG117">
        <f>'OHL Raw'!AB117</f>
        <v>15.96</v>
      </c>
      <c r="AH117">
        <f>'OHL Raw'!AC117</f>
        <v>14.28</v>
      </c>
      <c r="AI117">
        <f>'OHL Raw'!AD117</f>
        <v>53.83</v>
      </c>
      <c r="AJ117">
        <f>'OHL Raw'!AE117</f>
        <v>61.12</v>
      </c>
    </row>
    <row r="118" spans="1:36" x14ac:dyDescent="0.2">
      <c r="A118" t="str">
        <f>'OHL Raw'!B118</f>
        <v>Colton Kammerer</v>
      </c>
      <c r="B118" t="s">
        <v>1748</v>
      </c>
      <c r="C118" t="str">
        <f>'OHL Raw'!C118</f>
        <v>D</v>
      </c>
      <c r="D118" t="str">
        <f t="shared" si="19"/>
        <v>D</v>
      </c>
      <c r="E118" t="str">
        <f>IF(ISNUMBER(SEARCH("/",'OHL Raw'!D118))=TRUE,"Multiple",'OHL Raw'!D118)</f>
        <v>SAR</v>
      </c>
      <c r="F118" s="2">
        <f ca="1">ROUNDDOWN('OHL Raw'!E118+((TODAY()-42993)/365),0)</f>
        <v>16</v>
      </c>
      <c r="G118">
        <f>'OHL Raw'!F118</f>
        <v>39</v>
      </c>
      <c r="H118" s="1">
        <f>'OHL Raw'!U118</f>
        <v>11.25</v>
      </c>
      <c r="I118" s="1">
        <f>'OHL Raw'!T118</f>
        <v>438.6</v>
      </c>
      <c r="J118">
        <f>'OHL Raw'!AH118</f>
        <v>27</v>
      </c>
      <c r="K118">
        <f>'OHL Raw'!AI118</f>
        <v>21</v>
      </c>
      <c r="L118" s="1">
        <f t="shared" si="13"/>
        <v>3.6935704514363885</v>
      </c>
      <c r="M118" s="1">
        <f t="shared" si="14"/>
        <v>2.8727770177838576</v>
      </c>
      <c r="N118">
        <f>'OHL Raw'!L118</f>
        <v>28</v>
      </c>
      <c r="O118" s="1">
        <f t="shared" si="15"/>
        <v>3.8303693570451438</v>
      </c>
      <c r="P118">
        <f>'OHL Raw'!AK118</f>
        <v>2</v>
      </c>
      <c r="Q118">
        <f>'OHL Raw'!AN118</f>
        <v>3</v>
      </c>
      <c r="R118">
        <f>'OHL Raw'!AQ118</f>
        <v>23</v>
      </c>
      <c r="S118" s="1">
        <f t="shared" si="20"/>
        <v>7.1428571428571423</v>
      </c>
      <c r="T118" s="1">
        <f t="shared" si="21"/>
        <v>10.714285714285714</v>
      </c>
      <c r="U118" s="1">
        <f t="shared" si="22"/>
        <v>82.142857142857139</v>
      </c>
      <c r="V118">
        <f>'OHL Raw'!J118</f>
        <v>5</v>
      </c>
      <c r="W118" s="1">
        <f t="shared" si="16"/>
        <v>0.68399452804377558</v>
      </c>
      <c r="X118">
        <f>'OHL Raw'!G118</f>
        <v>1</v>
      </c>
      <c r="Y118" s="1">
        <f t="shared" si="17"/>
        <v>0.13679890560875513</v>
      </c>
      <c r="Z118">
        <f>'OHL Raw'!AJ118</f>
        <v>0</v>
      </c>
      <c r="AA118">
        <f>'OHL Raw'!AM118</f>
        <v>0</v>
      </c>
      <c r="AB118">
        <f>'OHL Raw'!AP118</f>
        <v>1</v>
      </c>
      <c r="AC118" s="1">
        <f t="shared" si="23"/>
        <v>2.3970216330801462</v>
      </c>
      <c r="AD118" s="1">
        <f t="shared" si="18"/>
        <v>0.32790993612587493</v>
      </c>
      <c r="AE118" s="1">
        <f t="shared" si="24"/>
        <v>3.5714285714285712</v>
      </c>
      <c r="AF118" s="1">
        <f t="shared" si="25"/>
        <v>8.5607915467148068</v>
      </c>
      <c r="AG118">
        <f>'OHL Raw'!AB118</f>
        <v>12.67</v>
      </c>
      <c r="AH118">
        <f>'OHL Raw'!AC118</f>
        <v>13.67</v>
      </c>
      <c r="AI118">
        <f>'OHL Raw'!AD118</f>
        <v>53.35</v>
      </c>
      <c r="AJ118">
        <f>'OHL Raw'!AE118</f>
        <v>49.1</v>
      </c>
    </row>
    <row r="119" spans="1:36" x14ac:dyDescent="0.2">
      <c r="A119" t="str">
        <f>'OHL Raw'!B119</f>
        <v>Connor Bunnaman</v>
      </c>
      <c r="B119" t="s">
        <v>1748</v>
      </c>
      <c r="C119" t="str">
        <f>'OHL Raw'!C119</f>
        <v>C</v>
      </c>
      <c r="D119" t="str">
        <f t="shared" si="19"/>
        <v>F</v>
      </c>
      <c r="E119" t="str">
        <f>IF(ISNUMBER(SEARCH("/",'OHL Raw'!D119))=TRUE,"Multiple",'OHL Raw'!D119)</f>
        <v>KIT</v>
      </c>
      <c r="F119" s="2">
        <f ca="1">ROUNDDOWN('OHL Raw'!E119+((TODAY()-42993)/365),0)</f>
        <v>20</v>
      </c>
      <c r="G119">
        <f>'OHL Raw'!F119</f>
        <v>66</v>
      </c>
      <c r="H119" s="1">
        <f>'OHL Raw'!U119</f>
        <v>13.57</v>
      </c>
      <c r="I119" s="1">
        <f>'OHL Raw'!T119</f>
        <v>895.44</v>
      </c>
      <c r="J119">
        <f>'OHL Raw'!AH119</f>
        <v>46</v>
      </c>
      <c r="K119">
        <f>'OHL Raw'!AI119</f>
        <v>46</v>
      </c>
      <c r="L119" s="1">
        <f t="shared" si="13"/>
        <v>3.0822835700884479</v>
      </c>
      <c r="M119" s="1">
        <f t="shared" si="14"/>
        <v>3.0822835700884479</v>
      </c>
      <c r="N119">
        <f>'OHL Raw'!L119</f>
        <v>154</v>
      </c>
      <c r="O119" s="1">
        <f t="shared" si="15"/>
        <v>10.318949343339586</v>
      </c>
      <c r="P119">
        <f>'OHL Raw'!AK119</f>
        <v>19</v>
      </c>
      <c r="Q119">
        <f>'OHL Raw'!AN119</f>
        <v>25</v>
      </c>
      <c r="R119">
        <f>'OHL Raw'!AQ119</f>
        <v>110</v>
      </c>
      <c r="S119" s="1">
        <f t="shared" si="20"/>
        <v>12.337662337662337</v>
      </c>
      <c r="T119" s="1">
        <f t="shared" si="21"/>
        <v>16.233766233766232</v>
      </c>
      <c r="U119" s="1">
        <f t="shared" si="22"/>
        <v>71.428571428571431</v>
      </c>
      <c r="V119">
        <f>'OHL Raw'!J119</f>
        <v>28</v>
      </c>
      <c r="W119" s="1">
        <f t="shared" si="16"/>
        <v>1.8761726078799248</v>
      </c>
      <c r="X119">
        <f>'OHL Raw'!G119</f>
        <v>17</v>
      </c>
      <c r="Y119" s="1">
        <f t="shared" si="17"/>
        <v>1.1391047976413831</v>
      </c>
      <c r="Z119">
        <f>'OHL Raw'!AJ119</f>
        <v>4</v>
      </c>
      <c r="AA119">
        <f>'OHL Raw'!AM119</f>
        <v>4</v>
      </c>
      <c r="AB119">
        <f>'OHL Raw'!AP119</f>
        <v>9</v>
      </c>
      <c r="AC119" s="1">
        <f t="shared" si="23"/>
        <v>15.230367335509392</v>
      </c>
      <c r="AD119" s="1">
        <f t="shared" si="18"/>
        <v>1.0205285001011384</v>
      </c>
      <c r="AE119" s="1">
        <f t="shared" si="24"/>
        <v>11.038961038961039</v>
      </c>
      <c r="AF119" s="1">
        <f t="shared" si="25"/>
        <v>9.8898489191619454</v>
      </c>
      <c r="AG119">
        <f>'OHL Raw'!AB119</f>
        <v>14.66</v>
      </c>
      <c r="AH119">
        <f>'OHL Raw'!AC119</f>
        <v>14.43</v>
      </c>
      <c r="AI119">
        <f>'OHL Raw'!AD119</f>
        <v>53.16</v>
      </c>
      <c r="AJ119">
        <f>'OHL Raw'!AE119</f>
        <v>49.21</v>
      </c>
    </row>
    <row r="120" spans="1:36" x14ac:dyDescent="0.2">
      <c r="A120" t="str">
        <f>'OHL Raw'!B120</f>
        <v>Connor Corcoran</v>
      </c>
      <c r="B120" t="s">
        <v>1748</v>
      </c>
      <c r="C120" t="str">
        <f>'OHL Raw'!C120</f>
        <v>D</v>
      </c>
      <c r="D120" t="str">
        <f t="shared" si="19"/>
        <v>D</v>
      </c>
      <c r="E120" t="str">
        <f>IF(ISNUMBER(SEARCH("/",'OHL Raw'!D120))=TRUE,"Multiple",'OHL Raw'!D120)</f>
        <v>WSR</v>
      </c>
      <c r="F120" s="2">
        <f ca="1">ROUNDDOWN('OHL Raw'!E120+((TODAY()-42993)/365),0)</f>
        <v>17</v>
      </c>
      <c r="G120">
        <f>'OHL Raw'!F120</f>
        <v>63</v>
      </c>
      <c r="H120" s="1">
        <f>'OHL Raw'!U120</f>
        <v>16.8</v>
      </c>
      <c r="I120" s="1">
        <f>'OHL Raw'!T120</f>
        <v>1058.58</v>
      </c>
      <c r="J120">
        <f>'OHL Raw'!AH120</f>
        <v>53</v>
      </c>
      <c r="K120">
        <f>'OHL Raw'!AI120</f>
        <v>60</v>
      </c>
      <c r="L120" s="1">
        <f t="shared" si="13"/>
        <v>3.0040242589128838</v>
      </c>
      <c r="M120" s="1">
        <f t="shared" si="14"/>
        <v>3.4007821799013773</v>
      </c>
      <c r="N120">
        <f>'OHL Raw'!L120</f>
        <v>69</v>
      </c>
      <c r="O120" s="1">
        <f t="shared" si="15"/>
        <v>3.9108995068865839</v>
      </c>
      <c r="P120">
        <f>'OHL Raw'!AK120</f>
        <v>5</v>
      </c>
      <c r="Q120">
        <f>'OHL Raw'!AN120</f>
        <v>4</v>
      </c>
      <c r="R120">
        <f>'OHL Raw'!AQ120</f>
        <v>60</v>
      </c>
      <c r="S120" s="1">
        <f t="shared" si="20"/>
        <v>7.2463768115942031</v>
      </c>
      <c r="T120" s="1">
        <f t="shared" si="21"/>
        <v>5.7971014492753623</v>
      </c>
      <c r="U120" s="1">
        <f t="shared" si="22"/>
        <v>86.956521739130437</v>
      </c>
      <c r="V120">
        <f>'OHL Raw'!J120</f>
        <v>7</v>
      </c>
      <c r="W120" s="1">
        <f t="shared" si="16"/>
        <v>0.39675792098849405</v>
      </c>
      <c r="X120">
        <f>'OHL Raw'!G120</f>
        <v>3</v>
      </c>
      <c r="Y120" s="1">
        <f t="shared" si="17"/>
        <v>0.17003910899506888</v>
      </c>
      <c r="Z120">
        <f>'OHL Raw'!AJ120</f>
        <v>1</v>
      </c>
      <c r="AA120">
        <f>'OHL Raw'!AM120</f>
        <v>0</v>
      </c>
      <c r="AB120">
        <f>'OHL Raw'!AP120</f>
        <v>2</v>
      </c>
      <c r="AC120" s="1">
        <f t="shared" si="23"/>
        <v>5.5814088119768659</v>
      </c>
      <c r="AD120" s="1">
        <f t="shared" si="18"/>
        <v>0.31635259377525743</v>
      </c>
      <c r="AE120" s="1">
        <f t="shared" si="24"/>
        <v>4.3478260869565215</v>
      </c>
      <c r="AF120" s="1">
        <f t="shared" si="25"/>
        <v>8.0889982782273417</v>
      </c>
      <c r="AG120">
        <f>'OHL Raw'!AB120</f>
        <v>13.78</v>
      </c>
      <c r="AH120">
        <f>'OHL Raw'!AC120</f>
        <v>14.37</v>
      </c>
      <c r="AI120">
        <f>'OHL Raw'!AD120</f>
        <v>52.4</v>
      </c>
      <c r="AJ120">
        <f>'OHL Raw'!AE120</f>
        <v>51.21</v>
      </c>
    </row>
    <row r="121" spans="1:36" x14ac:dyDescent="0.2">
      <c r="A121" t="str">
        <f>'OHL Raw'!B121</f>
        <v>Connor Hall</v>
      </c>
      <c r="B121" t="s">
        <v>1748</v>
      </c>
      <c r="C121" t="str">
        <f>'OHL Raw'!C121</f>
        <v>D</v>
      </c>
      <c r="D121" t="str">
        <f t="shared" si="19"/>
        <v>D</v>
      </c>
      <c r="E121" t="str">
        <f>IF(ISNUMBER(SEARCH("/",'OHL Raw'!D121))=TRUE,"Multiple",'OHL Raw'!D121)</f>
        <v>KIT</v>
      </c>
      <c r="F121" s="2">
        <f ca="1">ROUNDDOWN('OHL Raw'!E121+((TODAY()-42993)/365),0)</f>
        <v>20</v>
      </c>
      <c r="G121">
        <f>'OHL Raw'!F121</f>
        <v>47</v>
      </c>
      <c r="H121" s="1">
        <f>'OHL Raw'!U121</f>
        <v>15.58</v>
      </c>
      <c r="I121" s="1">
        <f>'OHL Raw'!T121</f>
        <v>732.2</v>
      </c>
      <c r="J121">
        <f>'OHL Raw'!AH121</f>
        <v>43</v>
      </c>
      <c r="K121">
        <f>'OHL Raw'!AI121</f>
        <v>34</v>
      </c>
      <c r="L121" s="1">
        <f t="shared" si="13"/>
        <v>3.5236274242010377</v>
      </c>
      <c r="M121" s="1">
        <f t="shared" si="14"/>
        <v>2.7861240098333786</v>
      </c>
      <c r="N121">
        <f>'OHL Raw'!L121</f>
        <v>46</v>
      </c>
      <c r="O121" s="1">
        <f t="shared" si="15"/>
        <v>3.7694618956569235</v>
      </c>
      <c r="P121">
        <f>'OHL Raw'!AK121</f>
        <v>0</v>
      </c>
      <c r="Q121">
        <f>'OHL Raw'!AN121</f>
        <v>1</v>
      </c>
      <c r="R121">
        <f>'OHL Raw'!AQ121</f>
        <v>45</v>
      </c>
      <c r="S121" s="1">
        <f t="shared" si="20"/>
        <v>0</v>
      </c>
      <c r="T121" s="1">
        <f t="shared" si="21"/>
        <v>2.1739130434782608</v>
      </c>
      <c r="U121" s="1">
        <f t="shared" si="22"/>
        <v>97.826086956521735</v>
      </c>
      <c r="V121">
        <f>'OHL Raw'!J121</f>
        <v>9</v>
      </c>
      <c r="W121" s="1">
        <f t="shared" si="16"/>
        <v>0.73750341436765909</v>
      </c>
      <c r="X121">
        <f>'OHL Raw'!G121</f>
        <v>0</v>
      </c>
      <c r="Y121" s="1">
        <f t="shared" si="17"/>
        <v>0</v>
      </c>
      <c r="Z121">
        <f>'OHL Raw'!AJ121</f>
        <v>0</v>
      </c>
      <c r="AA121">
        <f>'OHL Raw'!AM121</f>
        <v>0</v>
      </c>
      <c r="AB121">
        <f>'OHL Raw'!AP121</f>
        <v>0</v>
      </c>
      <c r="AC121" s="1">
        <f t="shared" si="23"/>
        <v>3.0539716610936107</v>
      </c>
      <c r="AD121" s="1">
        <f t="shared" si="18"/>
        <v>0.25025716971540102</v>
      </c>
      <c r="AE121" s="1">
        <f t="shared" si="24"/>
        <v>0</v>
      </c>
      <c r="AF121" s="1">
        <f t="shared" si="25"/>
        <v>6.6390688284643717</v>
      </c>
      <c r="AG121">
        <f>'OHL Raw'!AB121</f>
        <v>14.35</v>
      </c>
      <c r="AH121">
        <f>'OHL Raw'!AC121</f>
        <v>14.46</v>
      </c>
      <c r="AI121">
        <f>'OHL Raw'!AD121</f>
        <v>53.04</v>
      </c>
      <c r="AJ121">
        <f>'OHL Raw'!AE121</f>
        <v>49.75</v>
      </c>
    </row>
    <row r="122" spans="1:36" x14ac:dyDescent="0.2">
      <c r="A122" t="str">
        <f>'OHL Raw'!B122</f>
        <v>Connor McMichael</v>
      </c>
      <c r="B122" t="s">
        <v>1748</v>
      </c>
      <c r="C122" t="str">
        <f>'OHL Raw'!C122</f>
        <v>C</v>
      </c>
      <c r="D122" t="str">
        <f t="shared" si="19"/>
        <v>F</v>
      </c>
      <c r="E122" t="str">
        <f>IF(ISNUMBER(SEARCH("/",'OHL Raw'!D122))=TRUE,"Multiple",'OHL Raw'!D122)</f>
        <v>Multiple</v>
      </c>
      <c r="F122" s="2">
        <f ca="1">ROUNDDOWN('OHL Raw'!E122+((TODAY()-42993)/365),0)</f>
        <v>17</v>
      </c>
      <c r="G122">
        <f>'OHL Raw'!F122</f>
        <v>60</v>
      </c>
      <c r="H122" s="1">
        <f>'OHL Raw'!U122</f>
        <v>10.73</v>
      </c>
      <c r="I122" s="1">
        <f>'OHL Raw'!T122</f>
        <v>643.96</v>
      </c>
      <c r="J122">
        <f>'OHL Raw'!AH122</f>
        <v>24</v>
      </c>
      <c r="K122">
        <f>'OHL Raw'!AI122</f>
        <v>32</v>
      </c>
      <c r="L122" s="1">
        <f t="shared" si="13"/>
        <v>2.2361637368780665</v>
      </c>
      <c r="M122" s="1">
        <f t="shared" si="14"/>
        <v>2.9815516491707559</v>
      </c>
      <c r="N122">
        <f>'OHL Raw'!L122</f>
        <v>83</v>
      </c>
      <c r="O122" s="1">
        <f t="shared" si="15"/>
        <v>7.7333995900366475</v>
      </c>
      <c r="P122">
        <f>'OHL Raw'!AK122</f>
        <v>16</v>
      </c>
      <c r="Q122">
        <f>'OHL Raw'!AN122</f>
        <v>22</v>
      </c>
      <c r="R122">
        <f>'OHL Raw'!AQ122</f>
        <v>45</v>
      </c>
      <c r="S122" s="1">
        <f t="shared" si="20"/>
        <v>19.277108433734941</v>
      </c>
      <c r="T122" s="1">
        <f t="shared" si="21"/>
        <v>26.506024096385545</v>
      </c>
      <c r="U122" s="1">
        <f t="shared" si="22"/>
        <v>54.216867469879517</v>
      </c>
      <c r="V122">
        <f>'OHL Raw'!J122</f>
        <v>14</v>
      </c>
      <c r="W122" s="1">
        <f t="shared" si="16"/>
        <v>1.3044288465122058</v>
      </c>
      <c r="X122">
        <f>'OHL Raw'!G122</f>
        <v>8</v>
      </c>
      <c r="Y122" s="1">
        <f t="shared" si="17"/>
        <v>0.74538791229268897</v>
      </c>
      <c r="Z122">
        <f>'OHL Raw'!AJ122</f>
        <v>4</v>
      </c>
      <c r="AA122">
        <f>'OHL Raw'!AM122</f>
        <v>2</v>
      </c>
      <c r="AB122">
        <f>'OHL Raw'!AP122</f>
        <v>2</v>
      </c>
      <c r="AC122" s="1">
        <f t="shared" si="23"/>
        <v>9.9206671073783035</v>
      </c>
      <c r="AD122" s="1">
        <f t="shared" si="18"/>
        <v>0.92434316796493288</v>
      </c>
      <c r="AE122" s="1">
        <f t="shared" si="24"/>
        <v>9.6385542168674707</v>
      </c>
      <c r="AF122" s="1">
        <f t="shared" si="25"/>
        <v>11.952610972744946</v>
      </c>
      <c r="AG122">
        <f>'OHL Raw'!AB122</f>
        <v>12.99</v>
      </c>
      <c r="AH122">
        <f>'OHL Raw'!AC122</f>
        <v>13.66</v>
      </c>
      <c r="AI122">
        <f>'OHL Raw'!AD122</f>
        <v>52.1</v>
      </c>
      <c r="AJ122">
        <f>'OHL Raw'!AE122</f>
        <v>48.76</v>
      </c>
    </row>
    <row r="123" spans="1:36" x14ac:dyDescent="0.2">
      <c r="A123" t="str">
        <f>'OHL Raw'!B123</f>
        <v>Connor Roberts</v>
      </c>
      <c r="B123" t="s">
        <v>1748</v>
      </c>
      <c r="C123" t="str">
        <f>'OHL Raw'!C123</f>
        <v>C</v>
      </c>
      <c r="D123" t="str">
        <f t="shared" si="19"/>
        <v>F</v>
      </c>
      <c r="E123" t="str">
        <f>IF(ISNUMBER(SEARCH("/",'OHL Raw'!D123))=TRUE,"Multiple",'OHL Raw'!D123)</f>
        <v>Multiple</v>
      </c>
      <c r="F123" s="2">
        <f ca="1">ROUNDDOWN('OHL Raw'!E123+((TODAY()-42993)/365),0)</f>
        <v>18</v>
      </c>
      <c r="G123">
        <f>'OHL Raw'!F123</f>
        <v>66</v>
      </c>
      <c r="H123" s="1">
        <f>'OHL Raw'!U123</f>
        <v>15.41</v>
      </c>
      <c r="I123" s="1">
        <f>'OHL Raw'!T123</f>
        <v>1017.03</v>
      </c>
      <c r="J123">
        <f>'OHL Raw'!AH123</f>
        <v>39</v>
      </c>
      <c r="K123">
        <f>'OHL Raw'!AI123</f>
        <v>69</v>
      </c>
      <c r="L123" s="1">
        <f t="shared" si="13"/>
        <v>2.3008170850417393</v>
      </c>
      <c r="M123" s="1">
        <f t="shared" si="14"/>
        <v>4.0706763812276918</v>
      </c>
      <c r="N123">
        <f>'OHL Raw'!L123</f>
        <v>104</v>
      </c>
      <c r="O123" s="1">
        <f t="shared" si="15"/>
        <v>6.1355122267779709</v>
      </c>
      <c r="P123">
        <f>'OHL Raw'!AK123</f>
        <v>22</v>
      </c>
      <c r="Q123">
        <f>'OHL Raw'!AN123</f>
        <v>16</v>
      </c>
      <c r="R123">
        <f>'OHL Raw'!AQ123</f>
        <v>66</v>
      </c>
      <c r="S123" s="1">
        <f t="shared" si="20"/>
        <v>21.153846153846153</v>
      </c>
      <c r="T123" s="1">
        <f t="shared" si="21"/>
        <v>15.384615384615385</v>
      </c>
      <c r="U123" s="1">
        <f t="shared" si="22"/>
        <v>63.46153846153846</v>
      </c>
      <c r="V123">
        <f>'OHL Raw'!J123</f>
        <v>22</v>
      </c>
      <c r="W123" s="1">
        <f t="shared" si="16"/>
        <v>1.2978968172030323</v>
      </c>
      <c r="X123">
        <f>'OHL Raw'!G123</f>
        <v>13</v>
      </c>
      <c r="Y123" s="1">
        <f t="shared" si="17"/>
        <v>0.76693902834724637</v>
      </c>
      <c r="Z123">
        <f>'OHL Raw'!AJ123</f>
        <v>3</v>
      </c>
      <c r="AA123">
        <f>'OHL Raw'!AM123</f>
        <v>3</v>
      </c>
      <c r="AB123">
        <f>'OHL Raw'!AP123</f>
        <v>7</v>
      </c>
      <c r="AC123" s="1">
        <f t="shared" si="23"/>
        <v>11.578111624753927</v>
      </c>
      <c r="AD123" s="1">
        <f t="shared" si="18"/>
        <v>0.68305428304497962</v>
      </c>
      <c r="AE123" s="1">
        <f t="shared" si="24"/>
        <v>12.5</v>
      </c>
      <c r="AF123" s="1">
        <f t="shared" si="25"/>
        <v>11.132799639186466</v>
      </c>
      <c r="AG123">
        <f>'OHL Raw'!AB123</f>
        <v>14.85</v>
      </c>
      <c r="AH123">
        <f>'OHL Raw'!AC123</f>
        <v>14.15</v>
      </c>
      <c r="AI123">
        <f>'OHL Raw'!AD123</f>
        <v>40.409999999999997</v>
      </c>
      <c r="AJ123">
        <f>'OHL Raw'!AE123</f>
        <v>52.12</v>
      </c>
    </row>
    <row r="124" spans="1:36" x14ac:dyDescent="0.2">
      <c r="A124" t="str">
        <f>'OHL Raw'!B124</f>
        <v>Connor Schlichting</v>
      </c>
      <c r="B124" t="s">
        <v>1748</v>
      </c>
      <c r="C124" t="str">
        <f>'OHL Raw'!C124</f>
        <v>D</v>
      </c>
      <c r="D124" t="str">
        <f t="shared" si="19"/>
        <v>D</v>
      </c>
      <c r="E124" t="str">
        <f>IF(ISNUMBER(SEARCH("/",'OHL Raw'!D124))=TRUE,"Multiple",'OHL Raw'!D124)</f>
        <v>SAR</v>
      </c>
      <c r="F124" s="2">
        <f ca="1">ROUNDDOWN('OHL Raw'!E124+((TODAY()-42993)/365),0)</f>
        <v>20</v>
      </c>
      <c r="G124">
        <f>'OHL Raw'!F124</f>
        <v>67</v>
      </c>
      <c r="H124" s="1">
        <f>'OHL Raw'!U124</f>
        <v>16.27</v>
      </c>
      <c r="I124" s="1">
        <f>'OHL Raw'!T124</f>
        <v>1090.24</v>
      </c>
      <c r="J124">
        <f>'OHL Raw'!AH124</f>
        <v>85</v>
      </c>
      <c r="K124">
        <f>'OHL Raw'!AI124</f>
        <v>56</v>
      </c>
      <c r="L124" s="1">
        <f t="shared" si="13"/>
        <v>4.6778690930437339</v>
      </c>
      <c r="M124" s="1">
        <f t="shared" si="14"/>
        <v>3.081890226005283</v>
      </c>
      <c r="N124">
        <f>'OHL Raw'!L124</f>
        <v>71</v>
      </c>
      <c r="O124" s="1">
        <f t="shared" si="15"/>
        <v>3.907396536542413</v>
      </c>
      <c r="P124">
        <f>'OHL Raw'!AK124</f>
        <v>6</v>
      </c>
      <c r="Q124">
        <f>'OHL Raw'!AN124</f>
        <v>2</v>
      </c>
      <c r="R124">
        <f>'OHL Raw'!AQ124</f>
        <v>63</v>
      </c>
      <c r="S124" s="1">
        <f t="shared" si="20"/>
        <v>8.4507042253521121</v>
      </c>
      <c r="T124" s="1">
        <f t="shared" si="21"/>
        <v>2.8169014084507045</v>
      </c>
      <c r="U124" s="1">
        <f t="shared" si="22"/>
        <v>88.732394366197184</v>
      </c>
      <c r="V124">
        <f>'OHL Raw'!J124</f>
        <v>10</v>
      </c>
      <c r="W124" s="1">
        <f t="shared" si="16"/>
        <v>0.55033754035808624</v>
      </c>
      <c r="X124">
        <f>'OHL Raw'!G124</f>
        <v>4</v>
      </c>
      <c r="Y124" s="1">
        <f t="shared" si="17"/>
        <v>0.2201350161432345</v>
      </c>
      <c r="Z124">
        <f>'OHL Raw'!AJ124</f>
        <v>0</v>
      </c>
      <c r="AA124">
        <f>'OHL Raw'!AM124</f>
        <v>2</v>
      </c>
      <c r="AB124">
        <f>'OHL Raw'!AP124</f>
        <v>2</v>
      </c>
      <c r="AC124" s="1">
        <f t="shared" si="23"/>
        <v>5.6621786642050314</v>
      </c>
      <c r="AD124" s="1">
        <f t="shared" si="18"/>
        <v>0.31161094791266319</v>
      </c>
      <c r="AE124" s="1">
        <f t="shared" si="24"/>
        <v>5.6338028169014089</v>
      </c>
      <c r="AF124" s="1">
        <f t="shared" si="25"/>
        <v>7.9748995270493399</v>
      </c>
      <c r="AG124">
        <f>'OHL Raw'!AB124</f>
        <v>13.34</v>
      </c>
      <c r="AH124">
        <f>'OHL Raw'!AC124</f>
        <v>14.33</v>
      </c>
      <c r="AI124">
        <f>'OHL Raw'!AD124</f>
        <v>56.7</v>
      </c>
      <c r="AJ124">
        <f>'OHL Raw'!AE124</f>
        <v>49.68</v>
      </c>
    </row>
    <row r="125" spans="1:36" x14ac:dyDescent="0.2">
      <c r="A125" t="str">
        <f>'OHL Raw'!B125</f>
        <v>Connor Walters</v>
      </c>
      <c r="B125" t="s">
        <v>1748</v>
      </c>
      <c r="C125" t="str">
        <f>'OHL Raw'!C125</f>
        <v>D</v>
      </c>
      <c r="D125" t="str">
        <f t="shared" si="19"/>
        <v>D</v>
      </c>
      <c r="E125" t="str">
        <f>IF(ISNUMBER(SEARCH("/",'OHL Raw'!D125))=TRUE,"Multiple",'OHL Raw'!D125)</f>
        <v>HAM</v>
      </c>
      <c r="F125" s="2">
        <f ca="1">ROUNDDOWN('OHL Raw'!E125+((TODAY()-42993)/365),0)</f>
        <v>20</v>
      </c>
      <c r="G125">
        <f>'OHL Raw'!F125</f>
        <v>56</v>
      </c>
      <c r="H125" s="1">
        <f>'OHL Raw'!U125</f>
        <v>13.45</v>
      </c>
      <c r="I125" s="1">
        <f>'OHL Raw'!T125</f>
        <v>753.32</v>
      </c>
      <c r="J125">
        <f>'OHL Raw'!AH125</f>
        <v>35</v>
      </c>
      <c r="K125">
        <f>'OHL Raw'!AI125</f>
        <v>37</v>
      </c>
      <c r="L125" s="1">
        <f t="shared" si="13"/>
        <v>2.7876599585833377</v>
      </c>
      <c r="M125" s="1">
        <f t="shared" si="14"/>
        <v>2.9469548133595285</v>
      </c>
      <c r="N125">
        <f>'OHL Raw'!L125</f>
        <v>54</v>
      </c>
      <c r="O125" s="1">
        <f t="shared" si="15"/>
        <v>4.3009610789571502</v>
      </c>
      <c r="P125">
        <f>'OHL Raw'!AK125</f>
        <v>0</v>
      </c>
      <c r="Q125">
        <f>'OHL Raw'!AN125</f>
        <v>0</v>
      </c>
      <c r="R125">
        <f>'OHL Raw'!AQ125</f>
        <v>54</v>
      </c>
      <c r="S125" s="1">
        <f t="shared" si="20"/>
        <v>0</v>
      </c>
      <c r="T125" s="1">
        <f t="shared" si="21"/>
        <v>0</v>
      </c>
      <c r="U125" s="1">
        <f t="shared" si="22"/>
        <v>100</v>
      </c>
      <c r="V125">
        <f>'OHL Raw'!J125</f>
        <v>8</v>
      </c>
      <c r="W125" s="1">
        <f t="shared" si="16"/>
        <v>0.63717941910476283</v>
      </c>
      <c r="X125">
        <f>'OHL Raw'!G125</f>
        <v>3</v>
      </c>
      <c r="Y125" s="1">
        <f t="shared" si="17"/>
        <v>0.23894228216428609</v>
      </c>
      <c r="Z125">
        <f>'OHL Raw'!AJ125</f>
        <v>0</v>
      </c>
      <c r="AA125">
        <f>'OHL Raw'!AM125</f>
        <v>0</v>
      </c>
      <c r="AB125">
        <f>'OHL Raw'!AP125</f>
        <v>3</v>
      </c>
      <c r="AC125" s="1">
        <f t="shared" si="23"/>
        <v>3.4687424957976467</v>
      </c>
      <c r="AD125" s="1">
        <f t="shared" si="18"/>
        <v>0.27627641606204373</v>
      </c>
      <c r="AE125" s="1">
        <f t="shared" si="24"/>
        <v>5.5555555555555554</v>
      </c>
      <c r="AF125" s="1">
        <f t="shared" si="25"/>
        <v>6.423597214440087</v>
      </c>
      <c r="AG125">
        <f>'OHL Raw'!AB125</f>
        <v>13.9</v>
      </c>
      <c r="AH125">
        <f>'OHL Raw'!AC125</f>
        <v>14.12</v>
      </c>
      <c r="AI125">
        <f>'OHL Raw'!AD125</f>
        <v>55.45</v>
      </c>
      <c r="AJ125">
        <f>'OHL Raw'!AE125</f>
        <v>49.37</v>
      </c>
    </row>
    <row r="126" spans="1:36" x14ac:dyDescent="0.2">
      <c r="A126" t="str">
        <f>'OHL Raw'!B126</f>
        <v>Conor Ali</v>
      </c>
      <c r="B126" t="s">
        <v>1748</v>
      </c>
      <c r="C126" t="str">
        <f>'OHL Raw'!C126</f>
        <v>D</v>
      </c>
      <c r="D126" t="str">
        <f t="shared" si="19"/>
        <v>D</v>
      </c>
      <c r="E126" t="str">
        <f>IF(ISNUMBER(SEARCH("/",'OHL Raw'!D126))=TRUE,"Multiple",'OHL Raw'!D126)</f>
        <v>Multiple</v>
      </c>
      <c r="F126" s="2">
        <f ca="1">ROUNDDOWN('OHL Raw'!E126+((TODAY()-42993)/365),0)</f>
        <v>19</v>
      </c>
      <c r="G126">
        <f>'OHL Raw'!F126</f>
        <v>65</v>
      </c>
      <c r="H126" s="1">
        <f>'OHL Raw'!U126</f>
        <v>11.57</v>
      </c>
      <c r="I126" s="1">
        <f>'OHL Raw'!T126</f>
        <v>751.98</v>
      </c>
      <c r="J126">
        <f>'OHL Raw'!AH126</f>
        <v>36</v>
      </c>
      <c r="K126">
        <f>'OHL Raw'!AI126</f>
        <v>30</v>
      </c>
      <c r="L126" s="1">
        <f t="shared" si="13"/>
        <v>2.8724168195962658</v>
      </c>
      <c r="M126" s="1">
        <f t="shared" si="14"/>
        <v>2.3936806829968882</v>
      </c>
      <c r="N126">
        <f>'OHL Raw'!L126</f>
        <v>31</v>
      </c>
      <c r="O126" s="1">
        <f t="shared" si="15"/>
        <v>2.4734700390967843</v>
      </c>
      <c r="P126">
        <f>'OHL Raw'!AK126</f>
        <v>1</v>
      </c>
      <c r="Q126">
        <f>'OHL Raw'!AN126</f>
        <v>2</v>
      </c>
      <c r="R126">
        <f>'OHL Raw'!AQ126</f>
        <v>28</v>
      </c>
      <c r="S126" s="1">
        <f t="shared" si="20"/>
        <v>3.225806451612903</v>
      </c>
      <c r="T126" s="1">
        <f t="shared" si="21"/>
        <v>6.4516129032258061</v>
      </c>
      <c r="U126" s="1">
        <f t="shared" si="22"/>
        <v>90.322580645161281</v>
      </c>
      <c r="V126">
        <f>'OHL Raw'!J126</f>
        <v>4</v>
      </c>
      <c r="W126" s="1">
        <f t="shared" si="16"/>
        <v>0.31915742439958511</v>
      </c>
      <c r="X126">
        <f>'OHL Raw'!G126</f>
        <v>0</v>
      </c>
      <c r="Y126" s="1">
        <f t="shared" si="17"/>
        <v>0</v>
      </c>
      <c r="Z126">
        <f>'OHL Raw'!AJ126</f>
        <v>0</v>
      </c>
      <c r="AA126">
        <f>'OHL Raw'!AM126</f>
        <v>0</v>
      </c>
      <c r="AB126">
        <f>'OHL Raw'!AP126</f>
        <v>0</v>
      </c>
      <c r="AC126" s="1">
        <f t="shared" si="23"/>
        <v>2.3400808142204732</v>
      </c>
      <c r="AD126" s="1">
        <f t="shared" si="18"/>
        <v>0.18671354138837254</v>
      </c>
      <c r="AE126" s="1">
        <f t="shared" si="24"/>
        <v>0</v>
      </c>
      <c r="AF126" s="1">
        <f t="shared" si="25"/>
        <v>7.5486477878079787</v>
      </c>
      <c r="AG126">
        <f>'OHL Raw'!AB126</f>
        <v>14.37</v>
      </c>
      <c r="AH126">
        <f>'OHL Raw'!AC126</f>
        <v>13.53</v>
      </c>
      <c r="AI126">
        <f>'OHL Raw'!AD126</f>
        <v>52.05</v>
      </c>
      <c r="AJ126">
        <f>'OHL Raw'!AE126</f>
        <v>48.63</v>
      </c>
    </row>
    <row r="127" spans="1:36" x14ac:dyDescent="0.2">
      <c r="A127" t="str">
        <f>'OHL Raw'!B127</f>
        <v>Conor Timmins</v>
      </c>
      <c r="B127" t="s">
        <v>1748</v>
      </c>
      <c r="C127" t="str">
        <f>'OHL Raw'!C127</f>
        <v>D</v>
      </c>
      <c r="D127" t="str">
        <f t="shared" si="19"/>
        <v>D</v>
      </c>
      <c r="E127" t="str">
        <f>IF(ISNUMBER(SEARCH("/",'OHL Raw'!D127))=TRUE,"Multiple",'OHL Raw'!D127)</f>
        <v>SSM</v>
      </c>
      <c r="F127" s="2">
        <f ca="1">ROUNDDOWN('OHL Raw'!E127+((TODAY()-42993)/365),0)</f>
        <v>19</v>
      </c>
      <c r="G127">
        <f>'OHL Raw'!F127</f>
        <v>36</v>
      </c>
      <c r="H127" s="1">
        <f>'OHL Raw'!U127</f>
        <v>17.09</v>
      </c>
      <c r="I127" s="1">
        <f>'OHL Raw'!T127</f>
        <v>615.41999999999996</v>
      </c>
      <c r="J127">
        <f>'OHL Raw'!AH127</f>
        <v>42</v>
      </c>
      <c r="K127">
        <f>'OHL Raw'!AI127</f>
        <v>26</v>
      </c>
      <c r="L127" s="1">
        <f t="shared" si="13"/>
        <v>4.094764551038315</v>
      </c>
      <c r="M127" s="1">
        <f t="shared" si="14"/>
        <v>2.5348542458808621</v>
      </c>
      <c r="N127">
        <f>'OHL Raw'!L127</f>
        <v>64</v>
      </c>
      <c r="O127" s="1">
        <f t="shared" si="15"/>
        <v>6.2396412206298137</v>
      </c>
      <c r="P127">
        <f>'OHL Raw'!AK127</f>
        <v>3</v>
      </c>
      <c r="Q127">
        <f>'OHL Raw'!AN127</f>
        <v>2</v>
      </c>
      <c r="R127">
        <f>'OHL Raw'!AQ127</f>
        <v>59</v>
      </c>
      <c r="S127" s="1">
        <f t="shared" si="20"/>
        <v>4.6875</v>
      </c>
      <c r="T127" s="1">
        <f t="shared" si="21"/>
        <v>3.125</v>
      </c>
      <c r="U127" s="1">
        <f t="shared" si="22"/>
        <v>92.1875</v>
      </c>
      <c r="V127">
        <f>'OHL Raw'!J127</f>
        <v>14</v>
      </c>
      <c r="W127" s="1">
        <f t="shared" si="16"/>
        <v>1.364921517012772</v>
      </c>
      <c r="X127">
        <f>'OHL Raw'!G127</f>
        <v>3</v>
      </c>
      <c r="Y127" s="1">
        <f t="shared" si="17"/>
        <v>0.29248318221702257</v>
      </c>
      <c r="Z127">
        <f>'OHL Raw'!AJ127</f>
        <v>2</v>
      </c>
      <c r="AA127">
        <f>'OHL Raw'!AM127</f>
        <v>0</v>
      </c>
      <c r="AB127">
        <f>'OHL Raw'!AP127</f>
        <v>1</v>
      </c>
      <c r="AC127" s="1">
        <f t="shared" si="23"/>
        <v>4.760931480669111</v>
      </c>
      <c r="AD127" s="1">
        <f t="shared" si="18"/>
        <v>0.46416412992776751</v>
      </c>
      <c r="AE127" s="1">
        <f t="shared" si="24"/>
        <v>4.6875</v>
      </c>
      <c r="AF127" s="1">
        <f t="shared" si="25"/>
        <v>7.4389554385454861</v>
      </c>
      <c r="AG127">
        <f>'OHL Raw'!AB127</f>
        <v>13.99</v>
      </c>
      <c r="AH127">
        <f>'OHL Raw'!AC127</f>
        <v>13.94</v>
      </c>
      <c r="AI127">
        <f>'OHL Raw'!AD127</f>
        <v>63.7</v>
      </c>
      <c r="AJ127">
        <f>'OHL Raw'!AE127</f>
        <v>48.19</v>
      </c>
    </row>
    <row r="128" spans="1:36" x14ac:dyDescent="0.2">
      <c r="A128" t="str">
        <f>'OHL Raw'!B128</f>
        <v>Curtis Douglas</v>
      </c>
      <c r="B128" t="s">
        <v>1748</v>
      </c>
      <c r="C128" t="str">
        <f>'OHL Raw'!C128</f>
        <v>C</v>
      </c>
      <c r="D128" t="str">
        <f t="shared" si="19"/>
        <v>F</v>
      </c>
      <c r="E128" t="str">
        <f>IF(ISNUMBER(SEARCH("/",'OHL Raw'!D128))=TRUE,"Multiple",'OHL Raw'!D128)</f>
        <v>Multiple</v>
      </c>
      <c r="F128" s="2">
        <f ca="1">ROUNDDOWN('OHL Raw'!E128+((TODAY()-42993)/365),0)</f>
        <v>18</v>
      </c>
      <c r="G128">
        <f>'OHL Raw'!F128</f>
        <v>66</v>
      </c>
      <c r="H128" s="1">
        <f>'OHL Raw'!U128</f>
        <v>13.76</v>
      </c>
      <c r="I128" s="1">
        <f>'OHL Raw'!T128</f>
        <v>907.85</v>
      </c>
      <c r="J128">
        <f>'OHL Raw'!AH128</f>
        <v>56</v>
      </c>
      <c r="K128">
        <f>'OHL Raw'!AI128</f>
        <v>40</v>
      </c>
      <c r="L128" s="1">
        <f t="shared" si="13"/>
        <v>3.7010519358924934</v>
      </c>
      <c r="M128" s="1">
        <f t="shared" si="14"/>
        <v>2.6436085256374953</v>
      </c>
      <c r="N128">
        <f>'OHL Raw'!L128</f>
        <v>143</v>
      </c>
      <c r="O128" s="1">
        <f t="shared" si="15"/>
        <v>9.4509004791540452</v>
      </c>
      <c r="P128">
        <f>'OHL Raw'!AK128</f>
        <v>47</v>
      </c>
      <c r="Q128">
        <f>'OHL Raw'!AN128</f>
        <v>15</v>
      </c>
      <c r="R128">
        <f>'OHL Raw'!AQ128</f>
        <v>81</v>
      </c>
      <c r="S128" s="1">
        <f t="shared" si="20"/>
        <v>32.867132867132867</v>
      </c>
      <c r="T128" s="1">
        <f t="shared" si="21"/>
        <v>10.48951048951049</v>
      </c>
      <c r="U128" s="1">
        <f t="shared" si="22"/>
        <v>56.643356643356647</v>
      </c>
      <c r="V128">
        <f>'OHL Raw'!J128</f>
        <v>33</v>
      </c>
      <c r="W128" s="1">
        <f t="shared" si="16"/>
        <v>2.1809770336509335</v>
      </c>
      <c r="X128">
        <f>'OHL Raw'!G128</f>
        <v>21</v>
      </c>
      <c r="Y128" s="1">
        <f t="shared" si="17"/>
        <v>1.387894475959685</v>
      </c>
      <c r="Z128">
        <f>'OHL Raw'!AJ128</f>
        <v>12</v>
      </c>
      <c r="AA128">
        <f>'OHL Raw'!AM128</f>
        <v>2</v>
      </c>
      <c r="AB128">
        <f>'OHL Raw'!AP128</f>
        <v>7</v>
      </c>
      <c r="AC128" s="1">
        <f t="shared" si="23"/>
        <v>17.747492416977007</v>
      </c>
      <c r="AD128" s="1">
        <f t="shared" si="18"/>
        <v>1.1729355565551802</v>
      </c>
      <c r="AE128" s="1">
        <f t="shared" si="24"/>
        <v>14.685314685314685</v>
      </c>
      <c r="AF128" s="1">
        <f t="shared" si="25"/>
        <v>12.41083385802588</v>
      </c>
      <c r="AG128">
        <f>'OHL Raw'!AB128</f>
        <v>13.16</v>
      </c>
      <c r="AH128">
        <f>'OHL Raw'!AC128</f>
        <v>13.95</v>
      </c>
      <c r="AI128">
        <f>'OHL Raw'!AD128</f>
        <v>53.18</v>
      </c>
      <c r="AJ128">
        <f>'OHL Raw'!AE128</f>
        <v>49.46</v>
      </c>
    </row>
    <row r="129" spans="1:36" x14ac:dyDescent="0.2">
      <c r="A129" t="str">
        <f>'OHL Raw'!B129</f>
        <v>Curtis Egert</v>
      </c>
      <c r="B129" t="s">
        <v>1748</v>
      </c>
      <c r="C129" t="str">
        <f>'OHL Raw'!C129</f>
        <v>LW</v>
      </c>
      <c r="D129" t="str">
        <f t="shared" si="19"/>
        <v>F</v>
      </c>
      <c r="E129" t="str">
        <f>IF(ISNUMBER(SEARCH("/",'OHL Raw'!D129))=TRUE,"Multiple",'OHL Raw'!D129)</f>
        <v>SAR</v>
      </c>
      <c r="F129" s="2">
        <f ca="1">ROUNDDOWN('OHL Raw'!E129+((TODAY()-42993)/365),0)</f>
        <v>19</v>
      </c>
      <c r="G129">
        <f>'OHL Raw'!F129</f>
        <v>35</v>
      </c>
      <c r="H129" s="1">
        <f>'OHL Raw'!U129</f>
        <v>10.3</v>
      </c>
      <c r="I129" s="1">
        <f>'OHL Raw'!T129</f>
        <v>360.43</v>
      </c>
      <c r="J129">
        <f>'OHL Raw'!AH129</f>
        <v>17</v>
      </c>
      <c r="K129">
        <f>'OHL Raw'!AI129</f>
        <v>19</v>
      </c>
      <c r="L129" s="1">
        <f t="shared" si="13"/>
        <v>2.8299531115611907</v>
      </c>
      <c r="M129" s="1">
        <f t="shared" si="14"/>
        <v>3.1628887717448602</v>
      </c>
      <c r="N129">
        <f>'OHL Raw'!L129</f>
        <v>42</v>
      </c>
      <c r="O129" s="1">
        <f t="shared" si="15"/>
        <v>6.9916488638570602</v>
      </c>
      <c r="P129">
        <f>'OHL Raw'!AK129</f>
        <v>6</v>
      </c>
      <c r="Q129">
        <f>'OHL Raw'!AN129</f>
        <v>7</v>
      </c>
      <c r="R129">
        <f>'OHL Raw'!AQ129</f>
        <v>29</v>
      </c>
      <c r="S129" s="1">
        <f t="shared" si="20"/>
        <v>14.285714285714285</v>
      </c>
      <c r="T129" s="1">
        <f t="shared" si="21"/>
        <v>16.666666666666664</v>
      </c>
      <c r="U129" s="1">
        <f t="shared" si="22"/>
        <v>69.047619047619051</v>
      </c>
      <c r="V129">
        <f>'OHL Raw'!J129</f>
        <v>5</v>
      </c>
      <c r="W129" s="1">
        <f t="shared" si="16"/>
        <v>0.83233915045917384</v>
      </c>
      <c r="X129">
        <f>'OHL Raw'!G129</f>
        <v>4</v>
      </c>
      <c r="Y129" s="1">
        <f t="shared" si="17"/>
        <v>0.66587132036733898</v>
      </c>
      <c r="Z129">
        <f>'OHL Raw'!AJ129</f>
        <v>1</v>
      </c>
      <c r="AA129">
        <f>'OHL Raw'!AM129</f>
        <v>2</v>
      </c>
      <c r="AB129">
        <f>'OHL Raw'!AP129</f>
        <v>1</v>
      </c>
      <c r="AC129" s="1">
        <f t="shared" si="23"/>
        <v>4.2949201842732601</v>
      </c>
      <c r="AD129" s="1">
        <f t="shared" si="18"/>
        <v>0.71496604349359261</v>
      </c>
      <c r="AE129" s="1">
        <f t="shared" si="24"/>
        <v>9.5238095238095237</v>
      </c>
      <c r="AF129" s="1">
        <f t="shared" si="25"/>
        <v>10.226000438745858</v>
      </c>
      <c r="AG129">
        <f>'OHL Raw'!AB129</f>
        <v>13.08</v>
      </c>
      <c r="AH129">
        <f>'OHL Raw'!AC129</f>
        <v>13.66</v>
      </c>
      <c r="AI129">
        <f>'OHL Raw'!AD129</f>
        <v>57.37</v>
      </c>
      <c r="AJ129">
        <f>'OHL Raw'!AE129</f>
        <v>48.5</v>
      </c>
    </row>
    <row r="130" spans="1:36" x14ac:dyDescent="0.2">
      <c r="A130" t="str">
        <f>'OHL Raw'!B130</f>
        <v>Dalton Duhart</v>
      </c>
      <c r="B130" t="s">
        <v>1748</v>
      </c>
      <c r="C130" t="str">
        <f>'OHL Raw'!C130</f>
        <v>C</v>
      </c>
      <c r="D130" t="str">
        <f t="shared" si="19"/>
        <v>F</v>
      </c>
      <c r="E130" t="str">
        <f>IF(ISNUMBER(SEARCH("/",'OHL Raw'!D130))=TRUE,"Multiple",'OHL Raw'!D130)</f>
        <v>LDN</v>
      </c>
      <c r="F130" s="2">
        <f ca="1">ROUNDDOWN('OHL Raw'!E130+((TODAY()-42993)/365),0)</f>
        <v>17</v>
      </c>
      <c r="G130">
        <f>'OHL Raw'!F130</f>
        <v>36</v>
      </c>
      <c r="H130" s="1">
        <f>'OHL Raw'!U130</f>
        <v>8.4700000000000006</v>
      </c>
      <c r="I130" s="1">
        <f>'OHL Raw'!T130</f>
        <v>304.89</v>
      </c>
      <c r="J130">
        <f>'OHL Raw'!AH130</f>
        <v>9</v>
      </c>
      <c r="K130">
        <f>'OHL Raw'!AI130</f>
        <v>11</v>
      </c>
      <c r="L130" s="1">
        <f t="shared" ref="L130:L193" si="26">J130/I130*60</f>
        <v>1.7711305716815902</v>
      </c>
      <c r="M130" s="1">
        <f t="shared" ref="M130:M193" si="27">K130/I130*60</f>
        <v>2.1647151431663882</v>
      </c>
      <c r="N130">
        <f>'OHL Raw'!L130</f>
        <v>21</v>
      </c>
      <c r="O130" s="1">
        <f t="shared" ref="O130:O193" si="28">(N130/I130)*60</f>
        <v>4.1326380005903767</v>
      </c>
      <c r="P130">
        <f>'OHL Raw'!AK130</f>
        <v>2</v>
      </c>
      <c r="Q130">
        <f>'OHL Raw'!AN130</f>
        <v>1</v>
      </c>
      <c r="R130">
        <f>'OHL Raw'!AQ130</f>
        <v>18</v>
      </c>
      <c r="S130" s="1">
        <f t="shared" si="20"/>
        <v>9.5238095238095237</v>
      </c>
      <c r="T130" s="1">
        <f t="shared" si="21"/>
        <v>4.7619047619047619</v>
      </c>
      <c r="U130" s="1">
        <f t="shared" si="22"/>
        <v>85.714285714285708</v>
      </c>
      <c r="V130">
        <f>'OHL Raw'!J130</f>
        <v>5</v>
      </c>
      <c r="W130" s="1">
        <f t="shared" ref="W130:W193" si="29">(V130/I130)*60</f>
        <v>0.98396142871199443</v>
      </c>
      <c r="X130">
        <f>'OHL Raw'!G130</f>
        <v>3</v>
      </c>
      <c r="Y130" s="1">
        <f t="shared" ref="Y130:Y193" si="30">(X130/I130)*60</f>
        <v>0.59037685722719679</v>
      </c>
      <c r="Z130">
        <f>'OHL Raw'!AJ130</f>
        <v>0</v>
      </c>
      <c r="AA130">
        <f>'OHL Raw'!AM130</f>
        <v>1</v>
      </c>
      <c r="AB130">
        <f>'OHL Raw'!AP130</f>
        <v>2</v>
      </c>
      <c r="AC130" s="1">
        <f t="shared" si="23"/>
        <v>1.7491359431669986</v>
      </c>
      <c r="AD130" s="1">
        <f t="shared" ref="AD130:AD193" si="31">(AC130/I130)*60</f>
        <v>0.3442164603300204</v>
      </c>
      <c r="AE130" s="1">
        <f t="shared" si="24"/>
        <v>14.285714285714285</v>
      </c>
      <c r="AF130" s="1">
        <f t="shared" si="25"/>
        <v>8.3292187769857069</v>
      </c>
      <c r="AG130">
        <f>'OHL Raw'!AB130</f>
        <v>12.36</v>
      </c>
      <c r="AH130">
        <f>'OHL Raw'!AC130</f>
        <v>13</v>
      </c>
      <c r="AI130">
        <f>'OHL Raw'!AD130</f>
        <v>48.26</v>
      </c>
      <c r="AJ130">
        <f>'OHL Raw'!AE130</f>
        <v>47.08</v>
      </c>
    </row>
    <row r="131" spans="1:36" x14ac:dyDescent="0.2">
      <c r="A131" t="str">
        <f>'OHL Raw'!B131</f>
        <v>Damien Giroux</v>
      </c>
      <c r="B131" t="s">
        <v>1748</v>
      </c>
      <c r="C131" t="str">
        <f>'OHL Raw'!C131</f>
        <v>C</v>
      </c>
      <c r="D131" t="str">
        <f t="shared" ref="D131:D194" si="32">IF(C131="D",C131,"F")</f>
        <v>F</v>
      </c>
      <c r="E131" t="str">
        <f>IF(ISNUMBER(SEARCH("/",'OHL Raw'!D131))=TRUE,"Multiple",'OHL Raw'!D131)</f>
        <v>SAG</v>
      </c>
      <c r="F131" s="2">
        <f ca="1">ROUNDDOWN('OHL Raw'!E131+((TODAY()-42993)/365),0)</f>
        <v>18</v>
      </c>
      <c r="G131">
        <f>'OHL Raw'!F131</f>
        <v>68</v>
      </c>
      <c r="H131" s="1">
        <f>'OHL Raw'!U131</f>
        <v>13.42</v>
      </c>
      <c r="I131" s="1">
        <f>'OHL Raw'!T131</f>
        <v>912.56</v>
      </c>
      <c r="J131">
        <f>'OHL Raw'!AH131</f>
        <v>38</v>
      </c>
      <c r="K131">
        <f>'OHL Raw'!AI131</f>
        <v>47</v>
      </c>
      <c r="L131" s="1">
        <f t="shared" si="26"/>
        <v>2.4984658542999911</v>
      </c>
      <c r="M131" s="1">
        <f t="shared" si="27"/>
        <v>3.0902077671605155</v>
      </c>
      <c r="N131">
        <f>'OHL Raw'!L131</f>
        <v>100</v>
      </c>
      <c r="O131" s="1">
        <f t="shared" si="28"/>
        <v>6.5749101428947139</v>
      </c>
      <c r="P131">
        <f>'OHL Raw'!AK131</f>
        <v>22</v>
      </c>
      <c r="Q131">
        <f>'OHL Raw'!AN131</f>
        <v>16</v>
      </c>
      <c r="R131">
        <f>'OHL Raw'!AQ131</f>
        <v>62</v>
      </c>
      <c r="S131" s="1">
        <f t="shared" ref="S131:S194" si="33">(P131/N131)*100</f>
        <v>22</v>
      </c>
      <c r="T131" s="1">
        <f t="shared" ref="T131:T194" si="34">(Q131/N131)*100</f>
        <v>16</v>
      </c>
      <c r="U131" s="1">
        <f t="shared" ref="U131:U194" si="35">(R131/N131)*100</f>
        <v>62</v>
      </c>
      <c r="V131">
        <f>'OHL Raw'!J131</f>
        <v>19</v>
      </c>
      <c r="W131" s="1">
        <f t="shared" si="29"/>
        <v>1.2492329271499956</v>
      </c>
      <c r="X131">
        <f>'OHL Raw'!G131</f>
        <v>12</v>
      </c>
      <c r="Y131" s="1">
        <f t="shared" si="30"/>
        <v>0.7889892171473657</v>
      </c>
      <c r="Z131">
        <f>'OHL Raw'!AJ131</f>
        <v>3</v>
      </c>
      <c r="AA131">
        <f>'OHL Raw'!AM131</f>
        <v>2</v>
      </c>
      <c r="AB131">
        <f>'OHL Raw'!AP131</f>
        <v>7</v>
      </c>
      <c r="AC131" s="1">
        <f t="shared" ref="AC131:AC194" si="36">(P131*(SUM(Z:Z)/SUM(P:P)))+(Q131*(SUM(AA:AA)/SUM(Q:Q)))+(R131*(SUM(AB:AB)/SUM(R:R)))</f>
        <v>11.321167736176323</v>
      </c>
      <c r="AD131" s="1">
        <f t="shared" si="31"/>
        <v>0.74435660577998086</v>
      </c>
      <c r="AE131" s="1">
        <f t="shared" ref="AE131:AE194" si="37">(X131/N131)*100</f>
        <v>12</v>
      </c>
      <c r="AF131" s="1">
        <f t="shared" ref="AF131:AF194" si="38">((((SUM(Z:Z)/SUM(P:P))/SUM(P131:R131))*P131)+(((SUM(AA:AA)/SUM(Q:Q))/SUM(P131:R131))*Q131)+(((SUM(AB:AB)/SUM(R:R))/SUM(P131:R131))*R131))*100</f>
        <v>11.321167736176323</v>
      </c>
      <c r="AG131">
        <f>'OHL Raw'!AB131</f>
        <v>14.6</v>
      </c>
      <c r="AH131">
        <f>'OHL Raw'!AC131</f>
        <v>14.15</v>
      </c>
      <c r="AI131">
        <f>'OHL Raw'!AD131</f>
        <v>46.65</v>
      </c>
      <c r="AJ131">
        <f>'OHL Raw'!AE131</f>
        <v>49.82</v>
      </c>
    </row>
    <row r="132" spans="1:36" x14ac:dyDescent="0.2">
      <c r="A132" t="str">
        <f>'OHL Raw'!B132</f>
        <v>Danial Singer</v>
      </c>
      <c r="B132" t="s">
        <v>1748</v>
      </c>
      <c r="C132" t="str">
        <f>'OHL Raw'!C132</f>
        <v>RW</v>
      </c>
      <c r="D132" t="str">
        <f t="shared" si="32"/>
        <v>F</v>
      </c>
      <c r="E132" t="str">
        <f>IF(ISNUMBER(SEARCH("/",'OHL Raw'!D132))=TRUE,"Multiple",'OHL Raw'!D132)</f>
        <v>NIAG</v>
      </c>
      <c r="F132" s="2">
        <f ca="1">ROUNDDOWN('OHL Raw'!E132+((TODAY()-42993)/365),0)</f>
        <v>19</v>
      </c>
      <c r="G132">
        <f>'OHL Raw'!F132</f>
        <v>67</v>
      </c>
      <c r="H132" s="1">
        <f>'OHL Raw'!U132</f>
        <v>11.26</v>
      </c>
      <c r="I132" s="1">
        <f>'OHL Raw'!T132</f>
        <v>754.7</v>
      </c>
      <c r="J132">
        <f>'OHL Raw'!AH132</f>
        <v>40</v>
      </c>
      <c r="K132">
        <f>'OHL Raw'!AI132</f>
        <v>30</v>
      </c>
      <c r="L132" s="1">
        <f t="shared" si="26"/>
        <v>3.180071551609911</v>
      </c>
      <c r="M132" s="1">
        <f t="shared" si="27"/>
        <v>2.3850536637074331</v>
      </c>
      <c r="N132">
        <f>'OHL Raw'!L132</f>
        <v>109</v>
      </c>
      <c r="O132" s="1">
        <f t="shared" si="28"/>
        <v>8.6656949781370081</v>
      </c>
      <c r="P132">
        <f>'OHL Raw'!AK132</f>
        <v>25</v>
      </c>
      <c r="Q132">
        <f>'OHL Raw'!AN132</f>
        <v>21</v>
      </c>
      <c r="R132">
        <f>'OHL Raw'!AQ132</f>
        <v>63</v>
      </c>
      <c r="S132" s="1">
        <f t="shared" si="33"/>
        <v>22.935779816513762</v>
      </c>
      <c r="T132" s="1">
        <f t="shared" si="34"/>
        <v>19.26605504587156</v>
      </c>
      <c r="U132" s="1">
        <f t="shared" si="35"/>
        <v>57.798165137614674</v>
      </c>
      <c r="V132">
        <f>'OHL Raw'!J132</f>
        <v>20</v>
      </c>
      <c r="W132" s="1">
        <f t="shared" si="29"/>
        <v>1.5900357758049555</v>
      </c>
      <c r="X132">
        <f>'OHL Raw'!G132</f>
        <v>13</v>
      </c>
      <c r="Y132" s="1">
        <f t="shared" si="30"/>
        <v>1.0335232542732211</v>
      </c>
      <c r="Z132">
        <f>'OHL Raw'!AJ132</f>
        <v>5</v>
      </c>
      <c r="AA132">
        <f>'OHL Raw'!AM132</f>
        <v>4</v>
      </c>
      <c r="AB132">
        <f>'OHL Raw'!AP132</f>
        <v>4</v>
      </c>
      <c r="AC132" s="1">
        <f t="shared" si="36"/>
        <v>12.846471576256899</v>
      </c>
      <c r="AD132" s="1">
        <f t="shared" si="31"/>
        <v>1.0213174699554974</v>
      </c>
      <c r="AE132" s="1">
        <f t="shared" si="37"/>
        <v>11.926605504587156</v>
      </c>
      <c r="AF132" s="1">
        <f t="shared" si="38"/>
        <v>11.785753739685228</v>
      </c>
      <c r="AG132">
        <f>'OHL Raw'!AB132</f>
        <v>13.64</v>
      </c>
      <c r="AH132">
        <f>'OHL Raw'!AC132</f>
        <v>14.39</v>
      </c>
      <c r="AI132">
        <f>'OHL Raw'!AD132</f>
        <v>51.9</v>
      </c>
      <c r="AJ132">
        <f>'OHL Raw'!AE132</f>
        <v>48.35</v>
      </c>
    </row>
    <row r="133" spans="1:36" x14ac:dyDescent="0.2">
      <c r="A133" t="str">
        <f>'OHL Raw'!B133</f>
        <v>Daniel D'Amico</v>
      </c>
      <c r="B133" t="s">
        <v>1748</v>
      </c>
      <c r="C133" t="str">
        <f>'OHL Raw'!C133</f>
        <v>C</v>
      </c>
      <c r="D133" t="str">
        <f t="shared" si="32"/>
        <v>F</v>
      </c>
      <c r="E133" t="str">
        <f>IF(ISNUMBER(SEARCH("/",'OHL Raw'!D133))=TRUE,"Multiple",'OHL Raw'!D133)</f>
        <v>WSR</v>
      </c>
      <c r="F133" s="2">
        <f ca="1">ROUNDDOWN('OHL Raw'!E133+((TODAY()-42993)/365),0)</f>
        <v>17</v>
      </c>
      <c r="G133">
        <f>'OHL Raw'!F133</f>
        <v>59</v>
      </c>
      <c r="H133" s="1">
        <f>'OHL Raw'!U133</f>
        <v>10.210000000000001</v>
      </c>
      <c r="I133" s="1">
        <f>'OHL Raw'!T133</f>
        <v>602.67999999999995</v>
      </c>
      <c r="J133">
        <f>'OHL Raw'!AH133</f>
        <v>26</v>
      </c>
      <c r="K133">
        <f>'OHL Raw'!AI133</f>
        <v>20</v>
      </c>
      <c r="L133" s="1">
        <f t="shared" si="26"/>
        <v>2.5884383088869716</v>
      </c>
      <c r="M133" s="1">
        <f t="shared" si="27"/>
        <v>1.9911063914515168</v>
      </c>
      <c r="N133">
        <f>'OHL Raw'!L133</f>
        <v>57</v>
      </c>
      <c r="O133" s="1">
        <f t="shared" si="28"/>
        <v>5.6746532156368223</v>
      </c>
      <c r="P133">
        <f>'OHL Raw'!AK133</f>
        <v>16</v>
      </c>
      <c r="Q133">
        <f>'OHL Raw'!AN133</f>
        <v>12</v>
      </c>
      <c r="R133">
        <f>'OHL Raw'!AQ133</f>
        <v>29</v>
      </c>
      <c r="S133" s="1">
        <f t="shared" si="33"/>
        <v>28.07017543859649</v>
      </c>
      <c r="T133" s="1">
        <f t="shared" si="34"/>
        <v>21.052631578947366</v>
      </c>
      <c r="U133" s="1">
        <f t="shared" si="35"/>
        <v>50.877192982456144</v>
      </c>
      <c r="V133">
        <f>'OHL Raw'!J133</f>
        <v>16</v>
      </c>
      <c r="W133" s="1">
        <f t="shared" si="29"/>
        <v>1.5928851131612134</v>
      </c>
      <c r="X133">
        <f>'OHL Raw'!G133</f>
        <v>10</v>
      </c>
      <c r="Y133" s="1">
        <f t="shared" si="30"/>
        <v>0.9955531957257584</v>
      </c>
      <c r="Z133">
        <f>'OHL Raw'!AJ133</f>
        <v>4</v>
      </c>
      <c r="AA133">
        <f>'OHL Raw'!AM133</f>
        <v>5</v>
      </c>
      <c r="AB133">
        <f>'OHL Raw'!AP133</f>
        <v>1</v>
      </c>
      <c r="AC133" s="1">
        <f t="shared" si="36"/>
        <v>7.2593624071121745</v>
      </c>
      <c r="AD133" s="1">
        <f t="shared" si="31"/>
        <v>0.72270814433319586</v>
      </c>
      <c r="AE133" s="1">
        <f t="shared" si="37"/>
        <v>17.543859649122805</v>
      </c>
      <c r="AF133" s="1">
        <f t="shared" si="38"/>
        <v>12.735723521249428</v>
      </c>
      <c r="AG133">
        <f>'OHL Raw'!AB133</f>
        <v>13.72</v>
      </c>
      <c r="AH133">
        <f>'OHL Raw'!AC133</f>
        <v>13.94</v>
      </c>
      <c r="AI133">
        <f>'OHL Raw'!AD133</f>
        <v>51.38</v>
      </c>
      <c r="AJ133">
        <f>'OHL Raw'!AE133</f>
        <v>51.03</v>
      </c>
    </row>
    <row r="134" spans="1:36" x14ac:dyDescent="0.2">
      <c r="A134" t="str">
        <f>'OHL Raw'!B134</f>
        <v>Daniel Nardi</v>
      </c>
      <c r="B134" t="s">
        <v>1748</v>
      </c>
      <c r="C134" t="str">
        <f>'OHL Raw'!C134</f>
        <v>D</v>
      </c>
      <c r="D134" t="str">
        <f t="shared" si="32"/>
        <v>D</v>
      </c>
      <c r="E134" t="str">
        <f>IF(ISNUMBER(SEARCH("/",'OHL Raw'!D134))=TRUE,"Multiple",'OHL Raw'!D134)</f>
        <v>NIAG</v>
      </c>
      <c r="F134" s="2">
        <f ca="1">ROUNDDOWN('OHL Raw'!E134+((TODAY()-42993)/365),0)</f>
        <v>17</v>
      </c>
      <c r="G134">
        <f>'OHL Raw'!F134</f>
        <v>3</v>
      </c>
      <c r="H134" s="1">
        <f>'OHL Raw'!U134</f>
        <v>8.0299999999999994</v>
      </c>
      <c r="I134" s="1">
        <f>'OHL Raw'!T134</f>
        <v>24.1</v>
      </c>
      <c r="J134">
        <f>'OHL Raw'!AH134</f>
        <v>0</v>
      </c>
      <c r="K134">
        <f>'OHL Raw'!AI134</f>
        <v>2</v>
      </c>
      <c r="L134" s="1">
        <f t="shared" si="26"/>
        <v>0</v>
      </c>
      <c r="M134" s="1">
        <f t="shared" si="27"/>
        <v>4.9792531120331951</v>
      </c>
      <c r="N134">
        <f>'OHL Raw'!L134</f>
        <v>1</v>
      </c>
      <c r="O134" s="1">
        <f t="shared" si="28"/>
        <v>2.4896265560165975</v>
      </c>
      <c r="P134">
        <f>'OHL Raw'!AK134</f>
        <v>0</v>
      </c>
      <c r="Q134">
        <f>'OHL Raw'!AN134</f>
        <v>0</v>
      </c>
      <c r="R134">
        <f>'OHL Raw'!AQ134</f>
        <v>1</v>
      </c>
      <c r="S134" s="1">
        <f t="shared" si="33"/>
        <v>0</v>
      </c>
      <c r="T134" s="1">
        <f t="shared" si="34"/>
        <v>0</v>
      </c>
      <c r="U134" s="1">
        <f t="shared" si="35"/>
        <v>100</v>
      </c>
      <c r="V134">
        <f>'OHL Raw'!J134</f>
        <v>0</v>
      </c>
      <c r="W134" s="1">
        <f t="shared" si="29"/>
        <v>0</v>
      </c>
      <c r="X134">
        <f>'OHL Raw'!G134</f>
        <v>0</v>
      </c>
      <c r="Y134" s="1">
        <f t="shared" si="30"/>
        <v>0</v>
      </c>
      <c r="Z134">
        <f>'OHL Raw'!AJ134</f>
        <v>0</v>
      </c>
      <c r="AA134">
        <f>'OHL Raw'!AM134</f>
        <v>0</v>
      </c>
      <c r="AB134">
        <f>'OHL Raw'!AP134</f>
        <v>0</v>
      </c>
      <c r="AC134" s="1">
        <f t="shared" si="36"/>
        <v>6.4235972144400869E-2</v>
      </c>
      <c r="AD134" s="1">
        <f t="shared" si="31"/>
        <v>0.15992358210224283</v>
      </c>
      <c r="AE134" s="1">
        <f t="shared" si="37"/>
        <v>0</v>
      </c>
      <c r="AF134" s="1">
        <f t="shared" si="38"/>
        <v>6.423597214440087</v>
      </c>
      <c r="AG134">
        <f>'OHL Raw'!AB134</f>
        <v>13.99</v>
      </c>
      <c r="AH134">
        <f>'OHL Raw'!AC134</f>
        <v>15.24</v>
      </c>
      <c r="AI134">
        <f>'OHL Raw'!AD134</f>
        <v>53.69</v>
      </c>
      <c r="AJ134">
        <f>'OHL Raw'!AE134</f>
        <v>58.22</v>
      </c>
    </row>
    <row r="135" spans="1:36" x14ac:dyDescent="0.2">
      <c r="A135" t="str">
        <f>'OHL Raw'!B135</f>
        <v>Daniel Walker</v>
      </c>
      <c r="B135" t="s">
        <v>1748</v>
      </c>
      <c r="C135" t="str">
        <f>'OHL Raw'!C135</f>
        <v>LW</v>
      </c>
      <c r="D135" t="str">
        <f t="shared" si="32"/>
        <v>F</v>
      </c>
      <c r="E135" t="str">
        <f>IF(ISNUMBER(SEARCH("/",'OHL Raw'!D135))=TRUE,"Multiple",'OHL Raw'!D135)</f>
        <v>NB</v>
      </c>
      <c r="F135" s="2">
        <f ca="1">ROUNDDOWN('OHL Raw'!E135+((TODAY()-42993)/365),0)</f>
        <v>18</v>
      </c>
      <c r="G135">
        <f>'OHL Raw'!F135</f>
        <v>35</v>
      </c>
      <c r="H135" s="1">
        <f>'OHL Raw'!U135</f>
        <v>11.12</v>
      </c>
      <c r="I135" s="1">
        <f>'OHL Raw'!T135</f>
        <v>389.03</v>
      </c>
      <c r="J135">
        <f>'OHL Raw'!AH135</f>
        <v>12</v>
      </c>
      <c r="K135">
        <f>'OHL Raw'!AI135</f>
        <v>21</v>
      </c>
      <c r="L135" s="1">
        <f t="shared" si="26"/>
        <v>1.8507570110274274</v>
      </c>
      <c r="M135" s="1">
        <f t="shared" si="27"/>
        <v>3.2388247692979979</v>
      </c>
      <c r="N135">
        <f>'OHL Raw'!L135</f>
        <v>69</v>
      </c>
      <c r="O135" s="1">
        <f t="shared" si="28"/>
        <v>10.641852813407708</v>
      </c>
      <c r="P135">
        <f>'OHL Raw'!AK135</f>
        <v>14</v>
      </c>
      <c r="Q135">
        <f>'OHL Raw'!AN135</f>
        <v>11</v>
      </c>
      <c r="R135">
        <f>'OHL Raw'!AQ135</f>
        <v>44</v>
      </c>
      <c r="S135" s="1">
        <f t="shared" si="33"/>
        <v>20.289855072463769</v>
      </c>
      <c r="T135" s="1">
        <f t="shared" si="34"/>
        <v>15.942028985507244</v>
      </c>
      <c r="U135" s="1">
        <f t="shared" si="35"/>
        <v>63.768115942028977</v>
      </c>
      <c r="V135">
        <f>'OHL Raw'!J135</f>
        <v>9</v>
      </c>
      <c r="W135" s="1">
        <f t="shared" si="29"/>
        <v>1.3880677582705705</v>
      </c>
      <c r="X135">
        <f>'OHL Raw'!G135</f>
        <v>7</v>
      </c>
      <c r="Y135" s="1">
        <f t="shared" si="30"/>
        <v>1.0796082564326659</v>
      </c>
      <c r="Z135">
        <f>'OHL Raw'!AJ135</f>
        <v>2</v>
      </c>
      <c r="AA135">
        <f>'OHL Raw'!AM135</f>
        <v>1</v>
      </c>
      <c r="AB135">
        <f>'OHL Raw'!AP135</f>
        <v>4</v>
      </c>
      <c r="AC135" s="1">
        <f t="shared" si="36"/>
        <v>7.6300135447104047</v>
      </c>
      <c r="AD135" s="1">
        <f t="shared" si="31"/>
        <v>1.1767750885089179</v>
      </c>
      <c r="AE135" s="1">
        <f t="shared" si="37"/>
        <v>10.144927536231885</v>
      </c>
      <c r="AF135" s="1">
        <f t="shared" si="38"/>
        <v>11.057990644507832</v>
      </c>
      <c r="AG135">
        <f>'OHL Raw'!AB135</f>
        <v>13.18</v>
      </c>
      <c r="AH135">
        <f>'OHL Raw'!AC135</f>
        <v>14.05</v>
      </c>
      <c r="AI135">
        <f>'OHL Raw'!AD135</f>
        <v>46.78</v>
      </c>
      <c r="AJ135">
        <f>'OHL Raw'!AE135</f>
        <v>49.12</v>
      </c>
    </row>
    <row r="136" spans="1:36" x14ac:dyDescent="0.2">
      <c r="A136" t="str">
        <f>'OHL Raw'!B136</f>
        <v>Daniil Vertiy</v>
      </c>
      <c r="B136" t="s">
        <v>1748</v>
      </c>
      <c r="C136" t="str">
        <f>'OHL Raw'!C136</f>
        <v>LW</v>
      </c>
      <c r="D136" t="str">
        <f t="shared" si="32"/>
        <v>F</v>
      </c>
      <c r="E136" t="str">
        <f>IF(ISNUMBER(SEARCH("/",'OHL Raw'!D136))=TRUE,"Multiple",'OHL Raw'!D136)</f>
        <v>Multiple</v>
      </c>
      <c r="F136" s="2">
        <f ca="1">ROUNDDOWN('OHL Raw'!E136+((TODAY()-42993)/365),0)</f>
        <v>19</v>
      </c>
      <c r="G136">
        <f>'OHL Raw'!F136</f>
        <v>31</v>
      </c>
      <c r="H136" s="1">
        <f>'OHL Raw'!U136</f>
        <v>10.67</v>
      </c>
      <c r="I136" s="1">
        <f>'OHL Raw'!T136</f>
        <v>330.89</v>
      </c>
      <c r="J136">
        <f>'OHL Raw'!AH136</f>
        <v>14</v>
      </c>
      <c r="K136">
        <f>'OHL Raw'!AI136</f>
        <v>13</v>
      </c>
      <c r="L136" s="1">
        <f t="shared" si="26"/>
        <v>2.5386079966151898</v>
      </c>
      <c r="M136" s="1">
        <f t="shared" si="27"/>
        <v>2.3572788539998188</v>
      </c>
      <c r="N136">
        <f>'OHL Raw'!L136</f>
        <v>48</v>
      </c>
      <c r="O136" s="1">
        <f t="shared" si="28"/>
        <v>8.7037988455377917</v>
      </c>
      <c r="P136">
        <f>'OHL Raw'!AK136</f>
        <v>7</v>
      </c>
      <c r="Q136">
        <f>'OHL Raw'!AN136</f>
        <v>4</v>
      </c>
      <c r="R136">
        <f>'OHL Raw'!AQ136</f>
        <v>37</v>
      </c>
      <c r="S136" s="1">
        <f t="shared" si="33"/>
        <v>14.583333333333334</v>
      </c>
      <c r="T136" s="1">
        <f t="shared" si="34"/>
        <v>8.3333333333333321</v>
      </c>
      <c r="U136" s="1">
        <f t="shared" si="35"/>
        <v>77.083333333333343</v>
      </c>
      <c r="V136">
        <f>'OHL Raw'!J136</f>
        <v>4</v>
      </c>
      <c r="W136" s="1">
        <f t="shared" si="29"/>
        <v>0.72531657046148268</v>
      </c>
      <c r="X136">
        <f>'OHL Raw'!G136</f>
        <v>2</v>
      </c>
      <c r="Y136" s="1">
        <f t="shared" si="30"/>
        <v>0.36265828523074134</v>
      </c>
      <c r="Z136">
        <f>'OHL Raw'!AJ136</f>
        <v>0</v>
      </c>
      <c r="AA136">
        <f>'OHL Raw'!AM136</f>
        <v>1</v>
      </c>
      <c r="AB136">
        <f>'OHL Raw'!AP136</f>
        <v>1</v>
      </c>
      <c r="AC136" s="1">
        <f t="shared" si="36"/>
        <v>4.5335169826278578</v>
      </c>
      <c r="AD136" s="1">
        <f t="shared" si="31"/>
        <v>0.8220587474921317</v>
      </c>
      <c r="AE136" s="1">
        <f t="shared" si="37"/>
        <v>4.1666666666666661</v>
      </c>
      <c r="AF136" s="1">
        <f t="shared" si="38"/>
        <v>9.4448270471413718</v>
      </c>
      <c r="AG136">
        <f>'OHL Raw'!AB136</f>
        <v>14.11</v>
      </c>
      <c r="AH136">
        <f>'OHL Raw'!AC136</f>
        <v>14.22</v>
      </c>
      <c r="AI136">
        <f>'OHL Raw'!AD136</f>
        <v>50.5</v>
      </c>
      <c r="AJ136">
        <f>'OHL Raw'!AE136</f>
        <v>47.6</v>
      </c>
    </row>
    <row r="137" spans="1:36" x14ac:dyDescent="0.2">
      <c r="A137" t="str">
        <f>'OHL Raw'!B137</f>
        <v>Danil Antropov</v>
      </c>
      <c r="B137" t="s">
        <v>1748</v>
      </c>
      <c r="C137" t="str">
        <f>'OHL Raw'!C137</f>
        <v>LW</v>
      </c>
      <c r="D137" t="str">
        <f t="shared" si="32"/>
        <v>F</v>
      </c>
      <c r="E137" t="str">
        <f>IF(ISNUMBER(SEARCH("/",'OHL Raw'!D137))=TRUE,"Multiple",'OHL Raw'!D137)</f>
        <v>OSH</v>
      </c>
      <c r="F137" s="2">
        <f ca="1">ROUNDDOWN('OHL Raw'!E137+((TODAY()-42993)/365),0)</f>
        <v>17</v>
      </c>
      <c r="G137">
        <f>'OHL Raw'!F137</f>
        <v>59</v>
      </c>
      <c r="H137" s="1">
        <f>'OHL Raw'!U137</f>
        <v>12.48</v>
      </c>
      <c r="I137" s="1">
        <f>'OHL Raw'!T137</f>
        <v>736.4</v>
      </c>
      <c r="J137">
        <f>'OHL Raw'!AH137</f>
        <v>35</v>
      </c>
      <c r="K137">
        <f>'OHL Raw'!AI137</f>
        <v>39</v>
      </c>
      <c r="L137" s="1">
        <f t="shared" si="26"/>
        <v>2.8517110266159698</v>
      </c>
      <c r="M137" s="1">
        <f t="shared" si="27"/>
        <v>3.1776208582292234</v>
      </c>
      <c r="N137">
        <f>'OHL Raw'!L137</f>
        <v>54</v>
      </c>
      <c r="O137" s="1">
        <f t="shared" si="28"/>
        <v>4.3997827267789242</v>
      </c>
      <c r="P137">
        <f>'OHL Raw'!AK137</f>
        <v>10</v>
      </c>
      <c r="Q137">
        <f>'OHL Raw'!AN137</f>
        <v>8</v>
      </c>
      <c r="R137">
        <f>'OHL Raw'!AQ137</f>
        <v>36</v>
      </c>
      <c r="S137" s="1">
        <f t="shared" si="33"/>
        <v>18.518518518518519</v>
      </c>
      <c r="T137" s="1">
        <f t="shared" si="34"/>
        <v>14.814814814814813</v>
      </c>
      <c r="U137" s="1">
        <f t="shared" si="35"/>
        <v>66.666666666666657</v>
      </c>
      <c r="V137">
        <f>'OHL Raw'!J137</f>
        <v>17</v>
      </c>
      <c r="W137" s="1">
        <f t="shared" si="29"/>
        <v>1.3851167843563281</v>
      </c>
      <c r="X137">
        <f>'OHL Raw'!G137</f>
        <v>10</v>
      </c>
      <c r="Y137" s="1">
        <f t="shared" si="30"/>
        <v>0.81477457903313422</v>
      </c>
      <c r="Z137">
        <f>'OHL Raw'!AJ137</f>
        <v>3</v>
      </c>
      <c r="AA137">
        <f>'OHL Raw'!AM137</f>
        <v>2</v>
      </c>
      <c r="AB137">
        <f>'OHL Raw'!AP137</f>
        <v>5</v>
      </c>
      <c r="AC137" s="1">
        <f t="shared" si="36"/>
        <v>5.7669959638240602</v>
      </c>
      <c r="AD137" s="1">
        <f t="shared" si="31"/>
        <v>0.46988017087105327</v>
      </c>
      <c r="AE137" s="1">
        <f t="shared" si="37"/>
        <v>18.518518518518519</v>
      </c>
      <c r="AF137" s="1">
        <f t="shared" si="38"/>
        <v>10.679622155229742</v>
      </c>
      <c r="AG137">
        <f>'OHL Raw'!AB137</f>
        <v>13.33</v>
      </c>
      <c r="AH137">
        <f>'OHL Raw'!AC137</f>
        <v>13.92</v>
      </c>
      <c r="AI137">
        <f>'OHL Raw'!AD137</f>
        <v>51.14</v>
      </c>
      <c r="AJ137">
        <f>'OHL Raw'!AE137</f>
        <v>48.58</v>
      </c>
    </row>
    <row r="138" spans="1:36" x14ac:dyDescent="0.2">
      <c r="A138" t="str">
        <f>'OHL Raw'!B138</f>
        <v>Danny Katic</v>
      </c>
      <c r="B138" t="s">
        <v>1748</v>
      </c>
      <c r="C138" t="str">
        <f>'OHL Raw'!C138</f>
        <v>LW</v>
      </c>
      <c r="D138" t="str">
        <f t="shared" si="32"/>
        <v>F</v>
      </c>
      <c r="E138" t="str">
        <f>IF(ISNUMBER(SEARCH("/",'OHL Raw'!D138))=TRUE,"Multiple",'OHL Raw'!D138)</f>
        <v>SAG</v>
      </c>
      <c r="F138" s="2">
        <f ca="1">ROUNDDOWN('OHL Raw'!E138+((TODAY()-42993)/365),0)</f>
        <v>17</v>
      </c>
      <c r="G138">
        <f>'OHL Raw'!F138</f>
        <v>55</v>
      </c>
      <c r="H138" s="1">
        <f>'OHL Raw'!U138</f>
        <v>10.39</v>
      </c>
      <c r="I138" s="1">
        <f>'OHL Raw'!T138</f>
        <v>571.54999999999995</v>
      </c>
      <c r="J138">
        <f>'OHL Raw'!AH138</f>
        <v>19</v>
      </c>
      <c r="K138">
        <f>'OHL Raw'!AI138</f>
        <v>24</v>
      </c>
      <c r="L138" s="1">
        <f t="shared" si="26"/>
        <v>1.9945761525675796</v>
      </c>
      <c r="M138" s="1">
        <f t="shared" si="27"/>
        <v>2.5194646137695744</v>
      </c>
      <c r="N138">
        <f>'OHL Raw'!L138</f>
        <v>48</v>
      </c>
      <c r="O138" s="1">
        <f t="shared" si="28"/>
        <v>5.0389292275391488</v>
      </c>
      <c r="P138">
        <f>'OHL Raw'!AK138</f>
        <v>8</v>
      </c>
      <c r="Q138">
        <f>'OHL Raw'!AN138</f>
        <v>3</v>
      </c>
      <c r="R138">
        <f>'OHL Raw'!AQ138</f>
        <v>37</v>
      </c>
      <c r="S138" s="1">
        <f t="shared" si="33"/>
        <v>16.666666666666664</v>
      </c>
      <c r="T138" s="1">
        <f t="shared" si="34"/>
        <v>6.25</v>
      </c>
      <c r="U138" s="1">
        <f t="shared" si="35"/>
        <v>77.083333333333343</v>
      </c>
      <c r="V138">
        <f>'OHL Raw'!J138</f>
        <v>12</v>
      </c>
      <c r="W138" s="1">
        <f t="shared" si="29"/>
        <v>1.2597323068847872</v>
      </c>
      <c r="X138">
        <f>'OHL Raw'!G138</f>
        <v>4</v>
      </c>
      <c r="Y138" s="1">
        <f t="shared" si="30"/>
        <v>0.41991076896159568</v>
      </c>
      <c r="Z138">
        <f>'OHL Raw'!AJ138</f>
        <v>3</v>
      </c>
      <c r="AA138">
        <f>'OHL Raw'!AM138</f>
        <v>0</v>
      </c>
      <c r="AB138">
        <f>'OHL Raw'!AP138</f>
        <v>1</v>
      </c>
      <c r="AC138" s="1">
        <f t="shared" si="36"/>
        <v>4.5849318330183912</v>
      </c>
      <c r="AD138" s="1">
        <f t="shared" si="31"/>
        <v>0.48131556290981281</v>
      </c>
      <c r="AE138" s="1">
        <f t="shared" si="37"/>
        <v>8.3333333333333321</v>
      </c>
      <c r="AF138" s="1">
        <f t="shared" si="38"/>
        <v>9.551941318788316</v>
      </c>
      <c r="AG138">
        <f>'OHL Raw'!AB138</f>
        <v>12.89</v>
      </c>
      <c r="AH138">
        <f>'OHL Raw'!AC138</f>
        <v>13.75</v>
      </c>
      <c r="AI138">
        <f>'OHL Raw'!AD138</f>
        <v>44.23</v>
      </c>
      <c r="AJ138">
        <f>'OHL Raw'!AE138</f>
        <v>52.65</v>
      </c>
    </row>
    <row r="139" spans="1:36" x14ac:dyDescent="0.2">
      <c r="A139" t="str">
        <f>'OHL Raw'!B139</f>
        <v>Darian Pilon</v>
      </c>
      <c r="B139" t="s">
        <v>1748</v>
      </c>
      <c r="C139" t="str">
        <f>'OHL Raw'!C139</f>
        <v>LW</v>
      </c>
      <c r="D139" t="str">
        <f t="shared" si="32"/>
        <v>F</v>
      </c>
      <c r="E139" t="str">
        <f>IF(ISNUMBER(SEARCH("/",'OHL Raw'!D139))=TRUE,"Multiple",'OHL Raw'!D139)</f>
        <v>SBY</v>
      </c>
      <c r="F139" s="2">
        <f ca="1">ROUNDDOWN('OHL Raw'!E139+((TODAY()-42993)/365),0)</f>
        <v>19</v>
      </c>
      <c r="G139">
        <f>'OHL Raw'!F139</f>
        <v>62</v>
      </c>
      <c r="H139" s="1">
        <f>'OHL Raw'!U139</f>
        <v>12.15</v>
      </c>
      <c r="I139" s="1">
        <f>'OHL Raw'!T139</f>
        <v>753.37</v>
      </c>
      <c r="J139">
        <f>'OHL Raw'!AH139</f>
        <v>43</v>
      </c>
      <c r="K139">
        <f>'OHL Raw'!AI139</f>
        <v>31</v>
      </c>
      <c r="L139" s="1">
        <f t="shared" si="26"/>
        <v>3.4246120764033607</v>
      </c>
      <c r="M139" s="1">
        <f t="shared" si="27"/>
        <v>2.4689063806628884</v>
      </c>
      <c r="N139">
        <f>'OHL Raw'!L139</f>
        <v>103</v>
      </c>
      <c r="O139" s="1">
        <f t="shared" si="28"/>
        <v>8.2031405551057244</v>
      </c>
      <c r="P139">
        <f>'OHL Raw'!AK139</f>
        <v>16</v>
      </c>
      <c r="Q139">
        <f>'OHL Raw'!AN139</f>
        <v>14</v>
      </c>
      <c r="R139">
        <f>'OHL Raw'!AQ139</f>
        <v>73</v>
      </c>
      <c r="S139" s="1">
        <f t="shared" si="33"/>
        <v>15.53398058252427</v>
      </c>
      <c r="T139" s="1">
        <f t="shared" si="34"/>
        <v>13.592233009708737</v>
      </c>
      <c r="U139" s="1">
        <f t="shared" si="35"/>
        <v>70.873786407766985</v>
      </c>
      <c r="V139">
        <f>'OHL Raw'!J139</f>
        <v>24</v>
      </c>
      <c r="W139" s="1">
        <f t="shared" si="29"/>
        <v>1.9114113914809456</v>
      </c>
      <c r="X139">
        <f>'OHL Raw'!G139</f>
        <v>12</v>
      </c>
      <c r="Y139" s="1">
        <f t="shared" si="30"/>
        <v>0.95570569574047282</v>
      </c>
      <c r="Z139">
        <f>'OHL Raw'!AJ139</f>
        <v>8</v>
      </c>
      <c r="AA139">
        <f>'OHL Raw'!AM139</f>
        <v>3</v>
      </c>
      <c r="AB139">
        <f>'OHL Raw'!AP139</f>
        <v>1</v>
      </c>
      <c r="AC139" s="1">
        <f t="shared" si="36"/>
        <v>10.412451010656955</v>
      </c>
      <c r="AD139" s="1">
        <f t="shared" si="31"/>
        <v>0.8292698947919579</v>
      </c>
      <c r="AE139" s="1">
        <f t="shared" si="37"/>
        <v>11.650485436893204</v>
      </c>
      <c r="AF139" s="1">
        <f t="shared" si="38"/>
        <v>10.1091757385019</v>
      </c>
      <c r="AG139">
        <f>'OHL Raw'!AB139</f>
        <v>13.85</v>
      </c>
      <c r="AH139">
        <f>'OHL Raw'!AC139</f>
        <v>14.15</v>
      </c>
      <c r="AI139">
        <f>'OHL Raw'!AD139</f>
        <v>45.01</v>
      </c>
      <c r="AJ139">
        <f>'OHL Raw'!AE139</f>
        <v>52</v>
      </c>
    </row>
    <row r="140" spans="1:36" x14ac:dyDescent="0.2">
      <c r="A140" t="str">
        <f>'OHL Raw'!B140</f>
        <v>Darien Kielb</v>
      </c>
      <c r="B140" t="s">
        <v>1748</v>
      </c>
      <c r="C140" t="str">
        <f>'OHL Raw'!C140</f>
        <v>D</v>
      </c>
      <c r="D140" t="str">
        <f t="shared" si="32"/>
        <v>D</v>
      </c>
      <c r="E140" t="str">
        <f>IF(ISNUMBER(SEARCH("/",'OHL Raw'!D140))=TRUE,"Multiple",'OHL Raw'!D140)</f>
        <v>GAT</v>
      </c>
      <c r="F140" s="2">
        <f ca="1">ROUNDDOWN('OHL Raw'!E140+((TODAY()-42993)/365),0)</f>
        <v>19</v>
      </c>
      <c r="G140">
        <f>'OHL Raw'!F140</f>
        <v>2</v>
      </c>
      <c r="H140" s="1">
        <f>'OHL Raw'!U140</f>
        <v>8.25</v>
      </c>
      <c r="I140" s="1">
        <f>'OHL Raw'!T140</f>
        <v>16.5</v>
      </c>
      <c r="J140">
        <f>'OHL Raw'!AH140</f>
        <v>1</v>
      </c>
      <c r="K140">
        <f>'OHL Raw'!AI140</f>
        <v>0</v>
      </c>
      <c r="L140" s="1">
        <f t="shared" si="26"/>
        <v>3.6363636363636367</v>
      </c>
      <c r="M140" s="1">
        <f t="shared" si="27"/>
        <v>0</v>
      </c>
      <c r="N140">
        <f>'OHL Raw'!L140</f>
        <v>0</v>
      </c>
      <c r="O140" s="1">
        <f t="shared" si="28"/>
        <v>0</v>
      </c>
      <c r="P140">
        <f>'OHL Raw'!AK140</f>
        <v>0</v>
      </c>
      <c r="Q140">
        <f>'OHL Raw'!AN140</f>
        <v>0</v>
      </c>
      <c r="R140">
        <f>'OHL Raw'!AQ140</f>
        <v>0</v>
      </c>
      <c r="S140" s="1" t="e">
        <f t="shared" si="33"/>
        <v>#DIV/0!</v>
      </c>
      <c r="T140" s="1" t="e">
        <f t="shared" si="34"/>
        <v>#DIV/0!</v>
      </c>
      <c r="U140" s="1" t="e">
        <f t="shared" si="35"/>
        <v>#DIV/0!</v>
      </c>
      <c r="V140">
        <f>'OHL Raw'!J140</f>
        <v>0</v>
      </c>
      <c r="W140" s="1">
        <f t="shared" si="29"/>
        <v>0</v>
      </c>
      <c r="X140">
        <f>'OHL Raw'!G140</f>
        <v>0</v>
      </c>
      <c r="Y140" s="1">
        <f t="shared" si="30"/>
        <v>0</v>
      </c>
      <c r="Z140">
        <f>'OHL Raw'!AJ140</f>
        <v>0</v>
      </c>
      <c r="AA140">
        <f>'OHL Raw'!AM140</f>
        <v>0</v>
      </c>
      <c r="AB140">
        <f>'OHL Raw'!AP140</f>
        <v>0</v>
      </c>
      <c r="AC140" s="1">
        <f t="shared" si="36"/>
        <v>0</v>
      </c>
      <c r="AD140" s="1">
        <f t="shared" si="31"/>
        <v>0</v>
      </c>
      <c r="AE140" s="1" t="e">
        <f t="shared" si="37"/>
        <v>#DIV/0!</v>
      </c>
      <c r="AF140" s="1" t="e">
        <f t="shared" si="38"/>
        <v>#DIV/0!</v>
      </c>
      <c r="AG140">
        <f>'OHL Raw'!AB140</f>
        <v>18.3</v>
      </c>
      <c r="AH140">
        <f>'OHL Raw'!AC140</f>
        <v>14.75</v>
      </c>
      <c r="AI140">
        <f>'OHL Raw'!AD140</f>
        <v>100</v>
      </c>
      <c r="AJ140">
        <f>'OHL Raw'!AE140</f>
        <v>45.74</v>
      </c>
    </row>
    <row r="141" spans="1:36" x14ac:dyDescent="0.2">
      <c r="A141" t="str">
        <f>'OHL Raw'!B141</f>
        <v>David Levin</v>
      </c>
      <c r="B141" t="s">
        <v>1748</v>
      </c>
      <c r="C141" t="str">
        <f>'OHL Raw'!C141</f>
        <v>LW</v>
      </c>
      <c r="D141" t="str">
        <f t="shared" si="32"/>
        <v>F</v>
      </c>
      <c r="E141" t="str">
        <f>IF(ISNUMBER(SEARCH("/",'OHL Raw'!D141))=TRUE,"Multiple",'OHL Raw'!D141)</f>
        <v>SBY</v>
      </c>
      <c r="F141" s="2">
        <f ca="1">ROUNDDOWN('OHL Raw'!E141+((TODAY()-42993)/365),0)</f>
        <v>18</v>
      </c>
      <c r="G141">
        <f>'OHL Raw'!F141</f>
        <v>46</v>
      </c>
      <c r="H141" s="1">
        <f>'OHL Raw'!U141</f>
        <v>14.14</v>
      </c>
      <c r="I141" s="1">
        <f>'OHL Raw'!T141</f>
        <v>650.34</v>
      </c>
      <c r="J141">
        <f>'OHL Raw'!AH141</f>
        <v>24</v>
      </c>
      <c r="K141">
        <f>'OHL Raw'!AI141</f>
        <v>50</v>
      </c>
      <c r="L141" s="1">
        <f t="shared" si="26"/>
        <v>2.2142264046498754</v>
      </c>
      <c r="M141" s="1">
        <f t="shared" si="27"/>
        <v>4.612971676353907</v>
      </c>
      <c r="N141">
        <f>'OHL Raw'!L141</f>
        <v>84</v>
      </c>
      <c r="O141" s="1">
        <f t="shared" si="28"/>
        <v>7.7497924162745635</v>
      </c>
      <c r="P141">
        <f>'OHL Raw'!AK141</f>
        <v>11</v>
      </c>
      <c r="Q141">
        <f>'OHL Raw'!AN141</f>
        <v>11</v>
      </c>
      <c r="R141">
        <f>'OHL Raw'!AQ141</f>
        <v>62</v>
      </c>
      <c r="S141" s="1">
        <f t="shared" si="33"/>
        <v>13.095238095238097</v>
      </c>
      <c r="T141" s="1">
        <f t="shared" si="34"/>
        <v>13.095238095238097</v>
      </c>
      <c r="U141" s="1">
        <f t="shared" si="35"/>
        <v>73.80952380952381</v>
      </c>
      <c r="V141">
        <f>'OHL Raw'!J141</f>
        <v>14</v>
      </c>
      <c r="W141" s="1">
        <f t="shared" si="29"/>
        <v>1.2916320693790939</v>
      </c>
      <c r="X141">
        <f>'OHL Raw'!G141</f>
        <v>8</v>
      </c>
      <c r="Y141" s="1">
        <f t="shared" si="30"/>
        <v>0.73807546821662517</v>
      </c>
      <c r="Z141">
        <f>'OHL Raw'!AJ141</f>
        <v>3</v>
      </c>
      <c r="AA141">
        <f>'OHL Raw'!AM141</f>
        <v>2</v>
      </c>
      <c r="AB141">
        <f>'OHL Raw'!AP141</f>
        <v>3</v>
      </c>
      <c r="AC141" s="1">
        <f t="shared" si="36"/>
        <v>8.1419577483513041</v>
      </c>
      <c r="AD141" s="1">
        <f t="shared" si="31"/>
        <v>0.75117240966429599</v>
      </c>
      <c r="AE141" s="1">
        <f t="shared" si="37"/>
        <v>9.5238095238095237</v>
      </c>
      <c r="AF141" s="1">
        <f t="shared" si="38"/>
        <v>9.6928068432753616</v>
      </c>
      <c r="AG141">
        <f>'OHL Raw'!AB141</f>
        <v>13.96</v>
      </c>
      <c r="AH141">
        <f>'OHL Raw'!AC141</f>
        <v>14.19</v>
      </c>
      <c r="AI141">
        <f>'OHL Raw'!AD141</f>
        <v>44.6</v>
      </c>
      <c r="AJ141">
        <f>'OHL Raw'!AE141</f>
        <v>53.48</v>
      </c>
    </row>
    <row r="142" spans="1:36" x14ac:dyDescent="0.2">
      <c r="A142" t="str">
        <f>'OHL Raw'!B142</f>
        <v>Dawson Baker</v>
      </c>
      <c r="B142" t="s">
        <v>1748</v>
      </c>
      <c r="C142" t="str">
        <f>'OHL Raw'!C142</f>
        <v>RW</v>
      </c>
      <c r="D142" t="str">
        <f t="shared" si="32"/>
        <v>F</v>
      </c>
      <c r="E142" t="str">
        <f>IF(ISNUMBER(SEARCH("/",'OHL Raw'!D142))=TRUE,"Multiple",'OHL Raw'!D142)</f>
        <v>SBY</v>
      </c>
      <c r="F142" s="2">
        <f ca="1">ROUNDDOWN('OHL Raw'!E142+((TODAY()-42993)/365),0)</f>
        <v>18</v>
      </c>
      <c r="G142">
        <f>'OHL Raw'!F142</f>
        <v>61</v>
      </c>
      <c r="H142" s="1">
        <f>'OHL Raw'!U142</f>
        <v>11.24</v>
      </c>
      <c r="I142" s="1">
        <f>'OHL Raw'!T142</f>
        <v>685.45</v>
      </c>
      <c r="J142">
        <f>'OHL Raw'!AH142</f>
        <v>27</v>
      </c>
      <c r="K142">
        <f>'OHL Raw'!AI142</f>
        <v>39</v>
      </c>
      <c r="L142" s="1">
        <f t="shared" si="26"/>
        <v>2.3634108979502515</v>
      </c>
      <c r="M142" s="1">
        <f t="shared" si="27"/>
        <v>3.4138157414836963</v>
      </c>
      <c r="N142">
        <f>'OHL Raw'!L142</f>
        <v>72</v>
      </c>
      <c r="O142" s="1">
        <f t="shared" si="28"/>
        <v>6.3024290612006704</v>
      </c>
      <c r="P142">
        <f>'OHL Raw'!AK142</f>
        <v>8</v>
      </c>
      <c r="Q142">
        <f>'OHL Raw'!AN142</f>
        <v>14</v>
      </c>
      <c r="R142">
        <f>'OHL Raw'!AQ142</f>
        <v>50</v>
      </c>
      <c r="S142" s="1">
        <f t="shared" si="33"/>
        <v>11.111111111111111</v>
      </c>
      <c r="T142" s="1">
        <f t="shared" si="34"/>
        <v>19.444444444444446</v>
      </c>
      <c r="U142" s="1">
        <f t="shared" si="35"/>
        <v>69.444444444444443</v>
      </c>
      <c r="V142">
        <f>'OHL Raw'!J142</f>
        <v>10</v>
      </c>
      <c r="W142" s="1">
        <f t="shared" si="29"/>
        <v>0.87533736961120423</v>
      </c>
      <c r="X142">
        <f>'OHL Raw'!G142</f>
        <v>6</v>
      </c>
      <c r="Y142" s="1">
        <f t="shared" si="30"/>
        <v>0.5252024217667226</v>
      </c>
      <c r="Z142">
        <f>'OHL Raw'!AJ142</f>
        <v>1</v>
      </c>
      <c r="AA142">
        <f>'OHL Raw'!AM142</f>
        <v>0</v>
      </c>
      <c r="AB142">
        <f>'OHL Raw'!AP142</f>
        <v>5</v>
      </c>
      <c r="AC142" s="1">
        <f t="shared" si="36"/>
        <v>7.2168815314468908</v>
      </c>
      <c r="AD142" s="1">
        <f t="shared" si="31"/>
        <v>0.63172060965324006</v>
      </c>
      <c r="AE142" s="1">
        <f t="shared" si="37"/>
        <v>8.3333333333333321</v>
      </c>
      <c r="AF142" s="1">
        <f t="shared" si="38"/>
        <v>10.023446571454015</v>
      </c>
      <c r="AG142">
        <f>'OHL Raw'!AB142</f>
        <v>13.61</v>
      </c>
      <c r="AH142">
        <f>'OHL Raw'!AC142</f>
        <v>13.6</v>
      </c>
      <c r="AI142">
        <f>'OHL Raw'!AD142</f>
        <v>42.52</v>
      </c>
      <c r="AJ142">
        <f>'OHL Raw'!AE142</f>
        <v>52.65</v>
      </c>
    </row>
    <row r="143" spans="1:36" x14ac:dyDescent="0.2">
      <c r="A143" t="str">
        <f>'OHL Raw'!B143</f>
        <v>Daylon Groulx</v>
      </c>
      <c r="B143" t="s">
        <v>1748</v>
      </c>
      <c r="C143" t="str">
        <f>'OHL Raw'!C143</f>
        <v>RW</v>
      </c>
      <c r="D143" t="str">
        <f t="shared" si="32"/>
        <v>F</v>
      </c>
      <c r="E143" t="str">
        <f>IF(ISNUMBER(SEARCH("/",'OHL Raw'!D143))=TRUE,"Multiple",'OHL Raw'!D143)</f>
        <v>OS</v>
      </c>
      <c r="F143" s="2">
        <f ca="1">ROUNDDOWN('OHL Raw'!E143+((TODAY()-42993)/365),0)</f>
        <v>17</v>
      </c>
      <c r="G143">
        <f>'OHL Raw'!F143</f>
        <v>56</v>
      </c>
      <c r="H143" s="1">
        <f>'OHL Raw'!U143</f>
        <v>9.5399999999999991</v>
      </c>
      <c r="I143" s="1">
        <f>'OHL Raw'!T143</f>
        <v>534.49</v>
      </c>
      <c r="J143">
        <f>'OHL Raw'!AH143</f>
        <v>25</v>
      </c>
      <c r="K143">
        <f>'OHL Raw'!AI143</f>
        <v>20</v>
      </c>
      <c r="L143" s="1">
        <f t="shared" si="26"/>
        <v>2.8064135905255481</v>
      </c>
      <c r="M143" s="1">
        <f t="shared" si="27"/>
        <v>2.2451308724204382</v>
      </c>
      <c r="N143">
        <f>'OHL Raw'!L143</f>
        <v>77</v>
      </c>
      <c r="O143" s="1">
        <f t="shared" si="28"/>
        <v>8.6437538588186875</v>
      </c>
      <c r="P143">
        <f>'OHL Raw'!AK143</f>
        <v>18</v>
      </c>
      <c r="Q143">
        <f>'OHL Raw'!AN143</f>
        <v>8</v>
      </c>
      <c r="R143">
        <f>'OHL Raw'!AQ143</f>
        <v>51</v>
      </c>
      <c r="S143" s="1">
        <f t="shared" si="33"/>
        <v>23.376623376623375</v>
      </c>
      <c r="T143" s="1">
        <f t="shared" si="34"/>
        <v>10.38961038961039</v>
      </c>
      <c r="U143" s="1">
        <f t="shared" si="35"/>
        <v>66.233766233766232</v>
      </c>
      <c r="V143">
        <f>'OHL Raw'!J143</f>
        <v>13</v>
      </c>
      <c r="W143" s="1">
        <f t="shared" si="29"/>
        <v>1.4593350670732848</v>
      </c>
      <c r="X143">
        <f>'OHL Raw'!G143</f>
        <v>10</v>
      </c>
      <c r="Y143" s="1">
        <f t="shared" si="30"/>
        <v>1.1225654362102191</v>
      </c>
      <c r="Z143">
        <f>'OHL Raw'!AJ143</f>
        <v>4</v>
      </c>
      <c r="AA143">
        <f>'OHL Raw'!AM143</f>
        <v>2</v>
      </c>
      <c r="AB143">
        <f>'OHL Raw'!AP143</f>
        <v>4</v>
      </c>
      <c r="AC143" s="1">
        <f t="shared" si="36"/>
        <v>8.4486776658789182</v>
      </c>
      <c r="AD143" s="1">
        <f t="shared" si="31"/>
        <v>0.94841935293969037</v>
      </c>
      <c r="AE143" s="1">
        <f t="shared" si="37"/>
        <v>12.987012987012985</v>
      </c>
      <c r="AF143" s="1">
        <f t="shared" si="38"/>
        <v>10.972308656985607</v>
      </c>
      <c r="AG143">
        <f>'OHL Raw'!AB143</f>
        <v>13.91</v>
      </c>
      <c r="AH143">
        <f>'OHL Raw'!AC143</f>
        <v>13.43</v>
      </c>
      <c r="AI143">
        <f>'OHL Raw'!AD143</f>
        <v>52.59</v>
      </c>
      <c r="AJ143">
        <f>'OHL Raw'!AE143</f>
        <v>48.19</v>
      </c>
    </row>
    <row r="144" spans="1:36" x14ac:dyDescent="0.2">
      <c r="A144" t="str">
        <f>'OHL Raw'!B144</f>
        <v>Declan Chisholm</v>
      </c>
      <c r="B144" t="s">
        <v>1748</v>
      </c>
      <c r="C144" t="str">
        <f>'OHL Raw'!C144</f>
        <v>D</v>
      </c>
      <c r="D144" t="str">
        <f t="shared" si="32"/>
        <v>D</v>
      </c>
      <c r="E144" t="str">
        <f>IF(ISNUMBER(SEARCH("/",'OHL Raw'!D144))=TRUE,"Multiple",'OHL Raw'!D144)</f>
        <v>PBO</v>
      </c>
      <c r="F144" s="2">
        <f ca="1">ROUNDDOWN('OHL Raw'!E144+((TODAY()-42993)/365),0)</f>
        <v>18</v>
      </c>
      <c r="G144">
        <f>'OHL Raw'!F144</f>
        <v>47</v>
      </c>
      <c r="H144" s="1">
        <f>'OHL Raw'!U144</f>
        <v>13.82</v>
      </c>
      <c r="I144" s="1">
        <f>'OHL Raw'!T144</f>
        <v>649.75</v>
      </c>
      <c r="J144">
        <f>'OHL Raw'!AH144</f>
        <v>36</v>
      </c>
      <c r="K144">
        <f>'OHL Raw'!AI144</f>
        <v>36</v>
      </c>
      <c r="L144" s="1">
        <f t="shared" si="26"/>
        <v>3.324355521354367</v>
      </c>
      <c r="M144" s="1">
        <f t="shared" si="27"/>
        <v>3.324355521354367</v>
      </c>
      <c r="N144">
        <f>'OHL Raw'!L144</f>
        <v>33</v>
      </c>
      <c r="O144" s="1">
        <f t="shared" si="28"/>
        <v>3.0473258945748363</v>
      </c>
      <c r="P144">
        <f>'OHL Raw'!AK144</f>
        <v>3</v>
      </c>
      <c r="Q144">
        <f>'OHL Raw'!AN144</f>
        <v>1</v>
      </c>
      <c r="R144">
        <f>'OHL Raw'!AQ144</f>
        <v>29</v>
      </c>
      <c r="S144" s="1">
        <f t="shared" si="33"/>
        <v>9.0909090909090917</v>
      </c>
      <c r="T144" s="1">
        <f t="shared" si="34"/>
        <v>3.0303030303030303</v>
      </c>
      <c r="U144" s="1">
        <f t="shared" si="35"/>
        <v>87.878787878787875</v>
      </c>
      <c r="V144">
        <f>'OHL Raw'!J144</f>
        <v>6</v>
      </c>
      <c r="W144" s="1">
        <f t="shared" si="29"/>
        <v>0.55405925355906116</v>
      </c>
      <c r="X144">
        <f>'OHL Raw'!G144</f>
        <v>3</v>
      </c>
      <c r="Y144" s="1">
        <f t="shared" si="30"/>
        <v>0.27702962677953058</v>
      </c>
      <c r="Z144">
        <f>'OHL Raw'!AJ144</f>
        <v>0</v>
      </c>
      <c r="AA144">
        <f>'OHL Raw'!AM144</f>
        <v>0</v>
      </c>
      <c r="AB144">
        <f>'OHL Raw'!AP144</f>
        <v>3</v>
      </c>
      <c r="AC144" s="1">
        <f t="shared" si="36"/>
        <v>2.6704994017415133</v>
      </c>
      <c r="AD144" s="1">
        <f t="shared" si="31"/>
        <v>0.24660248419313707</v>
      </c>
      <c r="AE144" s="1">
        <f t="shared" si="37"/>
        <v>9.0909090909090917</v>
      </c>
      <c r="AF144" s="1">
        <f t="shared" si="38"/>
        <v>8.092422429519738</v>
      </c>
      <c r="AG144">
        <f>'OHL Raw'!AB144</f>
        <v>13.46</v>
      </c>
      <c r="AH144">
        <f>'OHL Raw'!AC144</f>
        <v>14.32</v>
      </c>
      <c r="AI144">
        <f>'OHL Raw'!AD144</f>
        <v>45.63</v>
      </c>
      <c r="AJ144">
        <f>'OHL Raw'!AE144</f>
        <v>51.16</v>
      </c>
    </row>
    <row r="145" spans="1:36" x14ac:dyDescent="0.2">
      <c r="A145" t="str">
        <f>'OHL Raw'!B145</f>
        <v>Dennis Busby</v>
      </c>
      <c r="B145" t="s">
        <v>1748</v>
      </c>
      <c r="C145" t="str">
        <f>'OHL Raw'!C145</f>
        <v>D</v>
      </c>
      <c r="D145" t="str">
        <f t="shared" si="32"/>
        <v>D</v>
      </c>
      <c r="E145" t="str">
        <f>IF(ISNUMBER(SEARCH("/",'OHL Raw'!D145))=TRUE,"Multiple",'OHL Raw'!D145)</f>
        <v>FLNT</v>
      </c>
      <c r="F145" s="2">
        <f ca="1">ROUNDDOWN('OHL Raw'!E145+((TODAY()-42993)/365),0)</f>
        <v>18</v>
      </c>
      <c r="G145">
        <f>'OHL Raw'!F145</f>
        <v>2</v>
      </c>
      <c r="H145" s="1">
        <f>'OHL Raw'!U145</f>
        <v>11.69</v>
      </c>
      <c r="I145" s="1">
        <f>'OHL Raw'!T145</f>
        <v>23.38</v>
      </c>
      <c r="J145">
        <f>'OHL Raw'!AH145</f>
        <v>0</v>
      </c>
      <c r="K145">
        <f>'OHL Raw'!AI145</f>
        <v>2</v>
      </c>
      <c r="L145" s="1">
        <f t="shared" si="26"/>
        <v>0</v>
      </c>
      <c r="M145" s="1">
        <f t="shared" si="27"/>
        <v>5.1325919589392646</v>
      </c>
      <c r="N145">
        <f>'OHL Raw'!L145</f>
        <v>0</v>
      </c>
      <c r="O145" s="1">
        <f t="shared" si="28"/>
        <v>0</v>
      </c>
      <c r="P145">
        <f>'OHL Raw'!AK145</f>
        <v>0</v>
      </c>
      <c r="Q145">
        <f>'OHL Raw'!AN145</f>
        <v>0</v>
      </c>
      <c r="R145">
        <f>'OHL Raw'!AQ145</f>
        <v>0</v>
      </c>
      <c r="S145" s="1" t="e">
        <f t="shared" si="33"/>
        <v>#DIV/0!</v>
      </c>
      <c r="T145" s="1" t="e">
        <f t="shared" si="34"/>
        <v>#DIV/0!</v>
      </c>
      <c r="U145" s="1" t="e">
        <f t="shared" si="35"/>
        <v>#DIV/0!</v>
      </c>
      <c r="V145">
        <f>'OHL Raw'!J145</f>
        <v>0</v>
      </c>
      <c r="W145" s="1">
        <f t="shared" si="29"/>
        <v>0</v>
      </c>
      <c r="X145">
        <f>'OHL Raw'!G145</f>
        <v>0</v>
      </c>
      <c r="Y145" s="1">
        <f t="shared" si="30"/>
        <v>0</v>
      </c>
      <c r="Z145">
        <f>'OHL Raw'!AJ145</f>
        <v>0</v>
      </c>
      <c r="AA145">
        <f>'OHL Raw'!AM145</f>
        <v>0</v>
      </c>
      <c r="AB145">
        <f>'OHL Raw'!AP145</f>
        <v>0</v>
      </c>
      <c r="AC145" s="1">
        <f t="shared" si="36"/>
        <v>0</v>
      </c>
      <c r="AD145" s="1">
        <f t="shared" si="31"/>
        <v>0</v>
      </c>
      <c r="AE145" s="1" t="e">
        <f t="shared" si="37"/>
        <v>#DIV/0!</v>
      </c>
      <c r="AF145" s="1" t="e">
        <f t="shared" si="38"/>
        <v>#DIV/0!</v>
      </c>
      <c r="AG145">
        <f>'OHL Raw'!AB145</f>
        <v>14.31</v>
      </c>
      <c r="AH145">
        <f>'OHL Raw'!AC145</f>
        <v>16.440000000000001</v>
      </c>
      <c r="AI145">
        <f>'OHL Raw'!AD145</f>
        <v>41.01</v>
      </c>
      <c r="AJ145">
        <f>'OHL Raw'!AE145</f>
        <v>59.44</v>
      </c>
    </row>
    <row r="146" spans="1:36" x14ac:dyDescent="0.2">
      <c r="A146" t="str">
        <f>'OHL Raw'!B146</f>
        <v>DJ Busdeker</v>
      </c>
      <c r="B146" t="s">
        <v>1748</v>
      </c>
      <c r="C146" t="str">
        <f>'OHL Raw'!C146</f>
        <v>RW</v>
      </c>
      <c r="D146" t="str">
        <f t="shared" si="32"/>
        <v>F</v>
      </c>
      <c r="E146" t="str">
        <f>IF(ISNUMBER(SEARCH("/",'OHL Raw'!D146))=TRUE,"Multiple",'OHL Raw'!D146)</f>
        <v>SAG</v>
      </c>
      <c r="F146" s="2">
        <f ca="1">ROUNDDOWN('OHL Raw'!E146+((TODAY()-42993)/365),0)</f>
        <v>18</v>
      </c>
      <c r="G146">
        <f>'OHL Raw'!F146</f>
        <v>68</v>
      </c>
      <c r="H146" s="1">
        <f>'OHL Raw'!U146</f>
        <v>13.22</v>
      </c>
      <c r="I146" s="1">
        <f>'OHL Raw'!T146</f>
        <v>898.91</v>
      </c>
      <c r="J146">
        <f>'OHL Raw'!AH146</f>
        <v>40</v>
      </c>
      <c r="K146">
        <f>'OHL Raw'!AI146</f>
        <v>43</v>
      </c>
      <c r="L146" s="1">
        <f t="shared" si="26"/>
        <v>2.6699002124795586</v>
      </c>
      <c r="M146" s="1">
        <f t="shared" si="27"/>
        <v>2.8701427284155256</v>
      </c>
      <c r="N146">
        <f>'OHL Raw'!L146</f>
        <v>147</v>
      </c>
      <c r="O146" s="1">
        <f t="shared" si="28"/>
        <v>9.8118832808623786</v>
      </c>
      <c r="P146">
        <f>'OHL Raw'!AK146</f>
        <v>25</v>
      </c>
      <c r="Q146">
        <f>'OHL Raw'!AN146</f>
        <v>28</v>
      </c>
      <c r="R146">
        <f>'OHL Raw'!AQ146</f>
        <v>94</v>
      </c>
      <c r="S146" s="1">
        <f t="shared" si="33"/>
        <v>17.006802721088434</v>
      </c>
      <c r="T146" s="1">
        <f t="shared" si="34"/>
        <v>19.047619047619047</v>
      </c>
      <c r="U146" s="1">
        <f t="shared" si="35"/>
        <v>63.945578231292522</v>
      </c>
      <c r="V146">
        <f>'OHL Raw'!J146</f>
        <v>20</v>
      </c>
      <c r="W146" s="1">
        <f t="shared" si="29"/>
        <v>1.3349501062397793</v>
      </c>
      <c r="X146">
        <f>'OHL Raw'!G146</f>
        <v>9</v>
      </c>
      <c r="Y146" s="1">
        <f t="shared" si="30"/>
        <v>0.60072754780790072</v>
      </c>
      <c r="Z146">
        <f>'OHL Raw'!AJ146</f>
        <v>3</v>
      </c>
      <c r="AA146">
        <f>'OHL Raw'!AM146</f>
        <v>3</v>
      </c>
      <c r="AB146">
        <f>'OHL Raw'!AP146</f>
        <v>3</v>
      </c>
      <c r="AC146" s="1">
        <f t="shared" si="36"/>
        <v>15.981257114902327</v>
      </c>
      <c r="AD146" s="1">
        <f t="shared" si="31"/>
        <v>1.0667090441692046</v>
      </c>
      <c r="AE146" s="1">
        <f t="shared" si="37"/>
        <v>6.1224489795918364</v>
      </c>
      <c r="AF146" s="1">
        <f t="shared" si="38"/>
        <v>10.871603479525392</v>
      </c>
      <c r="AG146">
        <f>'OHL Raw'!AB146</f>
        <v>14.54</v>
      </c>
      <c r="AH146">
        <f>'OHL Raw'!AC146</f>
        <v>14.07</v>
      </c>
      <c r="AI146">
        <f>'OHL Raw'!AD146</f>
        <v>46.01</v>
      </c>
      <c r="AJ146">
        <f>'OHL Raw'!AE146</f>
        <v>49.5</v>
      </c>
    </row>
    <row r="147" spans="1:36" x14ac:dyDescent="0.2">
      <c r="A147" t="str">
        <f>'OHL Raw'!B147</f>
        <v>Dmitri Samorukov</v>
      </c>
      <c r="B147" t="s">
        <v>1748</v>
      </c>
      <c r="C147" t="str">
        <f>'OHL Raw'!C147</f>
        <v>D</v>
      </c>
      <c r="D147" t="str">
        <f t="shared" si="32"/>
        <v>D</v>
      </c>
      <c r="E147" t="str">
        <f>IF(ISNUMBER(SEARCH("/",'OHL Raw'!D147))=TRUE,"Multiple",'OHL Raw'!D147)</f>
        <v>GUE</v>
      </c>
      <c r="F147" s="2">
        <f ca="1">ROUNDDOWN('OHL Raw'!E147+((TODAY()-42993)/365),0)</f>
        <v>18</v>
      </c>
      <c r="G147">
        <f>'OHL Raw'!F147</f>
        <v>62</v>
      </c>
      <c r="H147" s="1">
        <f>'OHL Raw'!U147</f>
        <v>16.350000000000001</v>
      </c>
      <c r="I147" s="1">
        <f>'OHL Raw'!T147</f>
        <v>1013.69</v>
      </c>
      <c r="J147">
        <f>'OHL Raw'!AH147</f>
        <v>52</v>
      </c>
      <c r="K147">
        <f>'OHL Raw'!AI147</f>
        <v>60</v>
      </c>
      <c r="L147" s="1">
        <f t="shared" si="26"/>
        <v>3.0778640412749461</v>
      </c>
      <c r="M147" s="1">
        <f t="shared" si="27"/>
        <v>3.5513815860864759</v>
      </c>
      <c r="N147">
        <f>'OHL Raw'!L147</f>
        <v>110</v>
      </c>
      <c r="O147" s="1">
        <f t="shared" si="28"/>
        <v>6.5108662411585394</v>
      </c>
      <c r="P147">
        <f>'OHL Raw'!AK147</f>
        <v>4</v>
      </c>
      <c r="Q147">
        <f>'OHL Raw'!AN147</f>
        <v>7</v>
      </c>
      <c r="R147">
        <f>'OHL Raw'!AQ147</f>
        <v>99</v>
      </c>
      <c r="S147" s="1">
        <f t="shared" si="33"/>
        <v>3.6363636363636362</v>
      </c>
      <c r="T147" s="1">
        <f t="shared" si="34"/>
        <v>6.3636363636363633</v>
      </c>
      <c r="U147" s="1">
        <f t="shared" si="35"/>
        <v>90</v>
      </c>
      <c r="V147">
        <f>'OHL Raw'!J147</f>
        <v>11</v>
      </c>
      <c r="W147" s="1">
        <f t="shared" si="29"/>
        <v>0.65108662411585394</v>
      </c>
      <c r="X147">
        <f>'OHL Raw'!G147</f>
        <v>6</v>
      </c>
      <c r="Y147" s="1">
        <f t="shared" si="30"/>
        <v>0.35513815860864761</v>
      </c>
      <c r="Z147">
        <f>'OHL Raw'!AJ147</f>
        <v>1</v>
      </c>
      <c r="AA147">
        <f>'OHL Raw'!AM147</f>
        <v>0</v>
      </c>
      <c r="AB147">
        <f>'OHL Raw'!AP147</f>
        <v>5</v>
      </c>
      <c r="AC147" s="1">
        <f t="shared" si="36"/>
        <v>8.3619027044091094</v>
      </c>
      <c r="AD147" s="1">
        <f t="shared" si="31"/>
        <v>0.4949384548180869</v>
      </c>
      <c r="AE147" s="1">
        <f t="shared" si="37"/>
        <v>5.4545454545454541</v>
      </c>
      <c r="AF147" s="1">
        <f t="shared" si="38"/>
        <v>7.6017297312810097</v>
      </c>
      <c r="AG147">
        <f>'OHL Raw'!AB147</f>
        <v>14.42</v>
      </c>
      <c r="AH147">
        <f>'OHL Raw'!AC147</f>
        <v>14.39</v>
      </c>
      <c r="AI147">
        <f>'OHL Raw'!AD147</f>
        <v>44.05</v>
      </c>
      <c r="AJ147">
        <f>'OHL Raw'!AE147</f>
        <v>52.65</v>
      </c>
    </row>
    <row r="148" spans="1:36" x14ac:dyDescent="0.2">
      <c r="A148" t="str">
        <f>'OHL Raw'!B148</f>
        <v>Dmitry Sokolov</v>
      </c>
      <c r="B148" t="s">
        <v>1748</v>
      </c>
      <c r="C148" t="str">
        <f>'OHL Raw'!C148</f>
        <v>RW</v>
      </c>
      <c r="D148" t="str">
        <f t="shared" si="32"/>
        <v>F</v>
      </c>
      <c r="E148" t="str">
        <f>IF(ISNUMBER(SEARCH("/",'OHL Raw'!D148))=TRUE,"Multiple",'OHL Raw'!D148)</f>
        <v>Multiple</v>
      </c>
      <c r="F148" s="2">
        <f ca="1">ROUNDDOWN('OHL Raw'!E148+((TODAY()-42993)/365),0)</f>
        <v>20</v>
      </c>
      <c r="G148">
        <f>'OHL Raw'!F148</f>
        <v>64</v>
      </c>
      <c r="H148" s="1">
        <f>'OHL Raw'!U148</f>
        <v>17.28</v>
      </c>
      <c r="I148" s="1">
        <f>'OHL Raw'!T148</f>
        <v>1105.72</v>
      </c>
      <c r="J148">
        <f>'OHL Raw'!AH148</f>
        <v>77</v>
      </c>
      <c r="K148">
        <f>'OHL Raw'!AI148</f>
        <v>64</v>
      </c>
      <c r="L148" s="1">
        <f t="shared" si="26"/>
        <v>4.1782729805013927</v>
      </c>
      <c r="M148" s="1">
        <f t="shared" si="27"/>
        <v>3.4728502695076511</v>
      </c>
      <c r="N148">
        <f>'OHL Raw'!L148</f>
        <v>183</v>
      </c>
      <c r="O148" s="1">
        <f t="shared" si="28"/>
        <v>9.9301812393734394</v>
      </c>
      <c r="P148">
        <f>'OHL Raw'!AK148</f>
        <v>17</v>
      </c>
      <c r="Q148">
        <f>'OHL Raw'!AN148</f>
        <v>41</v>
      </c>
      <c r="R148">
        <f>'OHL Raw'!AQ148</f>
        <v>125</v>
      </c>
      <c r="S148" s="1">
        <f t="shared" si="33"/>
        <v>9.2896174863387984</v>
      </c>
      <c r="T148" s="1">
        <f t="shared" si="34"/>
        <v>22.404371584699454</v>
      </c>
      <c r="U148" s="1">
        <f t="shared" si="35"/>
        <v>68.30601092896174</v>
      </c>
      <c r="V148">
        <f>'OHL Raw'!J148</f>
        <v>51</v>
      </c>
      <c r="W148" s="1">
        <f t="shared" si="29"/>
        <v>2.7674275585139094</v>
      </c>
      <c r="X148">
        <f>'OHL Raw'!G148</f>
        <v>31</v>
      </c>
      <c r="Y148" s="1">
        <f t="shared" si="30"/>
        <v>1.6821618492927684</v>
      </c>
      <c r="Z148">
        <f>'OHL Raw'!AJ148</f>
        <v>9</v>
      </c>
      <c r="AA148">
        <f>'OHL Raw'!AM148</f>
        <v>11</v>
      </c>
      <c r="AB148">
        <f>'OHL Raw'!AP148</f>
        <v>11</v>
      </c>
      <c r="AC148" s="1">
        <f t="shared" si="36"/>
        <v>18.378018021232343</v>
      </c>
      <c r="AD148" s="1">
        <f t="shared" si="31"/>
        <v>0.99725163809458128</v>
      </c>
      <c r="AE148" s="1">
        <f t="shared" si="37"/>
        <v>16.939890710382514</v>
      </c>
      <c r="AF148" s="1">
        <f t="shared" si="38"/>
        <v>10.042632798487618</v>
      </c>
      <c r="AG148">
        <f>'OHL Raw'!AB148</f>
        <v>14.85</v>
      </c>
      <c r="AH148">
        <f>'OHL Raw'!AC148</f>
        <v>14.31</v>
      </c>
      <c r="AI148">
        <f>'OHL Raw'!AD148</f>
        <v>51.71</v>
      </c>
      <c r="AJ148">
        <f>'OHL Raw'!AE148</f>
        <v>50.05</v>
      </c>
    </row>
    <row r="149" spans="1:36" x14ac:dyDescent="0.2">
      <c r="A149" t="str">
        <f>'OHL Raw'!B149</f>
        <v>Domenico Commisso</v>
      </c>
      <c r="B149" t="s">
        <v>1748</v>
      </c>
      <c r="C149" t="str">
        <f>'OHL Raw'!C149</f>
        <v>C</v>
      </c>
      <c r="D149" t="str">
        <f t="shared" si="32"/>
        <v>F</v>
      </c>
      <c r="E149" t="str">
        <f>IF(ISNUMBER(SEARCH("/",'OHL Raw'!D149))=TRUE,"Multiple",'OHL Raw'!D149)</f>
        <v>OSH</v>
      </c>
      <c r="F149" s="2">
        <f ca="1">ROUNDDOWN('OHL Raw'!E149+((TODAY()-42993)/365),0)</f>
        <v>20</v>
      </c>
      <c r="G149">
        <f>'OHL Raw'!F149</f>
        <v>63</v>
      </c>
      <c r="H149" s="1">
        <f>'OHL Raw'!U149</f>
        <v>13.74</v>
      </c>
      <c r="I149" s="1">
        <f>'OHL Raw'!T149</f>
        <v>865.59</v>
      </c>
      <c r="J149">
        <f>'OHL Raw'!AH149</f>
        <v>44</v>
      </c>
      <c r="K149">
        <f>'OHL Raw'!AI149</f>
        <v>48</v>
      </c>
      <c r="L149" s="1">
        <f t="shared" si="26"/>
        <v>3.0499428135722457</v>
      </c>
      <c r="M149" s="1">
        <f t="shared" si="27"/>
        <v>3.3272103420788133</v>
      </c>
      <c r="N149">
        <f>'OHL Raw'!L149</f>
        <v>110</v>
      </c>
      <c r="O149" s="1">
        <f t="shared" si="28"/>
        <v>7.6248570339306134</v>
      </c>
      <c r="P149">
        <f>'OHL Raw'!AK149</f>
        <v>20</v>
      </c>
      <c r="Q149">
        <f>'OHL Raw'!AN149</f>
        <v>21</v>
      </c>
      <c r="R149">
        <f>'OHL Raw'!AQ149</f>
        <v>69</v>
      </c>
      <c r="S149" s="1">
        <f t="shared" si="33"/>
        <v>18.181818181818183</v>
      </c>
      <c r="T149" s="1">
        <f t="shared" si="34"/>
        <v>19.090909090909093</v>
      </c>
      <c r="U149" s="1">
        <f t="shared" si="35"/>
        <v>62.727272727272734</v>
      </c>
      <c r="V149">
        <f>'OHL Raw'!J149</f>
        <v>29</v>
      </c>
      <c r="W149" s="1">
        <f t="shared" si="29"/>
        <v>2.0101895816726163</v>
      </c>
      <c r="X149">
        <f>'OHL Raw'!G149</f>
        <v>18</v>
      </c>
      <c r="Y149" s="1">
        <f t="shared" si="30"/>
        <v>1.2477038782795549</v>
      </c>
      <c r="Z149">
        <f>'OHL Raw'!AJ149</f>
        <v>8</v>
      </c>
      <c r="AA149">
        <f>'OHL Raw'!AM149</f>
        <v>3</v>
      </c>
      <c r="AB149">
        <f>'OHL Raw'!AP149</f>
        <v>7</v>
      </c>
      <c r="AC149" s="1">
        <f t="shared" si="36"/>
        <v>12.158048584192777</v>
      </c>
      <c r="AD149" s="1">
        <f t="shared" si="31"/>
        <v>0.84275802060047666</v>
      </c>
      <c r="AE149" s="1">
        <f t="shared" si="37"/>
        <v>16.363636363636363</v>
      </c>
      <c r="AF149" s="1">
        <f t="shared" si="38"/>
        <v>11.052771440175251</v>
      </c>
      <c r="AG149">
        <f>'OHL Raw'!AB149</f>
        <v>13.55</v>
      </c>
      <c r="AH149">
        <f>'OHL Raw'!AC149</f>
        <v>14.21</v>
      </c>
      <c r="AI149">
        <f>'OHL Raw'!AD149</f>
        <v>51.49</v>
      </c>
      <c r="AJ149">
        <f>'OHL Raw'!AE149</f>
        <v>50.11</v>
      </c>
    </row>
    <row r="150" spans="1:36" x14ac:dyDescent="0.2">
      <c r="A150" t="str">
        <f>'OHL Raw'!B150</f>
        <v>Doug Blaisdell</v>
      </c>
      <c r="B150" t="s">
        <v>1748</v>
      </c>
      <c r="C150" t="str">
        <f>'OHL Raw'!C150</f>
        <v>D</v>
      </c>
      <c r="D150" t="str">
        <f t="shared" si="32"/>
        <v>D</v>
      </c>
      <c r="E150" t="str">
        <f>IF(ISNUMBER(SEARCH("/",'OHL Raw'!D150))=TRUE,"Multiple",'OHL Raw'!D150)</f>
        <v>Multiple</v>
      </c>
      <c r="F150" s="2">
        <f ca="1">ROUNDDOWN('OHL Raw'!E150+((TODAY()-42993)/365),0)</f>
        <v>21</v>
      </c>
      <c r="G150">
        <f>'OHL Raw'!F150</f>
        <v>66</v>
      </c>
      <c r="H150" s="1">
        <f>'OHL Raw'!U150</f>
        <v>15.71</v>
      </c>
      <c r="I150" s="1">
        <f>'OHL Raw'!T150</f>
        <v>1036.8800000000001</v>
      </c>
      <c r="J150">
        <f>'OHL Raw'!AH150</f>
        <v>53</v>
      </c>
      <c r="K150">
        <f>'OHL Raw'!AI150</f>
        <v>61</v>
      </c>
      <c r="L150" s="1">
        <f t="shared" si="26"/>
        <v>3.0668929866522641</v>
      </c>
      <c r="M150" s="1">
        <f t="shared" si="27"/>
        <v>3.5298202299205306</v>
      </c>
      <c r="N150">
        <f>'OHL Raw'!L150</f>
        <v>68</v>
      </c>
      <c r="O150" s="1">
        <f t="shared" si="28"/>
        <v>3.9348815677802635</v>
      </c>
      <c r="P150">
        <f>'OHL Raw'!AK150</f>
        <v>4</v>
      </c>
      <c r="Q150">
        <f>'OHL Raw'!AN150</f>
        <v>2</v>
      </c>
      <c r="R150">
        <f>'OHL Raw'!AQ150</f>
        <v>62</v>
      </c>
      <c r="S150" s="1">
        <f t="shared" si="33"/>
        <v>5.8823529411764701</v>
      </c>
      <c r="T150" s="1">
        <f t="shared" si="34"/>
        <v>2.9411764705882351</v>
      </c>
      <c r="U150" s="1">
        <f t="shared" si="35"/>
        <v>91.17647058823529</v>
      </c>
      <c r="V150">
        <f>'OHL Raw'!J150</f>
        <v>6</v>
      </c>
      <c r="W150" s="1">
        <f t="shared" si="29"/>
        <v>0.34719543245119971</v>
      </c>
      <c r="X150">
        <f>'OHL Raw'!G150</f>
        <v>1</v>
      </c>
      <c r="Y150" s="1">
        <f t="shared" si="30"/>
        <v>5.7865905408533286E-2</v>
      </c>
      <c r="Z150">
        <f>'OHL Raw'!AJ150</f>
        <v>0</v>
      </c>
      <c r="AA150">
        <f>'OHL Raw'!AM150</f>
        <v>0</v>
      </c>
      <c r="AB150">
        <f>'OHL Raw'!AP150</f>
        <v>1</v>
      </c>
      <c r="AC150" s="1">
        <f t="shared" si="36"/>
        <v>5.1684071620884193</v>
      </c>
      <c r="AD150" s="1">
        <f t="shared" si="31"/>
        <v>0.29907455995419446</v>
      </c>
      <c r="AE150" s="1">
        <f t="shared" si="37"/>
        <v>1.4705882352941175</v>
      </c>
      <c r="AF150" s="1">
        <f t="shared" si="38"/>
        <v>7.6005987677770879</v>
      </c>
      <c r="AG150">
        <f>'OHL Raw'!AB150</f>
        <v>13.31</v>
      </c>
      <c r="AH150">
        <f>'OHL Raw'!AC150</f>
        <v>14.22</v>
      </c>
      <c r="AI150">
        <f>'OHL Raw'!AD150</f>
        <v>45.67</v>
      </c>
      <c r="AJ150">
        <f>'OHL Raw'!AE150</f>
        <v>51.89</v>
      </c>
    </row>
    <row r="151" spans="1:36" x14ac:dyDescent="0.2">
      <c r="A151" t="str">
        <f>'OHL Raw'!B151</f>
        <v>Drake Pilon</v>
      </c>
      <c r="B151" t="s">
        <v>1748</v>
      </c>
      <c r="C151" t="str">
        <f>'OHL Raw'!C151</f>
        <v>RW</v>
      </c>
      <c r="D151" t="str">
        <f t="shared" si="32"/>
        <v>F</v>
      </c>
      <c r="E151" t="str">
        <f>IF(ISNUMBER(SEARCH("/",'OHL Raw'!D151))=TRUE,"Multiple",'OHL Raw'!D151)</f>
        <v>SBY</v>
      </c>
      <c r="F151" s="2">
        <f ca="1">ROUNDDOWN('OHL Raw'!E151+((TODAY()-42993)/365),0)</f>
        <v>19</v>
      </c>
      <c r="G151">
        <f>'OHL Raw'!F151</f>
        <v>63</v>
      </c>
      <c r="H151" s="1">
        <f>'OHL Raw'!U151</f>
        <v>11.51</v>
      </c>
      <c r="I151" s="1">
        <f>'OHL Raw'!T151</f>
        <v>725.13</v>
      </c>
      <c r="J151">
        <f>'OHL Raw'!AH151</f>
        <v>38</v>
      </c>
      <c r="K151">
        <f>'OHL Raw'!AI151</f>
        <v>30</v>
      </c>
      <c r="L151" s="1">
        <f t="shared" si="26"/>
        <v>3.1442637871829877</v>
      </c>
      <c r="M151" s="1">
        <f t="shared" si="27"/>
        <v>2.4823135161970957</v>
      </c>
      <c r="N151">
        <f>'OHL Raw'!L151</f>
        <v>90</v>
      </c>
      <c r="O151" s="1">
        <f t="shared" si="28"/>
        <v>7.4469405485912876</v>
      </c>
      <c r="P151">
        <f>'OHL Raw'!AK151</f>
        <v>17</v>
      </c>
      <c r="Q151">
        <f>'OHL Raw'!AN151</f>
        <v>7</v>
      </c>
      <c r="R151">
        <f>'OHL Raw'!AQ151</f>
        <v>66</v>
      </c>
      <c r="S151" s="1">
        <f t="shared" si="33"/>
        <v>18.888888888888889</v>
      </c>
      <c r="T151" s="1">
        <f t="shared" si="34"/>
        <v>7.7777777777777777</v>
      </c>
      <c r="U151" s="1">
        <f t="shared" si="35"/>
        <v>73.333333333333329</v>
      </c>
      <c r="V151">
        <f>'OHL Raw'!J151</f>
        <v>20</v>
      </c>
      <c r="W151" s="1">
        <f t="shared" si="29"/>
        <v>1.6548756774647304</v>
      </c>
      <c r="X151">
        <f>'OHL Raw'!G151</f>
        <v>12</v>
      </c>
      <c r="Y151" s="1">
        <f t="shared" si="30"/>
        <v>0.99292540647883831</v>
      </c>
      <c r="Z151">
        <f>'OHL Raw'!AJ151</f>
        <v>4</v>
      </c>
      <c r="AA151">
        <f>'OHL Raw'!AM151</f>
        <v>0</v>
      </c>
      <c r="AB151">
        <f>'OHL Raw'!AP151</f>
        <v>8</v>
      </c>
      <c r="AC151" s="1">
        <f t="shared" si="36"/>
        <v>9.034096568463255</v>
      </c>
      <c r="AD151" s="1">
        <f t="shared" si="31"/>
        <v>0.74751533395087133</v>
      </c>
      <c r="AE151" s="1">
        <f t="shared" si="37"/>
        <v>13.333333333333334</v>
      </c>
      <c r="AF151" s="1">
        <f t="shared" si="38"/>
        <v>10.037885076070282</v>
      </c>
      <c r="AG151">
        <f>'OHL Raw'!AB151</f>
        <v>13.75</v>
      </c>
      <c r="AH151">
        <f>'OHL Raw'!AC151</f>
        <v>14.24</v>
      </c>
      <c r="AI151">
        <f>'OHL Raw'!AD151</f>
        <v>45.38</v>
      </c>
      <c r="AJ151">
        <f>'OHL Raw'!AE151</f>
        <v>52.09</v>
      </c>
    </row>
    <row r="152" spans="1:36" x14ac:dyDescent="0.2">
      <c r="A152" t="str">
        <f>'OHL Raw'!B152</f>
        <v>Drake Rymsha</v>
      </c>
      <c r="B152" t="s">
        <v>1748</v>
      </c>
      <c r="C152" t="str">
        <f>'OHL Raw'!C152</f>
        <v>C</v>
      </c>
      <c r="D152" t="str">
        <f t="shared" si="32"/>
        <v>F</v>
      </c>
      <c r="E152" t="str">
        <f>IF(ISNUMBER(SEARCH("/",'OHL Raw'!D152))=TRUE,"Multiple",'OHL Raw'!D152)</f>
        <v>SAR</v>
      </c>
      <c r="F152" s="2">
        <f ca="1">ROUNDDOWN('OHL Raw'!E152+((TODAY()-42993)/365),0)</f>
        <v>19</v>
      </c>
      <c r="G152">
        <f>'OHL Raw'!F152</f>
        <v>68</v>
      </c>
      <c r="H152" s="1">
        <f>'OHL Raw'!U152</f>
        <v>14.44</v>
      </c>
      <c r="I152" s="1">
        <f>'OHL Raw'!T152</f>
        <v>982.03</v>
      </c>
      <c r="J152">
        <f>'OHL Raw'!AH152</f>
        <v>70</v>
      </c>
      <c r="K152">
        <f>'OHL Raw'!AI152</f>
        <v>52</v>
      </c>
      <c r="L152" s="1">
        <f t="shared" si="26"/>
        <v>4.2768550858935068</v>
      </c>
      <c r="M152" s="1">
        <f t="shared" si="27"/>
        <v>3.1770923495208905</v>
      </c>
      <c r="N152">
        <f>'OHL Raw'!L152</f>
        <v>151</v>
      </c>
      <c r="O152" s="1">
        <f t="shared" si="28"/>
        <v>9.2257873995702795</v>
      </c>
      <c r="P152">
        <f>'OHL Raw'!AK152</f>
        <v>33</v>
      </c>
      <c r="Q152">
        <f>'OHL Raw'!AN152</f>
        <v>22</v>
      </c>
      <c r="R152">
        <f>'OHL Raw'!AQ152</f>
        <v>96</v>
      </c>
      <c r="S152" s="1">
        <f t="shared" si="33"/>
        <v>21.85430463576159</v>
      </c>
      <c r="T152" s="1">
        <f t="shared" si="34"/>
        <v>14.569536423841059</v>
      </c>
      <c r="U152" s="1">
        <f t="shared" si="35"/>
        <v>63.576158940397356</v>
      </c>
      <c r="V152">
        <f>'OHL Raw'!J152</f>
        <v>34</v>
      </c>
      <c r="W152" s="1">
        <f t="shared" si="29"/>
        <v>2.0773296131482746</v>
      </c>
      <c r="X152">
        <f>'OHL Raw'!G152</f>
        <v>19</v>
      </c>
      <c r="Y152" s="1">
        <f t="shared" si="30"/>
        <v>1.1608606661710947</v>
      </c>
      <c r="Z152">
        <f>'OHL Raw'!AJ152</f>
        <v>7</v>
      </c>
      <c r="AA152">
        <f>'OHL Raw'!AM152</f>
        <v>5</v>
      </c>
      <c r="AB152">
        <f>'OHL Raw'!AP152</f>
        <v>7</v>
      </c>
      <c r="AC152" s="1">
        <f t="shared" si="36"/>
        <v>16.847753691506544</v>
      </c>
      <c r="AD152" s="1">
        <f t="shared" si="31"/>
        <v>1.0293628723057264</v>
      </c>
      <c r="AE152" s="1">
        <f t="shared" si="37"/>
        <v>12.582781456953644</v>
      </c>
      <c r="AF152" s="1">
        <f t="shared" si="38"/>
        <v>11.157452775832148</v>
      </c>
      <c r="AG152">
        <f>'OHL Raw'!AB152</f>
        <v>14.13</v>
      </c>
      <c r="AH152">
        <f>'OHL Raw'!AC152</f>
        <v>14.33</v>
      </c>
      <c r="AI152">
        <f>'OHL Raw'!AD152</f>
        <v>56.13</v>
      </c>
      <c r="AJ152">
        <f>'OHL Raw'!AE152</f>
        <v>49.2</v>
      </c>
    </row>
    <row r="153" spans="1:36" x14ac:dyDescent="0.2">
      <c r="A153" t="str">
        <f>'OHL Raw'!B153</f>
        <v>Drew Hunter</v>
      </c>
      <c r="B153" t="s">
        <v>1748</v>
      </c>
      <c r="C153" t="str">
        <f>'OHL Raw'!C153</f>
        <v>D</v>
      </c>
      <c r="D153" t="str">
        <f t="shared" si="32"/>
        <v>D</v>
      </c>
      <c r="E153" t="str">
        <f>IF(ISNUMBER(SEARCH("/",'OHL Raw'!D153))=TRUE,"Multiple",'OHL Raw'!D153)</f>
        <v>NIAG</v>
      </c>
      <c r="F153" s="2">
        <f ca="1">ROUNDDOWN('OHL Raw'!E153+((TODAY()-42993)/365),0)</f>
        <v>19</v>
      </c>
      <c r="G153">
        <f>'OHL Raw'!F153</f>
        <v>51</v>
      </c>
      <c r="H153" s="1">
        <f>'OHL Raw'!U153</f>
        <v>12.56</v>
      </c>
      <c r="I153" s="1">
        <f>'OHL Raw'!T153</f>
        <v>640.5</v>
      </c>
      <c r="J153">
        <f>'OHL Raw'!AH153</f>
        <v>28</v>
      </c>
      <c r="K153">
        <f>'OHL Raw'!AI153</f>
        <v>34</v>
      </c>
      <c r="L153" s="1">
        <f t="shared" si="26"/>
        <v>2.622950819672131</v>
      </c>
      <c r="M153" s="1">
        <f t="shared" si="27"/>
        <v>3.1850117096018735</v>
      </c>
      <c r="N153">
        <f>'OHL Raw'!L153</f>
        <v>54</v>
      </c>
      <c r="O153" s="1">
        <f t="shared" si="28"/>
        <v>5.0585480093676809</v>
      </c>
      <c r="P153">
        <f>'OHL Raw'!AK153</f>
        <v>2</v>
      </c>
      <c r="Q153">
        <f>'OHL Raw'!AN153</f>
        <v>8</v>
      </c>
      <c r="R153">
        <f>'OHL Raw'!AQ153</f>
        <v>44</v>
      </c>
      <c r="S153" s="1">
        <f t="shared" si="33"/>
        <v>3.7037037037037033</v>
      </c>
      <c r="T153" s="1">
        <f t="shared" si="34"/>
        <v>14.814814814814813</v>
      </c>
      <c r="U153" s="1">
        <f t="shared" si="35"/>
        <v>81.481481481481481</v>
      </c>
      <c r="V153">
        <f>'OHL Raw'!J153</f>
        <v>6</v>
      </c>
      <c r="W153" s="1">
        <f t="shared" si="29"/>
        <v>0.56206088992974235</v>
      </c>
      <c r="X153">
        <f>'OHL Raw'!G153</f>
        <v>3</v>
      </c>
      <c r="Y153" s="1">
        <f t="shared" si="30"/>
        <v>0.28103044496487117</v>
      </c>
      <c r="Z153">
        <f>'OHL Raw'!AJ153</f>
        <v>0</v>
      </c>
      <c r="AA153">
        <f>'OHL Raw'!AM153</f>
        <v>1</v>
      </c>
      <c r="AB153">
        <f>'OHL Raw'!AP153</f>
        <v>2</v>
      </c>
      <c r="AC153" s="1">
        <f t="shared" si="36"/>
        <v>4.5627416210904226</v>
      </c>
      <c r="AD153" s="1">
        <f t="shared" si="31"/>
        <v>0.42742310267825973</v>
      </c>
      <c r="AE153" s="1">
        <f t="shared" si="37"/>
        <v>5.5555555555555554</v>
      </c>
      <c r="AF153" s="1">
        <f t="shared" si="38"/>
        <v>8.449521520537818</v>
      </c>
      <c r="AG153">
        <f>'OHL Raw'!AB153</f>
        <v>12.83</v>
      </c>
      <c r="AH153">
        <f>'OHL Raw'!AC153</f>
        <v>14.21</v>
      </c>
      <c r="AI153">
        <f>'OHL Raw'!AD153</f>
        <v>50.75</v>
      </c>
      <c r="AJ153">
        <f>'OHL Raw'!AE153</f>
        <v>50.31</v>
      </c>
    </row>
    <row r="154" spans="1:36" x14ac:dyDescent="0.2">
      <c r="A154" t="str">
        <f>'OHL Raw'!B154</f>
        <v>Duncan Penman</v>
      </c>
      <c r="B154" t="s">
        <v>1748</v>
      </c>
      <c r="C154" t="str">
        <f>'OHL Raw'!C154</f>
        <v>D</v>
      </c>
      <c r="D154" t="str">
        <f t="shared" si="32"/>
        <v>D</v>
      </c>
      <c r="E154" t="str">
        <f>IF(ISNUMBER(SEARCH("/",'OHL Raw'!D154))=TRUE,"Multiple",'OHL Raw'!D154)</f>
        <v>SAG</v>
      </c>
      <c r="F154" s="2">
        <f ca="1">ROUNDDOWN('OHL Raw'!E154+((TODAY()-42993)/365),0)</f>
        <v>16</v>
      </c>
      <c r="G154">
        <f>'OHL Raw'!F154</f>
        <v>55</v>
      </c>
      <c r="H154" s="1">
        <f>'OHL Raw'!U154</f>
        <v>12.78</v>
      </c>
      <c r="I154" s="1">
        <f>'OHL Raw'!T154</f>
        <v>702.91</v>
      </c>
      <c r="J154">
        <f>'OHL Raw'!AH154</f>
        <v>29</v>
      </c>
      <c r="K154">
        <f>'OHL Raw'!AI154</f>
        <v>35</v>
      </c>
      <c r="L154" s="1">
        <f t="shared" si="26"/>
        <v>2.4754235961929694</v>
      </c>
      <c r="M154" s="1">
        <f t="shared" si="27"/>
        <v>2.9875802023018596</v>
      </c>
      <c r="N154">
        <f>'OHL Raw'!L154</f>
        <v>37</v>
      </c>
      <c r="O154" s="1">
        <f t="shared" si="28"/>
        <v>3.1582990710048229</v>
      </c>
      <c r="P154">
        <f>'OHL Raw'!AK154</f>
        <v>0</v>
      </c>
      <c r="Q154">
        <f>'OHL Raw'!AN154</f>
        <v>0</v>
      </c>
      <c r="R154">
        <f>'OHL Raw'!AQ154</f>
        <v>37</v>
      </c>
      <c r="S154" s="1">
        <f t="shared" si="33"/>
        <v>0</v>
      </c>
      <c r="T154" s="1">
        <f t="shared" si="34"/>
        <v>0</v>
      </c>
      <c r="U154" s="1">
        <f t="shared" si="35"/>
        <v>100</v>
      </c>
      <c r="V154">
        <f>'OHL Raw'!J154</f>
        <v>6</v>
      </c>
      <c r="W154" s="1">
        <f t="shared" si="29"/>
        <v>0.51215660610889024</v>
      </c>
      <c r="X154">
        <f>'OHL Raw'!G154</f>
        <v>3</v>
      </c>
      <c r="Y154" s="1">
        <f t="shared" si="30"/>
        <v>0.25607830305444512</v>
      </c>
      <c r="Z154">
        <f>'OHL Raw'!AJ154</f>
        <v>0</v>
      </c>
      <c r="AA154">
        <f>'OHL Raw'!AM154</f>
        <v>0</v>
      </c>
      <c r="AB154">
        <f>'OHL Raw'!AP154</f>
        <v>3</v>
      </c>
      <c r="AC154" s="1">
        <f t="shared" si="36"/>
        <v>2.376730969342832</v>
      </c>
      <c r="AD154" s="1">
        <f t="shared" si="31"/>
        <v>0.20287641114875293</v>
      </c>
      <c r="AE154" s="1">
        <f t="shared" si="37"/>
        <v>8.1081081081081088</v>
      </c>
      <c r="AF154" s="1">
        <f t="shared" si="38"/>
        <v>6.423597214440087</v>
      </c>
      <c r="AG154">
        <f>'OHL Raw'!AB154</f>
        <v>13.11</v>
      </c>
      <c r="AH154">
        <f>'OHL Raw'!AC154</f>
        <v>13.74</v>
      </c>
      <c r="AI154">
        <f>'OHL Raw'!AD154</f>
        <v>45.14</v>
      </c>
      <c r="AJ154">
        <f>'OHL Raw'!AE154</f>
        <v>50.72</v>
      </c>
    </row>
    <row r="155" spans="1:36" x14ac:dyDescent="0.2">
      <c r="A155" t="str">
        <f>'OHL Raw'!B155</f>
        <v>Dylan D'Agostino</v>
      </c>
      <c r="B155" t="s">
        <v>1748</v>
      </c>
      <c r="C155" t="str">
        <f>'OHL Raw'!C155</f>
        <v>LW</v>
      </c>
      <c r="D155" t="str">
        <f t="shared" si="32"/>
        <v>F</v>
      </c>
      <c r="E155" t="str">
        <f>IF(ISNUMBER(SEARCH("/",'OHL Raw'!D155))=TRUE,"Multiple",'OHL Raw'!D155)</f>
        <v>HAM</v>
      </c>
      <c r="F155" s="2">
        <f ca="1">ROUNDDOWN('OHL Raw'!E155+((TODAY()-42993)/365),0)</f>
        <v>17</v>
      </c>
      <c r="G155">
        <f>'OHL Raw'!F155</f>
        <v>2</v>
      </c>
      <c r="H155" s="1">
        <f>'OHL Raw'!U155</f>
        <v>13.58</v>
      </c>
      <c r="I155" s="1">
        <f>'OHL Raw'!T155</f>
        <v>27.16</v>
      </c>
      <c r="J155">
        <f>'OHL Raw'!AH155</f>
        <v>1</v>
      </c>
      <c r="K155">
        <f>'OHL Raw'!AI155</f>
        <v>2</v>
      </c>
      <c r="L155" s="1">
        <f t="shared" si="26"/>
        <v>2.2091310751104567</v>
      </c>
      <c r="M155" s="1">
        <f t="shared" si="27"/>
        <v>4.4182621502209134</v>
      </c>
      <c r="N155">
        <f>'OHL Raw'!L155</f>
        <v>0</v>
      </c>
      <c r="O155" s="1">
        <f t="shared" si="28"/>
        <v>0</v>
      </c>
      <c r="P155">
        <f>'OHL Raw'!AK155</f>
        <v>0</v>
      </c>
      <c r="Q155">
        <f>'OHL Raw'!AN155</f>
        <v>0</v>
      </c>
      <c r="R155">
        <f>'OHL Raw'!AQ155</f>
        <v>0</v>
      </c>
      <c r="S155" s="1" t="e">
        <f t="shared" si="33"/>
        <v>#DIV/0!</v>
      </c>
      <c r="T155" s="1" t="e">
        <f t="shared" si="34"/>
        <v>#DIV/0!</v>
      </c>
      <c r="U155" s="1" t="e">
        <f t="shared" si="35"/>
        <v>#DIV/0!</v>
      </c>
      <c r="V155">
        <f>'OHL Raw'!J155</f>
        <v>0</v>
      </c>
      <c r="W155" s="1">
        <f t="shared" si="29"/>
        <v>0</v>
      </c>
      <c r="X155">
        <f>'OHL Raw'!G155</f>
        <v>0</v>
      </c>
      <c r="Y155" s="1">
        <f t="shared" si="30"/>
        <v>0</v>
      </c>
      <c r="Z155">
        <f>'OHL Raw'!AJ155</f>
        <v>0</v>
      </c>
      <c r="AA155">
        <f>'OHL Raw'!AM155</f>
        <v>0</v>
      </c>
      <c r="AB155">
        <f>'OHL Raw'!AP155</f>
        <v>0</v>
      </c>
      <c r="AC155" s="1">
        <f t="shared" si="36"/>
        <v>0</v>
      </c>
      <c r="AD155" s="1">
        <f t="shared" si="31"/>
        <v>0</v>
      </c>
      <c r="AE155" s="1" t="e">
        <f t="shared" si="37"/>
        <v>#DIV/0!</v>
      </c>
      <c r="AF155" s="1" t="e">
        <f t="shared" si="38"/>
        <v>#DIV/0!</v>
      </c>
      <c r="AG155">
        <f>'OHL Raw'!AB155</f>
        <v>13.03</v>
      </c>
      <c r="AH155">
        <f>'OHL Raw'!AC155</f>
        <v>13.48</v>
      </c>
      <c r="AI155">
        <f>'OHL Raw'!AD155</f>
        <v>54.22</v>
      </c>
      <c r="AJ155">
        <f>'OHL Raw'!AE155</f>
        <v>45.8</v>
      </c>
    </row>
    <row r="156" spans="1:36" x14ac:dyDescent="0.2">
      <c r="A156" t="str">
        <f>'OHL Raw'!B156</f>
        <v>Eemeli Rasanen</v>
      </c>
      <c r="B156" t="s">
        <v>1748</v>
      </c>
      <c r="C156" t="str">
        <f>'OHL Raw'!C156</f>
        <v>D</v>
      </c>
      <c r="D156" t="str">
        <f t="shared" si="32"/>
        <v>D</v>
      </c>
      <c r="E156" t="str">
        <f>IF(ISNUMBER(SEARCH("/",'OHL Raw'!D156))=TRUE,"Multiple",'OHL Raw'!D156)</f>
        <v>KGN</v>
      </c>
      <c r="F156" s="2">
        <f ca="1">ROUNDDOWN('OHL Raw'!E156+((TODAY()-42993)/365),0)</f>
        <v>19</v>
      </c>
      <c r="G156">
        <f>'OHL Raw'!F156</f>
        <v>61</v>
      </c>
      <c r="H156" s="1">
        <f>'OHL Raw'!U156</f>
        <v>16.760000000000002</v>
      </c>
      <c r="I156" s="1">
        <f>'OHL Raw'!T156</f>
        <v>1022.42</v>
      </c>
      <c r="J156">
        <f>'OHL Raw'!AH156</f>
        <v>62</v>
      </c>
      <c r="K156">
        <f>'OHL Raw'!AI156</f>
        <v>49</v>
      </c>
      <c r="L156" s="1">
        <f t="shared" si="26"/>
        <v>3.6384264783552749</v>
      </c>
      <c r="M156" s="1">
        <f t="shared" si="27"/>
        <v>2.875530603861427</v>
      </c>
      <c r="N156">
        <f>'OHL Raw'!L156</f>
        <v>73</v>
      </c>
      <c r="O156" s="1">
        <f t="shared" si="28"/>
        <v>4.2839537567731458</v>
      </c>
      <c r="P156">
        <f>'OHL Raw'!AK156</f>
        <v>3</v>
      </c>
      <c r="Q156">
        <f>'OHL Raw'!AN156</f>
        <v>2</v>
      </c>
      <c r="R156">
        <f>'OHL Raw'!AQ156</f>
        <v>68</v>
      </c>
      <c r="S156" s="1">
        <f t="shared" si="33"/>
        <v>4.10958904109589</v>
      </c>
      <c r="T156" s="1">
        <f t="shared" si="34"/>
        <v>2.7397260273972601</v>
      </c>
      <c r="U156" s="1">
        <f t="shared" si="35"/>
        <v>93.150684931506845</v>
      </c>
      <c r="V156">
        <f>'OHL Raw'!J156</f>
        <v>9</v>
      </c>
      <c r="W156" s="1">
        <f t="shared" si="29"/>
        <v>0.52815868234189478</v>
      </c>
      <c r="X156">
        <f>'OHL Raw'!G156</f>
        <v>3</v>
      </c>
      <c r="Y156" s="1">
        <f t="shared" si="30"/>
        <v>0.17605289411396491</v>
      </c>
      <c r="Z156">
        <f>'OHL Raw'!AJ156</f>
        <v>1</v>
      </c>
      <c r="AA156">
        <f>'OHL Raw'!AM156</f>
        <v>0</v>
      </c>
      <c r="AB156">
        <f>'OHL Raw'!AP156</f>
        <v>2</v>
      </c>
      <c r="AC156" s="1">
        <f t="shared" si="36"/>
        <v>5.3390552299687188</v>
      </c>
      <c r="AD156" s="1">
        <f t="shared" si="31"/>
        <v>0.31331870835676445</v>
      </c>
      <c r="AE156" s="1">
        <f t="shared" si="37"/>
        <v>4.10958904109589</v>
      </c>
      <c r="AF156" s="1">
        <f t="shared" si="38"/>
        <v>7.3137742876283811</v>
      </c>
      <c r="AG156">
        <f>'OHL Raw'!AB156</f>
        <v>14.7</v>
      </c>
      <c r="AH156">
        <f>'OHL Raw'!AC156</f>
        <v>13.76</v>
      </c>
      <c r="AI156">
        <f>'OHL Raw'!AD156</f>
        <v>52.92</v>
      </c>
      <c r="AJ156">
        <f>'OHL Raw'!AE156</f>
        <v>51.03</v>
      </c>
    </row>
    <row r="157" spans="1:36" x14ac:dyDescent="0.2">
      <c r="A157" t="str">
        <f>'OHL Raw'!B157</f>
        <v>Elijah Roberts</v>
      </c>
      <c r="B157" t="s">
        <v>1748</v>
      </c>
      <c r="C157" t="str">
        <f>'OHL Raw'!C157</f>
        <v>D</v>
      </c>
      <c r="D157" t="str">
        <f t="shared" si="32"/>
        <v>D</v>
      </c>
      <c r="E157" t="str">
        <f>IF(ISNUMBER(SEARCH("/",'OHL Raw'!D157))=TRUE,"Multiple",'OHL Raw'!D157)</f>
        <v>NIAG</v>
      </c>
      <c r="F157" s="2">
        <f ca="1">ROUNDDOWN('OHL Raw'!E157+((TODAY()-42993)/365),0)</f>
        <v>19</v>
      </c>
      <c r="G157">
        <f>'OHL Raw'!F157</f>
        <v>64</v>
      </c>
      <c r="H157" s="1">
        <f>'OHL Raw'!U157</f>
        <v>13.92</v>
      </c>
      <c r="I157" s="1">
        <f>'OHL Raw'!T157</f>
        <v>891.08</v>
      </c>
      <c r="J157">
        <f>'OHL Raw'!AH157</f>
        <v>53</v>
      </c>
      <c r="K157">
        <f>'OHL Raw'!AI157</f>
        <v>41</v>
      </c>
      <c r="L157" s="1">
        <f t="shared" si="26"/>
        <v>3.5687031467432777</v>
      </c>
      <c r="M157" s="1">
        <f t="shared" si="27"/>
        <v>2.7606948871032904</v>
      </c>
      <c r="N157">
        <f>'OHL Raw'!L157</f>
        <v>88</v>
      </c>
      <c r="O157" s="1">
        <f t="shared" si="28"/>
        <v>5.9253939040265742</v>
      </c>
      <c r="P157">
        <f>'OHL Raw'!AK157</f>
        <v>8</v>
      </c>
      <c r="Q157">
        <f>'OHL Raw'!AN157</f>
        <v>7</v>
      </c>
      <c r="R157">
        <f>'OHL Raw'!AQ157</f>
        <v>73</v>
      </c>
      <c r="S157" s="1">
        <f t="shared" si="33"/>
        <v>9.0909090909090917</v>
      </c>
      <c r="T157" s="1">
        <f t="shared" si="34"/>
        <v>7.9545454545454541</v>
      </c>
      <c r="U157" s="1">
        <f t="shared" si="35"/>
        <v>82.954545454545453</v>
      </c>
      <c r="V157">
        <f>'OHL Raw'!J157</f>
        <v>10</v>
      </c>
      <c r="W157" s="1">
        <f t="shared" si="29"/>
        <v>0.6733402163666562</v>
      </c>
      <c r="X157">
        <f>'OHL Raw'!G157</f>
        <v>8</v>
      </c>
      <c r="Y157" s="1">
        <f t="shared" si="30"/>
        <v>0.53867217309332494</v>
      </c>
      <c r="Z157">
        <f>'OHL Raw'!AJ157</f>
        <v>4</v>
      </c>
      <c r="AA157">
        <f>'OHL Raw'!AM157</f>
        <v>0</v>
      </c>
      <c r="AB157">
        <f>'OHL Raw'!AP157</f>
        <v>4</v>
      </c>
      <c r="AC157" s="1">
        <f t="shared" si="36"/>
        <v>7.5508384885991093</v>
      </c>
      <c r="AD157" s="1">
        <f t="shared" si="31"/>
        <v>0.50842832216629985</v>
      </c>
      <c r="AE157" s="1">
        <f t="shared" si="37"/>
        <v>9.0909090909090917</v>
      </c>
      <c r="AF157" s="1">
        <f t="shared" si="38"/>
        <v>8.5804982824989882</v>
      </c>
      <c r="AG157">
        <f>'OHL Raw'!AB157</f>
        <v>13.17</v>
      </c>
      <c r="AH157">
        <f>'OHL Raw'!AC157</f>
        <v>14.27</v>
      </c>
      <c r="AI157">
        <f>'OHL Raw'!AD157</f>
        <v>52.06</v>
      </c>
      <c r="AJ157">
        <f>'OHL Raw'!AE157</f>
        <v>48.68</v>
      </c>
    </row>
    <row r="158" spans="1:36" x14ac:dyDescent="0.2">
      <c r="A158" t="str">
        <f>'OHL Raw'!B158</f>
        <v>Emmet Pierce</v>
      </c>
      <c r="B158" t="s">
        <v>1748</v>
      </c>
      <c r="C158" t="str">
        <f>'OHL Raw'!C158</f>
        <v>RW</v>
      </c>
      <c r="D158" t="str">
        <f t="shared" si="32"/>
        <v>F</v>
      </c>
      <c r="E158" t="str">
        <f>IF(ISNUMBER(SEARCH("/",'OHL Raw'!D158))=TRUE,"Multiple",'OHL Raw'!D158)</f>
        <v>LDN</v>
      </c>
      <c r="F158" s="2">
        <f ca="1">ROUNDDOWN('OHL Raw'!E158+((TODAY()-42993)/365),0)</f>
        <v>16</v>
      </c>
      <c r="G158">
        <f>'OHL Raw'!F158</f>
        <v>1</v>
      </c>
      <c r="H158" s="1">
        <f>'OHL Raw'!U158</f>
        <v>0</v>
      </c>
      <c r="I158" s="1">
        <f>'OHL Raw'!T158</f>
        <v>0</v>
      </c>
      <c r="J158">
        <f>'OHL Raw'!AH158</f>
        <v>0</v>
      </c>
      <c r="K158">
        <f>'OHL Raw'!AI158</f>
        <v>0</v>
      </c>
      <c r="L158" s="1" t="e">
        <f t="shared" si="26"/>
        <v>#DIV/0!</v>
      </c>
      <c r="M158" s="1" t="e">
        <f t="shared" si="27"/>
        <v>#DIV/0!</v>
      </c>
      <c r="N158">
        <f>'OHL Raw'!L158</f>
        <v>0</v>
      </c>
      <c r="O158" s="1" t="e">
        <f t="shared" si="28"/>
        <v>#DIV/0!</v>
      </c>
      <c r="P158">
        <f>'OHL Raw'!AK158</f>
        <v>0</v>
      </c>
      <c r="Q158">
        <f>'OHL Raw'!AN158</f>
        <v>0</v>
      </c>
      <c r="R158">
        <f>'OHL Raw'!AQ158</f>
        <v>0</v>
      </c>
      <c r="S158" s="1" t="e">
        <f t="shared" si="33"/>
        <v>#DIV/0!</v>
      </c>
      <c r="T158" s="1" t="e">
        <f t="shared" si="34"/>
        <v>#DIV/0!</v>
      </c>
      <c r="U158" s="1" t="e">
        <f t="shared" si="35"/>
        <v>#DIV/0!</v>
      </c>
      <c r="V158">
        <f>'OHL Raw'!J158</f>
        <v>0</v>
      </c>
      <c r="W158" s="1" t="e">
        <f t="shared" si="29"/>
        <v>#DIV/0!</v>
      </c>
      <c r="X158">
        <f>'OHL Raw'!G158</f>
        <v>0</v>
      </c>
      <c r="Y158" s="1" t="e">
        <f t="shared" si="30"/>
        <v>#DIV/0!</v>
      </c>
      <c r="Z158">
        <f>'OHL Raw'!AJ158</f>
        <v>0</v>
      </c>
      <c r="AA158">
        <f>'OHL Raw'!AM158</f>
        <v>0</v>
      </c>
      <c r="AB158">
        <f>'OHL Raw'!AP158</f>
        <v>0</v>
      </c>
      <c r="AC158" s="1">
        <f t="shared" si="36"/>
        <v>0</v>
      </c>
      <c r="AD158" s="1" t="e">
        <f t="shared" si="31"/>
        <v>#DIV/0!</v>
      </c>
      <c r="AE158" s="1" t="e">
        <f t="shared" si="37"/>
        <v>#DIV/0!</v>
      </c>
      <c r="AF158" s="1" t="e">
        <f t="shared" si="38"/>
        <v>#DIV/0!</v>
      </c>
      <c r="AG158">
        <f>'OHL Raw'!AB158</f>
        <v>0</v>
      </c>
      <c r="AH158">
        <f>'OHL Raw'!AC158</f>
        <v>0</v>
      </c>
      <c r="AI158">
        <f>'OHL Raw'!AD158</f>
        <v>0</v>
      </c>
      <c r="AJ158">
        <f>'OHL Raw'!AE158</f>
        <v>0</v>
      </c>
    </row>
    <row r="159" spans="1:36" x14ac:dyDescent="0.2">
      <c r="A159" t="str">
        <f>'OHL Raw'!B159</f>
        <v>Emmett Gordon</v>
      </c>
      <c r="B159" t="s">
        <v>1748</v>
      </c>
      <c r="C159" t="str">
        <f>'OHL Raw'!C159</f>
        <v>D</v>
      </c>
      <c r="D159" t="str">
        <f t="shared" si="32"/>
        <v>D</v>
      </c>
      <c r="E159" t="str">
        <f>IF(ISNUMBER(SEARCH("/",'OHL Raw'!D159))=TRUE,"Multiple",'OHL Raw'!D159)</f>
        <v>KGN</v>
      </c>
      <c r="F159" s="2">
        <f ca="1">ROUNDDOWN('OHL Raw'!E159+((TODAY()-42993)/365),0)</f>
        <v>18</v>
      </c>
      <c r="G159">
        <f>'OHL Raw'!F159</f>
        <v>44</v>
      </c>
      <c r="H159" s="1">
        <f>'OHL Raw'!U159</f>
        <v>9.52</v>
      </c>
      <c r="I159" s="1">
        <f>'OHL Raw'!T159</f>
        <v>418.92</v>
      </c>
      <c r="J159">
        <f>'OHL Raw'!AH159</f>
        <v>14</v>
      </c>
      <c r="K159">
        <f>'OHL Raw'!AI159</f>
        <v>18</v>
      </c>
      <c r="L159" s="1">
        <f t="shared" si="26"/>
        <v>2.005156115726153</v>
      </c>
      <c r="M159" s="1">
        <f t="shared" si="27"/>
        <v>2.5780578630764825</v>
      </c>
      <c r="N159">
        <f>'OHL Raw'!L159</f>
        <v>20</v>
      </c>
      <c r="O159" s="1">
        <f t="shared" si="28"/>
        <v>2.8645087367516466</v>
      </c>
      <c r="P159">
        <f>'OHL Raw'!AK159</f>
        <v>1</v>
      </c>
      <c r="Q159">
        <f>'OHL Raw'!AN159</f>
        <v>1</v>
      </c>
      <c r="R159">
        <f>'OHL Raw'!AQ159</f>
        <v>18</v>
      </c>
      <c r="S159" s="1">
        <f t="shared" si="33"/>
        <v>5</v>
      </c>
      <c r="T159" s="1">
        <f t="shared" si="34"/>
        <v>5</v>
      </c>
      <c r="U159" s="1">
        <f t="shared" si="35"/>
        <v>90</v>
      </c>
      <c r="V159">
        <f>'OHL Raw'!J159</f>
        <v>1</v>
      </c>
      <c r="W159" s="1">
        <f t="shared" si="29"/>
        <v>0.14322543683758235</v>
      </c>
      <c r="X159">
        <f>'OHL Raw'!G159</f>
        <v>0</v>
      </c>
      <c r="Y159" s="1">
        <f t="shared" si="30"/>
        <v>0</v>
      </c>
      <c r="Z159">
        <f>'OHL Raw'!AJ159</f>
        <v>0</v>
      </c>
      <c r="AA159">
        <f>'OHL Raw'!AM159</f>
        <v>0</v>
      </c>
      <c r="AB159">
        <f>'OHL Raw'!AP159</f>
        <v>0</v>
      </c>
      <c r="AC159" s="1">
        <f t="shared" si="36"/>
        <v>1.5343681781808929</v>
      </c>
      <c r="AD159" s="1">
        <f t="shared" si="31"/>
        <v>0.21976055258964378</v>
      </c>
      <c r="AE159" s="1">
        <f t="shared" si="37"/>
        <v>0</v>
      </c>
      <c r="AF159" s="1">
        <f t="shared" si="38"/>
        <v>7.6718408909044644</v>
      </c>
      <c r="AG159">
        <f>'OHL Raw'!AB159</f>
        <v>14.58</v>
      </c>
      <c r="AH159">
        <f>'OHL Raw'!AC159</f>
        <v>13.63</v>
      </c>
      <c r="AI159">
        <f>'OHL Raw'!AD159</f>
        <v>52.43</v>
      </c>
      <c r="AJ159">
        <f>'OHL Raw'!AE159</f>
        <v>47.67</v>
      </c>
    </row>
    <row r="160" spans="1:36" x14ac:dyDescent="0.2">
      <c r="A160" t="str">
        <f>'OHL Raw'!B160</f>
        <v>Emmett Serensits</v>
      </c>
      <c r="B160" t="s">
        <v>1748</v>
      </c>
      <c r="C160" t="str">
        <f>'OHL Raw'!C160</f>
        <v>D</v>
      </c>
      <c r="D160" t="str">
        <f t="shared" si="32"/>
        <v>D</v>
      </c>
      <c r="E160" t="str">
        <f>IF(ISNUMBER(SEARCH("/",'OHL Raw'!D160))=TRUE,"Multiple",'OHL Raw'!D160)</f>
        <v>SBY</v>
      </c>
      <c r="F160" s="2">
        <f ca="1">ROUNDDOWN('OHL Raw'!E160+((TODAY()-42993)/365),0)</f>
        <v>18</v>
      </c>
      <c r="G160">
        <f>'OHL Raw'!F160</f>
        <v>61</v>
      </c>
      <c r="H160" s="1">
        <f>'OHL Raw'!U160</f>
        <v>11.13</v>
      </c>
      <c r="I160" s="1">
        <f>'OHL Raw'!T160</f>
        <v>678.88</v>
      </c>
      <c r="J160">
        <f>'OHL Raw'!AH160</f>
        <v>23</v>
      </c>
      <c r="K160">
        <f>'OHL Raw'!AI160</f>
        <v>39</v>
      </c>
      <c r="L160" s="1">
        <f t="shared" si="26"/>
        <v>2.0327598397360358</v>
      </c>
      <c r="M160" s="1">
        <f t="shared" si="27"/>
        <v>3.4468536412915389</v>
      </c>
      <c r="N160">
        <f>'OHL Raw'!L160</f>
        <v>42</v>
      </c>
      <c r="O160" s="1">
        <f t="shared" si="28"/>
        <v>3.7119962290831956</v>
      </c>
      <c r="P160">
        <f>'OHL Raw'!AK160</f>
        <v>1</v>
      </c>
      <c r="Q160">
        <f>'OHL Raw'!AN160</f>
        <v>0</v>
      </c>
      <c r="R160">
        <f>'OHL Raw'!AQ160</f>
        <v>41</v>
      </c>
      <c r="S160" s="1">
        <f t="shared" si="33"/>
        <v>2.3809523809523809</v>
      </c>
      <c r="T160" s="1">
        <f t="shared" si="34"/>
        <v>0</v>
      </c>
      <c r="U160" s="1">
        <f t="shared" si="35"/>
        <v>97.61904761904762</v>
      </c>
      <c r="V160">
        <f>'OHL Raw'!J160</f>
        <v>5</v>
      </c>
      <c r="W160" s="1">
        <f t="shared" si="29"/>
        <v>0.44190431298609473</v>
      </c>
      <c r="X160">
        <f>'OHL Raw'!G160</f>
        <v>2</v>
      </c>
      <c r="Y160" s="1">
        <f t="shared" si="30"/>
        <v>0.17676172519443789</v>
      </c>
      <c r="Z160">
        <f>'OHL Raw'!AJ160</f>
        <v>0</v>
      </c>
      <c r="AA160">
        <f>'OHL Raw'!AM160</f>
        <v>0</v>
      </c>
      <c r="AB160">
        <f>'OHL Raw'!AP160</f>
        <v>2</v>
      </c>
      <c r="AC160" s="1">
        <f t="shared" si="36"/>
        <v>2.8484426229065414</v>
      </c>
      <c r="AD160" s="1">
        <f t="shared" si="31"/>
        <v>0.25174781607116498</v>
      </c>
      <c r="AE160" s="1">
        <f t="shared" si="37"/>
        <v>4.7619047619047619</v>
      </c>
      <c r="AF160" s="1">
        <f t="shared" si="38"/>
        <v>6.7820062450155749</v>
      </c>
      <c r="AG160">
        <f>'OHL Raw'!AB160</f>
        <v>13.81</v>
      </c>
      <c r="AH160">
        <f>'OHL Raw'!AC160</f>
        <v>13.84</v>
      </c>
      <c r="AI160">
        <f>'OHL Raw'!AD160</f>
        <v>43.34</v>
      </c>
      <c r="AJ160">
        <f>'OHL Raw'!AE160</f>
        <v>51.88</v>
      </c>
    </row>
    <row r="161" spans="1:36" x14ac:dyDescent="0.2">
      <c r="A161" t="str">
        <f>'OHL Raw'!B161</f>
        <v>Emmett Sproule</v>
      </c>
      <c r="B161" t="s">
        <v>1748</v>
      </c>
      <c r="C161" t="str">
        <f>'OHL Raw'!C161</f>
        <v>C</v>
      </c>
      <c r="D161" t="str">
        <f t="shared" si="32"/>
        <v>F</v>
      </c>
      <c r="E161" t="str">
        <f>IF(ISNUMBER(SEARCH("/",'OHL Raw'!D161))=TRUE,"Multiple",'OHL Raw'!D161)</f>
        <v>ER</v>
      </c>
      <c r="F161" s="2">
        <f ca="1">ROUNDDOWN('OHL Raw'!E161+((TODAY()-42993)/365),0)</f>
        <v>17</v>
      </c>
      <c r="G161">
        <f>'OHL Raw'!F161</f>
        <v>56</v>
      </c>
      <c r="H161" s="1">
        <f>'OHL Raw'!U161</f>
        <v>10.74</v>
      </c>
      <c r="I161" s="1">
        <f>'OHL Raw'!T161</f>
        <v>601.42999999999995</v>
      </c>
      <c r="J161">
        <f>'OHL Raw'!AH161</f>
        <v>19</v>
      </c>
      <c r="K161">
        <f>'OHL Raw'!AI161</f>
        <v>34</v>
      </c>
      <c r="L161" s="1">
        <f t="shared" si="26"/>
        <v>1.8954824335334122</v>
      </c>
      <c r="M161" s="1">
        <f t="shared" si="27"/>
        <v>3.3919159336913691</v>
      </c>
      <c r="N161">
        <f>'OHL Raw'!L161</f>
        <v>47</v>
      </c>
      <c r="O161" s="1">
        <f t="shared" si="28"/>
        <v>4.6888249671615982</v>
      </c>
      <c r="P161">
        <f>'OHL Raw'!AK161</f>
        <v>9</v>
      </c>
      <c r="Q161">
        <f>'OHL Raw'!AN161</f>
        <v>7</v>
      </c>
      <c r="R161">
        <f>'OHL Raw'!AQ161</f>
        <v>31</v>
      </c>
      <c r="S161" s="1">
        <f t="shared" si="33"/>
        <v>19.148936170212767</v>
      </c>
      <c r="T161" s="1">
        <f t="shared" si="34"/>
        <v>14.893617021276595</v>
      </c>
      <c r="U161" s="1">
        <f t="shared" si="35"/>
        <v>65.957446808510639</v>
      </c>
      <c r="V161">
        <f>'OHL Raw'!J161</f>
        <v>11</v>
      </c>
      <c r="W161" s="1">
        <f t="shared" si="29"/>
        <v>1.0973845667825017</v>
      </c>
      <c r="X161">
        <f>'OHL Raw'!G161</f>
        <v>5</v>
      </c>
      <c r="Y161" s="1">
        <f t="shared" si="30"/>
        <v>0.49881116671931897</v>
      </c>
      <c r="Z161">
        <f>'OHL Raw'!AJ161</f>
        <v>1</v>
      </c>
      <c r="AA161">
        <f>'OHL Raw'!AM161</f>
        <v>0</v>
      </c>
      <c r="AB161">
        <f>'OHL Raw'!AP161</f>
        <v>4</v>
      </c>
      <c r="AC161" s="1">
        <f t="shared" si="36"/>
        <v>5.0676954235203784</v>
      </c>
      <c r="AD161" s="1">
        <f t="shared" si="31"/>
        <v>0.50556461335687064</v>
      </c>
      <c r="AE161" s="1">
        <f t="shared" si="37"/>
        <v>10.638297872340425</v>
      </c>
      <c r="AF161" s="1">
        <f t="shared" si="38"/>
        <v>10.782330688341233</v>
      </c>
      <c r="AG161">
        <f>'OHL Raw'!AB161</f>
        <v>13.33</v>
      </c>
      <c r="AH161">
        <f>'OHL Raw'!AC161</f>
        <v>13.05</v>
      </c>
      <c r="AI161">
        <f>'OHL Raw'!AD161</f>
        <v>42.79</v>
      </c>
      <c r="AJ161">
        <f>'OHL Raw'!AE161</f>
        <v>47.64</v>
      </c>
    </row>
    <row r="162" spans="1:36" x14ac:dyDescent="0.2">
      <c r="A162" t="str">
        <f>'OHL Raw'!B162</f>
        <v>Eric Allair</v>
      </c>
      <c r="B162" t="s">
        <v>1748</v>
      </c>
      <c r="C162" t="str">
        <f>'OHL Raw'!C162</f>
        <v>D</v>
      </c>
      <c r="D162" t="str">
        <f t="shared" si="32"/>
        <v>D</v>
      </c>
      <c r="E162" t="str">
        <f>IF(ISNUMBER(SEARCH("/",'OHL Raw'!D162))=TRUE,"Multiple",'OHL Raw'!D162)</f>
        <v>NB</v>
      </c>
      <c r="F162" s="2">
        <f ca="1">ROUNDDOWN('OHL Raw'!E162+((TODAY()-42993)/365),0)</f>
        <v>18</v>
      </c>
      <c r="G162">
        <f>'OHL Raw'!F162</f>
        <v>13</v>
      </c>
      <c r="H162" s="1">
        <f>'OHL Raw'!U162</f>
        <v>10.09</v>
      </c>
      <c r="I162" s="1">
        <f>'OHL Raw'!T162</f>
        <v>131.18</v>
      </c>
      <c r="J162">
        <f>'OHL Raw'!AH162</f>
        <v>3</v>
      </c>
      <c r="K162">
        <f>'OHL Raw'!AI162</f>
        <v>9</v>
      </c>
      <c r="L162" s="1">
        <f t="shared" si="26"/>
        <v>1.3721603903033999</v>
      </c>
      <c r="M162" s="1">
        <f t="shared" si="27"/>
        <v>4.1164811709102</v>
      </c>
      <c r="N162">
        <f>'OHL Raw'!L162</f>
        <v>12</v>
      </c>
      <c r="O162" s="1">
        <f t="shared" si="28"/>
        <v>5.4886415612135995</v>
      </c>
      <c r="P162">
        <f>'OHL Raw'!AK162</f>
        <v>0</v>
      </c>
      <c r="Q162">
        <f>'OHL Raw'!AN162</f>
        <v>0</v>
      </c>
      <c r="R162">
        <f>'OHL Raw'!AQ162</f>
        <v>12</v>
      </c>
      <c r="S162" s="1">
        <f t="shared" si="33"/>
        <v>0</v>
      </c>
      <c r="T162" s="1">
        <f t="shared" si="34"/>
        <v>0</v>
      </c>
      <c r="U162" s="1">
        <f t="shared" si="35"/>
        <v>100</v>
      </c>
      <c r="V162">
        <f>'OHL Raw'!J162</f>
        <v>1</v>
      </c>
      <c r="W162" s="1">
        <f t="shared" si="29"/>
        <v>0.45738679676779997</v>
      </c>
      <c r="X162">
        <f>'OHL Raw'!G162</f>
        <v>0</v>
      </c>
      <c r="Y162" s="1">
        <f t="shared" si="30"/>
        <v>0</v>
      </c>
      <c r="Z162">
        <f>'OHL Raw'!AJ162</f>
        <v>0</v>
      </c>
      <c r="AA162">
        <f>'OHL Raw'!AM162</f>
        <v>0</v>
      </c>
      <c r="AB162">
        <f>'OHL Raw'!AP162</f>
        <v>0</v>
      </c>
      <c r="AC162" s="1">
        <f t="shared" si="36"/>
        <v>0.77083166573281048</v>
      </c>
      <c r="AD162" s="1">
        <f t="shared" si="31"/>
        <v>0.35256822643671765</v>
      </c>
      <c r="AE162" s="1">
        <f t="shared" si="37"/>
        <v>0</v>
      </c>
      <c r="AF162" s="1">
        <f t="shared" si="38"/>
        <v>6.423597214440087</v>
      </c>
      <c r="AG162">
        <f>'OHL Raw'!AB162</f>
        <v>12.7</v>
      </c>
      <c r="AH162">
        <f>'OHL Raw'!AC162</f>
        <v>13.43</v>
      </c>
      <c r="AI162">
        <f>'OHL Raw'!AD162</f>
        <v>47.42</v>
      </c>
      <c r="AJ162">
        <f>'OHL Raw'!AE162</f>
        <v>52.72</v>
      </c>
    </row>
    <row r="163" spans="1:36" x14ac:dyDescent="0.2">
      <c r="A163" t="str">
        <f>'OHL Raw'!B163</f>
        <v>Eric Guest</v>
      </c>
      <c r="B163" t="s">
        <v>1748</v>
      </c>
      <c r="C163" t="str">
        <f>'OHL Raw'!C163</f>
        <v>C</v>
      </c>
      <c r="D163" t="str">
        <f t="shared" si="32"/>
        <v>F</v>
      </c>
      <c r="E163" t="str">
        <f>IF(ISNUMBER(SEARCH("/",'OHL Raw'!D163))=TRUE,"Multiple",'OHL Raw'!D163)</f>
        <v>KIT</v>
      </c>
      <c r="F163" s="2">
        <f ca="1">ROUNDDOWN('OHL Raw'!E163+((TODAY()-42993)/365),0)</f>
        <v>18</v>
      </c>
      <c r="G163">
        <f>'OHL Raw'!F163</f>
        <v>43</v>
      </c>
      <c r="H163" s="1">
        <f>'OHL Raw'!U163</f>
        <v>8.93</v>
      </c>
      <c r="I163" s="1">
        <f>'OHL Raw'!T163</f>
        <v>384.14</v>
      </c>
      <c r="J163">
        <f>'OHL Raw'!AH163</f>
        <v>12</v>
      </c>
      <c r="K163">
        <f>'OHL Raw'!AI163</f>
        <v>16</v>
      </c>
      <c r="L163" s="1">
        <f t="shared" si="26"/>
        <v>1.8743166553860573</v>
      </c>
      <c r="M163" s="1">
        <f t="shared" si="27"/>
        <v>2.4990888738480761</v>
      </c>
      <c r="N163">
        <f>'OHL Raw'!L163</f>
        <v>39</v>
      </c>
      <c r="O163" s="1">
        <f t="shared" si="28"/>
        <v>6.0915291300046865</v>
      </c>
      <c r="P163">
        <f>'OHL Raw'!AK163</f>
        <v>5</v>
      </c>
      <c r="Q163">
        <f>'OHL Raw'!AN163</f>
        <v>4</v>
      </c>
      <c r="R163">
        <f>'OHL Raw'!AQ163</f>
        <v>30</v>
      </c>
      <c r="S163" s="1">
        <f t="shared" si="33"/>
        <v>12.820512820512819</v>
      </c>
      <c r="T163" s="1">
        <f t="shared" si="34"/>
        <v>10.256410256410255</v>
      </c>
      <c r="U163" s="1">
        <f t="shared" si="35"/>
        <v>76.923076923076934</v>
      </c>
      <c r="V163">
        <f>'OHL Raw'!J163</f>
        <v>6</v>
      </c>
      <c r="W163" s="1">
        <f t="shared" si="29"/>
        <v>0.93715832769302865</v>
      </c>
      <c r="X163">
        <f>'OHL Raw'!G163</f>
        <v>4</v>
      </c>
      <c r="Y163" s="1">
        <f t="shared" si="30"/>
        <v>0.62477221846201902</v>
      </c>
      <c r="Z163">
        <f>'OHL Raw'!AJ163</f>
        <v>3</v>
      </c>
      <c r="AA163">
        <f>'OHL Raw'!AM163</f>
        <v>0</v>
      </c>
      <c r="AB163">
        <f>'OHL Raw'!AP163</f>
        <v>1</v>
      </c>
      <c r="AC163" s="1">
        <f t="shared" si="36"/>
        <v>3.6543296476448406</v>
      </c>
      <c r="AD163" s="1">
        <f t="shared" si="31"/>
        <v>0.57078091023764888</v>
      </c>
      <c r="AE163" s="1">
        <f t="shared" si="37"/>
        <v>10.256410256410255</v>
      </c>
      <c r="AF163" s="1">
        <f t="shared" si="38"/>
        <v>9.3700760196021555</v>
      </c>
      <c r="AG163">
        <f>'OHL Raw'!AB163</f>
        <v>13.21</v>
      </c>
      <c r="AH163">
        <f>'OHL Raw'!AC163</f>
        <v>13.2</v>
      </c>
      <c r="AI163">
        <f>'OHL Raw'!AD163</f>
        <v>52.6</v>
      </c>
      <c r="AJ163">
        <f>'OHL Raw'!AE163</f>
        <v>47.03</v>
      </c>
    </row>
    <row r="164" spans="1:36" x14ac:dyDescent="0.2">
      <c r="A164" t="str">
        <f>'OHL Raw'!B164</f>
        <v>Eric Henderson</v>
      </c>
      <c r="B164" t="s">
        <v>1748</v>
      </c>
      <c r="C164" t="str">
        <f>'OHL Raw'!C164</f>
        <v>LW</v>
      </c>
      <c r="D164" t="str">
        <f t="shared" si="32"/>
        <v>F</v>
      </c>
      <c r="E164" t="str">
        <f>IF(ISNUMBER(SEARCH("/",'OHL Raw'!D164))=TRUE,"Multiple",'OHL Raw'!D164)</f>
        <v>OSH</v>
      </c>
      <c r="F164" s="2">
        <f ca="1">ROUNDDOWN('OHL Raw'!E164+((TODAY()-42993)/365),0)</f>
        <v>20</v>
      </c>
      <c r="G164">
        <f>'OHL Raw'!F164</f>
        <v>66</v>
      </c>
      <c r="H164" s="1">
        <f>'OHL Raw'!U164</f>
        <v>11.71</v>
      </c>
      <c r="I164" s="1">
        <f>'OHL Raw'!T164</f>
        <v>772.58</v>
      </c>
      <c r="J164">
        <f>'OHL Raw'!AH164</f>
        <v>38</v>
      </c>
      <c r="K164">
        <f>'OHL Raw'!AI164</f>
        <v>36</v>
      </c>
      <c r="L164" s="1">
        <f t="shared" si="26"/>
        <v>2.9511506898961919</v>
      </c>
      <c r="M164" s="1">
        <f t="shared" si="27"/>
        <v>2.7958269693753399</v>
      </c>
      <c r="N164">
        <f>'OHL Raw'!L164</f>
        <v>103</v>
      </c>
      <c r="O164" s="1">
        <f t="shared" si="28"/>
        <v>7.9991716068238876</v>
      </c>
      <c r="P164">
        <f>'OHL Raw'!AK164</f>
        <v>17</v>
      </c>
      <c r="Q164">
        <f>'OHL Raw'!AN164</f>
        <v>6</v>
      </c>
      <c r="R164">
        <f>'OHL Raw'!AQ164</f>
        <v>80</v>
      </c>
      <c r="S164" s="1">
        <f t="shared" si="33"/>
        <v>16.50485436893204</v>
      </c>
      <c r="T164" s="1">
        <f t="shared" si="34"/>
        <v>5.825242718446602</v>
      </c>
      <c r="U164" s="1">
        <f t="shared" si="35"/>
        <v>77.669902912621353</v>
      </c>
      <c r="V164">
        <f>'OHL Raw'!J164</f>
        <v>18</v>
      </c>
      <c r="W164" s="1">
        <f t="shared" si="29"/>
        <v>1.39791348468767</v>
      </c>
      <c r="X164">
        <f>'OHL Raw'!G164</f>
        <v>7</v>
      </c>
      <c r="Y164" s="1">
        <f t="shared" si="30"/>
        <v>0.54363302182298268</v>
      </c>
      <c r="Z164">
        <f>'OHL Raw'!AJ164</f>
        <v>4</v>
      </c>
      <c r="AA164">
        <f>'OHL Raw'!AM164</f>
        <v>0</v>
      </c>
      <c r="AB164">
        <f>'OHL Raw'!AP164</f>
        <v>3</v>
      </c>
      <c r="AC164" s="1">
        <f t="shared" si="36"/>
        <v>9.7700472638892943</v>
      </c>
      <c r="AD164" s="1">
        <f t="shared" si="31"/>
        <v>0.75876004534592878</v>
      </c>
      <c r="AE164" s="1">
        <f t="shared" si="37"/>
        <v>6.7961165048543686</v>
      </c>
      <c r="AF164" s="1">
        <f t="shared" si="38"/>
        <v>9.4854827804750421</v>
      </c>
      <c r="AG164">
        <f>'OHL Raw'!AB164</f>
        <v>13.18</v>
      </c>
      <c r="AH164">
        <f>'OHL Raw'!AC164</f>
        <v>13.68</v>
      </c>
      <c r="AI164">
        <f>'OHL Raw'!AD164</f>
        <v>50.53</v>
      </c>
      <c r="AJ164">
        <f>'OHL Raw'!AE164</f>
        <v>49.99</v>
      </c>
    </row>
    <row r="165" spans="1:36" x14ac:dyDescent="0.2">
      <c r="A165" t="str">
        <f>'OHL Raw'!B165</f>
        <v>Eric Uba</v>
      </c>
      <c r="B165" t="s">
        <v>1748</v>
      </c>
      <c r="C165" t="str">
        <f>'OHL Raw'!C165</f>
        <v>RW</v>
      </c>
      <c r="D165" t="str">
        <f t="shared" si="32"/>
        <v>F</v>
      </c>
      <c r="E165" t="str">
        <f>IF(ISNUMBER(SEARCH("/",'OHL Raw'!D165))=TRUE,"Multiple",'OHL Raw'!D165)</f>
        <v>FLNT</v>
      </c>
      <c r="F165" s="2">
        <f ca="1">ROUNDDOWN('OHL Raw'!E165+((TODAY()-42993)/365),0)</f>
        <v>17</v>
      </c>
      <c r="G165">
        <f>'OHL Raw'!F165</f>
        <v>4</v>
      </c>
      <c r="H165" s="1">
        <f>'OHL Raw'!U165</f>
        <v>7.64</v>
      </c>
      <c r="I165" s="1">
        <f>'OHL Raw'!T165</f>
        <v>30.57</v>
      </c>
      <c r="J165">
        <f>'OHL Raw'!AH165</f>
        <v>1</v>
      </c>
      <c r="K165">
        <f>'OHL Raw'!AI165</f>
        <v>1</v>
      </c>
      <c r="L165" s="1">
        <f t="shared" si="26"/>
        <v>1.9627085377821392</v>
      </c>
      <c r="M165" s="1">
        <f t="shared" si="27"/>
        <v>1.9627085377821392</v>
      </c>
      <c r="N165">
        <f>'OHL Raw'!L165</f>
        <v>7</v>
      </c>
      <c r="O165" s="1">
        <f t="shared" si="28"/>
        <v>13.738959764474975</v>
      </c>
      <c r="P165">
        <f>'OHL Raw'!AK165</f>
        <v>1</v>
      </c>
      <c r="Q165">
        <f>'OHL Raw'!AN165</f>
        <v>1</v>
      </c>
      <c r="R165">
        <f>'OHL Raw'!AQ165</f>
        <v>5</v>
      </c>
      <c r="S165" s="1">
        <f t="shared" si="33"/>
        <v>14.285714285714285</v>
      </c>
      <c r="T165" s="1">
        <f t="shared" si="34"/>
        <v>14.285714285714285</v>
      </c>
      <c r="U165" s="1">
        <f t="shared" si="35"/>
        <v>71.428571428571431</v>
      </c>
      <c r="V165">
        <f>'OHL Raw'!J165</f>
        <v>0</v>
      </c>
      <c r="W165" s="1">
        <f t="shared" si="29"/>
        <v>0</v>
      </c>
      <c r="X165">
        <f>'OHL Raw'!G165</f>
        <v>0</v>
      </c>
      <c r="Y165" s="1">
        <f t="shared" si="30"/>
        <v>0</v>
      </c>
      <c r="Z165">
        <f>'OHL Raw'!AJ165</f>
        <v>0</v>
      </c>
      <c r="AA165">
        <f>'OHL Raw'!AM165</f>
        <v>0</v>
      </c>
      <c r="AB165">
        <f>'OHL Raw'!AP165</f>
        <v>0</v>
      </c>
      <c r="AC165" s="1">
        <f t="shared" si="36"/>
        <v>0.69930054030368161</v>
      </c>
      <c r="AD165" s="1">
        <f t="shared" si="31"/>
        <v>1.372523140929699</v>
      </c>
      <c r="AE165" s="1">
        <f t="shared" si="37"/>
        <v>0</v>
      </c>
      <c r="AF165" s="1">
        <f t="shared" si="38"/>
        <v>9.9900077186240228</v>
      </c>
      <c r="AG165">
        <f>'OHL Raw'!AB165</f>
        <v>12.68</v>
      </c>
      <c r="AH165">
        <f>'OHL Raw'!AC165</f>
        <v>14.19</v>
      </c>
      <c r="AI165">
        <f>'OHL Raw'!AD165</f>
        <v>31.68</v>
      </c>
      <c r="AJ165">
        <f>'OHL Raw'!AE165</f>
        <v>46.14</v>
      </c>
    </row>
    <row r="166" spans="1:36" x14ac:dyDescent="0.2">
      <c r="A166" t="str">
        <f>'OHL Raw'!B166</f>
        <v>Ethan Keppen</v>
      </c>
      <c r="B166" t="s">
        <v>1748</v>
      </c>
      <c r="C166" t="str">
        <f>'OHL Raw'!C166</f>
        <v>LW</v>
      </c>
      <c r="D166" t="str">
        <f t="shared" si="32"/>
        <v>F</v>
      </c>
      <c r="E166" t="str">
        <f>IF(ISNUMBER(SEARCH("/",'OHL Raw'!D166))=TRUE,"Multiple",'OHL Raw'!D166)</f>
        <v>FLNT</v>
      </c>
      <c r="F166" s="2">
        <f ca="1">ROUNDDOWN('OHL Raw'!E166+((TODAY()-42993)/365),0)</f>
        <v>17</v>
      </c>
      <c r="G166">
        <f>'OHL Raw'!F166</f>
        <v>63</v>
      </c>
      <c r="H166" s="1">
        <f>'OHL Raw'!U166</f>
        <v>10.9</v>
      </c>
      <c r="I166" s="1">
        <f>'OHL Raw'!T166</f>
        <v>686.39</v>
      </c>
      <c r="J166">
        <f>'OHL Raw'!AH166</f>
        <v>24</v>
      </c>
      <c r="K166">
        <f>'OHL Raw'!AI166</f>
        <v>41</v>
      </c>
      <c r="L166" s="1">
        <f t="shared" si="26"/>
        <v>2.0979326621891343</v>
      </c>
      <c r="M166" s="1">
        <f t="shared" si="27"/>
        <v>3.5839682979064378</v>
      </c>
      <c r="N166">
        <f>'OHL Raw'!L166</f>
        <v>99</v>
      </c>
      <c r="O166" s="1">
        <f t="shared" si="28"/>
        <v>8.6539722315301795</v>
      </c>
      <c r="P166">
        <f>'OHL Raw'!AK166</f>
        <v>14</v>
      </c>
      <c r="Q166">
        <f>'OHL Raw'!AN166</f>
        <v>13</v>
      </c>
      <c r="R166">
        <f>'OHL Raw'!AQ166</f>
        <v>72</v>
      </c>
      <c r="S166" s="1">
        <f t="shared" si="33"/>
        <v>14.14141414141414</v>
      </c>
      <c r="T166" s="1">
        <f t="shared" si="34"/>
        <v>13.131313131313133</v>
      </c>
      <c r="U166" s="1">
        <f t="shared" si="35"/>
        <v>72.727272727272734</v>
      </c>
      <c r="V166">
        <f>'OHL Raw'!J166</f>
        <v>12</v>
      </c>
      <c r="W166" s="1">
        <f t="shared" si="29"/>
        <v>1.0489663310945672</v>
      </c>
      <c r="X166">
        <f>'OHL Raw'!G166</f>
        <v>9</v>
      </c>
      <c r="Y166" s="1">
        <f t="shared" si="30"/>
        <v>0.78672474832092543</v>
      </c>
      <c r="Z166">
        <f>'OHL Raw'!AJ166</f>
        <v>4</v>
      </c>
      <c r="AA166">
        <f>'OHL Raw'!AM166</f>
        <v>3</v>
      </c>
      <c r="AB166">
        <f>'OHL Raw'!AP166</f>
        <v>2</v>
      </c>
      <c r="AC166" s="1">
        <f t="shared" si="36"/>
        <v>9.7553265939447726</v>
      </c>
      <c r="AD166" s="1">
        <f t="shared" si="31"/>
        <v>0.85275076215662582</v>
      </c>
      <c r="AE166" s="1">
        <f t="shared" si="37"/>
        <v>9.0909090909090917</v>
      </c>
      <c r="AF166" s="1">
        <f t="shared" si="38"/>
        <v>9.8538652464088603</v>
      </c>
      <c r="AG166">
        <f>'OHL Raw'!AB166</f>
        <v>13.69</v>
      </c>
      <c r="AH166">
        <f>'OHL Raw'!AC166</f>
        <v>13.95</v>
      </c>
      <c r="AI166">
        <f>'OHL Raw'!AD166</f>
        <v>36.04</v>
      </c>
      <c r="AJ166">
        <f>'OHL Raw'!AE166</f>
        <v>52.36</v>
      </c>
    </row>
    <row r="167" spans="1:36" x14ac:dyDescent="0.2">
      <c r="A167" t="str">
        <f>'OHL Raw'!B167</f>
        <v>Ethan Szypula</v>
      </c>
      <c r="B167" t="s">
        <v>1748</v>
      </c>
      <c r="C167" t="str">
        <f>'OHL Raw'!C167</f>
        <v>C</v>
      </c>
      <c r="D167" t="str">
        <f t="shared" si="32"/>
        <v>F</v>
      </c>
      <c r="E167" t="str">
        <f>IF(ISNUMBER(SEARCH("/",'OHL Raw'!D167))=TRUE,"Multiple",'OHL Raw'!D167)</f>
        <v>OS</v>
      </c>
      <c r="F167" s="2">
        <f ca="1">ROUNDDOWN('OHL Raw'!E167+((TODAY()-42993)/365),0)</f>
        <v>21</v>
      </c>
      <c r="G167">
        <f>'OHL Raw'!F167</f>
        <v>67</v>
      </c>
      <c r="H167" s="1">
        <f>'OHL Raw'!U167</f>
        <v>14.19</v>
      </c>
      <c r="I167" s="1">
        <f>'OHL Raw'!T167</f>
        <v>950.69</v>
      </c>
      <c r="J167">
        <f>'OHL Raw'!AH167</f>
        <v>57</v>
      </c>
      <c r="K167">
        <f>'OHL Raw'!AI167</f>
        <v>52</v>
      </c>
      <c r="L167" s="1">
        <f t="shared" si="26"/>
        <v>3.597387160904185</v>
      </c>
      <c r="M167" s="1">
        <f t="shared" si="27"/>
        <v>3.2818268836318882</v>
      </c>
      <c r="N167">
        <f>'OHL Raw'!L167</f>
        <v>140</v>
      </c>
      <c r="O167" s="1">
        <f t="shared" si="28"/>
        <v>8.8356877636243141</v>
      </c>
      <c r="P167">
        <f>'OHL Raw'!AK167</f>
        <v>21</v>
      </c>
      <c r="Q167">
        <f>'OHL Raw'!AN167</f>
        <v>21</v>
      </c>
      <c r="R167">
        <f>'OHL Raw'!AQ167</f>
        <v>98</v>
      </c>
      <c r="S167" s="1">
        <f t="shared" si="33"/>
        <v>15</v>
      </c>
      <c r="T167" s="1">
        <f t="shared" si="34"/>
        <v>15</v>
      </c>
      <c r="U167" s="1">
        <f t="shared" si="35"/>
        <v>70</v>
      </c>
      <c r="V167">
        <f>'OHL Raw'!J167</f>
        <v>31</v>
      </c>
      <c r="W167" s="1">
        <f t="shared" si="29"/>
        <v>1.9564737190882409</v>
      </c>
      <c r="X167">
        <f>'OHL Raw'!G167</f>
        <v>13</v>
      </c>
      <c r="Y167" s="1">
        <f t="shared" si="30"/>
        <v>0.82045672090797206</v>
      </c>
      <c r="Z167">
        <f>'OHL Raw'!AJ167</f>
        <v>4</v>
      </c>
      <c r="AA167">
        <f>'OHL Raw'!AM167</f>
        <v>2</v>
      </c>
      <c r="AB167">
        <f>'OHL Raw'!AP167</f>
        <v>7</v>
      </c>
      <c r="AC167" s="1">
        <f t="shared" si="36"/>
        <v>14.235659541366507</v>
      </c>
      <c r="AD167" s="1">
        <f t="shared" si="31"/>
        <v>0.89844173440552688</v>
      </c>
      <c r="AE167" s="1">
        <f t="shared" si="37"/>
        <v>9.2857142857142865</v>
      </c>
      <c r="AF167" s="1">
        <f t="shared" si="38"/>
        <v>10.168328243833219</v>
      </c>
      <c r="AG167">
        <f>'OHL Raw'!AB167</f>
        <v>15.01</v>
      </c>
      <c r="AH167">
        <f>'OHL Raw'!AC167</f>
        <v>14.09</v>
      </c>
      <c r="AI167">
        <f>'OHL Raw'!AD167</f>
        <v>53.48</v>
      </c>
      <c r="AJ167">
        <f>'OHL Raw'!AE167</f>
        <v>49.23</v>
      </c>
    </row>
    <row r="168" spans="1:36" x14ac:dyDescent="0.2">
      <c r="A168" t="str">
        <f>'OHL Raw'!B168</f>
        <v>Evan Bouchard</v>
      </c>
      <c r="B168" t="s">
        <v>1748</v>
      </c>
      <c r="C168" t="str">
        <f>'OHL Raw'!C168</f>
        <v>D</v>
      </c>
      <c r="D168" t="str">
        <f t="shared" si="32"/>
        <v>D</v>
      </c>
      <c r="E168" t="str">
        <f>IF(ISNUMBER(SEARCH("/",'OHL Raw'!D168))=TRUE,"Multiple",'OHL Raw'!D168)</f>
        <v>LDN</v>
      </c>
      <c r="F168" s="2">
        <f ca="1">ROUNDDOWN('OHL Raw'!E168+((TODAY()-42993)/365),0)</f>
        <v>18</v>
      </c>
      <c r="G168">
        <f>'OHL Raw'!F168</f>
        <v>67</v>
      </c>
      <c r="H168" s="1">
        <f>'OHL Raw'!U168</f>
        <v>19.260000000000002</v>
      </c>
      <c r="I168" s="1">
        <f>'OHL Raw'!T168</f>
        <v>1290.48</v>
      </c>
      <c r="J168">
        <f>'OHL Raw'!AH168</f>
        <v>76</v>
      </c>
      <c r="K168">
        <f>'OHL Raw'!AI168</f>
        <v>65</v>
      </c>
      <c r="L168" s="1">
        <f t="shared" si="26"/>
        <v>3.5335689045936398</v>
      </c>
      <c r="M168" s="1">
        <f t="shared" si="27"/>
        <v>3.0221312999814023</v>
      </c>
      <c r="N168">
        <f>'OHL Raw'!L168</f>
        <v>172</v>
      </c>
      <c r="O168" s="1">
        <f t="shared" si="28"/>
        <v>7.9970243630277107</v>
      </c>
      <c r="P168">
        <f>'OHL Raw'!AK168</f>
        <v>11</v>
      </c>
      <c r="Q168">
        <f>'OHL Raw'!AN168</f>
        <v>9</v>
      </c>
      <c r="R168">
        <f>'OHL Raw'!AQ168</f>
        <v>152</v>
      </c>
      <c r="S168" s="1">
        <f t="shared" si="33"/>
        <v>6.395348837209303</v>
      </c>
      <c r="T168" s="1">
        <f t="shared" si="34"/>
        <v>5.2325581395348841</v>
      </c>
      <c r="U168" s="1">
        <f t="shared" si="35"/>
        <v>88.372093023255815</v>
      </c>
      <c r="V168">
        <f>'OHL Raw'!J168</f>
        <v>30</v>
      </c>
      <c r="W168" s="1">
        <f t="shared" si="29"/>
        <v>1.3948298307606473</v>
      </c>
      <c r="X168">
        <f>'OHL Raw'!G168</f>
        <v>10</v>
      </c>
      <c r="Y168" s="1">
        <f t="shared" si="30"/>
        <v>0.46494327692021575</v>
      </c>
      <c r="Z168">
        <f>'OHL Raw'!AJ168</f>
        <v>2</v>
      </c>
      <c r="AA168">
        <f>'OHL Raw'!AM168</f>
        <v>2</v>
      </c>
      <c r="AB168">
        <f>'OHL Raw'!AP168</f>
        <v>6</v>
      </c>
      <c r="AC168" s="1">
        <f t="shared" si="36"/>
        <v>13.596489412156238</v>
      </c>
      <c r="AD168" s="1">
        <f t="shared" si="31"/>
        <v>0.63215963418989385</v>
      </c>
      <c r="AE168" s="1">
        <f t="shared" si="37"/>
        <v>5.8139534883720927</v>
      </c>
      <c r="AF168" s="1">
        <f t="shared" si="38"/>
        <v>7.9049357047419999</v>
      </c>
      <c r="AG168">
        <f>'OHL Raw'!AB168</f>
        <v>14.17</v>
      </c>
      <c r="AH168">
        <f>'OHL Raw'!AC168</f>
        <v>14.3</v>
      </c>
      <c r="AI168">
        <f>'OHL Raw'!AD168</f>
        <v>53.53</v>
      </c>
      <c r="AJ168">
        <f>'OHL Raw'!AE168</f>
        <v>49.86</v>
      </c>
    </row>
    <row r="169" spans="1:36" x14ac:dyDescent="0.2">
      <c r="A169" t="str">
        <f>'OHL Raw'!B169</f>
        <v>Evan Brand</v>
      </c>
      <c r="B169" t="s">
        <v>1748</v>
      </c>
      <c r="C169" t="str">
        <f>'OHL Raw'!C169</f>
        <v>D</v>
      </c>
      <c r="D169" t="str">
        <f t="shared" si="32"/>
        <v>D</v>
      </c>
      <c r="E169" t="str">
        <f>IF(ISNUMBER(SEARCH("/",'OHL Raw'!D169))=TRUE,"Multiple",'OHL Raw'!D169)</f>
        <v>KGN</v>
      </c>
      <c r="F169" s="2">
        <f ca="1">ROUNDDOWN('OHL Raw'!E169+((TODAY()-42993)/365),0)</f>
        <v>17</v>
      </c>
      <c r="G169">
        <f>'OHL Raw'!F169</f>
        <v>27</v>
      </c>
      <c r="H169" s="1">
        <f>'OHL Raw'!U169</f>
        <v>6.97</v>
      </c>
      <c r="I169" s="1">
        <f>'OHL Raw'!T169</f>
        <v>188.12</v>
      </c>
      <c r="J169">
        <f>'OHL Raw'!AH169</f>
        <v>4</v>
      </c>
      <c r="K169">
        <f>'OHL Raw'!AI169</f>
        <v>4</v>
      </c>
      <c r="L169" s="1">
        <f t="shared" si="26"/>
        <v>1.2757814161173719</v>
      </c>
      <c r="M169" s="1">
        <f t="shared" si="27"/>
        <v>1.2757814161173719</v>
      </c>
      <c r="N169">
        <f>'OHL Raw'!L169</f>
        <v>5</v>
      </c>
      <c r="O169" s="1">
        <f t="shared" si="28"/>
        <v>1.5947267701467147</v>
      </c>
      <c r="P169">
        <f>'OHL Raw'!AK169</f>
        <v>0</v>
      </c>
      <c r="Q169">
        <f>'OHL Raw'!AN169</f>
        <v>0</v>
      </c>
      <c r="R169">
        <f>'OHL Raw'!AQ169</f>
        <v>5</v>
      </c>
      <c r="S169" s="1">
        <f t="shared" si="33"/>
        <v>0</v>
      </c>
      <c r="T169" s="1">
        <f t="shared" si="34"/>
        <v>0</v>
      </c>
      <c r="U169" s="1">
        <f t="shared" si="35"/>
        <v>100</v>
      </c>
      <c r="V169">
        <f>'OHL Raw'!J169</f>
        <v>0</v>
      </c>
      <c r="W169" s="1">
        <f t="shared" si="29"/>
        <v>0</v>
      </c>
      <c r="X169">
        <f>'OHL Raw'!G169</f>
        <v>0</v>
      </c>
      <c r="Y169" s="1">
        <f t="shared" si="30"/>
        <v>0</v>
      </c>
      <c r="Z169">
        <f>'OHL Raw'!AJ169</f>
        <v>0</v>
      </c>
      <c r="AA169">
        <f>'OHL Raw'!AM169</f>
        <v>0</v>
      </c>
      <c r="AB169">
        <f>'OHL Raw'!AP169</f>
        <v>0</v>
      </c>
      <c r="AC169" s="1">
        <f t="shared" si="36"/>
        <v>0.32117986072200433</v>
      </c>
      <c r="AD169" s="1">
        <f t="shared" si="31"/>
        <v>0.10243882438507473</v>
      </c>
      <c r="AE169" s="1">
        <f t="shared" si="37"/>
        <v>0</v>
      </c>
      <c r="AF169" s="1">
        <f t="shared" si="38"/>
        <v>6.423597214440087</v>
      </c>
      <c r="AG169">
        <f>'OHL Raw'!AB169</f>
        <v>13.94</v>
      </c>
      <c r="AH169">
        <f>'OHL Raw'!AC169</f>
        <v>13.32</v>
      </c>
      <c r="AI169">
        <f>'OHL Raw'!AD169</f>
        <v>53.72</v>
      </c>
      <c r="AJ169">
        <f>'OHL Raw'!AE169</f>
        <v>50.64</v>
      </c>
    </row>
    <row r="170" spans="1:36" x14ac:dyDescent="0.2">
      <c r="A170" t="str">
        <f>'OHL Raw'!B170</f>
        <v>Evan Krassey</v>
      </c>
      <c r="B170" t="s">
        <v>1748</v>
      </c>
      <c r="C170" t="str">
        <f>'OHL Raw'!C170</f>
        <v>RW</v>
      </c>
      <c r="D170" t="str">
        <f t="shared" si="32"/>
        <v>F</v>
      </c>
      <c r="E170" t="str">
        <f>IF(ISNUMBER(SEARCH("/",'OHL Raw'!D170))=TRUE,"Multiple",'OHL Raw'!D170)</f>
        <v>SBY</v>
      </c>
      <c r="F170" s="2">
        <f ca="1">ROUNDDOWN('OHL Raw'!E170+((TODAY()-42993)/365),0)</f>
        <v>20</v>
      </c>
      <c r="G170">
        <f>'OHL Raw'!F170</f>
        <v>6</v>
      </c>
      <c r="H170" s="1">
        <f>'OHL Raw'!U170</f>
        <v>16.41</v>
      </c>
      <c r="I170" s="1">
        <f>'OHL Raw'!T170</f>
        <v>98.49</v>
      </c>
      <c r="J170">
        <f>'OHL Raw'!AH170</f>
        <v>7</v>
      </c>
      <c r="K170">
        <f>'OHL Raw'!AI170</f>
        <v>6</v>
      </c>
      <c r="L170" s="1">
        <f t="shared" si="26"/>
        <v>4.2643923240938166</v>
      </c>
      <c r="M170" s="1">
        <f t="shared" si="27"/>
        <v>3.6551934206518428</v>
      </c>
      <c r="N170">
        <f>'OHL Raw'!L170</f>
        <v>9</v>
      </c>
      <c r="O170" s="1">
        <f t="shared" si="28"/>
        <v>5.4827901309777651</v>
      </c>
      <c r="P170">
        <f>'OHL Raw'!AK170</f>
        <v>3</v>
      </c>
      <c r="Q170">
        <f>'OHL Raw'!AN170</f>
        <v>2</v>
      </c>
      <c r="R170">
        <f>'OHL Raw'!AQ170</f>
        <v>4</v>
      </c>
      <c r="S170" s="1">
        <f t="shared" si="33"/>
        <v>33.333333333333329</v>
      </c>
      <c r="T170" s="1">
        <f t="shared" si="34"/>
        <v>22.222222222222221</v>
      </c>
      <c r="U170" s="1">
        <f t="shared" si="35"/>
        <v>44.444444444444443</v>
      </c>
      <c r="V170">
        <f>'OHL Raw'!J170</f>
        <v>2</v>
      </c>
      <c r="W170" s="1">
        <f t="shared" si="29"/>
        <v>1.2183978068839478</v>
      </c>
      <c r="X170">
        <f>'OHL Raw'!G170</f>
        <v>2</v>
      </c>
      <c r="Y170" s="1">
        <f t="shared" si="30"/>
        <v>1.2183978068839478</v>
      </c>
      <c r="Z170">
        <f>'OHL Raw'!AJ170</f>
        <v>2</v>
      </c>
      <c r="AA170">
        <f>'OHL Raw'!AM170</f>
        <v>0</v>
      </c>
      <c r="AB170">
        <f>'OHL Raw'!AP170</f>
        <v>0</v>
      </c>
      <c r="AC170" s="1">
        <f t="shared" si="36"/>
        <v>1.2279530127270635</v>
      </c>
      <c r="AD170" s="1">
        <f t="shared" si="31"/>
        <v>0.74806762883159517</v>
      </c>
      <c r="AE170" s="1">
        <f t="shared" si="37"/>
        <v>22.222222222222221</v>
      </c>
      <c r="AF170" s="1">
        <f t="shared" si="38"/>
        <v>13.64392236363404</v>
      </c>
      <c r="AG170">
        <f>'OHL Raw'!AB170</f>
        <v>13.64</v>
      </c>
      <c r="AH170">
        <f>'OHL Raw'!AC170</f>
        <v>14.35</v>
      </c>
      <c r="AI170">
        <f>'OHL Raw'!AD170</f>
        <v>44.62</v>
      </c>
      <c r="AJ170">
        <f>'OHL Raw'!AE170</f>
        <v>51.91</v>
      </c>
    </row>
    <row r="171" spans="1:36" x14ac:dyDescent="0.2">
      <c r="A171" t="str">
        <f>'OHL Raw'!B171</f>
        <v>Fedor Gordeev</v>
      </c>
      <c r="B171" t="s">
        <v>1748</v>
      </c>
      <c r="C171" t="str">
        <f>'OHL Raw'!C171</f>
        <v>D</v>
      </c>
      <c r="D171" t="str">
        <f t="shared" si="32"/>
        <v>D</v>
      </c>
      <c r="E171" t="str">
        <f>IF(ISNUMBER(SEARCH("/",'OHL Raw'!D171))=TRUE,"Multiple",'OHL Raw'!D171)</f>
        <v>FLNT</v>
      </c>
      <c r="F171" s="2">
        <f ca="1">ROUNDDOWN('OHL Raw'!E171+((TODAY()-42993)/365),0)</f>
        <v>19</v>
      </c>
      <c r="G171">
        <f>'OHL Raw'!F171</f>
        <v>67</v>
      </c>
      <c r="H171" s="1">
        <f>'OHL Raw'!U171</f>
        <v>16.559999999999999</v>
      </c>
      <c r="I171" s="1">
        <f>'OHL Raw'!T171</f>
        <v>1109.56</v>
      </c>
      <c r="J171">
        <f>'OHL Raw'!AH171</f>
        <v>47</v>
      </c>
      <c r="K171">
        <f>'OHL Raw'!AI171</f>
        <v>89</v>
      </c>
      <c r="L171" s="1">
        <f t="shared" si="26"/>
        <v>2.5415480010094091</v>
      </c>
      <c r="M171" s="1">
        <f t="shared" si="27"/>
        <v>4.8127185551029239</v>
      </c>
      <c r="N171">
        <f>'OHL Raw'!L171</f>
        <v>120</v>
      </c>
      <c r="O171" s="1">
        <f t="shared" si="28"/>
        <v>6.4890587259814705</v>
      </c>
      <c r="P171">
        <f>'OHL Raw'!AK171</f>
        <v>4</v>
      </c>
      <c r="Q171">
        <f>'OHL Raw'!AN171</f>
        <v>6</v>
      </c>
      <c r="R171">
        <f>'OHL Raw'!AQ171</f>
        <v>110</v>
      </c>
      <c r="S171" s="1">
        <f t="shared" si="33"/>
        <v>3.3333333333333335</v>
      </c>
      <c r="T171" s="1">
        <f t="shared" si="34"/>
        <v>5</v>
      </c>
      <c r="U171" s="1">
        <f t="shared" si="35"/>
        <v>91.666666666666657</v>
      </c>
      <c r="V171">
        <f>'OHL Raw'!J171</f>
        <v>7</v>
      </c>
      <c r="W171" s="1">
        <f t="shared" si="29"/>
        <v>0.37852842568225248</v>
      </c>
      <c r="X171">
        <f>'OHL Raw'!G171</f>
        <v>2</v>
      </c>
      <c r="Y171" s="1">
        <f t="shared" si="30"/>
        <v>0.10815097876635783</v>
      </c>
      <c r="Z171">
        <f>'OHL Raw'!AJ171</f>
        <v>0</v>
      </c>
      <c r="AA171">
        <f>'OHL Raw'!AM171</f>
        <v>1</v>
      </c>
      <c r="AB171">
        <f>'OHL Raw'!AP171</f>
        <v>1</v>
      </c>
      <c r="AC171" s="1">
        <f t="shared" si="36"/>
        <v>8.905145483401947</v>
      </c>
      <c r="AD171" s="1">
        <f t="shared" si="31"/>
        <v>0.48155010004336574</v>
      </c>
      <c r="AE171" s="1">
        <f t="shared" si="37"/>
        <v>1.6666666666666667</v>
      </c>
      <c r="AF171" s="1">
        <f t="shared" si="38"/>
        <v>7.4209545695016228</v>
      </c>
      <c r="AG171">
        <f>'OHL Raw'!AB171</f>
        <v>13.08</v>
      </c>
      <c r="AH171">
        <f>'OHL Raw'!AC171</f>
        <v>14.02</v>
      </c>
      <c r="AI171">
        <f>'OHL Raw'!AD171</f>
        <v>36.590000000000003</v>
      </c>
      <c r="AJ171">
        <f>'OHL Raw'!AE171</f>
        <v>51.45</v>
      </c>
    </row>
    <row r="172" spans="1:36" x14ac:dyDescent="0.2">
      <c r="A172" t="str">
        <f>'OHL Raw'!B172</f>
        <v>Franco Sproviero</v>
      </c>
      <c r="B172" t="s">
        <v>1748</v>
      </c>
      <c r="C172" t="str">
        <f>'OHL Raw'!C172</f>
        <v>C</v>
      </c>
      <c r="D172" t="str">
        <f t="shared" si="32"/>
        <v>F</v>
      </c>
      <c r="E172" t="str">
        <f>IF(ISNUMBER(SEARCH("/",'OHL Raw'!D172))=TRUE,"Multiple",'OHL Raw'!D172)</f>
        <v>SAR</v>
      </c>
      <c r="F172" s="2">
        <f ca="1">ROUNDDOWN('OHL Raw'!E172+((TODAY()-42993)/365),0)</f>
        <v>19</v>
      </c>
      <c r="G172">
        <f>'OHL Raw'!F172</f>
        <v>64</v>
      </c>
      <c r="H172" s="1">
        <f>'OHL Raw'!U172</f>
        <v>10.77</v>
      </c>
      <c r="I172" s="1">
        <f>'OHL Raw'!T172</f>
        <v>689.06</v>
      </c>
      <c r="J172">
        <f>'OHL Raw'!AH172</f>
        <v>39</v>
      </c>
      <c r="K172">
        <f>'OHL Raw'!AI172</f>
        <v>31</v>
      </c>
      <c r="L172" s="1">
        <f t="shared" si="26"/>
        <v>3.3959306881839026</v>
      </c>
      <c r="M172" s="1">
        <f t="shared" si="27"/>
        <v>2.6993295213769484</v>
      </c>
      <c r="N172">
        <f>'OHL Raw'!L172</f>
        <v>84</v>
      </c>
      <c r="O172" s="1">
        <f t="shared" si="28"/>
        <v>7.3143122514730221</v>
      </c>
      <c r="P172">
        <f>'OHL Raw'!AK172</f>
        <v>17</v>
      </c>
      <c r="Q172">
        <f>'OHL Raw'!AN172</f>
        <v>17</v>
      </c>
      <c r="R172">
        <f>'OHL Raw'!AQ172</f>
        <v>50</v>
      </c>
      <c r="S172" s="1">
        <f t="shared" si="33"/>
        <v>20.238095238095237</v>
      </c>
      <c r="T172" s="1">
        <f t="shared" si="34"/>
        <v>20.238095238095237</v>
      </c>
      <c r="U172" s="1">
        <f t="shared" si="35"/>
        <v>59.523809523809526</v>
      </c>
      <c r="V172">
        <f>'OHL Raw'!J172</f>
        <v>23</v>
      </c>
      <c r="W172" s="1">
        <f t="shared" si="29"/>
        <v>2.0027283545699941</v>
      </c>
      <c r="X172">
        <f>'OHL Raw'!G172</f>
        <v>7</v>
      </c>
      <c r="Y172" s="1">
        <f t="shared" si="30"/>
        <v>0.6095260209560851</v>
      </c>
      <c r="Z172">
        <f>'OHL Raw'!AJ172</f>
        <v>2</v>
      </c>
      <c r="AA172">
        <f>'OHL Raw'!AM172</f>
        <v>2</v>
      </c>
      <c r="AB172">
        <f>'OHL Raw'!AP172</f>
        <v>3</v>
      </c>
      <c r="AC172" s="1">
        <f t="shared" si="36"/>
        <v>9.6398501601085567</v>
      </c>
      <c r="AD172" s="1">
        <f t="shared" si="31"/>
        <v>0.83939135867197845</v>
      </c>
      <c r="AE172" s="1">
        <f t="shared" si="37"/>
        <v>8.3333333333333321</v>
      </c>
      <c r="AF172" s="1">
        <f t="shared" si="38"/>
        <v>11.476012095367327</v>
      </c>
      <c r="AG172">
        <f>'OHL Raw'!AB172</f>
        <v>12.87</v>
      </c>
      <c r="AH172">
        <f>'OHL Raw'!AC172</f>
        <v>13.58</v>
      </c>
      <c r="AI172">
        <f>'OHL Raw'!AD172</f>
        <v>55.7</v>
      </c>
      <c r="AJ172">
        <f>'OHL Raw'!AE172</f>
        <v>49.44</v>
      </c>
    </row>
    <row r="173" spans="1:36" x14ac:dyDescent="0.2">
      <c r="A173" t="str">
        <f>'OHL Raw'!B173</f>
        <v>Gabriel Bilodeau</v>
      </c>
      <c r="B173" t="s">
        <v>1748</v>
      </c>
      <c r="C173" t="str">
        <f>'OHL Raw'!C173</f>
        <v>D</v>
      </c>
      <c r="D173" t="str">
        <f t="shared" si="32"/>
        <v>D</v>
      </c>
      <c r="E173" t="str">
        <f>IF(ISNUMBER(SEARCH("/",'OHL Raw'!D173))=TRUE,"Multiple",'OHL Raw'!D173)</f>
        <v>GAT</v>
      </c>
      <c r="F173" s="2">
        <f ca="1">ROUNDDOWN('OHL Raw'!E173+((TODAY()-42993)/365),0)</f>
        <v>19</v>
      </c>
      <c r="G173">
        <f>'OHL Raw'!F173</f>
        <v>2</v>
      </c>
      <c r="H173" s="1">
        <f>'OHL Raw'!U173</f>
        <v>18.3</v>
      </c>
      <c r="I173" s="1">
        <f>'OHL Raw'!T173</f>
        <v>36.590000000000003</v>
      </c>
      <c r="J173">
        <f>'OHL Raw'!AH173</f>
        <v>4</v>
      </c>
      <c r="K173">
        <f>'OHL Raw'!AI173</f>
        <v>0</v>
      </c>
      <c r="L173" s="1">
        <f t="shared" si="26"/>
        <v>6.5591691719048919</v>
      </c>
      <c r="M173" s="1">
        <f t="shared" si="27"/>
        <v>0</v>
      </c>
      <c r="N173">
        <f>'OHL Raw'!L173</f>
        <v>1</v>
      </c>
      <c r="O173" s="1">
        <f t="shared" si="28"/>
        <v>1.639792292976223</v>
      </c>
      <c r="P173">
        <f>'OHL Raw'!AK173</f>
        <v>0</v>
      </c>
      <c r="Q173">
        <f>'OHL Raw'!AN173</f>
        <v>0</v>
      </c>
      <c r="R173">
        <f>'OHL Raw'!AQ173</f>
        <v>1</v>
      </c>
      <c r="S173" s="1">
        <f t="shared" si="33"/>
        <v>0</v>
      </c>
      <c r="T173" s="1">
        <f t="shared" si="34"/>
        <v>0</v>
      </c>
      <c r="U173" s="1">
        <f t="shared" si="35"/>
        <v>100</v>
      </c>
      <c r="V173">
        <f>'OHL Raw'!J173</f>
        <v>0</v>
      </c>
      <c r="W173" s="1">
        <f t="shared" si="29"/>
        <v>0</v>
      </c>
      <c r="X173">
        <f>'OHL Raw'!G173</f>
        <v>0</v>
      </c>
      <c r="Y173" s="1">
        <f t="shared" si="30"/>
        <v>0</v>
      </c>
      <c r="Z173">
        <f>'OHL Raw'!AJ173</f>
        <v>0</v>
      </c>
      <c r="AA173">
        <f>'OHL Raw'!AM173</f>
        <v>0</v>
      </c>
      <c r="AB173">
        <f>'OHL Raw'!AP173</f>
        <v>0</v>
      </c>
      <c r="AC173" s="1">
        <f t="shared" si="36"/>
        <v>6.4235972144400869E-2</v>
      </c>
      <c r="AD173" s="1">
        <f t="shared" si="31"/>
        <v>0.10533365205422389</v>
      </c>
      <c r="AE173" s="1">
        <f t="shared" si="37"/>
        <v>0</v>
      </c>
      <c r="AF173" s="1">
        <f t="shared" si="38"/>
        <v>6.423597214440087</v>
      </c>
      <c r="AG173">
        <f>'OHL Raw'!AB173</f>
        <v>17.04</v>
      </c>
      <c r="AH173">
        <f>'OHL Raw'!AC173</f>
        <v>14.91</v>
      </c>
      <c r="AI173">
        <f>'OHL Raw'!AD173</f>
        <v>100</v>
      </c>
      <c r="AJ173">
        <f>'OHL Raw'!AE173</f>
        <v>46.5</v>
      </c>
    </row>
    <row r="174" spans="1:36" x14ac:dyDescent="0.2">
      <c r="A174" t="str">
        <f>'OHL Raw'!B174</f>
        <v>Gabriel Vilardi</v>
      </c>
      <c r="B174" t="s">
        <v>1748</v>
      </c>
      <c r="C174" t="str">
        <f>'OHL Raw'!C174</f>
        <v>C</v>
      </c>
      <c r="D174" t="str">
        <f t="shared" si="32"/>
        <v>F</v>
      </c>
      <c r="E174" t="str">
        <f>IF(ISNUMBER(SEARCH("/",'OHL Raw'!D174))=TRUE,"Multiple",'OHL Raw'!D174)</f>
        <v>KGN</v>
      </c>
      <c r="F174" s="2">
        <f ca="1">ROUNDDOWN('OHL Raw'!E174+((TODAY()-42993)/365),0)</f>
        <v>18</v>
      </c>
      <c r="G174">
        <f>'OHL Raw'!F174</f>
        <v>32</v>
      </c>
      <c r="H174" s="1">
        <f>'OHL Raw'!U174</f>
        <v>18.739999999999998</v>
      </c>
      <c r="I174" s="1">
        <f>'OHL Raw'!T174</f>
        <v>599.66999999999996</v>
      </c>
      <c r="J174">
        <f>'OHL Raw'!AH174</f>
        <v>44</v>
      </c>
      <c r="K174">
        <f>'OHL Raw'!AI174</f>
        <v>22</v>
      </c>
      <c r="L174" s="1">
        <f t="shared" si="26"/>
        <v>4.4024213317324525</v>
      </c>
      <c r="M174" s="1">
        <f t="shared" si="27"/>
        <v>2.2012106658662263</v>
      </c>
      <c r="N174">
        <f>'OHL Raw'!L174</f>
        <v>83</v>
      </c>
      <c r="O174" s="1">
        <f t="shared" si="28"/>
        <v>8.3045675121316727</v>
      </c>
      <c r="P174">
        <f>'OHL Raw'!AK174</f>
        <v>12</v>
      </c>
      <c r="Q174">
        <f>'OHL Raw'!AN174</f>
        <v>12</v>
      </c>
      <c r="R174">
        <f>'OHL Raw'!AQ174</f>
        <v>59</v>
      </c>
      <c r="S174" s="1">
        <f t="shared" si="33"/>
        <v>14.457831325301203</v>
      </c>
      <c r="T174" s="1">
        <f t="shared" si="34"/>
        <v>14.457831325301203</v>
      </c>
      <c r="U174" s="1">
        <f t="shared" si="35"/>
        <v>71.084337349397586</v>
      </c>
      <c r="V174">
        <f>'OHL Raw'!J174</f>
        <v>29</v>
      </c>
      <c r="W174" s="1">
        <f t="shared" si="29"/>
        <v>2.9015958777327535</v>
      </c>
      <c r="X174">
        <f>'OHL Raw'!G174</f>
        <v>14</v>
      </c>
      <c r="Y174" s="1">
        <f t="shared" si="30"/>
        <v>1.4007704237330534</v>
      </c>
      <c r="Z174">
        <f>'OHL Raw'!AJ174</f>
        <v>2</v>
      </c>
      <c r="AA174">
        <f>'OHL Raw'!AM174</f>
        <v>2</v>
      </c>
      <c r="AB174">
        <f>'OHL Raw'!AP174</f>
        <v>10</v>
      </c>
      <c r="AC174" s="1">
        <f t="shared" si="36"/>
        <v>8.3273705114997778</v>
      </c>
      <c r="AD174" s="1">
        <f t="shared" si="31"/>
        <v>0.83319530856969115</v>
      </c>
      <c r="AE174" s="1">
        <f t="shared" si="37"/>
        <v>16.867469879518072</v>
      </c>
      <c r="AF174" s="1">
        <f t="shared" si="38"/>
        <v>10.03297651987925</v>
      </c>
      <c r="AG174">
        <f>'OHL Raw'!AB174</f>
        <v>16.350000000000001</v>
      </c>
      <c r="AH174">
        <f>'OHL Raw'!AC174</f>
        <v>14.58</v>
      </c>
      <c r="AI174">
        <f>'OHL Raw'!AD174</f>
        <v>55.61</v>
      </c>
      <c r="AJ174">
        <f>'OHL Raw'!AE174</f>
        <v>50.46</v>
      </c>
    </row>
    <row r="175" spans="1:36" x14ac:dyDescent="0.2">
      <c r="A175" t="str">
        <f>'OHL Raw'!B175</f>
        <v>Garrett McFadden</v>
      </c>
      <c r="B175" t="s">
        <v>1748</v>
      </c>
      <c r="C175" t="str">
        <f>'OHL Raw'!C175</f>
        <v>D</v>
      </c>
      <c r="D175" t="str">
        <f t="shared" si="32"/>
        <v>D</v>
      </c>
      <c r="E175" t="str">
        <f>IF(ISNUMBER(SEARCH("/",'OHL Raw'!D175))=TRUE,"Multiple",'OHL Raw'!D175)</f>
        <v>GUE</v>
      </c>
      <c r="F175" s="2">
        <f ca="1">ROUNDDOWN('OHL Raw'!E175+((TODAY()-42993)/365),0)</f>
        <v>20</v>
      </c>
      <c r="G175">
        <f>'OHL Raw'!F175</f>
        <v>68</v>
      </c>
      <c r="H175" s="1">
        <f>'OHL Raw'!U175</f>
        <v>18.350000000000001</v>
      </c>
      <c r="I175" s="1">
        <f>'OHL Raw'!T175</f>
        <v>1247.72</v>
      </c>
      <c r="J175">
        <f>'OHL Raw'!AH175</f>
        <v>59</v>
      </c>
      <c r="K175">
        <f>'OHL Raw'!AI175</f>
        <v>87</v>
      </c>
      <c r="L175" s="1">
        <f t="shared" si="26"/>
        <v>2.837175007213157</v>
      </c>
      <c r="M175" s="1">
        <f t="shared" si="27"/>
        <v>4.1836309428397396</v>
      </c>
      <c r="N175">
        <f>'OHL Raw'!L175</f>
        <v>101</v>
      </c>
      <c r="O175" s="1">
        <f t="shared" si="28"/>
        <v>4.8568589106530311</v>
      </c>
      <c r="P175">
        <f>'OHL Raw'!AK175</f>
        <v>3</v>
      </c>
      <c r="Q175">
        <f>'OHL Raw'!AN175</f>
        <v>3</v>
      </c>
      <c r="R175">
        <f>'OHL Raw'!AQ175</f>
        <v>95</v>
      </c>
      <c r="S175" s="1">
        <f t="shared" si="33"/>
        <v>2.9702970297029703</v>
      </c>
      <c r="T175" s="1">
        <f t="shared" si="34"/>
        <v>2.9702970297029703</v>
      </c>
      <c r="U175" s="1">
        <f t="shared" si="35"/>
        <v>94.059405940594047</v>
      </c>
      <c r="V175">
        <f>'OHL Raw'!J175</f>
        <v>6</v>
      </c>
      <c r="W175" s="1">
        <f t="shared" si="29"/>
        <v>0.28852627191998204</v>
      </c>
      <c r="X175">
        <f>'OHL Raw'!G175</f>
        <v>1</v>
      </c>
      <c r="Y175" s="1">
        <f t="shared" si="30"/>
        <v>4.8087711986663673E-2</v>
      </c>
      <c r="Z175">
        <f>'OHL Raw'!AJ175</f>
        <v>0</v>
      </c>
      <c r="AA175">
        <f>'OHL Raw'!AM175</f>
        <v>0</v>
      </c>
      <c r="AB175">
        <f>'OHL Raw'!AP175</f>
        <v>1</v>
      </c>
      <c r="AC175" s="1">
        <f t="shared" si="36"/>
        <v>7.2367793924631139</v>
      </c>
      <c r="AD175" s="1">
        <f t="shared" si="31"/>
        <v>0.34800016313578913</v>
      </c>
      <c r="AE175" s="1">
        <f t="shared" si="37"/>
        <v>0.99009900990099009</v>
      </c>
      <c r="AF175" s="1">
        <f t="shared" si="38"/>
        <v>7.1651281113496186</v>
      </c>
      <c r="AG175">
        <f>'OHL Raw'!AB175</f>
        <v>14.63</v>
      </c>
      <c r="AH175">
        <f>'OHL Raw'!AC175</f>
        <v>14.24</v>
      </c>
      <c r="AI175">
        <f>'OHL Raw'!AD175</f>
        <v>44.16</v>
      </c>
      <c r="AJ175">
        <f>'OHL Raw'!AE175</f>
        <v>52.3</v>
      </c>
    </row>
    <row r="176" spans="1:36" x14ac:dyDescent="0.2">
      <c r="A176" t="str">
        <f>'OHL Raw'!B176</f>
        <v>Gera Poddubnyi</v>
      </c>
      <c r="B176" t="s">
        <v>1748</v>
      </c>
      <c r="C176" t="str">
        <f>'OHL Raw'!C176</f>
        <v>C</v>
      </c>
      <c r="D176" t="str">
        <f t="shared" si="32"/>
        <v>F</v>
      </c>
      <c r="E176" t="str">
        <f>IF(ISNUMBER(SEARCH("/",'OHL Raw'!D176))=TRUE,"Multiple",'OHL Raw'!D176)</f>
        <v>ER</v>
      </c>
      <c r="F176" s="2">
        <f ca="1">ROUNDDOWN('OHL Raw'!E176+((TODAY()-42993)/365),0)</f>
        <v>18</v>
      </c>
      <c r="G176">
        <f>'OHL Raw'!F176</f>
        <v>65</v>
      </c>
      <c r="H176" s="1">
        <f>'OHL Raw'!U176</f>
        <v>12.21</v>
      </c>
      <c r="I176" s="1">
        <f>'OHL Raw'!T176</f>
        <v>793.43</v>
      </c>
      <c r="J176">
        <f>'OHL Raw'!AH176</f>
        <v>27</v>
      </c>
      <c r="K176">
        <f>'OHL Raw'!AI176</f>
        <v>52</v>
      </c>
      <c r="L176" s="1">
        <f t="shared" si="26"/>
        <v>2.0417680198631261</v>
      </c>
      <c r="M176" s="1">
        <f t="shared" si="27"/>
        <v>3.9322939641808357</v>
      </c>
      <c r="N176">
        <f>'OHL Raw'!L176</f>
        <v>110</v>
      </c>
      <c r="O176" s="1">
        <f t="shared" si="28"/>
        <v>8.3183141549979212</v>
      </c>
      <c r="P176">
        <f>'OHL Raw'!AK176</f>
        <v>14</v>
      </c>
      <c r="Q176">
        <f>'OHL Raw'!AN176</f>
        <v>18</v>
      </c>
      <c r="R176">
        <f>'OHL Raw'!AQ176</f>
        <v>78</v>
      </c>
      <c r="S176" s="1">
        <f t="shared" si="33"/>
        <v>12.727272727272727</v>
      </c>
      <c r="T176" s="1">
        <f t="shared" si="34"/>
        <v>16.363636363636363</v>
      </c>
      <c r="U176" s="1">
        <f t="shared" si="35"/>
        <v>70.909090909090907</v>
      </c>
      <c r="V176">
        <f>'OHL Raw'!J176</f>
        <v>15</v>
      </c>
      <c r="W176" s="1">
        <f t="shared" si="29"/>
        <v>1.1343155665906255</v>
      </c>
      <c r="X176">
        <f>'OHL Raw'!G176</f>
        <v>10</v>
      </c>
      <c r="Y176" s="1">
        <f t="shared" si="30"/>
        <v>0.75621037772708366</v>
      </c>
      <c r="Z176">
        <f>'OHL Raw'!AJ176</f>
        <v>2</v>
      </c>
      <c r="AA176">
        <f>'OHL Raw'!AM176</f>
        <v>5</v>
      </c>
      <c r="AB176">
        <f>'OHL Raw'!AP176</f>
        <v>3</v>
      </c>
      <c r="AC176" s="1">
        <f t="shared" si="36"/>
        <v>10.957506999789036</v>
      </c>
      <c r="AD176" s="1">
        <f t="shared" si="31"/>
        <v>0.828618050725763</v>
      </c>
      <c r="AE176" s="1">
        <f t="shared" si="37"/>
        <v>9.0909090909090917</v>
      </c>
      <c r="AF176" s="1">
        <f t="shared" si="38"/>
        <v>9.9613699998082144</v>
      </c>
      <c r="AG176">
        <f>'OHL Raw'!AB176</f>
        <v>14.13</v>
      </c>
      <c r="AH176">
        <f>'OHL Raw'!AC176</f>
        <v>13.87</v>
      </c>
      <c r="AI176">
        <f>'OHL Raw'!AD176</f>
        <v>45.65</v>
      </c>
      <c r="AJ176">
        <f>'OHL Raw'!AE176</f>
        <v>50.22</v>
      </c>
    </row>
    <row r="177" spans="1:36" x14ac:dyDescent="0.2">
      <c r="A177" t="str">
        <f>'OHL Raw'!B177</f>
        <v>Gianluca Fuoco</v>
      </c>
      <c r="B177" t="s">
        <v>1748</v>
      </c>
      <c r="C177" t="str">
        <f>'OHL Raw'!C177</f>
        <v>LW</v>
      </c>
      <c r="D177" t="str">
        <f t="shared" si="32"/>
        <v>F</v>
      </c>
      <c r="E177" t="str">
        <f>IF(ISNUMBER(SEARCH("/",'OHL Raw'!D177))=TRUE,"Multiple",'OHL Raw'!D177)</f>
        <v>ER</v>
      </c>
      <c r="F177" s="2">
        <f ca="1">ROUNDDOWN('OHL Raw'!E177+((TODAY()-42993)/365),0)</f>
        <v>19</v>
      </c>
      <c r="G177">
        <f>'OHL Raw'!F177</f>
        <v>1</v>
      </c>
      <c r="H177" s="1">
        <f>'OHL Raw'!U177</f>
        <v>15.12</v>
      </c>
      <c r="I177" s="1">
        <f>'OHL Raw'!T177</f>
        <v>15.12</v>
      </c>
      <c r="J177">
        <f>'OHL Raw'!AH177</f>
        <v>0</v>
      </c>
      <c r="K177">
        <f>'OHL Raw'!AI177</f>
        <v>2</v>
      </c>
      <c r="L177" s="1">
        <f t="shared" si="26"/>
        <v>0</v>
      </c>
      <c r="M177" s="1">
        <f t="shared" si="27"/>
        <v>7.9365079365079376</v>
      </c>
      <c r="N177">
        <f>'OHL Raw'!L177</f>
        <v>0</v>
      </c>
      <c r="O177" s="1">
        <f t="shared" si="28"/>
        <v>0</v>
      </c>
      <c r="P177">
        <f>'OHL Raw'!AK177</f>
        <v>0</v>
      </c>
      <c r="Q177">
        <f>'OHL Raw'!AN177</f>
        <v>0</v>
      </c>
      <c r="R177">
        <f>'OHL Raw'!AQ177</f>
        <v>0</v>
      </c>
      <c r="S177" s="1" t="e">
        <f t="shared" si="33"/>
        <v>#DIV/0!</v>
      </c>
      <c r="T177" s="1" t="e">
        <f t="shared" si="34"/>
        <v>#DIV/0!</v>
      </c>
      <c r="U177" s="1" t="e">
        <f t="shared" si="35"/>
        <v>#DIV/0!</v>
      </c>
      <c r="V177">
        <f>'OHL Raw'!J177</f>
        <v>0</v>
      </c>
      <c r="W177" s="1">
        <f t="shared" si="29"/>
        <v>0</v>
      </c>
      <c r="X177">
        <f>'OHL Raw'!G177</f>
        <v>0</v>
      </c>
      <c r="Y177" s="1">
        <f t="shared" si="30"/>
        <v>0</v>
      </c>
      <c r="Z177">
        <f>'OHL Raw'!AJ177</f>
        <v>0</v>
      </c>
      <c r="AA177">
        <f>'OHL Raw'!AM177</f>
        <v>0</v>
      </c>
      <c r="AB177">
        <f>'OHL Raw'!AP177</f>
        <v>0</v>
      </c>
      <c r="AC177" s="1">
        <f t="shared" si="36"/>
        <v>0</v>
      </c>
      <c r="AD177" s="1">
        <f t="shared" si="31"/>
        <v>0</v>
      </c>
      <c r="AE177" s="1" t="e">
        <f t="shared" si="37"/>
        <v>#DIV/0!</v>
      </c>
      <c r="AF177" s="1" t="e">
        <f t="shared" si="38"/>
        <v>#DIV/0!</v>
      </c>
      <c r="AG177">
        <f>'OHL Raw'!AB177</f>
        <v>13.76</v>
      </c>
      <c r="AH177">
        <f>'OHL Raw'!AC177</f>
        <v>14.22</v>
      </c>
      <c r="AI177">
        <f>'OHL Raw'!AD177</f>
        <v>45.44</v>
      </c>
      <c r="AJ177">
        <f>'OHL Raw'!AE177</f>
        <v>52.52</v>
      </c>
    </row>
    <row r="178" spans="1:36" x14ac:dyDescent="0.2">
      <c r="A178" t="str">
        <f>'OHL Raw'!B178</f>
        <v>Giordano Finoro</v>
      </c>
      <c r="B178" t="s">
        <v>1748</v>
      </c>
      <c r="C178" t="str">
        <f>'OHL Raw'!C178</f>
        <v>C</v>
      </c>
      <c r="D178" t="str">
        <f t="shared" si="32"/>
        <v>F</v>
      </c>
      <c r="E178" t="str">
        <f>IF(ISNUMBER(SEARCH("/",'OHL Raw'!D178))=TRUE,"Multiple",'OHL Raw'!D178)</f>
        <v>GAT</v>
      </c>
      <c r="F178" s="2">
        <f ca="1">ROUNDDOWN('OHL Raw'!E178+((TODAY()-42993)/365),0)</f>
        <v>19</v>
      </c>
      <c r="G178">
        <f>'OHL Raw'!F178</f>
        <v>2</v>
      </c>
      <c r="H178" s="1">
        <f>'OHL Raw'!U178</f>
        <v>0</v>
      </c>
      <c r="I178" s="1">
        <f>'OHL Raw'!T178</f>
        <v>0</v>
      </c>
      <c r="J178">
        <f>'OHL Raw'!AH178</f>
        <v>0</v>
      </c>
      <c r="K178">
        <f>'OHL Raw'!AI178</f>
        <v>0</v>
      </c>
      <c r="L178" s="1" t="e">
        <f t="shared" si="26"/>
        <v>#DIV/0!</v>
      </c>
      <c r="M178" s="1" t="e">
        <f t="shared" si="27"/>
        <v>#DIV/0!</v>
      </c>
      <c r="N178">
        <f>'OHL Raw'!L178</f>
        <v>2</v>
      </c>
      <c r="O178" s="1" t="e">
        <f t="shared" si="28"/>
        <v>#DIV/0!</v>
      </c>
      <c r="P178">
        <f>'OHL Raw'!AK178</f>
        <v>0</v>
      </c>
      <c r="Q178">
        <f>'OHL Raw'!AN178</f>
        <v>1</v>
      </c>
      <c r="R178">
        <f>'OHL Raw'!AQ178</f>
        <v>1</v>
      </c>
      <c r="S178" s="1">
        <f t="shared" si="33"/>
        <v>0</v>
      </c>
      <c r="T178" s="1">
        <f t="shared" si="34"/>
        <v>50</v>
      </c>
      <c r="U178" s="1">
        <f t="shared" si="35"/>
        <v>50</v>
      </c>
      <c r="V178">
        <f>'OHL Raw'!J178</f>
        <v>0</v>
      </c>
      <c r="W178" s="1" t="e">
        <f t="shared" si="29"/>
        <v>#DIV/0!</v>
      </c>
      <c r="X178">
        <f>'OHL Raw'!G178</f>
        <v>0</v>
      </c>
      <c r="Y178" s="1" t="e">
        <f t="shared" si="30"/>
        <v>#DIV/0!</v>
      </c>
      <c r="Z178">
        <f>'OHL Raw'!AJ178</f>
        <v>0</v>
      </c>
      <c r="AA178">
        <f>'OHL Raw'!AM178</f>
        <v>0</v>
      </c>
      <c r="AB178">
        <f>'OHL Raw'!AP178</f>
        <v>0</v>
      </c>
      <c r="AC178" s="1">
        <f t="shared" si="36"/>
        <v>0.22758888673997252</v>
      </c>
      <c r="AD178" s="1" t="e">
        <f t="shared" si="31"/>
        <v>#DIV/0!</v>
      </c>
      <c r="AE178" s="1">
        <f t="shared" si="37"/>
        <v>0</v>
      </c>
      <c r="AF178" s="1">
        <f t="shared" si="38"/>
        <v>11.379444336998626</v>
      </c>
      <c r="AG178">
        <f>'OHL Raw'!AB178</f>
        <v>0</v>
      </c>
      <c r="AH178">
        <f>'OHL Raw'!AC178</f>
        <v>0</v>
      </c>
      <c r="AI178">
        <f>'OHL Raw'!AD178</f>
        <v>0</v>
      </c>
      <c r="AJ178">
        <f>'OHL Raw'!AE178</f>
        <v>0</v>
      </c>
    </row>
    <row r="179" spans="1:36" x14ac:dyDescent="0.2">
      <c r="A179" t="str">
        <f>'OHL Raw'!B179</f>
        <v>Giovanni Vallati</v>
      </c>
      <c r="B179" t="s">
        <v>1748</v>
      </c>
      <c r="C179" t="str">
        <f>'OHL Raw'!C179</f>
        <v>D</v>
      </c>
      <c r="D179" t="str">
        <f t="shared" si="32"/>
        <v>D</v>
      </c>
      <c r="E179" t="str">
        <f>IF(ISNUMBER(SEARCH("/",'OHL Raw'!D179))=TRUE,"Multiple",'OHL Raw'!D179)</f>
        <v>KIT</v>
      </c>
      <c r="F179" s="2">
        <f ca="1">ROUNDDOWN('OHL Raw'!E179+((TODAY()-42993)/365),0)</f>
        <v>18</v>
      </c>
      <c r="G179">
        <f>'OHL Raw'!F179</f>
        <v>65</v>
      </c>
      <c r="H179" s="1">
        <f>'OHL Raw'!U179</f>
        <v>15.03</v>
      </c>
      <c r="I179" s="1">
        <f>'OHL Raw'!T179</f>
        <v>976.78</v>
      </c>
      <c r="J179">
        <f>'OHL Raw'!AH179</f>
        <v>58</v>
      </c>
      <c r="K179">
        <f>'OHL Raw'!AI179</f>
        <v>50</v>
      </c>
      <c r="L179" s="1">
        <f t="shared" si="26"/>
        <v>3.5627265095517928</v>
      </c>
      <c r="M179" s="1">
        <f t="shared" si="27"/>
        <v>3.0713159565101664</v>
      </c>
      <c r="N179">
        <f>'OHL Raw'!L179</f>
        <v>52</v>
      </c>
      <c r="O179" s="1">
        <f t="shared" si="28"/>
        <v>3.1941685947705727</v>
      </c>
      <c r="P179">
        <f>'OHL Raw'!AK179</f>
        <v>1</v>
      </c>
      <c r="Q179">
        <f>'OHL Raw'!AN179</f>
        <v>2</v>
      </c>
      <c r="R179">
        <f>'OHL Raw'!AQ179</f>
        <v>49</v>
      </c>
      <c r="S179" s="1">
        <f t="shared" si="33"/>
        <v>1.9230769230769231</v>
      </c>
      <c r="T179" s="1">
        <f t="shared" si="34"/>
        <v>3.8461538461538463</v>
      </c>
      <c r="U179" s="1">
        <f t="shared" si="35"/>
        <v>94.230769230769226</v>
      </c>
      <c r="V179">
        <f>'OHL Raw'!J179</f>
        <v>8</v>
      </c>
      <c r="W179" s="1">
        <f t="shared" si="29"/>
        <v>0.49141055304162656</v>
      </c>
      <c r="X179">
        <f>'OHL Raw'!G179</f>
        <v>2</v>
      </c>
      <c r="Y179" s="1">
        <f t="shared" si="30"/>
        <v>0.12285263826040664</v>
      </c>
      <c r="Z179">
        <f>'OHL Raw'!AJ179</f>
        <v>0</v>
      </c>
      <c r="AA179">
        <f>'OHL Raw'!AM179</f>
        <v>0</v>
      </c>
      <c r="AB179">
        <f>'OHL Raw'!AP179</f>
        <v>2</v>
      </c>
      <c r="AC179" s="1">
        <f t="shared" si="36"/>
        <v>3.6890362292528911</v>
      </c>
      <c r="AD179" s="1">
        <f t="shared" si="31"/>
        <v>0.22660391670096999</v>
      </c>
      <c r="AE179" s="1">
        <f t="shared" si="37"/>
        <v>3.8461538461538463</v>
      </c>
      <c r="AF179" s="1">
        <f t="shared" si="38"/>
        <v>7.0943004408709447</v>
      </c>
      <c r="AG179">
        <f>'OHL Raw'!AB179</f>
        <v>14.24</v>
      </c>
      <c r="AH179">
        <f>'OHL Raw'!AC179</f>
        <v>14.28</v>
      </c>
      <c r="AI179">
        <f>'OHL Raw'!AD179</f>
        <v>53.67</v>
      </c>
      <c r="AJ179">
        <f>'OHL Raw'!AE179</f>
        <v>50.11</v>
      </c>
    </row>
    <row r="180" spans="1:36" x14ac:dyDescent="0.2">
      <c r="A180" t="str">
        <f>'OHL Raw'!B180</f>
        <v>Givani Smith</v>
      </c>
      <c r="B180" t="s">
        <v>1748</v>
      </c>
      <c r="C180" t="str">
        <f>'OHL Raw'!C180</f>
        <v>RW</v>
      </c>
      <c r="D180" t="str">
        <f t="shared" si="32"/>
        <v>F</v>
      </c>
      <c r="E180" t="str">
        <f>IF(ISNUMBER(SEARCH("/",'OHL Raw'!D180))=TRUE,"Multiple",'OHL Raw'!D180)</f>
        <v>Multiple</v>
      </c>
      <c r="F180" s="2">
        <f ca="1">ROUNDDOWN('OHL Raw'!E180+((TODAY()-42993)/365),0)</f>
        <v>20</v>
      </c>
      <c r="G180">
        <f>'OHL Raw'!F180</f>
        <v>46</v>
      </c>
      <c r="H180" s="1">
        <f>'OHL Raw'!U180</f>
        <v>14.36</v>
      </c>
      <c r="I180" s="1">
        <f>'OHL Raw'!T180</f>
        <v>660.43</v>
      </c>
      <c r="J180">
        <f>'OHL Raw'!AH180</f>
        <v>39</v>
      </c>
      <c r="K180">
        <f>'OHL Raw'!AI180</f>
        <v>34</v>
      </c>
      <c r="L180" s="1">
        <f t="shared" si="26"/>
        <v>3.5431461320654729</v>
      </c>
      <c r="M180" s="1">
        <f t="shared" si="27"/>
        <v>3.0888966279545147</v>
      </c>
      <c r="N180">
        <f>'OHL Raw'!L180</f>
        <v>112</v>
      </c>
      <c r="O180" s="1">
        <f t="shared" si="28"/>
        <v>10.17518889208546</v>
      </c>
      <c r="P180">
        <f>'OHL Raw'!AK180</f>
        <v>21</v>
      </c>
      <c r="Q180">
        <f>'OHL Raw'!AN180</f>
        <v>14</v>
      </c>
      <c r="R180">
        <f>'OHL Raw'!AQ180</f>
        <v>77</v>
      </c>
      <c r="S180" s="1">
        <f t="shared" si="33"/>
        <v>18.75</v>
      </c>
      <c r="T180" s="1">
        <f t="shared" si="34"/>
        <v>12.5</v>
      </c>
      <c r="U180" s="1">
        <f t="shared" si="35"/>
        <v>68.75</v>
      </c>
      <c r="V180">
        <f>'OHL Raw'!J180</f>
        <v>20</v>
      </c>
      <c r="W180" s="1">
        <f t="shared" si="29"/>
        <v>1.8169980164438322</v>
      </c>
      <c r="X180">
        <f>'OHL Raw'!G180</f>
        <v>13</v>
      </c>
      <c r="Y180" s="1">
        <f t="shared" si="30"/>
        <v>1.1810487106884908</v>
      </c>
      <c r="Z180">
        <f>'OHL Raw'!AJ180</f>
        <v>3</v>
      </c>
      <c r="AA180">
        <f>'OHL Raw'!AM180</f>
        <v>3</v>
      </c>
      <c r="AB180">
        <f>'OHL Raw'!AP180</f>
        <v>7</v>
      </c>
      <c r="AC180" s="1">
        <f t="shared" si="36"/>
        <v>11.743233724165087</v>
      </c>
      <c r="AD180" s="1">
        <f t="shared" si="31"/>
        <v>1.0668716191722141</v>
      </c>
      <c r="AE180" s="1">
        <f t="shared" si="37"/>
        <v>11.607142857142858</v>
      </c>
      <c r="AF180" s="1">
        <f t="shared" si="38"/>
        <v>10.485030110861684</v>
      </c>
      <c r="AG180">
        <f>'OHL Raw'!AB180</f>
        <v>15.25</v>
      </c>
      <c r="AH180">
        <f>'OHL Raw'!AC180</f>
        <v>14.29</v>
      </c>
      <c r="AI180">
        <f>'OHL Raw'!AD180</f>
        <v>49.94</v>
      </c>
      <c r="AJ180">
        <f>'OHL Raw'!AE180</f>
        <v>52.64</v>
      </c>
    </row>
    <row r="181" spans="1:36" x14ac:dyDescent="0.2">
      <c r="A181" t="str">
        <f>'OHL Raw'!B181</f>
        <v>Gleb Babintsev</v>
      </c>
      <c r="B181" t="s">
        <v>1748</v>
      </c>
      <c r="C181" t="str">
        <f>'OHL Raw'!C181</f>
        <v>D</v>
      </c>
      <c r="D181" t="str">
        <f t="shared" si="32"/>
        <v>D</v>
      </c>
      <c r="E181" t="str">
        <f>IF(ISNUMBER(SEARCH("/",'OHL Raw'!D181))=TRUE,"Multiple",'OHL Raw'!D181)</f>
        <v>PBO</v>
      </c>
      <c r="F181" s="2">
        <f ca="1">ROUNDDOWN('OHL Raw'!E181+((TODAY()-42993)/365),0)</f>
        <v>18</v>
      </c>
      <c r="G181">
        <f>'OHL Raw'!F181</f>
        <v>64</v>
      </c>
      <c r="H181" s="1">
        <f>'OHL Raw'!U181</f>
        <v>13.76</v>
      </c>
      <c r="I181" s="1">
        <f>'OHL Raw'!T181</f>
        <v>880.88</v>
      </c>
      <c r="J181">
        <f>'OHL Raw'!AH181</f>
        <v>38</v>
      </c>
      <c r="K181">
        <f>'OHL Raw'!AI181</f>
        <v>56</v>
      </c>
      <c r="L181" s="1">
        <f t="shared" si="26"/>
        <v>2.5883207701389521</v>
      </c>
      <c r="M181" s="1">
        <f t="shared" si="27"/>
        <v>3.814367450731087</v>
      </c>
      <c r="N181">
        <f>'OHL Raw'!L181</f>
        <v>55</v>
      </c>
      <c r="O181" s="1">
        <f t="shared" si="28"/>
        <v>3.7462537462537462</v>
      </c>
      <c r="P181">
        <f>'OHL Raw'!AK181</f>
        <v>2</v>
      </c>
      <c r="Q181">
        <f>'OHL Raw'!AN181</f>
        <v>0</v>
      </c>
      <c r="R181">
        <f>'OHL Raw'!AQ181</f>
        <v>53</v>
      </c>
      <c r="S181" s="1">
        <f t="shared" si="33"/>
        <v>3.6363636363636362</v>
      </c>
      <c r="T181" s="1">
        <f t="shared" si="34"/>
        <v>0</v>
      </c>
      <c r="U181" s="1">
        <f t="shared" si="35"/>
        <v>96.36363636363636</v>
      </c>
      <c r="V181">
        <f>'OHL Raw'!J181</f>
        <v>4</v>
      </c>
      <c r="W181" s="1">
        <f t="shared" si="29"/>
        <v>0.27245481790936332</v>
      </c>
      <c r="X181">
        <f>'OHL Raw'!G181</f>
        <v>1</v>
      </c>
      <c r="Y181" s="1">
        <f t="shared" si="30"/>
        <v>6.8113704477340831E-2</v>
      </c>
      <c r="Z181">
        <f>'OHL Raw'!AJ181</f>
        <v>1</v>
      </c>
      <c r="AA181">
        <f>'OHL Raw'!AM181</f>
        <v>0</v>
      </c>
      <c r="AB181">
        <f>'OHL Raw'!AP181</f>
        <v>0</v>
      </c>
      <c r="AC181" s="1">
        <f t="shared" si="36"/>
        <v>3.8340420536254571</v>
      </c>
      <c r="AD181" s="1">
        <f t="shared" si="31"/>
        <v>0.26115080739434138</v>
      </c>
      <c r="AE181" s="1">
        <f t="shared" si="37"/>
        <v>1.8181818181818181</v>
      </c>
      <c r="AF181" s="1">
        <f t="shared" si="38"/>
        <v>6.9709855520462867</v>
      </c>
      <c r="AG181">
        <f>'OHL Raw'!AB181</f>
        <v>13.53</v>
      </c>
      <c r="AH181">
        <f>'OHL Raw'!AC181</f>
        <v>14.01</v>
      </c>
      <c r="AI181">
        <f>'OHL Raw'!AD181</f>
        <v>44.68</v>
      </c>
      <c r="AJ181">
        <f>'OHL Raw'!AE181</f>
        <v>50.68</v>
      </c>
    </row>
    <row r="182" spans="1:36" x14ac:dyDescent="0.2">
      <c r="A182" t="str">
        <f>'OHL Raw'!B182</f>
        <v>Graeme Clarke</v>
      </c>
      <c r="B182" t="s">
        <v>1748</v>
      </c>
      <c r="C182" t="str">
        <f>'OHL Raw'!C182</f>
        <v>RW</v>
      </c>
      <c r="D182" t="str">
        <f t="shared" si="32"/>
        <v>F</v>
      </c>
      <c r="E182" t="str">
        <f>IF(ISNUMBER(SEARCH("/",'OHL Raw'!D182))=TRUE,"Multiple",'OHL Raw'!D182)</f>
        <v>OTT</v>
      </c>
      <c r="F182" s="2">
        <f ca="1">ROUNDDOWN('OHL Raw'!E182+((TODAY()-42993)/365),0)</f>
        <v>17</v>
      </c>
      <c r="G182">
        <f>'OHL Raw'!F182</f>
        <v>63</v>
      </c>
      <c r="H182" s="1">
        <f>'OHL Raw'!U182</f>
        <v>10.07</v>
      </c>
      <c r="I182" s="1">
        <f>'OHL Raw'!T182</f>
        <v>634.37</v>
      </c>
      <c r="J182">
        <f>'OHL Raw'!AH182</f>
        <v>22</v>
      </c>
      <c r="K182">
        <f>'OHL Raw'!AI182</f>
        <v>32</v>
      </c>
      <c r="L182" s="1">
        <f t="shared" si="26"/>
        <v>2.080804577770071</v>
      </c>
      <c r="M182" s="1">
        <f t="shared" si="27"/>
        <v>3.0266248403928304</v>
      </c>
      <c r="N182">
        <f>'OHL Raw'!L182</f>
        <v>77</v>
      </c>
      <c r="O182" s="1">
        <f t="shared" si="28"/>
        <v>7.2828160221952487</v>
      </c>
      <c r="P182">
        <f>'OHL Raw'!AK182</f>
        <v>6</v>
      </c>
      <c r="Q182">
        <f>'OHL Raw'!AN182</f>
        <v>12</v>
      </c>
      <c r="R182">
        <f>'OHL Raw'!AQ182</f>
        <v>59</v>
      </c>
      <c r="S182" s="1">
        <f t="shared" si="33"/>
        <v>7.7922077922077921</v>
      </c>
      <c r="T182" s="1">
        <f t="shared" si="34"/>
        <v>15.584415584415584</v>
      </c>
      <c r="U182" s="1">
        <f t="shared" si="35"/>
        <v>76.623376623376629</v>
      </c>
      <c r="V182">
        <f>'OHL Raw'!J182</f>
        <v>11</v>
      </c>
      <c r="W182" s="1">
        <f t="shared" si="29"/>
        <v>1.0404022888850355</v>
      </c>
      <c r="X182">
        <f>'OHL Raw'!G182</f>
        <v>9</v>
      </c>
      <c r="Y182" s="1">
        <f t="shared" si="30"/>
        <v>0.85123823636048357</v>
      </c>
      <c r="Z182">
        <f>'OHL Raw'!AJ182</f>
        <v>1</v>
      </c>
      <c r="AA182">
        <f>'OHL Raw'!AM182</f>
        <v>1</v>
      </c>
      <c r="AB182">
        <f>'OHL Raw'!AP182</f>
        <v>7</v>
      </c>
      <c r="AC182" s="1">
        <f t="shared" si="36"/>
        <v>7.0387639215831443</v>
      </c>
      <c r="AD182" s="1">
        <f t="shared" si="31"/>
        <v>0.66574055408513744</v>
      </c>
      <c r="AE182" s="1">
        <f t="shared" si="37"/>
        <v>11.688311688311687</v>
      </c>
      <c r="AF182" s="1">
        <f t="shared" si="38"/>
        <v>9.1412518462118761</v>
      </c>
      <c r="AG182">
        <f>'OHL Raw'!AB182</f>
        <v>13.41</v>
      </c>
      <c r="AH182">
        <f>'OHL Raw'!AC182</f>
        <v>13.74</v>
      </c>
      <c r="AI182">
        <f>'OHL Raw'!AD182</f>
        <v>44.48</v>
      </c>
      <c r="AJ182">
        <f>'OHL Raw'!AE182</f>
        <v>52.24</v>
      </c>
    </row>
    <row r="183" spans="1:36" x14ac:dyDescent="0.2">
      <c r="A183" t="str">
        <f>'OHL Raw'!B183</f>
        <v>Grayson Ladd</v>
      </c>
      <c r="B183" t="s">
        <v>1748</v>
      </c>
      <c r="C183" t="str">
        <f>'OHL Raw'!C183</f>
        <v>D</v>
      </c>
      <c r="D183" t="str">
        <f t="shared" si="32"/>
        <v>D</v>
      </c>
      <c r="E183" t="str">
        <f>IF(ISNUMBER(SEARCH("/",'OHL Raw'!D183))=TRUE,"Multiple",'OHL Raw'!D183)</f>
        <v>Multiple</v>
      </c>
      <c r="F183" s="2">
        <f ca="1">ROUNDDOWN('OHL Raw'!E183+((TODAY()-42993)/365),0)</f>
        <v>17</v>
      </c>
      <c r="G183">
        <f>'OHL Raw'!F183</f>
        <v>52</v>
      </c>
      <c r="H183" s="1">
        <f>'OHL Raw'!U183</f>
        <v>13.64</v>
      </c>
      <c r="I183" s="1">
        <f>'OHL Raw'!T183</f>
        <v>709.17</v>
      </c>
      <c r="J183">
        <f>'OHL Raw'!AH183</f>
        <v>42</v>
      </c>
      <c r="K183">
        <f>'OHL Raw'!AI183</f>
        <v>32</v>
      </c>
      <c r="L183" s="1">
        <f t="shared" si="26"/>
        <v>3.5534498075214689</v>
      </c>
      <c r="M183" s="1">
        <f t="shared" si="27"/>
        <v>2.7073903295401669</v>
      </c>
      <c r="N183">
        <f>'OHL Raw'!L183</f>
        <v>22</v>
      </c>
      <c r="O183" s="1">
        <f t="shared" si="28"/>
        <v>1.8613308515588647</v>
      </c>
      <c r="P183">
        <f>'OHL Raw'!AK183</f>
        <v>0</v>
      </c>
      <c r="Q183">
        <f>'OHL Raw'!AN183</f>
        <v>0</v>
      </c>
      <c r="R183">
        <f>'OHL Raw'!AQ183</f>
        <v>22</v>
      </c>
      <c r="S183" s="1">
        <f t="shared" si="33"/>
        <v>0</v>
      </c>
      <c r="T183" s="1">
        <f t="shared" si="34"/>
        <v>0</v>
      </c>
      <c r="U183" s="1">
        <f t="shared" si="35"/>
        <v>100</v>
      </c>
      <c r="V183">
        <f>'OHL Raw'!J183</f>
        <v>2</v>
      </c>
      <c r="W183" s="1">
        <f t="shared" si="29"/>
        <v>0.16921189559626043</v>
      </c>
      <c r="X183">
        <f>'OHL Raw'!G183</f>
        <v>0</v>
      </c>
      <c r="Y183" s="1">
        <f t="shared" si="30"/>
        <v>0</v>
      </c>
      <c r="Z183">
        <f>'OHL Raw'!AJ183</f>
        <v>0</v>
      </c>
      <c r="AA183">
        <f>'OHL Raw'!AM183</f>
        <v>0</v>
      </c>
      <c r="AB183">
        <f>'OHL Raw'!AP183</f>
        <v>0</v>
      </c>
      <c r="AC183" s="1">
        <f t="shared" si="36"/>
        <v>1.4131913871768191</v>
      </c>
      <c r="AD183" s="1">
        <f t="shared" si="31"/>
        <v>0.11956439673224918</v>
      </c>
      <c r="AE183" s="1">
        <f t="shared" si="37"/>
        <v>0</v>
      </c>
      <c r="AF183" s="1">
        <f t="shared" si="38"/>
        <v>6.423597214440087</v>
      </c>
      <c r="AG183">
        <f>'OHL Raw'!AB183</f>
        <v>13.25</v>
      </c>
      <c r="AH183">
        <f>'OHL Raw'!AC183</f>
        <v>13.65</v>
      </c>
      <c r="AI183">
        <f>'OHL Raw'!AD183</f>
        <v>52.39</v>
      </c>
      <c r="AJ183">
        <f>'OHL Raw'!AE183</f>
        <v>48.52</v>
      </c>
    </row>
    <row r="184" spans="1:36" x14ac:dyDescent="0.2">
      <c r="A184" t="str">
        <f>'OHL Raw'!B184</f>
        <v>Greg Meireles</v>
      </c>
      <c r="B184" t="s">
        <v>1748</v>
      </c>
      <c r="C184" t="str">
        <f>'OHL Raw'!C184</f>
        <v>RW</v>
      </c>
      <c r="D184" t="str">
        <f t="shared" si="32"/>
        <v>F</v>
      </c>
      <c r="E184" t="str">
        <f>IF(ISNUMBER(SEARCH("/",'OHL Raw'!D184))=TRUE,"Multiple",'OHL Raw'!D184)</f>
        <v>KIT</v>
      </c>
      <c r="F184" s="2">
        <f ca="1">ROUNDDOWN('OHL Raw'!E184+((TODAY()-42993)/365),0)</f>
        <v>19</v>
      </c>
      <c r="G184">
        <f>'OHL Raw'!F184</f>
        <v>55</v>
      </c>
      <c r="H184" s="1">
        <f>'OHL Raw'!U184</f>
        <v>12.83</v>
      </c>
      <c r="I184" s="1">
        <f>'OHL Raw'!T184</f>
        <v>705.39</v>
      </c>
      <c r="J184">
        <f>'OHL Raw'!AH184</f>
        <v>37</v>
      </c>
      <c r="K184">
        <f>'OHL Raw'!AI184</f>
        <v>34</v>
      </c>
      <c r="L184" s="1">
        <f t="shared" si="26"/>
        <v>3.1471951686301196</v>
      </c>
      <c r="M184" s="1">
        <f t="shared" si="27"/>
        <v>2.8920171819844342</v>
      </c>
      <c r="N184">
        <f>'OHL Raw'!L184</f>
        <v>89</v>
      </c>
      <c r="O184" s="1">
        <f t="shared" si="28"/>
        <v>7.5702802704886665</v>
      </c>
      <c r="P184">
        <f>'OHL Raw'!AK184</f>
        <v>19</v>
      </c>
      <c r="Q184">
        <f>'OHL Raw'!AN184</f>
        <v>23</v>
      </c>
      <c r="R184">
        <f>'OHL Raw'!AQ184</f>
        <v>47</v>
      </c>
      <c r="S184" s="1">
        <f t="shared" si="33"/>
        <v>21.348314606741571</v>
      </c>
      <c r="T184" s="1">
        <f t="shared" si="34"/>
        <v>25.842696629213485</v>
      </c>
      <c r="U184" s="1">
        <f t="shared" si="35"/>
        <v>52.80898876404494</v>
      </c>
      <c r="V184">
        <f>'OHL Raw'!J184</f>
        <v>15</v>
      </c>
      <c r="W184" s="1">
        <f t="shared" si="29"/>
        <v>1.275889933228427</v>
      </c>
      <c r="X184">
        <f>'OHL Raw'!G184</f>
        <v>9</v>
      </c>
      <c r="Y184" s="1">
        <f t="shared" si="30"/>
        <v>0.76553395993705609</v>
      </c>
      <c r="Z184">
        <f>'OHL Raw'!AJ184</f>
        <v>4</v>
      </c>
      <c r="AA184">
        <f>'OHL Raw'!AM184</f>
        <v>1</v>
      </c>
      <c r="AB184">
        <f>'OHL Raw'!AP184</f>
        <v>4</v>
      </c>
      <c r="AC184" s="1">
        <f t="shared" si="36"/>
        <v>10.856795261220995</v>
      </c>
      <c r="AD184" s="1">
        <f t="shared" si="31"/>
        <v>0.92347171872759704</v>
      </c>
      <c r="AE184" s="1">
        <f t="shared" si="37"/>
        <v>10.112359550561797</v>
      </c>
      <c r="AF184" s="1">
        <f t="shared" si="38"/>
        <v>12.198646360922465</v>
      </c>
      <c r="AG184">
        <f>'OHL Raw'!AB184</f>
        <v>14.55</v>
      </c>
      <c r="AH184">
        <f>'OHL Raw'!AC184</f>
        <v>14.31</v>
      </c>
      <c r="AI184">
        <f>'OHL Raw'!AD184</f>
        <v>53.95</v>
      </c>
      <c r="AJ184">
        <f>'OHL Raw'!AE184</f>
        <v>48.74</v>
      </c>
    </row>
    <row r="185" spans="1:36" x14ac:dyDescent="0.2">
      <c r="A185" t="str">
        <f>'OHL Raw'!B185</f>
        <v>Hakon Nilsen</v>
      </c>
      <c r="B185" t="s">
        <v>1748</v>
      </c>
      <c r="C185" t="str">
        <f>'OHL Raw'!C185</f>
        <v>D</v>
      </c>
      <c r="D185" t="str">
        <f t="shared" si="32"/>
        <v>D</v>
      </c>
      <c r="E185" t="str">
        <f>IF(ISNUMBER(SEARCH("/",'OHL Raw'!D185))=TRUE,"Multiple",'OHL Raw'!D185)</f>
        <v>FLNT</v>
      </c>
      <c r="F185" s="2">
        <f ca="1">ROUNDDOWN('OHL Raw'!E185+((TODAY()-42993)/365),0)</f>
        <v>20</v>
      </c>
      <c r="G185">
        <f>'OHL Raw'!F185</f>
        <v>61</v>
      </c>
      <c r="H185" s="1">
        <f>'OHL Raw'!U185</f>
        <v>14.02</v>
      </c>
      <c r="I185" s="1">
        <f>'OHL Raw'!T185</f>
        <v>855.35</v>
      </c>
      <c r="J185">
        <f>'OHL Raw'!AH185</f>
        <v>35</v>
      </c>
      <c r="K185">
        <f>'OHL Raw'!AI185</f>
        <v>59</v>
      </c>
      <c r="L185" s="1">
        <f t="shared" si="26"/>
        <v>2.4551353247208745</v>
      </c>
      <c r="M185" s="1">
        <f t="shared" si="27"/>
        <v>4.13865669024376</v>
      </c>
      <c r="N185">
        <f>'OHL Raw'!L185</f>
        <v>36</v>
      </c>
      <c r="O185" s="1">
        <f t="shared" si="28"/>
        <v>2.5252820482843279</v>
      </c>
      <c r="P185">
        <f>'OHL Raw'!AK185</f>
        <v>1</v>
      </c>
      <c r="Q185">
        <f>'OHL Raw'!AN185</f>
        <v>0</v>
      </c>
      <c r="R185">
        <f>'OHL Raw'!AQ185</f>
        <v>35</v>
      </c>
      <c r="S185" s="1">
        <f t="shared" si="33"/>
        <v>2.7777777777777777</v>
      </c>
      <c r="T185" s="1">
        <f t="shared" si="34"/>
        <v>0</v>
      </c>
      <c r="U185" s="1">
        <f t="shared" si="35"/>
        <v>97.222222222222214</v>
      </c>
      <c r="V185">
        <f>'OHL Raw'!J185</f>
        <v>2</v>
      </c>
      <c r="W185" s="1">
        <f t="shared" si="29"/>
        <v>0.14029344712690711</v>
      </c>
      <c r="X185">
        <f>'OHL Raw'!G185</f>
        <v>0</v>
      </c>
      <c r="Y185" s="1">
        <f t="shared" si="30"/>
        <v>0</v>
      </c>
      <c r="Z185">
        <f>'OHL Raw'!AJ185</f>
        <v>0</v>
      </c>
      <c r="AA185">
        <f>'OHL Raw'!AM185</f>
        <v>0</v>
      </c>
      <c r="AB185">
        <f>'OHL Raw'!AP185</f>
        <v>0</v>
      </c>
      <c r="AC185" s="1">
        <f t="shared" si="36"/>
        <v>2.4630267900401361</v>
      </c>
      <c r="AD185" s="1">
        <f t="shared" si="31"/>
        <v>0.17277325937032578</v>
      </c>
      <c r="AE185" s="1">
        <f t="shared" si="37"/>
        <v>0</v>
      </c>
      <c r="AF185" s="1">
        <f t="shared" si="38"/>
        <v>6.8417410834448216</v>
      </c>
      <c r="AG185">
        <f>'OHL Raw'!AB185</f>
        <v>13.66</v>
      </c>
      <c r="AH185">
        <f>'OHL Raw'!AC185</f>
        <v>13.9</v>
      </c>
      <c r="AI185">
        <f>'OHL Raw'!AD185</f>
        <v>36.130000000000003</v>
      </c>
      <c r="AJ185">
        <f>'OHL Raw'!AE185</f>
        <v>51.9</v>
      </c>
    </row>
    <row r="186" spans="1:36" x14ac:dyDescent="0.2">
      <c r="A186" t="str">
        <f>'OHL Raw'!B186</f>
        <v>Harrison Cottam</v>
      </c>
      <c r="B186" t="s">
        <v>1748</v>
      </c>
      <c r="C186" t="str">
        <f>'OHL Raw'!C186</f>
        <v>RW</v>
      </c>
      <c r="D186" t="str">
        <f t="shared" si="32"/>
        <v>F</v>
      </c>
      <c r="E186" t="str">
        <f>IF(ISNUMBER(SEARCH("/",'OHL Raw'!D186))=TRUE,"Multiple",'OHL Raw'!D186)</f>
        <v>LDN</v>
      </c>
      <c r="F186" s="2">
        <f ca="1">ROUNDDOWN('OHL Raw'!E186+((TODAY()-42993)/365),0)</f>
        <v>18</v>
      </c>
      <c r="G186">
        <f>'OHL Raw'!F186</f>
        <v>42</v>
      </c>
      <c r="H186" s="1">
        <f>'OHL Raw'!U186</f>
        <v>9.02</v>
      </c>
      <c r="I186" s="1">
        <f>'OHL Raw'!T186</f>
        <v>379.02</v>
      </c>
      <c r="J186">
        <f>'OHL Raw'!AH186</f>
        <v>10</v>
      </c>
      <c r="K186">
        <f>'OHL Raw'!AI186</f>
        <v>14</v>
      </c>
      <c r="L186" s="1">
        <f t="shared" si="26"/>
        <v>1.5830299192654742</v>
      </c>
      <c r="M186" s="1">
        <f t="shared" si="27"/>
        <v>2.2162418869716642</v>
      </c>
      <c r="N186">
        <f>'OHL Raw'!L186</f>
        <v>27</v>
      </c>
      <c r="O186" s="1">
        <f t="shared" si="28"/>
        <v>4.2741807820167805</v>
      </c>
      <c r="P186">
        <f>'OHL Raw'!AK186</f>
        <v>1</v>
      </c>
      <c r="Q186">
        <f>'OHL Raw'!AN186</f>
        <v>4</v>
      </c>
      <c r="R186">
        <f>'OHL Raw'!AQ186</f>
        <v>22</v>
      </c>
      <c r="S186" s="1">
        <f t="shared" si="33"/>
        <v>3.7037037037037033</v>
      </c>
      <c r="T186" s="1">
        <f t="shared" si="34"/>
        <v>14.814814814814813</v>
      </c>
      <c r="U186" s="1">
        <f t="shared" si="35"/>
        <v>81.481481481481481</v>
      </c>
      <c r="V186">
        <f>'OHL Raw'!J186</f>
        <v>6</v>
      </c>
      <c r="W186" s="1">
        <f t="shared" si="29"/>
        <v>0.9498179515592845</v>
      </c>
      <c r="X186">
        <f>'OHL Raw'!G186</f>
        <v>3</v>
      </c>
      <c r="Y186" s="1">
        <f t="shared" si="30"/>
        <v>0.47490897577964225</v>
      </c>
      <c r="Z186">
        <f>'OHL Raw'!AJ186</f>
        <v>0</v>
      </c>
      <c r="AA186">
        <f>'OHL Raw'!AM186</f>
        <v>1</v>
      </c>
      <c r="AB186">
        <f>'OHL Raw'!AP186</f>
        <v>2</v>
      </c>
      <c r="AC186" s="1">
        <f t="shared" si="36"/>
        <v>2.2813708105452113</v>
      </c>
      <c r="AD186" s="1">
        <f t="shared" si="31"/>
        <v>0.36114782500319953</v>
      </c>
      <c r="AE186" s="1">
        <f t="shared" si="37"/>
        <v>11.111111111111111</v>
      </c>
      <c r="AF186" s="1">
        <f t="shared" si="38"/>
        <v>8.449521520537818</v>
      </c>
      <c r="AG186">
        <f>'OHL Raw'!AB186</f>
        <v>12.33</v>
      </c>
      <c r="AH186">
        <f>'OHL Raw'!AC186</f>
        <v>13.21</v>
      </c>
      <c r="AI186">
        <f>'OHL Raw'!AD186</f>
        <v>47.66</v>
      </c>
      <c r="AJ186">
        <f>'OHL Raw'!AE186</f>
        <v>50.34</v>
      </c>
    </row>
    <row r="187" spans="1:36" x14ac:dyDescent="0.2">
      <c r="A187" t="str">
        <f>'OHL Raw'!B187</f>
        <v>Hayden Davis</v>
      </c>
      <c r="B187" t="s">
        <v>1748</v>
      </c>
      <c r="C187" t="str">
        <f>'OHL Raw'!C187</f>
        <v>D</v>
      </c>
      <c r="D187" t="str">
        <f t="shared" si="32"/>
        <v>D</v>
      </c>
      <c r="E187" t="str">
        <f>IF(ISNUMBER(SEARCH("/",'OHL Raw'!D187))=TRUE,"Multiple",'OHL Raw'!D187)</f>
        <v>SAG</v>
      </c>
      <c r="F187" s="2">
        <f ca="1">ROUNDDOWN('OHL Raw'!E187+((TODAY()-42993)/365),0)</f>
        <v>18</v>
      </c>
      <c r="G187">
        <f>'OHL Raw'!F187</f>
        <v>68</v>
      </c>
      <c r="H187" s="1">
        <f>'OHL Raw'!U187</f>
        <v>16.829999999999998</v>
      </c>
      <c r="I187" s="1">
        <f>'OHL Raw'!T187</f>
        <v>1144.5</v>
      </c>
      <c r="J187">
        <f>'OHL Raw'!AH187</f>
        <v>58</v>
      </c>
      <c r="K187">
        <f>'OHL Raw'!AI187</f>
        <v>61</v>
      </c>
      <c r="L187" s="1">
        <f t="shared" si="26"/>
        <v>3.0406290956749675</v>
      </c>
      <c r="M187" s="1">
        <f t="shared" si="27"/>
        <v>3.1979030144167759</v>
      </c>
      <c r="N187">
        <f>'OHL Raw'!L187</f>
        <v>65</v>
      </c>
      <c r="O187" s="1">
        <f t="shared" si="28"/>
        <v>3.4076015727391873</v>
      </c>
      <c r="P187">
        <f>'OHL Raw'!AK187</f>
        <v>2</v>
      </c>
      <c r="Q187">
        <f>'OHL Raw'!AN187</f>
        <v>3</v>
      </c>
      <c r="R187">
        <f>'OHL Raw'!AQ187</f>
        <v>60</v>
      </c>
      <c r="S187" s="1">
        <f t="shared" si="33"/>
        <v>3.0769230769230771</v>
      </c>
      <c r="T187" s="1">
        <f t="shared" si="34"/>
        <v>4.6153846153846159</v>
      </c>
      <c r="U187" s="1">
        <f t="shared" si="35"/>
        <v>92.307692307692307</v>
      </c>
      <c r="V187">
        <f>'OHL Raw'!J187</f>
        <v>12</v>
      </c>
      <c r="W187" s="1">
        <f t="shared" si="29"/>
        <v>0.62909567496723462</v>
      </c>
      <c r="X187">
        <f>'OHL Raw'!G187</f>
        <v>3</v>
      </c>
      <c r="Y187" s="1">
        <f t="shared" si="30"/>
        <v>0.15727391874180865</v>
      </c>
      <c r="Z187">
        <f>'OHL Raw'!AJ187</f>
        <v>0</v>
      </c>
      <c r="AA187">
        <f>'OHL Raw'!AM187</f>
        <v>1</v>
      </c>
      <c r="AB187">
        <f>'OHL Raw'!AP187</f>
        <v>2</v>
      </c>
      <c r="AC187" s="1">
        <f t="shared" si="36"/>
        <v>4.7737526024229782</v>
      </c>
      <c r="AD187" s="1">
        <f t="shared" si="31"/>
        <v>0.25026225962898968</v>
      </c>
      <c r="AE187" s="1">
        <f t="shared" si="37"/>
        <v>4.6153846153846159</v>
      </c>
      <c r="AF187" s="1">
        <f t="shared" si="38"/>
        <v>7.344234772958429</v>
      </c>
      <c r="AG187">
        <f>'OHL Raw'!AB187</f>
        <v>13.42</v>
      </c>
      <c r="AH187">
        <f>'OHL Raw'!AC187</f>
        <v>14.06</v>
      </c>
      <c r="AI187">
        <f>'OHL Raw'!AD187</f>
        <v>45.77</v>
      </c>
      <c r="AJ187">
        <f>'OHL Raw'!AE187</f>
        <v>50.35</v>
      </c>
    </row>
    <row r="188" spans="1:36" x14ac:dyDescent="0.2">
      <c r="A188" t="str">
        <f>'OHL Raw'!B188</f>
        <v>Hayden Fowler</v>
      </c>
      <c r="B188" t="s">
        <v>1748</v>
      </c>
      <c r="C188" t="str">
        <f>'OHL Raw'!C188</f>
        <v>C</v>
      </c>
      <c r="D188" t="str">
        <f t="shared" si="32"/>
        <v>F</v>
      </c>
      <c r="E188" t="str">
        <f>IF(ISNUMBER(SEARCH("/",'OHL Raw'!D188))=TRUE,"Multiple",'OHL Raw'!D188)</f>
        <v>Multiple</v>
      </c>
      <c r="F188" s="2">
        <f ca="1">ROUNDDOWN('OHL Raw'!E188+((TODAY()-42993)/365),0)</f>
        <v>16</v>
      </c>
      <c r="G188">
        <f>'OHL Raw'!F188</f>
        <v>61</v>
      </c>
      <c r="H188" s="1">
        <f>'OHL Raw'!U188</f>
        <v>9.9700000000000006</v>
      </c>
      <c r="I188" s="1">
        <f>'OHL Raw'!T188</f>
        <v>608.38</v>
      </c>
      <c r="J188">
        <f>'OHL Raw'!AH188</f>
        <v>26</v>
      </c>
      <c r="K188">
        <f>'OHL Raw'!AI188</f>
        <v>23</v>
      </c>
      <c r="L188" s="1">
        <f t="shared" si="26"/>
        <v>2.5641868568986488</v>
      </c>
      <c r="M188" s="1">
        <f t="shared" si="27"/>
        <v>2.2683191426411127</v>
      </c>
      <c r="N188">
        <f>'OHL Raw'!L188</f>
        <v>67</v>
      </c>
      <c r="O188" s="1">
        <f t="shared" si="28"/>
        <v>6.6077122850849799</v>
      </c>
      <c r="P188">
        <f>'OHL Raw'!AK188</f>
        <v>10</v>
      </c>
      <c r="Q188">
        <f>'OHL Raw'!AN188</f>
        <v>12</v>
      </c>
      <c r="R188">
        <f>'OHL Raw'!AQ188</f>
        <v>45</v>
      </c>
      <c r="S188" s="1">
        <f t="shared" si="33"/>
        <v>14.925373134328357</v>
      </c>
      <c r="T188" s="1">
        <f t="shared" si="34"/>
        <v>17.910447761194028</v>
      </c>
      <c r="U188" s="1">
        <f t="shared" si="35"/>
        <v>67.164179104477611</v>
      </c>
      <c r="V188">
        <f>'OHL Raw'!J188</f>
        <v>13</v>
      </c>
      <c r="W188" s="1">
        <f t="shared" si="29"/>
        <v>1.2820934284493244</v>
      </c>
      <c r="X188">
        <f>'OHL Raw'!G188</f>
        <v>7</v>
      </c>
      <c r="Y188" s="1">
        <f t="shared" si="30"/>
        <v>0.69035799993425162</v>
      </c>
      <c r="Z188">
        <f>'OHL Raw'!AJ188</f>
        <v>3</v>
      </c>
      <c r="AA188">
        <f>'OHL Raw'!AM188</f>
        <v>1</v>
      </c>
      <c r="AB188">
        <f>'OHL Raw'!AP188</f>
        <v>3</v>
      </c>
      <c r="AC188" s="1">
        <f t="shared" si="36"/>
        <v>6.9985313715059547</v>
      </c>
      <c r="AD188" s="1">
        <f t="shared" si="31"/>
        <v>0.69021316001570943</v>
      </c>
      <c r="AE188" s="1">
        <f t="shared" si="37"/>
        <v>10.44776119402985</v>
      </c>
      <c r="AF188" s="1">
        <f t="shared" si="38"/>
        <v>10.445569211202917</v>
      </c>
      <c r="AG188">
        <f>'OHL Raw'!AB188</f>
        <v>13.49</v>
      </c>
      <c r="AH188">
        <f>'OHL Raw'!AC188</f>
        <v>13.58</v>
      </c>
      <c r="AI188">
        <f>'OHL Raw'!AD188</f>
        <v>48.31</v>
      </c>
      <c r="AJ188">
        <f>'OHL Raw'!AE188</f>
        <v>47.67</v>
      </c>
    </row>
    <row r="189" spans="1:36" x14ac:dyDescent="0.2">
      <c r="A189" t="str">
        <f>'OHL Raw'!B189</f>
        <v>Hayden Johnston</v>
      </c>
      <c r="B189" t="s">
        <v>1748</v>
      </c>
      <c r="C189" t="str">
        <f>'OHL Raw'!C189</f>
        <v>D</v>
      </c>
      <c r="D189" t="str">
        <f t="shared" si="32"/>
        <v>D</v>
      </c>
      <c r="E189" t="str">
        <f>IF(ISNUMBER(SEARCH("/",'OHL Raw'!D189))=TRUE,"Multiple",'OHL Raw'!D189)</f>
        <v>WSR</v>
      </c>
      <c r="F189" s="2">
        <f ca="1">ROUNDDOWN('OHL Raw'!E189+((TODAY()-42993)/365),0)</f>
        <v>17</v>
      </c>
      <c r="G189">
        <f>'OHL Raw'!F189</f>
        <v>4</v>
      </c>
      <c r="H189" s="1">
        <f>'OHL Raw'!U189</f>
        <v>7</v>
      </c>
      <c r="I189" s="1">
        <f>'OHL Raw'!T189</f>
        <v>28</v>
      </c>
      <c r="J189">
        <f>'OHL Raw'!AH189</f>
        <v>1</v>
      </c>
      <c r="K189">
        <f>'OHL Raw'!AI189</f>
        <v>0</v>
      </c>
      <c r="L189" s="1">
        <f t="shared" si="26"/>
        <v>2.1428571428571428</v>
      </c>
      <c r="M189" s="1">
        <f t="shared" si="27"/>
        <v>0</v>
      </c>
      <c r="N189">
        <f>'OHL Raw'!L189</f>
        <v>1</v>
      </c>
      <c r="O189" s="1">
        <f t="shared" si="28"/>
        <v>2.1428571428571428</v>
      </c>
      <c r="P189">
        <f>'OHL Raw'!AK189</f>
        <v>0</v>
      </c>
      <c r="Q189">
        <f>'OHL Raw'!AN189</f>
        <v>0</v>
      </c>
      <c r="R189">
        <f>'OHL Raw'!AQ189</f>
        <v>1</v>
      </c>
      <c r="S189" s="1">
        <f t="shared" si="33"/>
        <v>0</v>
      </c>
      <c r="T189" s="1">
        <f t="shared" si="34"/>
        <v>0</v>
      </c>
      <c r="U189" s="1">
        <f t="shared" si="35"/>
        <v>100</v>
      </c>
      <c r="V189">
        <f>'OHL Raw'!J189</f>
        <v>1</v>
      </c>
      <c r="W189" s="1">
        <f t="shared" si="29"/>
        <v>2.1428571428571428</v>
      </c>
      <c r="X189">
        <f>'OHL Raw'!G189</f>
        <v>0</v>
      </c>
      <c r="Y189" s="1">
        <f t="shared" si="30"/>
        <v>0</v>
      </c>
      <c r="Z189">
        <f>'OHL Raw'!AJ189</f>
        <v>0</v>
      </c>
      <c r="AA189">
        <f>'OHL Raw'!AM189</f>
        <v>0</v>
      </c>
      <c r="AB189">
        <f>'OHL Raw'!AP189</f>
        <v>0</v>
      </c>
      <c r="AC189" s="1">
        <f t="shared" si="36"/>
        <v>6.4235972144400869E-2</v>
      </c>
      <c r="AD189" s="1">
        <f t="shared" si="31"/>
        <v>0.13764851173800186</v>
      </c>
      <c r="AE189" s="1">
        <f t="shared" si="37"/>
        <v>0</v>
      </c>
      <c r="AF189" s="1">
        <f t="shared" si="38"/>
        <v>6.423597214440087</v>
      </c>
      <c r="AG189">
        <f>'OHL Raw'!AB189</f>
        <v>12.36</v>
      </c>
      <c r="AH189">
        <f>'OHL Raw'!AC189</f>
        <v>14.8</v>
      </c>
      <c r="AI189">
        <f>'OHL Raw'!AD189</f>
        <v>44.82</v>
      </c>
      <c r="AJ189">
        <f>'OHL Raw'!AE189</f>
        <v>54.32</v>
      </c>
    </row>
    <row r="190" spans="1:36" x14ac:dyDescent="0.2">
      <c r="A190" t="str">
        <f>'OHL Raw'!B190</f>
        <v>Hayden McCool</v>
      </c>
      <c r="B190" t="s">
        <v>1748</v>
      </c>
      <c r="C190" t="str">
        <f>'OHL Raw'!C190</f>
        <v>LW</v>
      </c>
      <c r="D190" t="str">
        <f t="shared" si="32"/>
        <v>F</v>
      </c>
      <c r="E190" t="str">
        <f>IF(ISNUMBER(SEARCH("/",'OHL Raw'!D190))=TRUE,"Multiple",'OHL Raw'!D190)</f>
        <v>OSH</v>
      </c>
      <c r="F190" s="2">
        <f ca="1">ROUNDDOWN('OHL Raw'!E190+((TODAY()-42993)/365),0)</f>
        <v>21</v>
      </c>
      <c r="G190">
        <f>'OHL Raw'!F190</f>
        <v>59</v>
      </c>
      <c r="H190" s="1">
        <f>'OHL Raw'!U190</f>
        <v>11.4</v>
      </c>
      <c r="I190" s="1">
        <f>'OHL Raw'!T190</f>
        <v>672.55</v>
      </c>
      <c r="J190">
        <f>'OHL Raw'!AH190</f>
        <v>29</v>
      </c>
      <c r="K190">
        <f>'OHL Raw'!AI190</f>
        <v>32</v>
      </c>
      <c r="L190" s="1">
        <f t="shared" si="26"/>
        <v>2.5871682402795333</v>
      </c>
      <c r="M190" s="1">
        <f t="shared" si="27"/>
        <v>2.8548063341015539</v>
      </c>
      <c r="N190">
        <f>'OHL Raw'!L190</f>
        <v>86</v>
      </c>
      <c r="O190" s="1">
        <f t="shared" si="28"/>
        <v>7.6722920228979259</v>
      </c>
      <c r="P190">
        <f>'OHL Raw'!AK190</f>
        <v>17</v>
      </c>
      <c r="Q190">
        <f>'OHL Raw'!AN190</f>
        <v>8</v>
      </c>
      <c r="R190">
        <f>'OHL Raw'!AQ190</f>
        <v>61</v>
      </c>
      <c r="S190" s="1">
        <f t="shared" si="33"/>
        <v>19.767441860465116</v>
      </c>
      <c r="T190" s="1">
        <f t="shared" si="34"/>
        <v>9.3023255813953494</v>
      </c>
      <c r="U190" s="1">
        <f t="shared" si="35"/>
        <v>70.930232558139537</v>
      </c>
      <c r="V190">
        <f>'OHL Raw'!J190</f>
        <v>12</v>
      </c>
      <c r="W190" s="1">
        <f t="shared" si="29"/>
        <v>1.0705523752880828</v>
      </c>
      <c r="X190">
        <f>'OHL Raw'!G190</f>
        <v>8</v>
      </c>
      <c r="Y190" s="1">
        <f t="shared" si="30"/>
        <v>0.71370158352538848</v>
      </c>
      <c r="Z190">
        <f>'OHL Raw'!AJ190</f>
        <v>4</v>
      </c>
      <c r="AA190">
        <f>'OHL Raw'!AM190</f>
        <v>1</v>
      </c>
      <c r="AB190">
        <f>'OHL Raw'!AP190</f>
        <v>3</v>
      </c>
      <c r="AC190" s="1">
        <f t="shared" si="36"/>
        <v>8.8762696223368209</v>
      </c>
      <c r="AD190" s="1">
        <f t="shared" si="31"/>
        <v>0.79187596065751131</v>
      </c>
      <c r="AE190" s="1">
        <f t="shared" si="37"/>
        <v>9.3023255813953494</v>
      </c>
      <c r="AF190" s="1">
        <f t="shared" si="38"/>
        <v>10.32124374690328</v>
      </c>
      <c r="AG190">
        <f>'OHL Raw'!AB190</f>
        <v>13.15</v>
      </c>
      <c r="AH190">
        <f>'OHL Raw'!AC190</f>
        <v>14.07</v>
      </c>
      <c r="AI190">
        <f>'OHL Raw'!AD190</f>
        <v>50.74</v>
      </c>
      <c r="AJ190">
        <f>'OHL Raw'!AE190</f>
        <v>47.77</v>
      </c>
    </row>
    <row r="191" spans="1:36" x14ac:dyDescent="0.2">
      <c r="A191" t="str">
        <f>'OHL Raw'!B191</f>
        <v>Hayden Verbeek</v>
      </c>
      <c r="B191" t="s">
        <v>1748</v>
      </c>
      <c r="C191" t="str">
        <f>'OHL Raw'!C191</f>
        <v>C</v>
      </c>
      <c r="D191" t="str">
        <f t="shared" si="32"/>
        <v>F</v>
      </c>
      <c r="E191" t="str">
        <f>IF(ISNUMBER(SEARCH("/",'OHL Raw'!D191))=TRUE,"Multiple",'OHL Raw'!D191)</f>
        <v>SSM</v>
      </c>
      <c r="F191" s="2">
        <f ca="1">ROUNDDOWN('OHL Raw'!E191+((TODAY()-42993)/365),0)</f>
        <v>20</v>
      </c>
      <c r="G191">
        <f>'OHL Raw'!F191</f>
        <v>67</v>
      </c>
      <c r="H191" s="1">
        <f>'OHL Raw'!U191</f>
        <v>14.01</v>
      </c>
      <c r="I191" s="1">
        <f>'OHL Raw'!T191</f>
        <v>938.8</v>
      </c>
      <c r="J191">
        <f>'OHL Raw'!AH191</f>
        <v>60</v>
      </c>
      <c r="K191">
        <f>'OHL Raw'!AI191</f>
        <v>38</v>
      </c>
      <c r="L191" s="1">
        <f t="shared" si="26"/>
        <v>3.8346825734980832</v>
      </c>
      <c r="M191" s="1">
        <f t="shared" si="27"/>
        <v>2.4286322965487859</v>
      </c>
      <c r="N191">
        <f>'OHL Raw'!L191</f>
        <v>142</v>
      </c>
      <c r="O191" s="1">
        <f t="shared" si="28"/>
        <v>9.0754154239454632</v>
      </c>
      <c r="P191">
        <f>'OHL Raw'!AK191</f>
        <v>29</v>
      </c>
      <c r="Q191">
        <f>'OHL Raw'!AN191</f>
        <v>27</v>
      </c>
      <c r="R191">
        <f>'OHL Raw'!AQ191</f>
        <v>86</v>
      </c>
      <c r="S191" s="1">
        <f t="shared" si="33"/>
        <v>20.422535211267608</v>
      </c>
      <c r="T191" s="1">
        <f t="shared" si="34"/>
        <v>19.014084507042252</v>
      </c>
      <c r="U191" s="1">
        <f t="shared" si="35"/>
        <v>60.563380281690137</v>
      </c>
      <c r="V191">
        <f>'OHL Raw'!J191</f>
        <v>35</v>
      </c>
      <c r="W191" s="1">
        <f t="shared" si="29"/>
        <v>2.2368981678738815</v>
      </c>
      <c r="X191">
        <f>'OHL Raw'!G191</f>
        <v>24</v>
      </c>
      <c r="Y191" s="1">
        <f t="shared" si="30"/>
        <v>1.5338730293992331</v>
      </c>
      <c r="Z191">
        <f>'OHL Raw'!AJ191</f>
        <v>13</v>
      </c>
      <c r="AA191">
        <f>'OHL Raw'!AM191</f>
        <v>1</v>
      </c>
      <c r="AB191">
        <f>'OHL Raw'!AP191</f>
        <v>10</v>
      </c>
      <c r="AC191" s="1">
        <f t="shared" si="36"/>
        <v>16.163087483095971</v>
      </c>
      <c r="AD191" s="1">
        <f t="shared" si="31"/>
        <v>1.0330051650892185</v>
      </c>
      <c r="AE191" s="1">
        <f t="shared" si="37"/>
        <v>16.901408450704224</v>
      </c>
      <c r="AF191" s="1">
        <f t="shared" si="38"/>
        <v>11.382455974011247</v>
      </c>
      <c r="AG191">
        <f>'OHL Raw'!AB191</f>
        <v>14.05</v>
      </c>
      <c r="AH191">
        <f>'OHL Raw'!AC191</f>
        <v>13.78</v>
      </c>
      <c r="AI191">
        <f>'OHL Raw'!AD191</f>
        <v>62.52</v>
      </c>
      <c r="AJ191">
        <f>'OHL Raw'!AE191</f>
        <v>49.35</v>
      </c>
    </row>
    <row r="192" spans="1:36" x14ac:dyDescent="0.2">
      <c r="A192" t="str">
        <f>'OHL Raw'!B192</f>
        <v>Holden Wale</v>
      </c>
      <c r="B192" t="s">
        <v>1748</v>
      </c>
      <c r="C192" t="str">
        <f>'OHL Raw'!C192</f>
        <v>D</v>
      </c>
      <c r="D192" t="str">
        <f t="shared" si="32"/>
        <v>D</v>
      </c>
      <c r="E192" t="str">
        <f>IF(ISNUMBER(SEARCH("/",'OHL Raw'!D192))=TRUE,"Multiple",'OHL Raw'!D192)</f>
        <v>SSM</v>
      </c>
      <c r="F192" s="2">
        <f ca="1">ROUNDDOWN('OHL Raw'!E192+((TODAY()-42993)/365),0)</f>
        <v>17</v>
      </c>
      <c r="G192">
        <f>'OHL Raw'!F192</f>
        <v>37</v>
      </c>
      <c r="H192" s="1">
        <f>'OHL Raw'!U192</f>
        <v>8.9</v>
      </c>
      <c r="I192" s="1">
        <f>'OHL Raw'!T192</f>
        <v>329.13</v>
      </c>
      <c r="J192">
        <f>'OHL Raw'!AH192</f>
        <v>17</v>
      </c>
      <c r="K192">
        <f>'OHL Raw'!AI192</f>
        <v>5</v>
      </c>
      <c r="L192" s="1">
        <f t="shared" si="26"/>
        <v>3.0990793911220491</v>
      </c>
      <c r="M192" s="1">
        <f t="shared" si="27"/>
        <v>0.91149393856530858</v>
      </c>
      <c r="N192">
        <f>'OHL Raw'!L192</f>
        <v>17</v>
      </c>
      <c r="O192" s="1">
        <f t="shared" si="28"/>
        <v>3.0990793911220491</v>
      </c>
      <c r="P192">
        <f>'OHL Raw'!AK192</f>
        <v>0</v>
      </c>
      <c r="Q192">
        <f>'OHL Raw'!AN192</f>
        <v>0</v>
      </c>
      <c r="R192">
        <f>'OHL Raw'!AQ192</f>
        <v>17</v>
      </c>
      <c r="S192" s="1">
        <f t="shared" si="33"/>
        <v>0</v>
      </c>
      <c r="T192" s="1">
        <f t="shared" si="34"/>
        <v>0</v>
      </c>
      <c r="U192" s="1">
        <f t="shared" si="35"/>
        <v>100</v>
      </c>
      <c r="V192">
        <f>'OHL Raw'!J192</f>
        <v>2</v>
      </c>
      <c r="W192" s="1">
        <f t="shared" si="29"/>
        <v>0.36459757542612342</v>
      </c>
      <c r="X192">
        <f>'OHL Raw'!G192</f>
        <v>1</v>
      </c>
      <c r="Y192" s="1">
        <f t="shared" si="30"/>
        <v>0.18229878771306171</v>
      </c>
      <c r="Z192">
        <f>'OHL Raw'!AJ192</f>
        <v>0</v>
      </c>
      <c r="AA192">
        <f>'OHL Raw'!AM192</f>
        <v>0</v>
      </c>
      <c r="AB192">
        <f>'OHL Raw'!AP192</f>
        <v>1</v>
      </c>
      <c r="AC192" s="1">
        <f t="shared" si="36"/>
        <v>1.0920115264548147</v>
      </c>
      <c r="AD192" s="1">
        <f t="shared" si="31"/>
        <v>0.19907237744140274</v>
      </c>
      <c r="AE192" s="1">
        <f t="shared" si="37"/>
        <v>5.8823529411764701</v>
      </c>
      <c r="AF192" s="1">
        <f t="shared" si="38"/>
        <v>6.423597214440087</v>
      </c>
      <c r="AG192">
        <f>'OHL Raw'!AB192</f>
        <v>13.7</v>
      </c>
      <c r="AH192">
        <f>'OHL Raw'!AC192</f>
        <v>13.17</v>
      </c>
      <c r="AI192">
        <f>'OHL Raw'!AD192</f>
        <v>63.57</v>
      </c>
      <c r="AJ192">
        <f>'OHL Raw'!AE192</f>
        <v>47.36</v>
      </c>
    </row>
    <row r="193" spans="1:36" x14ac:dyDescent="0.2">
      <c r="A193" t="str">
        <f>'OHL Raw'!B193</f>
        <v>Hudson Wilson</v>
      </c>
      <c r="B193" t="s">
        <v>1748</v>
      </c>
      <c r="C193" t="str">
        <f>'OHL Raw'!C193</f>
        <v>D</v>
      </c>
      <c r="D193" t="str">
        <f t="shared" si="32"/>
        <v>D</v>
      </c>
      <c r="E193" t="str">
        <f>IF(ISNUMBER(SEARCH("/",'OHL Raw'!D193))=TRUE,"Multiple",'OHL Raw'!D193)</f>
        <v>OTT</v>
      </c>
      <c r="F193" s="2">
        <f ca="1">ROUNDDOWN('OHL Raw'!E193+((TODAY()-42993)/365),0)</f>
        <v>19</v>
      </c>
      <c r="G193">
        <f>'OHL Raw'!F193</f>
        <v>66</v>
      </c>
      <c r="H193" s="1">
        <f>'OHL Raw'!U193</f>
        <v>13.26</v>
      </c>
      <c r="I193" s="1">
        <f>'OHL Raw'!T193</f>
        <v>875.36</v>
      </c>
      <c r="J193">
        <f>'OHL Raw'!AH193</f>
        <v>42</v>
      </c>
      <c r="K193">
        <f>'OHL Raw'!AI193</f>
        <v>50</v>
      </c>
      <c r="L193" s="1">
        <f t="shared" si="26"/>
        <v>2.8788155730213854</v>
      </c>
      <c r="M193" s="1">
        <f t="shared" si="27"/>
        <v>3.4271613964540304</v>
      </c>
      <c r="N193">
        <f>'OHL Raw'!L193</f>
        <v>57</v>
      </c>
      <c r="O193" s="1">
        <f t="shared" si="28"/>
        <v>3.9069639919575949</v>
      </c>
      <c r="P193">
        <f>'OHL Raw'!AK193</f>
        <v>0</v>
      </c>
      <c r="Q193">
        <f>'OHL Raw'!AN193</f>
        <v>3</v>
      </c>
      <c r="R193">
        <f>'OHL Raw'!AQ193</f>
        <v>54</v>
      </c>
      <c r="S193" s="1">
        <f t="shared" si="33"/>
        <v>0</v>
      </c>
      <c r="T193" s="1">
        <f t="shared" si="34"/>
        <v>5.2631578947368416</v>
      </c>
      <c r="U193" s="1">
        <f t="shared" si="35"/>
        <v>94.73684210526315</v>
      </c>
      <c r="V193">
        <f>'OHL Raw'!J193</f>
        <v>6</v>
      </c>
      <c r="W193" s="1">
        <f t="shared" si="29"/>
        <v>0.41125936757448367</v>
      </c>
      <c r="X193">
        <f>'OHL Raw'!G193</f>
        <v>2</v>
      </c>
      <c r="Y193" s="1">
        <f t="shared" si="30"/>
        <v>0.1370864558581612</v>
      </c>
      <c r="Z193">
        <f>'OHL Raw'!AJ193</f>
        <v>0</v>
      </c>
      <c r="AA193">
        <f>'OHL Raw'!AM193</f>
        <v>0</v>
      </c>
      <c r="AB193">
        <f>'OHL Raw'!AP193</f>
        <v>2</v>
      </c>
      <c r="AC193" s="1">
        <f t="shared" si="36"/>
        <v>3.9588012395843615</v>
      </c>
      <c r="AD193" s="1">
        <f t="shared" si="31"/>
        <v>0.27134901569075776</v>
      </c>
      <c r="AE193" s="1">
        <f t="shared" si="37"/>
        <v>3.5087719298245612</v>
      </c>
      <c r="AF193" s="1">
        <f t="shared" si="38"/>
        <v>6.9452653326041434</v>
      </c>
      <c r="AG193">
        <f>'OHL Raw'!AB193</f>
        <v>13.96</v>
      </c>
      <c r="AH193">
        <f>'OHL Raw'!AC193</f>
        <v>13.98</v>
      </c>
      <c r="AI193">
        <f>'OHL Raw'!AD193</f>
        <v>47.23</v>
      </c>
      <c r="AJ193">
        <f>'OHL Raw'!AE193</f>
        <v>50.71</v>
      </c>
    </row>
    <row r="194" spans="1:36" x14ac:dyDescent="0.2">
      <c r="A194" t="str">
        <f>'OHL Raw'!B194</f>
        <v>Hugo Leufvenius</v>
      </c>
      <c r="B194" t="s">
        <v>1748</v>
      </c>
      <c r="C194" t="str">
        <f>'OHL Raw'!C194</f>
        <v>LW</v>
      </c>
      <c r="D194" t="str">
        <f t="shared" si="32"/>
        <v>F</v>
      </c>
      <c r="E194" t="str">
        <f>IF(ISNUMBER(SEARCH("/",'OHL Raw'!D194))=TRUE,"Multiple",'OHL Raw'!D194)</f>
        <v>SAR</v>
      </c>
      <c r="F194" s="2">
        <f ca="1">ROUNDDOWN('OHL Raw'!E194+((TODAY()-42993)/365),0)</f>
        <v>19</v>
      </c>
      <c r="G194">
        <f>'OHL Raw'!F194</f>
        <v>68</v>
      </c>
      <c r="H194" s="1">
        <f>'OHL Raw'!U194</f>
        <v>11.99</v>
      </c>
      <c r="I194" s="1">
        <f>'OHL Raw'!T194</f>
        <v>815.2</v>
      </c>
      <c r="J194">
        <f>'OHL Raw'!AH194</f>
        <v>54</v>
      </c>
      <c r="K194">
        <f>'OHL Raw'!AI194</f>
        <v>37</v>
      </c>
      <c r="L194" s="1">
        <f t="shared" ref="L194:L257" si="39">J194/I194*60</f>
        <v>3.974484789008832</v>
      </c>
      <c r="M194" s="1">
        <f t="shared" ref="M194:M257" si="40">K194/I194*60</f>
        <v>2.7232580961727182</v>
      </c>
      <c r="N194">
        <f>'OHL Raw'!L194</f>
        <v>114</v>
      </c>
      <c r="O194" s="1">
        <f t="shared" ref="O194:O257" si="41">(N194/I194)*60</f>
        <v>8.3905789990186452</v>
      </c>
      <c r="P194">
        <f>'OHL Raw'!AK194</f>
        <v>14</v>
      </c>
      <c r="Q194">
        <f>'OHL Raw'!AN194</f>
        <v>15</v>
      </c>
      <c r="R194">
        <f>'OHL Raw'!AQ194</f>
        <v>85</v>
      </c>
      <c r="S194" s="1">
        <f t="shared" si="33"/>
        <v>12.280701754385964</v>
      </c>
      <c r="T194" s="1">
        <f t="shared" si="34"/>
        <v>13.157894736842104</v>
      </c>
      <c r="U194" s="1">
        <f t="shared" si="35"/>
        <v>74.561403508771932</v>
      </c>
      <c r="V194">
        <f>'OHL Raw'!J194</f>
        <v>31</v>
      </c>
      <c r="W194" s="1">
        <f t="shared" ref="W194:W257" si="42">(V194/I194)*60</f>
        <v>2.2816486751717369</v>
      </c>
      <c r="X194">
        <f>'OHL Raw'!G194</f>
        <v>14</v>
      </c>
      <c r="Y194" s="1">
        <f t="shared" ref="Y194:Y257" si="43">(X194/I194)*60</f>
        <v>1.0304219823356231</v>
      </c>
      <c r="Z194">
        <f>'OHL Raw'!AJ194</f>
        <v>5</v>
      </c>
      <c r="AA194">
        <f>'OHL Raw'!AM194</f>
        <v>0</v>
      </c>
      <c r="AB194">
        <f>'OHL Raw'!AP194</f>
        <v>9</v>
      </c>
      <c r="AC194" s="1">
        <f t="shared" si="36"/>
        <v>10.917100061013127</v>
      </c>
      <c r="AD194" s="1">
        <f t="shared" ref="AD194:AD257" si="44">(AC194/I194)*60</f>
        <v>0.80351570615896406</v>
      </c>
      <c r="AE194" s="1">
        <f t="shared" si="37"/>
        <v>12.280701754385964</v>
      </c>
      <c r="AF194" s="1">
        <f t="shared" si="38"/>
        <v>9.5764035622922155</v>
      </c>
      <c r="AG194">
        <f>'OHL Raw'!AB194</f>
        <v>13.6</v>
      </c>
      <c r="AH194">
        <f>'OHL Raw'!AC194</f>
        <v>14.1</v>
      </c>
      <c r="AI194">
        <f>'OHL Raw'!AD194</f>
        <v>55.58</v>
      </c>
      <c r="AJ194">
        <f>'OHL Raw'!AE194</f>
        <v>49.3</v>
      </c>
    </row>
    <row r="195" spans="1:36" x14ac:dyDescent="0.2">
      <c r="A195" t="str">
        <f>'OHL Raw'!B195</f>
        <v>Hunter Holmes</v>
      </c>
      <c r="B195" t="s">
        <v>1748</v>
      </c>
      <c r="C195" t="str">
        <f>'OHL Raw'!C195</f>
        <v>C</v>
      </c>
      <c r="D195" t="str">
        <f t="shared" ref="D195:D258" si="45">IF(C195="D",C195,"F")</f>
        <v>F</v>
      </c>
      <c r="E195" t="str">
        <f>IF(ISNUMBER(SEARCH("/",'OHL Raw'!D195))=TRUE,"Multiple",'OHL Raw'!D195)</f>
        <v>FLNT</v>
      </c>
      <c r="F195" s="2">
        <f ca="1">ROUNDDOWN('OHL Raw'!E195+((TODAY()-42993)/365),0)</f>
        <v>18</v>
      </c>
      <c r="G195">
        <f>'OHL Raw'!F195</f>
        <v>40</v>
      </c>
      <c r="H195" s="1">
        <f>'OHL Raw'!U195</f>
        <v>12.24</v>
      </c>
      <c r="I195" s="1">
        <f>'OHL Raw'!T195</f>
        <v>489.53</v>
      </c>
      <c r="J195">
        <f>'OHL Raw'!AH195</f>
        <v>20</v>
      </c>
      <c r="K195">
        <f>'OHL Raw'!AI195</f>
        <v>33</v>
      </c>
      <c r="L195" s="1">
        <f t="shared" si="39"/>
        <v>2.4513308683839603</v>
      </c>
      <c r="M195" s="1">
        <f t="shared" si="40"/>
        <v>4.0446959328335348</v>
      </c>
      <c r="N195">
        <f>'OHL Raw'!L195</f>
        <v>57</v>
      </c>
      <c r="O195" s="1">
        <f t="shared" si="41"/>
        <v>6.9862929748942868</v>
      </c>
      <c r="P195">
        <f>'OHL Raw'!AK195</f>
        <v>16</v>
      </c>
      <c r="Q195">
        <f>'OHL Raw'!AN195</f>
        <v>7</v>
      </c>
      <c r="R195">
        <f>'OHL Raw'!AQ195</f>
        <v>34</v>
      </c>
      <c r="S195" s="1">
        <f t="shared" ref="S195:S258" si="46">(P195/N195)*100</f>
        <v>28.07017543859649</v>
      </c>
      <c r="T195" s="1">
        <f t="shared" ref="T195:T258" si="47">(Q195/N195)*100</f>
        <v>12.280701754385964</v>
      </c>
      <c r="U195" s="1">
        <f t="shared" ref="U195:U258" si="48">(R195/N195)*100</f>
        <v>59.649122807017541</v>
      </c>
      <c r="V195">
        <f>'OHL Raw'!J195</f>
        <v>14</v>
      </c>
      <c r="W195" s="1">
        <f t="shared" si="42"/>
        <v>1.7159316078687721</v>
      </c>
      <c r="X195">
        <f>'OHL Raw'!G195</f>
        <v>9</v>
      </c>
      <c r="Y195" s="1">
        <f t="shared" si="43"/>
        <v>1.1030988907727821</v>
      </c>
      <c r="Z195">
        <f>'OHL Raw'!AJ195</f>
        <v>5</v>
      </c>
      <c r="AA195">
        <f>'OHL Raw'!AM195</f>
        <v>1</v>
      </c>
      <c r="AB195">
        <f>'OHL Raw'!AP195</f>
        <v>3</v>
      </c>
      <c r="AC195" s="1">
        <f t="shared" ref="AC195:AC258" si="49">(P195*(SUM(Z:Z)/SUM(P:P)))+(Q195*(SUM(AA:AA)/SUM(Q:Q)))+(R195*(SUM(AB:AB)/SUM(R:R)))</f>
        <v>6.7637776948563202</v>
      </c>
      <c r="AD195" s="1">
        <f t="shared" si="44"/>
        <v>0.82901285251441026</v>
      </c>
      <c r="AE195" s="1">
        <f t="shared" ref="AE195:AE258" si="50">(X195/N195)*100</f>
        <v>15.789473684210526</v>
      </c>
      <c r="AF195" s="1">
        <f t="shared" ref="AF195:AF258" si="51">((((SUM(Z:Z)/SUM(P:P))/SUM(P195:R195))*P195)+(((SUM(AA:AA)/SUM(Q:Q))/SUM(P195:R195))*Q195)+(((SUM(AB:AB)/SUM(R:R))/SUM(P195:R195))*R195))*100</f>
        <v>11.866276657642667</v>
      </c>
      <c r="AG195">
        <f>'OHL Raw'!AB195</f>
        <v>13.58</v>
      </c>
      <c r="AH195">
        <f>'OHL Raw'!AC195</f>
        <v>14.04</v>
      </c>
      <c r="AI195">
        <f>'OHL Raw'!AD195</f>
        <v>36.36</v>
      </c>
      <c r="AJ195">
        <f>'OHL Raw'!AE195</f>
        <v>52.23</v>
      </c>
    </row>
    <row r="196" spans="1:36" x14ac:dyDescent="0.2">
      <c r="A196" t="str">
        <f>'OHL Raw'!B196</f>
        <v>Ian Blacker</v>
      </c>
      <c r="B196" t="s">
        <v>1748</v>
      </c>
      <c r="C196" t="str">
        <f>'OHL Raw'!C196</f>
        <v>D</v>
      </c>
      <c r="D196" t="str">
        <f t="shared" si="45"/>
        <v>D</v>
      </c>
      <c r="E196" t="str">
        <f>IF(ISNUMBER(SEARCH("/",'OHL Raw'!D196))=TRUE,"Multiple",'OHL Raw'!D196)</f>
        <v>OSH</v>
      </c>
      <c r="F196" s="2">
        <f ca="1">ROUNDDOWN('OHL Raw'!E196+((TODAY()-42993)/365),0)</f>
        <v>18</v>
      </c>
      <c r="G196">
        <f>'OHL Raw'!F196</f>
        <v>48</v>
      </c>
      <c r="H196" s="1">
        <f>'OHL Raw'!U196</f>
        <v>12.76</v>
      </c>
      <c r="I196" s="1">
        <f>'OHL Raw'!T196</f>
        <v>612.62</v>
      </c>
      <c r="J196">
        <f>'OHL Raw'!AH196</f>
        <v>30</v>
      </c>
      <c r="K196">
        <f>'OHL Raw'!AI196</f>
        <v>30</v>
      </c>
      <c r="L196" s="1">
        <f t="shared" si="39"/>
        <v>2.9381998628840065</v>
      </c>
      <c r="M196" s="1">
        <f t="shared" si="40"/>
        <v>2.9381998628840065</v>
      </c>
      <c r="N196">
        <f>'OHL Raw'!L196</f>
        <v>28</v>
      </c>
      <c r="O196" s="1">
        <f t="shared" si="41"/>
        <v>2.7423198720250728</v>
      </c>
      <c r="P196">
        <f>'OHL Raw'!AK196</f>
        <v>0</v>
      </c>
      <c r="Q196">
        <f>'OHL Raw'!AN196</f>
        <v>2</v>
      </c>
      <c r="R196">
        <f>'OHL Raw'!AQ196</f>
        <v>26</v>
      </c>
      <c r="S196" s="1">
        <f t="shared" si="46"/>
        <v>0</v>
      </c>
      <c r="T196" s="1">
        <f t="shared" si="47"/>
        <v>7.1428571428571423</v>
      </c>
      <c r="U196" s="1">
        <f t="shared" si="48"/>
        <v>92.857142857142861</v>
      </c>
      <c r="V196">
        <f>'OHL Raw'!J196</f>
        <v>4</v>
      </c>
      <c r="W196" s="1">
        <f t="shared" si="42"/>
        <v>0.39175998171786752</v>
      </c>
      <c r="X196">
        <f>'OHL Raw'!G196</f>
        <v>1</v>
      </c>
      <c r="Y196" s="1">
        <f t="shared" si="43"/>
        <v>9.7939995429466881E-2</v>
      </c>
      <c r="Z196">
        <f>'OHL Raw'!AJ196</f>
        <v>0</v>
      </c>
      <c r="AA196">
        <f>'OHL Raw'!AM196</f>
        <v>1</v>
      </c>
      <c r="AB196">
        <f>'OHL Raw'!AP196</f>
        <v>0</v>
      </c>
      <c r="AC196" s="1">
        <f t="shared" si="49"/>
        <v>1.9968411049455659</v>
      </c>
      <c r="AD196" s="1">
        <f t="shared" si="44"/>
        <v>0.19557060869174031</v>
      </c>
      <c r="AE196" s="1">
        <f t="shared" si="50"/>
        <v>3.5714285714285712</v>
      </c>
      <c r="AF196" s="1">
        <f t="shared" si="51"/>
        <v>7.1315753748055917</v>
      </c>
      <c r="AG196">
        <f>'OHL Raw'!AB196</f>
        <v>12.79</v>
      </c>
      <c r="AH196">
        <f>'OHL Raw'!AC196</f>
        <v>13.72</v>
      </c>
      <c r="AI196">
        <f>'OHL Raw'!AD196</f>
        <v>51.05</v>
      </c>
      <c r="AJ196">
        <f>'OHL Raw'!AE196</f>
        <v>48.91</v>
      </c>
    </row>
    <row r="197" spans="1:36" x14ac:dyDescent="0.2">
      <c r="A197" t="str">
        <f>'OHL Raw'!B197</f>
        <v>Ian Martin</v>
      </c>
      <c r="B197" t="s">
        <v>1748</v>
      </c>
      <c r="C197" t="str">
        <f>'OHL Raw'!C197</f>
        <v>RW</v>
      </c>
      <c r="D197" t="str">
        <f t="shared" si="45"/>
        <v>F</v>
      </c>
      <c r="E197" t="str">
        <f>IF(ISNUMBER(SEARCH("/",'OHL Raw'!D197))=TRUE,"Multiple",'OHL Raw'!D197)</f>
        <v>NIAG</v>
      </c>
      <c r="F197" s="2">
        <f ca="1">ROUNDDOWN('OHL Raw'!E197+((TODAY()-42993)/365),0)</f>
        <v>17</v>
      </c>
      <c r="G197">
        <f>'OHL Raw'!F197</f>
        <v>24</v>
      </c>
      <c r="H197" s="1">
        <f>'OHL Raw'!U197</f>
        <v>8.0399999999999991</v>
      </c>
      <c r="I197" s="1">
        <f>'OHL Raw'!T197</f>
        <v>193.05</v>
      </c>
      <c r="J197">
        <f>'OHL Raw'!AH197</f>
        <v>6</v>
      </c>
      <c r="K197">
        <f>'OHL Raw'!AI197</f>
        <v>7</v>
      </c>
      <c r="L197" s="1">
        <f t="shared" si="39"/>
        <v>1.8648018648018645</v>
      </c>
      <c r="M197" s="1">
        <f t="shared" si="40"/>
        <v>2.1756021756021755</v>
      </c>
      <c r="N197">
        <f>'OHL Raw'!L197</f>
        <v>16</v>
      </c>
      <c r="O197" s="1">
        <f t="shared" si="41"/>
        <v>4.9728049728049726</v>
      </c>
      <c r="P197">
        <f>'OHL Raw'!AK197</f>
        <v>2</v>
      </c>
      <c r="Q197">
        <f>'OHL Raw'!AN197</f>
        <v>4</v>
      </c>
      <c r="R197">
        <f>'OHL Raw'!AQ197</f>
        <v>10</v>
      </c>
      <c r="S197" s="1">
        <f t="shared" si="46"/>
        <v>12.5</v>
      </c>
      <c r="T197" s="1">
        <f t="shared" si="47"/>
        <v>25</v>
      </c>
      <c r="U197" s="1">
        <f t="shared" si="48"/>
        <v>62.5</v>
      </c>
      <c r="V197">
        <f>'OHL Raw'!J197</f>
        <v>2</v>
      </c>
      <c r="W197" s="1">
        <f t="shared" si="42"/>
        <v>0.62160062160062157</v>
      </c>
      <c r="X197">
        <f>'OHL Raw'!G197</f>
        <v>2</v>
      </c>
      <c r="Y197" s="1">
        <f t="shared" si="43"/>
        <v>0.62160062160062157</v>
      </c>
      <c r="Z197">
        <f>'OHL Raw'!AJ197</f>
        <v>1</v>
      </c>
      <c r="AA197">
        <f>'OHL Raw'!AM197</f>
        <v>1</v>
      </c>
      <c r="AB197">
        <f>'OHL Raw'!AP197</f>
        <v>0</v>
      </c>
      <c r="AC197" s="1">
        <f t="shared" si="49"/>
        <v>1.7253069097985063</v>
      </c>
      <c r="AD197" s="1">
        <f t="shared" si="44"/>
        <v>0.53622592379129952</v>
      </c>
      <c r="AE197" s="1">
        <f t="shared" si="50"/>
        <v>12.5</v>
      </c>
      <c r="AF197" s="1">
        <f t="shared" si="51"/>
        <v>10.783168186240664</v>
      </c>
      <c r="AG197">
        <f>'OHL Raw'!AB197</f>
        <v>12.76</v>
      </c>
      <c r="AH197">
        <f>'OHL Raw'!AC197</f>
        <v>13.44</v>
      </c>
      <c r="AI197">
        <f>'OHL Raw'!AD197</f>
        <v>47.29</v>
      </c>
      <c r="AJ197">
        <f>'OHL Raw'!AE197</f>
        <v>46.62</v>
      </c>
    </row>
    <row r="198" spans="1:36" x14ac:dyDescent="0.2">
      <c r="A198" t="str">
        <f>'OHL Raw'!B198</f>
        <v>Ian McKinnon</v>
      </c>
      <c r="B198" t="s">
        <v>1748</v>
      </c>
      <c r="C198" t="str">
        <f>'OHL Raw'!C198</f>
        <v>C</v>
      </c>
      <c r="D198" t="str">
        <f t="shared" si="45"/>
        <v>F</v>
      </c>
      <c r="E198" t="str">
        <f>IF(ISNUMBER(SEARCH("/",'OHL Raw'!D198))=TRUE,"Multiple",'OHL Raw'!D198)</f>
        <v>Multiple</v>
      </c>
      <c r="F198" s="2">
        <f ca="1">ROUNDDOWN('OHL Raw'!E198+((TODAY()-42993)/365),0)</f>
        <v>20</v>
      </c>
      <c r="G198">
        <f>'OHL Raw'!F198</f>
        <v>45</v>
      </c>
      <c r="H198" s="1">
        <f>'OHL Raw'!U198</f>
        <v>8.16</v>
      </c>
      <c r="I198" s="1">
        <f>'OHL Raw'!T198</f>
        <v>367.05</v>
      </c>
      <c r="J198">
        <f>'OHL Raw'!AH198</f>
        <v>7</v>
      </c>
      <c r="K198">
        <f>'OHL Raw'!AI198</f>
        <v>17</v>
      </c>
      <c r="L198" s="1">
        <f t="shared" si="39"/>
        <v>1.1442582754393134</v>
      </c>
      <c r="M198" s="1">
        <f t="shared" si="40"/>
        <v>2.7789129546383324</v>
      </c>
      <c r="N198">
        <f>'OHL Raw'!L198</f>
        <v>47</v>
      </c>
      <c r="O198" s="1">
        <f t="shared" si="41"/>
        <v>7.682876992235391</v>
      </c>
      <c r="P198">
        <f>'OHL Raw'!AK198</f>
        <v>6</v>
      </c>
      <c r="Q198">
        <f>'OHL Raw'!AN198</f>
        <v>8</v>
      </c>
      <c r="R198">
        <f>'OHL Raw'!AQ198</f>
        <v>33</v>
      </c>
      <c r="S198" s="1">
        <f t="shared" si="46"/>
        <v>12.76595744680851</v>
      </c>
      <c r="T198" s="1">
        <f t="shared" si="47"/>
        <v>17.021276595744681</v>
      </c>
      <c r="U198" s="1">
        <f t="shared" si="48"/>
        <v>70.212765957446805</v>
      </c>
      <c r="V198">
        <f>'OHL Raw'!J198</f>
        <v>3</v>
      </c>
      <c r="W198" s="1">
        <f t="shared" si="42"/>
        <v>0.49039640375970578</v>
      </c>
      <c r="X198">
        <f>'OHL Raw'!G198</f>
        <v>0</v>
      </c>
      <c r="Y198" s="1">
        <f t="shared" si="43"/>
        <v>0</v>
      </c>
      <c r="Z198">
        <f>'OHL Raw'!AJ198</f>
        <v>0</v>
      </c>
      <c r="AA198">
        <f>'OHL Raw'!AM198</f>
        <v>0</v>
      </c>
      <c r="AB198">
        <f>'OHL Raw'!AP198</f>
        <v>0</v>
      </c>
      <c r="AC198" s="1">
        <f t="shared" si="49"/>
        <v>4.7152169874464356</v>
      </c>
      <c r="AD198" s="1">
        <f t="shared" si="44"/>
        <v>0.77077515119680184</v>
      </c>
      <c r="AE198" s="1">
        <f t="shared" si="50"/>
        <v>0</v>
      </c>
      <c r="AF198" s="1">
        <f t="shared" si="51"/>
        <v>10.032376569034968</v>
      </c>
      <c r="AG198">
        <f>'OHL Raw'!AB198</f>
        <v>12.65</v>
      </c>
      <c r="AH198">
        <f>'OHL Raw'!AC198</f>
        <v>13.1</v>
      </c>
      <c r="AI198">
        <f>'OHL Raw'!AD198</f>
        <v>46.31</v>
      </c>
      <c r="AJ198">
        <f>'OHL Raw'!AE198</f>
        <v>51.86</v>
      </c>
    </row>
    <row r="199" spans="1:36" x14ac:dyDescent="0.2">
      <c r="A199" t="str">
        <f>'OHL Raw'!B199</f>
        <v>Igor Chibrikov</v>
      </c>
      <c r="B199" t="s">
        <v>1748</v>
      </c>
      <c r="C199" t="str">
        <f>'OHL Raw'!C199</f>
        <v>D</v>
      </c>
      <c r="D199" t="str">
        <f t="shared" si="45"/>
        <v>D</v>
      </c>
      <c r="E199" t="str">
        <f>IF(ISNUMBER(SEARCH("/",'OHL Raw'!D199))=TRUE,"Multiple",'OHL Raw'!D199)</f>
        <v>OS</v>
      </c>
      <c r="F199" s="2">
        <f ca="1">ROUNDDOWN('OHL Raw'!E199+((TODAY()-42993)/365),0)</f>
        <v>16</v>
      </c>
      <c r="G199">
        <f>'OHL Raw'!F199</f>
        <v>41</v>
      </c>
      <c r="H199" s="1">
        <f>'OHL Raw'!U199</f>
        <v>9.34</v>
      </c>
      <c r="I199" s="1">
        <f>'OHL Raw'!T199</f>
        <v>382.95</v>
      </c>
      <c r="J199">
        <f>'OHL Raw'!AH199</f>
        <v>17</v>
      </c>
      <c r="K199">
        <f>'OHL Raw'!AI199</f>
        <v>14</v>
      </c>
      <c r="L199" s="1">
        <f t="shared" si="39"/>
        <v>2.6635330983157073</v>
      </c>
      <c r="M199" s="1">
        <f t="shared" si="40"/>
        <v>2.1934978456717587</v>
      </c>
      <c r="N199">
        <f>'OHL Raw'!L199</f>
        <v>14</v>
      </c>
      <c r="O199" s="1">
        <f t="shared" si="41"/>
        <v>2.1934978456717587</v>
      </c>
      <c r="P199">
        <f>'OHL Raw'!AK199</f>
        <v>0</v>
      </c>
      <c r="Q199">
        <f>'OHL Raw'!AN199</f>
        <v>1</v>
      </c>
      <c r="R199">
        <f>'OHL Raw'!AQ199</f>
        <v>13</v>
      </c>
      <c r="S199" s="1">
        <f t="shared" si="46"/>
        <v>0</v>
      </c>
      <c r="T199" s="1">
        <f t="shared" si="47"/>
        <v>7.1428571428571423</v>
      </c>
      <c r="U199" s="1">
        <f t="shared" si="48"/>
        <v>92.857142857142861</v>
      </c>
      <c r="V199">
        <f>'OHL Raw'!J199</f>
        <v>5</v>
      </c>
      <c r="W199" s="1">
        <f t="shared" si="42"/>
        <v>0.78339208773991387</v>
      </c>
      <c r="X199">
        <f>'OHL Raw'!G199</f>
        <v>1</v>
      </c>
      <c r="Y199" s="1">
        <f t="shared" si="43"/>
        <v>0.15667841754798278</v>
      </c>
      <c r="Z199">
        <f>'OHL Raw'!AJ199</f>
        <v>0</v>
      </c>
      <c r="AA199">
        <f>'OHL Raw'!AM199</f>
        <v>0</v>
      </c>
      <c r="AB199">
        <f>'OHL Raw'!AP199</f>
        <v>1</v>
      </c>
      <c r="AC199" s="1">
        <f t="shared" si="49"/>
        <v>0.99842055247278294</v>
      </c>
      <c r="AD199" s="1">
        <f t="shared" si="44"/>
        <v>0.15643095220881831</v>
      </c>
      <c r="AE199" s="1">
        <f t="shared" si="50"/>
        <v>7.1428571428571423</v>
      </c>
      <c r="AF199" s="1">
        <f t="shared" si="51"/>
        <v>7.1315753748055917</v>
      </c>
      <c r="AG199">
        <f>'OHL Raw'!AB199</f>
        <v>13.4</v>
      </c>
      <c r="AH199">
        <f>'OHL Raw'!AC199</f>
        <v>13.2</v>
      </c>
      <c r="AI199">
        <f>'OHL Raw'!AD199</f>
        <v>50.98</v>
      </c>
      <c r="AJ199">
        <f>'OHL Raw'!AE199</f>
        <v>48.78</v>
      </c>
    </row>
    <row r="200" spans="1:36" x14ac:dyDescent="0.2">
      <c r="A200" t="str">
        <f>'OHL Raw'!B200</f>
        <v>Igor Larionov</v>
      </c>
      <c r="B200" t="s">
        <v>1748</v>
      </c>
      <c r="C200" t="str">
        <f>'OHL Raw'!C200</f>
        <v>RW</v>
      </c>
      <c r="D200" t="str">
        <f t="shared" si="45"/>
        <v>F</v>
      </c>
      <c r="E200" t="str">
        <f>IF(ISNUMBER(SEARCH("/",'OHL Raw'!D200))=TRUE,"Multiple",'OHL Raw'!D200)</f>
        <v>WSR</v>
      </c>
      <c r="F200" s="2">
        <f ca="1">ROUNDDOWN('OHL Raw'!E200+((TODAY()-42993)/365),0)</f>
        <v>19</v>
      </c>
      <c r="G200">
        <f>'OHL Raw'!F200</f>
        <v>32</v>
      </c>
      <c r="H200" s="1">
        <f>'OHL Raw'!U200</f>
        <v>13.06</v>
      </c>
      <c r="I200" s="1">
        <f>'OHL Raw'!T200</f>
        <v>417.89</v>
      </c>
      <c r="J200">
        <f>'OHL Raw'!AH200</f>
        <v>26</v>
      </c>
      <c r="K200">
        <f>'OHL Raw'!AI200</f>
        <v>12</v>
      </c>
      <c r="L200" s="1">
        <f t="shared" si="39"/>
        <v>3.7330397951614063</v>
      </c>
      <c r="M200" s="1">
        <f t="shared" si="40"/>
        <v>1.7229414439206492</v>
      </c>
      <c r="N200">
        <f>'OHL Raw'!L200</f>
        <v>35</v>
      </c>
      <c r="O200" s="1">
        <f t="shared" si="41"/>
        <v>5.0252458781018934</v>
      </c>
      <c r="P200">
        <f>'OHL Raw'!AK200</f>
        <v>11</v>
      </c>
      <c r="Q200">
        <f>'OHL Raw'!AN200</f>
        <v>4</v>
      </c>
      <c r="R200">
        <f>'OHL Raw'!AQ200</f>
        <v>20</v>
      </c>
      <c r="S200" s="1">
        <f t="shared" si="46"/>
        <v>31.428571428571427</v>
      </c>
      <c r="T200" s="1">
        <f t="shared" si="47"/>
        <v>11.428571428571429</v>
      </c>
      <c r="U200" s="1">
        <f t="shared" si="48"/>
        <v>57.142857142857139</v>
      </c>
      <c r="V200">
        <f>'OHL Raw'!J200</f>
        <v>13</v>
      </c>
      <c r="W200" s="1">
        <f t="shared" si="42"/>
        <v>1.8665198975807031</v>
      </c>
      <c r="X200">
        <f>'OHL Raw'!G200</f>
        <v>4</v>
      </c>
      <c r="Y200" s="1">
        <f t="shared" si="43"/>
        <v>0.57431381464021625</v>
      </c>
      <c r="Z200">
        <f>'OHL Raw'!AJ200</f>
        <v>2</v>
      </c>
      <c r="AA200">
        <f>'OHL Raw'!AM200</f>
        <v>0</v>
      </c>
      <c r="AB200">
        <f>'OHL Raw'!AP200</f>
        <v>2</v>
      </c>
      <c r="AC200" s="1">
        <f t="shared" si="49"/>
        <v>4.3005765161174656</v>
      </c>
      <c r="AD200" s="1">
        <f t="shared" si="44"/>
        <v>0.61747012603088836</v>
      </c>
      <c r="AE200" s="1">
        <f t="shared" si="50"/>
        <v>11.428571428571429</v>
      </c>
      <c r="AF200" s="1">
        <f t="shared" si="51"/>
        <v>12.287361474621328</v>
      </c>
      <c r="AG200">
        <f>'OHL Raw'!AB200</f>
        <v>14.03</v>
      </c>
      <c r="AH200">
        <f>'OHL Raw'!AC200</f>
        <v>13.75</v>
      </c>
      <c r="AI200">
        <f>'OHL Raw'!AD200</f>
        <v>51.35</v>
      </c>
      <c r="AJ200">
        <f>'OHL Raw'!AE200</f>
        <v>48.69</v>
      </c>
    </row>
    <row r="201" spans="1:36" x14ac:dyDescent="0.2">
      <c r="A201" t="str">
        <f>'OHL Raw'!B201</f>
        <v>Isaac Nurse</v>
      </c>
      <c r="B201" t="s">
        <v>1748</v>
      </c>
      <c r="C201" t="str">
        <f>'OHL Raw'!C201</f>
        <v>RW</v>
      </c>
      <c r="D201" t="str">
        <f t="shared" si="45"/>
        <v>F</v>
      </c>
      <c r="E201" t="str">
        <f>IF(ISNUMBER(SEARCH("/",'OHL Raw'!D201))=TRUE,"Multiple",'OHL Raw'!D201)</f>
        <v>HAM</v>
      </c>
      <c r="F201" s="2">
        <f ca="1">ROUNDDOWN('OHL Raw'!E201+((TODAY()-42993)/365),0)</f>
        <v>19</v>
      </c>
      <c r="G201">
        <f>'OHL Raw'!F201</f>
        <v>68</v>
      </c>
      <c r="H201" s="1">
        <f>'OHL Raw'!U201</f>
        <v>11.97</v>
      </c>
      <c r="I201" s="1">
        <f>'OHL Raw'!T201</f>
        <v>814.27</v>
      </c>
      <c r="J201">
        <f>'OHL Raw'!AH201</f>
        <v>41</v>
      </c>
      <c r="K201">
        <f>'OHL Raw'!AI201</f>
        <v>32</v>
      </c>
      <c r="L201" s="1">
        <f t="shared" si="39"/>
        <v>3.0211109337197737</v>
      </c>
      <c r="M201" s="1">
        <f t="shared" si="40"/>
        <v>2.3579402409520185</v>
      </c>
      <c r="N201">
        <f>'OHL Raw'!L201</f>
        <v>104</v>
      </c>
      <c r="O201" s="1">
        <f t="shared" si="41"/>
        <v>7.6633057830940592</v>
      </c>
      <c r="P201">
        <f>'OHL Raw'!AK201</f>
        <v>26</v>
      </c>
      <c r="Q201">
        <f>'OHL Raw'!AN201</f>
        <v>20</v>
      </c>
      <c r="R201">
        <f>'OHL Raw'!AQ201</f>
        <v>58</v>
      </c>
      <c r="S201" s="1">
        <f t="shared" si="46"/>
        <v>25</v>
      </c>
      <c r="T201" s="1">
        <f t="shared" si="47"/>
        <v>19.230769230769234</v>
      </c>
      <c r="U201" s="1">
        <f t="shared" si="48"/>
        <v>55.769230769230774</v>
      </c>
      <c r="V201">
        <f>'OHL Raw'!J201</f>
        <v>22</v>
      </c>
      <c r="W201" s="1">
        <f t="shared" si="42"/>
        <v>1.6210839156545127</v>
      </c>
      <c r="X201">
        <f>'OHL Raw'!G201</f>
        <v>13</v>
      </c>
      <c r="Y201" s="1">
        <f t="shared" si="43"/>
        <v>0.9579132228867574</v>
      </c>
      <c r="Z201">
        <f>'OHL Raw'!AJ201</f>
        <v>5</v>
      </c>
      <c r="AA201">
        <f>'OHL Raw'!AM201</f>
        <v>5</v>
      </c>
      <c r="AB201">
        <f>'OHL Raw'!AP201</f>
        <v>3</v>
      </c>
      <c r="AC201" s="1">
        <f t="shared" si="49"/>
        <v>12.576706565925427</v>
      </c>
      <c r="AD201" s="1">
        <f t="shared" si="44"/>
        <v>0.92672257845128225</v>
      </c>
      <c r="AE201" s="1">
        <f t="shared" si="50"/>
        <v>12.5</v>
      </c>
      <c r="AF201" s="1">
        <f t="shared" si="51"/>
        <v>12.092987082620605</v>
      </c>
      <c r="AG201">
        <f>'OHL Raw'!AB201</f>
        <v>13.52</v>
      </c>
      <c r="AH201">
        <f>'OHL Raw'!AC201</f>
        <v>13.74</v>
      </c>
      <c r="AI201">
        <f>'OHL Raw'!AD201</f>
        <v>54.45</v>
      </c>
      <c r="AJ201">
        <f>'OHL Raw'!AE201</f>
        <v>49.9</v>
      </c>
    </row>
    <row r="202" spans="1:36" x14ac:dyDescent="0.2">
      <c r="A202" t="str">
        <f>'OHL Raw'!B202</f>
        <v>Isaac Ratcliffe</v>
      </c>
      <c r="B202" t="s">
        <v>1748</v>
      </c>
      <c r="C202" t="str">
        <f>'OHL Raw'!C202</f>
        <v>LW</v>
      </c>
      <c r="D202" t="str">
        <f t="shared" si="45"/>
        <v>F</v>
      </c>
      <c r="E202" t="str">
        <f>IF(ISNUMBER(SEARCH("/",'OHL Raw'!D202))=TRUE,"Multiple",'OHL Raw'!D202)</f>
        <v>GUE</v>
      </c>
      <c r="F202" s="2">
        <f ca="1">ROUNDDOWN('OHL Raw'!E202+((TODAY()-42993)/365),0)</f>
        <v>19</v>
      </c>
      <c r="G202">
        <f>'OHL Raw'!F202</f>
        <v>67</v>
      </c>
      <c r="H202" s="1">
        <f>'OHL Raw'!U202</f>
        <v>16.37</v>
      </c>
      <c r="I202" s="1">
        <f>'OHL Raw'!T202</f>
        <v>1097.06</v>
      </c>
      <c r="J202">
        <f>'OHL Raw'!AH202</f>
        <v>49</v>
      </c>
      <c r="K202">
        <f>'OHL Raw'!AI202</f>
        <v>74</v>
      </c>
      <c r="L202" s="1">
        <f t="shared" si="39"/>
        <v>2.6798898875175472</v>
      </c>
      <c r="M202" s="1">
        <f t="shared" si="40"/>
        <v>4.0471806464550708</v>
      </c>
      <c r="N202">
        <f>'OHL Raw'!L202</f>
        <v>199</v>
      </c>
      <c r="O202" s="1">
        <f t="shared" si="41"/>
        <v>10.883634441142691</v>
      </c>
      <c r="P202">
        <f>'OHL Raw'!AK202</f>
        <v>36</v>
      </c>
      <c r="Q202">
        <f>'OHL Raw'!AN202</f>
        <v>30</v>
      </c>
      <c r="R202">
        <f>'OHL Raw'!AQ202</f>
        <v>133</v>
      </c>
      <c r="S202" s="1">
        <f t="shared" si="46"/>
        <v>18.090452261306535</v>
      </c>
      <c r="T202" s="1">
        <f t="shared" si="47"/>
        <v>15.075376884422109</v>
      </c>
      <c r="U202" s="1">
        <f t="shared" si="48"/>
        <v>66.834170854271363</v>
      </c>
      <c r="V202">
        <f>'OHL Raw'!J202</f>
        <v>33</v>
      </c>
      <c r="W202" s="1">
        <f t="shared" si="42"/>
        <v>1.8048238017975315</v>
      </c>
      <c r="X202">
        <f>'OHL Raw'!G202</f>
        <v>24</v>
      </c>
      <c r="Y202" s="1">
        <f t="shared" si="43"/>
        <v>1.3125991285800229</v>
      </c>
      <c r="Z202">
        <f>'OHL Raw'!AJ202</f>
        <v>6</v>
      </c>
      <c r="AA202">
        <f>'OHL Raw'!AM202</f>
        <v>4</v>
      </c>
      <c r="AB202">
        <f>'OHL Raw'!AP202</f>
        <v>14</v>
      </c>
      <c r="AC202" s="1">
        <f t="shared" si="49"/>
        <v>21.175611272572269</v>
      </c>
      <c r="AD202" s="1">
        <f t="shared" si="44"/>
        <v>1.158128704313653</v>
      </c>
      <c r="AE202" s="1">
        <f t="shared" si="50"/>
        <v>12.060301507537687</v>
      </c>
      <c r="AF202" s="1">
        <f t="shared" si="51"/>
        <v>10.641010689734808</v>
      </c>
      <c r="AG202">
        <f>'OHL Raw'!AB202</f>
        <v>15.52</v>
      </c>
      <c r="AH202">
        <f>'OHL Raw'!AC202</f>
        <v>14.22</v>
      </c>
      <c r="AI202">
        <f>'OHL Raw'!AD202</f>
        <v>44.35</v>
      </c>
      <c r="AJ202">
        <f>'OHL Raw'!AE202</f>
        <v>51.54</v>
      </c>
    </row>
    <row r="203" spans="1:36" x14ac:dyDescent="0.2">
      <c r="A203" t="str">
        <f>'OHL Raw'!B203</f>
        <v>Isaac Walker</v>
      </c>
      <c r="B203" t="s">
        <v>1748</v>
      </c>
      <c r="C203" t="str">
        <f>'OHL Raw'!C203</f>
        <v>D</v>
      </c>
      <c r="D203" t="str">
        <f t="shared" si="45"/>
        <v>D</v>
      </c>
      <c r="E203" t="str">
        <f>IF(ISNUMBER(SEARCH("/",'OHL Raw'!D203))=TRUE,"Multiple",'OHL Raw'!D203)</f>
        <v>MISS</v>
      </c>
      <c r="F203" s="2">
        <f ca="1">ROUNDDOWN('OHL Raw'!E203+((TODAY()-42993)/365),0)</f>
        <v>18</v>
      </c>
      <c r="G203">
        <f>'OHL Raw'!F203</f>
        <v>58</v>
      </c>
      <c r="H203" s="1">
        <f>'OHL Raw'!U203</f>
        <v>10.38</v>
      </c>
      <c r="I203" s="1">
        <f>'OHL Raw'!T203</f>
        <v>602.23</v>
      </c>
      <c r="J203">
        <f>'OHL Raw'!AH203</f>
        <v>23</v>
      </c>
      <c r="K203">
        <f>'OHL Raw'!AI203</f>
        <v>29</v>
      </c>
      <c r="L203" s="1">
        <f t="shared" si="39"/>
        <v>2.2914833203261211</v>
      </c>
      <c r="M203" s="1">
        <f t="shared" si="40"/>
        <v>2.8892615778025008</v>
      </c>
      <c r="N203">
        <f>'OHL Raw'!L203</f>
        <v>21</v>
      </c>
      <c r="O203" s="1">
        <f t="shared" si="41"/>
        <v>2.092223901167328</v>
      </c>
      <c r="P203">
        <f>'OHL Raw'!AK203</f>
        <v>0</v>
      </c>
      <c r="Q203">
        <f>'OHL Raw'!AN203</f>
        <v>0</v>
      </c>
      <c r="R203">
        <f>'OHL Raw'!AQ203</f>
        <v>21</v>
      </c>
      <c r="S203" s="1">
        <f t="shared" si="46"/>
        <v>0</v>
      </c>
      <c r="T203" s="1">
        <f t="shared" si="47"/>
        <v>0</v>
      </c>
      <c r="U203" s="1">
        <f t="shared" si="48"/>
        <v>100</v>
      </c>
      <c r="V203">
        <f>'OHL Raw'!J203</f>
        <v>1</v>
      </c>
      <c r="W203" s="1">
        <f t="shared" si="42"/>
        <v>9.9629709579396569E-2</v>
      </c>
      <c r="X203">
        <f>'OHL Raw'!G203</f>
        <v>0</v>
      </c>
      <c r="Y203" s="1">
        <f t="shared" si="43"/>
        <v>0</v>
      </c>
      <c r="Z203">
        <f>'OHL Raw'!AJ203</f>
        <v>0</v>
      </c>
      <c r="AA203">
        <f>'OHL Raw'!AM203</f>
        <v>0</v>
      </c>
      <c r="AB203">
        <f>'OHL Raw'!AP203</f>
        <v>0</v>
      </c>
      <c r="AC203" s="1">
        <f t="shared" si="49"/>
        <v>1.3489554150324183</v>
      </c>
      <c r="AD203" s="1">
        <f t="shared" si="44"/>
        <v>0.13439603623523419</v>
      </c>
      <c r="AE203" s="1">
        <f t="shared" si="50"/>
        <v>0</v>
      </c>
      <c r="AF203" s="1">
        <f t="shared" si="51"/>
        <v>6.423597214440087</v>
      </c>
      <c r="AG203">
        <f>'OHL Raw'!AB203</f>
        <v>14.02</v>
      </c>
      <c r="AH203">
        <f>'OHL Raw'!AC203</f>
        <v>13.78</v>
      </c>
      <c r="AI203">
        <f>'OHL Raw'!AD203</f>
        <v>48.5</v>
      </c>
      <c r="AJ203">
        <f>'OHL Raw'!AE203</f>
        <v>50.37</v>
      </c>
    </row>
    <row r="204" spans="1:36" x14ac:dyDescent="0.2">
      <c r="A204" t="str">
        <f>'OHL Raw'!B204</f>
        <v>Ivan Lodnia</v>
      </c>
      <c r="B204" t="s">
        <v>1748</v>
      </c>
      <c r="C204" t="str">
        <f>'OHL Raw'!C204</f>
        <v>RW</v>
      </c>
      <c r="D204" t="str">
        <f t="shared" si="45"/>
        <v>F</v>
      </c>
      <c r="E204" t="str">
        <f>IF(ISNUMBER(SEARCH("/",'OHL Raw'!D204))=TRUE,"Multiple",'OHL Raw'!D204)</f>
        <v>ER</v>
      </c>
      <c r="F204" s="2">
        <f ca="1">ROUNDDOWN('OHL Raw'!E204+((TODAY()-42993)/365),0)</f>
        <v>18</v>
      </c>
      <c r="G204">
        <f>'OHL Raw'!F204</f>
        <v>62</v>
      </c>
      <c r="H204" s="1">
        <f>'OHL Raw'!U204</f>
        <v>15.83</v>
      </c>
      <c r="I204" s="1">
        <f>'OHL Raw'!T204</f>
        <v>981.21</v>
      </c>
      <c r="J204">
        <f>'OHL Raw'!AH204</f>
        <v>59</v>
      </c>
      <c r="K204">
        <f>'OHL Raw'!AI204</f>
        <v>53</v>
      </c>
      <c r="L204" s="1">
        <f t="shared" si="39"/>
        <v>3.6077903812639498</v>
      </c>
      <c r="M204" s="1">
        <f t="shared" si="40"/>
        <v>3.2408964441862596</v>
      </c>
      <c r="N204">
        <f>'OHL Raw'!L204</f>
        <v>158</v>
      </c>
      <c r="O204" s="1">
        <f t="shared" si="41"/>
        <v>9.6615403430458304</v>
      </c>
      <c r="P204">
        <f>'OHL Raw'!AK204</f>
        <v>34</v>
      </c>
      <c r="Q204">
        <f>'OHL Raw'!AN204</f>
        <v>26</v>
      </c>
      <c r="R204">
        <f>'OHL Raw'!AQ204</f>
        <v>98</v>
      </c>
      <c r="S204" s="1">
        <f t="shared" si="46"/>
        <v>21.518987341772153</v>
      </c>
      <c r="T204" s="1">
        <f t="shared" si="47"/>
        <v>16.455696202531644</v>
      </c>
      <c r="U204" s="1">
        <f t="shared" si="48"/>
        <v>62.025316455696199</v>
      </c>
      <c r="V204">
        <f>'OHL Raw'!J204</f>
        <v>35</v>
      </c>
      <c r="W204" s="1">
        <f t="shared" si="42"/>
        <v>2.1402146329531906</v>
      </c>
      <c r="X204">
        <f>'OHL Raw'!G204</f>
        <v>14</v>
      </c>
      <c r="Y204" s="1">
        <f t="shared" si="43"/>
        <v>0.85608585318127617</v>
      </c>
      <c r="Z204">
        <f>'OHL Raw'!AJ204</f>
        <v>7</v>
      </c>
      <c r="AA204">
        <f>'OHL Raw'!AM204</f>
        <v>3</v>
      </c>
      <c r="AB204">
        <f>'OHL Raw'!AP204</f>
        <v>4</v>
      </c>
      <c r="AC204" s="1">
        <f t="shared" si="49"/>
        <v>17.844405059163737</v>
      </c>
      <c r="AD204" s="1">
        <f t="shared" si="44"/>
        <v>1.091167337827605</v>
      </c>
      <c r="AE204" s="1">
        <f t="shared" si="50"/>
        <v>8.8607594936708853</v>
      </c>
      <c r="AF204" s="1">
        <f t="shared" si="51"/>
        <v>11.293927252635278</v>
      </c>
      <c r="AG204">
        <f>'OHL Raw'!AB204</f>
        <v>15.24</v>
      </c>
      <c r="AH204">
        <f>'OHL Raw'!AC204</f>
        <v>14.54</v>
      </c>
      <c r="AI204">
        <f>'OHL Raw'!AD204</f>
        <v>49.13</v>
      </c>
      <c r="AJ204">
        <f>'OHL Raw'!AE204</f>
        <v>51.35</v>
      </c>
    </row>
    <row r="205" spans="1:36" x14ac:dyDescent="0.2">
      <c r="A205" t="str">
        <f>'OHL Raw'!B205</f>
        <v>Jack Duff</v>
      </c>
      <c r="B205" t="s">
        <v>1748</v>
      </c>
      <c r="C205" t="str">
        <f>'OHL Raw'!C205</f>
        <v>D</v>
      </c>
      <c r="D205" t="str">
        <f t="shared" si="45"/>
        <v>D</v>
      </c>
      <c r="E205" t="str">
        <f>IF(ISNUMBER(SEARCH("/",'OHL Raw'!D205))=TRUE,"Multiple",'OHL Raw'!D205)</f>
        <v>ER</v>
      </c>
      <c r="F205" s="2">
        <f ca="1">ROUNDDOWN('OHL Raw'!E205+((TODAY()-42993)/365),0)</f>
        <v>18</v>
      </c>
      <c r="G205">
        <f>'OHL Raw'!F205</f>
        <v>63</v>
      </c>
      <c r="H205" s="1">
        <f>'OHL Raw'!U205</f>
        <v>14.31</v>
      </c>
      <c r="I205" s="1">
        <f>'OHL Raw'!T205</f>
        <v>901.38</v>
      </c>
      <c r="J205">
        <f>'OHL Raw'!AH205</f>
        <v>46</v>
      </c>
      <c r="K205">
        <f>'OHL Raw'!AI205</f>
        <v>54</v>
      </c>
      <c r="L205" s="1">
        <f t="shared" si="39"/>
        <v>3.0619716434799975</v>
      </c>
      <c r="M205" s="1">
        <f t="shared" si="40"/>
        <v>3.5944884510417361</v>
      </c>
      <c r="N205">
        <f>'OHL Raw'!L205</f>
        <v>52</v>
      </c>
      <c r="O205" s="1">
        <f t="shared" si="41"/>
        <v>3.4613592491513017</v>
      </c>
      <c r="P205">
        <f>'OHL Raw'!AK205</f>
        <v>2</v>
      </c>
      <c r="Q205">
        <f>'OHL Raw'!AN205</f>
        <v>1</v>
      </c>
      <c r="R205">
        <f>'OHL Raw'!AQ205</f>
        <v>49</v>
      </c>
      <c r="S205" s="1">
        <f t="shared" si="46"/>
        <v>3.8461538461538463</v>
      </c>
      <c r="T205" s="1">
        <f t="shared" si="47"/>
        <v>1.9230769230769231</v>
      </c>
      <c r="U205" s="1">
        <f t="shared" si="48"/>
        <v>94.230769230769226</v>
      </c>
      <c r="V205">
        <f>'OHL Raw'!J205</f>
        <v>6</v>
      </c>
      <c r="W205" s="1">
        <f t="shared" si="42"/>
        <v>0.39938760567130405</v>
      </c>
      <c r="X205">
        <f>'OHL Raw'!G205</f>
        <v>1</v>
      </c>
      <c r="Y205" s="1">
        <f t="shared" si="43"/>
        <v>6.6564600945217337E-2</v>
      </c>
      <c r="Z205">
        <f>'OHL Raw'!AJ205</f>
        <v>0</v>
      </c>
      <c r="AA205">
        <f>'OHL Raw'!AM205</f>
        <v>0</v>
      </c>
      <c r="AB205">
        <f>'OHL Raw'!AP205</f>
        <v>1</v>
      </c>
      <c r="AC205" s="1">
        <f t="shared" si="49"/>
        <v>3.7404510796434254</v>
      </c>
      <c r="AD205" s="1">
        <f t="shared" si="44"/>
        <v>0.24898163347157193</v>
      </c>
      <c r="AE205" s="1">
        <f t="shared" si="50"/>
        <v>1.9230769230769231</v>
      </c>
      <c r="AF205" s="1">
        <f t="shared" si="51"/>
        <v>7.1931751531604329</v>
      </c>
      <c r="AG205">
        <f>'OHL Raw'!AB205</f>
        <v>13.43</v>
      </c>
      <c r="AH205">
        <f>'OHL Raw'!AC205</f>
        <v>13.72</v>
      </c>
      <c r="AI205">
        <f>'OHL Raw'!AD205</f>
        <v>44.01</v>
      </c>
      <c r="AJ205">
        <f>'OHL Raw'!AE205</f>
        <v>50.07</v>
      </c>
    </row>
    <row r="206" spans="1:36" x14ac:dyDescent="0.2">
      <c r="A206" t="str">
        <f>'OHL Raw'!B206</f>
        <v>Jack Hanley</v>
      </c>
      <c r="B206" t="s">
        <v>1748</v>
      </c>
      <c r="C206" t="str">
        <f>'OHL Raw'!C206</f>
        <v>D</v>
      </c>
      <c r="D206" t="str">
        <f t="shared" si="45"/>
        <v>D</v>
      </c>
      <c r="E206" t="str">
        <f>IF(ISNUMBER(SEARCH("/",'OHL Raw'!D206))=TRUE,"Multiple",'OHL Raw'!D206)</f>
        <v>HAM</v>
      </c>
      <c r="F206" s="2">
        <f ca="1">ROUNDDOWN('OHL Raw'!E206+((TODAY()-42993)/365),0)</f>
        <v>20</v>
      </c>
      <c r="G206">
        <f>'OHL Raw'!F206</f>
        <v>63</v>
      </c>
      <c r="H206" s="1">
        <f>'OHL Raw'!U206</f>
        <v>14.55</v>
      </c>
      <c r="I206" s="1">
        <f>'OHL Raw'!T206</f>
        <v>916.7</v>
      </c>
      <c r="J206">
        <f>'OHL Raw'!AH206</f>
        <v>47</v>
      </c>
      <c r="K206">
        <f>'OHL Raw'!AI206</f>
        <v>46</v>
      </c>
      <c r="L206" s="1">
        <f t="shared" si="39"/>
        <v>3.076251772662812</v>
      </c>
      <c r="M206" s="1">
        <f t="shared" si="40"/>
        <v>3.0107996072870078</v>
      </c>
      <c r="N206">
        <f>'OHL Raw'!L206</f>
        <v>62</v>
      </c>
      <c r="O206" s="1">
        <f t="shared" si="41"/>
        <v>4.0580342532998799</v>
      </c>
      <c r="P206">
        <f>'OHL Raw'!AK206</f>
        <v>1</v>
      </c>
      <c r="Q206">
        <f>'OHL Raw'!AN206</f>
        <v>0</v>
      </c>
      <c r="R206">
        <f>'OHL Raw'!AQ206</f>
        <v>61</v>
      </c>
      <c r="S206" s="1">
        <f t="shared" si="46"/>
        <v>1.6129032258064515</v>
      </c>
      <c r="T206" s="1">
        <f t="shared" si="47"/>
        <v>0</v>
      </c>
      <c r="U206" s="1">
        <f t="shared" si="48"/>
        <v>98.387096774193552</v>
      </c>
      <c r="V206">
        <f>'OHL Raw'!J206</f>
        <v>7</v>
      </c>
      <c r="W206" s="1">
        <f t="shared" si="42"/>
        <v>0.45816515763063159</v>
      </c>
      <c r="X206">
        <f>'OHL Raw'!G206</f>
        <v>1</v>
      </c>
      <c r="Y206" s="1">
        <f t="shared" si="43"/>
        <v>6.5452165375804519E-2</v>
      </c>
      <c r="Z206">
        <f>'OHL Raw'!AJ206</f>
        <v>0</v>
      </c>
      <c r="AA206">
        <f>'OHL Raw'!AM206</f>
        <v>0</v>
      </c>
      <c r="AB206">
        <f>'OHL Raw'!AP206</f>
        <v>1</v>
      </c>
      <c r="AC206" s="1">
        <f t="shared" si="49"/>
        <v>4.1331620657945587</v>
      </c>
      <c r="AD206" s="1">
        <f t="shared" si="44"/>
        <v>0.27052440705538727</v>
      </c>
      <c r="AE206" s="1">
        <f t="shared" si="50"/>
        <v>1.6129032258064515</v>
      </c>
      <c r="AF206" s="1">
        <f t="shared" si="51"/>
        <v>6.6663904287009013</v>
      </c>
      <c r="AG206">
        <f>'OHL Raw'!AB206</f>
        <v>14</v>
      </c>
      <c r="AH206">
        <f>'OHL Raw'!AC206</f>
        <v>14.05</v>
      </c>
      <c r="AI206">
        <f>'OHL Raw'!AD206</f>
        <v>56.04</v>
      </c>
      <c r="AJ206">
        <f>'OHL Raw'!AE206</f>
        <v>49.54</v>
      </c>
    </row>
    <row r="207" spans="1:36" x14ac:dyDescent="0.2">
      <c r="A207" t="str">
        <f>'OHL Raw'!B207</f>
        <v>Jack Kopacka</v>
      </c>
      <c r="B207" t="s">
        <v>1748</v>
      </c>
      <c r="C207" t="str">
        <f>'OHL Raw'!C207</f>
        <v>RW</v>
      </c>
      <c r="D207" t="str">
        <f t="shared" si="45"/>
        <v>F</v>
      </c>
      <c r="E207" t="str">
        <f>IF(ISNUMBER(SEARCH("/",'OHL Raw'!D207))=TRUE,"Multiple",'OHL Raw'!D207)</f>
        <v>SSM</v>
      </c>
      <c r="F207" s="2">
        <f ca="1">ROUNDDOWN('OHL Raw'!E207+((TODAY()-42993)/365),0)</f>
        <v>20</v>
      </c>
      <c r="G207">
        <f>'OHL Raw'!F207</f>
        <v>66</v>
      </c>
      <c r="H207" s="1">
        <f>'OHL Raw'!U207</f>
        <v>13.38</v>
      </c>
      <c r="I207" s="1">
        <f>'OHL Raw'!T207</f>
        <v>882.87</v>
      </c>
      <c r="J207">
        <f>'OHL Raw'!AH207</f>
        <v>58</v>
      </c>
      <c r="K207">
        <f>'OHL Raw'!AI207</f>
        <v>33</v>
      </c>
      <c r="L207" s="1">
        <f t="shared" si="39"/>
        <v>3.9416901695606379</v>
      </c>
      <c r="M207" s="1">
        <f t="shared" si="40"/>
        <v>2.2426857861293281</v>
      </c>
      <c r="N207">
        <f>'OHL Raw'!L207</f>
        <v>162</v>
      </c>
      <c r="O207" s="1">
        <f t="shared" si="41"/>
        <v>11.009548404634884</v>
      </c>
      <c r="P207">
        <f>'OHL Raw'!AK207</f>
        <v>24</v>
      </c>
      <c r="Q207">
        <f>'OHL Raw'!AN207</f>
        <v>30</v>
      </c>
      <c r="R207">
        <f>'OHL Raw'!AQ207</f>
        <v>108</v>
      </c>
      <c r="S207" s="1">
        <f t="shared" si="46"/>
        <v>14.814814814814813</v>
      </c>
      <c r="T207" s="1">
        <f t="shared" si="47"/>
        <v>18.518518518518519</v>
      </c>
      <c r="U207" s="1">
        <f t="shared" si="48"/>
        <v>66.666666666666657</v>
      </c>
      <c r="V207">
        <f>'OHL Raw'!J207</f>
        <v>34</v>
      </c>
      <c r="W207" s="1">
        <f t="shared" si="42"/>
        <v>2.3106459614665806</v>
      </c>
      <c r="X207">
        <f>'OHL Raw'!G207</f>
        <v>21</v>
      </c>
      <c r="Y207" s="1">
        <f t="shared" si="43"/>
        <v>1.4271636820822997</v>
      </c>
      <c r="Z207">
        <f>'OHL Raw'!AJ207</f>
        <v>4</v>
      </c>
      <c r="AA207">
        <f>'OHL Raw'!AM207</f>
        <v>3</v>
      </c>
      <c r="AB207">
        <f>'OHL Raw'!AP207</f>
        <v>14</v>
      </c>
      <c r="AC207" s="1">
        <f t="shared" si="49"/>
        <v>16.992498789128977</v>
      </c>
      <c r="AD207" s="1">
        <f t="shared" si="44"/>
        <v>1.1548131971272539</v>
      </c>
      <c r="AE207" s="1">
        <f t="shared" si="50"/>
        <v>12.962962962962962</v>
      </c>
      <c r="AF207" s="1">
        <f t="shared" si="51"/>
        <v>10.489196783412948</v>
      </c>
      <c r="AG207">
        <f>'OHL Raw'!AB207</f>
        <v>14.12</v>
      </c>
      <c r="AH207">
        <f>'OHL Raw'!AC207</f>
        <v>14.23</v>
      </c>
      <c r="AI207">
        <f>'OHL Raw'!AD207</f>
        <v>64.02</v>
      </c>
      <c r="AJ207">
        <f>'OHL Raw'!AE207</f>
        <v>48.32</v>
      </c>
    </row>
    <row r="208" spans="1:36" x14ac:dyDescent="0.2">
      <c r="A208" t="str">
        <f>'OHL Raw'!B208</f>
        <v>Jack Phibbs</v>
      </c>
      <c r="B208" t="s">
        <v>1748</v>
      </c>
      <c r="C208" t="str">
        <f>'OHL Raw'!C208</f>
        <v>LW</v>
      </c>
      <c r="D208" t="str">
        <f t="shared" si="45"/>
        <v>F</v>
      </c>
      <c r="E208" t="str">
        <f>IF(ISNUMBER(SEARCH("/",'OHL Raw'!D208))=TRUE,"Multiple",'OHL Raw'!D208)</f>
        <v>FLNT</v>
      </c>
      <c r="F208" s="2">
        <f ca="1">ROUNDDOWN('OHL Raw'!E208+((TODAY()-42993)/365),0)</f>
        <v>19</v>
      </c>
      <c r="G208">
        <f>'OHL Raw'!F208</f>
        <v>55</v>
      </c>
      <c r="H208" s="1">
        <f>'OHL Raw'!U208</f>
        <v>10.67</v>
      </c>
      <c r="I208" s="1">
        <f>'OHL Raw'!T208</f>
        <v>587.03</v>
      </c>
      <c r="J208">
        <f>'OHL Raw'!AH208</f>
        <v>17</v>
      </c>
      <c r="K208">
        <f>'OHL Raw'!AI208</f>
        <v>38</v>
      </c>
      <c r="L208" s="1">
        <f t="shared" si="39"/>
        <v>1.7375602609747371</v>
      </c>
      <c r="M208" s="1">
        <f t="shared" si="40"/>
        <v>3.8839582304141187</v>
      </c>
      <c r="N208">
        <f>'OHL Raw'!L208</f>
        <v>60</v>
      </c>
      <c r="O208" s="1">
        <f t="shared" si="41"/>
        <v>6.1325656269696607</v>
      </c>
      <c r="P208">
        <f>'OHL Raw'!AK208</f>
        <v>9</v>
      </c>
      <c r="Q208">
        <f>'OHL Raw'!AN208</f>
        <v>10</v>
      </c>
      <c r="R208">
        <f>'OHL Raw'!AQ208</f>
        <v>41</v>
      </c>
      <c r="S208" s="1">
        <f t="shared" si="46"/>
        <v>15</v>
      </c>
      <c r="T208" s="1">
        <f t="shared" si="47"/>
        <v>16.666666666666664</v>
      </c>
      <c r="U208" s="1">
        <f t="shared" si="48"/>
        <v>68.333333333333329</v>
      </c>
      <c r="V208">
        <f>'OHL Raw'!J208</f>
        <v>5</v>
      </c>
      <c r="W208" s="1">
        <f t="shared" si="42"/>
        <v>0.51104713558080506</v>
      </c>
      <c r="X208">
        <f>'OHL Raw'!G208</f>
        <v>2</v>
      </c>
      <c r="Y208" s="1">
        <f t="shared" si="43"/>
        <v>0.20441885423232203</v>
      </c>
      <c r="Z208">
        <f>'OHL Raw'!AJ208</f>
        <v>1</v>
      </c>
      <c r="AA208">
        <f>'OHL Raw'!AM208</f>
        <v>0</v>
      </c>
      <c r="AB208">
        <f>'OHL Raw'!AP208</f>
        <v>1</v>
      </c>
      <c r="AC208" s="1">
        <f t="shared" si="49"/>
        <v>6.2001138887511029</v>
      </c>
      <c r="AD208" s="1">
        <f t="shared" si="44"/>
        <v>0.63371008862420353</v>
      </c>
      <c r="AE208" s="1">
        <f t="shared" si="50"/>
        <v>3.3333333333333335</v>
      </c>
      <c r="AF208" s="1">
        <f t="shared" si="51"/>
        <v>10.333523147918502</v>
      </c>
      <c r="AG208">
        <f>'OHL Raw'!AB208</f>
        <v>13.25</v>
      </c>
      <c r="AH208">
        <f>'OHL Raw'!AC208</f>
        <v>13.52</v>
      </c>
      <c r="AI208">
        <f>'OHL Raw'!AD208</f>
        <v>34</v>
      </c>
      <c r="AJ208">
        <f>'OHL Raw'!AE208</f>
        <v>53.79</v>
      </c>
    </row>
    <row r="209" spans="1:36" x14ac:dyDescent="0.2">
      <c r="A209" t="str">
        <f>'OHL Raw'!B209</f>
        <v>Jack Quinn</v>
      </c>
      <c r="B209" t="s">
        <v>1748</v>
      </c>
      <c r="C209" t="str">
        <f>'OHL Raw'!C209</f>
        <v>RW</v>
      </c>
      <c r="D209" t="str">
        <f t="shared" si="45"/>
        <v>F</v>
      </c>
      <c r="E209" t="str">
        <f>IF(ISNUMBER(SEARCH("/",'OHL Raw'!D209))=TRUE,"Multiple",'OHL Raw'!D209)</f>
        <v>OTT</v>
      </c>
      <c r="F209" s="2">
        <f ca="1">ROUNDDOWN('OHL Raw'!E209+((TODAY()-42993)/365),0)</f>
        <v>16</v>
      </c>
      <c r="G209">
        <f>'OHL Raw'!F209</f>
        <v>8</v>
      </c>
      <c r="H209" s="1">
        <f>'OHL Raw'!U209</f>
        <v>7.23</v>
      </c>
      <c r="I209" s="1">
        <f>'OHL Raw'!T209</f>
        <v>57.83</v>
      </c>
      <c r="J209">
        <f>'OHL Raw'!AH209</f>
        <v>1</v>
      </c>
      <c r="K209">
        <f>'OHL Raw'!AI209</f>
        <v>1</v>
      </c>
      <c r="L209" s="1">
        <f t="shared" si="39"/>
        <v>1.0375237765865468</v>
      </c>
      <c r="M209" s="1">
        <f t="shared" si="40"/>
        <v>1.0375237765865468</v>
      </c>
      <c r="N209">
        <f>'OHL Raw'!L209</f>
        <v>5</v>
      </c>
      <c r="O209" s="1">
        <f t="shared" si="41"/>
        <v>5.1876188829327337</v>
      </c>
      <c r="P209">
        <f>'OHL Raw'!AK209</f>
        <v>0</v>
      </c>
      <c r="Q209">
        <f>'OHL Raw'!AN209</f>
        <v>1</v>
      </c>
      <c r="R209">
        <f>'OHL Raw'!AQ209</f>
        <v>4</v>
      </c>
      <c r="S209" s="1">
        <f t="shared" si="46"/>
        <v>0</v>
      </c>
      <c r="T209" s="1">
        <f t="shared" si="47"/>
        <v>20</v>
      </c>
      <c r="U209" s="1">
        <f t="shared" si="48"/>
        <v>80</v>
      </c>
      <c r="V209">
        <f>'OHL Raw'!J209</f>
        <v>1</v>
      </c>
      <c r="W209" s="1">
        <f t="shared" si="42"/>
        <v>1.0375237765865468</v>
      </c>
      <c r="X209">
        <f>'OHL Raw'!G209</f>
        <v>0</v>
      </c>
      <c r="Y209" s="1">
        <f t="shared" si="43"/>
        <v>0</v>
      </c>
      <c r="Z209">
        <f>'OHL Raw'!AJ209</f>
        <v>0</v>
      </c>
      <c r="AA209">
        <f>'OHL Raw'!AM209</f>
        <v>0</v>
      </c>
      <c r="AB209">
        <f>'OHL Raw'!AP209</f>
        <v>0</v>
      </c>
      <c r="AC209" s="1">
        <f t="shared" si="49"/>
        <v>0.42029680317317508</v>
      </c>
      <c r="AD209" s="1">
        <f t="shared" si="44"/>
        <v>0.43606792651548515</v>
      </c>
      <c r="AE209" s="1">
        <f t="shared" si="50"/>
        <v>0</v>
      </c>
      <c r="AF209" s="1">
        <f t="shared" si="51"/>
        <v>8.4059360634635016</v>
      </c>
      <c r="AG209">
        <f>'OHL Raw'!AB209</f>
        <v>11.93</v>
      </c>
      <c r="AH209">
        <f>'OHL Raw'!AC209</f>
        <v>13.18</v>
      </c>
      <c r="AI209">
        <f>'OHL Raw'!AD209</f>
        <v>42.49</v>
      </c>
      <c r="AJ209">
        <f>'OHL Raw'!AE209</f>
        <v>38.619999999999997</v>
      </c>
    </row>
    <row r="210" spans="1:36" x14ac:dyDescent="0.2">
      <c r="A210" t="str">
        <f>'OHL Raw'!B210</f>
        <v>Jack Studnicka</v>
      </c>
      <c r="B210" t="s">
        <v>1748</v>
      </c>
      <c r="C210" t="str">
        <f>'OHL Raw'!C210</f>
        <v>C</v>
      </c>
      <c r="D210" t="str">
        <f t="shared" si="45"/>
        <v>F</v>
      </c>
      <c r="E210" t="str">
        <f>IF(ISNUMBER(SEARCH("/",'OHL Raw'!D210))=TRUE,"Multiple",'OHL Raw'!D210)</f>
        <v>OSH</v>
      </c>
      <c r="F210" s="2">
        <f ca="1">ROUNDDOWN('OHL Raw'!E210+((TODAY()-42993)/365),0)</f>
        <v>19</v>
      </c>
      <c r="G210">
        <f>'OHL Raw'!F210</f>
        <v>66</v>
      </c>
      <c r="H210" s="1">
        <f>'OHL Raw'!U210</f>
        <v>13.83</v>
      </c>
      <c r="I210" s="1">
        <f>'OHL Raw'!T210</f>
        <v>912.5</v>
      </c>
      <c r="J210">
        <f>'OHL Raw'!AH210</f>
        <v>58</v>
      </c>
      <c r="K210">
        <f>'OHL Raw'!AI210</f>
        <v>39</v>
      </c>
      <c r="L210" s="1">
        <f t="shared" si="39"/>
        <v>3.8136986301369862</v>
      </c>
      <c r="M210" s="1">
        <f t="shared" si="40"/>
        <v>2.5643835616438357</v>
      </c>
      <c r="N210">
        <f>'OHL Raw'!L210</f>
        <v>150</v>
      </c>
      <c r="O210" s="1">
        <f t="shared" si="41"/>
        <v>9.8630136986301373</v>
      </c>
      <c r="P210">
        <f>'OHL Raw'!AK210</f>
        <v>22</v>
      </c>
      <c r="Q210">
        <f>'OHL Raw'!AN210</f>
        <v>24</v>
      </c>
      <c r="R210">
        <f>'OHL Raw'!AQ210</f>
        <v>104</v>
      </c>
      <c r="S210" s="1">
        <f t="shared" si="46"/>
        <v>14.666666666666666</v>
      </c>
      <c r="T210" s="1">
        <f t="shared" si="47"/>
        <v>16</v>
      </c>
      <c r="U210" s="1">
        <f t="shared" si="48"/>
        <v>69.333333333333343</v>
      </c>
      <c r="V210">
        <f>'OHL Raw'!J210</f>
        <v>33</v>
      </c>
      <c r="W210" s="1">
        <f t="shared" si="42"/>
        <v>2.1698630136986301</v>
      </c>
      <c r="X210">
        <f>'OHL Raw'!G210</f>
        <v>13</v>
      </c>
      <c r="Y210" s="1">
        <f t="shared" si="43"/>
        <v>0.85479452054794514</v>
      </c>
      <c r="Z210">
        <f>'OHL Raw'!AJ210</f>
        <v>6</v>
      </c>
      <c r="AA210">
        <f>'OHL Raw'!AM210</f>
        <v>2</v>
      </c>
      <c r="AB210">
        <f>'OHL Raw'!AP210</f>
        <v>5</v>
      </c>
      <c r="AC210" s="1">
        <f t="shared" si="49"/>
        <v>15.325901883005733</v>
      </c>
      <c r="AD210" s="1">
        <f t="shared" si="44"/>
        <v>1.0077305347729797</v>
      </c>
      <c r="AE210" s="1">
        <f t="shared" si="50"/>
        <v>8.6666666666666679</v>
      </c>
      <c r="AF210" s="1">
        <f t="shared" si="51"/>
        <v>10.217267922003822</v>
      </c>
      <c r="AG210">
        <f>'OHL Raw'!AB210</f>
        <v>13.84</v>
      </c>
      <c r="AH210">
        <f>'OHL Raw'!AC210</f>
        <v>14.37</v>
      </c>
      <c r="AI210">
        <f>'OHL Raw'!AD210</f>
        <v>51.1</v>
      </c>
      <c r="AJ210">
        <f>'OHL Raw'!AE210</f>
        <v>50.56</v>
      </c>
    </row>
    <row r="211" spans="1:36" x14ac:dyDescent="0.2">
      <c r="A211" t="str">
        <f>'OHL Raw'!B211</f>
        <v>Jack Wismer</v>
      </c>
      <c r="B211" t="s">
        <v>1748</v>
      </c>
      <c r="C211" t="str">
        <f>'OHL Raw'!C211</f>
        <v>RW</v>
      </c>
      <c r="D211" t="str">
        <f t="shared" si="45"/>
        <v>F</v>
      </c>
      <c r="E211" t="str">
        <f>IF(ISNUMBER(SEARCH("/",'OHL Raw'!D211))=TRUE,"Multiple",'OHL Raw'!D211)</f>
        <v>FLNT</v>
      </c>
      <c r="F211" s="2">
        <f ca="1">ROUNDDOWN('OHL Raw'!E211+((TODAY()-42993)/365),0)</f>
        <v>18</v>
      </c>
      <c r="G211">
        <f>'OHL Raw'!F211</f>
        <v>67</v>
      </c>
      <c r="H211" s="1">
        <f>'OHL Raw'!U211</f>
        <v>10.72</v>
      </c>
      <c r="I211" s="1">
        <f>'OHL Raw'!T211</f>
        <v>718.09</v>
      </c>
      <c r="J211">
        <f>'OHL Raw'!AH211</f>
        <v>26</v>
      </c>
      <c r="K211">
        <f>'OHL Raw'!AI211</f>
        <v>42</v>
      </c>
      <c r="L211" s="1">
        <f t="shared" si="39"/>
        <v>2.172429639738751</v>
      </c>
      <c r="M211" s="1">
        <f t="shared" si="40"/>
        <v>3.5093094180395212</v>
      </c>
      <c r="N211">
        <f>'OHL Raw'!L211</f>
        <v>95</v>
      </c>
      <c r="O211" s="1">
        <f t="shared" si="41"/>
        <v>7.9377236836608223</v>
      </c>
      <c r="P211">
        <f>'OHL Raw'!AK211</f>
        <v>25</v>
      </c>
      <c r="Q211">
        <f>'OHL Raw'!AN211</f>
        <v>17</v>
      </c>
      <c r="R211">
        <f>'OHL Raw'!AQ211</f>
        <v>53</v>
      </c>
      <c r="S211" s="1">
        <f t="shared" si="46"/>
        <v>26.315789473684209</v>
      </c>
      <c r="T211" s="1">
        <f t="shared" si="47"/>
        <v>17.894736842105264</v>
      </c>
      <c r="U211" s="1">
        <f t="shared" si="48"/>
        <v>55.78947368421052</v>
      </c>
      <c r="V211">
        <f>'OHL Raw'!J211</f>
        <v>13</v>
      </c>
      <c r="W211" s="1">
        <f t="shared" si="42"/>
        <v>1.0862148198693755</v>
      </c>
      <c r="X211">
        <f>'OHL Raw'!G211</f>
        <v>6</v>
      </c>
      <c r="Y211" s="1">
        <f t="shared" si="43"/>
        <v>0.50132991686278872</v>
      </c>
      <c r="Z211">
        <f>'OHL Raw'!AJ211</f>
        <v>3</v>
      </c>
      <c r="AA211">
        <f>'OHL Raw'!AM211</f>
        <v>2</v>
      </c>
      <c r="AB211">
        <f>'OHL Raw'!AP211</f>
        <v>1</v>
      </c>
      <c r="AC211" s="1">
        <f t="shared" si="49"/>
        <v>11.550700196430604</v>
      </c>
      <c r="AD211" s="1">
        <f t="shared" si="44"/>
        <v>0.96511859486392537</v>
      </c>
      <c r="AE211" s="1">
        <f t="shared" si="50"/>
        <v>6.3157894736842106</v>
      </c>
      <c r="AF211" s="1">
        <f t="shared" si="51"/>
        <v>12.158631785716425</v>
      </c>
      <c r="AG211">
        <f>'OHL Raw'!AB211</f>
        <v>13.45</v>
      </c>
      <c r="AH211">
        <f>'OHL Raw'!AC211</f>
        <v>13.72</v>
      </c>
      <c r="AI211">
        <f>'OHL Raw'!AD211</f>
        <v>35.36</v>
      </c>
      <c r="AJ211">
        <f>'OHL Raw'!AE211</f>
        <v>51.43</v>
      </c>
    </row>
    <row r="212" spans="1:36" x14ac:dyDescent="0.2">
      <c r="A212" t="str">
        <f>'OHL Raw'!B212</f>
        <v>Jack York</v>
      </c>
      <c r="B212" t="s">
        <v>1748</v>
      </c>
      <c r="C212" t="str">
        <f>'OHL Raw'!C212</f>
        <v>D</v>
      </c>
      <c r="D212" t="str">
        <f t="shared" si="45"/>
        <v>D</v>
      </c>
      <c r="E212" t="str">
        <f>IF(ISNUMBER(SEARCH("/",'OHL Raw'!D212))=TRUE,"Multiple",'OHL Raw'!D212)</f>
        <v>KIT</v>
      </c>
      <c r="F212" s="2">
        <f ca="1">ROUNDDOWN('OHL Raw'!E212+((TODAY()-42993)/365),0)</f>
        <v>17</v>
      </c>
      <c r="G212">
        <f>'OHL Raw'!F212</f>
        <v>57</v>
      </c>
      <c r="H212" s="1">
        <f>'OHL Raw'!U212</f>
        <v>11.26</v>
      </c>
      <c r="I212" s="1">
        <f>'OHL Raw'!T212</f>
        <v>642.04999999999995</v>
      </c>
      <c r="J212">
        <f>'OHL Raw'!AH212</f>
        <v>34</v>
      </c>
      <c r="K212">
        <f>'OHL Raw'!AI212</f>
        <v>24</v>
      </c>
      <c r="L212" s="1">
        <f t="shared" si="39"/>
        <v>3.1773226384237989</v>
      </c>
      <c r="M212" s="1">
        <f t="shared" si="40"/>
        <v>2.2428159800638583</v>
      </c>
      <c r="N212">
        <f>'OHL Raw'!L212</f>
        <v>33</v>
      </c>
      <c r="O212" s="1">
        <f t="shared" si="41"/>
        <v>3.0838719725878052</v>
      </c>
      <c r="P212">
        <f>'OHL Raw'!AK212</f>
        <v>2</v>
      </c>
      <c r="Q212">
        <f>'OHL Raw'!AN212</f>
        <v>0</v>
      </c>
      <c r="R212">
        <f>'OHL Raw'!AQ212</f>
        <v>31</v>
      </c>
      <c r="S212" s="1">
        <f t="shared" si="46"/>
        <v>6.0606060606060606</v>
      </c>
      <c r="T212" s="1">
        <f t="shared" si="47"/>
        <v>0</v>
      </c>
      <c r="U212" s="1">
        <f t="shared" si="48"/>
        <v>93.939393939393938</v>
      </c>
      <c r="V212">
        <f>'OHL Raw'!J212</f>
        <v>5</v>
      </c>
      <c r="W212" s="1">
        <f t="shared" si="42"/>
        <v>0.46725332917997048</v>
      </c>
      <c r="X212">
        <f>'OHL Raw'!G212</f>
        <v>3</v>
      </c>
      <c r="Y212" s="1">
        <f t="shared" si="43"/>
        <v>0.28035199750798229</v>
      </c>
      <c r="Z212">
        <f>'OHL Raw'!AJ212</f>
        <v>0</v>
      </c>
      <c r="AA212">
        <f>'OHL Raw'!AM212</f>
        <v>0</v>
      </c>
      <c r="AB212">
        <f>'OHL Raw'!AP212</f>
        <v>3</v>
      </c>
      <c r="AC212" s="1">
        <f t="shared" si="49"/>
        <v>2.4208506664486382</v>
      </c>
      <c r="AD212" s="1">
        <f t="shared" si="44"/>
        <v>0.22623010666913526</v>
      </c>
      <c r="AE212" s="1">
        <f t="shared" si="50"/>
        <v>9.0909090909090917</v>
      </c>
      <c r="AF212" s="1">
        <f t="shared" si="51"/>
        <v>7.3359111104504189</v>
      </c>
      <c r="AG212">
        <f>'OHL Raw'!AB212</f>
        <v>13.61</v>
      </c>
      <c r="AH212">
        <f>'OHL Raw'!AC212</f>
        <v>13.53</v>
      </c>
      <c r="AI212">
        <f>'OHL Raw'!AD212</f>
        <v>53.78</v>
      </c>
      <c r="AJ212">
        <f>'OHL Raw'!AE212</f>
        <v>46.05</v>
      </c>
    </row>
    <row r="213" spans="1:36" x14ac:dyDescent="0.2">
      <c r="A213" t="str">
        <f>'OHL Raw'!B213</f>
        <v>Jackson Doherty</v>
      </c>
      <c r="B213" t="s">
        <v>1748</v>
      </c>
      <c r="C213" t="str">
        <f>'OHL Raw'!C213</f>
        <v>LW</v>
      </c>
      <c r="D213" t="str">
        <f t="shared" si="45"/>
        <v>F</v>
      </c>
      <c r="E213" t="str">
        <f>IF(ISNUMBER(SEARCH("/",'OHL Raw'!D213))=TRUE,"Multiple",'OHL Raw'!D213)</f>
        <v>OS</v>
      </c>
      <c r="F213" s="2">
        <f ca="1">ROUNDDOWN('OHL Raw'!E213+((TODAY()-42993)/365),0)</f>
        <v>17</v>
      </c>
      <c r="G213">
        <f>'OHL Raw'!F213</f>
        <v>53</v>
      </c>
      <c r="H213" s="1">
        <f>'OHL Raw'!U213</f>
        <v>9.6199999999999992</v>
      </c>
      <c r="I213" s="1">
        <f>'OHL Raw'!T213</f>
        <v>509.82</v>
      </c>
      <c r="J213">
        <f>'OHL Raw'!AH213</f>
        <v>22</v>
      </c>
      <c r="K213">
        <f>'OHL Raw'!AI213</f>
        <v>22</v>
      </c>
      <c r="L213" s="1">
        <f t="shared" si="39"/>
        <v>2.5891491114511003</v>
      </c>
      <c r="M213" s="1">
        <f t="shared" si="40"/>
        <v>2.5891491114511003</v>
      </c>
      <c r="N213">
        <f>'OHL Raw'!L213</f>
        <v>30</v>
      </c>
      <c r="O213" s="1">
        <f t="shared" si="41"/>
        <v>3.5306578792515007</v>
      </c>
      <c r="P213">
        <f>'OHL Raw'!AK213</f>
        <v>5</v>
      </c>
      <c r="Q213">
        <f>'OHL Raw'!AN213</f>
        <v>3</v>
      </c>
      <c r="R213">
        <f>'OHL Raw'!AQ213</f>
        <v>22</v>
      </c>
      <c r="S213" s="1">
        <f t="shared" si="46"/>
        <v>16.666666666666664</v>
      </c>
      <c r="T213" s="1">
        <f t="shared" si="47"/>
        <v>10</v>
      </c>
      <c r="U213" s="1">
        <f t="shared" si="48"/>
        <v>73.333333333333329</v>
      </c>
      <c r="V213">
        <f>'OHL Raw'!J213</f>
        <v>7</v>
      </c>
      <c r="W213" s="1">
        <f t="shared" si="42"/>
        <v>0.82382017182535017</v>
      </c>
      <c r="X213">
        <f>'OHL Raw'!G213</f>
        <v>6</v>
      </c>
      <c r="Y213" s="1">
        <f t="shared" si="43"/>
        <v>0.70613157585030006</v>
      </c>
      <c r="Z213">
        <f>'OHL Raw'!AJ213</f>
        <v>1</v>
      </c>
      <c r="AA213">
        <f>'OHL Raw'!AM213</f>
        <v>1</v>
      </c>
      <c r="AB213">
        <f>'OHL Raw'!AP213</f>
        <v>4</v>
      </c>
      <c r="AC213" s="1">
        <f t="shared" si="49"/>
        <v>2.9770889558940619</v>
      </c>
      <c r="AD213" s="1">
        <f t="shared" si="44"/>
        <v>0.35036941931199977</v>
      </c>
      <c r="AE213" s="1">
        <f t="shared" si="50"/>
        <v>20</v>
      </c>
      <c r="AF213" s="1">
        <f t="shared" si="51"/>
        <v>9.9236298529802056</v>
      </c>
      <c r="AG213">
        <f>'OHL Raw'!AB213</f>
        <v>13.56</v>
      </c>
      <c r="AH213">
        <f>'OHL Raw'!AC213</f>
        <v>13.19</v>
      </c>
      <c r="AI213">
        <f>'OHL Raw'!AD213</f>
        <v>51.45</v>
      </c>
      <c r="AJ213">
        <f>'OHL Raw'!AE213</f>
        <v>50.02</v>
      </c>
    </row>
    <row r="214" spans="1:36" x14ac:dyDescent="0.2">
      <c r="A214" t="str">
        <f>'OHL Raw'!B214</f>
        <v>Jacob Ball</v>
      </c>
      <c r="B214" t="s">
        <v>1748</v>
      </c>
      <c r="C214" t="str">
        <f>'OHL Raw'!C214</f>
        <v>LW</v>
      </c>
      <c r="D214" t="str">
        <f t="shared" si="45"/>
        <v>F</v>
      </c>
      <c r="E214" t="str">
        <f>IF(ISNUMBER(SEARCH("/",'OHL Raw'!D214))=TRUE,"Multiple",'OHL Raw'!D214)</f>
        <v>NB</v>
      </c>
      <c r="F214" s="2">
        <f ca="1">ROUNDDOWN('OHL Raw'!E214+((TODAY()-42993)/365),0)</f>
        <v>19</v>
      </c>
      <c r="G214">
        <f>'OHL Raw'!F214</f>
        <v>5</v>
      </c>
      <c r="H214" s="1">
        <f>'OHL Raw'!U214</f>
        <v>12.24</v>
      </c>
      <c r="I214" s="1">
        <f>'OHL Raw'!T214</f>
        <v>61.2</v>
      </c>
      <c r="J214">
        <f>'OHL Raw'!AH214</f>
        <v>4</v>
      </c>
      <c r="K214">
        <f>'OHL Raw'!AI214</f>
        <v>3</v>
      </c>
      <c r="L214" s="1">
        <f t="shared" si="39"/>
        <v>3.9215686274509807</v>
      </c>
      <c r="M214" s="1">
        <f t="shared" si="40"/>
        <v>2.9411764705882351</v>
      </c>
      <c r="N214">
        <f>'OHL Raw'!L214</f>
        <v>2</v>
      </c>
      <c r="O214" s="1">
        <f t="shared" si="41"/>
        <v>1.9607843137254903</v>
      </c>
      <c r="P214">
        <f>'OHL Raw'!AK214</f>
        <v>1</v>
      </c>
      <c r="Q214">
        <f>'OHL Raw'!AN214</f>
        <v>0</v>
      </c>
      <c r="R214">
        <f>'OHL Raw'!AQ214</f>
        <v>1</v>
      </c>
      <c r="S214" s="1">
        <f t="shared" si="46"/>
        <v>50</v>
      </c>
      <c r="T214" s="1">
        <f t="shared" si="47"/>
        <v>0</v>
      </c>
      <c r="U214" s="1">
        <f t="shared" si="48"/>
        <v>50</v>
      </c>
      <c r="V214">
        <f>'OHL Raw'!J214</f>
        <v>0</v>
      </c>
      <c r="W214" s="1">
        <f t="shared" si="42"/>
        <v>0</v>
      </c>
      <c r="X214">
        <f>'OHL Raw'!G214</f>
        <v>0</v>
      </c>
      <c r="Y214" s="1">
        <f t="shared" si="43"/>
        <v>0</v>
      </c>
      <c r="Z214">
        <f>'OHL Raw'!AJ214</f>
        <v>0</v>
      </c>
      <c r="AA214">
        <f>'OHL Raw'!AM214</f>
        <v>0</v>
      </c>
      <c r="AB214">
        <f>'OHL Raw'!AP214</f>
        <v>0</v>
      </c>
      <c r="AC214" s="1">
        <f t="shared" si="49"/>
        <v>0.27900373713050647</v>
      </c>
      <c r="AD214" s="1">
        <f t="shared" si="44"/>
        <v>0.27353307561814361</v>
      </c>
      <c r="AE214" s="1">
        <f t="shared" si="50"/>
        <v>0</v>
      </c>
      <c r="AF214" s="1">
        <f t="shared" si="51"/>
        <v>13.950186856525324</v>
      </c>
      <c r="AG214">
        <f>'OHL Raw'!AB214</f>
        <v>13.66</v>
      </c>
      <c r="AH214">
        <f>'OHL Raw'!AC214</f>
        <v>13.78</v>
      </c>
      <c r="AI214">
        <f>'OHL Raw'!AD214</f>
        <v>47.63</v>
      </c>
      <c r="AJ214">
        <f>'OHL Raw'!AE214</f>
        <v>51.16</v>
      </c>
    </row>
    <row r="215" spans="1:36" x14ac:dyDescent="0.2">
      <c r="A215" t="str">
        <f>'OHL Raw'!B215</f>
        <v>Jacob Cascagnette</v>
      </c>
      <c r="B215" t="s">
        <v>1748</v>
      </c>
      <c r="C215" t="str">
        <f>'OHL Raw'!C215</f>
        <v>C</v>
      </c>
      <c r="D215" t="str">
        <f t="shared" si="45"/>
        <v>F</v>
      </c>
      <c r="E215" t="str">
        <f>IF(ISNUMBER(SEARCH("/",'OHL Raw'!D215))=TRUE,"Multiple",'OHL Raw'!D215)</f>
        <v>Multiple</v>
      </c>
      <c r="F215" s="2">
        <f ca="1">ROUNDDOWN('OHL Raw'!E215+((TODAY()-42993)/365),0)</f>
        <v>21</v>
      </c>
      <c r="G215">
        <f>'OHL Raw'!F215</f>
        <v>64</v>
      </c>
      <c r="H215" s="1">
        <f>'OHL Raw'!U215</f>
        <v>11.48</v>
      </c>
      <c r="I215" s="1">
        <f>'OHL Raw'!T215</f>
        <v>734.44</v>
      </c>
      <c r="J215">
        <f>'OHL Raw'!AH215</f>
        <v>27</v>
      </c>
      <c r="K215">
        <f>'OHL Raw'!AI215</f>
        <v>45</v>
      </c>
      <c r="L215" s="1">
        <f t="shared" si="39"/>
        <v>2.2057622133870702</v>
      </c>
      <c r="M215" s="1">
        <f t="shared" si="40"/>
        <v>3.6762703556451171</v>
      </c>
      <c r="N215">
        <f>'OHL Raw'!L215</f>
        <v>80</v>
      </c>
      <c r="O215" s="1">
        <f t="shared" si="41"/>
        <v>6.5355917433690971</v>
      </c>
      <c r="P215">
        <f>'OHL Raw'!AK215</f>
        <v>10</v>
      </c>
      <c r="Q215">
        <f>'OHL Raw'!AN215</f>
        <v>12</v>
      </c>
      <c r="R215">
        <f>'OHL Raw'!AQ215</f>
        <v>58</v>
      </c>
      <c r="S215" s="1">
        <f t="shared" si="46"/>
        <v>12.5</v>
      </c>
      <c r="T215" s="1">
        <f t="shared" si="47"/>
        <v>15</v>
      </c>
      <c r="U215" s="1">
        <f t="shared" si="48"/>
        <v>72.5</v>
      </c>
      <c r="V215">
        <f>'OHL Raw'!J215</f>
        <v>18</v>
      </c>
      <c r="W215" s="1">
        <f t="shared" si="42"/>
        <v>1.4705081422580468</v>
      </c>
      <c r="X215">
        <f>'OHL Raw'!G215</f>
        <v>9</v>
      </c>
      <c r="Y215" s="1">
        <f t="shared" si="43"/>
        <v>0.73525407112902341</v>
      </c>
      <c r="Z215">
        <f>'OHL Raw'!AJ215</f>
        <v>2</v>
      </c>
      <c r="AA215">
        <f>'OHL Raw'!AM215</f>
        <v>2</v>
      </c>
      <c r="AB215">
        <f>'OHL Raw'!AP215</f>
        <v>5</v>
      </c>
      <c r="AC215" s="1">
        <f t="shared" si="49"/>
        <v>7.8335990093831658</v>
      </c>
      <c r="AD215" s="1">
        <f t="shared" si="44"/>
        <v>0.63996506258236197</v>
      </c>
      <c r="AE215" s="1">
        <f t="shared" si="50"/>
        <v>11.25</v>
      </c>
      <c r="AF215" s="1">
        <f t="shared" si="51"/>
        <v>9.7919987617289568</v>
      </c>
      <c r="AG215">
        <f>'OHL Raw'!AB215</f>
        <v>13.48</v>
      </c>
      <c r="AH215">
        <f>'OHL Raw'!AC215</f>
        <v>13.76</v>
      </c>
      <c r="AI215">
        <f>'OHL Raw'!AD215</f>
        <v>46.31</v>
      </c>
      <c r="AJ215">
        <f>'OHL Raw'!AE215</f>
        <v>50.74</v>
      </c>
    </row>
    <row r="216" spans="1:36" x14ac:dyDescent="0.2">
      <c r="A216" t="str">
        <f>'OHL Raw'!B216</f>
        <v>Jacob Collins</v>
      </c>
      <c r="B216" t="s">
        <v>1748</v>
      </c>
      <c r="C216" t="str">
        <f>'OHL Raw'!C216</f>
        <v>D</v>
      </c>
      <c r="D216" t="str">
        <f t="shared" si="45"/>
        <v>D</v>
      </c>
      <c r="E216" t="str">
        <f>IF(ISNUMBER(SEARCH("/",'OHL Raw'!D216))=TRUE,"Multiple",'OHL Raw'!D216)</f>
        <v>FLNT</v>
      </c>
      <c r="F216" s="2">
        <f ca="1">ROUNDDOWN('OHL Raw'!E216+((TODAY()-42993)/365),0)</f>
        <v>20</v>
      </c>
      <c r="G216">
        <f>'OHL Raw'!F216</f>
        <v>61</v>
      </c>
      <c r="H216" s="1">
        <f>'OHL Raw'!U216</f>
        <v>11.92</v>
      </c>
      <c r="I216" s="1">
        <f>'OHL Raw'!T216</f>
        <v>726.93</v>
      </c>
      <c r="J216">
        <f>'OHL Raw'!AH216</f>
        <v>22</v>
      </c>
      <c r="K216">
        <f>'OHL Raw'!AI216</f>
        <v>51</v>
      </c>
      <c r="L216" s="1">
        <f t="shared" si="39"/>
        <v>1.815855722008997</v>
      </c>
      <c r="M216" s="1">
        <f t="shared" si="40"/>
        <v>4.2094837192026748</v>
      </c>
      <c r="N216">
        <f>'OHL Raw'!L216</f>
        <v>75</v>
      </c>
      <c r="O216" s="1">
        <f t="shared" si="41"/>
        <v>6.19041723412158</v>
      </c>
      <c r="P216">
        <f>'OHL Raw'!AK216</f>
        <v>5</v>
      </c>
      <c r="Q216">
        <f>'OHL Raw'!AN216</f>
        <v>3</v>
      </c>
      <c r="R216">
        <f>'OHL Raw'!AQ216</f>
        <v>67</v>
      </c>
      <c r="S216" s="1">
        <f t="shared" si="46"/>
        <v>6.666666666666667</v>
      </c>
      <c r="T216" s="1">
        <f t="shared" si="47"/>
        <v>4</v>
      </c>
      <c r="U216" s="1">
        <f t="shared" si="48"/>
        <v>89.333333333333329</v>
      </c>
      <c r="V216">
        <f>'OHL Raw'!J216</f>
        <v>7</v>
      </c>
      <c r="W216" s="1">
        <f t="shared" si="42"/>
        <v>0.57777227518468077</v>
      </c>
      <c r="X216">
        <f>'OHL Raw'!G216</f>
        <v>3</v>
      </c>
      <c r="Y216" s="1">
        <f t="shared" si="43"/>
        <v>0.24761668936486322</v>
      </c>
      <c r="Z216">
        <f>'OHL Raw'!AJ216</f>
        <v>1</v>
      </c>
      <c r="AA216">
        <f>'OHL Raw'!AM216</f>
        <v>0</v>
      </c>
      <c r="AB216">
        <f>'OHL Raw'!AP216</f>
        <v>2</v>
      </c>
      <c r="AC216" s="1">
        <f t="shared" si="49"/>
        <v>5.8677077023921012</v>
      </c>
      <c r="AD216" s="1">
        <f t="shared" si="44"/>
        <v>0.48431411847568007</v>
      </c>
      <c r="AE216" s="1">
        <f t="shared" si="50"/>
        <v>4</v>
      </c>
      <c r="AF216" s="1">
        <f t="shared" si="51"/>
        <v>7.8236102698561352</v>
      </c>
      <c r="AG216">
        <f>'OHL Raw'!AB216</f>
        <v>13.64</v>
      </c>
      <c r="AH216">
        <f>'OHL Raw'!AC216</f>
        <v>14.02</v>
      </c>
      <c r="AI216">
        <f>'OHL Raw'!AD216</f>
        <v>37.03</v>
      </c>
      <c r="AJ216">
        <f>'OHL Raw'!AE216</f>
        <v>52.49</v>
      </c>
    </row>
    <row r="217" spans="1:36" x14ac:dyDescent="0.2">
      <c r="A217" t="str">
        <f>'OHL Raw'!B217</f>
        <v>Jacob Friend</v>
      </c>
      <c r="B217" t="s">
        <v>1748</v>
      </c>
      <c r="C217" t="str">
        <f>'OHL Raw'!C217</f>
        <v>D</v>
      </c>
      <c r="D217" t="str">
        <f t="shared" si="45"/>
        <v>D</v>
      </c>
      <c r="E217" t="str">
        <f>IF(ISNUMBER(SEARCH("/",'OHL Raw'!D217))=TRUE,"Multiple",'OHL Raw'!D217)</f>
        <v>OS</v>
      </c>
      <c r="F217" s="2">
        <f ca="1">ROUNDDOWN('OHL Raw'!E217+((TODAY()-42993)/365),0)</f>
        <v>20</v>
      </c>
      <c r="G217">
        <f>'OHL Raw'!F217</f>
        <v>61</v>
      </c>
      <c r="H217" s="1">
        <f>'OHL Raw'!U217</f>
        <v>18.670000000000002</v>
      </c>
      <c r="I217" s="1">
        <f>'OHL Raw'!T217</f>
        <v>1139.1600000000001</v>
      </c>
      <c r="J217">
        <f>'OHL Raw'!AH217</f>
        <v>82</v>
      </c>
      <c r="K217">
        <f>'OHL Raw'!AI217</f>
        <v>71</v>
      </c>
      <c r="L217" s="1">
        <f t="shared" si="39"/>
        <v>4.3189718740124299</v>
      </c>
      <c r="M217" s="1">
        <f t="shared" si="40"/>
        <v>3.7395975982302745</v>
      </c>
      <c r="N217">
        <f>'OHL Raw'!L217</f>
        <v>90</v>
      </c>
      <c r="O217" s="1">
        <f t="shared" si="41"/>
        <v>4.7403349836721791</v>
      </c>
      <c r="P217">
        <f>'OHL Raw'!AK217</f>
        <v>0</v>
      </c>
      <c r="Q217">
        <f>'OHL Raw'!AN217</f>
        <v>2</v>
      </c>
      <c r="R217">
        <f>'OHL Raw'!AQ217</f>
        <v>88</v>
      </c>
      <c r="S217" s="1">
        <f t="shared" si="46"/>
        <v>0</v>
      </c>
      <c r="T217" s="1">
        <f t="shared" si="47"/>
        <v>2.2222222222222223</v>
      </c>
      <c r="U217" s="1">
        <f t="shared" si="48"/>
        <v>97.777777777777771</v>
      </c>
      <c r="V217">
        <f>'OHL Raw'!J217</f>
        <v>14</v>
      </c>
      <c r="W217" s="1">
        <f t="shared" si="42"/>
        <v>0.73738544190456123</v>
      </c>
      <c r="X217">
        <f>'OHL Raw'!G217</f>
        <v>1</v>
      </c>
      <c r="Y217" s="1">
        <f t="shared" si="43"/>
        <v>5.2670388707468659E-2</v>
      </c>
      <c r="Z217">
        <f>'OHL Raw'!AJ217</f>
        <v>0</v>
      </c>
      <c r="AA217">
        <f>'OHL Raw'!AM217</f>
        <v>0</v>
      </c>
      <c r="AB217">
        <f>'OHL Raw'!AP217</f>
        <v>1</v>
      </c>
      <c r="AC217" s="1">
        <f t="shared" si="49"/>
        <v>5.9794713778984194</v>
      </c>
      <c r="AD217" s="1">
        <f t="shared" si="44"/>
        <v>0.31494108173909297</v>
      </c>
      <c r="AE217" s="1">
        <f t="shared" si="50"/>
        <v>1.1111111111111112</v>
      </c>
      <c r="AF217" s="1">
        <f t="shared" si="51"/>
        <v>6.6438570865537994</v>
      </c>
      <c r="AG217">
        <f>'OHL Raw'!AB217</f>
        <v>14.61</v>
      </c>
      <c r="AH217">
        <f>'OHL Raw'!AC217</f>
        <v>14.46</v>
      </c>
      <c r="AI217">
        <f>'OHL Raw'!AD217</f>
        <v>54.14</v>
      </c>
      <c r="AJ217">
        <f>'OHL Raw'!AE217</f>
        <v>50.2</v>
      </c>
    </row>
    <row r="218" spans="1:36" x14ac:dyDescent="0.2">
      <c r="A218" t="str">
        <f>'OHL Raw'!B218</f>
        <v>Jacob Golden</v>
      </c>
      <c r="B218" t="s">
        <v>1748</v>
      </c>
      <c r="C218" t="str">
        <f>'OHL Raw'!C218</f>
        <v>D</v>
      </c>
      <c r="D218" t="str">
        <f t="shared" si="45"/>
        <v>D</v>
      </c>
      <c r="E218" t="str">
        <f>IF(ISNUMBER(SEARCH("/",'OHL Raw'!D218))=TRUE,"Multiple",'OHL Raw'!D218)</f>
        <v>LDN</v>
      </c>
      <c r="F218" s="2">
        <f ca="1">ROUNDDOWN('OHL Raw'!E218+((TODAY()-42993)/365),0)</f>
        <v>19</v>
      </c>
      <c r="G218">
        <f>'OHL Raw'!F218</f>
        <v>63</v>
      </c>
      <c r="H218" s="1">
        <f>'OHL Raw'!U218</f>
        <v>13.72</v>
      </c>
      <c r="I218" s="1">
        <f>'OHL Raw'!T218</f>
        <v>864.11</v>
      </c>
      <c r="J218">
        <f>'OHL Raw'!AH218</f>
        <v>38</v>
      </c>
      <c r="K218">
        <f>'OHL Raw'!AI218</f>
        <v>44</v>
      </c>
      <c r="L218" s="1">
        <f t="shared" si="39"/>
        <v>2.6385529620071519</v>
      </c>
      <c r="M218" s="1">
        <f t="shared" si="40"/>
        <v>3.0551665875872285</v>
      </c>
      <c r="N218">
        <f>'OHL Raw'!L218</f>
        <v>63</v>
      </c>
      <c r="O218" s="1">
        <f t="shared" si="41"/>
        <v>4.3744430685908045</v>
      </c>
      <c r="P218">
        <f>'OHL Raw'!AK218</f>
        <v>6</v>
      </c>
      <c r="Q218">
        <f>'OHL Raw'!AN218</f>
        <v>11</v>
      </c>
      <c r="R218">
        <f>'OHL Raw'!AQ218</f>
        <v>46</v>
      </c>
      <c r="S218" s="1">
        <f t="shared" si="46"/>
        <v>9.5238095238095237</v>
      </c>
      <c r="T218" s="1">
        <f t="shared" si="47"/>
        <v>17.460317460317459</v>
      </c>
      <c r="U218" s="1">
        <f t="shared" si="48"/>
        <v>73.015873015873012</v>
      </c>
      <c r="V218">
        <f>'OHL Raw'!J218</f>
        <v>6</v>
      </c>
      <c r="W218" s="1">
        <f t="shared" si="42"/>
        <v>0.41661362558007659</v>
      </c>
      <c r="X218">
        <f>'OHL Raw'!G218</f>
        <v>2</v>
      </c>
      <c r="Y218" s="1">
        <f t="shared" si="43"/>
        <v>0.13887120852669219</v>
      </c>
      <c r="Z218">
        <f>'OHL Raw'!AJ218</f>
        <v>0</v>
      </c>
      <c r="AA218">
        <f>'OHL Raw'!AM218</f>
        <v>2</v>
      </c>
      <c r="AB218">
        <f>'OHL Raw'!AP218</f>
        <v>0</v>
      </c>
      <c r="AC218" s="1">
        <f t="shared" si="49"/>
        <v>6.0403433691103618</v>
      </c>
      <c r="AD218" s="1">
        <f t="shared" si="44"/>
        <v>0.41941489179227376</v>
      </c>
      <c r="AE218" s="1">
        <f t="shared" si="50"/>
        <v>3.1746031746031744</v>
      </c>
      <c r="AF218" s="1">
        <f t="shared" si="51"/>
        <v>9.5878466176354937</v>
      </c>
      <c r="AG218">
        <f>'OHL Raw'!AB218</f>
        <v>12.98</v>
      </c>
      <c r="AH218">
        <f>'OHL Raw'!AC218</f>
        <v>13.97</v>
      </c>
      <c r="AI218">
        <f>'OHL Raw'!AD218</f>
        <v>50.66</v>
      </c>
      <c r="AJ218">
        <f>'OHL Raw'!AE218</f>
        <v>50.49</v>
      </c>
    </row>
    <row r="219" spans="1:36" x14ac:dyDescent="0.2">
      <c r="A219" t="str">
        <f>'OHL Raw'!B219</f>
        <v>Jacob LeGuerrier</v>
      </c>
      <c r="B219" t="s">
        <v>1748</v>
      </c>
      <c r="C219" t="str">
        <f>'OHL Raw'!C219</f>
        <v>D</v>
      </c>
      <c r="D219" t="str">
        <f t="shared" si="45"/>
        <v>D</v>
      </c>
      <c r="E219" t="str">
        <f>IF(ISNUMBER(SEARCH("/",'OHL Raw'!D219))=TRUE,"Multiple",'OHL Raw'!D219)</f>
        <v>SSM</v>
      </c>
      <c r="F219" s="2">
        <f ca="1">ROUNDDOWN('OHL Raw'!E219+((TODAY()-42993)/365),0)</f>
        <v>17</v>
      </c>
      <c r="G219">
        <f>'OHL Raw'!F219</f>
        <v>62</v>
      </c>
      <c r="H219" s="1">
        <f>'OHL Raw'!U219</f>
        <v>11.04</v>
      </c>
      <c r="I219" s="1">
        <f>'OHL Raw'!T219</f>
        <v>684.24</v>
      </c>
      <c r="J219">
        <f>'OHL Raw'!AH219</f>
        <v>38</v>
      </c>
      <c r="K219">
        <f>'OHL Raw'!AI219</f>
        <v>23</v>
      </c>
      <c r="L219" s="1">
        <f t="shared" si="39"/>
        <v>3.3321641529287969</v>
      </c>
      <c r="M219" s="1">
        <f t="shared" si="40"/>
        <v>2.0168361978253242</v>
      </c>
      <c r="N219">
        <f>'OHL Raw'!L219</f>
        <v>44</v>
      </c>
      <c r="O219" s="1">
        <f t="shared" si="41"/>
        <v>3.8582953349701858</v>
      </c>
      <c r="P219">
        <f>'OHL Raw'!AK219</f>
        <v>0</v>
      </c>
      <c r="Q219">
        <f>'OHL Raw'!AN219</f>
        <v>1</v>
      </c>
      <c r="R219">
        <f>'OHL Raw'!AQ219</f>
        <v>43</v>
      </c>
      <c r="S219" s="1">
        <f t="shared" si="46"/>
        <v>0</v>
      </c>
      <c r="T219" s="1">
        <f t="shared" si="47"/>
        <v>2.2727272727272729</v>
      </c>
      <c r="U219" s="1">
        <f t="shared" si="48"/>
        <v>97.727272727272734</v>
      </c>
      <c r="V219">
        <f>'OHL Raw'!J219</f>
        <v>5</v>
      </c>
      <c r="W219" s="1">
        <f t="shared" si="42"/>
        <v>0.43844265170115748</v>
      </c>
      <c r="X219">
        <f>'OHL Raw'!G219</f>
        <v>0</v>
      </c>
      <c r="Y219" s="1">
        <f t="shared" si="43"/>
        <v>0</v>
      </c>
      <c r="Z219">
        <f>'OHL Raw'!AJ219</f>
        <v>0</v>
      </c>
      <c r="AA219">
        <f>'OHL Raw'!AM219</f>
        <v>0</v>
      </c>
      <c r="AB219">
        <f>'OHL Raw'!AP219</f>
        <v>0</v>
      </c>
      <c r="AC219" s="1">
        <f t="shared" si="49"/>
        <v>2.9254997168048087</v>
      </c>
      <c r="AD219" s="1">
        <f t="shared" si="44"/>
        <v>0.25653277067737712</v>
      </c>
      <c r="AE219" s="1">
        <f t="shared" si="50"/>
        <v>0</v>
      </c>
      <c r="AF219" s="1">
        <f t="shared" si="51"/>
        <v>6.6488629927382021</v>
      </c>
      <c r="AG219">
        <f>'OHL Raw'!AB219</f>
        <v>13.81</v>
      </c>
      <c r="AH219">
        <f>'OHL Raw'!AC219</f>
        <v>13.78</v>
      </c>
      <c r="AI219">
        <f>'OHL Raw'!AD219</f>
        <v>64.260000000000005</v>
      </c>
      <c r="AJ219">
        <f>'OHL Raw'!AE219</f>
        <v>47.64</v>
      </c>
    </row>
    <row r="220" spans="1:36" x14ac:dyDescent="0.2">
      <c r="A220" t="str">
        <f>'OHL Raw'!B220</f>
        <v>Jacob Moverare</v>
      </c>
      <c r="B220" t="s">
        <v>1748</v>
      </c>
      <c r="C220" t="str">
        <f>'OHL Raw'!C220</f>
        <v>D</v>
      </c>
      <c r="D220" t="str">
        <f t="shared" si="45"/>
        <v>D</v>
      </c>
      <c r="E220" t="str">
        <f>IF(ISNUMBER(SEARCH("/",'OHL Raw'!D220))=TRUE,"Multiple",'OHL Raw'!D220)</f>
        <v>MISS</v>
      </c>
      <c r="F220" s="2">
        <f ca="1">ROUNDDOWN('OHL Raw'!E220+((TODAY()-42993)/365),0)</f>
        <v>19</v>
      </c>
      <c r="G220">
        <f>'OHL Raw'!F220</f>
        <v>32</v>
      </c>
      <c r="H220" s="1">
        <f>'OHL Raw'!U220</f>
        <v>17.53</v>
      </c>
      <c r="I220" s="1">
        <f>'OHL Raw'!T220</f>
        <v>560.89</v>
      </c>
      <c r="J220">
        <f>'OHL Raw'!AH220</f>
        <v>29</v>
      </c>
      <c r="K220">
        <f>'OHL Raw'!AI220</f>
        <v>34</v>
      </c>
      <c r="L220" s="1">
        <f t="shared" si="39"/>
        <v>3.1022125550464441</v>
      </c>
      <c r="M220" s="1">
        <f t="shared" si="40"/>
        <v>3.6370767886751412</v>
      </c>
      <c r="N220">
        <f>'OHL Raw'!L220</f>
        <v>33</v>
      </c>
      <c r="O220" s="1">
        <f t="shared" si="41"/>
        <v>3.5301039419494016</v>
      </c>
      <c r="P220">
        <f>'OHL Raw'!AK220</f>
        <v>2</v>
      </c>
      <c r="Q220">
        <f>'OHL Raw'!AN220</f>
        <v>0</v>
      </c>
      <c r="R220">
        <f>'OHL Raw'!AQ220</f>
        <v>31</v>
      </c>
      <c r="S220" s="1">
        <f t="shared" si="46"/>
        <v>6.0606060606060606</v>
      </c>
      <c r="T220" s="1">
        <f t="shared" si="47"/>
        <v>0</v>
      </c>
      <c r="U220" s="1">
        <f t="shared" si="48"/>
        <v>93.939393939393938</v>
      </c>
      <c r="V220">
        <f>'OHL Raw'!J220</f>
        <v>2</v>
      </c>
      <c r="W220" s="1">
        <f t="shared" si="42"/>
        <v>0.2139456934514789</v>
      </c>
      <c r="X220">
        <f>'OHL Raw'!G220</f>
        <v>1</v>
      </c>
      <c r="Y220" s="1">
        <f t="shared" si="43"/>
        <v>0.10697284672573945</v>
      </c>
      <c r="Z220">
        <f>'OHL Raw'!AJ220</f>
        <v>0</v>
      </c>
      <c r="AA220">
        <f>'OHL Raw'!AM220</f>
        <v>0</v>
      </c>
      <c r="AB220">
        <f>'OHL Raw'!AP220</f>
        <v>1</v>
      </c>
      <c r="AC220" s="1">
        <f t="shared" si="49"/>
        <v>2.4208506664486382</v>
      </c>
      <c r="AD220" s="1">
        <f t="shared" si="44"/>
        <v>0.2589652872879144</v>
      </c>
      <c r="AE220" s="1">
        <f t="shared" si="50"/>
        <v>3.0303030303030303</v>
      </c>
      <c r="AF220" s="1">
        <f t="shared" si="51"/>
        <v>7.3359111104504189</v>
      </c>
      <c r="AG220">
        <f>'OHL Raw'!AB220</f>
        <v>14.84</v>
      </c>
      <c r="AH220">
        <f>'OHL Raw'!AC220</f>
        <v>14.13</v>
      </c>
      <c r="AI220">
        <f>'OHL Raw'!AD220</f>
        <v>47.5</v>
      </c>
      <c r="AJ220">
        <f>'OHL Raw'!AE220</f>
        <v>50.95</v>
      </c>
    </row>
    <row r="221" spans="1:36" x14ac:dyDescent="0.2">
      <c r="A221" t="str">
        <f>'OHL Raw'!B221</f>
        <v>Jacob Paquette</v>
      </c>
      <c r="B221" t="s">
        <v>1748</v>
      </c>
      <c r="C221" t="str">
        <f>'OHL Raw'!C221</f>
        <v>D</v>
      </c>
      <c r="D221" t="str">
        <f t="shared" si="45"/>
        <v>D</v>
      </c>
      <c r="E221" t="str">
        <f>IF(ISNUMBER(SEARCH("/",'OHL Raw'!D221))=TRUE,"Multiple",'OHL Raw'!D221)</f>
        <v>KGN</v>
      </c>
      <c r="F221" s="2">
        <f ca="1">ROUNDDOWN('OHL Raw'!E221+((TODAY()-42993)/365),0)</f>
        <v>18</v>
      </c>
      <c r="G221">
        <f>'OHL Raw'!F221</f>
        <v>63</v>
      </c>
      <c r="H221" s="1">
        <f>'OHL Raw'!U221</f>
        <v>16.66</v>
      </c>
      <c r="I221" s="1">
        <f>'OHL Raw'!T221</f>
        <v>1049.53</v>
      </c>
      <c r="J221">
        <f>'OHL Raw'!AH221</f>
        <v>62</v>
      </c>
      <c r="K221">
        <f>'OHL Raw'!AI221</f>
        <v>45</v>
      </c>
      <c r="L221" s="1">
        <f t="shared" si="39"/>
        <v>3.5444437033719858</v>
      </c>
      <c r="M221" s="1">
        <f t="shared" si="40"/>
        <v>2.5725801072861185</v>
      </c>
      <c r="N221">
        <f>'OHL Raw'!L221</f>
        <v>50</v>
      </c>
      <c r="O221" s="1">
        <f t="shared" si="41"/>
        <v>2.8584223414290206</v>
      </c>
      <c r="P221">
        <f>'OHL Raw'!AK221</f>
        <v>0</v>
      </c>
      <c r="Q221">
        <f>'OHL Raw'!AN221</f>
        <v>2</v>
      </c>
      <c r="R221">
        <f>'OHL Raw'!AQ221</f>
        <v>48</v>
      </c>
      <c r="S221" s="1">
        <f t="shared" si="46"/>
        <v>0</v>
      </c>
      <c r="T221" s="1">
        <f t="shared" si="47"/>
        <v>4</v>
      </c>
      <c r="U221" s="1">
        <f t="shared" si="48"/>
        <v>96</v>
      </c>
      <c r="V221">
        <f>'OHL Raw'!J221</f>
        <v>9</v>
      </c>
      <c r="W221" s="1">
        <f t="shared" si="42"/>
        <v>0.51451602145722364</v>
      </c>
      <c r="X221">
        <f>'OHL Raw'!G221</f>
        <v>3</v>
      </c>
      <c r="Y221" s="1">
        <f t="shared" si="43"/>
        <v>0.17150534048574123</v>
      </c>
      <c r="Z221">
        <f>'OHL Raw'!AJ221</f>
        <v>0</v>
      </c>
      <c r="AA221">
        <f>'OHL Raw'!AM221</f>
        <v>0</v>
      </c>
      <c r="AB221">
        <f>'OHL Raw'!AP221</f>
        <v>3</v>
      </c>
      <c r="AC221" s="1">
        <f t="shared" si="49"/>
        <v>3.4100324921223852</v>
      </c>
      <c r="AD221" s="1">
        <f t="shared" si="44"/>
        <v>0.19494626120963016</v>
      </c>
      <c r="AE221" s="1">
        <f t="shared" si="50"/>
        <v>6</v>
      </c>
      <c r="AF221" s="1">
        <f t="shared" si="51"/>
        <v>6.8200649842447714</v>
      </c>
      <c r="AG221">
        <f>'OHL Raw'!AB221</f>
        <v>14.79</v>
      </c>
      <c r="AH221">
        <f>'OHL Raw'!AC221</f>
        <v>14.17</v>
      </c>
      <c r="AI221">
        <f>'OHL Raw'!AD221</f>
        <v>53.32</v>
      </c>
      <c r="AJ221">
        <f>'OHL Raw'!AE221</f>
        <v>50.56</v>
      </c>
    </row>
    <row r="222" spans="1:36" x14ac:dyDescent="0.2">
      <c r="A222" t="str">
        <f>'OHL Raw'!B222</f>
        <v>Jaden Peca</v>
      </c>
      <c r="B222" t="s">
        <v>1748</v>
      </c>
      <c r="C222" t="str">
        <f>'OHL Raw'!C222</f>
        <v>RW</v>
      </c>
      <c r="D222" t="str">
        <f t="shared" si="45"/>
        <v>F</v>
      </c>
      <c r="E222" t="str">
        <f>IF(ISNUMBER(SEARCH("/",'OHL Raw'!D222))=TRUE,"Multiple",'OHL Raw'!D222)</f>
        <v>BAR</v>
      </c>
      <c r="F222" s="2">
        <f ca="1">ROUNDDOWN('OHL Raw'!E222+((TODAY()-42993)/365),0)</f>
        <v>19</v>
      </c>
      <c r="G222">
        <f>'OHL Raw'!F222</f>
        <v>64</v>
      </c>
      <c r="H222" s="1">
        <f>'OHL Raw'!U222</f>
        <v>12.15</v>
      </c>
      <c r="I222" s="1">
        <f>'OHL Raw'!T222</f>
        <v>777.43</v>
      </c>
      <c r="J222">
        <f>'OHL Raw'!AH222</f>
        <v>56</v>
      </c>
      <c r="K222">
        <f>'OHL Raw'!AI222</f>
        <v>28</v>
      </c>
      <c r="L222" s="1">
        <f t="shared" si="39"/>
        <v>4.3219325212559339</v>
      </c>
      <c r="M222" s="1">
        <f t="shared" si="40"/>
        <v>2.1609662606279669</v>
      </c>
      <c r="N222">
        <f>'OHL Raw'!L222</f>
        <v>89</v>
      </c>
      <c r="O222" s="1">
        <f t="shared" si="41"/>
        <v>6.8687856141388943</v>
      </c>
      <c r="P222">
        <f>'OHL Raw'!AK222</f>
        <v>19</v>
      </c>
      <c r="Q222">
        <f>'OHL Raw'!AN222</f>
        <v>10</v>
      </c>
      <c r="R222">
        <f>'OHL Raw'!AQ222</f>
        <v>60</v>
      </c>
      <c r="S222" s="1">
        <f t="shared" si="46"/>
        <v>21.348314606741571</v>
      </c>
      <c r="T222" s="1">
        <f t="shared" si="47"/>
        <v>11.235955056179774</v>
      </c>
      <c r="U222" s="1">
        <f t="shared" si="48"/>
        <v>67.415730337078656</v>
      </c>
      <c r="V222">
        <f>'OHL Raw'!J222</f>
        <v>30</v>
      </c>
      <c r="W222" s="1">
        <f t="shared" si="42"/>
        <v>2.3153209935299643</v>
      </c>
      <c r="X222">
        <f>'OHL Raw'!G222</f>
        <v>11</v>
      </c>
      <c r="Y222" s="1">
        <f t="shared" si="43"/>
        <v>0.8489510309609869</v>
      </c>
      <c r="Z222">
        <f>'OHL Raw'!AJ222</f>
        <v>2</v>
      </c>
      <c r="AA222">
        <f>'OHL Raw'!AM222</f>
        <v>2</v>
      </c>
      <c r="AB222">
        <f>'OHL Raw'!AP222</f>
        <v>7</v>
      </c>
      <c r="AC222" s="1">
        <f t="shared" si="49"/>
        <v>9.5682750093557747</v>
      </c>
      <c r="AD222" s="1">
        <f t="shared" si="44"/>
        <v>0.73845426670098469</v>
      </c>
      <c r="AE222" s="1">
        <f t="shared" si="50"/>
        <v>12.359550561797752</v>
      </c>
      <c r="AF222" s="1">
        <f t="shared" si="51"/>
        <v>10.750870797028961</v>
      </c>
      <c r="AG222">
        <f>'OHL Raw'!AB222</f>
        <v>13.15</v>
      </c>
      <c r="AH222">
        <f>'OHL Raw'!AC222</f>
        <v>13.92</v>
      </c>
      <c r="AI222">
        <f>'OHL Raw'!AD222</f>
        <v>57.45</v>
      </c>
      <c r="AJ222">
        <f>'OHL Raw'!AE222</f>
        <v>48.01</v>
      </c>
    </row>
    <row r="223" spans="1:36" x14ac:dyDescent="0.2">
      <c r="A223" t="str">
        <f>'OHL Raw'!B223</f>
        <v>Jake Durham</v>
      </c>
      <c r="B223" t="s">
        <v>1748</v>
      </c>
      <c r="C223" t="str">
        <f>'OHL Raw'!C223</f>
        <v>RW</v>
      </c>
      <c r="D223" t="str">
        <f t="shared" si="45"/>
        <v>F</v>
      </c>
      <c r="E223" t="str">
        <f>IF(ISNUMBER(SEARCH("/",'OHL Raw'!D223))=TRUE,"Multiple",'OHL Raw'!D223)</f>
        <v>FLNT</v>
      </c>
      <c r="F223" s="2">
        <f ca="1">ROUNDDOWN('OHL Raw'!E223+((TODAY()-42993)/365),0)</f>
        <v>19</v>
      </c>
      <c r="G223">
        <f>'OHL Raw'!F223</f>
        <v>68</v>
      </c>
      <c r="H223" s="1">
        <f>'OHL Raw'!U223</f>
        <v>11.77</v>
      </c>
      <c r="I223" s="1">
        <f>'OHL Raw'!T223</f>
        <v>800.35</v>
      </c>
      <c r="J223">
        <f>'OHL Raw'!AH223</f>
        <v>26</v>
      </c>
      <c r="K223">
        <f>'OHL Raw'!AI223</f>
        <v>55</v>
      </c>
      <c r="L223" s="1">
        <f t="shared" si="39"/>
        <v>1.9491472480789656</v>
      </c>
      <c r="M223" s="1">
        <f t="shared" si="40"/>
        <v>4.1231961017055037</v>
      </c>
      <c r="N223">
        <f>'OHL Raw'!L223</f>
        <v>82</v>
      </c>
      <c r="O223" s="1">
        <f t="shared" si="41"/>
        <v>6.1473105516336606</v>
      </c>
      <c r="P223">
        <f>'OHL Raw'!AK223</f>
        <v>13</v>
      </c>
      <c r="Q223">
        <f>'OHL Raw'!AN223</f>
        <v>11</v>
      </c>
      <c r="R223">
        <f>'OHL Raw'!AQ223</f>
        <v>58</v>
      </c>
      <c r="S223" s="1">
        <f t="shared" si="46"/>
        <v>15.853658536585366</v>
      </c>
      <c r="T223" s="1">
        <f t="shared" si="47"/>
        <v>13.414634146341465</v>
      </c>
      <c r="U223" s="1">
        <f t="shared" si="48"/>
        <v>70.731707317073173</v>
      </c>
      <c r="V223">
        <f>'OHL Raw'!J223</f>
        <v>16</v>
      </c>
      <c r="W223" s="1">
        <f t="shared" si="42"/>
        <v>1.1994752295870554</v>
      </c>
      <c r="X223">
        <f>'OHL Raw'!G223</f>
        <v>5</v>
      </c>
      <c r="Y223" s="1">
        <f t="shared" si="43"/>
        <v>0.37483600924595489</v>
      </c>
      <c r="Z223">
        <f>'OHL Raw'!AJ223</f>
        <v>3</v>
      </c>
      <c r="AA223">
        <f>'OHL Raw'!AM223</f>
        <v>0</v>
      </c>
      <c r="AB223">
        <f>'OHL Raw'!AP223</f>
        <v>2</v>
      </c>
      <c r="AC223" s="1">
        <f t="shared" si="49"/>
        <v>8.3145493897459097</v>
      </c>
      <c r="AD223" s="1">
        <f t="shared" si="44"/>
        <v>0.62331850238614928</v>
      </c>
      <c r="AE223" s="1">
        <f t="shared" si="50"/>
        <v>6.0975609756097562</v>
      </c>
      <c r="AF223" s="1">
        <f t="shared" si="51"/>
        <v>10.139694377738916</v>
      </c>
      <c r="AG223">
        <f>'OHL Raw'!AB223</f>
        <v>13.8</v>
      </c>
      <c r="AH223">
        <f>'OHL Raw'!AC223</f>
        <v>14.02</v>
      </c>
      <c r="AI223">
        <f>'OHL Raw'!AD223</f>
        <v>34.799999999999997</v>
      </c>
      <c r="AJ223">
        <f>'OHL Raw'!AE223</f>
        <v>51.32</v>
      </c>
    </row>
    <row r="224" spans="1:36" x14ac:dyDescent="0.2">
      <c r="A224" t="str">
        <f>'OHL Raw'!B224</f>
        <v>Jake Goldowski</v>
      </c>
      <c r="B224" t="s">
        <v>1748</v>
      </c>
      <c r="C224" t="str">
        <f>'OHL Raw'!C224</f>
        <v>RW</v>
      </c>
      <c r="D224" t="str">
        <f t="shared" si="45"/>
        <v>F</v>
      </c>
      <c r="E224" t="str">
        <f>IF(ISNUMBER(SEARCH("/",'OHL Raw'!D224))=TRUE,"Multiple",'OHL Raw'!D224)</f>
        <v>SAG</v>
      </c>
      <c r="F224" s="2">
        <f ca="1">ROUNDDOWN('OHL Raw'!E224+((TODAY()-42993)/365),0)</f>
        <v>18</v>
      </c>
      <c r="G224">
        <f>'OHL Raw'!F224</f>
        <v>40</v>
      </c>
      <c r="H224" s="1">
        <f>'OHL Raw'!U224</f>
        <v>13.13</v>
      </c>
      <c r="I224" s="1">
        <f>'OHL Raw'!T224</f>
        <v>525.19000000000005</v>
      </c>
      <c r="J224">
        <f>'OHL Raw'!AH224</f>
        <v>23</v>
      </c>
      <c r="K224">
        <f>'OHL Raw'!AI224</f>
        <v>25</v>
      </c>
      <c r="L224" s="1">
        <f t="shared" si="39"/>
        <v>2.6276204802071628</v>
      </c>
      <c r="M224" s="1">
        <f t="shared" si="40"/>
        <v>2.8561092176164813</v>
      </c>
      <c r="N224">
        <f>'OHL Raw'!L224</f>
        <v>62</v>
      </c>
      <c r="O224" s="1">
        <f t="shared" si="41"/>
        <v>7.0831508596888737</v>
      </c>
      <c r="P224">
        <f>'OHL Raw'!AK224</f>
        <v>12</v>
      </c>
      <c r="Q224">
        <f>'OHL Raw'!AN224</f>
        <v>6</v>
      </c>
      <c r="R224">
        <f>'OHL Raw'!AQ224</f>
        <v>44</v>
      </c>
      <c r="S224" s="1">
        <f t="shared" si="46"/>
        <v>19.35483870967742</v>
      </c>
      <c r="T224" s="1">
        <f t="shared" si="47"/>
        <v>9.67741935483871</v>
      </c>
      <c r="U224" s="1">
        <f t="shared" si="48"/>
        <v>70.967741935483872</v>
      </c>
      <c r="V224">
        <f>'OHL Raw'!J224</f>
        <v>13</v>
      </c>
      <c r="W224" s="1">
        <f t="shared" si="42"/>
        <v>1.4851767931605702</v>
      </c>
      <c r="X224">
        <f>'OHL Raw'!G224</f>
        <v>8</v>
      </c>
      <c r="Y224" s="1">
        <f t="shared" si="43"/>
        <v>0.91395494963727408</v>
      </c>
      <c r="Z224">
        <f>'OHL Raw'!AJ224</f>
        <v>4</v>
      </c>
      <c r="AA224">
        <f>'OHL Raw'!AM224</f>
        <v>2</v>
      </c>
      <c r="AB224">
        <f>'OHL Raw'!AP224</f>
        <v>2</v>
      </c>
      <c r="AC224" s="1">
        <f t="shared" si="49"/>
        <v>6.3837134417603352</v>
      </c>
      <c r="AD224" s="1">
        <f t="shared" si="44"/>
        <v>0.72930331214535715</v>
      </c>
      <c r="AE224" s="1">
        <f t="shared" si="50"/>
        <v>12.903225806451612</v>
      </c>
      <c r="AF224" s="1">
        <f t="shared" si="51"/>
        <v>10.296312002839251</v>
      </c>
      <c r="AG224">
        <f>'OHL Raw'!AB224</f>
        <v>14.29</v>
      </c>
      <c r="AH224">
        <f>'OHL Raw'!AC224</f>
        <v>13.79</v>
      </c>
      <c r="AI224">
        <f>'OHL Raw'!AD224</f>
        <v>46.2</v>
      </c>
      <c r="AJ224">
        <f>'OHL Raw'!AE224</f>
        <v>51.84</v>
      </c>
    </row>
    <row r="225" spans="1:36" x14ac:dyDescent="0.2">
      <c r="A225" t="str">
        <f>'OHL Raw'!B225</f>
        <v>Jake Gravelle</v>
      </c>
      <c r="B225" t="s">
        <v>1748</v>
      </c>
      <c r="C225" t="str">
        <f>'OHL Raw'!C225</f>
        <v>D</v>
      </c>
      <c r="D225" t="str">
        <f t="shared" si="45"/>
        <v>D</v>
      </c>
      <c r="E225" t="str">
        <f>IF(ISNUMBER(SEARCH("/",'OHL Raw'!D225))=TRUE,"Multiple",'OHL Raw'!D225)</f>
        <v>Multiple</v>
      </c>
      <c r="F225" s="2">
        <f ca="1">ROUNDDOWN('OHL Raw'!E225+((TODAY()-42993)/365),0)</f>
        <v>18</v>
      </c>
      <c r="G225">
        <f>'OHL Raw'!F225</f>
        <v>9</v>
      </c>
      <c r="H225" s="1">
        <f>'OHL Raw'!U225</f>
        <v>7.99</v>
      </c>
      <c r="I225" s="1">
        <f>'OHL Raw'!T225</f>
        <v>71.87</v>
      </c>
      <c r="J225">
        <f>'OHL Raw'!AH225</f>
        <v>1</v>
      </c>
      <c r="K225">
        <f>'OHL Raw'!AI225</f>
        <v>4</v>
      </c>
      <c r="L225" s="1">
        <f t="shared" si="39"/>
        <v>0.83484068456936122</v>
      </c>
      <c r="M225" s="1">
        <f t="shared" si="40"/>
        <v>3.3393627382774449</v>
      </c>
      <c r="N225">
        <f>'OHL Raw'!L225</f>
        <v>1</v>
      </c>
      <c r="O225" s="1">
        <f t="shared" si="41"/>
        <v>0.83484068456936122</v>
      </c>
      <c r="P225">
        <f>'OHL Raw'!AK225</f>
        <v>0</v>
      </c>
      <c r="Q225">
        <f>'OHL Raw'!AN225</f>
        <v>0</v>
      </c>
      <c r="R225">
        <f>'OHL Raw'!AQ225</f>
        <v>1</v>
      </c>
      <c r="S225" s="1">
        <f t="shared" si="46"/>
        <v>0</v>
      </c>
      <c r="T225" s="1">
        <f t="shared" si="47"/>
        <v>0</v>
      </c>
      <c r="U225" s="1">
        <f t="shared" si="48"/>
        <v>100</v>
      </c>
      <c r="V225">
        <f>'OHL Raw'!J225</f>
        <v>0</v>
      </c>
      <c r="W225" s="1">
        <f t="shared" si="42"/>
        <v>0</v>
      </c>
      <c r="X225">
        <f>'OHL Raw'!G225</f>
        <v>0</v>
      </c>
      <c r="Y225" s="1">
        <f t="shared" si="43"/>
        <v>0</v>
      </c>
      <c r="Z225">
        <f>'OHL Raw'!AJ225</f>
        <v>0</v>
      </c>
      <c r="AA225">
        <f>'OHL Raw'!AM225</f>
        <v>0</v>
      </c>
      <c r="AB225">
        <f>'OHL Raw'!AP225</f>
        <v>0</v>
      </c>
      <c r="AC225" s="1">
        <f t="shared" si="49"/>
        <v>6.4235972144400869E-2</v>
      </c>
      <c r="AD225" s="1">
        <f t="shared" si="44"/>
        <v>5.3626802959010046E-2</v>
      </c>
      <c r="AE225" s="1">
        <f t="shared" si="50"/>
        <v>0</v>
      </c>
      <c r="AF225" s="1">
        <f t="shared" si="51"/>
        <v>6.423597214440087</v>
      </c>
      <c r="AG225">
        <f>'OHL Raw'!AB225</f>
        <v>13.01</v>
      </c>
      <c r="AH225">
        <f>'OHL Raw'!AC225</f>
        <v>13.3</v>
      </c>
      <c r="AI225">
        <f>'OHL Raw'!AD225</f>
        <v>46.33</v>
      </c>
      <c r="AJ225">
        <f>'OHL Raw'!AE225</f>
        <v>49.78</v>
      </c>
    </row>
    <row r="226" spans="1:36" x14ac:dyDescent="0.2">
      <c r="A226" t="str">
        <f>'OHL Raw'!B226</f>
        <v>Jake Henderson</v>
      </c>
      <c r="B226" t="s">
        <v>1748</v>
      </c>
      <c r="C226" t="str">
        <f>'OHL Raw'!C226</f>
        <v>RW</v>
      </c>
      <c r="D226" t="str">
        <f t="shared" si="45"/>
        <v>F</v>
      </c>
      <c r="E226" t="str">
        <f>IF(ISNUMBER(SEARCH("/",'OHL Raw'!D226))=TRUE,"Multiple",'OHL Raw'!D226)</f>
        <v>Multiple</v>
      </c>
      <c r="F226" s="2">
        <f ca="1">ROUNDDOWN('OHL Raw'!E226+((TODAY()-42993)/365),0)</f>
        <v>21</v>
      </c>
      <c r="G226">
        <f>'OHL Raw'!F226</f>
        <v>68</v>
      </c>
      <c r="H226" s="1">
        <f>'OHL Raw'!U226</f>
        <v>13.29</v>
      </c>
      <c r="I226" s="1">
        <f>'OHL Raw'!T226</f>
        <v>903.44</v>
      </c>
      <c r="J226">
        <f>'OHL Raw'!AH226</f>
        <v>45</v>
      </c>
      <c r="K226">
        <f>'OHL Raw'!AI226</f>
        <v>41</v>
      </c>
      <c r="L226" s="1">
        <f t="shared" si="39"/>
        <v>2.9885769945984237</v>
      </c>
      <c r="M226" s="1">
        <f t="shared" si="40"/>
        <v>2.7229257061896748</v>
      </c>
      <c r="N226">
        <f>'OHL Raw'!L226</f>
        <v>127</v>
      </c>
      <c r="O226" s="1">
        <f t="shared" si="41"/>
        <v>8.4344284069777729</v>
      </c>
      <c r="P226">
        <f>'OHL Raw'!AK226</f>
        <v>28</v>
      </c>
      <c r="Q226">
        <f>'OHL Raw'!AN226</f>
        <v>17</v>
      </c>
      <c r="R226">
        <f>'OHL Raw'!AQ226</f>
        <v>82</v>
      </c>
      <c r="S226" s="1">
        <f t="shared" si="46"/>
        <v>22.047244094488189</v>
      </c>
      <c r="T226" s="1">
        <f t="shared" si="47"/>
        <v>13.385826771653544</v>
      </c>
      <c r="U226" s="1">
        <f t="shared" si="48"/>
        <v>64.566929133858267</v>
      </c>
      <c r="V226">
        <f>'OHL Raw'!J226</f>
        <v>20</v>
      </c>
      <c r="W226" s="1">
        <f t="shared" si="42"/>
        <v>1.3282564420437439</v>
      </c>
      <c r="X226">
        <f>'OHL Raw'!G226</f>
        <v>10</v>
      </c>
      <c r="Y226" s="1">
        <f t="shared" si="43"/>
        <v>0.66412822102187197</v>
      </c>
      <c r="Z226">
        <f>'OHL Raw'!AJ226</f>
        <v>5</v>
      </c>
      <c r="AA226">
        <f>'OHL Raw'!AM226</f>
        <v>1</v>
      </c>
      <c r="AB226">
        <f>'OHL Raw'!AP226</f>
        <v>4</v>
      </c>
      <c r="AC226" s="1">
        <f t="shared" si="49"/>
        <v>14.057846683576546</v>
      </c>
      <c r="AD226" s="1">
        <f t="shared" si="44"/>
        <v>0.93362127093619129</v>
      </c>
      <c r="AE226" s="1">
        <f t="shared" si="50"/>
        <v>7.8740157480314963</v>
      </c>
      <c r="AF226" s="1">
        <f t="shared" si="51"/>
        <v>11.069170616989405</v>
      </c>
      <c r="AG226">
        <f>'OHL Raw'!AB226</f>
        <v>14.18</v>
      </c>
      <c r="AH226">
        <f>'OHL Raw'!AC226</f>
        <v>14.39</v>
      </c>
      <c r="AI226">
        <f>'OHL Raw'!AD226</f>
        <v>50.24</v>
      </c>
      <c r="AJ226">
        <f>'OHL Raw'!AE226</f>
        <v>49.3</v>
      </c>
    </row>
    <row r="227" spans="1:36" x14ac:dyDescent="0.2">
      <c r="A227" t="str">
        <f>'OHL Raw'!B227</f>
        <v>Jake Murray</v>
      </c>
      <c r="B227" t="s">
        <v>1748</v>
      </c>
      <c r="C227" t="str">
        <f>'OHL Raw'!C227</f>
        <v>C</v>
      </c>
      <c r="D227" t="str">
        <f t="shared" si="45"/>
        <v>F</v>
      </c>
      <c r="E227" t="str">
        <f>IF(ISNUMBER(SEARCH("/",'OHL Raw'!D227))=TRUE,"Multiple",'OHL Raw'!D227)</f>
        <v>HAM</v>
      </c>
      <c r="F227" s="2">
        <f ca="1">ROUNDDOWN('OHL Raw'!E227+((TODAY()-42993)/365),0)</f>
        <v>18</v>
      </c>
      <c r="G227">
        <f>'OHL Raw'!F227</f>
        <v>30</v>
      </c>
      <c r="H227" s="1">
        <f>'OHL Raw'!U227</f>
        <v>8.1</v>
      </c>
      <c r="I227" s="1">
        <f>'OHL Raw'!T227</f>
        <v>243.03</v>
      </c>
      <c r="J227">
        <f>'OHL Raw'!AH227</f>
        <v>5</v>
      </c>
      <c r="K227">
        <f>'OHL Raw'!AI227</f>
        <v>9</v>
      </c>
      <c r="L227" s="1">
        <f t="shared" si="39"/>
        <v>1.2344155042587335</v>
      </c>
      <c r="M227" s="1">
        <f t="shared" si="40"/>
        <v>2.22194790766572</v>
      </c>
      <c r="N227">
        <f>'OHL Raw'!L227</f>
        <v>13</v>
      </c>
      <c r="O227" s="1">
        <f t="shared" si="41"/>
        <v>3.2094803110727068</v>
      </c>
      <c r="P227">
        <f>'OHL Raw'!AK227</f>
        <v>5</v>
      </c>
      <c r="Q227">
        <f>'OHL Raw'!AN227</f>
        <v>3</v>
      </c>
      <c r="R227">
        <f>'OHL Raw'!AQ227</f>
        <v>5</v>
      </c>
      <c r="S227" s="1">
        <f t="shared" si="46"/>
        <v>38.461538461538467</v>
      </c>
      <c r="T227" s="1">
        <f t="shared" si="47"/>
        <v>23.076923076923077</v>
      </c>
      <c r="U227" s="1">
        <f t="shared" si="48"/>
        <v>38.461538461538467</v>
      </c>
      <c r="V227">
        <f>'OHL Raw'!J227</f>
        <v>2</v>
      </c>
      <c r="W227" s="1">
        <f t="shared" si="42"/>
        <v>0.49376620170349333</v>
      </c>
      <c r="X227">
        <f>'OHL Raw'!G227</f>
        <v>1</v>
      </c>
      <c r="Y227" s="1">
        <f t="shared" si="43"/>
        <v>0.24688310085174667</v>
      </c>
      <c r="Z227">
        <f>'OHL Raw'!AJ227</f>
        <v>1</v>
      </c>
      <c r="AA227">
        <f>'OHL Raw'!AM227</f>
        <v>0</v>
      </c>
      <c r="AB227">
        <f>'OHL Raw'!AP227</f>
        <v>0</v>
      </c>
      <c r="AC227" s="1">
        <f t="shared" si="49"/>
        <v>1.8850774294392472</v>
      </c>
      <c r="AD227" s="1">
        <f t="shared" si="44"/>
        <v>0.4653937611256011</v>
      </c>
      <c r="AE227" s="1">
        <f t="shared" si="50"/>
        <v>7.6923076923076925</v>
      </c>
      <c r="AF227" s="1">
        <f t="shared" si="51"/>
        <v>14.500595611071132</v>
      </c>
      <c r="AG227">
        <f>'OHL Raw'!AB227</f>
        <v>13.5</v>
      </c>
      <c r="AH227">
        <f>'OHL Raw'!AC227</f>
        <v>13.09</v>
      </c>
      <c r="AI227">
        <f>'OHL Raw'!AD227</f>
        <v>55.63</v>
      </c>
      <c r="AJ227">
        <f>'OHL Raw'!AE227</f>
        <v>45.71</v>
      </c>
    </row>
    <row r="228" spans="1:36" x14ac:dyDescent="0.2">
      <c r="A228" t="str">
        <f>'OHL Raw'!B228</f>
        <v>Jake Partridge</v>
      </c>
      <c r="B228" t="s">
        <v>1748</v>
      </c>
      <c r="C228" t="str">
        <f>'OHL Raw'!C228</f>
        <v>LW</v>
      </c>
      <c r="D228" t="str">
        <f t="shared" si="45"/>
        <v>F</v>
      </c>
      <c r="E228" t="str">
        <f>IF(ISNUMBER(SEARCH("/",'OHL Raw'!D228))=TRUE,"Multiple",'OHL Raw'!D228)</f>
        <v>PBO</v>
      </c>
      <c r="F228" s="2">
        <f ca="1">ROUNDDOWN('OHL Raw'!E228+((TODAY()-42993)/365),0)</f>
        <v>17</v>
      </c>
      <c r="G228">
        <f>'OHL Raw'!F228</f>
        <v>4</v>
      </c>
      <c r="H228" s="1">
        <f>'OHL Raw'!U228</f>
        <v>6.74</v>
      </c>
      <c r="I228" s="1">
        <f>'OHL Raw'!T228</f>
        <v>26.96</v>
      </c>
      <c r="J228">
        <f>'OHL Raw'!AH228</f>
        <v>0</v>
      </c>
      <c r="K228">
        <f>'OHL Raw'!AI228</f>
        <v>2</v>
      </c>
      <c r="L228" s="1">
        <f t="shared" si="39"/>
        <v>0</v>
      </c>
      <c r="M228" s="1">
        <f t="shared" si="40"/>
        <v>4.4510385756676554</v>
      </c>
      <c r="N228">
        <f>'OHL Raw'!L228</f>
        <v>4</v>
      </c>
      <c r="O228" s="1">
        <f t="shared" si="41"/>
        <v>8.9020771513353107</v>
      </c>
      <c r="P228">
        <f>'OHL Raw'!AK228</f>
        <v>1</v>
      </c>
      <c r="Q228">
        <f>'OHL Raw'!AN228</f>
        <v>0</v>
      </c>
      <c r="R228">
        <f>'OHL Raw'!AQ228</f>
        <v>3</v>
      </c>
      <c r="S228" s="1">
        <f t="shared" si="46"/>
        <v>25</v>
      </c>
      <c r="T228" s="1">
        <f t="shared" si="47"/>
        <v>0</v>
      </c>
      <c r="U228" s="1">
        <f t="shared" si="48"/>
        <v>75</v>
      </c>
      <c r="V228">
        <f>'OHL Raw'!J228</f>
        <v>0</v>
      </c>
      <c r="W228" s="1">
        <f t="shared" si="42"/>
        <v>0</v>
      </c>
      <c r="X228">
        <f>'OHL Raw'!G228</f>
        <v>0</v>
      </c>
      <c r="Y228" s="1">
        <f t="shared" si="43"/>
        <v>0</v>
      </c>
      <c r="Z228">
        <f>'OHL Raw'!AJ228</f>
        <v>0</v>
      </c>
      <c r="AA228">
        <f>'OHL Raw'!AM228</f>
        <v>0</v>
      </c>
      <c r="AB228">
        <f>'OHL Raw'!AP228</f>
        <v>0</v>
      </c>
      <c r="AC228" s="1">
        <f t="shared" si="49"/>
        <v>0.40747568141930823</v>
      </c>
      <c r="AD228" s="1">
        <f t="shared" si="44"/>
        <v>0.90684498832190252</v>
      </c>
      <c r="AE228" s="1">
        <f t="shared" si="50"/>
        <v>0</v>
      </c>
      <c r="AF228" s="1">
        <f t="shared" si="51"/>
        <v>10.186892035482705</v>
      </c>
      <c r="AG228">
        <f>'OHL Raw'!AB228</f>
        <v>11.9</v>
      </c>
      <c r="AH228">
        <f>'OHL Raw'!AC228</f>
        <v>15.68</v>
      </c>
      <c r="AI228">
        <f>'OHL Raw'!AD228</f>
        <v>39.58</v>
      </c>
      <c r="AJ228">
        <f>'OHL Raw'!AE228</f>
        <v>55.17</v>
      </c>
    </row>
    <row r="229" spans="1:36" x14ac:dyDescent="0.2">
      <c r="A229" t="str">
        <f>'OHL Raw'!B229</f>
        <v>Jake Smith</v>
      </c>
      <c r="B229" t="s">
        <v>1748</v>
      </c>
      <c r="C229" t="str">
        <f>'OHL Raw'!C229</f>
        <v>RW</v>
      </c>
      <c r="D229" t="str">
        <f t="shared" si="45"/>
        <v>F</v>
      </c>
      <c r="E229" t="str">
        <f>IF(ISNUMBER(SEARCH("/",'OHL Raw'!D229))=TRUE,"Multiple",'OHL Raw'!D229)</f>
        <v>WSR</v>
      </c>
      <c r="F229" s="2">
        <f ca="1">ROUNDDOWN('OHL Raw'!E229+((TODAY()-42993)/365),0)</f>
        <v>20</v>
      </c>
      <c r="G229">
        <f>'OHL Raw'!F229</f>
        <v>59</v>
      </c>
      <c r="H229" s="1">
        <f>'OHL Raw'!U229</f>
        <v>14.67</v>
      </c>
      <c r="I229" s="1">
        <f>'OHL Raw'!T229</f>
        <v>865.54</v>
      </c>
      <c r="J229">
        <f>'OHL Raw'!AH229</f>
        <v>41</v>
      </c>
      <c r="K229">
        <f>'OHL Raw'!AI229</f>
        <v>43</v>
      </c>
      <c r="L229" s="1">
        <f t="shared" si="39"/>
        <v>2.8421563417057563</v>
      </c>
      <c r="M229" s="1">
        <f t="shared" si="40"/>
        <v>2.9807981144718907</v>
      </c>
      <c r="N229">
        <f>'OHL Raw'!L229</f>
        <v>120</v>
      </c>
      <c r="O229" s="1">
        <f t="shared" si="41"/>
        <v>8.3185063659680658</v>
      </c>
      <c r="P229">
        <f>'OHL Raw'!AK229</f>
        <v>19</v>
      </c>
      <c r="Q229">
        <f>'OHL Raw'!AN229</f>
        <v>12</v>
      </c>
      <c r="R229">
        <f>'OHL Raw'!AQ229</f>
        <v>89</v>
      </c>
      <c r="S229" s="1">
        <f t="shared" si="46"/>
        <v>15.833333333333332</v>
      </c>
      <c r="T229" s="1">
        <f t="shared" si="47"/>
        <v>10</v>
      </c>
      <c r="U229" s="1">
        <f t="shared" si="48"/>
        <v>74.166666666666671</v>
      </c>
      <c r="V229">
        <f>'OHL Raw'!J229</f>
        <v>28</v>
      </c>
      <c r="W229" s="1">
        <f t="shared" si="42"/>
        <v>1.940984818725882</v>
      </c>
      <c r="X229">
        <f>'OHL Raw'!G229</f>
        <v>14</v>
      </c>
      <c r="Y229" s="1">
        <f t="shared" si="43"/>
        <v>0.97049240936294101</v>
      </c>
      <c r="Z229">
        <f>'OHL Raw'!AJ229</f>
        <v>5</v>
      </c>
      <c r="AA229">
        <f>'OHL Raw'!AM229</f>
        <v>0</v>
      </c>
      <c r="AB229">
        <f>'OHL Raw'!AP229</f>
        <v>9</v>
      </c>
      <c r="AC229" s="1">
        <f t="shared" si="49"/>
        <v>11.757824030734543</v>
      </c>
      <c r="AD229" s="1">
        <f t="shared" si="44"/>
        <v>0.81506278374664676</v>
      </c>
      <c r="AE229" s="1">
        <f t="shared" si="50"/>
        <v>11.666666666666666</v>
      </c>
      <c r="AF229" s="1">
        <f t="shared" si="51"/>
        <v>9.7981866922787866</v>
      </c>
      <c r="AG229">
        <f>'OHL Raw'!AB229</f>
        <v>14.54</v>
      </c>
      <c r="AH229">
        <f>'OHL Raw'!AC229</f>
        <v>14.25</v>
      </c>
      <c r="AI229">
        <f>'OHL Raw'!AD229</f>
        <v>52.29</v>
      </c>
      <c r="AJ229">
        <f>'OHL Raw'!AE229</f>
        <v>50.21</v>
      </c>
    </row>
    <row r="230" spans="1:36" x14ac:dyDescent="0.2">
      <c r="A230" t="str">
        <f>'OHL Raw'!B230</f>
        <v>Jakob Brahaney</v>
      </c>
      <c r="B230" t="s">
        <v>1748</v>
      </c>
      <c r="C230" t="str">
        <f>'OHL Raw'!C230</f>
        <v>D</v>
      </c>
      <c r="D230" t="str">
        <f t="shared" si="45"/>
        <v>D</v>
      </c>
      <c r="E230" t="str">
        <f>IF(ISNUMBER(SEARCH("/",'OHL Raw'!D230))=TRUE,"Multiple",'OHL Raw'!D230)</f>
        <v>KGN</v>
      </c>
      <c r="F230" s="2">
        <f ca="1">ROUNDDOWN('OHL Raw'!E230+((TODAY()-42993)/365),0)</f>
        <v>19</v>
      </c>
      <c r="G230">
        <f>'OHL Raw'!F230</f>
        <v>67</v>
      </c>
      <c r="H230" s="1">
        <f>'OHL Raw'!U230</f>
        <v>17.04</v>
      </c>
      <c r="I230" s="1">
        <f>'OHL Raw'!T230</f>
        <v>1141.79</v>
      </c>
      <c r="J230">
        <f>'OHL Raw'!AH230</f>
        <v>73</v>
      </c>
      <c r="K230">
        <f>'OHL Raw'!AI230</f>
        <v>49</v>
      </c>
      <c r="L230" s="1">
        <f t="shared" si="39"/>
        <v>3.8360819415128882</v>
      </c>
      <c r="M230" s="1">
        <f t="shared" si="40"/>
        <v>2.5749043169059114</v>
      </c>
      <c r="N230">
        <f>'OHL Raw'!L230</f>
        <v>92</v>
      </c>
      <c r="O230" s="1">
        <f t="shared" si="41"/>
        <v>4.8345142276600779</v>
      </c>
      <c r="P230">
        <f>'OHL Raw'!AK230</f>
        <v>3</v>
      </c>
      <c r="Q230">
        <f>'OHL Raw'!AN230</f>
        <v>7</v>
      </c>
      <c r="R230">
        <f>'OHL Raw'!AQ230</f>
        <v>82</v>
      </c>
      <c r="S230" s="1">
        <f t="shared" si="46"/>
        <v>3.2608695652173911</v>
      </c>
      <c r="T230" s="1">
        <f t="shared" si="47"/>
        <v>7.608695652173914</v>
      </c>
      <c r="U230" s="1">
        <f t="shared" si="48"/>
        <v>89.130434782608688</v>
      </c>
      <c r="V230">
        <f>'OHL Raw'!J230</f>
        <v>14</v>
      </c>
      <c r="W230" s="1">
        <f t="shared" si="42"/>
        <v>0.73568694768740317</v>
      </c>
      <c r="X230">
        <f>'OHL Raw'!G230</f>
        <v>4</v>
      </c>
      <c r="Y230" s="1">
        <f t="shared" si="43"/>
        <v>0.21019627076782949</v>
      </c>
      <c r="Z230">
        <f>'OHL Raw'!AJ230</f>
        <v>0</v>
      </c>
      <c r="AA230">
        <f>'OHL Raw'!AM230</f>
        <v>1</v>
      </c>
      <c r="AB230">
        <f>'OHL Raw'!AP230</f>
        <v>3</v>
      </c>
      <c r="AC230" s="1">
        <f t="shared" si="49"/>
        <v>7.0551234129681895</v>
      </c>
      <c r="AD230" s="1">
        <f t="shared" si="44"/>
        <v>0.3707401578031787</v>
      </c>
      <c r="AE230" s="1">
        <f t="shared" si="50"/>
        <v>4.3478260869565215</v>
      </c>
      <c r="AF230" s="1">
        <f t="shared" si="51"/>
        <v>7.6686124054002063</v>
      </c>
      <c r="AG230">
        <f>'OHL Raw'!AB230</f>
        <v>14.57</v>
      </c>
      <c r="AH230">
        <f>'OHL Raw'!AC230</f>
        <v>13.99</v>
      </c>
      <c r="AI230">
        <f>'OHL Raw'!AD230</f>
        <v>52.97</v>
      </c>
      <c r="AJ230">
        <f>'OHL Raw'!AE230</f>
        <v>49.11</v>
      </c>
    </row>
    <row r="231" spans="1:36" x14ac:dyDescent="0.2">
      <c r="A231" t="str">
        <f>'OHL Raw'!B231</f>
        <v>Jalen Smereck</v>
      </c>
      <c r="B231" t="s">
        <v>1748</v>
      </c>
      <c r="C231" t="str">
        <f>'OHL Raw'!C231</f>
        <v>D</v>
      </c>
      <c r="D231" t="str">
        <f t="shared" si="45"/>
        <v>D</v>
      </c>
      <c r="E231" t="str">
        <f>IF(ISNUMBER(SEARCH("/",'OHL Raw'!D231))=TRUE,"Multiple",'OHL Raw'!D231)</f>
        <v>FLNT</v>
      </c>
      <c r="F231" s="2">
        <f ca="1">ROUNDDOWN('OHL Raw'!E231+((TODAY()-42993)/365),0)</f>
        <v>21</v>
      </c>
      <c r="G231">
        <f>'OHL Raw'!F231</f>
        <v>46</v>
      </c>
      <c r="H231" s="1">
        <f>'OHL Raw'!U231</f>
        <v>19.45</v>
      </c>
      <c r="I231" s="1">
        <f>'OHL Raw'!T231</f>
        <v>894.9</v>
      </c>
      <c r="J231">
        <f>'OHL Raw'!AH231</f>
        <v>36</v>
      </c>
      <c r="K231">
        <f>'OHL Raw'!AI231</f>
        <v>77</v>
      </c>
      <c r="L231" s="1">
        <f t="shared" si="39"/>
        <v>2.4136775058665774</v>
      </c>
      <c r="M231" s="1">
        <f t="shared" si="40"/>
        <v>5.1625879986590677</v>
      </c>
      <c r="N231">
        <f>'OHL Raw'!L231</f>
        <v>122</v>
      </c>
      <c r="O231" s="1">
        <f t="shared" si="41"/>
        <v>8.1796848809922906</v>
      </c>
      <c r="P231">
        <f>'OHL Raw'!AK231</f>
        <v>6</v>
      </c>
      <c r="Q231">
        <f>'OHL Raw'!AN231</f>
        <v>4</v>
      </c>
      <c r="R231">
        <f>'OHL Raw'!AQ231</f>
        <v>112</v>
      </c>
      <c r="S231" s="1">
        <f t="shared" si="46"/>
        <v>4.918032786885246</v>
      </c>
      <c r="T231" s="1">
        <f t="shared" si="47"/>
        <v>3.278688524590164</v>
      </c>
      <c r="U231" s="1">
        <f t="shared" si="48"/>
        <v>91.803278688524586</v>
      </c>
      <c r="V231">
        <f>'OHL Raw'!J231</f>
        <v>12</v>
      </c>
      <c r="W231" s="1">
        <f t="shared" si="42"/>
        <v>0.80455916862219234</v>
      </c>
      <c r="X231">
        <f>'OHL Raw'!G231</f>
        <v>6</v>
      </c>
      <c r="Y231" s="1">
        <f t="shared" si="43"/>
        <v>0.40227958431109617</v>
      </c>
      <c r="Z231">
        <f>'OHL Raw'!AJ231</f>
        <v>0</v>
      </c>
      <c r="AA231">
        <f>'OHL Raw'!AM231</f>
        <v>1</v>
      </c>
      <c r="AB231">
        <f>'OHL Raw'!AP231</f>
        <v>5</v>
      </c>
      <c r="AC231" s="1">
        <f t="shared" si="49"/>
        <v>9.1364471284718185</v>
      </c>
      <c r="AD231" s="1">
        <f t="shared" si="44"/>
        <v>0.61256769215365869</v>
      </c>
      <c r="AE231" s="1">
        <f t="shared" si="50"/>
        <v>4.918032786885246</v>
      </c>
      <c r="AF231" s="1">
        <f t="shared" si="51"/>
        <v>7.488891088911326</v>
      </c>
      <c r="AG231">
        <f>'OHL Raw'!AB231</f>
        <v>13.32</v>
      </c>
      <c r="AH231">
        <f>'OHL Raw'!AC231</f>
        <v>14.13</v>
      </c>
      <c r="AI231">
        <f>'OHL Raw'!AD231</f>
        <v>35.9</v>
      </c>
      <c r="AJ231">
        <f>'OHL Raw'!AE231</f>
        <v>53.42</v>
      </c>
    </row>
    <row r="232" spans="1:36" x14ac:dyDescent="0.2">
      <c r="A232" t="str">
        <f>'OHL Raw'!B232</f>
        <v>James McEwan</v>
      </c>
      <c r="B232" t="s">
        <v>1748</v>
      </c>
      <c r="C232" t="str">
        <f>'OHL Raw'!C232</f>
        <v>C</v>
      </c>
      <c r="D232" t="str">
        <f t="shared" si="45"/>
        <v>F</v>
      </c>
      <c r="E232" t="str">
        <f>IF(ISNUMBER(SEARCH("/",'OHL Raw'!D232))=TRUE,"Multiple",'OHL Raw'!D232)</f>
        <v>GUE</v>
      </c>
      <c r="F232" s="2">
        <f ca="1">ROUNDDOWN('OHL Raw'!E232+((TODAY()-42993)/365),0)</f>
        <v>21</v>
      </c>
      <c r="G232">
        <f>'OHL Raw'!F232</f>
        <v>64</v>
      </c>
      <c r="H232" s="1">
        <f>'OHL Raw'!U232</f>
        <v>13.48</v>
      </c>
      <c r="I232" s="1">
        <f>'OHL Raw'!T232</f>
        <v>862.53</v>
      </c>
      <c r="J232">
        <f>'OHL Raw'!AH232</f>
        <v>40</v>
      </c>
      <c r="K232">
        <f>'OHL Raw'!AI232</f>
        <v>47</v>
      </c>
      <c r="L232" s="1">
        <f t="shared" si="39"/>
        <v>2.782511912629126</v>
      </c>
      <c r="M232" s="1">
        <f t="shared" si="40"/>
        <v>3.2694514973392232</v>
      </c>
      <c r="N232">
        <f>'OHL Raw'!L232</f>
        <v>194</v>
      </c>
      <c r="O232" s="1">
        <f t="shared" si="41"/>
        <v>13.495182776251262</v>
      </c>
      <c r="P232">
        <f>'OHL Raw'!AK232</f>
        <v>18</v>
      </c>
      <c r="Q232">
        <f>'OHL Raw'!AN232</f>
        <v>22</v>
      </c>
      <c r="R232">
        <f>'OHL Raw'!AQ232</f>
        <v>154</v>
      </c>
      <c r="S232" s="1">
        <f t="shared" si="46"/>
        <v>9.2783505154639183</v>
      </c>
      <c r="T232" s="1">
        <f t="shared" si="47"/>
        <v>11.340206185567011</v>
      </c>
      <c r="U232" s="1">
        <f t="shared" si="48"/>
        <v>79.381443298969074</v>
      </c>
      <c r="V232">
        <f>'OHL Raw'!J232</f>
        <v>17</v>
      </c>
      <c r="W232" s="1">
        <f t="shared" si="42"/>
        <v>1.1825675628673786</v>
      </c>
      <c r="X232">
        <f>'OHL Raw'!G232</f>
        <v>9</v>
      </c>
      <c r="Y232" s="1">
        <f t="shared" si="43"/>
        <v>0.62606518034155334</v>
      </c>
      <c r="Z232">
        <f>'OHL Raw'!AJ232</f>
        <v>3</v>
      </c>
      <c r="AA232">
        <f>'OHL Raw'!AM232</f>
        <v>3</v>
      </c>
      <c r="AB232">
        <f>'OHL Raw'!AP232</f>
        <v>3</v>
      </c>
      <c r="AC232" s="1">
        <f t="shared" si="49"/>
        <v>17.35192360109021</v>
      </c>
      <c r="AD232" s="1">
        <f t="shared" si="44"/>
        <v>1.2070483531765999</v>
      </c>
      <c r="AE232" s="1">
        <f t="shared" si="50"/>
        <v>4.6391752577319592</v>
      </c>
      <c r="AF232" s="1">
        <f t="shared" si="51"/>
        <v>8.9442905160258821</v>
      </c>
      <c r="AG232">
        <f>'OHL Raw'!AB232</f>
        <v>14.35</v>
      </c>
      <c r="AH232">
        <f>'OHL Raw'!AC232</f>
        <v>13.88</v>
      </c>
      <c r="AI232">
        <f>'OHL Raw'!AD232</f>
        <v>44.31</v>
      </c>
      <c r="AJ232">
        <f>'OHL Raw'!AE232</f>
        <v>51.74</v>
      </c>
    </row>
    <row r="233" spans="1:36" x14ac:dyDescent="0.2">
      <c r="A233" t="str">
        <f>'OHL Raw'!B233</f>
        <v>Jamieson Rees</v>
      </c>
      <c r="B233" t="s">
        <v>1748</v>
      </c>
      <c r="C233" t="str">
        <f>'OHL Raw'!C233</f>
        <v>C</v>
      </c>
      <c r="D233" t="str">
        <f t="shared" si="45"/>
        <v>F</v>
      </c>
      <c r="E233" t="str">
        <f>IF(ISNUMBER(SEARCH("/",'OHL Raw'!D233))=TRUE,"Multiple",'OHL Raw'!D233)</f>
        <v>SAR</v>
      </c>
      <c r="F233" s="2">
        <f ca="1">ROUNDDOWN('OHL Raw'!E233+((TODAY()-42993)/365),0)</f>
        <v>17</v>
      </c>
      <c r="G233">
        <f>'OHL Raw'!F233</f>
        <v>46</v>
      </c>
      <c r="H233" s="1">
        <f>'OHL Raw'!U233</f>
        <v>9.75</v>
      </c>
      <c r="I233" s="1">
        <f>'OHL Raw'!T233</f>
        <v>448.55</v>
      </c>
      <c r="J233">
        <f>'OHL Raw'!AH233</f>
        <v>23</v>
      </c>
      <c r="K233">
        <f>'OHL Raw'!AI233</f>
        <v>18</v>
      </c>
      <c r="L233" s="1">
        <f t="shared" si="39"/>
        <v>3.0765800914056403</v>
      </c>
      <c r="M233" s="1">
        <f t="shared" si="40"/>
        <v>2.4077583324044141</v>
      </c>
      <c r="N233">
        <f>'OHL Raw'!L233</f>
        <v>53</v>
      </c>
      <c r="O233" s="1">
        <f t="shared" si="41"/>
        <v>7.0895106454129975</v>
      </c>
      <c r="P233">
        <f>'OHL Raw'!AK233</f>
        <v>9</v>
      </c>
      <c r="Q233">
        <f>'OHL Raw'!AN233</f>
        <v>13</v>
      </c>
      <c r="R233">
        <f>'OHL Raw'!AQ233</f>
        <v>31</v>
      </c>
      <c r="S233" s="1">
        <f t="shared" si="46"/>
        <v>16.981132075471699</v>
      </c>
      <c r="T233" s="1">
        <f t="shared" si="47"/>
        <v>24.528301886792452</v>
      </c>
      <c r="U233" s="1">
        <f t="shared" si="48"/>
        <v>58.490566037735846</v>
      </c>
      <c r="V233">
        <f>'OHL Raw'!J233</f>
        <v>14</v>
      </c>
      <c r="W233" s="1">
        <f t="shared" si="42"/>
        <v>1.8727009252034332</v>
      </c>
      <c r="X233">
        <f>'OHL Raw'!G233</f>
        <v>4</v>
      </c>
      <c r="Y233" s="1">
        <f t="shared" si="43"/>
        <v>0.53505740720098094</v>
      </c>
      <c r="Z233">
        <f>'OHL Raw'!AJ233</f>
        <v>0</v>
      </c>
      <c r="AA233">
        <f>'OHL Raw'!AM233</f>
        <v>1</v>
      </c>
      <c r="AB233">
        <f>'OHL Raw'!AP233</f>
        <v>3</v>
      </c>
      <c r="AC233" s="1">
        <f t="shared" si="49"/>
        <v>6.0478129110938088</v>
      </c>
      <c r="AD233" s="1">
        <f t="shared" si="44"/>
        <v>0.80898177386161751</v>
      </c>
      <c r="AE233" s="1">
        <f t="shared" si="50"/>
        <v>7.5471698113207548</v>
      </c>
      <c r="AF233" s="1">
        <f t="shared" si="51"/>
        <v>11.410967756780769</v>
      </c>
      <c r="AG233">
        <f>'OHL Raw'!AB233</f>
        <v>13.39</v>
      </c>
      <c r="AH233">
        <f>'OHL Raw'!AC233</f>
        <v>13.52</v>
      </c>
      <c r="AI233">
        <f>'OHL Raw'!AD233</f>
        <v>55.94</v>
      </c>
      <c r="AJ233">
        <f>'OHL Raw'!AE233</f>
        <v>51.07</v>
      </c>
    </row>
    <row r="234" spans="1:36" x14ac:dyDescent="0.2">
      <c r="A234" t="str">
        <f>'OHL Raw'!B234</f>
        <v>Jason Robertson</v>
      </c>
      <c r="B234" t="s">
        <v>1748</v>
      </c>
      <c r="C234" t="str">
        <f>'OHL Raw'!C234</f>
        <v>RW</v>
      </c>
      <c r="D234" t="str">
        <f t="shared" si="45"/>
        <v>F</v>
      </c>
      <c r="E234" t="str">
        <f>IF(ISNUMBER(SEARCH("/",'OHL Raw'!D234))=TRUE,"Multiple",'OHL Raw'!D234)</f>
        <v>KGN</v>
      </c>
      <c r="F234" s="2">
        <f ca="1">ROUNDDOWN('OHL Raw'!E234+((TODAY()-42993)/365),0)</f>
        <v>18</v>
      </c>
      <c r="G234">
        <f>'OHL Raw'!F234</f>
        <v>68</v>
      </c>
      <c r="H234" s="1">
        <f>'OHL Raw'!U234</f>
        <v>15.8</v>
      </c>
      <c r="I234" s="1">
        <f>'OHL Raw'!T234</f>
        <v>1074.6500000000001</v>
      </c>
      <c r="J234">
        <f>'OHL Raw'!AH234</f>
        <v>65</v>
      </c>
      <c r="K234">
        <f>'OHL Raw'!AI234</f>
        <v>46</v>
      </c>
      <c r="L234" s="1">
        <f t="shared" si="39"/>
        <v>3.6290885404550313</v>
      </c>
      <c r="M234" s="1">
        <f t="shared" si="40"/>
        <v>2.5682780440143302</v>
      </c>
      <c r="N234">
        <f>'OHL Raw'!L234</f>
        <v>215</v>
      </c>
      <c r="O234" s="1">
        <f t="shared" si="41"/>
        <v>12.003908249197412</v>
      </c>
      <c r="P234">
        <f>'OHL Raw'!AK234</f>
        <v>32</v>
      </c>
      <c r="Q234">
        <f>'OHL Raw'!AN234</f>
        <v>40</v>
      </c>
      <c r="R234">
        <f>'OHL Raw'!AQ234</f>
        <v>143</v>
      </c>
      <c r="S234" s="1">
        <f t="shared" si="46"/>
        <v>14.883720930232558</v>
      </c>
      <c r="T234" s="1">
        <f t="shared" si="47"/>
        <v>18.604651162790699</v>
      </c>
      <c r="U234" s="1">
        <f t="shared" si="48"/>
        <v>66.511627906976742</v>
      </c>
      <c r="V234">
        <f>'OHL Raw'!J234</f>
        <v>37</v>
      </c>
      <c r="W234" s="1">
        <f t="shared" si="42"/>
        <v>2.065788861489787</v>
      </c>
      <c r="X234">
        <f>'OHL Raw'!G234</f>
        <v>23</v>
      </c>
      <c r="Y234" s="1">
        <f t="shared" si="43"/>
        <v>1.2841390220071651</v>
      </c>
      <c r="Z234">
        <f>'OHL Raw'!AJ234</f>
        <v>4</v>
      </c>
      <c r="AA234">
        <f>'OHL Raw'!AM234</f>
        <v>8</v>
      </c>
      <c r="AB234">
        <f>'OHL Raw'!AP234</f>
        <v>11</v>
      </c>
      <c r="AC234" s="1">
        <f t="shared" si="49"/>
        <v>22.592429080027568</v>
      </c>
      <c r="AD234" s="1">
        <f t="shared" si="44"/>
        <v>1.2613834688518624</v>
      </c>
      <c r="AE234" s="1">
        <f t="shared" si="50"/>
        <v>10.697674418604651</v>
      </c>
      <c r="AF234" s="1">
        <f t="shared" si="51"/>
        <v>10.508106548850032</v>
      </c>
      <c r="AG234">
        <f>'OHL Raw'!AB234</f>
        <v>15.37</v>
      </c>
      <c r="AH234">
        <f>'OHL Raw'!AC234</f>
        <v>13.91</v>
      </c>
      <c r="AI234">
        <f>'OHL Raw'!AD234</f>
        <v>53.46</v>
      </c>
      <c r="AJ234">
        <f>'OHL Raw'!AE234</f>
        <v>50.36</v>
      </c>
    </row>
    <row r="235" spans="1:36" x14ac:dyDescent="0.2">
      <c r="A235" t="str">
        <f>'OHL Raw'!B235</f>
        <v>Jason Willms</v>
      </c>
      <c r="B235" t="s">
        <v>1748</v>
      </c>
      <c r="C235" t="str">
        <f>'OHL Raw'!C235</f>
        <v>C</v>
      </c>
      <c r="D235" t="str">
        <f t="shared" si="45"/>
        <v>F</v>
      </c>
      <c r="E235" t="str">
        <f>IF(ISNUMBER(SEARCH("/",'OHL Raw'!D235))=TRUE,"Multiple",'OHL Raw'!D235)</f>
        <v>BAR</v>
      </c>
      <c r="F235" s="2">
        <f ca="1">ROUNDDOWN('OHL Raw'!E235+((TODAY()-42993)/365),0)</f>
        <v>19</v>
      </c>
      <c r="G235">
        <f>'OHL Raw'!F235</f>
        <v>68</v>
      </c>
      <c r="H235" s="1">
        <f>'OHL Raw'!U235</f>
        <v>12.64</v>
      </c>
      <c r="I235" s="1">
        <f>'OHL Raw'!T235</f>
        <v>859.74</v>
      </c>
      <c r="J235">
        <f>'OHL Raw'!AH235</f>
        <v>61</v>
      </c>
      <c r="K235">
        <f>'OHL Raw'!AI235</f>
        <v>35</v>
      </c>
      <c r="L235" s="1">
        <f t="shared" si="39"/>
        <v>4.2571009840184244</v>
      </c>
      <c r="M235" s="1">
        <f t="shared" si="40"/>
        <v>2.4425989252564726</v>
      </c>
      <c r="N235">
        <f>'OHL Raw'!L235</f>
        <v>144</v>
      </c>
      <c r="O235" s="1">
        <f t="shared" si="41"/>
        <v>10.049549863912345</v>
      </c>
      <c r="P235">
        <f>'OHL Raw'!AK235</f>
        <v>30</v>
      </c>
      <c r="Q235">
        <f>'OHL Raw'!AN235</f>
        <v>24</v>
      </c>
      <c r="R235">
        <f>'OHL Raw'!AQ235</f>
        <v>90</v>
      </c>
      <c r="S235" s="1">
        <f t="shared" si="46"/>
        <v>20.833333333333336</v>
      </c>
      <c r="T235" s="1">
        <f t="shared" si="47"/>
        <v>16.666666666666664</v>
      </c>
      <c r="U235" s="1">
        <f t="shared" si="48"/>
        <v>62.5</v>
      </c>
      <c r="V235">
        <f>'OHL Raw'!J235</f>
        <v>39</v>
      </c>
      <c r="W235" s="1">
        <f t="shared" si="42"/>
        <v>2.7217530881429268</v>
      </c>
      <c r="X235">
        <f>'OHL Raw'!G235</f>
        <v>20</v>
      </c>
      <c r="Y235" s="1">
        <f t="shared" si="43"/>
        <v>1.3957708144322702</v>
      </c>
      <c r="Z235">
        <f>'OHL Raw'!AJ235</f>
        <v>7</v>
      </c>
      <c r="AA235">
        <f>'OHL Raw'!AM235</f>
        <v>4</v>
      </c>
      <c r="AB235">
        <f>'OHL Raw'!AP235</f>
        <v>9</v>
      </c>
      <c r="AC235" s="1">
        <f t="shared" si="49"/>
        <v>16.144740392872965</v>
      </c>
      <c r="AD235" s="1">
        <f t="shared" si="44"/>
        <v>1.1267178723478934</v>
      </c>
      <c r="AE235" s="1">
        <f t="shared" si="50"/>
        <v>13.888888888888889</v>
      </c>
      <c r="AF235" s="1">
        <f t="shared" si="51"/>
        <v>11.211625272828448</v>
      </c>
      <c r="AG235">
        <f>'OHL Raw'!AB235</f>
        <v>13.5</v>
      </c>
      <c r="AH235">
        <f>'OHL Raw'!AC235</f>
        <v>14.07</v>
      </c>
      <c r="AI235">
        <f>'OHL Raw'!AD235</f>
        <v>58.67</v>
      </c>
      <c r="AJ235">
        <f>'OHL Raw'!AE235</f>
        <v>48.42</v>
      </c>
    </row>
    <row r="236" spans="1:36" x14ac:dyDescent="0.2">
      <c r="A236" t="str">
        <f>'OHL Raw'!B236</f>
        <v>Jeffrey Durocher</v>
      </c>
      <c r="B236" t="s">
        <v>1748</v>
      </c>
      <c r="C236" t="str">
        <f>'OHL Raw'!C236</f>
        <v>LW</v>
      </c>
      <c r="D236" t="str">
        <f t="shared" si="45"/>
        <v>F</v>
      </c>
      <c r="E236" t="str">
        <f>IF(ISNUMBER(SEARCH("/",'OHL Raw'!D236))=TRUE,"Multiple",'OHL Raw'!D236)</f>
        <v>GAT</v>
      </c>
      <c r="F236" s="2">
        <f ca="1">ROUNDDOWN('OHL Raw'!E236+((TODAY()-42993)/365),0)</f>
        <v>19</v>
      </c>
      <c r="G236">
        <f>'OHL Raw'!F236</f>
        <v>2</v>
      </c>
      <c r="H236" s="1">
        <f>'OHL Raw'!U236</f>
        <v>0</v>
      </c>
      <c r="I236" s="1">
        <f>'OHL Raw'!T236</f>
        <v>0</v>
      </c>
      <c r="J236">
        <f>'OHL Raw'!AH236</f>
        <v>0</v>
      </c>
      <c r="K236">
        <f>'OHL Raw'!AI236</f>
        <v>0</v>
      </c>
      <c r="L236" s="1" t="e">
        <f t="shared" si="39"/>
        <v>#DIV/0!</v>
      </c>
      <c r="M236" s="1" t="e">
        <f t="shared" si="40"/>
        <v>#DIV/0!</v>
      </c>
      <c r="N236">
        <f>'OHL Raw'!L236</f>
        <v>1</v>
      </c>
      <c r="O236" s="1" t="e">
        <f t="shared" si="41"/>
        <v>#DIV/0!</v>
      </c>
      <c r="P236">
        <f>'OHL Raw'!AK236</f>
        <v>0</v>
      </c>
      <c r="Q236">
        <f>'OHL Raw'!AN236</f>
        <v>1</v>
      </c>
      <c r="R236">
        <f>'OHL Raw'!AQ236</f>
        <v>0</v>
      </c>
      <c r="S236" s="1">
        <f t="shared" si="46"/>
        <v>0</v>
      </c>
      <c r="T236" s="1">
        <f t="shared" si="47"/>
        <v>100</v>
      </c>
      <c r="U236" s="1">
        <f t="shared" si="48"/>
        <v>0</v>
      </c>
      <c r="V236">
        <f>'OHL Raw'!J236</f>
        <v>0</v>
      </c>
      <c r="W236" s="1" t="e">
        <f t="shared" si="42"/>
        <v>#DIV/0!</v>
      </c>
      <c r="X236">
        <f>'OHL Raw'!G236</f>
        <v>0</v>
      </c>
      <c r="Y236" s="1" t="e">
        <f t="shared" si="43"/>
        <v>#DIV/0!</v>
      </c>
      <c r="Z236">
        <f>'OHL Raw'!AJ236</f>
        <v>0</v>
      </c>
      <c r="AA236">
        <f>'OHL Raw'!AM236</f>
        <v>0</v>
      </c>
      <c r="AB236">
        <f>'OHL Raw'!AP236</f>
        <v>0</v>
      </c>
      <c r="AC236" s="1">
        <f t="shared" si="49"/>
        <v>0.16335291459557164</v>
      </c>
      <c r="AD236" s="1" t="e">
        <f t="shared" si="44"/>
        <v>#DIV/0!</v>
      </c>
      <c r="AE236" s="1">
        <f t="shared" si="50"/>
        <v>0</v>
      </c>
      <c r="AF236" s="1">
        <f t="shared" si="51"/>
        <v>16.335291459557162</v>
      </c>
      <c r="AG236">
        <f>'OHL Raw'!AB236</f>
        <v>0</v>
      </c>
      <c r="AH236">
        <f>'OHL Raw'!AC236</f>
        <v>0</v>
      </c>
      <c r="AI236">
        <f>'OHL Raw'!AD236</f>
        <v>0</v>
      </c>
      <c r="AJ236">
        <f>'OHL Raw'!AE236</f>
        <v>0</v>
      </c>
    </row>
    <row r="237" spans="1:36" x14ac:dyDescent="0.2">
      <c r="A237" t="str">
        <f>'OHL Raw'!B237</f>
        <v>Jesse Saban</v>
      </c>
      <c r="B237" t="s">
        <v>1748</v>
      </c>
      <c r="C237" t="str">
        <f>'OHL Raw'!C237</f>
        <v>D</v>
      </c>
      <c r="D237" t="str">
        <f t="shared" si="45"/>
        <v>D</v>
      </c>
      <c r="E237" t="str">
        <f>IF(ISNUMBER(SEARCH("/",'OHL Raw'!D237))=TRUE,"Multiple",'OHL Raw'!D237)</f>
        <v>NB</v>
      </c>
      <c r="F237" s="2">
        <f ca="1">ROUNDDOWN('OHL Raw'!E237+((TODAY()-42993)/365),0)</f>
        <v>21</v>
      </c>
      <c r="G237">
        <f>'OHL Raw'!F237</f>
        <v>68</v>
      </c>
      <c r="H237" s="1">
        <f>'OHL Raw'!U237</f>
        <v>16.2</v>
      </c>
      <c r="I237" s="1">
        <f>'OHL Raw'!T237</f>
        <v>1101.76</v>
      </c>
      <c r="J237">
        <f>'OHL Raw'!AH237</f>
        <v>55</v>
      </c>
      <c r="K237">
        <f>'OHL Raw'!AI237</f>
        <v>60</v>
      </c>
      <c r="L237" s="1">
        <f t="shared" si="39"/>
        <v>2.9952076677316297</v>
      </c>
      <c r="M237" s="1">
        <f t="shared" si="40"/>
        <v>3.26749927388905</v>
      </c>
      <c r="N237">
        <f>'OHL Raw'!L237</f>
        <v>91</v>
      </c>
      <c r="O237" s="1">
        <f t="shared" si="41"/>
        <v>4.955707232065059</v>
      </c>
      <c r="P237">
        <f>'OHL Raw'!AK237</f>
        <v>2</v>
      </c>
      <c r="Q237">
        <f>'OHL Raw'!AN237</f>
        <v>5</v>
      </c>
      <c r="R237">
        <f>'OHL Raw'!AQ237</f>
        <v>84</v>
      </c>
      <c r="S237" s="1">
        <f t="shared" si="46"/>
        <v>2.197802197802198</v>
      </c>
      <c r="T237" s="1">
        <f t="shared" si="47"/>
        <v>5.4945054945054945</v>
      </c>
      <c r="U237" s="1">
        <f t="shared" si="48"/>
        <v>92.307692307692307</v>
      </c>
      <c r="V237">
        <f>'OHL Raw'!J237</f>
        <v>10</v>
      </c>
      <c r="W237" s="1">
        <f t="shared" si="42"/>
        <v>0.54458321231484175</v>
      </c>
      <c r="X237">
        <f>'OHL Raw'!G237</f>
        <v>3</v>
      </c>
      <c r="Y237" s="1">
        <f t="shared" si="43"/>
        <v>0.16337496369445251</v>
      </c>
      <c r="Z237">
        <f>'OHL Raw'!AJ237</f>
        <v>1</v>
      </c>
      <c r="AA237">
        <f>'OHL Raw'!AM237</f>
        <v>0</v>
      </c>
      <c r="AB237">
        <f>'OHL Raw'!AP237</f>
        <v>2</v>
      </c>
      <c r="AC237" s="1">
        <f t="shared" si="49"/>
        <v>6.6421217630797429</v>
      </c>
      <c r="AD237" s="1">
        <f t="shared" si="44"/>
        <v>0.36171880063242862</v>
      </c>
      <c r="AE237" s="1">
        <f t="shared" si="50"/>
        <v>3.296703296703297</v>
      </c>
      <c r="AF237" s="1">
        <f t="shared" si="51"/>
        <v>7.299034904483233</v>
      </c>
      <c r="AG237">
        <f>'OHL Raw'!AB237</f>
        <v>14.16</v>
      </c>
      <c r="AH237">
        <f>'OHL Raw'!AC237</f>
        <v>14.11</v>
      </c>
      <c r="AI237">
        <f>'OHL Raw'!AD237</f>
        <v>49.25</v>
      </c>
      <c r="AJ237">
        <f>'OHL Raw'!AE237</f>
        <v>50.36</v>
      </c>
    </row>
    <row r="238" spans="1:36" x14ac:dyDescent="0.2">
      <c r="A238" t="str">
        <f>'OHL Raw'!B238</f>
        <v>Joe Carroll</v>
      </c>
      <c r="B238" t="s">
        <v>1748</v>
      </c>
      <c r="C238" t="str">
        <f>'OHL Raw'!C238</f>
        <v>LW</v>
      </c>
      <c r="D238" t="str">
        <f t="shared" si="45"/>
        <v>F</v>
      </c>
      <c r="E238" t="str">
        <f>IF(ISNUMBER(SEARCH("/",'OHL Raw'!D238))=TRUE,"Multiple",'OHL Raw'!D238)</f>
        <v>SSM</v>
      </c>
      <c r="F238" s="2">
        <f ca="1">ROUNDDOWN('OHL Raw'!E238+((TODAY()-42993)/365),0)</f>
        <v>17</v>
      </c>
      <c r="G238">
        <f>'OHL Raw'!F238</f>
        <v>53</v>
      </c>
      <c r="H238" s="1">
        <f>'OHL Raw'!U238</f>
        <v>10.4</v>
      </c>
      <c r="I238" s="1">
        <f>'OHL Raw'!T238</f>
        <v>551.1</v>
      </c>
      <c r="J238">
        <f>'OHL Raw'!AH238</f>
        <v>24</v>
      </c>
      <c r="K238">
        <f>'OHL Raw'!AI238</f>
        <v>26</v>
      </c>
      <c r="L238" s="1">
        <f t="shared" si="39"/>
        <v>2.6129559063690802</v>
      </c>
      <c r="M238" s="1">
        <f t="shared" si="40"/>
        <v>2.8307022318998367</v>
      </c>
      <c r="N238">
        <f>'OHL Raw'!L238</f>
        <v>53</v>
      </c>
      <c r="O238" s="1">
        <f t="shared" si="41"/>
        <v>5.7702776265650515</v>
      </c>
      <c r="P238">
        <f>'OHL Raw'!AK238</f>
        <v>5</v>
      </c>
      <c r="Q238">
        <f>'OHL Raw'!AN238</f>
        <v>10</v>
      </c>
      <c r="R238">
        <f>'OHL Raw'!AQ238</f>
        <v>38</v>
      </c>
      <c r="S238" s="1">
        <f t="shared" si="46"/>
        <v>9.433962264150944</v>
      </c>
      <c r="T238" s="1">
        <f t="shared" si="47"/>
        <v>18.867924528301888</v>
      </c>
      <c r="U238" s="1">
        <f t="shared" si="48"/>
        <v>71.698113207547166</v>
      </c>
      <c r="V238">
        <f>'OHL Raw'!J238</f>
        <v>14</v>
      </c>
      <c r="W238" s="1">
        <f t="shared" si="42"/>
        <v>1.5242242787152964</v>
      </c>
      <c r="X238">
        <f>'OHL Raw'!G238</f>
        <v>9</v>
      </c>
      <c r="Y238" s="1">
        <f t="shared" si="43"/>
        <v>0.979858464888405</v>
      </c>
      <c r="Z238">
        <f>'OHL Raw'!AJ238</f>
        <v>1</v>
      </c>
      <c r="AA238">
        <f>'OHL Raw'!AM238</f>
        <v>3</v>
      </c>
      <c r="AB238">
        <f>'OHL Raw'!AP238</f>
        <v>5</v>
      </c>
      <c r="AC238" s="1">
        <f t="shared" si="49"/>
        <v>5.1483349123734774</v>
      </c>
      <c r="AD238" s="1">
        <f t="shared" si="44"/>
        <v>0.56051550488551738</v>
      </c>
      <c r="AE238" s="1">
        <f t="shared" si="50"/>
        <v>16.981132075471699</v>
      </c>
      <c r="AF238" s="1">
        <f t="shared" si="51"/>
        <v>9.713839457308449</v>
      </c>
      <c r="AG238">
        <f>'OHL Raw'!AB238</f>
        <v>13.85</v>
      </c>
      <c r="AH238">
        <f>'OHL Raw'!AC238</f>
        <v>13.33</v>
      </c>
      <c r="AI238">
        <f>'OHL Raw'!AD238</f>
        <v>61.66</v>
      </c>
      <c r="AJ238">
        <f>'OHL Raw'!AE238</f>
        <v>49</v>
      </c>
    </row>
    <row r="239" spans="1:36" x14ac:dyDescent="0.2">
      <c r="A239" t="str">
        <f>'OHL Raw'!B239</f>
        <v>Joey Keane</v>
      </c>
      <c r="B239" t="s">
        <v>1748</v>
      </c>
      <c r="C239" t="str">
        <f>'OHL Raw'!C239</f>
        <v>D</v>
      </c>
      <c r="D239" t="str">
        <f t="shared" si="45"/>
        <v>D</v>
      </c>
      <c r="E239" t="str">
        <f>IF(ISNUMBER(SEARCH("/",'OHL Raw'!D239))=TRUE,"Multiple",'OHL Raw'!D239)</f>
        <v>BAR</v>
      </c>
      <c r="F239" s="2">
        <f ca="1">ROUNDDOWN('OHL Raw'!E239+((TODAY()-42993)/365),0)</f>
        <v>18</v>
      </c>
      <c r="G239">
        <f>'OHL Raw'!F239</f>
        <v>62</v>
      </c>
      <c r="H239" s="1">
        <f>'OHL Raw'!U239</f>
        <v>16.71</v>
      </c>
      <c r="I239" s="1">
        <f>'OHL Raw'!T239</f>
        <v>1035.75</v>
      </c>
      <c r="J239">
        <f>'OHL Raw'!AH239</f>
        <v>83</v>
      </c>
      <c r="K239">
        <f>'OHL Raw'!AI239</f>
        <v>51</v>
      </c>
      <c r="L239" s="1">
        <f t="shared" si="39"/>
        <v>4.8081100651701663</v>
      </c>
      <c r="M239" s="1">
        <f t="shared" si="40"/>
        <v>2.9543808834178131</v>
      </c>
      <c r="N239">
        <f>'OHL Raw'!L239</f>
        <v>111</v>
      </c>
      <c r="O239" s="1">
        <f t="shared" si="41"/>
        <v>6.4301230992034757</v>
      </c>
      <c r="P239">
        <f>'OHL Raw'!AK239</f>
        <v>2</v>
      </c>
      <c r="Q239">
        <f>'OHL Raw'!AN239</f>
        <v>4</v>
      </c>
      <c r="R239">
        <f>'OHL Raw'!AQ239</f>
        <v>105</v>
      </c>
      <c r="S239" s="1">
        <f t="shared" si="46"/>
        <v>1.8018018018018018</v>
      </c>
      <c r="T239" s="1">
        <f t="shared" si="47"/>
        <v>3.6036036036036037</v>
      </c>
      <c r="U239" s="1">
        <f t="shared" si="48"/>
        <v>94.594594594594597</v>
      </c>
      <c r="V239">
        <f>'OHL Raw'!J239</f>
        <v>18</v>
      </c>
      <c r="W239" s="1">
        <f t="shared" si="42"/>
        <v>1.0427226647356989</v>
      </c>
      <c r="X239">
        <f>'OHL Raw'!G239</f>
        <v>7</v>
      </c>
      <c r="Y239" s="1">
        <f t="shared" si="43"/>
        <v>0.4055032585083273</v>
      </c>
      <c r="Z239">
        <f>'OHL Raw'!AJ239</f>
        <v>0</v>
      </c>
      <c r="AA239">
        <f>'OHL Raw'!AM239</f>
        <v>0</v>
      </c>
      <c r="AB239">
        <f>'OHL Raw'!AP239</f>
        <v>7</v>
      </c>
      <c r="AC239" s="1">
        <f t="shared" si="49"/>
        <v>7.827724263516588</v>
      </c>
      <c r="AD239" s="1">
        <f t="shared" si="44"/>
        <v>0.45345252793723895</v>
      </c>
      <c r="AE239" s="1">
        <f t="shared" si="50"/>
        <v>6.3063063063063058</v>
      </c>
      <c r="AF239" s="1">
        <f t="shared" si="51"/>
        <v>7.0520038410059351</v>
      </c>
      <c r="AG239">
        <f>'OHL Raw'!AB239</f>
        <v>14.18</v>
      </c>
      <c r="AH239">
        <f>'OHL Raw'!AC239</f>
        <v>14.18</v>
      </c>
      <c r="AI239">
        <f>'OHL Raw'!AD239</f>
        <v>58.06</v>
      </c>
      <c r="AJ239">
        <f>'OHL Raw'!AE239</f>
        <v>48.2</v>
      </c>
    </row>
    <row r="240" spans="1:36" x14ac:dyDescent="0.2">
      <c r="A240" t="str">
        <f>'OHL Raw'!B240</f>
        <v>John Parker-Jones</v>
      </c>
      <c r="B240" t="s">
        <v>1748</v>
      </c>
      <c r="C240" t="str">
        <f>'OHL Raw'!C240</f>
        <v>RW</v>
      </c>
      <c r="D240" t="str">
        <f t="shared" si="45"/>
        <v>F</v>
      </c>
      <c r="E240" t="str">
        <f>IF(ISNUMBER(SEARCH("/",'OHL Raw'!D240))=TRUE,"Multiple",'OHL Raw'!D240)</f>
        <v>PBO</v>
      </c>
      <c r="F240" s="2">
        <f ca="1">ROUNDDOWN('OHL Raw'!E240+((TODAY()-42993)/365),0)</f>
        <v>18</v>
      </c>
      <c r="G240">
        <f>'OHL Raw'!F240</f>
        <v>41</v>
      </c>
      <c r="H240" s="1">
        <f>'OHL Raw'!U240</f>
        <v>7.36</v>
      </c>
      <c r="I240" s="1">
        <f>'OHL Raw'!T240</f>
        <v>301.83</v>
      </c>
      <c r="J240">
        <f>'OHL Raw'!AH240</f>
        <v>5</v>
      </c>
      <c r="K240">
        <f>'OHL Raw'!AI240</f>
        <v>10</v>
      </c>
      <c r="L240" s="1">
        <f t="shared" si="39"/>
        <v>0.99393698439518929</v>
      </c>
      <c r="M240" s="1">
        <f t="shared" si="40"/>
        <v>1.9878739687903786</v>
      </c>
      <c r="N240">
        <f>'OHL Raw'!L240</f>
        <v>30</v>
      </c>
      <c r="O240" s="1">
        <f t="shared" si="41"/>
        <v>5.9636219063711362</v>
      </c>
      <c r="P240">
        <f>'OHL Raw'!AK240</f>
        <v>8</v>
      </c>
      <c r="Q240">
        <f>'OHL Raw'!AN240</f>
        <v>2</v>
      </c>
      <c r="R240">
        <f>'OHL Raw'!AQ240</f>
        <v>20</v>
      </c>
      <c r="S240" s="1">
        <f t="shared" si="46"/>
        <v>26.666666666666668</v>
      </c>
      <c r="T240" s="1">
        <f t="shared" si="47"/>
        <v>6.666666666666667</v>
      </c>
      <c r="U240" s="1">
        <f t="shared" si="48"/>
        <v>66.666666666666657</v>
      </c>
      <c r="V240">
        <f>'OHL Raw'!J240</f>
        <v>4</v>
      </c>
      <c r="W240" s="1">
        <f t="shared" si="42"/>
        <v>0.7951495875161515</v>
      </c>
      <c r="X240">
        <f>'OHL Raw'!G240</f>
        <v>2</v>
      </c>
      <c r="Y240" s="1">
        <f t="shared" si="43"/>
        <v>0.39757479375807575</v>
      </c>
      <c r="Z240">
        <f>'OHL Raw'!AJ240</f>
        <v>2</v>
      </c>
      <c r="AA240">
        <f>'OHL Raw'!AM240</f>
        <v>0</v>
      </c>
      <c r="AB240">
        <f>'OHL Raw'!AP240</f>
        <v>0</v>
      </c>
      <c r="AC240" s="1">
        <f t="shared" si="49"/>
        <v>3.3295673919680051</v>
      </c>
      <c r="AD240" s="1">
        <f t="shared" si="44"/>
        <v>0.66187603458264688</v>
      </c>
      <c r="AE240" s="1">
        <f t="shared" si="50"/>
        <v>6.666666666666667</v>
      </c>
      <c r="AF240" s="1">
        <f t="shared" si="51"/>
        <v>11.098557973226685</v>
      </c>
      <c r="AG240">
        <f>'OHL Raw'!AB240</f>
        <v>13.25</v>
      </c>
      <c r="AH240">
        <f>'OHL Raw'!AC240</f>
        <v>12.86</v>
      </c>
      <c r="AI240">
        <f>'OHL Raw'!AD240</f>
        <v>41.37</v>
      </c>
      <c r="AJ240">
        <f>'OHL Raw'!AE240</f>
        <v>47.99</v>
      </c>
    </row>
    <row r="241" spans="1:36" x14ac:dyDescent="0.2">
      <c r="A241" t="str">
        <f>'OHL Raw'!B241</f>
        <v>Johnathon Schaefer</v>
      </c>
      <c r="B241" t="s">
        <v>1748</v>
      </c>
      <c r="C241" t="str">
        <f>'OHL Raw'!C241</f>
        <v>D</v>
      </c>
      <c r="D241" t="str">
        <f t="shared" si="45"/>
        <v>D</v>
      </c>
      <c r="E241" t="str">
        <f>IF(ISNUMBER(SEARCH("/",'OHL Raw'!D241))=TRUE,"Multiple",'OHL Raw'!D241)</f>
        <v>NIAG</v>
      </c>
      <c r="F241" s="2">
        <f ca="1">ROUNDDOWN('OHL Raw'!E241+((TODAY()-42993)/365),0)</f>
        <v>20</v>
      </c>
      <c r="G241">
        <f>'OHL Raw'!F241</f>
        <v>53</v>
      </c>
      <c r="H241" s="1">
        <f>'OHL Raw'!U241</f>
        <v>13.35</v>
      </c>
      <c r="I241" s="1">
        <f>'OHL Raw'!T241</f>
        <v>707.45</v>
      </c>
      <c r="J241">
        <f>'OHL Raw'!AH241</f>
        <v>35</v>
      </c>
      <c r="K241">
        <f>'OHL Raw'!AI241</f>
        <v>41</v>
      </c>
      <c r="L241" s="1">
        <f t="shared" si="39"/>
        <v>2.9684076613188211</v>
      </c>
      <c r="M241" s="1">
        <f t="shared" si="40"/>
        <v>3.477277546116333</v>
      </c>
      <c r="N241">
        <f>'OHL Raw'!L241</f>
        <v>37</v>
      </c>
      <c r="O241" s="1">
        <f t="shared" si="41"/>
        <v>3.1380309562513249</v>
      </c>
      <c r="P241">
        <f>'OHL Raw'!AK241</f>
        <v>2</v>
      </c>
      <c r="Q241">
        <f>'OHL Raw'!AN241</f>
        <v>4</v>
      </c>
      <c r="R241">
        <f>'OHL Raw'!AQ241</f>
        <v>31</v>
      </c>
      <c r="S241" s="1">
        <f t="shared" si="46"/>
        <v>5.4054054054054053</v>
      </c>
      <c r="T241" s="1">
        <f t="shared" si="47"/>
        <v>10.810810810810811</v>
      </c>
      <c r="U241" s="1">
        <f t="shared" si="48"/>
        <v>83.78378378378379</v>
      </c>
      <c r="V241">
        <f>'OHL Raw'!J241</f>
        <v>4</v>
      </c>
      <c r="W241" s="1">
        <f t="shared" si="42"/>
        <v>0.33924658986500811</v>
      </c>
      <c r="X241">
        <f>'OHL Raw'!G241</f>
        <v>0</v>
      </c>
      <c r="Y241" s="1">
        <f t="shared" si="43"/>
        <v>0</v>
      </c>
      <c r="Z241">
        <f>'OHL Raw'!AJ241</f>
        <v>0</v>
      </c>
      <c r="AA241">
        <f>'OHL Raw'!AM241</f>
        <v>0</v>
      </c>
      <c r="AB241">
        <f>'OHL Raw'!AP241</f>
        <v>0</v>
      </c>
      <c r="AC241" s="1">
        <f t="shared" si="49"/>
        <v>3.0742623248309249</v>
      </c>
      <c r="AD241" s="1">
        <f t="shared" si="44"/>
        <v>0.26073325251234081</v>
      </c>
      <c r="AE241" s="1">
        <f t="shared" si="50"/>
        <v>0</v>
      </c>
      <c r="AF241" s="1">
        <f t="shared" si="51"/>
        <v>8.308817094137634</v>
      </c>
      <c r="AG241">
        <f>'OHL Raw'!AB241</f>
        <v>12.84</v>
      </c>
      <c r="AH241">
        <f>'OHL Raw'!AC241</f>
        <v>13.83</v>
      </c>
      <c r="AI241">
        <f>'OHL Raw'!AD241</f>
        <v>51.46</v>
      </c>
      <c r="AJ241">
        <f>'OHL Raw'!AE241</f>
        <v>48.74</v>
      </c>
    </row>
    <row r="242" spans="1:36" x14ac:dyDescent="0.2">
      <c r="A242" t="str">
        <f>'OHL Raw'!B242</f>
        <v>Johnny Corneil</v>
      </c>
      <c r="B242" t="s">
        <v>1748</v>
      </c>
      <c r="C242" t="str">
        <f>'OHL Raw'!C242</f>
        <v>LW</v>
      </c>
      <c r="D242" t="str">
        <f t="shared" si="45"/>
        <v>F</v>
      </c>
      <c r="E242" t="str">
        <f>IF(ISNUMBER(SEARCH("/",'OHL Raw'!D242))=TRUE,"Multiple",'OHL Raw'!D242)</f>
        <v>NIAG</v>
      </c>
      <c r="F242" s="2">
        <f ca="1">ROUNDDOWN('OHL Raw'!E242+((TODAY()-42993)/365),0)</f>
        <v>20</v>
      </c>
      <c r="G242">
        <f>'OHL Raw'!F242</f>
        <v>64</v>
      </c>
      <c r="H242" s="1">
        <f>'OHL Raw'!U242</f>
        <v>13.42</v>
      </c>
      <c r="I242" s="1">
        <f>'OHL Raw'!T242</f>
        <v>859.17</v>
      </c>
      <c r="J242">
        <f>'OHL Raw'!AH242</f>
        <v>56</v>
      </c>
      <c r="K242">
        <f>'OHL Raw'!AI242</f>
        <v>34</v>
      </c>
      <c r="L242" s="1">
        <f t="shared" si="39"/>
        <v>3.9107510737106743</v>
      </c>
      <c r="M242" s="1">
        <f t="shared" si="40"/>
        <v>2.3743845804671952</v>
      </c>
      <c r="N242">
        <f>'OHL Raw'!L242</f>
        <v>128</v>
      </c>
      <c r="O242" s="1">
        <f t="shared" si="41"/>
        <v>8.9388595970529696</v>
      </c>
      <c r="P242">
        <f>'OHL Raw'!AK242</f>
        <v>29</v>
      </c>
      <c r="Q242">
        <f>'OHL Raw'!AN242</f>
        <v>22</v>
      </c>
      <c r="R242">
        <f>'OHL Raw'!AQ242</f>
        <v>77</v>
      </c>
      <c r="S242" s="1">
        <f t="shared" si="46"/>
        <v>22.65625</v>
      </c>
      <c r="T242" s="1">
        <f t="shared" si="47"/>
        <v>17.1875</v>
      </c>
      <c r="U242" s="1">
        <f t="shared" si="48"/>
        <v>60.15625</v>
      </c>
      <c r="V242">
        <f>'OHL Raw'!J242</f>
        <v>32</v>
      </c>
      <c r="W242" s="1">
        <f t="shared" si="42"/>
        <v>2.2347148992632424</v>
      </c>
      <c r="X242">
        <f>'OHL Raw'!G242</f>
        <v>17</v>
      </c>
      <c r="Y242" s="1">
        <f t="shared" si="43"/>
        <v>1.1871922902335976</v>
      </c>
      <c r="Z242">
        <f>'OHL Raw'!AJ242</f>
        <v>8</v>
      </c>
      <c r="AA242">
        <f>'OHL Raw'!AM242</f>
        <v>5</v>
      </c>
      <c r="AB242">
        <f>'OHL Raw'!AP242</f>
        <v>4</v>
      </c>
      <c r="AC242" s="1">
        <f t="shared" si="49"/>
        <v>14.768199160818504</v>
      </c>
      <c r="AD242" s="1">
        <f t="shared" si="44"/>
        <v>1.031334834374001</v>
      </c>
      <c r="AE242" s="1">
        <f t="shared" si="50"/>
        <v>13.28125</v>
      </c>
      <c r="AF242" s="1">
        <f t="shared" si="51"/>
        <v>11.537655594389456</v>
      </c>
      <c r="AG242">
        <f>'OHL Raw'!AB242</f>
        <v>13.7</v>
      </c>
      <c r="AH242">
        <f>'OHL Raw'!AC242</f>
        <v>14.51</v>
      </c>
      <c r="AI242">
        <f>'OHL Raw'!AD242</f>
        <v>53.69</v>
      </c>
      <c r="AJ242">
        <f>'OHL Raw'!AE242</f>
        <v>49.48</v>
      </c>
    </row>
    <row r="243" spans="1:36" x14ac:dyDescent="0.2">
      <c r="A243" t="str">
        <f>'OHL Raw'!B243</f>
        <v>Jonah Gadjovich</v>
      </c>
      <c r="B243" t="s">
        <v>1748</v>
      </c>
      <c r="C243" t="str">
        <f>'OHL Raw'!C243</f>
        <v>LW</v>
      </c>
      <c r="D243" t="str">
        <f t="shared" si="45"/>
        <v>F</v>
      </c>
      <c r="E243" t="str">
        <f>IF(ISNUMBER(SEARCH("/",'OHL Raw'!D243))=TRUE,"Multiple",'OHL Raw'!D243)</f>
        <v>OS</v>
      </c>
      <c r="F243" s="2">
        <f ca="1">ROUNDDOWN('OHL Raw'!E243+((TODAY()-42993)/365),0)</f>
        <v>19</v>
      </c>
      <c r="G243">
        <f>'OHL Raw'!F243</f>
        <v>42</v>
      </c>
      <c r="H243" s="1">
        <f>'OHL Raw'!U243</f>
        <v>15.78</v>
      </c>
      <c r="I243" s="1">
        <f>'OHL Raw'!T243</f>
        <v>662.91</v>
      </c>
      <c r="J243">
        <f>'OHL Raw'!AH243</f>
        <v>51</v>
      </c>
      <c r="K243">
        <f>'OHL Raw'!AI243</f>
        <v>38</v>
      </c>
      <c r="L243" s="1">
        <f t="shared" si="39"/>
        <v>4.6160112232429746</v>
      </c>
      <c r="M243" s="1">
        <f t="shared" si="40"/>
        <v>3.4393809114359417</v>
      </c>
      <c r="N243">
        <f>'OHL Raw'!L243</f>
        <v>152</v>
      </c>
      <c r="O243" s="1">
        <f t="shared" si="41"/>
        <v>13.757523645743767</v>
      </c>
      <c r="P243">
        <f>'OHL Raw'!AK243</f>
        <v>40</v>
      </c>
      <c r="Q243">
        <f>'OHL Raw'!AN243</f>
        <v>18</v>
      </c>
      <c r="R243">
        <f>'OHL Raw'!AQ243</f>
        <v>94</v>
      </c>
      <c r="S243" s="1">
        <f t="shared" si="46"/>
        <v>26.315789473684209</v>
      </c>
      <c r="T243" s="1">
        <f t="shared" si="47"/>
        <v>11.842105263157894</v>
      </c>
      <c r="U243" s="1">
        <f t="shared" si="48"/>
        <v>61.842105263157897</v>
      </c>
      <c r="V243">
        <f>'OHL Raw'!J243</f>
        <v>26</v>
      </c>
      <c r="W243" s="1">
        <f t="shared" si="42"/>
        <v>2.3532606236140654</v>
      </c>
      <c r="X243">
        <f>'OHL Raw'!G243</f>
        <v>17</v>
      </c>
      <c r="Y243" s="1">
        <f t="shared" si="43"/>
        <v>1.5386704077476581</v>
      </c>
      <c r="Z243">
        <f>'OHL Raw'!AJ243</f>
        <v>10</v>
      </c>
      <c r="AA243">
        <f>'OHL Raw'!AM243</f>
        <v>2</v>
      </c>
      <c r="AB243">
        <f>'OHL Raw'!AP243</f>
        <v>5</v>
      </c>
      <c r="AC243" s="1">
        <f t="shared" si="49"/>
        <v>17.569244443738196</v>
      </c>
      <c r="AD243" s="1">
        <f t="shared" si="44"/>
        <v>1.5901927360038193</v>
      </c>
      <c r="AE243" s="1">
        <f t="shared" si="50"/>
        <v>11.184210526315789</v>
      </c>
      <c r="AF243" s="1">
        <f t="shared" si="51"/>
        <v>11.55871344982776</v>
      </c>
      <c r="AG243">
        <f>'OHL Raw'!AB243</f>
        <v>15.86</v>
      </c>
      <c r="AH243">
        <f>'OHL Raw'!AC243</f>
        <v>14.79</v>
      </c>
      <c r="AI243">
        <f>'OHL Raw'!AD243</f>
        <v>55.27</v>
      </c>
      <c r="AJ243">
        <f>'OHL Raw'!AE243</f>
        <v>48.64</v>
      </c>
    </row>
    <row r="244" spans="1:36" x14ac:dyDescent="0.2">
      <c r="A244" t="str">
        <f>'OHL Raw'!B244</f>
        <v>Jonathan Ang</v>
      </c>
      <c r="B244" t="s">
        <v>1748</v>
      </c>
      <c r="C244" t="str">
        <f>'OHL Raw'!C244</f>
        <v>C</v>
      </c>
      <c r="D244" t="str">
        <f t="shared" si="45"/>
        <v>F</v>
      </c>
      <c r="E244" t="str">
        <f>IF(ISNUMBER(SEARCH("/",'OHL Raw'!D244))=TRUE,"Multiple",'OHL Raw'!D244)</f>
        <v>Multiple</v>
      </c>
      <c r="F244" s="2">
        <f ca="1">ROUNDDOWN('OHL Raw'!E244+((TODAY()-42993)/365),0)</f>
        <v>20</v>
      </c>
      <c r="G244">
        <f>'OHL Raw'!F244</f>
        <v>65</v>
      </c>
      <c r="H244" s="1">
        <f>'OHL Raw'!U244</f>
        <v>14.82</v>
      </c>
      <c r="I244" s="1">
        <f>'OHL Raw'!T244</f>
        <v>963.39</v>
      </c>
      <c r="J244">
        <f>'OHL Raw'!AH244</f>
        <v>60</v>
      </c>
      <c r="K244">
        <f>'OHL Raw'!AI244</f>
        <v>51</v>
      </c>
      <c r="L244" s="1">
        <f t="shared" si="39"/>
        <v>3.7368044094292032</v>
      </c>
      <c r="M244" s="1">
        <f t="shared" si="40"/>
        <v>3.1762837480148227</v>
      </c>
      <c r="N244">
        <f>'OHL Raw'!L244</f>
        <v>99</v>
      </c>
      <c r="O244" s="1">
        <f t="shared" si="41"/>
        <v>6.1657272755581856</v>
      </c>
      <c r="P244">
        <f>'OHL Raw'!AK244</f>
        <v>20</v>
      </c>
      <c r="Q244">
        <f>'OHL Raw'!AN244</f>
        <v>16</v>
      </c>
      <c r="R244">
        <f>'OHL Raw'!AQ244</f>
        <v>63</v>
      </c>
      <c r="S244" s="1">
        <f t="shared" si="46"/>
        <v>20.202020202020201</v>
      </c>
      <c r="T244" s="1">
        <f t="shared" si="47"/>
        <v>16.161616161616163</v>
      </c>
      <c r="U244" s="1">
        <f t="shared" si="48"/>
        <v>63.636363636363633</v>
      </c>
      <c r="V244">
        <f>'OHL Raw'!J244</f>
        <v>31</v>
      </c>
      <c r="W244" s="1">
        <f t="shared" si="42"/>
        <v>1.9306822782050883</v>
      </c>
      <c r="X244">
        <f>'OHL Raw'!G244</f>
        <v>14</v>
      </c>
      <c r="Y244" s="1">
        <f t="shared" si="43"/>
        <v>0.871921028866814</v>
      </c>
      <c r="Z244">
        <f>'OHL Raw'!AJ244</f>
        <v>5</v>
      </c>
      <c r="AA244">
        <f>'OHL Raw'!AM244</f>
        <v>2</v>
      </c>
      <c r="AB244">
        <f>'OHL Raw'!AP244</f>
        <v>7</v>
      </c>
      <c r="AC244" s="1">
        <f t="shared" si="49"/>
        <v>10.955868178348513</v>
      </c>
      <c r="AD244" s="1">
        <f t="shared" si="44"/>
        <v>0.68233227529963036</v>
      </c>
      <c r="AE244" s="1">
        <f t="shared" si="50"/>
        <v>14.14141414141414</v>
      </c>
      <c r="AF244" s="1">
        <f t="shared" si="51"/>
        <v>11.066533513483346</v>
      </c>
      <c r="AG244">
        <f>'OHL Raw'!AB244</f>
        <v>14.01</v>
      </c>
      <c r="AH244">
        <f>'OHL Raw'!AC244</f>
        <v>14.07</v>
      </c>
      <c r="AI244">
        <f>'OHL Raw'!AD244</f>
        <v>49.28</v>
      </c>
      <c r="AJ244">
        <f>'OHL Raw'!AE244</f>
        <v>50.82</v>
      </c>
    </row>
    <row r="245" spans="1:36" x14ac:dyDescent="0.2">
      <c r="A245" t="str">
        <f>'OHL Raw'!B245</f>
        <v>Jonathan Yantsis</v>
      </c>
      <c r="B245" t="s">
        <v>1748</v>
      </c>
      <c r="C245" t="str">
        <f>'OHL Raw'!C245</f>
        <v>RW</v>
      </c>
      <c r="D245" t="str">
        <f t="shared" si="45"/>
        <v>F</v>
      </c>
      <c r="E245" t="str">
        <f>IF(ISNUMBER(SEARCH("/",'OHL Raw'!D245))=TRUE,"Multiple",'OHL Raw'!D245)</f>
        <v>KIT</v>
      </c>
      <c r="F245" s="2">
        <f ca="1">ROUNDDOWN('OHL Raw'!E245+((TODAY()-42993)/365),0)</f>
        <v>19</v>
      </c>
      <c r="G245">
        <f>'OHL Raw'!F245</f>
        <v>59</v>
      </c>
      <c r="H245" s="1">
        <f>'OHL Raw'!U245</f>
        <v>8.5299999999999994</v>
      </c>
      <c r="I245" s="1">
        <f>'OHL Raw'!T245</f>
        <v>503.49</v>
      </c>
      <c r="J245">
        <f>'OHL Raw'!AH245</f>
        <v>19</v>
      </c>
      <c r="K245">
        <f>'OHL Raw'!AI245</f>
        <v>15</v>
      </c>
      <c r="L245" s="1">
        <f t="shared" si="39"/>
        <v>2.2641959125305369</v>
      </c>
      <c r="M245" s="1">
        <f t="shared" si="40"/>
        <v>1.7875230888398976</v>
      </c>
      <c r="N245">
        <f>'OHL Raw'!L245</f>
        <v>42</v>
      </c>
      <c r="O245" s="1">
        <f t="shared" si="41"/>
        <v>5.0050646487517128</v>
      </c>
      <c r="P245">
        <f>'OHL Raw'!AK245</f>
        <v>11</v>
      </c>
      <c r="Q245">
        <f>'OHL Raw'!AN245</f>
        <v>9</v>
      </c>
      <c r="R245">
        <f>'OHL Raw'!AQ245</f>
        <v>22</v>
      </c>
      <c r="S245" s="1">
        <f t="shared" si="46"/>
        <v>26.190476190476193</v>
      </c>
      <c r="T245" s="1">
        <f t="shared" si="47"/>
        <v>21.428571428571427</v>
      </c>
      <c r="U245" s="1">
        <f t="shared" si="48"/>
        <v>52.380952380952387</v>
      </c>
      <c r="V245">
        <f>'OHL Raw'!J245</f>
        <v>9</v>
      </c>
      <c r="W245" s="1">
        <f t="shared" si="42"/>
        <v>1.0725138533039384</v>
      </c>
      <c r="X245">
        <f>'OHL Raw'!G245</f>
        <v>5</v>
      </c>
      <c r="Y245" s="1">
        <f t="shared" si="43"/>
        <v>0.5958410296132991</v>
      </c>
      <c r="Z245">
        <f>'OHL Raw'!AJ245</f>
        <v>4</v>
      </c>
      <c r="AA245">
        <f>'OHL Raw'!AM245</f>
        <v>0</v>
      </c>
      <c r="AB245">
        <f>'OHL Raw'!AP245</f>
        <v>1</v>
      </c>
      <c r="AC245" s="1">
        <f t="shared" si="49"/>
        <v>5.2458130333841257</v>
      </c>
      <c r="AD245" s="1">
        <f t="shared" si="44"/>
        <v>0.62513412779409228</v>
      </c>
      <c r="AE245" s="1">
        <f t="shared" si="50"/>
        <v>11.904761904761903</v>
      </c>
      <c r="AF245" s="1">
        <f t="shared" si="51"/>
        <v>12.490031031866964</v>
      </c>
      <c r="AG245">
        <f>'OHL Raw'!AB245</f>
        <v>12.53</v>
      </c>
      <c r="AH245">
        <f>'OHL Raw'!AC245</f>
        <v>12.94</v>
      </c>
      <c r="AI245">
        <f>'OHL Raw'!AD245</f>
        <v>49.84</v>
      </c>
      <c r="AJ245">
        <f>'OHL Raw'!AE245</f>
        <v>45.7</v>
      </c>
    </row>
    <row r="246" spans="1:36" x14ac:dyDescent="0.2">
      <c r="A246" t="str">
        <f>'OHL Raw'!B246</f>
        <v>Jordan Ernst</v>
      </c>
      <c r="B246" t="s">
        <v>1748</v>
      </c>
      <c r="C246" t="str">
        <f>'OHL Raw'!C246</f>
        <v>LW</v>
      </c>
      <c r="D246" t="str">
        <f t="shared" si="45"/>
        <v>F</v>
      </c>
      <c r="E246" t="str">
        <f>IF(ISNUMBER(SEARCH("/",'OHL Raw'!D246))=TRUE,"Multiple",'OHL Raw'!D246)</f>
        <v>SAR</v>
      </c>
      <c r="F246" s="2">
        <f ca="1">ROUNDDOWN('OHL Raw'!E246+((TODAY()-42993)/365),0)</f>
        <v>20</v>
      </c>
      <c r="G246">
        <f>'OHL Raw'!F246</f>
        <v>68</v>
      </c>
      <c r="H246" s="1">
        <f>'OHL Raw'!U246</f>
        <v>11.2</v>
      </c>
      <c r="I246" s="1">
        <f>'OHL Raw'!T246</f>
        <v>761.38</v>
      </c>
      <c r="J246">
        <f>'OHL Raw'!AH246</f>
        <v>48</v>
      </c>
      <c r="K246">
        <f>'OHL Raw'!AI246</f>
        <v>33</v>
      </c>
      <c r="L246" s="1">
        <f t="shared" si="39"/>
        <v>3.7826052693792849</v>
      </c>
      <c r="M246" s="1">
        <f t="shared" si="40"/>
        <v>2.6005411226982584</v>
      </c>
      <c r="N246">
        <f>'OHL Raw'!L246</f>
        <v>170</v>
      </c>
      <c r="O246" s="1">
        <f t="shared" si="41"/>
        <v>13.3967269957183</v>
      </c>
      <c r="P246">
        <f>'OHL Raw'!AK246</f>
        <v>22</v>
      </c>
      <c r="Q246">
        <f>'OHL Raw'!AN246</f>
        <v>26</v>
      </c>
      <c r="R246">
        <f>'OHL Raw'!AQ246</f>
        <v>122</v>
      </c>
      <c r="S246" s="1">
        <f t="shared" si="46"/>
        <v>12.941176470588237</v>
      </c>
      <c r="T246" s="1">
        <f t="shared" si="47"/>
        <v>15.294117647058824</v>
      </c>
      <c r="U246" s="1">
        <f t="shared" si="48"/>
        <v>71.764705882352942</v>
      </c>
      <c r="V246">
        <f>'OHL Raw'!J246</f>
        <v>32</v>
      </c>
      <c r="W246" s="1">
        <f t="shared" si="42"/>
        <v>2.5217368462528569</v>
      </c>
      <c r="X246">
        <f>'OHL Raw'!G246</f>
        <v>21</v>
      </c>
      <c r="Y246" s="1">
        <f t="shared" si="43"/>
        <v>1.6548898053534373</v>
      </c>
      <c r="Z246">
        <f>'OHL Raw'!AJ246</f>
        <v>6</v>
      </c>
      <c r="AA246">
        <f>'OHL Raw'!AM246</f>
        <v>6</v>
      </c>
      <c r="AB246">
        <f>'OHL Raw'!AP246</f>
        <v>9</v>
      </c>
      <c r="AC246" s="1">
        <f t="shared" si="49"/>
        <v>16.808855210796093</v>
      </c>
      <c r="AD246" s="1">
        <f t="shared" si="44"/>
        <v>1.3246096727623073</v>
      </c>
      <c r="AE246" s="1">
        <f t="shared" si="50"/>
        <v>12.352941176470589</v>
      </c>
      <c r="AF246" s="1">
        <f t="shared" si="51"/>
        <v>9.8875618887035834</v>
      </c>
      <c r="AG246">
        <f>'OHL Raw'!AB246</f>
        <v>13.17</v>
      </c>
      <c r="AH246">
        <f>'OHL Raw'!AC246</f>
        <v>13.74</v>
      </c>
      <c r="AI246">
        <f>'OHL Raw'!AD246</f>
        <v>55.21</v>
      </c>
      <c r="AJ246">
        <f>'OHL Raw'!AE246</f>
        <v>48.83</v>
      </c>
    </row>
    <row r="247" spans="1:36" x14ac:dyDescent="0.2">
      <c r="A247" t="str">
        <f>'OHL Raw'!B247</f>
        <v>Jordan Frasca</v>
      </c>
      <c r="B247" t="s">
        <v>1748</v>
      </c>
      <c r="C247" t="str">
        <f>'OHL Raw'!C247</f>
        <v>LW</v>
      </c>
      <c r="D247" t="str">
        <f t="shared" si="45"/>
        <v>F</v>
      </c>
      <c r="E247" t="str">
        <f>IF(ISNUMBER(SEARCH("/",'OHL Raw'!D247))=TRUE,"Multiple",'OHL Raw'!D247)</f>
        <v>WSR</v>
      </c>
      <c r="F247" s="2">
        <f ca="1">ROUNDDOWN('OHL Raw'!E247+((TODAY()-42993)/365),0)</f>
        <v>16</v>
      </c>
      <c r="G247">
        <f>'OHL Raw'!F247</f>
        <v>11</v>
      </c>
      <c r="H247" s="1">
        <f>'OHL Raw'!U247</f>
        <v>10.39</v>
      </c>
      <c r="I247" s="1">
        <f>'OHL Raw'!T247</f>
        <v>114.28</v>
      </c>
      <c r="J247">
        <f>'OHL Raw'!AH247</f>
        <v>7</v>
      </c>
      <c r="K247">
        <f>'OHL Raw'!AI247</f>
        <v>2</v>
      </c>
      <c r="L247" s="1">
        <f t="shared" si="39"/>
        <v>3.6751837591879593</v>
      </c>
      <c r="M247" s="1">
        <f t="shared" si="40"/>
        <v>1.0500525026251313</v>
      </c>
      <c r="N247">
        <f>'OHL Raw'!L247</f>
        <v>10</v>
      </c>
      <c r="O247" s="1">
        <f t="shared" si="41"/>
        <v>5.2502625131256559</v>
      </c>
      <c r="P247">
        <f>'OHL Raw'!AK247</f>
        <v>2</v>
      </c>
      <c r="Q247">
        <f>'OHL Raw'!AN247</f>
        <v>0</v>
      </c>
      <c r="R247">
        <f>'OHL Raw'!AQ247</f>
        <v>8</v>
      </c>
      <c r="S247" s="1">
        <f t="shared" si="46"/>
        <v>20</v>
      </c>
      <c r="T247" s="1">
        <f t="shared" si="47"/>
        <v>0</v>
      </c>
      <c r="U247" s="1">
        <f t="shared" si="48"/>
        <v>80</v>
      </c>
      <c r="V247">
        <f>'OHL Raw'!J247</f>
        <v>2</v>
      </c>
      <c r="W247" s="1">
        <f t="shared" si="42"/>
        <v>1.0500525026251313</v>
      </c>
      <c r="X247">
        <f>'OHL Raw'!G247</f>
        <v>1</v>
      </c>
      <c r="Y247" s="1">
        <f t="shared" si="43"/>
        <v>0.52502625131256564</v>
      </c>
      <c r="Z247">
        <f>'OHL Raw'!AJ247</f>
        <v>1</v>
      </c>
      <c r="AA247">
        <f>'OHL Raw'!AM247</f>
        <v>0</v>
      </c>
      <c r="AB247">
        <f>'OHL Raw'!AP247</f>
        <v>0</v>
      </c>
      <c r="AC247" s="1">
        <f t="shared" si="49"/>
        <v>0.94342330712741806</v>
      </c>
      <c r="AD247" s="1">
        <f t="shared" si="44"/>
        <v>0.49532200234201157</v>
      </c>
      <c r="AE247" s="1">
        <f t="shared" si="50"/>
        <v>10</v>
      </c>
      <c r="AF247" s="1">
        <f t="shared" si="51"/>
        <v>9.434233071274182</v>
      </c>
      <c r="AG247">
        <f>'OHL Raw'!AB247</f>
        <v>13.35</v>
      </c>
      <c r="AH247">
        <f>'OHL Raw'!AC247</f>
        <v>13.1</v>
      </c>
      <c r="AI247">
        <f>'OHL Raw'!AD247</f>
        <v>54.1</v>
      </c>
      <c r="AJ247">
        <f>'OHL Raw'!AE247</f>
        <v>51.51</v>
      </c>
    </row>
    <row r="248" spans="1:36" x14ac:dyDescent="0.2">
      <c r="A248" t="str">
        <f>'OHL Raw'!B248</f>
        <v>Jordan Kyrou</v>
      </c>
      <c r="B248" t="s">
        <v>1748</v>
      </c>
      <c r="C248" t="str">
        <f>'OHL Raw'!C248</f>
        <v>RW</v>
      </c>
      <c r="D248" t="str">
        <f t="shared" si="45"/>
        <v>F</v>
      </c>
      <c r="E248" t="str">
        <f>IF(ISNUMBER(SEARCH("/",'OHL Raw'!D248))=TRUE,"Multiple",'OHL Raw'!D248)</f>
        <v>SAR</v>
      </c>
      <c r="F248" s="2">
        <f ca="1">ROUNDDOWN('OHL Raw'!E248+((TODAY()-42993)/365),0)</f>
        <v>20</v>
      </c>
      <c r="G248">
        <f>'OHL Raw'!F248</f>
        <v>56</v>
      </c>
      <c r="H248" s="1">
        <f>'OHL Raw'!U248</f>
        <v>14.64</v>
      </c>
      <c r="I248" s="1">
        <f>'OHL Raw'!T248</f>
        <v>819.83</v>
      </c>
      <c r="J248">
        <f>'OHL Raw'!AH248</f>
        <v>65</v>
      </c>
      <c r="K248">
        <f>'OHL Raw'!AI248</f>
        <v>40</v>
      </c>
      <c r="L248" s="1">
        <f t="shared" si="39"/>
        <v>4.7570837856628811</v>
      </c>
      <c r="M248" s="1">
        <f t="shared" si="40"/>
        <v>2.9274361757925424</v>
      </c>
      <c r="N248">
        <f>'OHL Raw'!L248</f>
        <v>110</v>
      </c>
      <c r="O248" s="1">
        <f t="shared" si="41"/>
        <v>8.0504494834294906</v>
      </c>
      <c r="P248">
        <f>'OHL Raw'!AK248</f>
        <v>33</v>
      </c>
      <c r="Q248">
        <f>'OHL Raw'!AN248</f>
        <v>13</v>
      </c>
      <c r="R248">
        <f>'OHL Raw'!AQ248</f>
        <v>64</v>
      </c>
      <c r="S248" s="1">
        <f t="shared" si="46"/>
        <v>30</v>
      </c>
      <c r="T248" s="1">
        <f t="shared" si="47"/>
        <v>11.818181818181818</v>
      </c>
      <c r="U248" s="1">
        <f t="shared" si="48"/>
        <v>58.18181818181818</v>
      </c>
      <c r="V248">
        <f>'OHL Raw'!J248</f>
        <v>50</v>
      </c>
      <c r="W248" s="1">
        <f t="shared" si="42"/>
        <v>3.6592952197406778</v>
      </c>
      <c r="X248">
        <f>'OHL Raw'!G248</f>
        <v>23</v>
      </c>
      <c r="Y248" s="1">
        <f t="shared" si="43"/>
        <v>1.6832758010807118</v>
      </c>
      <c r="Z248">
        <f>'OHL Raw'!AJ248</f>
        <v>9</v>
      </c>
      <c r="AA248">
        <f>'OHL Raw'!AM248</f>
        <v>2</v>
      </c>
      <c r="AB248">
        <f>'OHL Raw'!AP248</f>
        <v>12</v>
      </c>
      <c r="AC248" s="1">
        <f t="shared" si="49"/>
        <v>13.322026351525572</v>
      </c>
      <c r="AD248" s="1">
        <f t="shared" si="44"/>
        <v>0.97498454690793745</v>
      </c>
      <c r="AE248" s="1">
        <f t="shared" si="50"/>
        <v>20.909090909090907</v>
      </c>
      <c r="AF248" s="1">
        <f t="shared" si="51"/>
        <v>12.110933046841428</v>
      </c>
      <c r="AG248">
        <f>'OHL Raw'!AB248</f>
        <v>14.2</v>
      </c>
      <c r="AH248">
        <f>'OHL Raw'!AC248</f>
        <v>14.46</v>
      </c>
      <c r="AI248">
        <f>'OHL Raw'!AD248</f>
        <v>56.75</v>
      </c>
      <c r="AJ248">
        <f>'OHL Raw'!AE248</f>
        <v>50.19</v>
      </c>
    </row>
    <row r="249" spans="1:36" x14ac:dyDescent="0.2">
      <c r="A249" t="str">
        <f>'OHL Raw'!B249</f>
        <v>Jordan Sambrook</v>
      </c>
      <c r="B249" t="s">
        <v>1748</v>
      </c>
      <c r="C249" t="str">
        <f>'OHL Raw'!C249</f>
        <v>D</v>
      </c>
      <c r="D249" t="str">
        <f t="shared" si="45"/>
        <v>D</v>
      </c>
      <c r="E249" t="str">
        <f>IF(ISNUMBER(SEARCH("/",'OHL Raw'!D249))=TRUE,"Multiple",'OHL Raw'!D249)</f>
        <v>Multiple</v>
      </c>
      <c r="F249" s="2">
        <f ca="1">ROUNDDOWN('OHL Raw'!E249+((TODAY()-42993)/365),0)</f>
        <v>20</v>
      </c>
      <c r="G249">
        <f>'OHL Raw'!F249</f>
        <v>67</v>
      </c>
      <c r="H249" s="1">
        <f>'OHL Raw'!U249</f>
        <v>18.079999999999998</v>
      </c>
      <c r="I249" s="1">
        <f>'OHL Raw'!T249</f>
        <v>1211.5</v>
      </c>
      <c r="J249">
        <f>'OHL Raw'!AH249</f>
        <v>95</v>
      </c>
      <c r="K249">
        <f>'OHL Raw'!AI249</f>
        <v>57</v>
      </c>
      <c r="L249" s="1">
        <f t="shared" si="39"/>
        <v>4.7049112670243503</v>
      </c>
      <c r="M249" s="1">
        <f t="shared" si="40"/>
        <v>2.8229467602146099</v>
      </c>
      <c r="N249">
        <f>'OHL Raw'!L249</f>
        <v>109</v>
      </c>
      <c r="O249" s="1">
        <f t="shared" si="41"/>
        <v>5.3982666116384648</v>
      </c>
      <c r="P249">
        <f>'OHL Raw'!AK249</f>
        <v>2</v>
      </c>
      <c r="Q249">
        <f>'OHL Raw'!AN249</f>
        <v>3</v>
      </c>
      <c r="R249">
        <f>'OHL Raw'!AQ249</f>
        <v>104</v>
      </c>
      <c r="S249" s="1">
        <f t="shared" si="46"/>
        <v>1.834862385321101</v>
      </c>
      <c r="T249" s="1">
        <f t="shared" si="47"/>
        <v>2.7522935779816518</v>
      </c>
      <c r="U249" s="1">
        <f t="shared" si="48"/>
        <v>95.412844036697251</v>
      </c>
      <c r="V249">
        <f>'OHL Raw'!J249</f>
        <v>16</v>
      </c>
      <c r="W249" s="1">
        <f t="shared" si="42"/>
        <v>0.7924061081304169</v>
      </c>
      <c r="X249">
        <f>'OHL Raw'!G249</f>
        <v>6</v>
      </c>
      <c r="Y249" s="1">
        <f t="shared" si="43"/>
        <v>0.29715229054890629</v>
      </c>
      <c r="Z249">
        <f>'OHL Raw'!AJ249</f>
        <v>1</v>
      </c>
      <c r="AA249">
        <f>'OHL Raw'!AM249</f>
        <v>1</v>
      </c>
      <c r="AB249">
        <f>'OHL Raw'!AP249</f>
        <v>4</v>
      </c>
      <c r="AC249" s="1">
        <f t="shared" si="49"/>
        <v>7.600135376776616</v>
      </c>
      <c r="AD249" s="1">
        <f t="shared" si="44"/>
        <v>0.37639960594849109</v>
      </c>
      <c r="AE249" s="1">
        <f t="shared" si="50"/>
        <v>5.5045871559633035</v>
      </c>
      <c r="AF249" s="1">
        <f t="shared" si="51"/>
        <v>6.9726012630978138</v>
      </c>
      <c r="AG249">
        <f>'OHL Raw'!AB249</f>
        <v>14.29</v>
      </c>
      <c r="AH249">
        <f>'OHL Raw'!AC249</f>
        <v>14.14</v>
      </c>
      <c r="AI249">
        <f>'OHL Raw'!AD249</f>
        <v>54.45</v>
      </c>
      <c r="AJ249">
        <f>'OHL Raw'!AE249</f>
        <v>51.07</v>
      </c>
    </row>
    <row r="250" spans="1:36" x14ac:dyDescent="0.2">
      <c r="A250" t="str">
        <f>'OHL Raw'!B250</f>
        <v>Joseph Garreffa</v>
      </c>
      <c r="B250" t="s">
        <v>1748</v>
      </c>
      <c r="C250" t="str">
        <f>'OHL Raw'!C250</f>
        <v>RW</v>
      </c>
      <c r="D250" t="str">
        <f t="shared" si="45"/>
        <v>F</v>
      </c>
      <c r="E250" t="str">
        <f>IF(ISNUMBER(SEARCH("/",'OHL Raw'!D250))=TRUE,"Multiple",'OHL Raw'!D250)</f>
        <v>KIT</v>
      </c>
      <c r="F250" s="2">
        <f ca="1">ROUNDDOWN('OHL Raw'!E250+((TODAY()-42993)/365),0)</f>
        <v>18</v>
      </c>
      <c r="G250">
        <f>'OHL Raw'!F250</f>
        <v>68</v>
      </c>
      <c r="H250" s="1">
        <f>'OHL Raw'!U250</f>
        <v>15.83</v>
      </c>
      <c r="I250" s="1">
        <f>'OHL Raw'!T250</f>
        <v>1076.21</v>
      </c>
      <c r="J250">
        <f>'OHL Raw'!AH250</f>
        <v>64</v>
      </c>
      <c r="K250">
        <f>'OHL Raw'!AI250</f>
        <v>56</v>
      </c>
      <c r="L250" s="1">
        <f t="shared" si="39"/>
        <v>3.5680768623224091</v>
      </c>
      <c r="M250" s="1">
        <f t="shared" si="40"/>
        <v>3.1220672545321082</v>
      </c>
      <c r="N250">
        <f>'OHL Raw'!L250</f>
        <v>79</v>
      </c>
      <c r="O250" s="1">
        <f t="shared" si="41"/>
        <v>4.4043448769292235</v>
      </c>
      <c r="P250">
        <f>'OHL Raw'!AK250</f>
        <v>12</v>
      </c>
      <c r="Q250">
        <f>'OHL Raw'!AN250</f>
        <v>8</v>
      </c>
      <c r="R250">
        <f>'OHL Raw'!AQ250</f>
        <v>59</v>
      </c>
      <c r="S250" s="1">
        <f t="shared" si="46"/>
        <v>15.18987341772152</v>
      </c>
      <c r="T250" s="1">
        <f t="shared" si="47"/>
        <v>10.126582278481013</v>
      </c>
      <c r="U250" s="1">
        <f t="shared" si="48"/>
        <v>74.683544303797461</v>
      </c>
      <c r="V250">
        <f>'OHL Raw'!J250</f>
        <v>20</v>
      </c>
      <c r="W250" s="1">
        <f t="shared" si="42"/>
        <v>1.1150240194757528</v>
      </c>
      <c r="X250">
        <f>'OHL Raw'!G250</f>
        <v>6</v>
      </c>
      <c r="Y250" s="1">
        <f t="shared" si="43"/>
        <v>0.33450720584272586</v>
      </c>
      <c r="Z250">
        <f>'OHL Raw'!AJ250</f>
        <v>1</v>
      </c>
      <c r="AA250">
        <f>'OHL Raw'!AM250</f>
        <v>1</v>
      </c>
      <c r="AB250">
        <f>'OHL Raw'!AP250</f>
        <v>4</v>
      </c>
      <c r="AC250" s="1">
        <f t="shared" si="49"/>
        <v>7.673958853117492</v>
      </c>
      <c r="AD250" s="1">
        <f t="shared" si="44"/>
        <v>0.42783242228473023</v>
      </c>
      <c r="AE250" s="1">
        <f t="shared" si="50"/>
        <v>7.59493670886076</v>
      </c>
      <c r="AF250" s="1">
        <f t="shared" si="51"/>
        <v>9.7138719659715065</v>
      </c>
      <c r="AG250">
        <f>'OHL Raw'!AB250</f>
        <v>14.4</v>
      </c>
      <c r="AH250">
        <f>'OHL Raw'!AC250</f>
        <v>14.2</v>
      </c>
      <c r="AI250">
        <f>'OHL Raw'!AD250</f>
        <v>54.4</v>
      </c>
      <c r="AJ250">
        <f>'OHL Raw'!AE250</f>
        <v>49.74</v>
      </c>
    </row>
    <row r="251" spans="1:36" x14ac:dyDescent="0.2">
      <c r="A251" t="str">
        <f>'OHL Raw'!B251</f>
        <v>Joseph Mack</v>
      </c>
      <c r="B251" t="s">
        <v>1748</v>
      </c>
      <c r="C251" t="str">
        <f>'OHL Raw'!C251</f>
        <v>C</v>
      </c>
      <c r="D251" t="str">
        <f t="shared" si="45"/>
        <v>F</v>
      </c>
      <c r="E251" t="str">
        <f>IF(ISNUMBER(SEARCH("/",'OHL Raw'!D251))=TRUE,"Multiple",'OHL Raw'!D251)</f>
        <v>ER</v>
      </c>
      <c r="F251" s="2">
        <f ca="1">ROUNDDOWN('OHL Raw'!E251+((TODAY()-42993)/365),0)</f>
        <v>18</v>
      </c>
      <c r="G251">
        <f>'OHL Raw'!F251</f>
        <v>51</v>
      </c>
      <c r="H251" s="1">
        <f>'OHL Raw'!U251</f>
        <v>9.6</v>
      </c>
      <c r="I251" s="1">
        <f>'OHL Raw'!T251</f>
        <v>489.6</v>
      </c>
      <c r="J251">
        <f>'OHL Raw'!AH251</f>
        <v>17</v>
      </c>
      <c r="K251">
        <f>'OHL Raw'!AI251</f>
        <v>24</v>
      </c>
      <c r="L251" s="1">
        <f t="shared" si="39"/>
        <v>2.0833333333333335</v>
      </c>
      <c r="M251" s="1">
        <f t="shared" si="40"/>
        <v>2.9411764705882351</v>
      </c>
      <c r="N251">
        <f>'OHL Raw'!L251</f>
        <v>53</v>
      </c>
      <c r="O251" s="1">
        <f t="shared" si="41"/>
        <v>6.4950980392156854</v>
      </c>
      <c r="P251">
        <f>'OHL Raw'!AK251</f>
        <v>6</v>
      </c>
      <c r="Q251">
        <f>'OHL Raw'!AN251</f>
        <v>12</v>
      </c>
      <c r="R251">
        <f>'OHL Raw'!AQ251</f>
        <v>35</v>
      </c>
      <c r="S251" s="1">
        <f t="shared" si="46"/>
        <v>11.320754716981133</v>
      </c>
      <c r="T251" s="1">
        <f t="shared" si="47"/>
        <v>22.641509433962266</v>
      </c>
      <c r="U251" s="1">
        <f t="shared" si="48"/>
        <v>66.037735849056602</v>
      </c>
      <c r="V251">
        <f>'OHL Raw'!J251</f>
        <v>8</v>
      </c>
      <c r="W251" s="1">
        <f t="shared" si="42"/>
        <v>0.98039215686274517</v>
      </c>
      <c r="X251">
        <f>'OHL Raw'!G251</f>
        <v>6</v>
      </c>
      <c r="Y251" s="1">
        <f t="shared" si="43"/>
        <v>0.73529411764705876</v>
      </c>
      <c r="Z251">
        <f>'OHL Raw'!AJ251</f>
        <v>3</v>
      </c>
      <c r="AA251">
        <f>'OHL Raw'!AM251</f>
        <v>0</v>
      </c>
      <c r="AB251">
        <f>'OHL Raw'!AP251</f>
        <v>3</v>
      </c>
      <c r="AC251" s="1">
        <f t="shared" si="49"/>
        <v>5.4971005901175234</v>
      </c>
      <c r="AD251" s="1">
        <f t="shared" si="44"/>
        <v>0.67366428800459843</v>
      </c>
      <c r="AE251" s="1">
        <f t="shared" si="50"/>
        <v>11.320754716981133</v>
      </c>
      <c r="AF251" s="1">
        <f t="shared" si="51"/>
        <v>10.371887905882119</v>
      </c>
      <c r="AG251">
        <f>'OHL Raw'!AB251</f>
        <v>13.87</v>
      </c>
      <c r="AH251">
        <f>'OHL Raw'!AC251</f>
        <v>13.15</v>
      </c>
      <c r="AI251">
        <f>'OHL Raw'!AD251</f>
        <v>43.68</v>
      </c>
      <c r="AJ251">
        <f>'OHL Raw'!AE251</f>
        <v>48.86</v>
      </c>
    </row>
    <row r="252" spans="1:36" x14ac:dyDescent="0.2">
      <c r="A252" t="str">
        <f>'OHL Raw'!B252</f>
        <v>Joseph Mizzi</v>
      </c>
      <c r="B252" t="s">
        <v>1748</v>
      </c>
      <c r="C252" t="str">
        <f>'OHL Raw'!C252</f>
        <v>LW</v>
      </c>
      <c r="D252" t="str">
        <f t="shared" si="45"/>
        <v>F</v>
      </c>
      <c r="E252" t="str">
        <f>IF(ISNUMBER(SEARCH("/",'OHL Raw'!D252))=TRUE,"Multiple",'OHL Raw'!D252)</f>
        <v>WSR</v>
      </c>
      <c r="F252" s="2">
        <f ca="1">ROUNDDOWN('OHL Raw'!E252+((TODAY()-42993)/365),0)</f>
        <v>20</v>
      </c>
      <c r="G252">
        <f>'OHL Raw'!F252</f>
        <v>4</v>
      </c>
      <c r="H252" s="1">
        <f>'OHL Raw'!U252</f>
        <v>0</v>
      </c>
      <c r="I252" s="1">
        <f>'OHL Raw'!T252</f>
        <v>0</v>
      </c>
      <c r="J252">
        <f>'OHL Raw'!AH252</f>
        <v>0</v>
      </c>
      <c r="K252">
        <f>'OHL Raw'!AI252</f>
        <v>0</v>
      </c>
      <c r="L252" s="1" t="e">
        <f t="shared" si="39"/>
        <v>#DIV/0!</v>
      </c>
      <c r="M252" s="1" t="e">
        <f t="shared" si="40"/>
        <v>#DIV/0!</v>
      </c>
      <c r="N252">
        <f>'OHL Raw'!L252</f>
        <v>4</v>
      </c>
      <c r="O252" s="1" t="e">
        <f t="shared" si="41"/>
        <v>#DIV/0!</v>
      </c>
      <c r="P252">
        <f>'OHL Raw'!AK252</f>
        <v>1</v>
      </c>
      <c r="Q252">
        <f>'OHL Raw'!AN252</f>
        <v>2</v>
      </c>
      <c r="R252">
        <f>'OHL Raw'!AQ252</f>
        <v>1</v>
      </c>
      <c r="S252" s="1">
        <f t="shared" si="46"/>
        <v>25</v>
      </c>
      <c r="T252" s="1">
        <f t="shared" si="47"/>
        <v>50</v>
      </c>
      <c r="U252" s="1">
        <f t="shared" si="48"/>
        <v>25</v>
      </c>
      <c r="V252">
        <f>'OHL Raw'!J252</f>
        <v>0</v>
      </c>
      <c r="W252" s="1" t="e">
        <f t="shared" si="42"/>
        <v>#DIV/0!</v>
      </c>
      <c r="X252">
        <f>'OHL Raw'!G252</f>
        <v>0</v>
      </c>
      <c r="Y252" s="1" t="e">
        <f t="shared" si="43"/>
        <v>#DIV/0!</v>
      </c>
      <c r="Z252">
        <f>'OHL Raw'!AJ252</f>
        <v>0</v>
      </c>
      <c r="AA252">
        <f>'OHL Raw'!AM252</f>
        <v>0</v>
      </c>
      <c r="AB252">
        <f>'OHL Raw'!AP252</f>
        <v>0</v>
      </c>
      <c r="AC252" s="1">
        <f t="shared" si="49"/>
        <v>0.60570956632164974</v>
      </c>
      <c r="AD252" s="1" t="e">
        <f t="shared" si="44"/>
        <v>#DIV/0!</v>
      </c>
      <c r="AE252" s="1">
        <f t="shared" si="50"/>
        <v>0</v>
      </c>
      <c r="AF252" s="1">
        <f t="shared" si="51"/>
        <v>15.142739158041243</v>
      </c>
      <c r="AG252">
        <f>'OHL Raw'!AB252</f>
        <v>0</v>
      </c>
      <c r="AH252">
        <f>'OHL Raw'!AC252</f>
        <v>0</v>
      </c>
      <c r="AI252">
        <f>'OHL Raw'!AD252</f>
        <v>0</v>
      </c>
      <c r="AJ252">
        <f>'OHL Raw'!AE252</f>
        <v>0</v>
      </c>
    </row>
    <row r="253" spans="1:36" x14ac:dyDescent="0.2">
      <c r="A253" t="str">
        <f>'OHL Raw'!B253</f>
        <v>Joseph Rupoli</v>
      </c>
      <c r="B253" t="s">
        <v>1748</v>
      </c>
      <c r="C253" t="str">
        <f>'OHL Raw'!C253</f>
        <v>D</v>
      </c>
      <c r="D253" t="str">
        <f t="shared" si="45"/>
        <v>D</v>
      </c>
      <c r="E253" t="str">
        <f>IF(ISNUMBER(SEARCH("/",'OHL Raw'!D253))=TRUE,"Multiple",'OHL Raw'!D253)</f>
        <v>OSH</v>
      </c>
      <c r="F253" s="2">
        <f ca="1">ROUNDDOWN('OHL Raw'!E253+((TODAY()-42993)/365),0)</f>
        <v>17</v>
      </c>
      <c r="G253">
        <f>'OHL Raw'!F253</f>
        <v>9</v>
      </c>
      <c r="H253" s="1">
        <f>'OHL Raw'!U253</f>
        <v>9.57</v>
      </c>
      <c r="I253" s="1">
        <f>'OHL Raw'!T253</f>
        <v>86.12</v>
      </c>
      <c r="J253">
        <f>'OHL Raw'!AH253</f>
        <v>4</v>
      </c>
      <c r="K253">
        <f>'OHL Raw'!AI253</f>
        <v>2</v>
      </c>
      <c r="L253" s="1">
        <f t="shared" si="39"/>
        <v>2.7868091035764051</v>
      </c>
      <c r="M253" s="1">
        <f t="shared" si="40"/>
        <v>1.3934045517882026</v>
      </c>
      <c r="N253">
        <f>'OHL Raw'!L253</f>
        <v>1</v>
      </c>
      <c r="O253" s="1">
        <f t="shared" si="41"/>
        <v>0.69670227589410128</v>
      </c>
      <c r="P253">
        <f>'OHL Raw'!AK253</f>
        <v>0</v>
      </c>
      <c r="Q253">
        <f>'OHL Raw'!AN253</f>
        <v>0</v>
      </c>
      <c r="R253">
        <f>'OHL Raw'!AQ253</f>
        <v>1</v>
      </c>
      <c r="S253" s="1">
        <f t="shared" si="46"/>
        <v>0</v>
      </c>
      <c r="T253" s="1">
        <f t="shared" si="47"/>
        <v>0</v>
      </c>
      <c r="U253" s="1">
        <f t="shared" si="48"/>
        <v>100</v>
      </c>
      <c r="V253">
        <f>'OHL Raw'!J253</f>
        <v>0</v>
      </c>
      <c r="W253" s="1">
        <f t="shared" si="42"/>
        <v>0</v>
      </c>
      <c r="X253">
        <f>'OHL Raw'!G253</f>
        <v>0</v>
      </c>
      <c r="Y253" s="1">
        <f t="shared" si="43"/>
        <v>0</v>
      </c>
      <c r="Z253">
        <f>'OHL Raw'!AJ253</f>
        <v>0</v>
      </c>
      <c r="AA253">
        <f>'OHL Raw'!AM253</f>
        <v>0</v>
      </c>
      <c r="AB253">
        <f>'OHL Raw'!AP253</f>
        <v>0</v>
      </c>
      <c r="AC253" s="1">
        <f t="shared" si="49"/>
        <v>6.4235972144400869E-2</v>
      </c>
      <c r="AD253" s="1">
        <f t="shared" si="44"/>
        <v>4.4753347987274178E-2</v>
      </c>
      <c r="AE253" s="1">
        <f t="shared" si="50"/>
        <v>0</v>
      </c>
      <c r="AF253" s="1">
        <f t="shared" si="51"/>
        <v>6.423597214440087</v>
      </c>
      <c r="AG253">
        <f>'OHL Raw'!AB253</f>
        <v>12.42</v>
      </c>
      <c r="AH253">
        <f>'OHL Raw'!AC253</f>
        <v>13.75</v>
      </c>
      <c r="AI253">
        <f>'OHL Raw'!AD253</f>
        <v>47.48</v>
      </c>
      <c r="AJ253">
        <f>'OHL Raw'!AE253</f>
        <v>46.81</v>
      </c>
    </row>
    <row r="254" spans="1:36" x14ac:dyDescent="0.2">
      <c r="A254" t="str">
        <f>'OHL Raw'!B254</f>
        <v>Josh Nelson</v>
      </c>
      <c r="B254" t="s">
        <v>1748</v>
      </c>
      <c r="C254" t="str">
        <f>'OHL Raw'!C254</f>
        <v>C</v>
      </c>
      <c r="D254" t="str">
        <f t="shared" si="45"/>
        <v>F</v>
      </c>
      <c r="E254" t="str">
        <f>IF(ISNUMBER(SEARCH("/",'OHL Raw'!D254))=TRUE,"Multiple",'OHL Raw'!D254)</f>
        <v>LDN</v>
      </c>
      <c r="F254" s="2">
        <f ca="1">ROUNDDOWN('OHL Raw'!E254+((TODAY()-42993)/365),0)</f>
        <v>18</v>
      </c>
      <c r="G254">
        <f>'OHL Raw'!F254</f>
        <v>65</v>
      </c>
      <c r="H254" s="1">
        <f>'OHL Raw'!U254</f>
        <v>9.89</v>
      </c>
      <c r="I254" s="1">
        <f>'OHL Raw'!T254</f>
        <v>643.02</v>
      </c>
      <c r="J254">
        <f>'OHL Raw'!AH254</f>
        <v>19</v>
      </c>
      <c r="K254">
        <f>'OHL Raw'!AI254</f>
        <v>28</v>
      </c>
      <c r="L254" s="1">
        <f t="shared" si="39"/>
        <v>1.7728842026686573</v>
      </c>
      <c r="M254" s="1">
        <f t="shared" si="40"/>
        <v>2.6126714565643372</v>
      </c>
      <c r="N254">
        <f>'OHL Raw'!L254</f>
        <v>50</v>
      </c>
      <c r="O254" s="1">
        <f t="shared" si="41"/>
        <v>4.6654847438648881</v>
      </c>
      <c r="P254">
        <f>'OHL Raw'!AK254</f>
        <v>13</v>
      </c>
      <c r="Q254">
        <f>'OHL Raw'!AN254</f>
        <v>7</v>
      </c>
      <c r="R254">
        <f>'OHL Raw'!AQ254</f>
        <v>30</v>
      </c>
      <c r="S254" s="1">
        <f t="shared" si="46"/>
        <v>26</v>
      </c>
      <c r="T254" s="1">
        <f t="shared" si="47"/>
        <v>14.000000000000002</v>
      </c>
      <c r="U254" s="1">
        <f t="shared" si="48"/>
        <v>60</v>
      </c>
      <c r="V254">
        <f>'OHL Raw'!J254</f>
        <v>12</v>
      </c>
      <c r="W254" s="1">
        <f t="shared" si="42"/>
        <v>1.119716338527573</v>
      </c>
      <c r="X254">
        <f>'OHL Raw'!G254</f>
        <v>7</v>
      </c>
      <c r="Y254" s="1">
        <f t="shared" si="43"/>
        <v>0.6531678641410843</v>
      </c>
      <c r="Z254">
        <f>'OHL Raw'!AJ254</f>
        <v>4</v>
      </c>
      <c r="AA254">
        <f>'OHL Raw'!AM254</f>
        <v>1</v>
      </c>
      <c r="AB254">
        <f>'OHL Raw'!AP254</f>
        <v>2</v>
      </c>
      <c r="AC254" s="1">
        <f t="shared" si="49"/>
        <v>5.8625305113203998</v>
      </c>
      <c r="AD254" s="1">
        <f t="shared" si="44"/>
        <v>0.54703093322015484</v>
      </c>
      <c r="AE254" s="1">
        <f t="shared" si="50"/>
        <v>14.000000000000002</v>
      </c>
      <c r="AF254" s="1">
        <f t="shared" si="51"/>
        <v>11.7250610226408</v>
      </c>
      <c r="AG254">
        <f>'OHL Raw'!AB254</f>
        <v>12.84</v>
      </c>
      <c r="AH254">
        <f>'OHL Raw'!AC254</f>
        <v>13.56</v>
      </c>
      <c r="AI254">
        <f>'OHL Raw'!AD254</f>
        <v>48.27</v>
      </c>
      <c r="AJ254">
        <f>'OHL Raw'!AE254</f>
        <v>48.44</v>
      </c>
    </row>
    <row r="255" spans="1:36" x14ac:dyDescent="0.2">
      <c r="A255" t="str">
        <f>'OHL Raw'!B255</f>
        <v>Josh Wainman</v>
      </c>
      <c r="B255" t="s">
        <v>1748</v>
      </c>
      <c r="C255" t="str">
        <f>'OHL Raw'!C255</f>
        <v>D</v>
      </c>
      <c r="D255" t="str">
        <f t="shared" si="45"/>
        <v>D</v>
      </c>
      <c r="E255" t="str">
        <f>IF(ISNUMBER(SEARCH("/",'OHL Raw'!D255))=TRUE,"Multiple",'OHL Raw'!D255)</f>
        <v>ER</v>
      </c>
      <c r="F255" s="2">
        <f ca="1">ROUNDDOWN('OHL Raw'!E255+((TODAY()-42993)/365),0)</f>
        <v>19</v>
      </c>
      <c r="G255">
        <f>'OHL Raw'!F255</f>
        <v>67</v>
      </c>
      <c r="H255" s="1">
        <f>'OHL Raw'!U255</f>
        <v>15.91</v>
      </c>
      <c r="I255" s="1">
        <f>'OHL Raw'!T255</f>
        <v>1065.73</v>
      </c>
      <c r="J255">
        <f>'OHL Raw'!AH255</f>
        <v>50</v>
      </c>
      <c r="K255">
        <f>'OHL Raw'!AI255</f>
        <v>75</v>
      </c>
      <c r="L255" s="1">
        <f t="shared" si="39"/>
        <v>2.8149718971972262</v>
      </c>
      <c r="M255" s="1">
        <f t="shared" si="40"/>
        <v>4.2224578457958399</v>
      </c>
      <c r="N255">
        <f>'OHL Raw'!L255</f>
        <v>63</v>
      </c>
      <c r="O255" s="1">
        <f t="shared" si="41"/>
        <v>3.546864590468505</v>
      </c>
      <c r="P255">
        <f>'OHL Raw'!AK255</f>
        <v>2</v>
      </c>
      <c r="Q255">
        <f>'OHL Raw'!AN255</f>
        <v>3</v>
      </c>
      <c r="R255">
        <f>'OHL Raw'!AQ255</f>
        <v>58</v>
      </c>
      <c r="S255" s="1">
        <f t="shared" si="46"/>
        <v>3.1746031746031744</v>
      </c>
      <c r="T255" s="1">
        <f t="shared" si="47"/>
        <v>4.7619047619047619</v>
      </c>
      <c r="U255" s="1">
        <f t="shared" si="48"/>
        <v>92.063492063492063</v>
      </c>
      <c r="V255">
        <f>'OHL Raw'!J255</f>
        <v>6</v>
      </c>
      <c r="W255" s="1">
        <f t="shared" si="42"/>
        <v>0.33779662766366714</v>
      </c>
      <c r="X255">
        <f>'OHL Raw'!G255</f>
        <v>4</v>
      </c>
      <c r="Y255" s="1">
        <f t="shared" si="43"/>
        <v>0.22519775177577811</v>
      </c>
      <c r="Z255">
        <f>'OHL Raw'!AJ255</f>
        <v>0</v>
      </c>
      <c r="AA255">
        <f>'OHL Raw'!AM255</f>
        <v>0</v>
      </c>
      <c r="AB255">
        <f>'OHL Raw'!AP255</f>
        <v>4</v>
      </c>
      <c r="AC255" s="1">
        <f t="shared" si="49"/>
        <v>4.6452806581341761</v>
      </c>
      <c r="AD255" s="1">
        <f t="shared" si="44"/>
        <v>0.26152669014483088</v>
      </c>
      <c r="AE255" s="1">
        <f t="shared" si="50"/>
        <v>6.3492063492063489</v>
      </c>
      <c r="AF255" s="1">
        <f t="shared" si="51"/>
        <v>7.3734613621177409</v>
      </c>
      <c r="AG255">
        <f>'OHL Raw'!AB255</f>
        <v>13.6</v>
      </c>
      <c r="AH255">
        <f>'OHL Raw'!AC255</f>
        <v>13.76</v>
      </c>
      <c r="AI255">
        <f>'OHL Raw'!AD255</f>
        <v>45.4</v>
      </c>
      <c r="AJ255">
        <f>'OHL Raw'!AE255</f>
        <v>49.84</v>
      </c>
    </row>
    <row r="256" spans="1:36" x14ac:dyDescent="0.2">
      <c r="A256" t="str">
        <f>'OHL Raw'!B256</f>
        <v>Joshua Dame</v>
      </c>
      <c r="B256" t="s">
        <v>1748</v>
      </c>
      <c r="C256" t="str">
        <f>'OHL Raw'!C256</f>
        <v>LW</v>
      </c>
      <c r="D256" t="str">
        <f t="shared" si="45"/>
        <v>F</v>
      </c>
      <c r="E256" t="str">
        <f>IF(ISNUMBER(SEARCH("/",'OHL Raw'!D256))=TRUE,"Multiple",'OHL Raw'!D256)</f>
        <v>NIAG</v>
      </c>
      <c r="F256" s="2">
        <f ca="1">ROUNDDOWN('OHL Raw'!E256+((TODAY()-42993)/365),0)</f>
        <v>20</v>
      </c>
      <c r="G256">
        <f>'OHL Raw'!F256</f>
        <v>13</v>
      </c>
      <c r="H256" s="1">
        <f>'OHL Raw'!U256</f>
        <v>9.33</v>
      </c>
      <c r="I256" s="1">
        <f>'OHL Raw'!T256</f>
        <v>121.24</v>
      </c>
      <c r="J256">
        <f>'OHL Raw'!AH256</f>
        <v>5</v>
      </c>
      <c r="K256">
        <f>'OHL Raw'!AI256</f>
        <v>5</v>
      </c>
      <c r="L256" s="1">
        <f t="shared" si="39"/>
        <v>2.4744308808973936</v>
      </c>
      <c r="M256" s="1">
        <f t="shared" si="40"/>
        <v>2.4744308808973936</v>
      </c>
      <c r="N256">
        <f>'OHL Raw'!L256</f>
        <v>7</v>
      </c>
      <c r="O256" s="1">
        <f t="shared" si="41"/>
        <v>3.4642032332563515</v>
      </c>
      <c r="P256">
        <f>'OHL Raw'!AK256</f>
        <v>2</v>
      </c>
      <c r="Q256">
        <f>'OHL Raw'!AN256</f>
        <v>1</v>
      </c>
      <c r="R256">
        <f>'OHL Raw'!AQ256</f>
        <v>4</v>
      </c>
      <c r="S256" s="1">
        <f t="shared" si="46"/>
        <v>28.571428571428569</v>
      </c>
      <c r="T256" s="1">
        <f t="shared" si="47"/>
        <v>14.285714285714285</v>
      </c>
      <c r="U256" s="1">
        <f t="shared" si="48"/>
        <v>57.142857142857139</v>
      </c>
      <c r="V256">
        <f>'OHL Raw'!J256</f>
        <v>3</v>
      </c>
      <c r="W256" s="1">
        <f t="shared" si="42"/>
        <v>1.4846585285384362</v>
      </c>
      <c r="X256">
        <f>'OHL Raw'!G256</f>
        <v>1</v>
      </c>
      <c r="Y256" s="1">
        <f t="shared" si="43"/>
        <v>0.49488617617947878</v>
      </c>
      <c r="Z256">
        <f>'OHL Raw'!AJ256</f>
        <v>0</v>
      </c>
      <c r="AA256">
        <f>'OHL Raw'!AM256</f>
        <v>1</v>
      </c>
      <c r="AB256">
        <f>'OHL Raw'!AP256</f>
        <v>0</v>
      </c>
      <c r="AC256" s="1">
        <f t="shared" si="49"/>
        <v>0.84983233314538631</v>
      </c>
      <c r="AD256" s="1">
        <f t="shared" si="44"/>
        <v>0.42057027374400513</v>
      </c>
      <c r="AE256" s="1">
        <f t="shared" si="50"/>
        <v>14.285714285714285</v>
      </c>
      <c r="AF256" s="1">
        <f t="shared" si="51"/>
        <v>12.140461902076947</v>
      </c>
      <c r="AG256">
        <f>'OHL Raw'!AB256</f>
        <v>12.58</v>
      </c>
      <c r="AH256">
        <f>'OHL Raw'!AC256</f>
        <v>13.48</v>
      </c>
      <c r="AI256">
        <f>'OHL Raw'!AD256</f>
        <v>48.46</v>
      </c>
      <c r="AJ256">
        <f>'OHL Raw'!AE256</f>
        <v>45.72</v>
      </c>
    </row>
    <row r="257" spans="1:36" x14ac:dyDescent="0.2">
      <c r="A257" t="str">
        <f>'OHL Raw'!B257</f>
        <v>Justin Brazeau</v>
      </c>
      <c r="B257" t="s">
        <v>1748</v>
      </c>
      <c r="C257" t="str">
        <f>'OHL Raw'!C257</f>
        <v>RW</v>
      </c>
      <c r="D257" t="str">
        <f t="shared" si="45"/>
        <v>F</v>
      </c>
      <c r="E257" t="str">
        <f>IF(ISNUMBER(SEARCH("/",'OHL Raw'!D257))=TRUE,"Multiple",'OHL Raw'!D257)</f>
        <v>NB</v>
      </c>
      <c r="F257" s="2">
        <f ca="1">ROUNDDOWN('OHL Raw'!E257+((TODAY()-42993)/365),0)</f>
        <v>20</v>
      </c>
      <c r="G257">
        <f>'OHL Raw'!F257</f>
        <v>68</v>
      </c>
      <c r="H257" s="1">
        <f>'OHL Raw'!U257</f>
        <v>17.670000000000002</v>
      </c>
      <c r="I257" s="1">
        <f>'OHL Raw'!T257</f>
        <v>1201.8800000000001</v>
      </c>
      <c r="J257">
        <f>'OHL Raw'!AH257</f>
        <v>68</v>
      </c>
      <c r="K257">
        <f>'OHL Raw'!AI257</f>
        <v>62</v>
      </c>
      <c r="L257" s="1">
        <f t="shared" si="39"/>
        <v>3.3946816653908876</v>
      </c>
      <c r="M257" s="1">
        <f t="shared" si="40"/>
        <v>3.0951509302093387</v>
      </c>
      <c r="N257">
        <f>'OHL Raw'!L257</f>
        <v>188</v>
      </c>
      <c r="O257" s="1">
        <f t="shared" si="41"/>
        <v>9.385296369021864</v>
      </c>
      <c r="P257">
        <f>'OHL Raw'!AK257</f>
        <v>41</v>
      </c>
      <c r="Q257">
        <f>'OHL Raw'!AN257</f>
        <v>29</v>
      </c>
      <c r="R257">
        <f>'OHL Raw'!AQ257</f>
        <v>118</v>
      </c>
      <c r="S257" s="1">
        <f t="shared" si="46"/>
        <v>21.808510638297875</v>
      </c>
      <c r="T257" s="1">
        <f t="shared" si="47"/>
        <v>15.425531914893616</v>
      </c>
      <c r="U257" s="1">
        <f t="shared" si="48"/>
        <v>62.765957446808507</v>
      </c>
      <c r="V257">
        <f>'OHL Raw'!J257</f>
        <v>44</v>
      </c>
      <c r="W257" s="1">
        <f t="shared" si="42"/>
        <v>2.1965587246646918</v>
      </c>
      <c r="X257">
        <f>'OHL Raw'!G257</f>
        <v>22</v>
      </c>
      <c r="Y257" s="1">
        <f t="shared" si="43"/>
        <v>1.0982793623323459</v>
      </c>
      <c r="Z257">
        <f>'OHL Raw'!AJ257</f>
        <v>12</v>
      </c>
      <c r="AA257">
        <f>'OHL Raw'!AM257</f>
        <v>2</v>
      </c>
      <c r="AB257">
        <f>'OHL Raw'!AP257</f>
        <v>8</v>
      </c>
      <c r="AC257" s="1">
        <f t="shared" si="49"/>
        <v>21.12255760074121</v>
      </c>
      <c r="AD257" s="1">
        <f t="shared" si="44"/>
        <v>1.0544758678441046</v>
      </c>
      <c r="AE257" s="1">
        <f t="shared" si="50"/>
        <v>11.702127659574469</v>
      </c>
      <c r="AF257" s="1">
        <f t="shared" si="51"/>
        <v>11.235402979117664</v>
      </c>
      <c r="AG257">
        <f>'OHL Raw'!AB257</f>
        <v>15.24</v>
      </c>
      <c r="AH257">
        <f>'OHL Raw'!AC257</f>
        <v>14.25</v>
      </c>
      <c r="AI257">
        <f>'OHL Raw'!AD257</f>
        <v>50.39</v>
      </c>
      <c r="AJ257">
        <f>'OHL Raw'!AE257</f>
        <v>51.02</v>
      </c>
    </row>
    <row r="258" spans="1:36" x14ac:dyDescent="0.2">
      <c r="A258" t="str">
        <f>'OHL Raw'!B258</f>
        <v>Justin Lemcke</v>
      </c>
      <c r="B258" t="s">
        <v>1748</v>
      </c>
      <c r="C258" t="str">
        <f>'OHL Raw'!C258</f>
        <v>D</v>
      </c>
      <c r="D258" t="str">
        <f t="shared" si="45"/>
        <v>D</v>
      </c>
      <c r="E258" t="str">
        <f>IF(ISNUMBER(SEARCH("/",'OHL Raw'!D258))=TRUE,"Multiple",'OHL Raw'!D258)</f>
        <v>HAM</v>
      </c>
      <c r="F258" s="2">
        <f ca="1">ROUNDDOWN('OHL Raw'!E258+((TODAY()-42993)/365),0)</f>
        <v>21</v>
      </c>
      <c r="G258">
        <f>'OHL Raw'!F258</f>
        <v>59</v>
      </c>
      <c r="H258" s="1">
        <f>'OHL Raw'!U258</f>
        <v>14.87</v>
      </c>
      <c r="I258" s="1">
        <f>'OHL Raw'!T258</f>
        <v>877.3</v>
      </c>
      <c r="J258">
        <f>'OHL Raw'!AH258</f>
        <v>55</v>
      </c>
      <c r="K258">
        <f>'OHL Raw'!AI258</f>
        <v>34</v>
      </c>
      <c r="L258" s="1">
        <f t="shared" ref="L258:L321" si="52">J258/I258*60</f>
        <v>3.761541091986778</v>
      </c>
      <c r="M258" s="1">
        <f t="shared" ref="M258:M321" si="53">K258/I258*60</f>
        <v>2.3253163114100079</v>
      </c>
      <c r="N258">
        <f>'OHL Raw'!L258</f>
        <v>85</v>
      </c>
      <c r="O258" s="1">
        <f t="shared" ref="O258:O321" si="54">(N258/I258)*60</f>
        <v>5.8132907785250199</v>
      </c>
      <c r="P258">
        <f>'OHL Raw'!AK258</f>
        <v>4</v>
      </c>
      <c r="Q258">
        <f>'OHL Raw'!AN258</f>
        <v>1</v>
      </c>
      <c r="R258">
        <f>'OHL Raw'!AQ258</f>
        <v>80</v>
      </c>
      <c r="S258" s="1">
        <f t="shared" si="46"/>
        <v>4.7058823529411766</v>
      </c>
      <c r="T258" s="1">
        <f t="shared" si="47"/>
        <v>1.1764705882352942</v>
      </c>
      <c r="U258" s="1">
        <f t="shared" si="48"/>
        <v>94.117647058823522</v>
      </c>
      <c r="V258">
        <f>'OHL Raw'!J258</f>
        <v>8</v>
      </c>
      <c r="W258" s="1">
        <f t="shared" ref="W258:W321" si="55">(V258/I258)*60</f>
        <v>0.54713324974353128</v>
      </c>
      <c r="X258">
        <f>'OHL Raw'!G258</f>
        <v>6</v>
      </c>
      <c r="Y258" s="1">
        <f t="shared" ref="Y258:Y321" si="56">(X258/I258)*60</f>
        <v>0.41034993730764852</v>
      </c>
      <c r="Z258">
        <f>'OHL Raw'!AJ258</f>
        <v>2</v>
      </c>
      <c r="AA258">
        <f>'OHL Raw'!AM258</f>
        <v>0</v>
      </c>
      <c r="AB258">
        <f>'OHL Raw'!AP258</f>
        <v>4</v>
      </c>
      <c r="AC258" s="1">
        <f t="shared" si="49"/>
        <v>6.1613017460920627</v>
      </c>
      <c r="AD258" s="1">
        <f t="shared" ref="AD258:AD321" si="57">(AC258/I258)*60</f>
        <v>0.42138163087373054</v>
      </c>
      <c r="AE258" s="1">
        <f t="shared" si="50"/>
        <v>7.0588235294117645</v>
      </c>
      <c r="AF258" s="1">
        <f t="shared" si="51"/>
        <v>7.2485902895200738</v>
      </c>
      <c r="AG258">
        <f>'OHL Raw'!AB258</f>
        <v>14.24</v>
      </c>
      <c r="AH258">
        <f>'OHL Raw'!AC258</f>
        <v>13.93</v>
      </c>
      <c r="AI258">
        <f>'OHL Raw'!AD258</f>
        <v>57.22</v>
      </c>
      <c r="AJ258">
        <f>'OHL Raw'!AE258</f>
        <v>48.81</v>
      </c>
    </row>
    <row r="259" spans="1:36" x14ac:dyDescent="0.2">
      <c r="A259" t="str">
        <f>'OHL Raw'!B259</f>
        <v>Justin MacPherson</v>
      </c>
      <c r="B259" t="s">
        <v>1748</v>
      </c>
      <c r="C259" t="str">
        <f>'OHL Raw'!C259</f>
        <v>D</v>
      </c>
      <c r="D259" t="str">
        <f t="shared" ref="D259:D322" si="58">IF(C259="D",C259,"F")</f>
        <v>D</v>
      </c>
      <c r="E259" t="str">
        <f>IF(ISNUMBER(SEARCH("/",'OHL Raw'!D259))=TRUE,"Multiple",'OHL Raw'!D259)</f>
        <v>NIAG</v>
      </c>
      <c r="F259" s="2">
        <f ca="1">ROUNDDOWN('OHL Raw'!E259+((TODAY()-42993)/365),0)</f>
        <v>17</v>
      </c>
      <c r="G259">
        <f>'OHL Raw'!F259</f>
        <v>66</v>
      </c>
      <c r="H259" s="1">
        <f>'OHL Raw'!U259</f>
        <v>15.26</v>
      </c>
      <c r="I259" s="1">
        <f>'OHL Raw'!T259</f>
        <v>1007.38</v>
      </c>
      <c r="J259">
        <f>'OHL Raw'!AH259</f>
        <v>52</v>
      </c>
      <c r="K259">
        <f>'OHL Raw'!AI259</f>
        <v>58</v>
      </c>
      <c r="L259" s="1">
        <f t="shared" si="52"/>
        <v>3.0971430840397862</v>
      </c>
      <c r="M259" s="1">
        <f t="shared" si="53"/>
        <v>3.4545057475828385</v>
      </c>
      <c r="N259">
        <f>'OHL Raw'!L259</f>
        <v>61</v>
      </c>
      <c r="O259" s="1">
        <f t="shared" si="54"/>
        <v>3.6331870793543648</v>
      </c>
      <c r="P259">
        <f>'OHL Raw'!AK259</f>
        <v>3</v>
      </c>
      <c r="Q259">
        <f>'OHL Raw'!AN259</f>
        <v>1</v>
      </c>
      <c r="R259">
        <f>'OHL Raw'!AQ259</f>
        <v>57</v>
      </c>
      <c r="S259" s="1">
        <f t="shared" ref="S259:S322" si="59">(P259/N259)*100</f>
        <v>4.918032786885246</v>
      </c>
      <c r="T259" s="1">
        <f t="shared" ref="T259:T322" si="60">(Q259/N259)*100</f>
        <v>1.639344262295082</v>
      </c>
      <c r="U259" s="1">
        <f t="shared" ref="U259:U322" si="61">(R259/N259)*100</f>
        <v>93.442622950819683</v>
      </c>
      <c r="V259">
        <f>'OHL Raw'!J259</f>
        <v>6</v>
      </c>
      <c r="W259" s="1">
        <f t="shared" si="55"/>
        <v>0.35736266354305229</v>
      </c>
      <c r="X259">
        <f>'OHL Raw'!G259</f>
        <v>0</v>
      </c>
      <c r="Y259" s="1">
        <f t="shared" si="56"/>
        <v>0</v>
      </c>
      <c r="Z259">
        <f>'OHL Raw'!AJ259</f>
        <v>0</v>
      </c>
      <c r="AA259">
        <f>'OHL Raw'!AM259</f>
        <v>0</v>
      </c>
      <c r="AB259">
        <f>'OHL Raw'!AP259</f>
        <v>0</v>
      </c>
      <c r="AC259" s="1">
        <f t="shared" ref="AC259:AC322" si="62">(P259*(SUM(Z:Z)/SUM(P:P)))+(Q259*(SUM(AA:AA)/SUM(Q:Q)))+(R259*(SUM(AB:AB)/SUM(R:R)))</f>
        <v>4.4691066217847375</v>
      </c>
      <c r="AD259" s="1">
        <f t="shared" si="57"/>
        <v>0.266181974336481</v>
      </c>
      <c r="AE259" s="1">
        <f t="shared" ref="AE259:AE322" si="63">(X259/N259)*100</f>
        <v>0</v>
      </c>
      <c r="AF259" s="1">
        <f t="shared" ref="AF259:AF322" si="64">((((SUM(Z:Z)/SUM(P:P))/SUM(P259:R259))*P259)+(((SUM(AA:AA)/SUM(Q:Q))/SUM(P259:R259))*Q259)+(((SUM(AB:AB)/SUM(R:R))/SUM(P259:R259))*R259))*100</f>
        <v>7.3264042980077662</v>
      </c>
      <c r="AG259">
        <f>'OHL Raw'!AB259</f>
        <v>12.89</v>
      </c>
      <c r="AH259">
        <f>'OHL Raw'!AC259</f>
        <v>14.22</v>
      </c>
      <c r="AI259">
        <f>'OHL Raw'!AD259</f>
        <v>51.81</v>
      </c>
      <c r="AJ259">
        <f>'OHL Raw'!AE259</f>
        <v>48.87</v>
      </c>
    </row>
    <row r="260" spans="1:36" x14ac:dyDescent="0.2">
      <c r="A260" t="str">
        <f>'OHL Raw'!B260</f>
        <v>Justin Murray</v>
      </c>
      <c r="B260" t="s">
        <v>1748</v>
      </c>
      <c r="C260" t="str">
        <f>'OHL Raw'!C260</f>
        <v>D</v>
      </c>
      <c r="D260" t="str">
        <f t="shared" si="58"/>
        <v>D</v>
      </c>
      <c r="E260" t="str">
        <f>IF(ISNUMBER(SEARCH("/",'OHL Raw'!D260))=TRUE,"Multiple",'OHL Raw'!D260)</f>
        <v>BAR</v>
      </c>
      <c r="F260" s="2">
        <f ca="1">ROUNDDOWN('OHL Raw'!E260+((TODAY()-42993)/365),0)</f>
        <v>19</v>
      </c>
      <c r="G260">
        <f>'OHL Raw'!F260</f>
        <v>62</v>
      </c>
      <c r="H260" s="1">
        <f>'OHL Raw'!U260</f>
        <v>16.09</v>
      </c>
      <c r="I260" s="1">
        <f>'OHL Raw'!T260</f>
        <v>997.8</v>
      </c>
      <c r="J260">
        <f>'OHL Raw'!AH260</f>
        <v>70</v>
      </c>
      <c r="K260">
        <f>'OHL Raw'!AI260</f>
        <v>53</v>
      </c>
      <c r="L260" s="1">
        <f t="shared" si="52"/>
        <v>4.2092603728202045</v>
      </c>
      <c r="M260" s="1">
        <f t="shared" si="53"/>
        <v>3.1870114251352977</v>
      </c>
      <c r="N260">
        <f>'OHL Raw'!L260</f>
        <v>112</v>
      </c>
      <c r="O260" s="1">
        <f t="shared" si="54"/>
        <v>6.7348165965123279</v>
      </c>
      <c r="P260">
        <f>'OHL Raw'!AK260</f>
        <v>5</v>
      </c>
      <c r="Q260">
        <f>'OHL Raw'!AN260</f>
        <v>3</v>
      </c>
      <c r="R260">
        <f>'OHL Raw'!AQ260</f>
        <v>104</v>
      </c>
      <c r="S260" s="1">
        <f t="shared" si="59"/>
        <v>4.4642857142857144</v>
      </c>
      <c r="T260" s="1">
        <f t="shared" si="60"/>
        <v>2.6785714285714284</v>
      </c>
      <c r="U260" s="1">
        <f t="shared" si="61"/>
        <v>92.857142857142861</v>
      </c>
      <c r="V260">
        <f>'OHL Raw'!J260</f>
        <v>13</v>
      </c>
      <c r="W260" s="1">
        <f t="shared" si="55"/>
        <v>0.78171978352375227</v>
      </c>
      <c r="X260">
        <f>'OHL Raw'!G260</f>
        <v>5</v>
      </c>
      <c r="Y260" s="1">
        <f t="shared" si="56"/>
        <v>0.30066145520144316</v>
      </c>
      <c r="Z260">
        <f>'OHL Raw'!AJ260</f>
        <v>1</v>
      </c>
      <c r="AA260">
        <f>'OHL Raw'!AM260</f>
        <v>0</v>
      </c>
      <c r="AB260">
        <f>'OHL Raw'!AP260</f>
        <v>4</v>
      </c>
      <c r="AC260" s="1">
        <f t="shared" si="62"/>
        <v>8.2444386717349332</v>
      </c>
      <c r="AD260" s="1">
        <f t="shared" si="57"/>
        <v>0.49575698567257565</v>
      </c>
      <c r="AE260" s="1">
        <f t="shared" si="63"/>
        <v>4.4642857142857144</v>
      </c>
      <c r="AF260" s="1">
        <f t="shared" si="64"/>
        <v>7.3611059569061901</v>
      </c>
      <c r="AG260">
        <f>'OHL Raw'!AB260</f>
        <v>13.29</v>
      </c>
      <c r="AH260">
        <f>'OHL Raw'!AC260</f>
        <v>14.23</v>
      </c>
      <c r="AI260">
        <f>'OHL Raw'!AD260</f>
        <v>58.17</v>
      </c>
      <c r="AJ260">
        <f>'OHL Raw'!AE260</f>
        <v>49.8</v>
      </c>
    </row>
    <row r="261" spans="1:36" x14ac:dyDescent="0.2">
      <c r="A261" t="str">
        <f>'OHL Raw'!B261</f>
        <v>Justin Pringle</v>
      </c>
      <c r="B261" t="s">
        <v>1748</v>
      </c>
      <c r="C261" t="str">
        <f>'OHL Raw'!C261</f>
        <v>LW</v>
      </c>
      <c r="D261" t="str">
        <f t="shared" si="58"/>
        <v>F</v>
      </c>
      <c r="E261" t="str">
        <f>IF(ISNUMBER(SEARCH("/",'OHL Raw'!D261))=TRUE,"Multiple",'OHL Raw'!D261)</f>
        <v>KGN</v>
      </c>
      <c r="F261" s="2">
        <f ca="1">ROUNDDOWN('OHL Raw'!E261+((TODAY()-42993)/365),0)</f>
        <v>18</v>
      </c>
      <c r="G261">
        <f>'OHL Raw'!F261</f>
        <v>25</v>
      </c>
      <c r="H261" s="1">
        <f>'OHL Raw'!U261</f>
        <v>8.1199999999999992</v>
      </c>
      <c r="I261" s="1">
        <f>'OHL Raw'!T261</f>
        <v>202.94</v>
      </c>
      <c r="J261">
        <f>'OHL Raw'!AH261</f>
        <v>7</v>
      </c>
      <c r="K261">
        <f>'OHL Raw'!AI261</f>
        <v>4</v>
      </c>
      <c r="L261" s="1">
        <f t="shared" si="52"/>
        <v>2.0695772149403764</v>
      </c>
      <c r="M261" s="1">
        <f t="shared" si="53"/>
        <v>1.1826155513945009</v>
      </c>
      <c r="N261">
        <f>'OHL Raw'!L261</f>
        <v>16</v>
      </c>
      <c r="O261" s="1">
        <f t="shared" si="54"/>
        <v>4.7304622055780037</v>
      </c>
      <c r="P261">
        <f>'OHL Raw'!AK261</f>
        <v>2</v>
      </c>
      <c r="Q261">
        <f>'OHL Raw'!AN261</f>
        <v>5</v>
      </c>
      <c r="R261">
        <f>'OHL Raw'!AQ261</f>
        <v>9</v>
      </c>
      <c r="S261" s="1">
        <f t="shared" si="59"/>
        <v>12.5</v>
      </c>
      <c r="T261" s="1">
        <f t="shared" si="60"/>
        <v>31.25</v>
      </c>
      <c r="U261" s="1">
        <f t="shared" si="61"/>
        <v>56.25</v>
      </c>
      <c r="V261">
        <f>'OHL Raw'!J261</f>
        <v>4</v>
      </c>
      <c r="W261" s="1">
        <f t="shared" si="55"/>
        <v>1.1826155513945009</v>
      </c>
      <c r="X261">
        <f>'OHL Raw'!G261</f>
        <v>3</v>
      </c>
      <c r="Y261" s="1">
        <f t="shared" si="56"/>
        <v>0.88696166354587558</v>
      </c>
      <c r="Z261">
        <f>'OHL Raw'!AJ261</f>
        <v>0</v>
      </c>
      <c r="AA261">
        <f>'OHL Raw'!AM261</f>
        <v>2</v>
      </c>
      <c r="AB261">
        <f>'OHL Raw'!AP261</f>
        <v>1</v>
      </c>
      <c r="AC261" s="1">
        <f t="shared" si="62"/>
        <v>1.8244238522496772</v>
      </c>
      <c r="AD261" s="1">
        <f t="shared" si="57"/>
        <v>0.5393980050013828</v>
      </c>
      <c r="AE261" s="1">
        <f t="shared" si="63"/>
        <v>18.75</v>
      </c>
      <c r="AF261" s="1">
        <f t="shared" si="64"/>
        <v>11.402649076560483</v>
      </c>
      <c r="AG261">
        <f>'OHL Raw'!AB261</f>
        <v>15</v>
      </c>
      <c r="AH261">
        <f>'OHL Raw'!AC261</f>
        <v>13.12</v>
      </c>
      <c r="AI261">
        <f>'OHL Raw'!AD261</f>
        <v>51.45</v>
      </c>
      <c r="AJ261">
        <f>'OHL Raw'!AE261</f>
        <v>49.76</v>
      </c>
    </row>
    <row r="262" spans="1:36" x14ac:dyDescent="0.2">
      <c r="A262" t="str">
        <f>'OHL Raw'!B262</f>
        <v>Kade Landry</v>
      </c>
      <c r="B262" t="s">
        <v>1748</v>
      </c>
      <c r="C262" t="str">
        <f>'OHL Raw'!C262</f>
        <v>D</v>
      </c>
      <c r="D262" t="str">
        <f t="shared" si="58"/>
        <v>D</v>
      </c>
      <c r="E262" t="str">
        <f>IF(ISNUMBER(SEARCH("/",'OHL Raw'!D262))=TRUE,"Multiple",'OHL Raw'!D262)</f>
        <v>Multiple</v>
      </c>
      <c r="F262" s="2">
        <f ca="1">ROUNDDOWN('OHL Raw'!E262+((TODAY()-42993)/365),0)</f>
        <v>19</v>
      </c>
      <c r="G262">
        <f>'OHL Raw'!F262</f>
        <v>61</v>
      </c>
      <c r="H262" s="1">
        <f>'OHL Raw'!U262</f>
        <v>13.42</v>
      </c>
      <c r="I262" s="1">
        <f>'OHL Raw'!T262</f>
        <v>818.47</v>
      </c>
      <c r="J262">
        <f>'OHL Raw'!AH262</f>
        <v>52</v>
      </c>
      <c r="K262">
        <f>'OHL Raw'!AI262</f>
        <v>33</v>
      </c>
      <c r="L262" s="1">
        <f t="shared" si="52"/>
        <v>3.8119906655100371</v>
      </c>
      <c r="M262" s="1">
        <f t="shared" si="53"/>
        <v>2.419147922342908</v>
      </c>
      <c r="N262">
        <f>'OHL Raw'!L262</f>
        <v>87</v>
      </c>
      <c r="O262" s="1">
        <f t="shared" si="54"/>
        <v>6.3777536134494852</v>
      </c>
      <c r="P262">
        <f>'OHL Raw'!AK262</f>
        <v>3</v>
      </c>
      <c r="Q262">
        <f>'OHL Raw'!AN262</f>
        <v>2</v>
      </c>
      <c r="R262">
        <f>'OHL Raw'!AQ262</f>
        <v>82</v>
      </c>
      <c r="S262" s="1">
        <f t="shared" si="59"/>
        <v>3.4482758620689653</v>
      </c>
      <c r="T262" s="1">
        <f t="shared" si="60"/>
        <v>2.2988505747126435</v>
      </c>
      <c r="U262" s="1">
        <f t="shared" si="61"/>
        <v>94.252873563218387</v>
      </c>
      <c r="V262">
        <f>'OHL Raw'!J262</f>
        <v>10</v>
      </c>
      <c r="W262" s="1">
        <f t="shared" si="55"/>
        <v>0.73307512798269947</v>
      </c>
      <c r="X262">
        <f>'OHL Raw'!G262</f>
        <v>3</v>
      </c>
      <c r="Y262" s="1">
        <f t="shared" si="56"/>
        <v>0.21992253839480982</v>
      </c>
      <c r="Z262">
        <f>'OHL Raw'!AJ262</f>
        <v>0</v>
      </c>
      <c r="AA262">
        <f>'OHL Raw'!AM262</f>
        <v>0</v>
      </c>
      <c r="AB262">
        <f>'OHL Raw'!AP262</f>
        <v>3</v>
      </c>
      <c r="AC262" s="1">
        <f t="shared" si="62"/>
        <v>6.2383588399903314</v>
      </c>
      <c r="AD262" s="1">
        <f t="shared" si="57"/>
        <v>0.45731857050279168</v>
      </c>
      <c r="AE262" s="1">
        <f t="shared" si="63"/>
        <v>3.4482758620689653</v>
      </c>
      <c r="AF262" s="1">
        <f t="shared" si="64"/>
        <v>7.1705274022877381</v>
      </c>
      <c r="AG262">
        <f>'OHL Raw'!AB262</f>
        <v>13.82</v>
      </c>
      <c r="AH262">
        <f>'OHL Raw'!AC262</f>
        <v>13.82</v>
      </c>
      <c r="AI262">
        <f>'OHL Raw'!AD262</f>
        <v>56.37</v>
      </c>
      <c r="AJ262">
        <f>'OHL Raw'!AE262</f>
        <v>47.56</v>
      </c>
    </row>
    <row r="263" spans="1:36" x14ac:dyDescent="0.2">
      <c r="A263" t="str">
        <f>'OHL Raw'!B263</f>
        <v>Keaton Middleton</v>
      </c>
      <c r="B263" t="s">
        <v>1748</v>
      </c>
      <c r="C263" t="str">
        <f>'OHL Raw'!C263</f>
        <v>D</v>
      </c>
      <c r="D263" t="str">
        <f t="shared" si="58"/>
        <v>D</v>
      </c>
      <c r="E263" t="str">
        <f>IF(ISNUMBER(SEARCH("/",'OHL Raw'!D263))=TRUE,"Multiple",'OHL Raw'!D263)</f>
        <v>SAG</v>
      </c>
      <c r="F263" s="2">
        <f ca="1">ROUNDDOWN('OHL Raw'!E263+((TODAY()-42993)/365),0)</f>
        <v>20</v>
      </c>
      <c r="G263">
        <f>'OHL Raw'!F263</f>
        <v>64</v>
      </c>
      <c r="H263" s="1">
        <f>'OHL Raw'!U263</f>
        <v>15.42</v>
      </c>
      <c r="I263" s="1">
        <f>'OHL Raw'!T263</f>
        <v>987.04</v>
      </c>
      <c r="J263">
        <f>'OHL Raw'!AH263</f>
        <v>46</v>
      </c>
      <c r="K263">
        <f>'OHL Raw'!AI263</f>
        <v>53</v>
      </c>
      <c r="L263" s="1">
        <f t="shared" si="52"/>
        <v>2.7962392608202302</v>
      </c>
      <c r="M263" s="1">
        <f t="shared" si="53"/>
        <v>3.2217539309450482</v>
      </c>
      <c r="N263">
        <f>'OHL Raw'!L263</f>
        <v>90</v>
      </c>
      <c r="O263" s="1">
        <f t="shared" si="54"/>
        <v>5.4709029016047985</v>
      </c>
      <c r="P263">
        <f>'OHL Raw'!AK263</f>
        <v>0</v>
      </c>
      <c r="Q263">
        <f>'OHL Raw'!AN263</f>
        <v>0</v>
      </c>
      <c r="R263">
        <f>'OHL Raw'!AQ263</f>
        <v>90</v>
      </c>
      <c r="S263" s="1">
        <f t="shared" si="59"/>
        <v>0</v>
      </c>
      <c r="T263" s="1">
        <f t="shared" si="60"/>
        <v>0</v>
      </c>
      <c r="U263" s="1">
        <f t="shared" si="61"/>
        <v>100</v>
      </c>
      <c r="V263">
        <f>'OHL Raw'!J263</f>
        <v>6</v>
      </c>
      <c r="W263" s="1">
        <f t="shared" si="55"/>
        <v>0.36472686010698657</v>
      </c>
      <c r="X263">
        <f>'OHL Raw'!G263</f>
        <v>2</v>
      </c>
      <c r="Y263" s="1">
        <f t="shared" si="56"/>
        <v>0.12157562003566218</v>
      </c>
      <c r="Z263">
        <f>'OHL Raw'!AJ263</f>
        <v>0</v>
      </c>
      <c r="AA263">
        <f>'OHL Raw'!AM263</f>
        <v>0</v>
      </c>
      <c r="AB263">
        <f>'OHL Raw'!AP263</f>
        <v>2</v>
      </c>
      <c r="AC263" s="1">
        <f t="shared" si="62"/>
        <v>5.7812374929960786</v>
      </c>
      <c r="AD263" s="1">
        <f t="shared" si="57"/>
        <v>0.35142876639220771</v>
      </c>
      <c r="AE263" s="1">
        <f t="shared" si="63"/>
        <v>2.2222222222222223</v>
      </c>
      <c r="AF263" s="1">
        <f t="shared" si="64"/>
        <v>6.423597214440087</v>
      </c>
      <c r="AG263">
        <f>'OHL Raw'!AB263</f>
        <v>12.92</v>
      </c>
      <c r="AH263">
        <f>'OHL Raw'!AC263</f>
        <v>14.13</v>
      </c>
      <c r="AI263">
        <f>'OHL Raw'!AD263</f>
        <v>45.33</v>
      </c>
      <c r="AJ263">
        <f>'OHL Raw'!AE263</f>
        <v>51.94</v>
      </c>
    </row>
    <row r="264" spans="1:36" x14ac:dyDescent="0.2">
      <c r="A264" t="str">
        <f>'OHL Raw'!B264</f>
        <v>Keean Washkurak</v>
      </c>
      <c r="B264" t="s">
        <v>1748</v>
      </c>
      <c r="C264" t="str">
        <f>'OHL Raw'!C264</f>
        <v>C</v>
      </c>
      <c r="D264" t="str">
        <f t="shared" si="58"/>
        <v>F</v>
      </c>
      <c r="E264" t="str">
        <f>IF(ISNUMBER(SEARCH("/",'OHL Raw'!D264))=TRUE,"Multiple",'OHL Raw'!D264)</f>
        <v>MISS</v>
      </c>
      <c r="F264" s="2">
        <f ca="1">ROUNDDOWN('OHL Raw'!E264+((TODAY()-42993)/365),0)</f>
        <v>16</v>
      </c>
      <c r="G264">
        <f>'OHL Raw'!F264</f>
        <v>61</v>
      </c>
      <c r="H264" s="1">
        <f>'OHL Raw'!U264</f>
        <v>9.8699999999999992</v>
      </c>
      <c r="I264" s="1">
        <f>'OHL Raw'!T264</f>
        <v>602.19000000000005</v>
      </c>
      <c r="J264">
        <f>'OHL Raw'!AH264</f>
        <v>24</v>
      </c>
      <c r="K264">
        <f>'OHL Raw'!AI264</f>
        <v>26</v>
      </c>
      <c r="L264" s="1">
        <f t="shared" si="52"/>
        <v>2.3912718577193242</v>
      </c>
      <c r="M264" s="1">
        <f t="shared" si="53"/>
        <v>2.5905445125292679</v>
      </c>
      <c r="N264">
        <f>'OHL Raw'!L264</f>
        <v>72</v>
      </c>
      <c r="O264" s="1">
        <f t="shared" si="54"/>
        <v>7.1738155731579729</v>
      </c>
      <c r="P264">
        <f>'OHL Raw'!AK264</f>
        <v>14</v>
      </c>
      <c r="Q264">
        <f>'OHL Raw'!AN264</f>
        <v>13</v>
      </c>
      <c r="R264">
        <f>'OHL Raw'!AQ264</f>
        <v>45</v>
      </c>
      <c r="S264" s="1">
        <f t="shared" si="59"/>
        <v>19.444444444444446</v>
      </c>
      <c r="T264" s="1">
        <f t="shared" si="60"/>
        <v>18.055555555555554</v>
      </c>
      <c r="U264" s="1">
        <f t="shared" si="61"/>
        <v>62.5</v>
      </c>
      <c r="V264">
        <f>'OHL Raw'!J264</f>
        <v>10</v>
      </c>
      <c r="W264" s="1">
        <f t="shared" si="55"/>
        <v>0.99636327404971836</v>
      </c>
      <c r="X264">
        <f>'OHL Raw'!G264</f>
        <v>5</v>
      </c>
      <c r="Y264" s="1">
        <f t="shared" si="56"/>
        <v>0.49818163702485918</v>
      </c>
      <c r="Z264">
        <f>'OHL Raw'!AJ264</f>
        <v>1</v>
      </c>
      <c r="AA264">
        <f>'OHL Raw'!AM264</f>
        <v>1</v>
      </c>
      <c r="AB264">
        <f>'OHL Raw'!AP264</f>
        <v>3</v>
      </c>
      <c r="AC264" s="1">
        <f t="shared" si="62"/>
        <v>8.0209553460459482</v>
      </c>
      <c r="AD264" s="1">
        <f t="shared" si="57"/>
        <v>0.79917853295929331</v>
      </c>
      <c r="AE264" s="1">
        <f t="shared" si="63"/>
        <v>6.9444444444444446</v>
      </c>
      <c r="AF264" s="1">
        <f t="shared" si="64"/>
        <v>11.140215758397149</v>
      </c>
      <c r="AG264">
        <f>'OHL Raw'!AB264</f>
        <v>14.35</v>
      </c>
      <c r="AH264">
        <f>'OHL Raw'!AC264</f>
        <v>13.84</v>
      </c>
      <c r="AI264">
        <f>'OHL Raw'!AD264</f>
        <v>47.12</v>
      </c>
      <c r="AJ264">
        <f>'OHL Raw'!AE264</f>
        <v>49.74</v>
      </c>
    </row>
    <row r="265" spans="1:36" x14ac:dyDescent="0.2">
      <c r="A265" t="str">
        <f>'OHL Raw'!B265</f>
        <v>Keegan Stevenson</v>
      </c>
      <c r="B265" t="s">
        <v>1748</v>
      </c>
      <c r="C265" t="str">
        <f>'OHL Raw'!C265</f>
        <v>C</v>
      </c>
      <c r="D265" t="str">
        <f t="shared" si="58"/>
        <v>F</v>
      </c>
      <c r="E265" t="str">
        <f>IF(ISNUMBER(SEARCH("/",'OHL Raw'!D265))=TRUE,"Multiple",'OHL Raw'!D265)</f>
        <v>GUE</v>
      </c>
      <c r="F265" s="2">
        <f ca="1">ROUNDDOWN('OHL Raw'!E265+((TODAY()-42993)/365),0)</f>
        <v>17</v>
      </c>
      <c r="G265">
        <f>'OHL Raw'!F265</f>
        <v>61</v>
      </c>
      <c r="H265" s="1">
        <f>'OHL Raw'!U265</f>
        <v>8.82</v>
      </c>
      <c r="I265" s="1">
        <f>'OHL Raw'!T265</f>
        <v>538.14</v>
      </c>
      <c r="J265">
        <f>'OHL Raw'!AH265</f>
        <v>20</v>
      </c>
      <c r="K265">
        <f>'OHL Raw'!AI265</f>
        <v>16</v>
      </c>
      <c r="L265" s="1">
        <f t="shared" si="52"/>
        <v>2.2299029992195343</v>
      </c>
      <c r="M265" s="1">
        <f t="shared" si="53"/>
        <v>1.7839223993756272</v>
      </c>
      <c r="N265">
        <f>'OHL Raw'!L265</f>
        <v>28</v>
      </c>
      <c r="O265" s="1">
        <f t="shared" si="54"/>
        <v>3.1218641989073479</v>
      </c>
      <c r="P265">
        <f>'OHL Raw'!AK265</f>
        <v>11</v>
      </c>
      <c r="Q265">
        <f>'OHL Raw'!AN265</f>
        <v>4</v>
      </c>
      <c r="R265">
        <f>'OHL Raw'!AQ265</f>
        <v>13</v>
      </c>
      <c r="S265" s="1">
        <f t="shared" si="59"/>
        <v>39.285714285714285</v>
      </c>
      <c r="T265" s="1">
        <f t="shared" si="60"/>
        <v>14.285714285714285</v>
      </c>
      <c r="U265" s="1">
        <f t="shared" si="61"/>
        <v>46.428571428571431</v>
      </c>
      <c r="V265">
        <f>'OHL Raw'!J265</f>
        <v>7</v>
      </c>
      <c r="W265" s="1">
        <f t="shared" si="55"/>
        <v>0.78046604972683697</v>
      </c>
      <c r="X265">
        <f>'OHL Raw'!G265</f>
        <v>4</v>
      </c>
      <c r="Y265" s="1">
        <f t="shared" si="56"/>
        <v>0.44598059984390681</v>
      </c>
      <c r="Z265">
        <f>'OHL Raw'!AJ265</f>
        <v>3</v>
      </c>
      <c r="AA265">
        <f>'OHL Raw'!AM265</f>
        <v>0</v>
      </c>
      <c r="AB265">
        <f>'OHL Raw'!AP265</f>
        <v>1</v>
      </c>
      <c r="AC265" s="1">
        <f t="shared" si="62"/>
        <v>3.8509247111066598</v>
      </c>
      <c r="AD265" s="1">
        <f t="shared" si="57"/>
        <v>0.42935942815326789</v>
      </c>
      <c r="AE265" s="1">
        <f t="shared" si="63"/>
        <v>14.285714285714285</v>
      </c>
      <c r="AF265" s="1">
        <f t="shared" si="64"/>
        <v>13.75330253966664</v>
      </c>
      <c r="AG265">
        <f>'OHL Raw'!AB265</f>
        <v>13.71</v>
      </c>
      <c r="AH265">
        <f>'OHL Raw'!AC265</f>
        <v>13.76</v>
      </c>
      <c r="AI265">
        <f>'OHL Raw'!AD265</f>
        <v>43.78</v>
      </c>
      <c r="AJ265">
        <f>'OHL Raw'!AE265</f>
        <v>50.57</v>
      </c>
    </row>
    <row r="266" spans="1:36" x14ac:dyDescent="0.2">
      <c r="A266" t="str">
        <f>'OHL Raw'!B266</f>
        <v>Keeghan Howdeshell</v>
      </c>
      <c r="B266" t="s">
        <v>1748</v>
      </c>
      <c r="C266" t="str">
        <f>'OHL Raw'!C266</f>
        <v>LW</v>
      </c>
      <c r="D266" t="str">
        <f t="shared" si="58"/>
        <v>F</v>
      </c>
      <c r="E266" t="str">
        <f>IF(ISNUMBER(SEARCH("/",'OHL Raw'!D266))=TRUE,"Multiple",'OHL Raw'!D266)</f>
        <v>SSM</v>
      </c>
      <c r="F266" s="2">
        <f ca="1">ROUNDDOWN('OHL Raw'!E266+((TODAY()-42993)/365),0)</f>
        <v>20</v>
      </c>
      <c r="G266">
        <f>'OHL Raw'!F266</f>
        <v>61</v>
      </c>
      <c r="H266" s="1">
        <f>'OHL Raw'!U266</f>
        <v>12.93</v>
      </c>
      <c r="I266" s="1">
        <f>'OHL Raw'!T266</f>
        <v>788.7</v>
      </c>
      <c r="J266">
        <f>'OHL Raw'!AH266</f>
        <v>50</v>
      </c>
      <c r="K266">
        <f>'OHL Raw'!AI266</f>
        <v>26</v>
      </c>
      <c r="L266" s="1">
        <f t="shared" si="52"/>
        <v>3.8037276531000379</v>
      </c>
      <c r="M266" s="1">
        <f t="shared" si="53"/>
        <v>1.9779383796120198</v>
      </c>
      <c r="N266">
        <f>'OHL Raw'!L266</f>
        <v>102</v>
      </c>
      <c r="O266" s="1">
        <f t="shared" si="54"/>
        <v>7.7596044123240766</v>
      </c>
      <c r="P266">
        <f>'OHL Raw'!AK266</f>
        <v>18</v>
      </c>
      <c r="Q266">
        <f>'OHL Raw'!AN266</f>
        <v>13</v>
      </c>
      <c r="R266">
        <f>'OHL Raw'!AQ266</f>
        <v>71</v>
      </c>
      <c r="S266" s="1">
        <f t="shared" si="59"/>
        <v>17.647058823529413</v>
      </c>
      <c r="T266" s="1">
        <f t="shared" si="60"/>
        <v>12.745098039215685</v>
      </c>
      <c r="U266" s="1">
        <f t="shared" si="61"/>
        <v>69.607843137254903</v>
      </c>
      <c r="V266">
        <f>'OHL Raw'!J266</f>
        <v>23</v>
      </c>
      <c r="W266" s="1">
        <f t="shared" si="55"/>
        <v>1.7497147204260175</v>
      </c>
      <c r="X266">
        <f>'OHL Raw'!G266</f>
        <v>11</v>
      </c>
      <c r="Y266" s="1">
        <f t="shared" si="56"/>
        <v>0.83682008368200833</v>
      </c>
      <c r="Z266">
        <f>'OHL Raw'!AJ266</f>
        <v>4</v>
      </c>
      <c r="AA266">
        <f>'OHL Raw'!AM266</f>
        <v>4</v>
      </c>
      <c r="AB266">
        <f>'OHL Raw'!AP266</f>
        <v>3</v>
      </c>
      <c r="AC266" s="1">
        <f t="shared" si="62"/>
        <v>10.550161681744793</v>
      </c>
      <c r="AD266" s="1">
        <f t="shared" si="57"/>
        <v>0.80259883467058146</v>
      </c>
      <c r="AE266" s="1">
        <f t="shared" si="63"/>
        <v>10.784313725490197</v>
      </c>
      <c r="AF266" s="1">
        <f t="shared" si="64"/>
        <v>10.343295766416464</v>
      </c>
      <c r="AG266">
        <f>'OHL Raw'!AB266</f>
        <v>13.94</v>
      </c>
      <c r="AH266">
        <f>'OHL Raw'!AC266</f>
        <v>13.96</v>
      </c>
      <c r="AI266">
        <f>'OHL Raw'!AD266</f>
        <v>63.62</v>
      </c>
      <c r="AJ266">
        <f>'OHL Raw'!AE266</f>
        <v>47.36</v>
      </c>
    </row>
    <row r="267" spans="1:36" x14ac:dyDescent="0.2">
      <c r="A267" t="str">
        <f>'OHL Raw'!B267</f>
        <v>Kelton Hatcher</v>
      </c>
      <c r="B267" t="s">
        <v>1748</v>
      </c>
      <c r="C267" t="str">
        <f>'OHL Raw'!C267</f>
        <v>D</v>
      </c>
      <c r="D267" t="str">
        <f t="shared" si="58"/>
        <v>D</v>
      </c>
      <c r="E267" t="str">
        <f>IF(ISNUMBER(SEARCH("/",'OHL Raw'!D267))=TRUE,"Multiple",'OHL Raw'!D267)</f>
        <v>SAR</v>
      </c>
      <c r="F267" s="2">
        <f ca="1">ROUNDDOWN('OHL Raw'!E267+((TODAY()-42993)/365),0)</f>
        <v>19</v>
      </c>
      <c r="G267">
        <f>'OHL Raw'!F267</f>
        <v>62</v>
      </c>
      <c r="H267" s="1">
        <f>'OHL Raw'!U267</f>
        <v>14.32</v>
      </c>
      <c r="I267" s="1">
        <f>'OHL Raw'!T267</f>
        <v>887.9</v>
      </c>
      <c r="J267">
        <f>'OHL Raw'!AH267</f>
        <v>50</v>
      </c>
      <c r="K267">
        <f>'OHL Raw'!AI267</f>
        <v>60</v>
      </c>
      <c r="L267" s="1">
        <f t="shared" si="52"/>
        <v>3.3787588692420316</v>
      </c>
      <c r="M267" s="1">
        <f t="shared" si="53"/>
        <v>4.0545106430904383</v>
      </c>
      <c r="N267">
        <f>'OHL Raw'!L267</f>
        <v>37</v>
      </c>
      <c r="O267" s="1">
        <f t="shared" si="54"/>
        <v>2.5002815632391036</v>
      </c>
      <c r="P267">
        <f>'OHL Raw'!AK267</f>
        <v>1</v>
      </c>
      <c r="Q267">
        <f>'OHL Raw'!AN267</f>
        <v>0</v>
      </c>
      <c r="R267">
        <f>'OHL Raw'!AQ267</f>
        <v>36</v>
      </c>
      <c r="S267" s="1">
        <f t="shared" si="59"/>
        <v>2.7027027027027026</v>
      </c>
      <c r="T267" s="1">
        <f t="shared" si="60"/>
        <v>0</v>
      </c>
      <c r="U267" s="1">
        <f t="shared" si="61"/>
        <v>97.297297297297305</v>
      </c>
      <c r="V267">
        <f>'OHL Raw'!J267</f>
        <v>4</v>
      </c>
      <c r="W267" s="1">
        <f t="shared" si="55"/>
        <v>0.27030070953936253</v>
      </c>
      <c r="X267">
        <f>'OHL Raw'!G267</f>
        <v>0</v>
      </c>
      <c r="Y267" s="1">
        <f t="shared" si="56"/>
        <v>0</v>
      </c>
      <c r="Z267">
        <f>'OHL Raw'!AJ267</f>
        <v>0</v>
      </c>
      <c r="AA267">
        <f>'OHL Raw'!AM267</f>
        <v>0</v>
      </c>
      <c r="AB267">
        <f>'OHL Raw'!AP267</f>
        <v>0</v>
      </c>
      <c r="AC267" s="1">
        <f t="shared" si="62"/>
        <v>2.5272627621845372</v>
      </c>
      <c r="AD267" s="1">
        <f t="shared" si="57"/>
        <v>0.17078022945272242</v>
      </c>
      <c r="AE267" s="1">
        <f t="shared" si="63"/>
        <v>0</v>
      </c>
      <c r="AF267" s="1">
        <f t="shared" si="64"/>
        <v>6.8304398977960448</v>
      </c>
      <c r="AG267">
        <f>'OHL Raw'!AB267</f>
        <v>12.81</v>
      </c>
      <c r="AH267">
        <f>'OHL Raw'!AC267</f>
        <v>13.9</v>
      </c>
      <c r="AI267">
        <f>'OHL Raw'!AD267</f>
        <v>55.64</v>
      </c>
      <c r="AJ267">
        <f>'OHL Raw'!AE267</f>
        <v>50.61</v>
      </c>
    </row>
    <row r="268" spans="1:36" x14ac:dyDescent="0.2">
      <c r="A268" t="str">
        <f>'OHL Raw'!B268</f>
        <v>Kenny Huether</v>
      </c>
      <c r="B268" t="s">
        <v>1748</v>
      </c>
      <c r="C268" t="str">
        <f>'OHL Raw'!C268</f>
        <v>RW</v>
      </c>
      <c r="D268" t="str">
        <f t="shared" si="58"/>
        <v>F</v>
      </c>
      <c r="E268" t="str">
        <f>IF(ISNUMBER(SEARCH("/",'OHL Raw'!D268))=TRUE,"Multiple",'OHL Raw'!D268)</f>
        <v>OSH</v>
      </c>
      <c r="F268" s="2">
        <f ca="1">ROUNDDOWN('OHL Raw'!E268+((TODAY()-42993)/365),0)</f>
        <v>20</v>
      </c>
      <c r="G268">
        <f>'OHL Raw'!F268</f>
        <v>67</v>
      </c>
      <c r="H268" s="1">
        <f>'OHL Raw'!U268</f>
        <v>11.7</v>
      </c>
      <c r="I268" s="1">
        <f>'OHL Raw'!T268</f>
        <v>783.92</v>
      </c>
      <c r="J268">
        <f>'OHL Raw'!AH268</f>
        <v>40</v>
      </c>
      <c r="K268">
        <f>'OHL Raw'!AI268</f>
        <v>35</v>
      </c>
      <c r="L268" s="1">
        <f t="shared" si="52"/>
        <v>3.0615368915195429</v>
      </c>
      <c r="M268" s="1">
        <f t="shared" si="53"/>
        <v>2.6788447800795998</v>
      </c>
      <c r="N268">
        <f>'OHL Raw'!L268</f>
        <v>170</v>
      </c>
      <c r="O268" s="1">
        <f t="shared" si="54"/>
        <v>13.011531788958058</v>
      </c>
      <c r="P268">
        <f>'OHL Raw'!AK268</f>
        <v>18</v>
      </c>
      <c r="Q268">
        <f>'OHL Raw'!AN268</f>
        <v>29</v>
      </c>
      <c r="R268">
        <f>'OHL Raw'!AQ268</f>
        <v>123</v>
      </c>
      <c r="S268" s="1">
        <f t="shared" si="59"/>
        <v>10.588235294117647</v>
      </c>
      <c r="T268" s="1">
        <f t="shared" si="60"/>
        <v>17.058823529411764</v>
      </c>
      <c r="U268" s="1">
        <f t="shared" si="61"/>
        <v>72.35294117647058</v>
      </c>
      <c r="V268">
        <f>'OHL Raw'!J268</f>
        <v>24</v>
      </c>
      <c r="W268" s="1">
        <f t="shared" si="55"/>
        <v>1.8369221349117257</v>
      </c>
      <c r="X268">
        <f>'OHL Raw'!G268</f>
        <v>16</v>
      </c>
      <c r="Y268" s="1">
        <f t="shared" si="56"/>
        <v>1.2246147566078172</v>
      </c>
      <c r="Z268">
        <f>'OHL Raw'!AJ268</f>
        <v>4</v>
      </c>
      <c r="AA268">
        <f>'OHL Raw'!AM268</f>
        <v>3</v>
      </c>
      <c r="AB268">
        <f>'OHL Raw'!AP268</f>
        <v>9</v>
      </c>
      <c r="AC268" s="1">
        <f t="shared" si="62"/>
        <v>16.504078866782784</v>
      </c>
      <c r="AD268" s="1">
        <f t="shared" si="57"/>
        <v>1.2631961577800885</v>
      </c>
      <c r="AE268" s="1">
        <f t="shared" si="63"/>
        <v>9.4117647058823533</v>
      </c>
      <c r="AF268" s="1">
        <f t="shared" si="64"/>
        <v>9.708281686342815</v>
      </c>
      <c r="AG268">
        <f>'OHL Raw'!AB268</f>
        <v>13.82</v>
      </c>
      <c r="AH268">
        <f>'OHL Raw'!AC268</f>
        <v>14.15</v>
      </c>
      <c r="AI268">
        <f>'OHL Raw'!AD268</f>
        <v>51.15</v>
      </c>
      <c r="AJ268">
        <f>'OHL Raw'!AE268</f>
        <v>50.15</v>
      </c>
    </row>
    <row r="269" spans="1:36" x14ac:dyDescent="0.2">
      <c r="A269" t="str">
        <f>'OHL Raw'!B269</f>
        <v>Kevin Bahl</v>
      </c>
      <c r="B269" t="s">
        <v>1748</v>
      </c>
      <c r="C269" t="str">
        <f>'OHL Raw'!C269</f>
        <v>D</v>
      </c>
      <c r="D269" t="str">
        <f t="shared" si="58"/>
        <v>D</v>
      </c>
      <c r="E269" t="str">
        <f>IF(ISNUMBER(SEARCH("/",'OHL Raw'!D269))=TRUE,"Multiple",'OHL Raw'!D269)</f>
        <v>OTT</v>
      </c>
      <c r="F269" s="2">
        <f ca="1">ROUNDDOWN('OHL Raw'!E269+((TODAY()-42993)/365),0)</f>
        <v>17</v>
      </c>
      <c r="G269">
        <f>'OHL Raw'!F269</f>
        <v>58</v>
      </c>
      <c r="H269" s="1">
        <f>'OHL Raw'!U269</f>
        <v>15.19</v>
      </c>
      <c r="I269" s="1">
        <f>'OHL Raw'!T269</f>
        <v>880.96</v>
      </c>
      <c r="J269">
        <f>'OHL Raw'!AH269</f>
        <v>39</v>
      </c>
      <c r="K269">
        <f>'OHL Raw'!AI269</f>
        <v>65</v>
      </c>
      <c r="L269" s="1">
        <f t="shared" si="52"/>
        <v>2.656193243734108</v>
      </c>
      <c r="M269" s="1">
        <f t="shared" si="53"/>
        <v>4.4269887395568466</v>
      </c>
      <c r="N269">
        <f>'OHL Raw'!L269</f>
        <v>45</v>
      </c>
      <c r="O269" s="1">
        <f t="shared" si="54"/>
        <v>3.06483835815474</v>
      </c>
      <c r="P269">
        <f>'OHL Raw'!AK269</f>
        <v>0</v>
      </c>
      <c r="Q269">
        <f>'OHL Raw'!AN269</f>
        <v>1</v>
      </c>
      <c r="R269">
        <f>'OHL Raw'!AQ269</f>
        <v>44</v>
      </c>
      <c r="S269" s="1">
        <f t="shared" si="59"/>
        <v>0</v>
      </c>
      <c r="T269" s="1">
        <f t="shared" si="60"/>
        <v>2.2222222222222223</v>
      </c>
      <c r="U269" s="1">
        <f t="shared" si="61"/>
        <v>97.777777777777771</v>
      </c>
      <c r="V269">
        <f>'OHL Raw'!J269</f>
        <v>5</v>
      </c>
      <c r="W269" s="1">
        <f t="shared" si="55"/>
        <v>0.34053759535052669</v>
      </c>
      <c r="X269">
        <f>'OHL Raw'!G269</f>
        <v>1</v>
      </c>
      <c r="Y269" s="1">
        <f t="shared" si="56"/>
        <v>6.8107519070105343E-2</v>
      </c>
      <c r="Z269">
        <f>'OHL Raw'!AJ269</f>
        <v>0</v>
      </c>
      <c r="AA269">
        <f>'OHL Raw'!AM269</f>
        <v>0</v>
      </c>
      <c r="AB269">
        <f>'OHL Raw'!AP269</f>
        <v>1</v>
      </c>
      <c r="AC269" s="1">
        <f t="shared" si="62"/>
        <v>2.9897356889492097</v>
      </c>
      <c r="AD269" s="1">
        <f t="shared" si="57"/>
        <v>0.20362348044968281</v>
      </c>
      <c r="AE269" s="1">
        <f t="shared" si="63"/>
        <v>2.2222222222222223</v>
      </c>
      <c r="AF269" s="1">
        <f t="shared" si="64"/>
        <v>6.6438570865537994</v>
      </c>
      <c r="AG269">
        <f>'OHL Raw'!AB269</f>
        <v>14.54</v>
      </c>
      <c r="AH269">
        <f>'OHL Raw'!AC269</f>
        <v>14.33</v>
      </c>
      <c r="AI269">
        <f>'OHL Raw'!AD269</f>
        <v>48.06</v>
      </c>
      <c r="AJ269">
        <f>'OHL Raw'!AE269</f>
        <v>53.3</v>
      </c>
    </row>
    <row r="270" spans="1:36" x14ac:dyDescent="0.2">
      <c r="A270" t="str">
        <f>'OHL Raw'!B270</f>
        <v>Kevin Hancock</v>
      </c>
      <c r="B270" t="s">
        <v>1748</v>
      </c>
      <c r="C270" t="str">
        <f>'OHL Raw'!C270</f>
        <v>LW</v>
      </c>
      <c r="D270" t="str">
        <f t="shared" si="58"/>
        <v>F</v>
      </c>
      <c r="E270" t="str">
        <f>IF(ISNUMBER(SEARCH("/",'OHL Raw'!D270))=TRUE,"Multiple",'OHL Raw'!D270)</f>
        <v>OS</v>
      </c>
      <c r="F270" s="2">
        <f ca="1">ROUNDDOWN('OHL Raw'!E270+((TODAY()-42993)/365),0)</f>
        <v>20</v>
      </c>
      <c r="G270">
        <f>'OHL Raw'!F270</f>
        <v>53</v>
      </c>
      <c r="H270" s="1">
        <f>'OHL Raw'!U270</f>
        <v>16.079999999999998</v>
      </c>
      <c r="I270" s="1">
        <f>'OHL Raw'!T270</f>
        <v>852.02</v>
      </c>
      <c r="J270">
        <f>'OHL Raw'!AH270</f>
        <v>64</v>
      </c>
      <c r="K270">
        <f>'OHL Raw'!AI270</f>
        <v>46</v>
      </c>
      <c r="L270" s="1">
        <f t="shared" si="52"/>
        <v>4.5069364568906831</v>
      </c>
      <c r="M270" s="1">
        <f t="shared" si="53"/>
        <v>3.2393605783901789</v>
      </c>
      <c r="N270">
        <f>'OHL Raw'!L270</f>
        <v>170</v>
      </c>
      <c r="O270" s="1">
        <f t="shared" si="54"/>
        <v>11.971549963615878</v>
      </c>
      <c r="P270">
        <f>'OHL Raw'!AK270</f>
        <v>18</v>
      </c>
      <c r="Q270">
        <f>'OHL Raw'!AN270</f>
        <v>31</v>
      </c>
      <c r="R270">
        <f>'OHL Raw'!AQ270</f>
        <v>121</v>
      </c>
      <c r="S270" s="1">
        <f t="shared" si="59"/>
        <v>10.588235294117647</v>
      </c>
      <c r="T270" s="1">
        <f t="shared" si="60"/>
        <v>18.235294117647058</v>
      </c>
      <c r="U270" s="1">
        <f t="shared" si="61"/>
        <v>71.17647058823529</v>
      </c>
      <c r="V270">
        <f>'OHL Raw'!J270</f>
        <v>37</v>
      </c>
      <c r="W270" s="1">
        <f t="shared" si="55"/>
        <v>2.6055726391399263</v>
      </c>
      <c r="X270">
        <f>'OHL Raw'!G270</f>
        <v>15</v>
      </c>
      <c r="Y270" s="1">
        <f t="shared" si="56"/>
        <v>1.0563132320837538</v>
      </c>
      <c r="Z270">
        <f>'OHL Raw'!AJ270</f>
        <v>3</v>
      </c>
      <c r="AA270">
        <f>'OHL Raw'!AM270</f>
        <v>3</v>
      </c>
      <c r="AB270">
        <f>'OHL Raw'!AP270</f>
        <v>9</v>
      </c>
      <c r="AC270" s="1">
        <f t="shared" si="62"/>
        <v>16.702312751685128</v>
      </c>
      <c r="AD270" s="1">
        <f t="shared" si="57"/>
        <v>1.1761915977337476</v>
      </c>
      <c r="AE270" s="1">
        <f t="shared" si="63"/>
        <v>8.8235294117647065</v>
      </c>
      <c r="AF270" s="1">
        <f t="shared" si="64"/>
        <v>9.8248898539324276</v>
      </c>
      <c r="AG270">
        <f>'OHL Raw'!AB270</f>
        <v>15.7</v>
      </c>
      <c r="AH270">
        <f>'OHL Raw'!AC270</f>
        <v>14.65</v>
      </c>
      <c r="AI270">
        <f>'OHL Raw'!AD270</f>
        <v>55.28</v>
      </c>
      <c r="AJ270">
        <f>'OHL Raw'!AE270</f>
        <v>49.7</v>
      </c>
    </row>
    <row r="271" spans="1:36" x14ac:dyDescent="0.2">
      <c r="A271" t="str">
        <f>'OHL Raw'!B271</f>
        <v>Kirill Kozhevnikov</v>
      </c>
      <c r="B271" t="s">
        <v>1748</v>
      </c>
      <c r="C271" t="str">
        <f>'OHL Raw'!C271</f>
        <v>LW</v>
      </c>
      <c r="D271" t="str">
        <f t="shared" si="58"/>
        <v>F</v>
      </c>
      <c r="E271" t="str">
        <f>IF(ISNUMBER(SEARCH("/",'OHL Raw'!D271))=TRUE,"Multiple",'OHL Raw'!D271)</f>
        <v>WSR</v>
      </c>
      <c r="F271" s="2">
        <f ca="1">ROUNDDOWN('OHL Raw'!E271+((TODAY()-42993)/365),0)</f>
        <v>19</v>
      </c>
      <c r="G271">
        <f>'OHL Raw'!F271</f>
        <v>33</v>
      </c>
      <c r="H271" s="1">
        <f>'OHL Raw'!U271</f>
        <v>7.82</v>
      </c>
      <c r="I271" s="1">
        <f>'OHL Raw'!T271</f>
        <v>258.17</v>
      </c>
      <c r="J271">
        <f>'OHL Raw'!AH271</f>
        <v>7</v>
      </c>
      <c r="K271">
        <f>'OHL Raw'!AI271</f>
        <v>6</v>
      </c>
      <c r="L271" s="1">
        <f t="shared" si="52"/>
        <v>1.6268350311810047</v>
      </c>
      <c r="M271" s="1">
        <f t="shared" si="53"/>
        <v>1.3944300267265755</v>
      </c>
      <c r="N271">
        <f>'OHL Raw'!L271</f>
        <v>30</v>
      </c>
      <c r="O271" s="1">
        <f t="shared" si="54"/>
        <v>6.9721501336328773</v>
      </c>
      <c r="P271">
        <f>'OHL Raw'!AK271</f>
        <v>10</v>
      </c>
      <c r="Q271">
        <f>'OHL Raw'!AN271</f>
        <v>2</v>
      </c>
      <c r="R271">
        <f>'OHL Raw'!AQ271</f>
        <v>18</v>
      </c>
      <c r="S271" s="1">
        <f t="shared" si="59"/>
        <v>33.333333333333329</v>
      </c>
      <c r="T271" s="1">
        <f t="shared" si="60"/>
        <v>6.666666666666667</v>
      </c>
      <c r="U271" s="1">
        <f t="shared" si="61"/>
        <v>60</v>
      </c>
      <c r="V271">
        <f>'OHL Raw'!J271</f>
        <v>5</v>
      </c>
      <c r="W271" s="1">
        <f t="shared" si="55"/>
        <v>1.1620250222721462</v>
      </c>
      <c r="X271">
        <f>'OHL Raw'!G271</f>
        <v>3</v>
      </c>
      <c r="Y271" s="1">
        <f t="shared" si="56"/>
        <v>0.69721501336328773</v>
      </c>
      <c r="Z271">
        <f>'OHL Raw'!AJ271</f>
        <v>1</v>
      </c>
      <c r="AA271">
        <f>'OHL Raw'!AM271</f>
        <v>1</v>
      </c>
      <c r="AB271">
        <f>'OHL Raw'!AP271</f>
        <v>1</v>
      </c>
      <c r="AC271" s="1">
        <f t="shared" si="62"/>
        <v>3.630630977651415</v>
      </c>
      <c r="AD271" s="1">
        <f t="shared" si="57"/>
        <v>0.84377680853346593</v>
      </c>
      <c r="AE271" s="1">
        <f t="shared" si="63"/>
        <v>10</v>
      </c>
      <c r="AF271" s="1">
        <f t="shared" si="64"/>
        <v>12.102103258838049</v>
      </c>
      <c r="AG271">
        <f>'OHL Raw'!AB271</f>
        <v>14.04</v>
      </c>
      <c r="AH271">
        <f>'OHL Raw'!AC271</f>
        <v>13.78</v>
      </c>
      <c r="AI271">
        <f>'OHL Raw'!AD271</f>
        <v>52.34</v>
      </c>
      <c r="AJ271">
        <f>'OHL Raw'!AE271</f>
        <v>46.93</v>
      </c>
    </row>
    <row r="272" spans="1:36" x14ac:dyDescent="0.2">
      <c r="A272" t="str">
        <f>'OHL Raw'!B272</f>
        <v>Kirill Maksimov</v>
      </c>
      <c r="B272" t="s">
        <v>1748</v>
      </c>
      <c r="C272" t="str">
        <f>'OHL Raw'!C272</f>
        <v>RW</v>
      </c>
      <c r="D272" t="str">
        <f t="shared" si="58"/>
        <v>F</v>
      </c>
      <c r="E272" t="str">
        <f>IF(ISNUMBER(SEARCH("/",'OHL Raw'!D272))=TRUE,"Multiple",'OHL Raw'!D272)</f>
        <v>NIAG</v>
      </c>
      <c r="F272" s="2">
        <f ca="1">ROUNDDOWN('OHL Raw'!E272+((TODAY()-42993)/365),0)</f>
        <v>18</v>
      </c>
      <c r="G272">
        <f>'OHL Raw'!F272</f>
        <v>62</v>
      </c>
      <c r="H272" s="1">
        <f>'OHL Raw'!U272</f>
        <v>14.26</v>
      </c>
      <c r="I272" s="1">
        <f>'OHL Raw'!T272</f>
        <v>884.11</v>
      </c>
      <c r="J272">
        <f>'OHL Raw'!AH272</f>
        <v>61</v>
      </c>
      <c r="K272">
        <f>'OHL Raw'!AI272</f>
        <v>32</v>
      </c>
      <c r="L272" s="1">
        <f t="shared" si="52"/>
        <v>4.1397563651581821</v>
      </c>
      <c r="M272" s="1">
        <f t="shared" si="53"/>
        <v>2.1716754702469148</v>
      </c>
      <c r="N272">
        <f>'OHL Raw'!L272</f>
        <v>128</v>
      </c>
      <c r="O272" s="1">
        <f t="shared" si="54"/>
        <v>8.6867018809876591</v>
      </c>
      <c r="P272">
        <f>'OHL Raw'!AK272</f>
        <v>24</v>
      </c>
      <c r="Q272">
        <f>'OHL Raw'!AN272</f>
        <v>21</v>
      </c>
      <c r="R272">
        <f>'OHL Raw'!AQ272</f>
        <v>83</v>
      </c>
      <c r="S272" s="1">
        <f t="shared" si="59"/>
        <v>18.75</v>
      </c>
      <c r="T272" s="1">
        <f t="shared" si="60"/>
        <v>16.40625</v>
      </c>
      <c r="U272" s="1">
        <f t="shared" si="61"/>
        <v>64.84375</v>
      </c>
      <c r="V272">
        <f>'OHL Raw'!J272</f>
        <v>35</v>
      </c>
      <c r="W272" s="1">
        <f t="shared" si="55"/>
        <v>2.3752700455825635</v>
      </c>
      <c r="X272">
        <f>'OHL Raw'!G272</f>
        <v>19</v>
      </c>
      <c r="Y272" s="1">
        <f t="shared" si="56"/>
        <v>1.2894323104591057</v>
      </c>
      <c r="Z272">
        <f>'OHL Raw'!AJ272</f>
        <v>7</v>
      </c>
      <c r="AA272">
        <f>'OHL Raw'!AM272</f>
        <v>5</v>
      </c>
      <c r="AB272">
        <f>'OHL Raw'!AP272</f>
        <v>7</v>
      </c>
      <c r="AC272" s="1">
        <f t="shared" si="62"/>
        <v>13.916423254158811</v>
      </c>
      <c r="AD272" s="1">
        <f t="shared" si="57"/>
        <v>0.9444360942072012</v>
      </c>
      <c r="AE272" s="1">
        <f t="shared" si="63"/>
        <v>14.84375</v>
      </c>
      <c r="AF272" s="1">
        <f t="shared" si="64"/>
        <v>10.872205667311571</v>
      </c>
      <c r="AG272">
        <f>'OHL Raw'!AB272</f>
        <v>13.76</v>
      </c>
      <c r="AH272">
        <f>'OHL Raw'!AC272</f>
        <v>14.26</v>
      </c>
      <c r="AI272">
        <f>'OHL Raw'!AD272</f>
        <v>53.29</v>
      </c>
      <c r="AJ272">
        <f>'OHL Raw'!AE272</f>
        <v>49.07</v>
      </c>
    </row>
    <row r="273" spans="1:36" x14ac:dyDescent="0.2">
      <c r="A273" t="str">
        <f>'OHL Raw'!B273</f>
        <v>Kirill Nizhnikov</v>
      </c>
      <c r="B273" t="s">
        <v>1748</v>
      </c>
      <c r="C273" t="str">
        <f>'OHL Raw'!C273</f>
        <v>RW</v>
      </c>
      <c r="D273" t="str">
        <f t="shared" si="58"/>
        <v>F</v>
      </c>
      <c r="E273" t="str">
        <f>IF(ISNUMBER(SEARCH("/",'OHL Raw'!D273))=TRUE,"Multiple",'OHL Raw'!D273)</f>
        <v>Multiple</v>
      </c>
      <c r="F273" s="2">
        <f ca="1">ROUNDDOWN('OHL Raw'!E273+((TODAY()-42993)/365),0)</f>
        <v>18</v>
      </c>
      <c r="G273">
        <f>'OHL Raw'!F273</f>
        <v>63</v>
      </c>
      <c r="H273" s="1">
        <f>'OHL Raw'!U273</f>
        <v>13.14</v>
      </c>
      <c r="I273" s="1">
        <f>'OHL Raw'!T273</f>
        <v>827.72</v>
      </c>
      <c r="J273">
        <f>'OHL Raw'!AH273</f>
        <v>35</v>
      </c>
      <c r="K273">
        <f>'OHL Raw'!AI273</f>
        <v>53</v>
      </c>
      <c r="L273" s="1">
        <f t="shared" si="52"/>
        <v>2.5370898371429949</v>
      </c>
      <c r="M273" s="1">
        <f t="shared" si="53"/>
        <v>3.8418788962451074</v>
      </c>
      <c r="N273">
        <f>'OHL Raw'!L273</f>
        <v>123</v>
      </c>
      <c r="O273" s="1">
        <f t="shared" si="54"/>
        <v>8.9160585705310975</v>
      </c>
      <c r="P273">
        <f>'OHL Raw'!AK273</f>
        <v>9</v>
      </c>
      <c r="Q273">
        <f>'OHL Raw'!AN273</f>
        <v>19</v>
      </c>
      <c r="R273">
        <f>'OHL Raw'!AQ273</f>
        <v>95</v>
      </c>
      <c r="S273" s="1">
        <f t="shared" si="59"/>
        <v>7.3170731707317067</v>
      </c>
      <c r="T273" s="1">
        <f t="shared" si="60"/>
        <v>15.447154471544716</v>
      </c>
      <c r="U273" s="1">
        <f t="shared" si="61"/>
        <v>77.235772357723576</v>
      </c>
      <c r="V273">
        <f>'OHL Raw'!J273</f>
        <v>20</v>
      </c>
      <c r="W273" s="1">
        <f t="shared" si="55"/>
        <v>1.4497656212245686</v>
      </c>
      <c r="X273">
        <f>'OHL Raw'!G273</f>
        <v>6</v>
      </c>
      <c r="Y273" s="1">
        <f t="shared" si="56"/>
        <v>0.43492968636737056</v>
      </c>
      <c r="Z273">
        <f>'OHL Raw'!AJ273</f>
        <v>1</v>
      </c>
      <c r="AA273">
        <f>'OHL Raw'!AM273</f>
        <v>3</v>
      </c>
      <c r="AB273">
        <f>'OHL Raw'!AP273</f>
        <v>2</v>
      </c>
      <c r="AC273" s="1">
        <f t="shared" si="62"/>
        <v>11.139032615908892</v>
      </c>
      <c r="AD273" s="1">
        <f t="shared" si="57"/>
        <v>0.8074493270121943</v>
      </c>
      <c r="AE273" s="1">
        <f t="shared" si="63"/>
        <v>4.8780487804878048</v>
      </c>
      <c r="AF273" s="1">
        <f t="shared" si="64"/>
        <v>9.0561240779747099</v>
      </c>
      <c r="AG273">
        <f>'OHL Raw'!AB273</f>
        <v>13.72</v>
      </c>
      <c r="AH273">
        <f>'OHL Raw'!AC273</f>
        <v>13.86</v>
      </c>
      <c r="AI273">
        <f>'OHL Raw'!AD273</f>
        <v>47.91</v>
      </c>
      <c r="AJ273">
        <f>'OHL Raw'!AE273</f>
        <v>50.56</v>
      </c>
    </row>
    <row r="274" spans="1:36" x14ac:dyDescent="0.2">
      <c r="A274" t="str">
        <f>'OHL Raw'!B274</f>
        <v>Kody Clark</v>
      </c>
      <c r="B274" t="s">
        <v>1748</v>
      </c>
      <c r="C274" t="str">
        <f>'OHL Raw'!C274</f>
        <v>RW</v>
      </c>
      <c r="D274" t="str">
        <f t="shared" si="58"/>
        <v>F</v>
      </c>
      <c r="E274" t="str">
        <f>IF(ISNUMBER(SEARCH("/",'OHL Raw'!D274))=TRUE,"Multiple",'OHL Raw'!D274)</f>
        <v>OTT</v>
      </c>
      <c r="F274" s="2">
        <f ca="1">ROUNDDOWN('OHL Raw'!E274+((TODAY()-42993)/365),0)</f>
        <v>18</v>
      </c>
      <c r="G274">
        <f>'OHL Raw'!F274</f>
        <v>56</v>
      </c>
      <c r="H274" s="1">
        <f>'OHL Raw'!U274</f>
        <v>12.87</v>
      </c>
      <c r="I274" s="1">
        <f>'OHL Raw'!T274</f>
        <v>721</v>
      </c>
      <c r="J274">
        <f>'OHL Raw'!AH274</f>
        <v>40</v>
      </c>
      <c r="K274">
        <f>'OHL Raw'!AI274</f>
        <v>32</v>
      </c>
      <c r="L274" s="1">
        <f t="shared" si="52"/>
        <v>3.32871012482663</v>
      </c>
      <c r="M274" s="1">
        <f t="shared" si="53"/>
        <v>2.6629680998613039</v>
      </c>
      <c r="N274">
        <f>'OHL Raw'!L274</f>
        <v>89</v>
      </c>
      <c r="O274" s="1">
        <f t="shared" si="54"/>
        <v>7.4063800277392513</v>
      </c>
      <c r="P274">
        <f>'OHL Raw'!AK274</f>
        <v>15</v>
      </c>
      <c r="Q274">
        <f>'OHL Raw'!AN274</f>
        <v>17</v>
      </c>
      <c r="R274">
        <f>'OHL Raw'!AQ274</f>
        <v>57</v>
      </c>
      <c r="S274" s="1">
        <f t="shared" si="59"/>
        <v>16.853932584269664</v>
      </c>
      <c r="T274" s="1">
        <f t="shared" si="60"/>
        <v>19.101123595505616</v>
      </c>
      <c r="U274" s="1">
        <f t="shared" si="61"/>
        <v>64.044943820224717</v>
      </c>
      <c r="V274">
        <f>'OHL Raw'!J274</f>
        <v>21</v>
      </c>
      <c r="W274" s="1">
        <f t="shared" si="55"/>
        <v>1.7475728155339807</v>
      </c>
      <c r="X274">
        <f>'OHL Raw'!G274</f>
        <v>10</v>
      </c>
      <c r="Y274" s="1">
        <f t="shared" si="56"/>
        <v>0.83217753120665749</v>
      </c>
      <c r="Z274">
        <f>'OHL Raw'!AJ274</f>
        <v>1</v>
      </c>
      <c r="AA274">
        <f>'OHL Raw'!AM274</f>
        <v>2</v>
      </c>
      <c r="AB274">
        <f>'OHL Raw'!AP274</f>
        <v>7</v>
      </c>
      <c r="AC274" s="1">
        <f t="shared" si="62"/>
        <v>9.659966435147151</v>
      </c>
      <c r="AD274" s="1">
        <f t="shared" si="57"/>
        <v>0.80388070195399319</v>
      </c>
      <c r="AE274" s="1">
        <f t="shared" si="63"/>
        <v>11.235955056179774</v>
      </c>
      <c r="AF274" s="1">
        <f t="shared" si="64"/>
        <v>10.853894870951855</v>
      </c>
      <c r="AG274">
        <f>'OHL Raw'!AB274</f>
        <v>14.97</v>
      </c>
      <c r="AH274">
        <f>'OHL Raw'!AC274</f>
        <v>13.96</v>
      </c>
      <c r="AI274">
        <f>'OHL Raw'!AD274</f>
        <v>47.59</v>
      </c>
      <c r="AJ274">
        <f>'OHL Raw'!AE274</f>
        <v>50.61</v>
      </c>
    </row>
    <row r="275" spans="1:36" x14ac:dyDescent="0.2">
      <c r="A275" t="str">
        <f>'OHL Raw'!B275</f>
        <v>Kole Sherwood</v>
      </c>
      <c r="B275" t="s">
        <v>1748</v>
      </c>
      <c r="C275" t="str">
        <f>'OHL Raw'!C275</f>
        <v>RW</v>
      </c>
      <c r="D275" t="str">
        <f t="shared" si="58"/>
        <v>F</v>
      </c>
      <c r="E275" t="str">
        <f>IF(ISNUMBER(SEARCH("/",'OHL Raw'!D275))=TRUE,"Multiple",'OHL Raw'!D275)</f>
        <v>KIT</v>
      </c>
      <c r="F275" s="2">
        <f ca="1">ROUNDDOWN('OHL Raw'!E275+((TODAY()-42993)/365),0)</f>
        <v>21</v>
      </c>
      <c r="G275">
        <f>'OHL Raw'!F275</f>
        <v>57</v>
      </c>
      <c r="H275" s="1">
        <f>'OHL Raw'!U275</f>
        <v>15.62</v>
      </c>
      <c r="I275" s="1">
        <f>'OHL Raw'!T275</f>
        <v>890.59</v>
      </c>
      <c r="J275">
        <f>'OHL Raw'!AH275</f>
        <v>61</v>
      </c>
      <c r="K275">
        <f>'OHL Raw'!AI275</f>
        <v>39</v>
      </c>
      <c r="L275" s="1">
        <f t="shared" si="52"/>
        <v>4.1096351856634366</v>
      </c>
      <c r="M275" s="1">
        <f t="shared" si="53"/>
        <v>2.6274716760799017</v>
      </c>
      <c r="N275">
        <f>'OHL Raw'!L275</f>
        <v>155</v>
      </c>
      <c r="O275" s="1">
        <f t="shared" si="54"/>
        <v>10.442515635702176</v>
      </c>
      <c r="P275">
        <f>'OHL Raw'!AK275</f>
        <v>23</v>
      </c>
      <c r="Q275">
        <f>'OHL Raw'!AN275</f>
        <v>22</v>
      </c>
      <c r="R275">
        <f>'OHL Raw'!AQ275</f>
        <v>110</v>
      </c>
      <c r="S275" s="1">
        <f t="shared" si="59"/>
        <v>14.838709677419354</v>
      </c>
      <c r="T275" s="1">
        <f t="shared" si="60"/>
        <v>14.193548387096774</v>
      </c>
      <c r="U275" s="1">
        <f t="shared" si="61"/>
        <v>70.967741935483872</v>
      </c>
      <c r="V275">
        <f>'OHL Raw'!J275</f>
        <v>38</v>
      </c>
      <c r="W275" s="1">
        <f t="shared" si="55"/>
        <v>2.560100607462469</v>
      </c>
      <c r="X275">
        <f>'OHL Raw'!G275</f>
        <v>23</v>
      </c>
      <c r="Y275" s="1">
        <f t="shared" si="56"/>
        <v>1.5495345782009677</v>
      </c>
      <c r="Z275">
        <f>'OHL Raw'!AJ275</f>
        <v>6</v>
      </c>
      <c r="AA275">
        <f>'OHL Raw'!AM275</f>
        <v>5</v>
      </c>
      <c r="AB275">
        <f>'OHL Raw'!AP275</f>
        <v>12</v>
      </c>
      <c r="AC275" s="1">
        <f t="shared" si="62"/>
        <v>15.5993796516671</v>
      </c>
      <c r="AD275" s="1">
        <f t="shared" si="57"/>
        <v>1.0509468769018584</v>
      </c>
      <c r="AE275" s="1">
        <f t="shared" si="63"/>
        <v>14.838709677419354</v>
      </c>
      <c r="AF275" s="1">
        <f t="shared" si="64"/>
        <v>10.064115904301357</v>
      </c>
      <c r="AG275">
        <f>'OHL Raw'!AB275</f>
        <v>15.19</v>
      </c>
      <c r="AH275">
        <f>'OHL Raw'!AC275</f>
        <v>14.34</v>
      </c>
      <c r="AI275">
        <f>'OHL Raw'!AD275</f>
        <v>54.83</v>
      </c>
      <c r="AJ275">
        <f>'OHL Raw'!AE275</f>
        <v>49.81</v>
      </c>
    </row>
    <row r="276" spans="1:36" x14ac:dyDescent="0.2">
      <c r="A276" t="str">
        <f>'OHL Raw'!B276</f>
        <v>Kurtis Evans</v>
      </c>
      <c r="B276" t="s">
        <v>1748</v>
      </c>
      <c r="C276" t="str">
        <f>'OHL Raw'!C276</f>
        <v>C</v>
      </c>
      <c r="D276" t="str">
        <f t="shared" si="58"/>
        <v>F</v>
      </c>
      <c r="E276" t="str">
        <f>IF(ISNUMBER(SEARCH("/",'OHL Raw'!D276))=TRUE,"Multiple",'OHL Raw'!D276)</f>
        <v>NB</v>
      </c>
      <c r="F276" s="2">
        <f ca="1">ROUNDDOWN('OHL Raw'!E276+((TODAY()-42993)/365),0)</f>
        <v>17</v>
      </c>
      <c r="G276">
        <f>'OHL Raw'!F276</f>
        <v>33</v>
      </c>
      <c r="H276" s="1">
        <f>'OHL Raw'!U276</f>
        <v>7.34</v>
      </c>
      <c r="I276" s="1">
        <f>'OHL Raw'!T276</f>
        <v>242.33</v>
      </c>
      <c r="J276">
        <f>'OHL Raw'!AH276</f>
        <v>3</v>
      </c>
      <c r="K276">
        <f>'OHL Raw'!AI276</f>
        <v>10</v>
      </c>
      <c r="L276" s="1">
        <f t="shared" si="52"/>
        <v>0.74278875913011178</v>
      </c>
      <c r="M276" s="1">
        <f t="shared" si="53"/>
        <v>2.4759625304337063</v>
      </c>
      <c r="N276">
        <f>'OHL Raw'!L276</f>
        <v>26</v>
      </c>
      <c r="O276" s="1">
        <f t="shared" si="54"/>
        <v>6.437502579127635</v>
      </c>
      <c r="P276">
        <f>'OHL Raw'!AK276</f>
        <v>1</v>
      </c>
      <c r="Q276">
        <f>'OHL Raw'!AN276</f>
        <v>10</v>
      </c>
      <c r="R276">
        <f>'OHL Raw'!AQ276</f>
        <v>15</v>
      </c>
      <c r="S276" s="1">
        <f t="shared" si="59"/>
        <v>3.8461538461538463</v>
      </c>
      <c r="T276" s="1">
        <f t="shared" si="60"/>
        <v>38.461538461538467</v>
      </c>
      <c r="U276" s="1">
        <f t="shared" si="61"/>
        <v>57.692307692307686</v>
      </c>
      <c r="V276">
        <f>'OHL Raw'!J276</f>
        <v>1</v>
      </c>
      <c r="W276" s="1">
        <f t="shared" si="55"/>
        <v>0.2475962530433706</v>
      </c>
      <c r="X276">
        <f>'OHL Raw'!G276</f>
        <v>1</v>
      </c>
      <c r="Y276" s="1">
        <f t="shared" si="56"/>
        <v>0.2475962530433706</v>
      </c>
      <c r="Z276">
        <f>'OHL Raw'!AJ276</f>
        <v>0</v>
      </c>
      <c r="AA276">
        <f>'OHL Raw'!AM276</f>
        <v>1</v>
      </c>
      <c r="AB276">
        <f>'OHL Raw'!AP276</f>
        <v>0</v>
      </c>
      <c r="AC276" s="1">
        <f t="shared" si="62"/>
        <v>2.811836493107835</v>
      </c>
      <c r="AD276" s="1">
        <f t="shared" si="57"/>
        <v>0.69620017986411131</v>
      </c>
      <c r="AE276" s="1">
        <f t="shared" si="63"/>
        <v>3.8461538461538463</v>
      </c>
      <c r="AF276" s="1">
        <f t="shared" si="64"/>
        <v>10.814755742722442</v>
      </c>
      <c r="AG276">
        <f>'OHL Raw'!AB276</f>
        <v>12.38</v>
      </c>
      <c r="AH276">
        <f>'OHL Raw'!AC276</f>
        <v>13.54</v>
      </c>
      <c r="AI276">
        <f>'OHL Raw'!AD276</f>
        <v>39.71</v>
      </c>
      <c r="AJ276">
        <f>'OHL Raw'!AE276</f>
        <v>50.51</v>
      </c>
    </row>
    <row r="277" spans="1:36" x14ac:dyDescent="0.2">
      <c r="A277" t="str">
        <f>'OHL Raw'!B277</f>
        <v>Kurtis Henry</v>
      </c>
      <c r="B277" t="s">
        <v>1748</v>
      </c>
      <c r="C277" t="str">
        <f>'OHL Raw'!C277</f>
        <v>D</v>
      </c>
      <c r="D277" t="str">
        <f t="shared" si="58"/>
        <v>D</v>
      </c>
      <c r="E277" t="str">
        <f>IF(ISNUMBER(SEARCH("/",'OHL Raw'!D277))=TRUE,"Multiple",'OHL Raw'!D277)</f>
        <v>ER</v>
      </c>
      <c r="F277" s="2">
        <f ca="1">ROUNDDOWN('OHL Raw'!E277+((TODAY()-42993)/365),0)</f>
        <v>18</v>
      </c>
      <c r="G277">
        <f>'OHL Raw'!F277</f>
        <v>44</v>
      </c>
      <c r="H277" s="1">
        <f>'OHL Raw'!U277</f>
        <v>14.04</v>
      </c>
      <c r="I277" s="1">
        <f>'OHL Raw'!T277</f>
        <v>617.61</v>
      </c>
      <c r="J277">
        <f>'OHL Raw'!AH277</f>
        <v>29</v>
      </c>
      <c r="K277">
        <f>'OHL Raw'!AI277</f>
        <v>44</v>
      </c>
      <c r="L277" s="1">
        <f t="shared" si="52"/>
        <v>2.8173118958566081</v>
      </c>
      <c r="M277" s="1">
        <f t="shared" si="53"/>
        <v>4.2745421868169231</v>
      </c>
      <c r="N277">
        <f>'OHL Raw'!L277</f>
        <v>24</v>
      </c>
      <c r="O277" s="1">
        <f t="shared" si="54"/>
        <v>2.3315684655365034</v>
      </c>
      <c r="P277">
        <f>'OHL Raw'!AK277</f>
        <v>0</v>
      </c>
      <c r="Q277">
        <f>'OHL Raw'!AN277</f>
        <v>0</v>
      </c>
      <c r="R277">
        <f>'OHL Raw'!AQ277</f>
        <v>24</v>
      </c>
      <c r="S277" s="1">
        <f t="shared" si="59"/>
        <v>0</v>
      </c>
      <c r="T277" s="1">
        <f t="shared" si="60"/>
        <v>0</v>
      </c>
      <c r="U277" s="1">
        <f t="shared" si="61"/>
        <v>100</v>
      </c>
      <c r="V277">
        <f>'OHL Raw'!J277</f>
        <v>3</v>
      </c>
      <c r="W277" s="1">
        <f t="shared" si="55"/>
        <v>0.29144605819206293</v>
      </c>
      <c r="X277">
        <f>'OHL Raw'!G277</f>
        <v>1</v>
      </c>
      <c r="Y277" s="1">
        <f t="shared" si="56"/>
        <v>9.7148686064020981E-2</v>
      </c>
      <c r="Z277">
        <f>'OHL Raw'!AJ277</f>
        <v>0</v>
      </c>
      <c r="AA277">
        <f>'OHL Raw'!AM277</f>
        <v>0</v>
      </c>
      <c r="AB277">
        <f>'OHL Raw'!AP277</f>
        <v>1</v>
      </c>
      <c r="AC277" s="1">
        <f t="shared" si="62"/>
        <v>1.541663331465621</v>
      </c>
      <c r="AD277" s="1">
        <f t="shared" si="57"/>
        <v>0.14977056700496633</v>
      </c>
      <c r="AE277" s="1">
        <f t="shared" si="63"/>
        <v>4.1666666666666661</v>
      </c>
      <c r="AF277" s="1">
        <f t="shared" si="64"/>
        <v>6.423597214440087</v>
      </c>
      <c r="AG277">
        <f>'OHL Raw'!AB277</f>
        <v>13.39</v>
      </c>
      <c r="AH277">
        <f>'OHL Raw'!AC277</f>
        <v>13.7</v>
      </c>
      <c r="AI277">
        <f>'OHL Raw'!AD277</f>
        <v>44.81</v>
      </c>
      <c r="AJ277">
        <f>'OHL Raw'!AE277</f>
        <v>48.97</v>
      </c>
    </row>
    <row r="278" spans="1:36" x14ac:dyDescent="0.2">
      <c r="A278" t="str">
        <f>'OHL Raw'!B278</f>
        <v>Kyle Auger</v>
      </c>
      <c r="B278" t="s">
        <v>1748</v>
      </c>
      <c r="C278" t="str">
        <f>'OHL Raw'!C278</f>
        <v>D</v>
      </c>
      <c r="D278" t="str">
        <f t="shared" si="58"/>
        <v>D</v>
      </c>
      <c r="E278" t="str">
        <f>IF(ISNUMBER(SEARCH("/",'OHL Raw'!D278))=TRUE,"Multiple",'OHL Raw'!D278)</f>
        <v>OTT</v>
      </c>
      <c r="F278" s="2">
        <f ca="1">ROUNDDOWN('OHL Raw'!E278+((TODAY()-42993)/365),0)</f>
        <v>19</v>
      </c>
      <c r="G278">
        <f>'OHL Raw'!F278</f>
        <v>7</v>
      </c>
      <c r="H278" s="1">
        <f>'OHL Raw'!U278</f>
        <v>11.11</v>
      </c>
      <c r="I278" s="1">
        <f>'OHL Raw'!T278</f>
        <v>77.790000000000006</v>
      </c>
      <c r="J278">
        <f>'OHL Raw'!AH278</f>
        <v>4</v>
      </c>
      <c r="K278">
        <f>'OHL Raw'!AI278</f>
        <v>3</v>
      </c>
      <c r="L278" s="1">
        <f t="shared" si="52"/>
        <v>3.0852294639413804</v>
      </c>
      <c r="M278" s="1">
        <f t="shared" si="53"/>
        <v>2.3139220979560351</v>
      </c>
      <c r="N278">
        <f>'OHL Raw'!L278</f>
        <v>7</v>
      </c>
      <c r="O278" s="1">
        <f t="shared" si="54"/>
        <v>5.3991515618974155</v>
      </c>
      <c r="P278">
        <f>'OHL Raw'!AK278</f>
        <v>0</v>
      </c>
      <c r="Q278">
        <f>'OHL Raw'!AN278</f>
        <v>0</v>
      </c>
      <c r="R278">
        <f>'OHL Raw'!AQ278</f>
        <v>7</v>
      </c>
      <c r="S278" s="1">
        <f t="shared" si="59"/>
        <v>0</v>
      </c>
      <c r="T278" s="1">
        <f t="shared" si="60"/>
        <v>0</v>
      </c>
      <c r="U278" s="1">
        <f t="shared" si="61"/>
        <v>100</v>
      </c>
      <c r="V278">
        <f>'OHL Raw'!J278</f>
        <v>1</v>
      </c>
      <c r="W278" s="1">
        <f t="shared" si="55"/>
        <v>0.77130736598534511</v>
      </c>
      <c r="X278">
        <f>'OHL Raw'!G278</f>
        <v>0</v>
      </c>
      <c r="Y278" s="1">
        <f t="shared" si="56"/>
        <v>0</v>
      </c>
      <c r="Z278">
        <f>'OHL Raw'!AJ278</f>
        <v>0</v>
      </c>
      <c r="AA278">
        <f>'OHL Raw'!AM278</f>
        <v>0</v>
      </c>
      <c r="AB278">
        <f>'OHL Raw'!AP278</f>
        <v>0</v>
      </c>
      <c r="AC278" s="1">
        <f t="shared" si="62"/>
        <v>0.44965180501080609</v>
      </c>
      <c r="AD278" s="1">
        <f t="shared" si="57"/>
        <v>0.34681974933344084</v>
      </c>
      <c r="AE278" s="1">
        <f t="shared" si="63"/>
        <v>0</v>
      </c>
      <c r="AF278" s="1">
        <f t="shared" si="64"/>
        <v>6.423597214440087</v>
      </c>
      <c r="AG278">
        <f>'OHL Raw'!AB278</f>
        <v>14.4</v>
      </c>
      <c r="AH278">
        <f>'OHL Raw'!AC278</f>
        <v>13.76</v>
      </c>
      <c r="AI278">
        <f>'OHL Raw'!AD278</f>
        <v>47.09</v>
      </c>
      <c r="AJ278">
        <f>'OHL Raw'!AE278</f>
        <v>45.69</v>
      </c>
    </row>
    <row r="279" spans="1:36" x14ac:dyDescent="0.2">
      <c r="A279" t="str">
        <f>'OHL Raw'!B279</f>
        <v>Kyle Bollers</v>
      </c>
      <c r="B279" t="s">
        <v>1748</v>
      </c>
      <c r="C279" t="str">
        <f>'OHL Raw'!C279</f>
        <v>LW</v>
      </c>
      <c r="D279" t="str">
        <f t="shared" si="58"/>
        <v>F</v>
      </c>
      <c r="E279" t="str">
        <f>IF(ISNUMBER(SEARCH("/",'OHL Raw'!D279))=TRUE,"Multiple",'OHL Raw'!D279)</f>
        <v>SAG</v>
      </c>
      <c r="F279" s="2">
        <f ca="1">ROUNDDOWN('OHL Raw'!E279+((TODAY()-42993)/365),0)</f>
        <v>19</v>
      </c>
      <c r="G279">
        <f>'OHL Raw'!F279</f>
        <v>56</v>
      </c>
      <c r="H279" s="1">
        <f>'OHL Raw'!U279</f>
        <v>11.28</v>
      </c>
      <c r="I279" s="1">
        <f>'OHL Raw'!T279</f>
        <v>631.44000000000005</v>
      </c>
      <c r="J279">
        <f>'OHL Raw'!AH279</f>
        <v>25</v>
      </c>
      <c r="K279">
        <f>'OHL Raw'!AI279</f>
        <v>29</v>
      </c>
      <c r="L279" s="1">
        <f t="shared" si="52"/>
        <v>2.3755226149752944</v>
      </c>
      <c r="M279" s="1">
        <f t="shared" si="53"/>
        <v>2.7556062333713416</v>
      </c>
      <c r="N279">
        <f>'OHL Raw'!L279</f>
        <v>75</v>
      </c>
      <c r="O279" s="1">
        <f t="shared" si="54"/>
        <v>7.1265678449258836</v>
      </c>
      <c r="P279">
        <f>'OHL Raw'!AK279</f>
        <v>18</v>
      </c>
      <c r="Q279">
        <f>'OHL Raw'!AN279</f>
        <v>15</v>
      </c>
      <c r="R279">
        <f>'OHL Raw'!AQ279</f>
        <v>42</v>
      </c>
      <c r="S279" s="1">
        <f t="shared" si="59"/>
        <v>24</v>
      </c>
      <c r="T279" s="1">
        <f t="shared" si="60"/>
        <v>20</v>
      </c>
      <c r="U279" s="1">
        <f t="shared" si="61"/>
        <v>56.000000000000007</v>
      </c>
      <c r="V279">
        <f>'OHL Raw'!J279</f>
        <v>11</v>
      </c>
      <c r="W279" s="1">
        <f t="shared" si="55"/>
        <v>1.0452299505891296</v>
      </c>
      <c r="X279">
        <f>'OHL Raw'!G279</f>
        <v>7</v>
      </c>
      <c r="Y279" s="1">
        <f t="shared" si="56"/>
        <v>0.66514633219308239</v>
      </c>
      <c r="Z279">
        <f>'OHL Raw'!AJ279</f>
        <v>5</v>
      </c>
      <c r="AA279">
        <f>'OHL Raw'!AM279</f>
        <v>1</v>
      </c>
      <c r="AB279">
        <f>'OHL Raw'!AP279</f>
        <v>1</v>
      </c>
      <c r="AC279" s="1">
        <f t="shared" si="62"/>
        <v>9.0140243187483122</v>
      </c>
      <c r="AD279" s="1">
        <f t="shared" si="57"/>
        <v>0.85652074484495544</v>
      </c>
      <c r="AE279" s="1">
        <f t="shared" si="63"/>
        <v>9.3333333333333339</v>
      </c>
      <c r="AF279" s="1">
        <f t="shared" si="64"/>
        <v>12.018699091664416</v>
      </c>
      <c r="AG279">
        <f>'OHL Raw'!AB279</f>
        <v>13.81</v>
      </c>
      <c r="AH279">
        <f>'OHL Raw'!AC279</f>
        <v>14.22</v>
      </c>
      <c r="AI279">
        <f>'OHL Raw'!AD279</f>
        <v>46.65</v>
      </c>
      <c r="AJ279">
        <f>'OHL Raw'!AE279</f>
        <v>51.45</v>
      </c>
    </row>
    <row r="280" spans="1:36" x14ac:dyDescent="0.2">
      <c r="A280" t="str">
        <f>'OHL Raw'!B280</f>
        <v>Kyle Gentles</v>
      </c>
      <c r="B280" t="s">
        <v>1748</v>
      </c>
      <c r="C280" t="str">
        <f>'OHL Raw'!C280</f>
        <v>D</v>
      </c>
      <c r="D280" t="str">
        <f t="shared" si="58"/>
        <v>D</v>
      </c>
      <c r="E280" t="str">
        <f>IF(ISNUMBER(SEARCH("/",'OHL Raw'!D280))=TRUE,"Multiple",'OHL Raw'!D280)</f>
        <v>KIT</v>
      </c>
      <c r="F280" s="2">
        <f ca="1">ROUNDDOWN('OHL Raw'!E280+((TODAY()-42993)/365),0)</f>
        <v>19</v>
      </c>
      <c r="G280">
        <f>'OHL Raw'!F280</f>
        <v>60</v>
      </c>
      <c r="H280" s="1">
        <f>'OHL Raw'!U280</f>
        <v>14.07</v>
      </c>
      <c r="I280" s="1">
        <f>'OHL Raw'!T280</f>
        <v>844.29</v>
      </c>
      <c r="J280">
        <f>'OHL Raw'!AH280</f>
        <v>43</v>
      </c>
      <c r="K280">
        <f>'OHL Raw'!AI280</f>
        <v>48</v>
      </c>
      <c r="L280" s="1">
        <f t="shared" si="52"/>
        <v>3.0558220516647125</v>
      </c>
      <c r="M280" s="1">
        <f t="shared" si="53"/>
        <v>3.411150197207121</v>
      </c>
      <c r="N280">
        <f>'OHL Raw'!L280</f>
        <v>44</v>
      </c>
      <c r="O280" s="1">
        <f t="shared" si="54"/>
        <v>3.1268876807731942</v>
      </c>
      <c r="P280">
        <f>'OHL Raw'!AK280</f>
        <v>1</v>
      </c>
      <c r="Q280">
        <f>'OHL Raw'!AN280</f>
        <v>1</v>
      </c>
      <c r="R280">
        <f>'OHL Raw'!AQ280</f>
        <v>42</v>
      </c>
      <c r="S280" s="1">
        <f t="shared" si="59"/>
        <v>2.2727272727272729</v>
      </c>
      <c r="T280" s="1">
        <f t="shared" si="60"/>
        <v>2.2727272727272729</v>
      </c>
      <c r="U280" s="1">
        <f t="shared" si="61"/>
        <v>95.454545454545453</v>
      </c>
      <c r="V280">
        <f>'OHL Raw'!J280</f>
        <v>7</v>
      </c>
      <c r="W280" s="1">
        <f t="shared" si="55"/>
        <v>0.49745940375937175</v>
      </c>
      <c r="X280">
        <f>'OHL Raw'!G280</f>
        <v>2</v>
      </c>
      <c r="Y280" s="1">
        <f t="shared" si="56"/>
        <v>0.14213125821696337</v>
      </c>
      <c r="Z280">
        <f>'OHL Raw'!AJ280</f>
        <v>0</v>
      </c>
      <c r="AA280">
        <f>'OHL Raw'!AM280</f>
        <v>0</v>
      </c>
      <c r="AB280">
        <f>'OHL Raw'!AP280</f>
        <v>2</v>
      </c>
      <c r="AC280" s="1">
        <f t="shared" si="62"/>
        <v>3.0760315096465138</v>
      </c>
      <c r="AD280" s="1">
        <f t="shared" si="57"/>
        <v>0.21860011439054217</v>
      </c>
      <c r="AE280" s="1">
        <f t="shared" si="63"/>
        <v>4.5454545454545459</v>
      </c>
      <c r="AF280" s="1">
        <f t="shared" si="64"/>
        <v>6.9909807037420784</v>
      </c>
      <c r="AG280">
        <f>'OHL Raw'!AB280</f>
        <v>13.8</v>
      </c>
      <c r="AH280">
        <f>'OHL Raw'!AC280</f>
        <v>13.85</v>
      </c>
      <c r="AI280">
        <f>'OHL Raw'!AD280</f>
        <v>54.05</v>
      </c>
      <c r="AJ280">
        <f>'OHL Raw'!AE280</f>
        <v>49.5</v>
      </c>
    </row>
    <row r="281" spans="1:36" x14ac:dyDescent="0.2">
      <c r="A281" t="str">
        <f>'OHL Raw'!B281</f>
        <v>Kyle Harris</v>
      </c>
      <c r="B281" t="s">
        <v>1748</v>
      </c>
      <c r="C281" t="str">
        <f>'OHL Raw'!C281</f>
        <v>C</v>
      </c>
      <c r="D281" t="str">
        <f t="shared" si="58"/>
        <v>F</v>
      </c>
      <c r="E281" t="str">
        <f>IF(ISNUMBER(SEARCH("/",'OHL Raw'!D281))=TRUE,"Multiple",'OHL Raw'!D281)</f>
        <v>FLNT</v>
      </c>
      <c r="F281" s="2">
        <f ca="1">ROUNDDOWN('OHL Raw'!E281+((TODAY()-42993)/365),0)</f>
        <v>17</v>
      </c>
      <c r="G281">
        <f>'OHL Raw'!F281</f>
        <v>60</v>
      </c>
      <c r="H281" s="1">
        <f>'OHL Raw'!U281</f>
        <v>11.02</v>
      </c>
      <c r="I281" s="1">
        <f>'OHL Raw'!T281</f>
        <v>661.24</v>
      </c>
      <c r="J281">
        <f>'OHL Raw'!AH281</f>
        <v>17</v>
      </c>
      <c r="K281">
        <f>'OHL Raw'!AI281</f>
        <v>46</v>
      </c>
      <c r="L281" s="1">
        <f t="shared" si="52"/>
        <v>1.5425564091706492</v>
      </c>
      <c r="M281" s="1">
        <f t="shared" si="53"/>
        <v>4.1739761659911681</v>
      </c>
      <c r="N281">
        <f>'OHL Raw'!L281</f>
        <v>62</v>
      </c>
      <c r="O281" s="1">
        <f t="shared" si="54"/>
        <v>5.6257939628576619</v>
      </c>
      <c r="P281">
        <f>'OHL Raw'!AK281</f>
        <v>7</v>
      </c>
      <c r="Q281">
        <f>'OHL Raw'!AN281</f>
        <v>11</v>
      </c>
      <c r="R281">
        <f>'OHL Raw'!AQ281</f>
        <v>44</v>
      </c>
      <c r="S281" s="1">
        <f t="shared" si="59"/>
        <v>11.29032258064516</v>
      </c>
      <c r="T281" s="1">
        <f t="shared" si="60"/>
        <v>17.741935483870968</v>
      </c>
      <c r="U281" s="1">
        <f t="shared" si="61"/>
        <v>70.967741935483872</v>
      </c>
      <c r="V281">
        <f>'OHL Raw'!J281</f>
        <v>8</v>
      </c>
      <c r="W281" s="1">
        <f t="shared" si="55"/>
        <v>0.72590889843324669</v>
      </c>
      <c r="X281">
        <f>'OHL Raw'!G281</f>
        <v>5</v>
      </c>
      <c r="Y281" s="1">
        <f t="shared" si="56"/>
        <v>0.45369306152077915</v>
      </c>
      <c r="Z281">
        <f>'OHL Raw'!AJ281</f>
        <v>1</v>
      </c>
      <c r="AA281">
        <f>'OHL Raw'!AM281</f>
        <v>1</v>
      </c>
      <c r="AB281">
        <f>'OHL Raw'!AP281</f>
        <v>3</v>
      </c>
      <c r="AC281" s="1">
        <f t="shared" si="62"/>
        <v>6.1266391898076655</v>
      </c>
      <c r="AD281" s="1">
        <f t="shared" si="57"/>
        <v>0.55592273817140514</v>
      </c>
      <c r="AE281" s="1">
        <f t="shared" si="63"/>
        <v>8.064516129032258</v>
      </c>
      <c r="AF281" s="1">
        <f t="shared" si="64"/>
        <v>9.8816761125930093</v>
      </c>
      <c r="AG281">
        <f>'OHL Raw'!AB281</f>
        <v>13.16</v>
      </c>
      <c r="AH281">
        <f>'OHL Raw'!AC281</f>
        <v>13.35</v>
      </c>
      <c r="AI281">
        <f>'OHL Raw'!AD281</f>
        <v>34.700000000000003</v>
      </c>
      <c r="AJ281">
        <f>'OHL Raw'!AE281</f>
        <v>51.76</v>
      </c>
    </row>
    <row r="282" spans="1:36" x14ac:dyDescent="0.2">
      <c r="A282" t="str">
        <f>'OHL Raw'!B282</f>
        <v>Kyle Heitzner</v>
      </c>
      <c r="B282" t="s">
        <v>1748</v>
      </c>
      <c r="C282" t="str">
        <f>'OHL Raw'!C282</f>
        <v>C</v>
      </c>
      <c r="D282" t="str">
        <f t="shared" si="58"/>
        <v>F</v>
      </c>
      <c r="E282" t="str">
        <f>IF(ISNUMBER(SEARCH("/",'OHL Raw'!D282))=TRUE,"Multiple",'OHL Raw'!D282)</f>
        <v>BAR</v>
      </c>
      <c r="F282" s="2">
        <f ca="1">ROUNDDOWN('OHL Raw'!E282+((TODAY()-42993)/365),0)</f>
        <v>18</v>
      </c>
      <c r="G282">
        <f>'OHL Raw'!F282</f>
        <v>58</v>
      </c>
      <c r="H282" s="1">
        <f>'OHL Raw'!U282</f>
        <v>8.85</v>
      </c>
      <c r="I282" s="1">
        <f>'OHL Raw'!T282</f>
        <v>513.29999999999995</v>
      </c>
      <c r="J282">
        <f>'OHL Raw'!AH282</f>
        <v>18</v>
      </c>
      <c r="K282">
        <f>'OHL Raw'!AI282</f>
        <v>24</v>
      </c>
      <c r="L282" s="1">
        <f t="shared" si="52"/>
        <v>2.1040327293980132</v>
      </c>
      <c r="M282" s="1">
        <f t="shared" si="53"/>
        <v>2.8053769725306843</v>
      </c>
      <c r="N282">
        <f>'OHL Raw'!L282</f>
        <v>49</v>
      </c>
      <c r="O282" s="1">
        <f t="shared" si="54"/>
        <v>5.727644652250147</v>
      </c>
      <c r="P282">
        <f>'OHL Raw'!AK282</f>
        <v>10</v>
      </c>
      <c r="Q282">
        <f>'OHL Raw'!AN282</f>
        <v>7</v>
      </c>
      <c r="R282">
        <f>'OHL Raw'!AQ282</f>
        <v>32</v>
      </c>
      <c r="S282" s="1">
        <f t="shared" si="59"/>
        <v>20.408163265306122</v>
      </c>
      <c r="T282" s="1">
        <f t="shared" si="60"/>
        <v>14.285714285714285</v>
      </c>
      <c r="U282" s="1">
        <f t="shared" si="61"/>
        <v>65.306122448979593</v>
      </c>
      <c r="V282">
        <f>'OHL Raw'!J282</f>
        <v>10</v>
      </c>
      <c r="W282" s="1">
        <f t="shared" si="55"/>
        <v>1.168907071887785</v>
      </c>
      <c r="X282">
        <f>'OHL Raw'!G282</f>
        <v>5</v>
      </c>
      <c r="Y282" s="1">
        <f t="shared" si="56"/>
        <v>0.58445353594389249</v>
      </c>
      <c r="Z282">
        <f>'OHL Raw'!AJ282</f>
        <v>0</v>
      </c>
      <c r="AA282">
        <f>'OHL Raw'!AM282</f>
        <v>1</v>
      </c>
      <c r="AB282">
        <f>'OHL Raw'!AP282</f>
        <v>4</v>
      </c>
      <c r="AC282" s="1">
        <f t="shared" si="62"/>
        <v>5.3466991606508856</v>
      </c>
      <c r="AD282" s="1">
        <f t="shared" si="57"/>
        <v>0.62497944601413036</v>
      </c>
      <c r="AE282" s="1">
        <f t="shared" si="63"/>
        <v>10.204081632653061</v>
      </c>
      <c r="AF282" s="1">
        <f t="shared" si="64"/>
        <v>10.911630940103848</v>
      </c>
      <c r="AG282">
        <f>'OHL Raw'!AB282</f>
        <v>12.35</v>
      </c>
      <c r="AH282">
        <f>'OHL Raw'!AC282</f>
        <v>13.3</v>
      </c>
      <c r="AI282">
        <f>'OHL Raw'!AD282</f>
        <v>55.89</v>
      </c>
      <c r="AJ282">
        <f>'OHL Raw'!AE282</f>
        <v>49.07</v>
      </c>
    </row>
    <row r="283" spans="1:36" x14ac:dyDescent="0.2">
      <c r="A283" t="str">
        <f>'OHL Raw'!B283</f>
        <v>Kyle Langdon</v>
      </c>
      <c r="B283" t="s">
        <v>1748</v>
      </c>
      <c r="C283" t="str">
        <f>'OHL Raw'!C283</f>
        <v>C</v>
      </c>
      <c r="D283" t="str">
        <f t="shared" si="58"/>
        <v>F</v>
      </c>
      <c r="E283" t="str">
        <f>IF(ISNUMBER(SEARCH("/",'OHL Raw'!D283))=TRUE,"Multiple",'OHL Raw'!D283)</f>
        <v>NIAG</v>
      </c>
      <c r="F283" s="2">
        <f ca="1">ROUNDDOWN('OHL Raw'!E283+((TODAY()-42993)/365),0)</f>
        <v>19</v>
      </c>
      <c r="G283">
        <f>'OHL Raw'!F283</f>
        <v>56</v>
      </c>
      <c r="H283" s="1">
        <f>'OHL Raw'!U283</f>
        <v>10.16</v>
      </c>
      <c r="I283" s="1">
        <f>'OHL Raw'!T283</f>
        <v>568.91</v>
      </c>
      <c r="J283">
        <f>'OHL Raw'!AH283</f>
        <v>17</v>
      </c>
      <c r="K283">
        <f>'OHL Raw'!AI283</f>
        <v>32</v>
      </c>
      <c r="L283" s="1">
        <f t="shared" si="52"/>
        <v>1.7929022165193089</v>
      </c>
      <c r="M283" s="1">
        <f t="shared" si="53"/>
        <v>3.3748747605069345</v>
      </c>
      <c r="N283">
        <f>'OHL Raw'!L283</f>
        <v>63</v>
      </c>
      <c r="O283" s="1">
        <f t="shared" si="54"/>
        <v>6.644284684748027</v>
      </c>
      <c r="P283">
        <f>'OHL Raw'!AK283</f>
        <v>6</v>
      </c>
      <c r="Q283">
        <f>'OHL Raw'!AN283</f>
        <v>8</v>
      </c>
      <c r="R283">
        <f>'OHL Raw'!AQ283</f>
        <v>49</v>
      </c>
      <c r="S283" s="1">
        <f t="shared" si="59"/>
        <v>9.5238095238095237</v>
      </c>
      <c r="T283" s="1">
        <f t="shared" si="60"/>
        <v>12.698412698412698</v>
      </c>
      <c r="U283" s="1">
        <f t="shared" si="61"/>
        <v>77.777777777777786</v>
      </c>
      <c r="V283">
        <f>'OHL Raw'!J283</f>
        <v>10</v>
      </c>
      <c r="W283" s="1">
        <f t="shared" si="55"/>
        <v>1.0546483626584171</v>
      </c>
      <c r="X283">
        <f>'OHL Raw'!G283</f>
        <v>3</v>
      </c>
      <c r="Y283" s="1">
        <f t="shared" si="56"/>
        <v>0.31639450879752512</v>
      </c>
      <c r="Z283">
        <f>'OHL Raw'!AJ283</f>
        <v>1</v>
      </c>
      <c r="AA283">
        <f>'OHL Raw'!AM283</f>
        <v>1</v>
      </c>
      <c r="AB283">
        <f>'OHL Raw'!AP283</f>
        <v>1</v>
      </c>
      <c r="AC283" s="1">
        <f t="shared" si="62"/>
        <v>5.7429925417568493</v>
      </c>
      <c r="AD283" s="1">
        <f t="shared" si="57"/>
        <v>0.60568376809233615</v>
      </c>
      <c r="AE283" s="1">
        <f t="shared" si="63"/>
        <v>4.7619047619047619</v>
      </c>
      <c r="AF283" s="1">
        <f t="shared" si="64"/>
        <v>9.1158611773918228</v>
      </c>
      <c r="AG283">
        <f>'OHL Raw'!AB283</f>
        <v>12.61</v>
      </c>
      <c r="AH283">
        <f>'OHL Raw'!AC283</f>
        <v>13.89</v>
      </c>
      <c r="AI283">
        <f>'OHL Raw'!AD283</f>
        <v>47.73</v>
      </c>
      <c r="AJ283">
        <f>'OHL Raw'!AE283</f>
        <v>48.03</v>
      </c>
    </row>
    <row r="284" spans="1:36" x14ac:dyDescent="0.2">
      <c r="A284" t="str">
        <f>'OHL Raw'!B284</f>
        <v>Kyle MacLean</v>
      </c>
      <c r="B284" t="s">
        <v>1748</v>
      </c>
      <c r="C284" t="str">
        <f>'OHL Raw'!C284</f>
        <v>C</v>
      </c>
      <c r="D284" t="str">
        <f t="shared" si="58"/>
        <v>F</v>
      </c>
      <c r="E284" t="str">
        <f>IF(ISNUMBER(SEARCH("/",'OHL Raw'!D284))=TRUE,"Multiple",'OHL Raw'!D284)</f>
        <v>OSH</v>
      </c>
      <c r="F284" s="2">
        <f ca="1">ROUNDDOWN('OHL Raw'!E284+((TODAY()-42993)/365),0)</f>
        <v>19</v>
      </c>
      <c r="G284">
        <f>'OHL Raw'!F284</f>
        <v>44</v>
      </c>
      <c r="H284" s="1">
        <f>'OHL Raw'!U284</f>
        <v>12.33</v>
      </c>
      <c r="I284" s="1">
        <f>'OHL Raw'!T284</f>
        <v>542.47</v>
      </c>
      <c r="J284">
        <f>'OHL Raw'!AH284</f>
        <v>29</v>
      </c>
      <c r="K284">
        <f>'OHL Raw'!AI284</f>
        <v>25</v>
      </c>
      <c r="L284" s="1">
        <f t="shared" si="52"/>
        <v>3.207550647962099</v>
      </c>
      <c r="M284" s="1">
        <f t="shared" si="53"/>
        <v>2.7651298689328443</v>
      </c>
      <c r="N284">
        <f>'OHL Raw'!L284</f>
        <v>60</v>
      </c>
      <c r="O284" s="1">
        <f t="shared" si="54"/>
        <v>6.6363116854388258</v>
      </c>
      <c r="P284">
        <f>'OHL Raw'!AK284</f>
        <v>9</v>
      </c>
      <c r="Q284">
        <f>'OHL Raw'!AN284</f>
        <v>12</v>
      </c>
      <c r="R284">
        <f>'OHL Raw'!AQ284</f>
        <v>39</v>
      </c>
      <c r="S284" s="1">
        <f t="shared" si="59"/>
        <v>15</v>
      </c>
      <c r="T284" s="1">
        <f t="shared" si="60"/>
        <v>20</v>
      </c>
      <c r="U284" s="1">
        <f t="shared" si="61"/>
        <v>65</v>
      </c>
      <c r="V284">
        <f>'OHL Raw'!J284</f>
        <v>15</v>
      </c>
      <c r="W284" s="1">
        <f t="shared" si="55"/>
        <v>1.6590779213597064</v>
      </c>
      <c r="X284">
        <f>'OHL Raw'!G284</f>
        <v>7</v>
      </c>
      <c r="Y284" s="1">
        <f t="shared" si="56"/>
        <v>0.77423636330119638</v>
      </c>
      <c r="Z284">
        <f>'OHL Raw'!AJ284</f>
        <v>2</v>
      </c>
      <c r="AA284">
        <f>'OHL Raw'!AM284</f>
        <v>2</v>
      </c>
      <c r="AB284">
        <f>'OHL Raw'!AP284</f>
        <v>3</v>
      </c>
      <c r="AC284" s="1">
        <f t="shared" si="62"/>
        <v>6.3983477736534438</v>
      </c>
      <c r="AD284" s="1">
        <f t="shared" si="57"/>
        <v>0.70769050162996405</v>
      </c>
      <c r="AE284" s="1">
        <f t="shared" si="63"/>
        <v>11.666666666666666</v>
      </c>
      <c r="AF284" s="1">
        <f t="shared" si="64"/>
        <v>10.663912956089074</v>
      </c>
      <c r="AG284">
        <f>'OHL Raw'!AB284</f>
        <v>13.36</v>
      </c>
      <c r="AH284">
        <f>'OHL Raw'!AC284</f>
        <v>14.33</v>
      </c>
      <c r="AI284">
        <f>'OHL Raw'!AD284</f>
        <v>50.96</v>
      </c>
      <c r="AJ284">
        <f>'OHL Raw'!AE284</f>
        <v>49.87</v>
      </c>
    </row>
    <row r="285" spans="1:36" x14ac:dyDescent="0.2">
      <c r="A285" t="str">
        <f>'OHL Raw'!B285</f>
        <v>Kyle Maksimovich</v>
      </c>
      <c r="B285" t="s">
        <v>1748</v>
      </c>
      <c r="C285" t="str">
        <f>'OHL Raw'!C285</f>
        <v>LW</v>
      </c>
      <c r="D285" t="str">
        <f t="shared" si="58"/>
        <v>F</v>
      </c>
      <c r="E285" t="str">
        <f>IF(ISNUMBER(SEARCH("/",'OHL Raw'!D285))=TRUE,"Multiple",'OHL Raw'!D285)</f>
        <v>ER</v>
      </c>
      <c r="F285" s="2">
        <f ca="1">ROUNDDOWN('OHL Raw'!E285+((TODAY()-42993)/365),0)</f>
        <v>20</v>
      </c>
      <c r="G285">
        <f>'OHL Raw'!F285</f>
        <v>65</v>
      </c>
      <c r="H285" s="1">
        <f>'OHL Raw'!U285</f>
        <v>15.86</v>
      </c>
      <c r="I285" s="1">
        <f>'OHL Raw'!T285</f>
        <v>1030.8699999999999</v>
      </c>
      <c r="J285">
        <f>'OHL Raw'!AH285</f>
        <v>61</v>
      </c>
      <c r="K285">
        <f>'OHL Raw'!AI285</f>
        <v>59</v>
      </c>
      <c r="L285" s="1">
        <f t="shared" si="52"/>
        <v>3.5503991773938521</v>
      </c>
      <c r="M285" s="1">
        <f t="shared" si="53"/>
        <v>3.4339926469874964</v>
      </c>
      <c r="N285">
        <f>'OHL Raw'!L285</f>
        <v>145</v>
      </c>
      <c r="O285" s="1">
        <f t="shared" si="54"/>
        <v>8.4394734544607957</v>
      </c>
      <c r="P285">
        <f>'OHL Raw'!AK285</f>
        <v>23</v>
      </c>
      <c r="Q285">
        <f>'OHL Raw'!AN285</f>
        <v>35</v>
      </c>
      <c r="R285">
        <f>'OHL Raw'!AQ285</f>
        <v>87</v>
      </c>
      <c r="S285" s="1">
        <f t="shared" si="59"/>
        <v>15.862068965517242</v>
      </c>
      <c r="T285" s="1">
        <f t="shared" si="60"/>
        <v>24.137931034482758</v>
      </c>
      <c r="U285" s="1">
        <f t="shared" si="61"/>
        <v>60</v>
      </c>
      <c r="V285">
        <f>'OHL Raw'!J285</f>
        <v>38</v>
      </c>
      <c r="W285" s="1">
        <f t="shared" si="55"/>
        <v>2.2117240777207607</v>
      </c>
      <c r="X285">
        <f>'OHL Raw'!G285</f>
        <v>26</v>
      </c>
      <c r="Y285" s="1">
        <f t="shared" si="56"/>
        <v>1.5132848952826254</v>
      </c>
      <c r="Z285">
        <f>'OHL Raw'!AJ285</f>
        <v>5</v>
      </c>
      <c r="AA285">
        <f>'OHL Raw'!AM285</f>
        <v>11</v>
      </c>
      <c r="AB285">
        <f>'OHL Raw'!AP285</f>
        <v>10</v>
      </c>
      <c r="AC285" s="1">
        <f t="shared" si="62"/>
        <v>16.245540182088313</v>
      </c>
      <c r="AD285" s="1">
        <f t="shared" si="57"/>
        <v>0.94554348358696905</v>
      </c>
      <c r="AE285" s="1">
        <f t="shared" si="63"/>
        <v>17.931034482758619</v>
      </c>
      <c r="AF285" s="1">
        <f t="shared" si="64"/>
        <v>11.203820815233319</v>
      </c>
      <c r="AG285">
        <f>'OHL Raw'!AB285</f>
        <v>15.13</v>
      </c>
      <c r="AH285">
        <f>'OHL Raw'!AC285</f>
        <v>14.64</v>
      </c>
      <c r="AI285">
        <f>'OHL Raw'!AD285</f>
        <v>47.82</v>
      </c>
      <c r="AJ285">
        <f>'OHL Raw'!AE285</f>
        <v>51.45</v>
      </c>
    </row>
    <row r="286" spans="1:36" x14ac:dyDescent="0.2">
      <c r="A286" t="str">
        <f>'OHL Raw'!B286</f>
        <v>Kyle Potts</v>
      </c>
      <c r="B286" t="s">
        <v>1748</v>
      </c>
      <c r="C286" t="str">
        <f>'OHL Raw'!C286</f>
        <v>C</v>
      </c>
      <c r="D286" t="str">
        <f t="shared" si="58"/>
        <v>F</v>
      </c>
      <c r="E286" t="str">
        <f>IF(ISNUMBER(SEARCH("/",'OHL Raw'!D286))=TRUE,"Multiple",'OHL Raw'!D286)</f>
        <v>NB</v>
      </c>
      <c r="F286" s="2">
        <f ca="1">ROUNDDOWN('OHL Raw'!E286+((TODAY()-42993)/365),0)</f>
        <v>19</v>
      </c>
      <c r="G286">
        <f>'OHL Raw'!F286</f>
        <v>61</v>
      </c>
      <c r="H286" s="1">
        <f>'OHL Raw'!U286</f>
        <v>11.81</v>
      </c>
      <c r="I286" s="1">
        <f>'OHL Raw'!T286</f>
        <v>720.15</v>
      </c>
      <c r="J286">
        <f>'OHL Raw'!AH286</f>
        <v>31</v>
      </c>
      <c r="K286">
        <f>'OHL Raw'!AI286</f>
        <v>31</v>
      </c>
      <c r="L286" s="1">
        <f t="shared" si="52"/>
        <v>2.5827952509893772</v>
      </c>
      <c r="M286" s="1">
        <f t="shared" si="53"/>
        <v>2.5827952509893772</v>
      </c>
      <c r="N286">
        <f>'OHL Raw'!L286</f>
        <v>88</v>
      </c>
      <c r="O286" s="1">
        <f t="shared" si="54"/>
        <v>7.3318058737762968</v>
      </c>
      <c r="P286">
        <f>'OHL Raw'!AK286</f>
        <v>25</v>
      </c>
      <c r="Q286">
        <f>'OHL Raw'!AN286</f>
        <v>17</v>
      </c>
      <c r="R286">
        <f>'OHL Raw'!AQ286</f>
        <v>46</v>
      </c>
      <c r="S286" s="1">
        <f t="shared" si="59"/>
        <v>28.40909090909091</v>
      </c>
      <c r="T286" s="1">
        <f t="shared" si="60"/>
        <v>19.318181818181817</v>
      </c>
      <c r="U286" s="1">
        <f t="shared" si="61"/>
        <v>52.272727272727273</v>
      </c>
      <c r="V286">
        <f>'OHL Raw'!J286</f>
        <v>17</v>
      </c>
      <c r="W286" s="1">
        <f t="shared" si="55"/>
        <v>1.4163715892522393</v>
      </c>
      <c r="X286">
        <f>'OHL Raw'!G286</f>
        <v>8</v>
      </c>
      <c r="Y286" s="1">
        <f t="shared" si="56"/>
        <v>0.66652780670693601</v>
      </c>
      <c r="Z286">
        <f>'OHL Raw'!AJ286</f>
        <v>3</v>
      </c>
      <c r="AA286">
        <f>'OHL Raw'!AM286</f>
        <v>3</v>
      </c>
      <c r="AB286">
        <f>'OHL Raw'!AP286</f>
        <v>2</v>
      </c>
      <c r="AC286" s="1">
        <f t="shared" si="62"/>
        <v>11.101048391419798</v>
      </c>
      <c r="AD286" s="1">
        <f t="shared" si="57"/>
        <v>0.92489467956007487</v>
      </c>
      <c r="AE286" s="1">
        <f t="shared" si="63"/>
        <v>9.0909090909090917</v>
      </c>
      <c r="AF286" s="1">
        <f t="shared" si="64"/>
        <v>12.614827717522498</v>
      </c>
      <c r="AG286">
        <f>'OHL Raw'!AB286</f>
        <v>13.91</v>
      </c>
      <c r="AH286">
        <f>'OHL Raw'!AC286</f>
        <v>13.75</v>
      </c>
      <c r="AI286">
        <f>'OHL Raw'!AD286</f>
        <v>47.99</v>
      </c>
      <c r="AJ286">
        <f>'OHL Raw'!AE286</f>
        <v>49.66</v>
      </c>
    </row>
    <row r="287" spans="1:36" x14ac:dyDescent="0.2">
      <c r="A287" t="str">
        <f>'OHL Raw'!B287</f>
        <v>Kyle Rhodes</v>
      </c>
      <c r="B287" t="s">
        <v>1748</v>
      </c>
      <c r="C287" t="str">
        <f>'OHL Raw'!C287</f>
        <v>D</v>
      </c>
      <c r="D287" t="str">
        <f t="shared" si="58"/>
        <v>D</v>
      </c>
      <c r="E287" t="str">
        <f>IF(ISNUMBER(SEARCH("/",'OHL Raw'!D287))=TRUE,"Multiple",'OHL Raw'!D287)</f>
        <v>SBY</v>
      </c>
      <c r="F287" s="2">
        <f ca="1">ROUNDDOWN('OHL Raw'!E287+((TODAY()-42993)/365),0)</f>
        <v>20</v>
      </c>
      <c r="G287">
        <f>'OHL Raw'!F287</f>
        <v>57</v>
      </c>
      <c r="H287" s="1">
        <f>'OHL Raw'!U287</f>
        <v>15.99</v>
      </c>
      <c r="I287" s="1">
        <f>'OHL Raw'!T287</f>
        <v>911.22</v>
      </c>
      <c r="J287">
        <f>'OHL Raw'!AH287</f>
        <v>45</v>
      </c>
      <c r="K287">
        <f>'OHL Raw'!AI287</f>
        <v>62</v>
      </c>
      <c r="L287" s="1">
        <f t="shared" si="52"/>
        <v>2.9630605122802396</v>
      </c>
      <c r="M287" s="1">
        <f t="shared" si="53"/>
        <v>4.0824389280305526</v>
      </c>
      <c r="N287">
        <f>'OHL Raw'!L287</f>
        <v>91</v>
      </c>
      <c r="O287" s="1">
        <f t="shared" si="54"/>
        <v>5.9919668137222617</v>
      </c>
      <c r="P287">
        <f>'OHL Raw'!AK287</f>
        <v>3</v>
      </c>
      <c r="Q287">
        <f>'OHL Raw'!AN287</f>
        <v>1</v>
      </c>
      <c r="R287">
        <f>'OHL Raw'!AQ287</f>
        <v>87</v>
      </c>
      <c r="S287" s="1">
        <f t="shared" si="59"/>
        <v>3.296703296703297</v>
      </c>
      <c r="T287" s="1">
        <f t="shared" si="60"/>
        <v>1.098901098901099</v>
      </c>
      <c r="U287" s="1">
        <f t="shared" si="61"/>
        <v>95.604395604395606</v>
      </c>
      <c r="V287">
        <f>'OHL Raw'!J287</f>
        <v>14</v>
      </c>
      <c r="W287" s="1">
        <f t="shared" si="55"/>
        <v>0.92184104826496338</v>
      </c>
      <c r="X287">
        <f>'OHL Raw'!G287</f>
        <v>10</v>
      </c>
      <c r="Y287" s="1">
        <f t="shared" si="56"/>
        <v>0.65845789161783097</v>
      </c>
      <c r="Z287">
        <f>'OHL Raw'!AJ287</f>
        <v>2</v>
      </c>
      <c r="AA287">
        <f>'OHL Raw'!AM287</f>
        <v>0</v>
      </c>
      <c r="AB287">
        <f>'OHL Raw'!AP287</f>
        <v>8</v>
      </c>
      <c r="AC287" s="1">
        <f t="shared" si="62"/>
        <v>6.3961857861167646</v>
      </c>
      <c r="AD287" s="1">
        <f t="shared" si="57"/>
        <v>0.42116190071223836</v>
      </c>
      <c r="AE287" s="1">
        <f t="shared" si="63"/>
        <v>10.989010989010989</v>
      </c>
      <c r="AF287" s="1">
        <f t="shared" si="64"/>
        <v>7.0287755891393005</v>
      </c>
      <c r="AG287">
        <f>'OHL Raw'!AB287</f>
        <v>13.13</v>
      </c>
      <c r="AH287">
        <f>'OHL Raw'!AC287</f>
        <v>14.06</v>
      </c>
      <c r="AI287">
        <f>'OHL Raw'!AD287</f>
        <v>44.27</v>
      </c>
      <c r="AJ287">
        <f>'OHL Raw'!AE287</f>
        <v>53.4</v>
      </c>
    </row>
    <row r="288" spans="1:36" x14ac:dyDescent="0.2">
      <c r="A288" t="str">
        <f>'OHL Raw'!B288</f>
        <v>Lev Starikov</v>
      </c>
      <c r="B288" t="s">
        <v>1748</v>
      </c>
      <c r="C288" t="str">
        <f>'OHL Raw'!C288</f>
        <v>D</v>
      </c>
      <c r="D288" t="str">
        <f t="shared" si="58"/>
        <v>D</v>
      </c>
      <c r="E288" t="str">
        <f>IF(ISNUMBER(SEARCH("/",'OHL Raw'!D288))=TRUE,"Multiple",'OHL Raw'!D288)</f>
        <v>WSR</v>
      </c>
      <c r="F288" s="2">
        <f ca="1">ROUNDDOWN('OHL Raw'!E288+((TODAY()-42993)/365),0)</f>
        <v>17</v>
      </c>
      <c r="G288">
        <f>'OHL Raw'!F288</f>
        <v>66</v>
      </c>
      <c r="H288" s="1">
        <f>'OHL Raw'!U288</f>
        <v>13.27</v>
      </c>
      <c r="I288" s="1">
        <f>'OHL Raw'!T288</f>
        <v>875.97</v>
      </c>
      <c r="J288">
        <f>'OHL Raw'!AH288</f>
        <v>49</v>
      </c>
      <c r="K288">
        <f>'OHL Raw'!AI288</f>
        <v>33</v>
      </c>
      <c r="L288" s="1">
        <f t="shared" si="52"/>
        <v>3.3562793246344049</v>
      </c>
      <c r="M288" s="1">
        <f t="shared" si="53"/>
        <v>2.2603513818966405</v>
      </c>
      <c r="N288">
        <f>'OHL Raw'!L288</f>
        <v>77</v>
      </c>
      <c r="O288" s="1">
        <f t="shared" si="54"/>
        <v>5.2741532244254934</v>
      </c>
      <c r="P288">
        <f>'OHL Raw'!AK288</f>
        <v>5</v>
      </c>
      <c r="Q288">
        <f>'OHL Raw'!AN288</f>
        <v>3</v>
      </c>
      <c r="R288">
        <f>'OHL Raw'!AQ288</f>
        <v>69</v>
      </c>
      <c r="S288" s="1">
        <f t="shared" si="59"/>
        <v>6.4935064935064926</v>
      </c>
      <c r="T288" s="1">
        <f t="shared" si="60"/>
        <v>3.8961038961038961</v>
      </c>
      <c r="U288" s="1">
        <f t="shared" si="61"/>
        <v>89.610389610389603</v>
      </c>
      <c r="V288">
        <f>'OHL Raw'!J288</f>
        <v>8</v>
      </c>
      <c r="W288" s="1">
        <f t="shared" si="55"/>
        <v>0.54796397136888242</v>
      </c>
      <c r="X288">
        <f>'OHL Raw'!G288</f>
        <v>5</v>
      </c>
      <c r="Y288" s="1">
        <f t="shared" si="56"/>
        <v>0.34247748210555157</v>
      </c>
      <c r="Z288">
        <f>'OHL Raw'!AJ288</f>
        <v>2</v>
      </c>
      <c r="AA288">
        <f>'OHL Raw'!AM288</f>
        <v>0</v>
      </c>
      <c r="AB288">
        <f>'OHL Raw'!AP288</f>
        <v>3</v>
      </c>
      <c r="AC288" s="1">
        <f t="shared" si="62"/>
        <v>5.9961796466809032</v>
      </c>
      <c r="AD288" s="1">
        <f t="shared" si="57"/>
        <v>0.41071130152956625</v>
      </c>
      <c r="AE288" s="1">
        <f t="shared" si="63"/>
        <v>6.4935064935064926</v>
      </c>
      <c r="AF288" s="1">
        <f t="shared" si="64"/>
        <v>7.7872462943907834</v>
      </c>
      <c r="AG288">
        <f>'OHL Raw'!AB288</f>
        <v>13.61</v>
      </c>
      <c r="AH288">
        <f>'OHL Raw'!AC288</f>
        <v>13.6</v>
      </c>
      <c r="AI288">
        <f>'OHL Raw'!AD288</f>
        <v>51.98</v>
      </c>
      <c r="AJ288">
        <f>'OHL Raw'!AE288</f>
        <v>48.18</v>
      </c>
    </row>
    <row r="289" spans="1:36" x14ac:dyDescent="0.2">
      <c r="A289" t="str">
        <f>'OHL Raw'!B289</f>
        <v>Levi Siau</v>
      </c>
      <c r="B289" t="s">
        <v>1748</v>
      </c>
      <c r="C289" t="str">
        <f>'OHL Raw'!C289</f>
        <v>C</v>
      </c>
      <c r="D289" t="str">
        <f t="shared" si="58"/>
        <v>F</v>
      </c>
      <c r="E289" t="str">
        <f>IF(ISNUMBER(SEARCH("/",'OHL Raw'!D289))=TRUE,"Multiple",'OHL Raw'!D289)</f>
        <v>SBY</v>
      </c>
      <c r="F289" s="2">
        <f ca="1">ROUNDDOWN('OHL Raw'!E289+((TODAY()-42993)/365),0)</f>
        <v>17</v>
      </c>
      <c r="G289">
        <f>'OHL Raw'!F289</f>
        <v>9</v>
      </c>
      <c r="H289" s="1">
        <f>'OHL Raw'!U289</f>
        <v>8.9600000000000009</v>
      </c>
      <c r="I289" s="1">
        <f>'OHL Raw'!T289</f>
        <v>80.67</v>
      </c>
      <c r="J289">
        <f>'OHL Raw'!AH289</f>
        <v>2</v>
      </c>
      <c r="K289">
        <f>'OHL Raw'!AI289</f>
        <v>3</v>
      </c>
      <c r="L289" s="1">
        <f t="shared" si="52"/>
        <v>1.4875418371141689</v>
      </c>
      <c r="M289" s="1">
        <f t="shared" si="53"/>
        <v>2.2313127556712531</v>
      </c>
      <c r="N289">
        <f>'OHL Raw'!L289</f>
        <v>8</v>
      </c>
      <c r="O289" s="1">
        <f t="shared" si="54"/>
        <v>5.9501673484566755</v>
      </c>
      <c r="P289">
        <f>'OHL Raw'!AK289</f>
        <v>0</v>
      </c>
      <c r="Q289">
        <f>'OHL Raw'!AN289</f>
        <v>2</v>
      </c>
      <c r="R289">
        <f>'OHL Raw'!AQ289</f>
        <v>6</v>
      </c>
      <c r="S289" s="1">
        <f t="shared" si="59"/>
        <v>0</v>
      </c>
      <c r="T289" s="1">
        <f t="shared" si="60"/>
        <v>25</v>
      </c>
      <c r="U289" s="1">
        <f t="shared" si="61"/>
        <v>75</v>
      </c>
      <c r="V289">
        <f>'OHL Raw'!J289</f>
        <v>0</v>
      </c>
      <c r="W289" s="1">
        <f t="shared" si="55"/>
        <v>0</v>
      </c>
      <c r="X289">
        <f>'OHL Raw'!G289</f>
        <v>0</v>
      </c>
      <c r="Y289" s="1">
        <f t="shared" si="56"/>
        <v>0</v>
      </c>
      <c r="Z289">
        <f>'OHL Raw'!AJ289</f>
        <v>0</v>
      </c>
      <c r="AA289">
        <f>'OHL Raw'!AM289</f>
        <v>0</v>
      </c>
      <c r="AB289">
        <f>'OHL Raw'!AP289</f>
        <v>0</v>
      </c>
      <c r="AC289" s="1">
        <f t="shared" si="62"/>
        <v>0.71212166205754857</v>
      </c>
      <c r="AD289" s="1">
        <f t="shared" si="57"/>
        <v>0.52965538271294044</v>
      </c>
      <c r="AE289" s="1">
        <f t="shared" si="63"/>
        <v>0</v>
      </c>
      <c r="AF289" s="1">
        <f t="shared" si="64"/>
        <v>8.9015207757193568</v>
      </c>
      <c r="AG289">
        <f>'OHL Raw'!AB289</f>
        <v>13.16</v>
      </c>
      <c r="AH289">
        <f>'OHL Raw'!AC289</f>
        <v>13.51</v>
      </c>
      <c r="AI289">
        <f>'OHL Raw'!AD289</f>
        <v>43.55</v>
      </c>
      <c r="AJ289">
        <f>'OHL Raw'!AE289</f>
        <v>50.75</v>
      </c>
    </row>
    <row r="290" spans="1:36" x14ac:dyDescent="0.2">
      <c r="A290" t="str">
        <f>'OHL Raw'!B290</f>
        <v>Liam Foudy</v>
      </c>
      <c r="B290" t="s">
        <v>1748</v>
      </c>
      <c r="C290" t="str">
        <f>'OHL Raw'!C290</f>
        <v>C</v>
      </c>
      <c r="D290" t="str">
        <f t="shared" si="58"/>
        <v>F</v>
      </c>
      <c r="E290" t="str">
        <f>IF(ISNUMBER(SEARCH("/",'OHL Raw'!D290))=TRUE,"Multiple",'OHL Raw'!D290)</f>
        <v>LDN</v>
      </c>
      <c r="F290" s="2">
        <f ca="1">ROUNDDOWN('OHL Raw'!E290+((TODAY()-42993)/365),0)</f>
        <v>18</v>
      </c>
      <c r="G290">
        <f>'OHL Raw'!F290</f>
        <v>65</v>
      </c>
      <c r="H290" s="1">
        <f>'OHL Raw'!U290</f>
        <v>12.62</v>
      </c>
      <c r="I290" s="1">
        <f>'OHL Raw'!T290</f>
        <v>820.6</v>
      </c>
      <c r="J290">
        <f>'OHL Raw'!AH290</f>
        <v>33</v>
      </c>
      <c r="K290">
        <f>'OHL Raw'!AI290</f>
        <v>41</v>
      </c>
      <c r="L290" s="1">
        <f t="shared" si="52"/>
        <v>2.4128686327077746</v>
      </c>
      <c r="M290" s="1">
        <f t="shared" si="53"/>
        <v>2.9978064830611744</v>
      </c>
      <c r="N290">
        <f>'OHL Raw'!L290</f>
        <v>106</v>
      </c>
      <c r="O290" s="1">
        <f t="shared" si="54"/>
        <v>7.7504265171825502</v>
      </c>
      <c r="P290">
        <f>'OHL Raw'!AK290</f>
        <v>25</v>
      </c>
      <c r="Q290">
        <f>'OHL Raw'!AN290</f>
        <v>18</v>
      </c>
      <c r="R290">
        <f>'OHL Raw'!AQ290</f>
        <v>63</v>
      </c>
      <c r="S290" s="1">
        <f t="shared" si="59"/>
        <v>23.584905660377359</v>
      </c>
      <c r="T290" s="1">
        <f t="shared" si="60"/>
        <v>16.981132075471699</v>
      </c>
      <c r="U290" s="1">
        <f t="shared" si="61"/>
        <v>59.433962264150942</v>
      </c>
      <c r="V290">
        <f>'OHL Raw'!J290</f>
        <v>22</v>
      </c>
      <c r="W290" s="1">
        <f t="shared" si="55"/>
        <v>1.6085790884718498</v>
      </c>
      <c r="X290">
        <f>'OHL Raw'!G290</f>
        <v>16</v>
      </c>
      <c r="Y290" s="1">
        <f t="shared" si="56"/>
        <v>1.1698757007067999</v>
      </c>
      <c r="Z290">
        <f>'OHL Raw'!AJ290</f>
        <v>6</v>
      </c>
      <c r="AA290">
        <f>'OHL Raw'!AM290</f>
        <v>3</v>
      </c>
      <c r="AB290">
        <f>'OHL Raw'!AP290</f>
        <v>7</v>
      </c>
      <c r="AC290" s="1">
        <f t="shared" si="62"/>
        <v>12.356412832470184</v>
      </c>
      <c r="AD290" s="1">
        <f t="shared" si="57"/>
        <v>0.90346669503803445</v>
      </c>
      <c r="AE290" s="1">
        <f t="shared" si="63"/>
        <v>15.09433962264151</v>
      </c>
      <c r="AF290" s="1">
        <f t="shared" si="64"/>
        <v>11.656993238179419</v>
      </c>
      <c r="AG290">
        <f>'OHL Raw'!AB290</f>
        <v>13.85</v>
      </c>
      <c r="AH290">
        <f>'OHL Raw'!AC290</f>
        <v>13.88</v>
      </c>
      <c r="AI290">
        <f>'OHL Raw'!AD290</f>
        <v>51.17</v>
      </c>
      <c r="AJ290">
        <f>'OHL Raw'!AE290</f>
        <v>50.01</v>
      </c>
    </row>
    <row r="291" spans="1:36" x14ac:dyDescent="0.2">
      <c r="A291" t="str">
        <f>'OHL Raw'!B291</f>
        <v>Liam Ham</v>
      </c>
      <c r="B291" t="s">
        <v>1748</v>
      </c>
      <c r="C291" t="str">
        <f>'OHL Raw'!C291</f>
        <v>D</v>
      </c>
      <c r="D291" t="str">
        <f t="shared" si="58"/>
        <v>D</v>
      </c>
      <c r="E291" t="str">
        <f>IF(ISNUMBER(SEARCH("/",'OHL Raw'!D291))=TRUE,"Multiple",'OHL Raw'!D291)</f>
        <v>NIAG</v>
      </c>
      <c r="F291" s="2">
        <f ca="1">ROUNDDOWN('OHL Raw'!E291+((TODAY()-42993)/365),0)</f>
        <v>19</v>
      </c>
      <c r="G291">
        <f>'OHL Raw'!F291</f>
        <v>63</v>
      </c>
      <c r="H291" s="1">
        <f>'OHL Raw'!U291</f>
        <v>14.49</v>
      </c>
      <c r="I291" s="1">
        <f>'OHL Raw'!T291</f>
        <v>912.79</v>
      </c>
      <c r="J291">
        <f>'OHL Raw'!AH291</f>
        <v>48</v>
      </c>
      <c r="K291">
        <f>'OHL Raw'!AI291</f>
        <v>49</v>
      </c>
      <c r="L291" s="1">
        <f t="shared" si="52"/>
        <v>3.1551616472573101</v>
      </c>
      <c r="M291" s="1">
        <f t="shared" si="53"/>
        <v>3.2208941815751708</v>
      </c>
      <c r="N291">
        <f>'OHL Raw'!L291</f>
        <v>76</v>
      </c>
      <c r="O291" s="1">
        <f t="shared" si="54"/>
        <v>4.995672608157407</v>
      </c>
      <c r="P291">
        <f>'OHL Raw'!AK291</f>
        <v>2</v>
      </c>
      <c r="Q291">
        <f>'OHL Raw'!AN291</f>
        <v>3</v>
      </c>
      <c r="R291">
        <f>'OHL Raw'!AQ291</f>
        <v>71</v>
      </c>
      <c r="S291" s="1">
        <f t="shared" si="59"/>
        <v>2.6315789473684208</v>
      </c>
      <c r="T291" s="1">
        <f t="shared" si="60"/>
        <v>3.9473684210526314</v>
      </c>
      <c r="U291" s="1">
        <f t="shared" si="61"/>
        <v>93.421052631578945</v>
      </c>
      <c r="V291">
        <f>'OHL Raw'!J291</f>
        <v>8</v>
      </c>
      <c r="W291" s="1">
        <f t="shared" si="55"/>
        <v>0.52586027454288509</v>
      </c>
      <c r="X291">
        <f>'OHL Raw'!G291</f>
        <v>2</v>
      </c>
      <c r="Y291" s="1">
        <f t="shared" si="56"/>
        <v>0.13146506863572127</v>
      </c>
      <c r="Z291">
        <f>'OHL Raw'!AJ291</f>
        <v>1</v>
      </c>
      <c r="AA291">
        <f>'OHL Raw'!AM291</f>
        <v>1</v>
      </c>
      <c r="AB291">
        <f>'OHL Raw'!AP291</f>
        <v>0</v>
      </c>
      <c r="AC291" s="1">
        <f t="shared" si="62"/>
        <v>5.4803482960113872</v>
      </c>
      <c r="AD291" s="1">
        <f t="shared" si="57"/>
        <v>0.36023718244139752</v>
      </c>
      <c r="AE291" s="1">
        <f t="shared" si="63"/>
        <v>2.6315789473684208</v>
      </c>
      <c r="AF291" s="1">
        <f t="shared" si="64"/>
        <v>7.2109846000149833</v>
      </c>
      <c r="AG291">
        <f>'OHL Raw'!AB291</f>
        <v>12.79</v>
      </c>
      <c r="AH291">
        <f>'OHL Raw'!AC291</f>
        <v>14.25</v>
      </c>
      <c r="AI291">
        <f>'OHL Raw'!AD291</f>
        <v>50.93</v>
      </c>
      <c r="AJ291">
        <f>'OHL Raw'!AE291</f>
        <v>49.25</v>
      </c>
    </row>
    <row r="292" spans="1:36" x14ac:dyDescent="0.2">
      <c r="A292" t="str">
        <f>'OHL Raw'!B292</f>
        <v>Liam Hawel</v>
      </c>
      <c r="B292" t="s">
        <v>1748</v>
      </c>
      <c r="C292" t="str">
        <f>'OHL Raw'!C292</f>
        <v>C</v>
      </c>
      <c r="D292" t="str">
        <f t="shared" si="58"/>
        <v>F</v>
      </c>
      <c r="E292" t="str">
        <f>IF(ISNUMBER(SEARCH("/",'OHL Raw'!D292))=TRUE,"Multiple",'OHL Raw'!D292)</f>
        <v>GUE</v>
      </c>
      <c r="F292" s="2">
        <f ca="1">ROUNDDOWN('OHL Raw'!E292+((TODAY()-42993)/365),0)</f>
        <v>19</v>
      </c>
      <c r="G292">
        <f>'OHL Raw'!F292</f>
        <v>62</v>
      </c>
      <c r="H292" s="1">
        <f>'OHL Raw'!U292</f>
        <v>14.12</v>
      </c>
      <c r="I292" s="1">
        <f>'OHL Raw'!T292</f>
        <v>875.27</v>
      </c>
      <c r="J292">
        <f>'OHL Raw'!AH292</f>
        <v>43</v>
      </c>
      <c r="K292">
        <f>'OHL Raw'!AI292</f>
        <v>46</v>
      </c>
      <c r="L292" s="1">
        <f t="shared" si="52"/>
        <v>2.947661864339004</v>
      </c>
      <c r="M292" s="1">
        <f t="shared" si="53"/>
        <v>3.1533126920835857</v>
      </c>
      <c r="N292">
        <f>'OHL Raw'!L292</f>
        <v>85</v>
      </c>
      <c r="O292" s="1">
        <f t="shared" si="54"/>
        <v>5.8267734527631472</v>
      </c>
      <c r="P292">
        <f>'OHL Raw'!AK292</f>
        <v>16</v>
      </c>
      <c r="Q292">
        <f>'OHL Raw'!AN292</f>
        <v>9</v>
      </c>
      <c r="R292">
        <f>'OHL Raw'!AQ292</f>
        <v>60</v>
      </c>
      <c r="S292" s="1">
        <f t="shared" si="59"/>
        <v>18.823529411764707</v>
      </c>
      <c r="T292" s="1">
        <f t="shared" si="60"/>
        <v>10.588235294117647</v>
      </c>
      <c r="U292" s="1">
        <f t="shared" si="61"/>
        <v>70.588235294117652</v>
      </c>
      <c r="V292">
        <f>'OHL Raw'!J292</f>
        <v>20</v>
      </c>
      <c r="W292" s="1">
        <f t="shared" si="55"/>
        <v>1.3710055182972112</v>
      </c>
      <c r="X292">
        <f>'OHL Raw'!G292</f>
        <v>10</v>
      </c>
      <c r="Y292" s="1">
        <f t="shared" si="56"/>
        <v>0.68550275914860559</v>
      </c>
      <c r="Z292">
        <f>'OHL Raw'!AJ292</f>
        <v>7</v>
      </c>
      <c r="AA292">
        <f>'OHL Raw'!AM292</f>
        <v>0</v>
      </c>
      <c r="AB292">
        <f>'OHL Raw'!AP292</f>
        <v>3</v>
      </c>
      <c r="AC292" s="1">
        <f t="shared" si="62"/>
        <v>8.7606187998018861</v>
      </c>
      <c r="AD292" s="1">
        <f t="shared" si="57"/>
        <v>0.60054283591133384</v>
      </c>
      <c r="AE292" s="1">
        <f t="shared" si="63"/>
        <v>11.76470588235294</v>
      </c>
      <c r="AF292" s="1">
        <f t="shared" si="64"/>
        <v>10.306610352708102</v>
      </c>
      <c r="AG292">
        <f>'OHL Raw'!AB292</f>
        <v>14.36</v>
      </c>
      <c r="AH292">
        <f>'OHL Raw'!AC292</f>
        <v>14.27</v>
      </c>
      <c r="AI292">
        <f>'OHL Raw'!AD292</f>
        <v>43.91</v>
      </c>
      <c r="AJ292">
        <f>'OHL Raw'!AE292</f>
        <v>51.66</v>
      </c>
    </row>
    <row r="293" spans="1:36" x14ac:dyDescent="0.2">
      <c r="A293" t="str">
        <f>'OHL Raw'!B293</f>
        <v>Liam Murray</v>
      </c>
      <c r="B293" t="s">
        <v>1748</v>
      </c>
      <c r="C293" t="str">
        <f>'OHL Raw'!C293</f>
        <v>D</v>
      </c>
      <c r="D293" t="str">
        <f t="shared" si="58"/>
        <v>D</v>
      </c>
      <c r="E293" t="str">
        <f>IF(ISNUMBER(SEARCH("/",'OHL Raw'!D293))=TRUE,"Multiple",'OHL Raw'!D293)</f>
        <v>KGN</v>
      </c>
      <c r="F293" s="2">
        <f ca="1">ROUNDDOWN('OHL Raw'!E293+((TODAY()-42993)/365),0)</f>
        <v>20</v>
      </c>
      <c r="G293">
        <f>'OHL Raw'!F293</f>
        <v>63</v>
      </c>
      <c r="H293" s="1">
        <f>'OHL Raw'!U293</f>
        <v>16.079999999999998</v>
      </c>
      <c r="I293" s="1">
        <f>'OHL Raw'!T293</f>
        <v>1013.1</v>
      </c>
      <c r="J293">
        <f>'OHL Raw'!AH293</f>
        <v>46</v>
      </c>
      <c r="K293">
        <f>'OHL Raw'!AI293</f>
        <v>56</v>
      </c>
      <c r="L293" s="1">
        <f t="shared" si="52"/>
        <v>2.7243115190997926</v>
      </c>
      <c r="M293" s="1">
        <f t="shared" si="53"/>
        <v>3.3165531536867041</v>
      </c>
      <c r="N293">
        <f>'OHL Raw'!L293</f>
        <v>55</v>
      </c>
      <c r="O293" s="1">
        <f t="shared" si="54"/>
        <v>3.2573289902280127</v>
      </c>
      <c r="P293">
        <f>'OHL Raw'!AK293</f>
        <v>0</v>
      </c>
      <c r="Q293">
        <f>'OHL Raw'!AN293</f>
        <v>1</v>
      </c>
      <c r="R293">
        <f>'OHL Raw'!AQ293</f>
        <v>54</v>
      </c>
      <c r="S293" s="1">
        <f t="shared" si="59"/>
        <v>0</v>
      </c>
      <c r="T293" s="1">
        <f t="shared" si="60"/>
        <v>1.8181818181818181</v>
      </c>
      <c r="U293" s="1">
        <f t="shared" si="61"/>
        <v>98.181818181818187</v>
      </c>
      <c r="V293">
        <f>'OHL Raw'!J293</f>
        <v>5</v>
      </c>
      <c r="W293" s="1">
        <f t="shared" si="55"/>
        <v>0.29612081729345574</v>
      </c>
      <c r="X293">
        <f>'OHL Raw'!G293</f>
        <v>1</v>
      </c>
      <c r="Y293" s="1">
        <f t="shared" si="56"/>
        <v>5.9224163458691144E-2</v>
      </c>
      <c r="Z293">
        <f>'OHL Raw'!AJ293</f>
        <v>0</v>
      </c>
      <c r="AA293">
        <f>'OHL Raw'!AM293</f>
        <v>0</v>
      </c>
      <c r="AB293">
        <f>'OHL Raw'!AP293</f>
        <v>1</v>
      </c>
      <c r="AC293" s="1">
        <f t="shared" si="62"/>
        <v>3.6320954103932181</v>
      </c>
      <c r="AD293" s="1">
        <f t="shared" si="57"/>
        <v>0.21510781228268985</v>
      </c>
      <c r="AE293" s="1">
        <f t="shared" si="63"/>
        <v>1.8181818181818181</v>
      </c>
      <c r="AF293" s="1">
        <f t="shared" si="64"/>
        <v>6.6038098370785798</v>
      </c>
      <c r="AG293">
        <f>'OHL Raw'!AB293</f>
        <v>14.46</v>
      </c>
      <c r="AH293">
        <f>'OHL Raw'!AC293</f>
        <v>13.98</v>
      </c>
      <c r="AI293">
        <f>'OHL Raw'!AD293</f>
        <v>52.92</v>
      </c>
      <c r="AJ293">
        <f>'OHL Raw'!AE293</f>
        <v>50.23</v>
      </c>
    </row>
    <row r="294" spans="1:36" x14ac:dyDescent="0.2">
      <c r="A294" t="str">
        <f>'OHL Raw'!B294</f>
        <v>Liam Peyton</v>
      </c>
      <c r="B294" t="s">
        <v>1748</v>
      </c>
      <c r="C294" t="str">
        <f>'OHL Raw'!C294</f>
        <v>LW</v>
      </c>
      <c r="D294" t="str">
        <f t="shared" si="58"/>
        <v>F</v>
      </c>
      <c r="E294" t="str">
        <f>IF(ISNUMBER(SEARCH("/",'OHL Raw'!D294))=TRUE,"Multiple",'OHL Raw'!D294)</f>
        <v>KIT</v>
      </c>
      <c r="F294" s="2">
        <f ca="1">ROUNDDOWN('OHL Raw'!E294+((TODAY()-42993)/365),0)</f>
        <v>18</v>
      </c>
      <c r="G294">
        <f>'OHL Raw'!F294</f>
        <v>3</v>
      </c>
      <c r="H294" s="1">
        <f>'OHL Raw'!U294</f>
        <v>6.77</v>
      </c>
      <c r="I294" s="1">
        <f>'OHL Raw'!T294</f>
        <v>20.32</v>
      </c>
      <c r="J294">
        <f>'OHL Raw'!AH294</f>
        <v>0</v>
      </c>
      <c r="K294">
        <f>'OHL Raw'!AI294</f>
        <v>1</v>
      </c>
      <c r="L294" s="1">
        <f t="shared" si="52"/>
        <v>0</v>
      </c>
      <c r="M294" s="1">
        <f t="shared" si="53"/>
        <v>2.9527559055118107</v>
      </c>
      <c r="N294">
        <f>'OHL Raw'!L294</f>
        <v>3</v>
      </c>
      <c r="O294" s="1">
        <f t="shared" si="54"/>
        <v>8.8582677165354315</v>
      </c>
      <c r="P294">
        <f>'OHL Raw'!AK294</f>
        <v>2</v>
      </c>
      <c r="Q294">
        <f>'OHL Raw'!AN294</f>
        <v>0</v>
      </c>
      <c r="R294">
        <f>'OHL Raw'!AQ294</f>
        <v>1</v>
      </c>
      <c r="S294" s="1">
        <f t="shared" si="59"/>
        <v>66.666666666666657</v>
      </c>
      <c r="T294" s="1">
        <f t="shared" si="60"/>
        <v>0</v>
      </c>
      <c r="U294" s="1">
        <f t="shared" si="61"/>
        <v>33.333333333333329</v>
      </c>
      <c r="V294">
        <f>'OHL Raw'!J294</f>
        <v>0</v>
      </c>
      <c r="W294" s="1">
        <f t="shared" si="55"/>
        <v>0</v>
      </c>
      <c r="X294">
        <f>'OHL Raw'!G294</f>
        <v>0</v>
      </c>
      <c r="Y294" s="1">
        <f t="shared" si="56"/>
        <v>0</v>
      </c>
      <c r="Z294">
        <f>'OHL Raw'!AJ294</f>
        <v>0</v>
      </c>
      <c r="AA294">
        <f>'OHL Raw'!AM294</f>
        <v>0</v>
      </c>
      <c r="AB294">
        <f>'OHL Raw'!AP294</f>
        <v>0</v>
      </c>
      <c r="AC294" s="1">
        <f t="shared" si="62"/>
        <v>0.49377150211661203</v>
      </c>
      <c r="AD294" s="1">
        <f t="shared" si="57"/>
        <v>1.4579867188482638</v>
      </c>
      <c r="AE294" s="1">
        <f t="shared" si="63"/>
        <v>0</v>
      </c>
      <c r="AF294" s="1">
        <f t="shared" si="64"/>
        <v>16.459050070553737</v>
      </c>
      <c r="AG294">
        <f>'OHL Raw'!AB294</f>
        <v>11.04</v>
      </c>
      <c r="AH294">
        <f>'OHL Raw'!AC294</f>
        <v>11.59</v>
      </c>
      <c r="AI294">
        <f>'OHL Raw'!AD294</f>
        <v>51.89</v>
      </c>
      <c r="AJ294">
        <f>'OHL Raw'!AE294</f>
        <v>47.22</v>
      </c>
    </row>
    <row r="295" spans="1:36" x14ac:dyDescent="0.2">
      <c r="A295" t="str">
        <f>'OHL Raw'!B295</f>
        <v>Liam Ross</v>
      </c>
      <c r="B295" t="s">
        <v>1748</v>
      </c>
      <c r="C295" t="str">
        <f>'OHL Raw'!C295</f>
        <v>D</v>
      </c>
      <c r="D295" t="str">
        <f t="shared" si="58"/>
        <v>D</v>
      </c>
      <c r="E295" t="str">
        <f>IF(ISNUMBER(SEARCH("/",'OHL Raw'!D295))=TRUE,"Multiple",'OHL Raw'!D295)</f>
        <v>SBY</v>
      </c>
      <c r="F295" s="2">
        <f ca="1">ROUNDDOWN('OHL Raw'!E295+((TODAY()-42993)/365),0)</f>
        <v>17</v>
      </c>
      <c r="G295">
        <f>'OHL Raw'!F295</f>
        <v>60</v>
      </c>
      <c r="H295" s="1">
        <f>'OHL Raw'!U295</f>
        <v>13.67</v>
      </c>
      <c r="I295" s="1">
        <f>'OHL Raw'!T295</f>
        <v>820.07</v>
      </c>
      <c r="J295">
        <f>'OHL Raw'!AH295</f>
        <v>35</v>
      </c>
      <c r="K295">
        <f>'OHL Raw'!AI295</f>
        <v>52</v>
      </c>
      <c r="L295" s="1">
        <f t="shared" si="52"/>
        <v>2.5607570085480504</v>
      </c>
      <c r="M295" s="1">
        <f t="shared" si="53"/>
        <v>3.8045532698428182</v>
      </c>
      <c r="N295">
        <f>'OHL Raw'!L295</f>
        <v>38</v>
      </c>
      <c r="O295" s="1">
        <f t="shared" si="54"/>
        <v>2.7802504664235981</v>
      </c>
      <c r="P295">
        <f>'OHL Raw'!AK295</f>
        <v>0</v>
      </c>
      <c r="Q295">
        <f>'OHL Raw'!AN295</f>
        <v>2</v>
      </c>
      <c r="R295">
        <f>'OHL Raw'!AQ295</f>
        <v>36</v>
      </c>
      <c r="S295" s="1">
        <f t="shared" si="59"/>
        <v>0</v>
      </c>
      <c r="T295" s="1">
        <f t="shared" si="60"/>
        <v>5.2631578947368416</v>
      </c>
      <c r="U295" s="1">
        <f t="shared" si="61"/>
        <v>94.73684210526315</v>
      </c>
      <c r="V295">
        <f>'OHL Raw'!J295</f>
        <v>5</v>
      </c>
      <c r="W295" s="1">
        <f t="shared" si="55"/>
        <v>0.36582242979257867</v>
      </c>
      <c r="X295">
        <f>'OHL Raw'!G295</f>
        <v>4</v>
      </c>
      <c r="Y295" s="1">
        <f t="shared" si="56"/>
        <v>0.29265794383406296</v>
      </c>
      <c r="Z295">
        <f>'OHL Raw'!AJ295</f>
        <v>0</v>
      </c>
      <c r="AA295">
        <f>'OHL Raw'!AM295</f>
        <v>0</v>
      </c>
      <c r="AB295">
        <f>'OHL Raw'!AP295</f>
        <v>4</v>
      </c>
      <c r="AC295" s="1">
        <f t="shared" si="62"/>
        <v>2.6392008263895748</v>
      </c>
      <c r="AD295" s="1">
        <f t="shared" si="57"/>
        <v>0.19309577180408316</v>
      </c>
      <c r="AE295" s="1">
        <f t="shared" si="63"/>
        <v>10.526315789473683</v>
      </c>
      <c r="AF295" s="1">
        <f t="shared" si="64"/>
        <v>6.9452653326041434</v>
      </c>
      <c r="AG295">
        <f>'OHL Raw'!AB295</f>
        <v>13.41</v>
      </c>
      <c r="AH295">
        <f>'OHL Raw'!AC295</f>
        <v>13.82</v>
      </c>
      <c r="AI295">
        <f>'OHL Raw'!AD295</f>
        <v>44.09</v>
      </c>
      <c r="AJ295">
        <f>'OHL Raw'!AE295</f>
        <v>51.88</v>
      </c>
    </row>
    <row r="296" spans="1:36" x14ac:dyDescent="0.2">
      <c r="A296" t="str">
        <f>'OHL Raw'!B296</f>
        <v>Liam Stevens</v>
      </c>
      <c r="B296" t="s">
        <v>1748</v>
      </c>
      <c r="C296" t="str">
        <f>'OHL Raw'!C296</f>
        <v>LW</v>
      </c>
      <c r="D296" t="str">
        <f t="shared" si="58"/>
        <v>F</v>
      </c>
      <c r="E296" t="str">
        <f>IF(ISNUMBER(SEARCH("/",'OHL Raw'!D296))=TRUE,"Multiple",'OHL Raw'!D296)</f>
        <v>GUE</v>
      </c>
      <c r="F296" s="2">
        <f ca="1">ROUNDDOWN('OHL Raw'!E296+((TODAY()-42993)/365),0)</f>
        <v>19</v>
      </c>
      <c r="G296">
        <f>'OHL Raw'!F296</f>
        <v>4</v>
      </c>
      <c r="H296" s="1">
        <f>'OHL Raw'!U296</f>
        <v>9.33</v>
      </c>
      <c r="I296" s="1">
        <f>'OHL Raw'!T296</f>
        <v>37.33</v>
      </c>
      <c r="J296">
        <f>'OHL Raw'!AH296</f>
        <v>1</v>
      </c>
      <c r="K296">
        <f>'OHL Raw'!AI296</f>
        <v>2</v>
      </c>
      <c r="L296" s="1">
        <f t="shared" si="52"/>
        <v>1.6072863648540048</v>
      </c>
      <c r="M296" s="1">
        <f t="shared" si="53"/>
        <v>3.2145727297080096</v>
      </c>
      <c r="N296">
        <f>'OHL Raw'!L296</f>
        <v>2</v>
      </c>
      <c r="O296" s="1">
        <f t="shared" si="54"/>
        <v>3.2145727297080096</v>
      </c>
      <c r="P296">
        <f>'OHL Raw'!AK296</f>
        <v>0</v>
      </c>
      <c r="Q296">
        <f>'OHL Raw'!AN296</f>
        <v>1</v>
      </c>
      <c r="R296">
        <f>'OHL Raw'!AQ296</f>
        <v>1</v>
      </c>
      <c r="S296" s="1">
        <f t="shared" si="59"/>
        <v>0</v>
      </c>
      <c r="T296" s="1">
        <f t="shared" si="60"/>
        <v>50</v>
      </c>
      <c r="U296" s="1">
        <f t="shared" si="61"/>
        <v>50</v>
      </c>
      <c r="V296">
        <f>'OHL Raw'!J296</f>
        <v>1</v>
      </c>
      <c r="W296" s="1">
        <f t="shared" si="55"/>
        <v>1.6072863648540048</v>
      </c>
      <c r="X296">
        <f>'OHL Raw'!G296</f>
        <v>1</v>
      </c>
      <c r="Y296" s="1">
        <f t="shared" si="56"/>
        <v>1.6072863648540048</v>
      </c>
      <c r="Z296">
        <f>'OHL Raw'!AJ296</f>
        <v>0</v>
      </c>
      <c r="AA296">
        <f>'OHL Raw'!AM296</f>
        <v>1</v>
      </c>
      <c r="AB296">
        <f>'OHL Raw'!AP296</f>
        <v>0</v>
      </c>
      <c r="AC296" s="1">
        <f t="shared" si="62"/>
        <v>0.22758888673997252</v>
      </c>
      <c r="AD296" s="1">
        <f t="shared" si="57"/>
        <v>0.36580051444946027</v>
      </c>
      <c r="AE296" s="1">
        <f t="shared" si="63"/>
        <v>50</v>
      </c>
      <c r="AF296" s="1">
        <f t="shared" si="64"/>
        <v>11.379444336998626</v>
      </c>
      <c r="AG296">
        <f>'OHL Raw'!AB296</f>
        <v>12.04</v>
      </c>
      <c r="AH296">
        <f>'OHL Raw'!AC296</f>
        <v>14.06</v>
      </c>
      <c r="AI296">
        <f>'OHL Raw'!AD296</f>
        <v>38.65</v>
      </c>
      <c r="AJ296">
        <f>'OHL Raw'!AE296</f>
        <v>47.26</v>
      </c>
    </row>
    <row r="297" spans="1:36" x14ac:dyDescent="0.2">
      <c r="A297" t="str">
        <f>'OHL Raw'!B297</f>
        <v>Liam Van Loon</v>
      </c>
      <c r="B297" t="s">
        <v>1748</v>
      </c>
      <c r="C297" t="str">
        <f>'OHL Raw'!C297</f>
        <v>LW</v>
      </c>
      <c r="D297" t="str">
        <f t="shared" si="58"/>
        <v>F</v>
      </c>
      <c r="E297" t="str">
        <f>IF(ISNUMBER(SEARCH("/",'OHL Raw'!D297))=TRUE,"Multiple",'OHL Raw'!D297)</f>
        <v>HAM</v>
      </c>
      <c r="F297" s="2">
        <f ca="1">ROUNDDOWN('OHL Raw'!E297+((TODAY()-42993)/365),0)</f>
        <v>16</v>
      </c>
      <c r="G297">
        <f>'OHL Raw'!F297</f>
        <v>2</v>
      </c>
      <c r="H297" s="1">
        <f>'OHL Raw'!U297</f>
        <v>6.87</v>
      </c>
      <c r="I297" s="1">
        <f>'OHL Raw'!T297</f>
        <v>13.74</v>
      </c>
      <c r="J297">
        <f>'OHL Raw'!AH297</f>
        <v>1</v>
      </c>
      <c r="K297">
        <f>'OHL Raw'!AI297</f>
        <v>0</v>
      </c>
      <c r="L297" s="1">
        <f t="shared" si="52"/>
        <v>4.3668122270742353</v>
      </c>
      <c r="M297" s="1">
        <f t="shared" si="53"/>
        <v>0</v>
      </c>
      <c r="N297">
        <f>'OHL Raw'!L297</f>
        <v>2</v>
      </c>
      <c r="O297" s="1">
        <f t="shared" si="54"/>
        <v>8.7336244541484707</v>
      </c>
      <c r="P297">
        <f>'OHL Raw'!AK297</f>
        <v>0</v>
      </c>
      <c r="Q297">
        <f>'OHL Raw'!AN297</f>
        <v>1</v>
      </c>
      <c r="R297">
        <f>'OHL Raw'!AQ297</f>
        <v>1</v>
      </c>
      <c r="S297" s="1">
        <f t="shared" si="59"/>
        <v>0</v>
      </c>
      <c r="T297" s="1">
        <f t="shared" si="60"/>
        <v>50</v>
      </c>
      <c r="U297" s="1">
        <f t="shared" si="61"/>
        <v>50</v>
      </c>
      <c r="V297">
        <f>'OHL Raw'!J297</f>
        <v>1</v>
      </c>
      <c r="W297" s="1">
        <f t="shared" si="55"/>
        <v>4.3668122270742353</v>
      </c>
      <c r="X297">
        <f>'OHL Raw'!G297</f>
        <v>0</v>
      </c>
      <c r="Y297" s="1">
        <f t="shared" si="56"/>
        <v>0</v>
      </c>
      <c r="Z297">
        <f>'OHL Raw'!AJ297</f>
        <v>0</v>
      </c>
      <c r="AA297">
        <f>'OHL Raw'!AM297</f>
        <v>0</v>
      </c>
      <c r="AB297">
        <f>'OHL Raw'!AP297</f>
        <v>0</v>
      </c>
      <c r="AC297" s="1">
        <f t="shared" si="62"/>
        <v>0.22758888673997252</v>
      </c>
      <c r="AD297" s="1">
        <f t="shared" si="57"/>
        <v>0.9938379333623254</v>
      </c>
      <c r="AE297" s="1">
        <f t="shared" si="63"/>
        <v>0</v>
      </c>
      <c r="AF297" s="1">
        <f t="shared" si="64"/>
        <v>11.379444336998626</v>
      </c>
      <c r="AG297">
        <f>'OHL Raw'!AB297</f>
        <v>11.39</v>
      </c>
      <c r="AH297">
        <f>'OHL Raw'!AC297</f>
        <v>10.89</v>
      </c>
      <c r="AI297">
        <f>'OHL Raw'!AD297</f>
        <v>51.96</v>
      </c>
      <c r="AJ297">
        <f>'OHL Raw'!AE297</f>
        <v>27.15</v>
      </c>
    </row>
    <row r="298" spans="1:36" x14ac:dyDescent="0.2">
      <c r="A298" t="str">
        <f>'OHL Raw'!B298</f>
        <v>Liam Whittaker</v>
      </c>
      <c r="B298" t="s">
        <v>1748</v>
      </c>
      <c r="C298" t="str">
        <f>'OHL Raw'!C298</f>
        <v>D</v>
      </c>
      <c r="D298" t="str">
        <f t="shared" si="58"/>
        <v>D</v>
      </c>
      <c r="E298" t="str">
        <f>IF(ISNUMBER(SEARCH("/",'OHL Raw'!D298))=TRUE,"Multiple",'OHL Raw'!D298)</f>
        <v>LDN</v>
      </c>
      <c r="F298" s="2">
        <f ca="1">ROUNDDOWN('OHL Raw'!E298+((TODAY()-42993)/365),0)</f>
        <v>16</v>
      </c>
      <c r="G298">
        <f>'OHL Raw'!F298</f>
        <v>1</v>
      </c>
      <c r="H298" s="1">
        <f>'OHL Raw'!U298</f>
        <v>11.53</v>
      </c>
      <c r="I298" s="1">
        <f>'OHL Raw'!T298</f>
        <v>11.53</v>
      </c>
      <c r="J298">
        <f>'OHL Raw'!AH298</f>
        <v>1</v>
      </c>
      <c r="K298">
        <f>'OHL Raw'!AI298</f>
        <v>0</v>
      </c>
      <c r="L298" s="1">
        <f t="shared" si="52"/>
        <v>5.2038161318300089</v>
      </c>
      <c r="M298" s="1">
        <f t="shared" si="53"/>
        <v>0</v>
      </c>
      <c r="N298">
        <f>'OHL Raw'!L298</f>
        <v>0</v>
      </c>
      <c r="O298" s="1">
        <f t="shared" si="54"/>
        <v>0</v>
      </c>
      <c r="P298">
        <f>'OHL Raw'!AK298</f>
        <v>0</v>
      </c>
      <c r="Q298">
        <f>'OHL Raw'!AN298</f>
        <v>0</v>
      </c>
      <c r="R298">
        <f>'OHL Raw'!AQ298</f>
        <v>0</v>
      </c>
      <c r="S298" s="1" t="e">
        <f t="shared" si="59"/>
        <v>#DIV/0!</v>
      </c>
      <c r="T298" s="1" t="e">
        <f t="shared" si="60"/>
        <v>#DIV/0!</v>
      </c>
      <c r="U298" s="1" t="e">
        <f t="shared" si="61"/>
        <v>#DIV/0!</v>
      </c>
      <c r="V298">
        <f>'OHL Raw'!J298</f>
        <v>0</v>
      </c>
      <c r="W298" s="1">
        <f t="shared" si="55"/>
        <v>0</v>
      </c>
      <c r="X298">
        <f>'OHL Raw'!G298</f>
        <v>0</v>
      </c>
      <c r="Y298" s="1">
        <f t="shared" si="56"/>
        <v>0</v>
      </c>
      <c r="Z298">
        <f>'OHL Raw'!AJ298</f>
        <v>0</v>
      </c>
      <c r="AA298">
        <f>'OHL Raw'!AM298</f>
        <v>0</v>
      </c>
      <c r="AB298">
        <f>'OHL Raw'!AP298</f>
        <v>0</v>
      </c>
      <c r="AC298" s="1">
        <f t="shared" si="62"/>
        <v>0</v>
      </c>
      <c r="AD298" s="1">
        <f t="shared" si="57"/>
        <v>0</v>
      </c>
      <c r="AE298" s="1" t="e">
        <f t="shared" si="63"/>
        <v>#DIV/0!</v>
      </c>
      <c r="AF298" s="1" t="e">
        <f t="shared" si="64"/>
        <v>#DIV/0!</v>
      </c>
      <c r="AG298">
        <f>'OHL Raw'!AB298</f>
        <v>12.15</v>
      </c>
      <c r="AH298">
        <f>'OHL Raw'!AC298</f>
        <v>13.81</v>
      </c>
      <c r="AI298">
        <f>'OHL Raw'!AD298</f>
        <v>46.97</v>
      </c>
      <c r="AJ298">
        <f>'OHL Raw'!AE298</f>
        <v>47.37</v>
      </c>
    </row>
    <row r="299" spans="1:36" x14ac:dyDescent="0.2">
      <c r="A299" t="str">
        <f>'OHL Raw'!B299</f>
        <v>Linus Nyman</v>
      </c>
      <c r="B299" t="s">
        <v>1748</v>
      </c>
      <c r="C299" t="str">
        <f>'OHL Raw'!C299</f>
        <v>LW</v>
      </c>
      <c r="D299" t="str">
        <f t="shared" si="58"/>
        <v>F</v>
      </c>
      <c r="E299" t="str">
        <f>IF(ISNUMBER(SEARCH("/",'OHL Raw'!D299))=TRUE,"Multiple",'OHL Raw'!D299)</f>
        <v>KGN</v>
      </c>
      <c r="F299" s="2">
        <f ca="1">ROUNDDOWN('OHL Raw'!E299+((TODAY()-42993)/365),0)</f>
        <v>18</v>
      </c>
      <c r="G299">
        <f>'OHL Raw'!F299</f>
        <v>67</v>
      </c>
      <c r="H299" s="1">
        <f>'OHL Raw'!U299</f>
        <v>17.39</v>
      </c>
      <c r="I299" s="1">
        <f>'OHL Raw'!T299</f>
        <v>1165.46</v>
      </c>
      <c r="J299">
        <f>'OHL Raw'!AH299</f>
        <v>79</v>
      </c>
      <c r="K299">
        <f>'OHL Raw'!AI299</f>
        <v>47</v>
      </c>
      <c r="L299" s="1">
        <f t="shared" si="52"/>
        <v>4.0670636486880714</v>
      </c>
      <c r="M299" s="1">
        <f t="shared" si="53"/>
        <v>2.4196454618777135</v>
      </c>
      <c r="N299">
        <f>'OHL Raw'!L299</f>
        <v>148</v>
      </c>
      <c r="O299" s="1">
        <f t="shared" si="54"/>
        <v>7.6193091139979066</v>
      </c>
      <c r="P299">
        <f>'OHL Raw'!AK299</f>
        <v>22</v>
      </c>
      <c r="Q299">
        <f>'OHL Raw'!AN299</f>
        <v>31</v>
      </c>
      <c r="R299">
        <f>'OHL Raw'!AQ299</f>
        <v>95</v>
      </c>
      <c r="S299" s="1">
        <f t="shared" si="59"/>
        <v>14.864864864864865</v>
      </c>
      <c r="T299" s="1">
        <f t="shared" si="60"/>
        <v>20.945945945945947</v>
      </c>
      <c r="U299" s="1">
        <f t="shared" si="61"/>
        <v>64.189189189189193</v>
      </c>
      <c r="V299">
        <f>'OHL Raw'!J299</f>
        <v>51</v>
      </c>
      <c r="W299" s="1">
        <f t="shared" si="55"/>
        <v>2.6255727352290084</v>
      </c>
      <c r="X299">
        <f>'OHL Raw'!G299</f>
        <v>33</v>
      </c>
      <c r="Y299" s="1">
        <f t="shared" si="56"/>
        <v>1.698900005148182</v>
      </c>
      <c r="Z299">
        <f>'OHL Raw'!AJ299</f>
        <v>10</v>
      </c>
      <c r="AA299">
        <f>'OHL Raw'!AM299</f>
        <v>9</v>
      </c>
      <c r="AB299">
        <f>'OHL Raw'!AP299</f>
        <v>14</v>
      </c>
      <c r="AC299" s="1">
        <f t="shared" si="62"/>
        <v>15.891248535875125</v>
      </c>
      <c r="AD299" s="1">
        <f t="shared" si="57"/>
        <v>0.8181103702851299</v>
      </c>
      <c r="AE299" s="1">
        <f t="shared" si="63"/>
        <v>22.297297297297298</v>
      </c>
      <c r="AF299" s="1">
        <f t="shared" si="64"/>
        <v>10.737330091807518</v>
      </c>
      <c r="AG299">
        <f>'OHL Raw'!AB299</f>
        <v>15.97</v>
      </c>
      <c r="AH299">
        <f>'OHL Raw'!AC299</f>
        <v>14.31</v>
      </c>
      <c r="AI299">
        <f>'OHL Raw'!AD299</f>
        <v>55.67</v>
      </c>
      <c r="AJ299">
        <f>'OHL Raw'!AE299</f>
        <v>49.44</v>
      </c>
    </row>
    <row r="300" spans="1:36" x14ac:dyDescent="0.2">
      <c r="A300" t="str">
        <f>'OHL Raw'!B300</f>
        <v>Logan Brown</v>
      </c>
      <c r="B300" t="s">
        <v>1748</v>
      </c>
      <c r="C300" t="str">
        <f>'OHL Raw'!C300</f>
        <v>C</v>
      </c>
      <c r="D300" t="str">
        <f t="shared" si="58"/>
        <v>F</v>
      </c>
      <c r="E300" t="str">
        <f>IF(ISNUMBER(SEARCH("/",'OHL Raw'!D300))=TRUE,"Multiple",'OHL Raw'!D300)</f>
        <v>Multiple</v>
      </c>
      <c r="F300" s="2">
        <f ca="1">ROUNDDOWN('OHL Raw'!E300+((TODAY()-42993)/365),0)</f>
        <v>20</v>
      </c>
      <c r="G300">
        <f>'OHL Raw'!F300</f>
        <v>32</v>
      </c>
      <c r="H300" s="1">
        <f>'OHL Raw'!U300</f>
        <v>18.27</v>
      </c>
      <c r="I300" s="1">
        <f>'OHL Raw'!T300</f>
        <v>584.66</v>
      </c>
      <c r="J300">
        <f>'OHL Raw'!AH300</f>
        <v>42</v>
      </c>
      <c r="K300">
        <f>'OHL Raw'!AI300</f>
        <v>27</v>
      </c>
      <c r="L300" s="1">
        <f t="shared" si="52"/>
        <v>4.3101973796736566</v>
      </c>
      <c r="M300" s="1">
        <f t="shared" si="53"/>
        <v>2.7708411726473505</v>
      </c>
      <c r="N300">
        <f>'OHL Raw'!L300</f>
        <v>93</v>
      </c>
      <c r="O300" s="1">
        <f t="shared" si="54"/>
        <v>9.5440084835630969</v>
      </c>
      <c r="P300">
        <f>'OHL Raw'!AK300</f>
        <v>25</v>
      </c>
      <c r="Q300">
        <f>'OHL Raw'!AN300</f>
        <v>12</v>
      </c>
      <c r="R300">
        <f>'OHL Raw'!AQ300</f>
        <v>56</v>
      </c>
      <c r="S300" s="1">
        <f t="shared" si="59"/>
        <v>26.881720430107524</v>
      </c>
      <c r="T300" s="1">
        <f t="shared" si="60"/>
        <v>12.903225806451612</v>
      </c>
      <c r="U300" s="1">
        <f t="shared" si="61"/>
        <v>60.215053763440864</v>
      </c>
      <c r="V300">
        <f>'OHL Raw'!J300</f>
        <v>28</v>
      </c>
      <c r="W300" s="1">
        <f t="shared" si="55"/>
        <v>2.873464919782438</v>
      </c>
      <c r="X300">
        <f>'OHL Raw'!G300</f>
        <v>17</v>
      </c>
      <c r="Y300" s="1">
        <f t="shared" si="56"/>
        <v>1.7446037012964801</v>
      </c>
      <c r="Z300">
        <f>'OHL Raw'!AJ300</f>
        <v>4</v>
      </c>
      <c r="AA300">
        <f>'OHL Raw'!AM300</f>
        <v>4</v>
      </c>
      <c r="AB300">
        <f>'OHL Raw'!AP300</f>
        <v>9</v>
      </c>
      <c r="AC300" s="1">
        <f t="shared" si="62"/>
        <v>10.926643539885948</v>
      </c>
      <c r="AD300" s="1">
        <f t="shared" si="57"/>
        <v>1.1213331036724881</v>
      </c>
      <c r="AE300" s="1">
        <f t="shared" si="63"/>
        <v>18.27956989247312</v>
      </c>
      <c r="AF300" s="1">
        <f t="shared" si="64"/>
        <v>11.749079075146179</v>
      </c>
      <c r="AG300">
        <f>'OHL Raw'!AB300</f>
        <v>16</v>
      </c>
      <c r="AH300">
        <f>'OHL Raw'!AC300</f>
        <v>14.84</v>
      </c>
      <c r="AI300">
        <f>'OHL Raw'!AD300</f>
        <v>53.75</v>
      </c>
      <c r="AJ300">
        <f>'OHL Raw'!AE300</f>
        <v>51.16</v>
      </c>
    </row>
    <row r="301" spans="1:36" x14ac:dyDescent="0.2">
      <c r="A301" t="str">
        <f>'OHL Raw'!B301</f>
        <v>Logan DeNoble</v>
      </c>
      <c r="B301" t="s">
        <v>1748</v>
      </c>
      <c r="C301" t="str">
        <f>'OHL Raw'!C301</f>
        <v>C</v>
      </c>
      <c r="D301" t="str">
        <f t="shared" si="58"/>
        <v>F</v>
      </c>
      <c r="E301" t="str">
        <f>IF(ISNUMBER(SEARCH("/",'OHL Raw'!D301))=TRUE,"Multiple",'OHL Raw'!D301)</f>
        <v>PBO</v>
      </c>
      <c r="F301" s="2">
        <f ca="1">ROUNDDOWN('OHL Raw'!E301+((TODAY()-42993)/365),0)</f>
        <v>20</v>
      </c>
      <c r="G301">
        <f>'OHL Raw'!F301</f>
        <v>59</v>
      </c>
      <c r="H301" s="1">
        <f>'OHL Raw'!U301</f>
        <v>12.99</v>
      </c>
      <c r="I301" s="1">
        <f>'OHL Raw'!T301</f>
        <v>766.65</v>
      </c>
      <c r="J301">
        <f>'OHL Raw'!AH301</f>
        <v>37</v>
      </c>
      <c r="K301">
        <f>'OHL Raw'!AI301</f>
        <v>42</v>
      </c>
      <c r="L301" s="1">
        <f t="shared" si="52"/>
        <v>2.8957151242418315</v>
      </c>
      <c r="M301" s="1">
        <f t="shared" si="53"/>
        <v>3.2870279788691059</v>
      </c>
      <c r="N301">
        <f>'OHL Raw'!L301</f>
        <v>120</v>
      </c>
      <c r="O301" s="1">
        <f t="shared" si="54"/>
        <v>9.3915085110545871</v>
      </c>
      <c r="P301">
        <f>'OHL Raw'!AK301</f>
        <v>16</v>
      </c>
      <c r="Q301">
        <f>'OHL Raw'!AN301</f>
        <v>22</v>
      </c>
      <c r="R301">
        <f>'OHL Raw'!AQ301</f>
        <v>82</v>
      </c>
      <c r="S301" s="1">
        <f t="shared" si="59"/>
        <v>13.333333333333334</v>
      </c>
      <c r="T301" s="1">
        <f t="shared" si="60"/>
        <v>18.333333333333332</v>
      </c>
      <c r="U301" s="1">
        <f t="shared" si="61"/>
        <v>68.333333333333329</v>
      </c>
      <c r="V301">
        <f>'OHL Raw'!J301</f>
        <v>23</v>
      </c>
      <c r="W301" s="1">
        <f t="shared" si="55"/>
        <v>1.8000391312854627</v>
      </c>
      <c r="X301">
        <f>'OHL Raw'!G301</f>
        <v>13</v>
      </c>
      <c r="Y301" s="1">
        <f t="shared" si="56"/>
        <v>1.0174134220309137</v>
      </c>
      <c r="Z301">
        <f>'OHL Raw'!AJ301</f>
        <v>4</v>
      </c>
      <c r="AA301">
        <f>'OHL Raw'!AM301</f>
        <v>6</v>
      </c>
      <c r="AB301">
        <f>'OHL Raw'!AP301</f>
        <v>3</v>
      </c>
      <c r="AC301" s="1">
        <f t="shared" si="62"/>
        <v>12.297398076721137</v>
      </c>
      <c r="AD301" s="1">
        <f t="shared" si="57"/>
        <v>0.96242598917794064</v>
      </c>
      <c r="AE301" s="1">
        <f t="shared" si="63"/>
        <v>10.833333333333334</v>
      </c>
      <c r="AF301" s="1">
        <f t="shared" si="64"/>
        <v>10.247831730600947</v>
      </c>
      <c r="AG301">
        <f>'OHL Raw'!AB301</f>
        <v>13.78</v>
      </c>
      <c r="AH301">
        <f>'OHL Raw'!AC301</f>
        <v>14.27</v>
      </c>
      <c r="AI301">
        <f>'OHL Raw'!AD301</f>
        <v>46.73</v>
      </c>
      <c r="AJ301">
        <f>'OHL Raw'!AE301</f>
        <v>50.74</v>
      </c>
    </row>
    <row r="302" spans="1:36" x14ac:dyDescent="0.2">
      <c r="A302" t="str">
        <f>'OHL Raw'!B302</f>
        <v>Logan Stanley</v>
      </c>
      <c r="B302" t="s">
        <v>1748</v>
      </c>
      <c r="C302" t="str">
        <f>'OHL Raw'!C302</f>
        <v>D</v>
      </c>
      <c r="D302" t="str">
        <f t="shared" si="58"/>
        <v>D</v>
      </c>
      <c r="E302" t="str">
        <f>IF(ISNUMBER(SEARCH("/",'OHL Raw'!D302))=TRUE,"Multiple",'OHL Raw'!D302)</f>
        <v>KIT</v>
      </c>
      <c r="F302" s="2">
        <f ca="1">ROUNDDOWN('OHL Raw'!E302+((TODAY()-42993)/365),0)</f>
        <v>19</v>
      </c>
      <c r="G302">
        <f>'OHL Raw'!F302</f>
        <v>61</v>
      </c>
      <c r="H302" s="1">
        <f>'OHL Raw'!U302</f>
        <v>19.559999999999999</v>
      </c>
      <c r="I302" s="1">
        <f>'OHL Raw'!T302</f>
        <v>1192.8699999999999</v>
      </c>
      <c r="J302">
        <f>'OHL Raw'!AH302</f>
        <v>77</v>
      </c>
      <c r="K302">
        <f>'OHL Raw'!AI302</f>
        <v>71</v>
      </c>
      <c r="L302" s="1">
        <f t="shared" si="52"/>
        <v>3.8730121471744621</v>
      </c>
      <c r="M302" s="1">
        <f t="shared" si="53"/>
        <v>3.5712189928491789</v>
      </c>
      <c r="N302">
        <f>'OHL Raw'!L302</f>
        <v>127</v>
      </c>
      <c r="O302" s="1">
        <f t="shared" si="54"/>
        <v>6.3879550998851515</v>
      </c>
      <c r="P302">
        <f>'OHL Raw'!AK302</f>
        <v>5</v>
      </c>
      <c r="Q302">
        <f>'OHL Raw'!AN302</f>
        <v>3</v>
      </c>
      <c r="R302">
        <f>'OHL Raw'!AQ302</f>
        <v>119</v>
      </c>
      <c r="S302" s="1">
        <f t="shared" si="59"/>
        <v>3.9370078740157481</v>
      </c>
      <c r="T302" s="1">
        <f t="shared" si="60"/>
        <v>2.3622047244094486</v>
      </c>
      <c r="U302" s="1">
        <f t="shared" si="61"/>
        <v>93.7007874015748</v>
      </c>
      <c r="V302">
        <f>'OHL Raw'!J302</f>
        <v>21</v>
      </c>
      <c r="W302" s="1">
        <f t="shared" si="55"/>
        <v>1.0562760401384896</v>
      </c>
      <c r="X302">
        <f>'OHL Raw'!G302</f>
        <v>12</v>
      </c>
      <c r="Y302" s="1">
        <f t="shared" si="56"/>
        <v>0.60358630865056551</v>
      </c>
      <c r="Z302">
        <f>'OHL Raw'!AJ302</f>
        <v>1</v>
      </c>
      <c r="AA302">
        <f>'OHL Raw'!AM302</f>
        <v>3</v>
      </c>
      <c r="AB302">
        <f>'OHL Raw'!AP302</f>
        <v>8</v>
      </c>
      <c r="AC302" s="1">
        <f t="shared" si="62"/>
        <v>9.2079782539009472</v>
      </c>
      <c r="AD302" s="1">
        <f t="shared" si="57"/>
        <v>0.46315080036722939</v>
      </c>
      <c r="AE302" s="1">
        <f t="shared" si="63"/>
        <v>9.4488188976377945</v>
      </c>
      <c r="AF302" s="1">
        <f t="shared" si="64"/>
        <v>7.2503765778747624</v>
      </c>
      <c r="AG302">
        <f>'OHL Raw'!AB302</f>
        <v>13.77</v>
      </c>
      <c r="AH302">
        <f>'OHL Raw'!AC302</f>
        <v>14.53</v>
      </c>
      <c r="AI302">
        <f>'OHL Raw'!AD302</f>
        <v>53.62</v>
      </c>
      <c r="AJ302">
        <f>'OHL Raw'!AE302</f>
        <v>49.71</v>
      </c>
    </row>
    <row r="303" spans="1:36" x14ac:dyDescent="0.2">
      <c r="A303" t="str">
        <f>'OHL Raw'!B303</f>
        <v>Louka Henault</v>
      </c>
      <c r="B303" t="s">
        <v>1748</v>
      </c>
      <c r="C303" t="str">
        <f>'OHL Raw'!C303</f>
        <v>D</v>
      </c>
      <c r="D303" t="str">
        <f t="shared" si="58"/>
        <v>D</v>
      </c>
      <c r="E303" t="str">
        <f>IF(ISNUMBER(SEARCH("/",'OHL Raw'!D303))=TRUE,"Multiple",'OHL Raw'!D303)</f>
        <v>WSR</v>
      </c>
      <c r="F303" s="2">
        <f ca="1">ROUNDDOWN('OHL Raw'!E303+((TODAY()-42993)/365),0)</f>
        <v>17</v>
      </c>
      <c r="G303">
        <f>'OHL Raw'!F303</f>
        <v>42</v>
      </c>
      <c r="H303" s="1">
        <f>'OHL Raw'!U303</f>
        <v>9.41</v>
      </c>
      <c r="I303" s="1">
        <f>'OHL Raw'!T303</f>
        <v>395.21</v>
      </c>
      <c r="J303">
        <f>'OHL Raw'!AH303</f>
        <v>10</v>
      </c>
      <c r="K303">
        <f>'OHL Raw'!AI303</f>
        <v>16</v>
      </c>
      <c r="L303" s="1">
        <f t="shared" si="52"/>
        <v>1.5181802079906885</v>
      </c>
      <c r="M303" s="1">
        <f t="shared" si="53"/>
        <v>2.4290883327851018</v>
      </c>
      <c r="N303">
        <f>'OHL Raw'!L303</f>
        <v>17</v>
      </c>
      <c r="O303" s="1">
        <f t="shared" si="54"/>
        <v>2.5809063535841705</v>
      </c>
      <c r="P303">
        <f>'OHL Raw'!AK303</f>
        <v>0</v>
      </c>
      <c r="Q303">
        <f>'OHL Raw'!AN303</f>
        <v>0</v>
      </c>
      <c r="R303">
        <f>'OHL Raw'!AQ303</f>
        <v>17</v>
      </c>
      <c r="S303" s="1">
        <f t="shared" si="59"/>
        <v>0</v>
      </c>
      <c r="T303" s="1">
        <f t="shared" si="60"/>
        <v>0</v>
      </c>
      <c r="U303" s="1">
        <f t="shared" si="61"/>
        <v>100</v>
      </c>
      <c r="V303">
        <f>'OHL Raw'!J303</f>
        <v>0</v>
      </c>
      <c r="W303" s="1">
        <f t="shared" si="55"/>
        <v>0</v>
      </c>
      <c r="X303">
        <f>'OHL Raw'!G303</f>
        <v>0</v>
      </c>
      <c r="Y303" s="1">
        <f t="shared" si="56"/>
        <v>0</v>
      </c>
      <c r="Z303">
        <f>'OHL Raw'!AJ303</f>
        <v>0</v>
      </c>
      <c r="AA303">
        <f>'OHL Raw'!AM303</f>
        <v>0</v>
      </c>
      <c r="AB303">
        <f>'OHL Raw'!AP303</f>
        <v>0</v>
      </c>
      <c r="AC303" s="1">
        <f t="shared" si="62"/>
        <v>1.0920115264548147</v>
      </c>
      <c r="AD303" s="1">
        <f t="shared" si="57"/>
        <v>0.16578702863614</v>
      </c>
      <c r="AE303" s="1">
        <f t="shared" si="63"/>
        <v>0</v>
      </c>
      <c r="AF303" s="1">
        <f t="shared" si="64"/>
        <v>6.423597214440087</v>
      </c>
      <c r="AG303">
        <f>'OHL Raw'!AB303</f>
        <v>13.75</v>
      </c>
      <c r="AH303">
        <f>'OHL Raw'!AC303</f>
        <v>13.65</v>
      </c>
      <c r="AI303">
        <f>'OHL Raw'!AD303</f>
        <v>51.6</v>
      </c>
      <c r="AJ303">
        <f>'OHL Raw'!AE303</f>
        <v>48.63</v>
      </c>
    </row>
    <row r="304" spans="1:36" x14ac:dyDescent="0.2">
      <c r="A304" t="str">
        <f>'OHL Raw'!B304</f>
        <v>Lucas Chiodo</v>
      </c>
      <c r="B304" t="s">
        <v>1748</v>
      </c>
      <c r="C304" t="str">
        <f>'OHL Raw'!C304</f>
        <v>LW</v>
      </c>
      <c r="D304" t="str">
        <f t="shared" si="58"/>
        <v>F</v>
      </c>
      <c r="E304" t="str">
        <f>IF(ISNUMBER(SEARCH("/",'OHL Raw'!D304))=TRUE,"Multiple",'OHL Raw'!D304)</f>
        <v>BAR</v>
      </c>
      <c r="F304" s="2">
        <f ca="1">ROUNDDOWN('OHL Raw'!E304+((TODAY()-42993)/365),0)</f>
        <v>19</v>
      </c>
      <c r="G304">
        <f>'OHL Raw'!F304</f>
        <v>68</v>
      </c>
      <c r="H304" s="1">
        <f>'OHL Raw'!U304</f>
        <v>12.97</v>
      </c>
      <c r="I304" s="1">
        <f>'OHL Raw'!T304</f>
        <v>882.07</v>
      </c>
      <c r="J304">
        <f>'OHL Raw'!AH304</f>
        <v>65</v>
      </c>
      <c r="K304">
        <f>'OHL Raw'!AI304</f>
        <v>35</v>
      </c>
      <c r="L304" s="1">
        <f t="shared" si="52"/>
        <v>4.4214178013082863</v>
      </c>
      <c r="M304" s="1">
        <f t="shared" si="53"/>
        <v>2.3807634314736923</v>
      </c>
      <c r="N304">
        <f>'OHL Raw'!L304</f>
        <v>92</v>
      </c>
      <c r="O304" s="1">
        <f t="shared" si="54"/>
        <v>6.2580067341594203</v>
      </c>
      <c r="P304">
        <f>'OHL Raw'!AK304</f>
        <v>21</v>
      </c>
      <c r="Q304">
        <f>'OHL Raw'!AN304</f>
        <v>17</v>
      </c>
      <c r="R304">
        <f>'OHL Raw'!AQ304</f>
        <v>54</v>
      </c>
      <c r="S304" s="1">
        <f t="shared" si="59"/>
        <v>22.826086956521738</v>
      </c>
      <c r="T304" s="1">
        <f t="shared" si="60"/>
        <v>18.478260869565215</v>
      </c>
      <c r="U304" s="1">
        <f t="shared" si="61"/>
        <v>58.695652173913047</v>
      </c>
      <c r="V304">
        <f>'OHL Raw'!J304</f>
        <v>44</v>
      </c>
      <c r="W304" s="1">
        <f t="shared" si="55"/>
        <v>2.9929597424240706</v>
      </c>
      <c r="X304">
        <f>'OHL Raw'!G304</f>
        <v>24</v>
      </c>
      <c r="Y304" s="1">
        <f t="shared" si="56"/>
        <v>1.6325234958676749</v>
      </c>
      <c r="Z304">
        <f>'OHL Raw'!AJ304</f>
        <v>6</v>
      </c>
      <c r="AA304">
        <f>'OHL Raw'!AM304</f>
        <v>4</v>
      </c>
      <c r="AB304">
        <f>'OHL Raw'!AP304</f>
        <v>14</v>
      </c>
      <c r="AC304" s="1">
        <f t="shared" si="62"/>
        <v>10.755865108630582</v>
      </c>
      <c r="AD304" s="1">
        <f t="shared" si="57"/>
        <v>0.73163343784261436</v>
      </c>
      <c r="AE304" s="1">
        <f t="shared" si="63"/>
        <v>26.086956521739129</v>
      </c>
      <c r="AF304" s="1">
        <f t="shared" si="64"/>
        <v>11.691157726772373</v>
      </c>
      <c r="AG304">
        <f>'OHL Raw'!AB304</f>
        <v>13.93</v>
      </c>
      <c r="AH304">
        <f>'OHL Raw'!AC304</f>
        <v>14.1</v>
      </c>
      <c r="AI304">
        <f>'OHL Raw'!AD304</f>
        <v>57.81</v>
      </c>
      <c r="AJ304">
        <f>'OHL Raw'!AE304</f>
        <v>48.38</v>
      </c>
    </row>
    <row r="305" spans="1:36" x14ac:dyDescent="0.2">
      <c r="A305" t="str">
        <f>'OHL Raw'!B305</f>
        <v>Lucas Peric</v>
      </c>
      <c r="B305" t="s">
        <v>1748</v>
      </c>
      <c r="C305" t="str">
        <f>'OHL Raw'!C305</f>
        <v>D</v>
      </c>
      <c r="D305" t="str">
        <f t="shared" si="58"/>
        <v>D</v>
      </c>
      <c r="E305" t="str">
        <f>IF(ISNUMBER(SEARCH("/",'OHL Raw'!D305))=TRUE,"Multiple",'OHL Raw'!D305)</f>
        <v>OTT</v>
      </c>
      <c r="F305" s="2">
        <f ca="1">ROUNDDOWN('OHL Raw'!E305+((TODAY()-42993)/365),0)</f>
        <v>17</v>
      </c>
      <c r="G305">
        <f>'OHL Raw'!F305</f>
        <v>57</v>
      </c>
      <c r="H305" s="1">
        <f>'OHL Raw'!U305</f>
        <v>10.64</v>
      </c>
      <c r="I305" s="1">
        <f>'OHL Raw'!T305</f>
        <v>606.29</v>
      </c>
      <c r="J305">
        <f>'OHL Raw'!AH305</f>
        <v>25</v>
      </c>
      <c r="K305">
        <f>'OHL Raw'!AI305</f>
        <v>30</v>
      </c>
      <c r="L305" s="1">
        <f t="shared" si="52"/>
        <v>2.4740635669399134</v>
      </c>
      <c r="M305" s="1">
        <f t="shared" si="53"/>
        <v>2.9688762803278959</v>
      </c>
      <c r="N305">
        <f>'OHL Raw'!L305</f>
        <v>28</v>
      </c>
      <c r="O305" s="1">
        <f t="shared" si="54"/>
        <v>2.770951194972703</v>
      </c>
      <c r="P305">
        <f>'OHL Raw'!AK305</f>
        <v>1</v>
      </c>
      <c r="Q305">
        <f>'OHL Raw'!AN305</f>
        <v>2</v>
      </c>
      <c r="R305">
        <f>'OHL Raw'!AQ305</f>
        <v>25</v>
      </c>
      <c r="S305" s="1">
        <f t="shared" si="59"/>
        <v>3.5714285714285712</v>
      </c>
      <c r="T305" s="1">
        <f t="shared" si="60"/>
        <v>7.1428571428571423</v>
      </c>
      <c r="U305" s="1">
        <f t="shared" si="61"/>
        <v>89.285714285714292</v>
      </c>
      <c r="V305">
        <f>'OHL Raw'!J305</f>
        <v>3</v>
      </c>
      <c r="W305" s="1">
        <f t="shared" si="55"/>
        <v>0.29688762803278962</v>
      </c>
      <c r="X305">
        <f>'OHL Raw'!G305</f>
        <v>2</v>
      </c>
      <c r="Y305" s="1">
        <f t="shared" si="56"/>
        <v>0.19792508535519307</v>
      </c>
      <c r="Z305">
        <f>'OHL Raw'!AJ305</f>
        <v>0</v>
      </c>
      <c r="AA305">
        <f>'OHL Raw'!AM305</f>
        <v>0</v>
      </c>
      <c r="AB305">
        <f>'OHL Raw'!AP305</f>
        <v>2</v>
      </c>
      <c r="AC305" s="1">
        <f t="shared" si="62"/>
        <v>2.1473728977872706</v>
      </c>
      <c r="AD305" s="1">
        <f t="shared" si="57"/>
        <v>0.21250948204198691</v>
      </c>
      <c r="AE305" s="1">
        <f t="shared" si="63"/>
        <v>7.1428571428571423</v>
      </c>
      <c r="AF305" s="1">
        <f t="shared" si="64"/>
        <v>7.6691889206688231</v>
      </c>
      <c r="AG305">
        <f>'OHL Raw'!AB305</f>
        <v>14.45</v>
      </c>
      <c r="AH305">
        <f>'OHL Raw'!AC305</f>
        <v>13.74</v>
      </c>
      <c r="AI305">
        <f>'OHL Raw'!AD305</f>
        <v>47.25</v>
      </c>
      <c r="AJ305">
        <f>'OHL Raw'!AE305</f>
        <v>51.8</v>
      </c>
    </row>
    <row r="306" spans="1:36" x14ac:dyDescent="0.2">
      <c r="A306" t="str">
        <f>'OHL Raw'!B306</f>
        <v>Lucas Rowe</v>
      </c>
      <c r="B306" t="s">
        <v>1748</v>
      </c>
      <c r="C306" t="str">
        <f>'OHL Raw'!C306</f>
        <v>C</v>
      </c>
      <c r="D306" t="str">
        <f t="shared" si="58"/>
        <v>F</v>
      </c>
      <c r="E306" t="str">
        <f>IF(ISNUMBER(SEARCH("/",'OHL Raw'!D306))=TRUE,"Multiple",'OHL Raw'!D306)</f>
        <v>LDN</v>
      </c>
      <c r="F306" s="2">
        <f ca="1">ROUNDDOWN('OHL Raw'!E306+((TODAY()-42993)/365),0)</f>
        <v>16</v>
      </c>
      <c r="G306">
        <f>'OHL Raw'!F306</f>
        <v>25</v>
      </c>
      <c r="H306" s="1">
        <f>'OHL Raw'!U306</f>
        <v>7.83</v>
      </c>
      <c r="I306" s="1">
        <f>'OHL Raw'!T306</f>
        <v>195.72</v>
      </c>
      <c r="J306">
        <f>'OHL Raw'!AH306</f>
        <v>3</v>
      </c>
      <c r="K306">
        <f>'OHL Raw'!AI306</f>
        <v>7</v>
      </c>
      <c r="L306" s="1">
        <f t="shared" si="52"/>
        <v>0.9196811771919069</v>
      </c>
      <c r="M306" s="1">
        <f t="shared" si="53"/>
        <v>2.1459227467811162</v>
      </c>
      <c r="N306">
        <f>'OHL Raw'!L306</f>
        <v>15</v>
      </c>
      <c r="O306" s="1">
        <f t="shared" si="54"/>
        <v>4.5984058859595338</v>
      </c>
      <c r="P306">
        <f>'OHL Raw'!AK306</f>
        <v>3</v>
      </c>
      <c r="Q306">
        <f>'OHL Raw'!AN306</f>
        <v>0</v>
      </c>
      <c r="R306">
        <f>'OHL Raw'!AQ306</f>
        <v>12</v>
      </c>
      <c r="S306" s="1">
        <f t="shared" si="59"/>
        <v>20</v>
      </c>
      <c r="T306" s="1">
        <f t="shared" si="60"/>
        <v>0</v>
      </c>
      <c r="U306" s="1">
        <f t="shared" si="61"/>
        <v>80</v>
      </c>
      <c r="V306">
        <f>'OHL Raw'!J306</f>
        <v>1</v>
      </c>
      <c r="W306" s="1">
        <f t="shared" si="55"/>
        <v>0.30656039239730226</v>
      </c>
      <c r="X306">
        <f>'OHL Raw'!G306</f>
        <v>1</v>
      </c>
      <c r="Y306" s="1">
        <f t="shared" si="56"/>
        <v>0.30656039239730226</v>
      </c>
      <c r="Z306">
        <f>'OHL Raw'!AJ306</f>
        <v>1</v>
      </c>
      <c r="AA306">
        <f>'OHL Raw'!AM306</f>
        <v>0</v>
      </c>
      <c r="AB306">
        <f>'OHL Raw'!AP306</f>
        <v>0</v>
      </c>
      <c r="AC306" s="1">
        <f t="shared" si="62"/>
        <v>1.4151349606911272</v>
      </c>
      <c r="AD306" s="1">
        <f t="shared" si="57"/>
        <v>0.43382432884461286</v>
      </c>
      <c r="AE306" s="1">
        <f t="shared" si="63"/>
        <v>6.666666666666667</v>
      </c>
      <c r="AF306" s="1">
        <f t="shared" si="64"/>
        <v>9.434233071274182</v>
      </c>
      <c r="AG306">
        <f>'OHL Raw'!AB306</f>
        <v>12.83</v>
      </c>
      <c r="AH306">
        <f>'OHL Raw'!AC306</f>
        <v>12.72</v>
      </c>
      <c r="AI306">
        <f>'OHL Raw'!AD306</f>
        <v>48.43</v>
      </c>
      <c r="AJ306">
        <f>'OHL Raw'!AE306</f>
        <v>48.34</v>
      </c>
    </row>
    <row r="307" spans="1:36" x14ac:dyDescent="0.2">
      <c r="A307" t="str">
        <f>'OHL Raw'!B307</f>
        <v>Luke Beamish</v>
      </c>
      <c r="B307" t="s">
        <v>1748</v>
      </c>
      <c r="C307" t="str">
        <f>'OHL Raw'!C307</f>
        <v>D</v>
      </c>
      <c r="D307" t="str">
        <f t="shared" si="58"/>
        <v>D</v>
      </c>
      <c r="E307" t="str">
        <f>IF(ISNUMBER(SEARCH("/",'OHL Raw'!D307))=TRUE,"Multiple",'OHL Raw'!D307)</f>
        <v>Multiple</v>
      </c>
      <c r="F307" s="2">
        <f ca="1">ROUNDDOWN('OHL Raw'!E307+((TODAY()-42993)/365),0)</f>
        <v>17</v>
      </c>
      <c r="G307">
        <f>'OHL Raw'!F307</f>
        <v>39</v>
      </c>
      <c r="H307" s="1">
        <f>'OHL Raw'!U307</f>
        <v>10.01</v>
      </c>
      <c r="I307" s="1">
        <f>'OHL Raw'!T307</f>
        <v>390.4</v>
      </c>
      <c r="J307">
        <f>'OHL Raw'!AH307</f>
        <v>9</v>
      </c>
      <c r="K307">
        <f>'OHL Raw'!AI307</f>
        <v>22</v>
      </c>
      <c r="L307" s="1">
        <f t="shared" si="52"/>
        <v>1.3831967213114755</v>
      </c>
      <c r="M307" s="1">
        <f t="shared" si="53"/>
        <v>3.3811475409836067</v>
      </c>
      <c r="N307">
        <f>'OHL Raw'!L307</f>
        <v>15</v>
      </c>
      <c r="O307" s="1">
        <f t="shared" si="54"/>
        <v>2.305327868852459</v>
      </c>
      <c r="P307">
        <f>'OHL Raw'!AK307</f>
        <v>1</v>
      </c>
      <c r="Q307">
        <f>'OHL Raw'!AN307</f>
        <v>1</v>
      </c>
      <c r="R307">
        <f>'OHL Raw'!AQ307</f>
        <v>13</v>
      </c>
      <c r="S307" s="1">
        <f t="shared" si="59"/>
        <v>6.666666666666667</v>
      </c>
      <c r="T307" s="1">
        <f t="shared" si="60"/>
        <v>6.666666666666667</v>
      </c>
      <c r="U307" s="1">
        <f t="shared" si="61"/>
        <v>86.666666666666671</v>
      </c>
      <c r="V307">
        <f>'OHL Raw'!J307</f>
        <v>2</v>
      </c>
      <c r="W307" s="1">
        <f t="shared" si="55"/>
        <v>0.30737704918032788</v>
      </c>
      <c r="X307">
        <f>'OHL Raw'!G307</f>
        <v>0</v>
      </c>
      <c r="Y307" s="1">
        <f t="shared" si="56"/>
        <v>0</v>
      </c>
      <c r="Z307">
        <f>'OHL Raw'!AJ307</f>
        <v>0</v>
      </c>
      <c r="AA307">
        <f>'OHL Raw'!AM307</f>
        <v>0</v>
      </c>
      <c r="AB307">
        <f>'OHL Raw'!AP307</f>
        <v>0</v>
      </c>
      <c r="AC307" s="1">
        <f t="shared" si="62"/>
        <v>1.2131883174588884</v>
      </c>
      <c r="AD307" s="1">
        <f t="shared" si="57"/>
        <v>0.18645312256028002</v>
      </c>
      <c r="AE307" s="1">
        <f t="shared" si="63"/>
        <v>0</v>
      </c>
      <c r="AF307" s="1">
        <f t="shared" si="64"/>
        <v>8.0879221163925905</v>
      </c>
      <c r="AG307">
        <f>'OHL Raw'!AB307</f>
        <v>13.48</v>
      </c>
      <c r="AH307">
        <f>'OHL Raw'!AC307</f>
        <v>13.69</v>
      </c>
      <c r="AI307">
        <f>'OHL Raw'!AD307</f>
        <v>47.88</v>
      </c>
      <c r="AJ307">
        <f>'OHL Raw'!AE307</f>
        <v>50.51</v>
      </c>
    </row>
    <row r="308" spans="1:36" x14ac:dyDescent="0.2">
      <c r="A308" t="str">
        <f>'OHL Raw'!B308</f>
        <v>Luke Bignell</v>
      </c>
      <c r="B308" t="s">
        <v>1748</v>
      </c>
      <c r="C308" t="str">
        <f>'OHL Raw'!C308</f>
        <v>C</v>
      </c>
      <c r="D308" t="str">
        <f t="shared" si="58"/>
        <v>F</v>
      </c>
      <c r="E308" t="str">
        <f>IF(ISNUMBER(SEARCH("/",'OHL Raw'!D308))=TRUE,"Multiple",'OHL Raw'!D308)</f>
        <v>BAR</v>
      </c>
      <c r="F308" s="2">
        <f ca="1">ROUNDDOWN('OHL Raw'!E308+((TODAY()-42993)/365),0)</f>
        <v>17</v>
      </c>
      <c r="G308">
        <f>'OHL Raw'!F308</f>
        <v>56</v>
      </c>
      <c r="H308" s="1">
        <f>'OHL Raw'!U308</f>
        <v>9.11</v>
      </c>
      <c r="I308" s="1">
        <f>'OHL Raw'!T308</f>
        <v>510.19</v>
      </c>
      <c r="J308">
        <f>'OHL Raw'!AH308</f>
        <v>20</v>
      </c>
      <c r="K308">
        <f>'OHL Raw'!AI308</f>
        <v>22</v>
      </c>
      <c r="L308" s="1">
        <f t="shared" si="52"/>
        <v>2.3520649169917087</v>
      </c>
      <c r="M308" s="1">
        <f t="shared" si="53"/>
        <v>2.5872714086908797</v>
      </c>
      <c r="N308">
        <f>'OHL Raw'!L308</f>
        <v>45</v>
      </c>
      <c r="O308" s="1">
        <f t="shared" si="54"/>
        <v>5.2921460632313453</v>
      </c>
      <c r="P308">
        <f>'OHL Raw'!AK308</f>
        <v>10</v>
      </c>
      <c r="Q308">
        <f>'OHL Raw'!AN308</f>
        <v>8</v>
      </c>
      <c r="R308">
        <f>'OHL Raw'!AQ308</f>
        <v>27</v>
      </c>
      <c r="S308" s="1">
        <f t="shared" si="59"/>
        <v>22.222222222222221</v>
      </c>
      <c r="T308" s="1">
        <f t="shared" si="60"/>
        <v>17.777777777777779</v>
      </c>
      <c r="U308" s="1">
        <f t="shared" si="61"/>
        <v>60</v>
      </c>
      <c r="V308">
        <f>'OHL Raw'!J308</f>
        <v>9</v>
      </c>
      <c r="W308" s="1">
        <f t="shared" si="55"/>
        <v>1.0584292126462691</v>
      </c>
      <c r="X308">
        <f>'OHL Raw'!G308</f>
        <v>7</v>
      </c>
      <c r="Y308" s="1">
        <f t="shared" si="56"/>
        <v>0.82322272094709814</v>
      </c>
      <c r="Z308">
        <f>'OHL Raw'!AJ308</f>
        <v>3</v>
      </c>
      <c r="AA308">
        <f>'OHL Raw'!AM308</f>
        <v>2</v>
      </c>
      <c r="AB308">
        <f>'OHL Raw'!AP308</f>
        <v>2</v>
      </c>
      <c r="AC308" s="1">
        <f t="shared" si="62"/>
        <v>5.1888722145244524</v>
      </c>
      <c r="AD308" s="1">
        <f t="shared" si="57"/>
        <v>0.610228214726802</v>
      </c>
      <c r="AE308" s="1">
        <f t="shared" si="63"/>
        <v>15.555555555555555</v>
      </c>
      <c r="AF308" s="1">
        <f t="shared" si="64"/>
        <v>11.530827143387672</v>
      </c>
      <c r="AG308">
        <f>'OHL Raw'!AB308</f>
        <v>12.67</v>
      </c>
      <c r="AH308">
        <f>'OHL Raw'!AC308</f>
        <v>13.75</v>
      </c>
      <c r="AI308">
        <f>'OHL Raw'!AD308</f>
        <v>56.66</v>
      </c>
      <c r="AJ308">
        <f>'OHL Raw'!AE308</f>
        <v>49.36</v>
      </c>
    </row>
    <row r="309" spans="1:36" x14ac:dyDescent="0.2">
      <c r="A309" t="str">
        <f>'OHL Raw'!B309</f>
        <v>Luke Boka</v>
      </c>
      <c r="B309" t="s">
        <v>1748</v>
      </c>
      <c r="C309" t="str">
        <f>'OHL Raw'!C309</f>
        <v>RW</v>
      </c>
      <c r="D309" t="str">
        <f t="shared" si="58"/>
        <v>F</v>
      </c>
      <c r="E309" t="str">
        <f>IF(ISNUMBER(SEARCH("/",'OHL Raw'!D309))=TRUE,"Multiple",'OHL Raw'!D309)</f>
        <v>WSR</v>
      </c>
      <c r="F309" s="2">
        <f ca="1">ROUNDDOWN('OHL Raw'!E309+((TODAY()-42993)/365),0)</f>
        <v>18</v>
      </c>
      <c r="G309">
        <f>'OHL Raw'!F309</f>
        <v>64</v>
      </c>
      <c r="H309" s="1">
        <f>'OHL Raw'!U309</f>
        <v>14.44</v>
      </c>
      <c r="I309" s="1">
        <f>'OHL Raw'!T309</f>
        <v>924.16</v>
      </c>
      <c r="J309">
        <f>'OHL Raw'!AH309</f>
        <v>44</v>
      </c>
      <c r="K309">
        <f>'OHL Raw'!AI309</f>
        <v>49</v>
      </c>
      <c r="L309" s="1">
        <f t="shared" si="52"/>
        <v>2.8566481994459836</v>
      </c>
      <c r="M309" s="1">
        <f t="shared" si="53"/>
        <v>3.1812673130193909</v>
      </c>
      <c r="N309">
        <f>'OHL Raw'!L309</f>
        <v>102</v>
      </c>
      <c r="O309" s="1">
        <f t="shared" si="54"/>
        <v>6.6222299168975072</v>
      </c>
      <c r="P309">
        <f>'OHL Raw'!AK309</f>
        <v>30</v>
      </c>
      <c r="Q309">
        <f>'OHL Raw'!AN309</f>
        <v>18</v>
      </c>
      <c r="R309">
        <f>'OHL Raw'!AQ309</f>
        <v>54</v>
      </c>
      <c r="S309" s="1">
        <f t="shared" si="59"/>
        <v>29.411764705882355</v>
      </c>
      <c r="T309" s="1">
        <f t="shared" si="60"/>
        <v>17.647058823529413</v>
      </c>
      <c r="U309" s="1">
        <f t="shared" si="61"/>
        <v>52.941176470588239</v>
      </c>
      <c r="V309">
        <f>'OHL Raw'!J309</f>
        <v>23</v>
      </c>
      <c r="W309" s="1">
        <f t="shared" si="55"/>
        <v>1.4932479224376731</v>
      </c>
      <c r="X309">
        <f>'OHL Raw'!G309</f>
        <v>13</v>
      </c>
      <c r="Y309" s="1">
        <f t="shared" si="56"/>
        <v>0.84400969529085879</v>
      </c>
      <c r="Z309">
        <f>'OHL Raw'!AJ309</f>
        <v>3</v>
      </c>
      <c r="AA309">
        <f>'OHL Raw'!AM309</f>
        <v>2</v>
      </c>
      <c r="AB309">
        <f>'OHL Raw'!AP309</f>
        <v>8</v>
      </c>
      <c r="AC309" s="1">
        <f t="shared" si="62"/>
        <v>12.852127908101105</v>
      </c>
      <c r="AD309" s="1">
        <f t="shared" si="57"/>
        <v>0.83440927381196583</v>
      </c>
      <c r="AE309" s="1">
        <f t="shared" si="63"/>
        <v>12.745098039215685</v>
      </c>
      <c r="AF309" s="1">
        <f t="shared" si="64"/>
        <v>12.600125400099122</v>
      </c>
      <c r="AG309">
        <f>'OHL Raw'!AB309</f>
        <v>14.91</v>
      </c>
      <c r="AH309">
        <f>'OHL Raw'!AC309</f>
        <v>14.34</v>
      </c>
      <c r="AI309">
        <f>'OHL Raw'!AD309</f>
        <v>51.7</v>
      </c>
      <c r="AJ309">
        <f>'OHL Raw'!AE309</f>
        <v>50.32</v>
      </c>
    </row>
    <row r="310" spans="1:36" x14ac:dyDescent="0.2">
      <c r="A310" t="str">
        <f>'OHL Raw'!B310</f>
        <v>Luke Burghardt</v>
      </c>
      <c r="B310" t="s">
        <v>1748</v>
      </c>
      <c r="C310" t="str">
        <f>'OHL Raw'!C310</f>
        <v>LW</v>
      </c>
      <c r="D310" t="str">
        <f t="shared" si="58"/>
        <v>F</v>
      </c>
      <c r="E310" t="str">
        <f>IF(ISNUMBER(SEARCH("/",'OHL Raw'!D310))=TRUE,"Multiple",'OHL Raw'!D310)</f>
        <v>NB</v>
      </c>
      <c r="F310" s="2">
        <f ca="1">ROUNDDOWN('OHL Raw'!E310+((TODAY()-42993)/365),0)</f>
        <v>20</v>
      </c>
      <c r="G310">
        <f>'OHL Raw'!F310</f>
        <v>68</v>
      </c>
      <c r="H310" s="1">
        <f>'OHL Raw'!U310</f>
        <v>15.52</v>
      </c>
      <c r="I310" s="1">
        <f>'OHL Raw'!T310</f>
        <v>1055.04</v>
      </c>
      <c r="J310">
        <f>'OHL Raw'!AH310</f>
        <v>58</v>
      </c>
      <c r="K310">
        <f>'OHL Raw'!AI310</f>
        <v>50</v>
      </c>
      <c r="L310" s="1">
        <f t="shared" si="52"/>
        <v>3.2984531392174703</v>
      </c>
      <c r="M310" s="1">
        <f t="shared" si="53"/>
        <v>2.8434940855323023</v>
      </c>
      <c r="N310">
        <f>'OHL Raw'!L310</f>
        <v>147</v>
      </c>
      <c r="O310" s="1">
        <f t="shared" si="54"/>
        <v>8.3598726114649686</v>
      </c>
      <c r="P310">
        <f>'OHL Raw'!AK310</f>
        <v>36</v>
      </c>
      <c r="Q310">
        <f>'OHL Raw'!AN310</f>
        <v>33</v>
      </c>
      <c r="R310">
        <f>'OHL Raw'!AQ310</f>
        <v>78</v>
      </c>
      <c r="S310" s="1">
        <f t="shared" si="59"/>
        <v>24.489795918367346</v>
      </c>
      <c r="T310" s="1">
        <f t="shared" si="60"/>
        <v>22.448979591836736</v>
      </c>
      <c r="U310" s="1">
        <f t="shared" si="61"/>
        <v>53.061224489795919</v>
      </c>
      <c r="V310">
        <f>'OHL Raw'!J310</f>
        <v>36</v>
      </c>
      <c r="W310" s="1">
        <f t="shared" si="55"/>
        <v>2.0473157415832572</v>
      </c>
      <c r="X310">
        <f>'OHL Raw'!G310</f>
        <v>22</v>
      </c>
      <c r="Y310" s="1">
        <f t="shared" si="56"/>
        <v>1.2511373976342131</v>
      </c>
      <c r="Z310">
        <f>'OHL Raw'!AJ310</f>
        <v>8</v>
      </c>
      <c r="AA310">
        <f>'OHL Raw'!AM310</f>
        <v>7</v>
      </c>
      <c r="AB310">
        <f>'OHL Raw'!AP310</f>
        <v>7</v>
      </c>
      <c r="AC310" s="1">
        <f t="shared" si="62"/>
        <v>18.132691548416933</v>
      </c>
      <c r="AD310" s="1">
        <f t="shared" si="57"/>
        <v>1.0312040234541022</v>
      </c>
      <c r="AE310" s="1">
        <f t="shared" si="63"/>
        <v>14.965986394557824</v>
      </c>
      <c r="AF310" s="1">
        <f t="shared" si="64"/>
        <v>12.335164318650977</v>
      </c>
      <c r="AG310">
        <f>'OHL Raw'!AB310</f>
        <v>15.74</v>
      </c>
      <c r="AH310">
        <f>'OHL Raw'!AC310</f>
        <v>14.17</v>
      </c>
      <c r="AI310">
        <f>'OHL Raw'!AD310</f>
        <v>50.11</v>
      </c>
      <c r="AJ310">
        <f>'OHL Raw'!AE310</f>
        <v>50.73</v>
      </c>
    </row>
    <row r="311" spans="1:36" x14ac:dyDescent="0.2">
      <c r="A311" t="str">
        <f>'OHL Raw'!B311</f>
        <v>Luke Drewitt</v>
      </c>
      <c r="B311" t="s">
        <v>1748</v>
      </c>
      <c r="C311" t="str">
        <f>'OHL Raw'!C311</f>
        <v>LW</v>
      </c>
      <c r="D311" t="str">
        <f t="shared" si="58"/>
        <v>F</v>
      </c>
      <c r="E311" t="str">
        <f>IF(ISNUMBER(SEARCH("/",'OHL Raw'!D311))=TRUE,"Multiple",'OHL Raw'!D311)</f>
        <v>KGN</v>
      </c>
      <c r="F311" s="2">
        <f ca="1">ROUNDDOWN('OHL Raw'!E311+((TODAY()-42993)/365),0)</f>
        <v>16</v>
      </c>
      <c r="G311">
        <f>'OHL Raw'!F311</f>
        <v>6</v>
      </c>
      <c r="H311" s="1">
        <f>'OHL Raw'!U311</f>
        <v>8.2899999999999991</v>
      </c>
      <c r="I311" s="1">
        <f>'OHL Raw'!T311</f>
        <v>49.77</v>
      </c>
      <c r="J311">
        <f>'OHL Raw'!AH311</f>
        <v>2</v>
      </c>
      <c r="K311">
        <f>'OHL Raw'!AI311</f>
        <v>1</v>
      </c>
      <c r="L311" s="1">
        <f t="shared" si="52"/>
        <v>2.4110910186859553</v>
      </c>
      <c r="M311" s="1">
        <f t="shared" si="53"/>
        <v>1.2055455093429777</v>
      </c>
      <c r="N311">
        <f>'OHL Raw'!L311</f>
        <v>2</v>
      </c>
      <c r="O311" s="1">
        <f t="shared" si="54"/>
        <v>2.4110910186859553</v>
      </c>
      <c r="P311">
        <f>'OHL Raw'!AK311</f>
        <v>0</v>
      </c>
      <c r="Q311">
        <f>'OHL Raw'!AN311</f>
        <v>0</v>
      </c>
      <c r="R311">
        <f>'OHL Raw'!AQ311</f>
        <v>2</v>
      </c>
      <c r="S311" s="1">
        <f t="shared" si="59"/>
        <v>0</v>
      </c>
      <c r="T311" s="1">
        <f t="shared" si="60"/>
        <v>0</v>
      </c>
      <c r="U311" s="1">
        <f t="shared" si="61"/>
        <v>100</v>
      </c>
      <c r="V311">
        <f>'OHL Raw'!J311</f>
        <v>1</v>
      </c>
      <c r="W311" s="1">
        <f t="shared" si="55"/>
        <v>1.2055455093429777</v>
      </c>
      <c r="X311">
        <f>'OHL Raw'!G311</f>
        <v>1</v>
      </c>
      <c r="Y311" s="1">
        <f t="shared" si="56"/>
        <v>1.2055455093429777</v>
      </c>
      <c r="Z311">
        <f>'OHL Raw'!AJ311</f>
        <v>0</v>
      </c>
      <c r="AA311">
        <f>'OHL Raw'!AM311</f>
        <v>0</v>
      </c>
      <c r="AB311">
        <f>'OHL Raw'!AP311</f>
        <v>1</v>
      </c>
      <c r="AC311" s="1">
        <f t="shared" si="62"/>
        <v>0.12847194428880174</v>
      </c>
      <c r="AD311" s="1">
        <f t="shared" si="57"/>
        <v>0.15487877551392615</v>
      </c>
      <c r="AE311" s="1">
        <f t="shared" si="63"/>
        <v>50</v>
      </c>
      <c r="AF311" s="1">
        <f t="shared" si="64"/>
        <v>6.423597214440087</v>
      </c>
      <c r="AG311">
        <f>'OHL Raw'!AB311</f>
        <v>14.13</v>
      </c>
      <c r="AH311">
        <f>'OHL Raw'!AC311</f>
        <v>13.87</v>
      </c>
      <c r="AI311">
        <f>'OHL Raw'!AD311</f>
        <v>53.66</v>
      </c>
      <c r="AJ311">
        <f>'OHL Raw'!AE311</f>
        <v>48.22</v>
      </c>
    </row>
    <row r="312" spans="1:36" x14ac:dyDescent="0.2">
      <c r="A312" t="str">
        <f>'OHL Raw'!B312</f>
        <v>Luke Kirwan</v>
      </c>
      <c r="B312" t="s">
        <v>1748</v>
      </c>
      <c r="C312" t="str">
        <f>'OHL Raw'!C312</f>
        <v>LW</v>
      </c>
      <c r="D312" t="str">
        <f t="shared" si="58"/>
        <v>F</v>
      </c>
      <c r="E312" t="str">
        <f>IF(ISNUMBER(SEARCH("/",'OHL Raw'!D312))=TRUE,"Multiple",'OHL Raw'!D312)</f>
        <v>FLNT</v>
      </c>
      <c r="F312" s="2">
        <f ca="1">ROUNDDOWN('OHL Raw'!E312+((TODAY()-42993)/365),0)</f>
        <v>20</v>
      </c>
      <c r="G312">
        <f>'OHL Raw'!F312</f>
        <v>2</v>
      </c>
      <c r="H312" s="1">
        <f>'OHL Raw'!U312</f>
        <v>8.7100000000000009</v>
      </c>
      <c r="I312" s="1">
        <f>'OHL Raw'!T312</f>
        <v>17.43</v>
      </c>
      <c r="J312">
        <f>'OHL Raw'!AH312</f>
        <v>0</v>
      </c>
      <c r="K312">
        <f>'OHL Raw'!AI312</f>
        <v>1</v>
      </c>
      <c r="L312" s="1">
        <f t="shared" si="52"/>
        <v>0</v>
      </c>
      <c r="M312" s="1">
        <f t="shared" si="53"/>
        <v>3.4423407917383821</v>
      </c>
      <c r="N312">
        <f>'OHL Raw'!L312</f>
        <v>2</v>
      </c>
      <c r="O312" s="1">
        <f t="shared" si="54"/>
        <v>6.8846815834767643</v>
      </c>
      <c r="P312">
        <f>'OHL Raw'!AK312</f>
        <v>1</v>
      </c>
      <c r="Q312">
        <f>'OHL Raw'!AN312</f>
        <v>0</v>
      </c>
      <c r="R312">
        <f>'OHL Raw'!AQ312</f>
        <v>1</v>
      </c>
      <c r="S312" s="1">
        <f t="shared" si="59"/>
        <v>50</v>
      </c>
      <c r="T312" s="1">
        <f t="shared" si="60"/>
        <v>0</v>
      </c>
      <c r="U312" s="1">
        <f t="shared" si="61"/>
        <v>50</v>
      </c>
      <c r="V312">
        <f>'OHL Raw'!J312</f>
        <v>0</v>
      </c>
      <c r="W312" s="1">
        <f t="shared" si="55"/>
        <v>0</v>
      </c>
      <c r="X312">
        <f>'OHL Raw'!G312</f>
        <v>0</v>
      </c>
      <c r="Y312" s="1">
        <f t="shared" si="56"/>
        <v>0</v>
      </c>
      <c r="Z312">
        <f>'OHL Raw'!AJ312</f>
        <v>0</v>
      </c>
      <c r="AA312">
        <f>'OHL Raw'!AM312</f>
        <v>0</v>
      </c>
      <c r="AB312">
        <f>'OHL Raw'!AP312</f>
        <v>0</v>
      </c>
      <c r="AC312" s="1">
        <f t="shared" si="62"/>
        <v>0.27900373713050647</v>
      </c>
      <c r="AD312" s="1">
        <f t="shared" si="57"/>
        <v>0.96042594537179515</v>
      </c>
      <c r="AE312" s="1">
        <f t="shared" si="63"/>
        <v>0</v>
      </c>
      <c r="AF312" s="1">
        <f t="shared" si="64"/>
        <v>13.950186856525324</v>
      </c>
      <c r="AG312">
        <f>'OHL Raw'!AB312</f>
        <v>13.04</v>
      </c>
      <c r="AH312">
        <f>'OHL Raw'!AC312</f>
        <v>13.68</v>
      </c>
      <c r="AI312">
        <f>'OHL Raw'!AD312</f>
        <v>35.97</v>
      </c>
      <c r="AJ312">
        <f>'OHL Raw'!AE312</f>
        <v>49.06</v>
      </c>
    </row>
    <row r="313" spans="1:36" x14ac:dyDescent="0.2">
      <c r="A313" t="str">
        <f>'OHL Raw'!B313</f>
        <v>Luke Kutkevicius</v>
      </c>
      <c r="B313" t="s">
        <v>1748</v>
      </c>
      <c r="C313" t="str">
        <f>'OHL Raw'!C313</f>
        <v>C</v>
      </c>
      <c r="D313" t="str">
        <f t="shared" si="58"/>
        <v>F</v>
      </c>
      <c r="E313" t="str">
        <f>IF(ISNUMBER(SEARCH("/",'OHL Raw'!D313))=TRUE,"Multiple",'OHL Raw'!D313)</f>
        <v>WSR</v>
      </c>
      <c r="F313" s="2">
        <f ca="1">ROUNDDOWN('OHL Raw'!E313+((TODAY()-42993)/365),0)</f>
        <v>20</v>
      </c>
      <c r="G313">
        <f>'OHL Raw'!F313</f>
        <v>40</v>
      </c>
      <c r="H313" s="1">
        <f>'OHL Raw'!U313</f>
        <v>12.62</v>
      </c>
      <c r="I313" s="1">
        <f>'OHL Raw'!T313</f>
        <v>504.71</v>
      </c>
      <c r="J313">
        <f>'OHL Raw'!AH313</f>
        <v>27</v>
      </c>
      <c r="K313">
        <f>'OHL Raw'!AI313</f>
        <v>17</v>
      </c>
      <c r="L313" s="1">
        <f t="shared" si="52"/>
        <v>3.2097640229042423</v>
      </c>
      <c r="M313" s="1">
        <f t="shared" si="53"/>
        <v>2.0209625329397078</v>
      </c>
      <c r="N313">
        <f>'OHL Raw'!L313</f>
        <v>45</v>
      </c>
      <c r="O313" s="1">
        <f t="shared" si="54"/>
        <v>5.3496067048404043</v>
      </c>
      <c r="P313">
        <f>'OHL Raw'!AK313</f>
        <v>12</v>
      </c>
      <c r="Q313">
        <f>'OHL Raw'!AN313</f>
        <v>10</v>
      </c>
      <c r="R313">
        <f>'OHL Raw'!AQ313</f>
        <v>23</v>
      </c>
      <c r="S313" s="1">
        <f t="shared" si="59"/>
        <v>26.666666666666668</v>
      </c>
      <c r="T313" s="1">
        <f t="shared" si="60"/>
        <v>22.222222222222221</v>
      </c>
      <c r="U313" s="1">
        <f t="shared" si="61"/>
        <v>51.111111111111107</v>
      </c>
      <c r="V313">
        <f>'OHL Raw'!J313</f>
        <v>16</v>
      </c>
      <c r="W313" s="1">
        <f t="shared" si="55"/>
        <v>1.9020823839432548</v>
      </c>
      <c r="X313">
        <f>'OHL Raw'!G313</f>
        <v>12</v>
      </c>
      <c r="Y313" s="1">
        <f t="shared" si="56"/>
        <v>1.426561787957441</v>
      </c>
      <c r="Z313">
        <f>'OHL Raw'!AJ313</f>
        <v>4</v>
      </c>
      <c r="AA313">
        <f>'OHL Raw'!AM313</f>
        <v>3</v>
      </c>
      <c r="AB313">
        <f>'OHL Raw'!AP313</f>
        <v>5</v>
      </c>
      <c r="AC313" s="1">
        <f t="shared" si="62"/>
        <v>5.6881696851102035</v>
      </c>
      <c r="AD313" s="1">
        <f t="shared" si="57"/>
        <v>0.67621045968301052</v>
      </c>
      <c r="AE313" s="1">
        <f t="shared" si="63"/>
        <v>26.666666666666668</v>
      </c>
      <c r="AF313" s="1">
        <f t="shared" si="64"/>
        <v>12.640377078022674</v>
      </c>
      <c r="AG313">
        <f>'OHL Raw'!AB313</f>
        <v>14</v>
      </c>
      <c r="AH313">
        <f>'OHL Raw'!AC313</f>
        <v>14.08</v>
      </c>
      <c r="AI313">
        <f>'OHL Raw'!AD313</f>
        <v>51.33</v>
      </c>
      <c r="AJ313">
        <f>'OHL Raw'!AE313</f>
        <v>48.9</v>
      </c>
    </row>
    <row r="314" spans="1:36" x14ac:dyDescent="0.2">
      <c r="A314" t="str">
        <f>'OHL Raw'!B314</f>
        <v>Luke Moncada</v>
      </c>
      <c r="B314" t="s">
        <v>1748</v>
      </c>
      <c r="C314" t="str">
        <f>'OHL Raw'!C314</f>
        <v>LW</v>
      </c>
      <c r="D314" t="str">
        <f t="shared" si="58"/>
        <v>F</v>
      </c>
      <c r="E314" t="str">
        <f>IF(ISNUMBER(SEARCH("/",'OHL Raw'!D314))=TRUE,"Multiple",'OHL Raw'!D314)</f>
        <v>NB</v>
      </c>
      <c r="F314" s="2">
        <f ca="1">ROUNDDOWN('OHL Raw'!E314+((TODAY()-42993)/365),0)</f>
        <v>17</v>
      </c>
      <c r="G314">
        <f>'OHL Raw'!F314</f>
        <v>67</v>
      </c>
      <c r="H314" s="1">
        <f>'OHL Raw'!U314</f>
        <v>10.7</v>
      </c>
      <c r="I314" s="1">
        <f>'OHL Raw'!T314</f>
        <v>716.61</v>
      </c>
      <c r="J314">
        <f>'OHL Raw'!AH314</f>
        <v>28</v>
      </c>
      <c r="K314">
        <f>'OHL Raw'!AI314</f>
        <v>30</v>
      </c>
      <c r="L314" s="1">
        <f t="shared" si="52"/>
        <v>2.3443714154142423</v>
      </c>
      <c r="M314" s="1">
        <f t="shared" si="53"/>
        <v>2.5118265165152591</v>
      </c>
      <c r="N314">
        <f>'OHL Raw'!L314</f>
        <v>76</v>
      </c>
      <c r="O314" s="1">
        <f t="shared" si="54"/>
        <v>6.3632938418386571</v>
      </c>
      <c r="P314">
        <f>'OHL Raw'!AK314</f>
        <v>11</v>
      </c>
      <c r="Q314">
        <f>'OHL Raw'!AN314</f>
        <v>11</v>
      </c>
      <c r="R314">
        <f>'OHL Raw'!AQ314</f>
        <v>54</v>
      </c>
      <c r="S314" s="1">
        <f t="shared" si="59"/>
        <v>14.473684210526317</v>
      </c>
      <c r="T314" s="1">
        <f t="shared" si="60"/>
        <v>14.473684210526317</v>
      </c>
      <c r="U314" s="1">
        <f t="shared" si="61"/>
        <v>71.05263157894737</v>
      </c>
      <c r="V314">
        <f>'OHL Raw'!J314</f>
        <v>16</v>
      </c>
      <c r="W314" s="1">
        <f t="shared" si="55"/>
        <v>1.3396408088081382</v>
      </c>
      <c r="X314">
        <f>'OHL Raw'!G314</f>
        <v>8</v>
      </c>
      <c r="Y314" s="1">
        <f t="shared" si="56"/>
        <v>0.66982040440406909</v>
      </c>
      <c r="Z314">
        <f>'OHL Raw'!AJ314</f>
        <v>3</v>
      </c>
      <c r="AA314">
        <f>'OHL Raw'!AM314</f>
        <v>2</v>
      </c>
      <c r="AB314">
        <f>'OHL Raw'!AP314</f>
        <v>3</v>
      </c>
      <c r="AC314" s="1">
        <f t="shared" si="62"/>
        <v>7.628069971196096</v>
      </c>
      <c r="AD314" s="1">
        <f t="shared" si="57"/>
        <v>0.63867961411613816</v>
      </c>
      <c r="AE314" s="1">
        <f t="shared" si="63"/>
        <v>10.526315789473683</v>
      </c>
      <c r="AF314" s="1">
        <f t="shared" si="64"/>
        <v>10.036934172626443</v>
      </c>
      <c r="AG314">
        <f>'OHL Raw'!AB314</f>
        <v>14.3</v>
      </c>
      <c r="AH314">
        <f>'OHL Raw'!AC314</f>
        <v>13.68</v>
      </c>
      <c r="AI314">
        <f>'OHL Raw'!AD314</f>
        <v>48.73</v>
      </c>
      <c r="AJ314">
        <f>'OHL Raw'!AE314</f>
        <v>49.95</v>
      </c>
    </row>
    <row r="315" spans="1:36" x14ac:dyDescent="0.2">
      <c r="A315" t="str">
        <f>'OHL Raw'!B315</f>
        <v>Mac Hollowell</v>
      </c>
      <c r="B315" t="s">
        <v>1748</v>
      </c>
      <c r="C315" t="str">
        <f>'OHL Raw'!C315</f>
        <v>D</v>
      </c>
      <c r="D315" t="str">
        <f t="shared" si="58"/>
        <v>D</v>
      </c>
      <c r="E315" t="str">
        <f>IF(ISNUMBER(SEARCH("/",'OHL Raw'!D315))=TRUE,"Multiple",'OHL Raw'!D315)</f>
        <v>SSM</v>
      </c>
      <c r="F315" s="2">
        <f ca="1">ROUNDDOWN('OHL Raw'!E315+((TODAY()-42993)/365),0)</f>
        <v>19</v>
      </c>
      <c r="G315">
        <f>'OHL Raw'!F315</f>
        <v>63</v>
      </c>
      <c r="H315" s="1">
        <f>'OHL Raw'!U315</f>
        <v>15.13</v>
      </c>
      <c r="I315" s="1">
        <f>'OHL Raw'!T315</f>
        <v>953.18</v>
      </c>
      <c r="J315">
        <f>'OHL Raw'!AH315</f>
        <v>65</v>
      </c>
      <c r="K315">
        <f>'OHL Raw'!AI315</f>
        <v>43</v>
      </c>
      <c r="L315" s="1">
        <f t="shared" si="52"/>
        <v>4.0915671751400575</v>
      </c>
      <c r="M315" s="1">
        <f t="shared" si="53"/>
        <v>2.7067290543234228</v>
      </c>
      <c r="N315">
        <f>'OHL Raw'!L315</f>
        <v>90</v>
      </c>
      <c r="O315" s="1">
        <f t="shared" si="54"/>
        <v>5.6652468578862338</v>
      </c>
      <c r="P315">
        <f>'OHL Raw'!AK315</f>
        <v>7</v>
      </c>
      <c r="Q315">
        <f>'OHL Raw'!AN315</f>
        <v>4</v>
      </c>
      <c r="R315">
        <f>'OHL Raw'!AQ315</f>
        <v>79</v>
      </c>
      <c r="S315" s="1">
        <f t="shared" si="59"/>
        <v>7.7777777777777777</v>
      </c>
      <c r="T315" s="1">
        <f t="shared" si="60"/>
        <v>4.4444444444444446</v>
      </c>
      <c r="U315" s="1">
        <f t="shared" si="61"/>
        <v>87.777777777777771</v>
      </c>
      <c r="V315">
        <f>'OHL Raw'!J315</f>
        <v>22</v>
      </c>
      <c r="W315" s="1">
        <f t="shared" si="55"/>
        <v>1.3848381208166349</v>
      </c>
      <c r="X315">
        <f>'OHL Raw'!G315</f>
        <v>9</v>
      </c>
      <c r="Y315" s="1">
        <f t="shared" si="56"/>
        <v>0.56652468578862336</v>
      </c>
      <c r="Z315">
        <f>'OHL Raw'!AJ315</f>
        <v>1</v>
      </c>
      <c r="AA315">
        <f>'OHL Raw'!AM315</f>
        <v>0</v>
      </c>
      <c r="AB315">
        <f>'OHL Raw'!AP315</f>
        <v>8</v>
      </c>
      <c r="AC315" s="1">
        <f t="shared" si="62"/>
        <v>7.2314278126926945</v>
      </c>
      <c r="AD315" s="1">
        <f t="shared" si="57"/>
        <v>0.45519804104320455</v>
      </c>
      <c r="AE315" s="1">
        <f t="shared" si="63"/>
        <v>10</v>
      </c>
      <c r="AF315" s="1">
        <f t="shared" si="64"/>
        <v>8.0349197918807729</v>
      </c>
      <c r="AG315">
        <f>'OHL Raw'!AB315</f>
        <v>14.16</v>
      </c>
      <c r="AH315">
        <f>'OHL Raw'!AC315</f>
        <v>14.46</v>
      </c>
      <c r="AI315">
        <f>'OHL Raw'!AD315</f>
        <v>63.56</v>
      </c>
      <c r="AJ315">
        <f>'OHL Raw'!AE315</f>
        <v>49.16</v>
      </c>
    </row>
    <row r="316" spans="1:36" x14ac:dyDescent="0.2">
      <c r="A316" t="str">
        <f>'OHL Raw'!B316</f>
        <v>Macauley Carson</v>
      </c>
      <c r="B316" t="s">
        <v>1748</v>
      </c>
      <c r="C316" t="str">
        <f>'OHL Raw'!C316</f>
        <v>LW</v>
      </c>
      <c r="D316" t="str">
        <f t="shared" si="58"/>
        <v>F</v>
      </c>
      <c r="E316" t="str">
        <f>IF(ISNUMBER(SEARCH("/",'OHL Raw'!D316))=TRUE,"Multiple",'OHL Raw'!D316)</f>
        <v>SBY</v>
      </c>
      <c r="F316" s="2">
        <f ca="1">ROUNDDOWN('OHL Raw'!E316+((TODAY()-42993)/365),0)</f>
        <v>19</v>
      </c>
      <c r="G316">
        <f>'OHL Raw'!F316</f>
        <v>48</v>
      </c>
      <c r="H316" s="1">
        <f>'OHL Raw'!U316</f>
        <v>12.78</v>
      </c>
      <c r="I316" s="1">
        <f>'OHL Raw'!T316</f>
        <v>613.51</v>
      </c>
      <c r="J316">
        <f>'OHL Raw'!AH316</f>
        <v>24</v>
      </c>
      <c r="K316">
        <f>'OHL Raw'!AI316</f>
        <v>37</v>
      </c>
      <c r="L316" s="1">
        <f t="shared" si="52"/>
        <v>2.3471500057048784</v>
      </c>
      <c r="M316" s="1">
        <f t="shared" si="53"/>
        <v>3.6185229254616877</v>
      </c>
      <c r="N316">
        <f>'OHL Raw'!L316</f>
        <v>50</v>
      </c>
      <c r="O316" s="1">
        <f t="shared" si="54"/>
        <v>4.8898958452184962</v>
      </c>
      <c r="P316">
        <f>'OHL Raw'!AK316</f>
        <v>15</v>
      </c>
      <c r="Q316">
        <f>'OHL Raw'!AN316</f>
        <v>11</v>
      </c>
      <c r="R316">
        <f>'OHL Raw'!AQ316</f>
        <v>24</v>
      </c>
      <c r="S316" s="1">
        <f t="shared" si="59"/>
        <v>30</v>
      </c>
      <c r="T316" s="1">
        <f t="shared" si="60"/>
        <v>22</v>
      </c>
      <c r="U316" s="1">
        <f t="shared" si="61"/>
        <v>48</v>
      </c>
      <c r="V316">
        <f>'OHL Raw'!J316</f>
        <v>13</v>
      </c>
      <c r="W316" s="1">
        <f t="shared" si="55"/>
        <v>1.2713729197568093</v>
      </c>
      <c r="X316">
        <f>'OHL Raw'!G316</f>
        <v>8</v>
      </c>
      <c r="Y316" s="1">
        <f t="shared" si="56"/>
        <v>0.78238333523495951</v>
      </c>
      <c r="Z316">
        <f>'OHL Raw'!AJ316</f>
        <v>2</v>
      </c>
      <c r="AA316">
        <f>'OHL Raw'!AM316</f>
        <v>2</v>
      </c>
      <c r="AB316">
        <f>'OHL Raw'!AP316</f>
        <v>4</v>
      </c>
      <c r="AC316" s="1">
        <f t="shared" si="62"/>
        <v>6.5600618668084927</v>
      </c>
      <c r="AD316" s="1">
        <f t="shared" si="57"/>
        <v>0.64156038533766291</v>
      </c>
      <c r="AE316" s="1">
        <f t="shared" si="63"/>
        <v>16</v>
      </c>
      <c r="AF316" s="1">
        <f t="shared" si="64"/>
        <v>13.120123733616984</v>
      </c>
      <c r="AG316">
        <f>'OHL Raw'!AB316</f>
        <v>13.82</v>
      </c>
      <c r="AH316">
        <f>'OHL Raw'!AC316</f>
        <v>14.39</v>
      </c>
      <c r="AI316">
        <f>'OHL Raw'!AD316</f>
        <v>44.37</v>
      </c>
      <c r="AJ316">
        <f>'OHL Raw'!AE316</f>
        <v>53.25</v>
      </c>
    </row>
    <row r="317" spans="1:36" x14ac:dyDescent="0.2">
      <c r="A317" t="str">
        <f>'OHL Raw'!B317</f>
        <v>MacKenzie Entwistle</v>
      </c>
      <c r="B317" t="s">
        <v>1748</v>
      </c>
      <c r="C317" t="str">
        <f>'OHL Raw'!C317</f>
        <v>RW</v>
      </c>
      <c r="D317" t="str">
        <f t="shared" si="58"/>
        <v>F</v>
      </c>
      <c r="E317" t="str">
        <f>IF(ISNUMBER(SEARCH("/",'OHL Raw'!D317))=TRUE,"Multiple",'OHL Raw'!D317)</f>
        <v>HAM</v>
      </c>
      <c r="F317" s="2">
        <f ca="1">ROUNDDOWN('OHL Raw'!E317+((TODAY()-42993)/365),0)</f>
        <v>18</v>
      </c>
      <c r="G317">
        <f>'OHL Raw'!F317</f>
        <v>49</v>
      </c>
      <c r="H317" s="1">
        <f>'OHL Raw'!U317</f>
        <v>14.2</v>
      </c>
      <c r="I317" s="1">
        <f>'OHL Raw'!T317</f>
        <v>696.04</v>
      </c>
      <c r="J317">
        <f>'OHL Raw'!AH317</f>
        <v>44</v>
      </c>
      <c r="K317">
        <f>'OHL Raw'!AI317</f>
        <v>28</v>
      </c>
      <c r="L317" s="1">
        <f t="shared" si="52"/>
        <v>3.7928854663525082</v>
      </c>
      <c r="M317" s="1">
        <f t="shared" si="53"/>
        <v>2.4136543876788692</v>
      </c>
      <c r="N317">
        <f>'OHL Raw'!L317</f>
        <v>102</v>
      </c>
      <c r="O317" s="1">
        <f t="shared" si="54"/>
        <v>8.7925981265444531</v>
      </c>
      <c r="P317">
        <f>'OHL Raw'!AK317</f>
        <v>20</v>
      </c>
      <c r="Q317">
        <f>'OHL Raw'!AN317</f>
        <v>17</v>
      </c>
      <c r="R317">
        <f>'OHL Raw'!AQ317</f>
        <v>65</v>
      </c>
      <c r="S317" s="1">
        <f t="shared" si="59"/>
        <v>19.607843137254903</v>
      </c>
      <c r="T317" s="1">
        <f t="shared" si="60"/>
        <v>16.666666666666664</v>
      </c>
      <c r="U317" s="1">
        <f t="shared" si="61"/>
        <v>63.725490196078425</v>
      </c>
      <c r="V317">
        <f>'OHL Raw'!J317</f>
        <v>23</v>
      </c>
      <c r="W317" s="1">
        <f t="shared" si="55"/>
        <v>1.9826446755933569</v>
      </c>
      <c r="X317">
        <f>'OHL Raw'!G317</f>
        <v>11</v>
      </c>
      <c r="Y317" s="1">
        <f t="shared" si="56"/>
        <v>0.94822136658812706</v>
      </c>
      <c r="Z317">
        <f>'OHL Raw'!AJ317</f>
        <v>5</v>
      </c>
      <c r="AA317">
        <f>'OHL Raw'!AM317</f>
        <v>3</v>
      </c>
      <c r="AB317">
        <f>'OHL Raw'!AP317</f>
        <v>3</v>
      </c>
      <c r="AC317" s="1">
        <f t="shared" si="62"/>
        <v>11.247693037232885</v>
      </c>
      <c r="AD317" s="1">
        <f t="shared" si="57"/>
        <v>0.96957298752079346</v>
      </c>
      <c r="AE317" s="1">
        <f t="shared" si="63"/>
        <v>10.784313725490197</v>
      </c>
      <c r="AF317" s="1">
        <f t="shared" si="64"/>
        <v>11.027150036502832</v>
      </c>
      <c r="AG317">
        <f>'OHL Raw'!AB317</f>
        <v>14.61</v>
      </c>
      <c r="AH317">
        <f>'OHL Raw'!AC317</f>
        <v>13.92</v>
      </c>
      <c r="AI317">
        <f>'OHL Raw'!AD317</f>
        <v>57.37</v>
      </c>
      <c r="AJ317">
        <f>'OHL Raw'!AE317</f>
        <v>49.97</v>
      </c>
    </row>
    <row r="318" spans="1:36" x14ac:dyDescent="0.2">
      <c r="A318" t="str">
        <f>'OHL Raw'!B318</f>
        <v>Maksim Sushko</v>
      </c>
      <c r="B318" t="s">
        <v>1748</v>
      </c>
      <c r="C318" t="str">
        <f>'OHL Raw'!C318</f>
        <v>RW</v>
      </c>
      <c r="D318" t="str">
        <f t="shared" si="58"/>
        <v>F</v>
      </c>
      <c r="E318" t="str">
        <f>IF(ISNUMBER(SEARCH("/",'OHL Raw'!D318))=TRUE,"Multiple",'OHL Raw'!D318)</f>
        <v>OS</v>
      </c>
      <c r="F318" s="2">
        <f ca="1">ROUNDDOWN('OHL Raw'!E318+((TODAY()-42993)/365),0)</f>
        <v>19</v>
      </c>
      <c r="G318">
        <f>'OHL Raw'!F318</f>
        <v>60</v>
      </c>
      <c r="H318" s="1">
        <f>'OHL Raw'!U318</f>
        <v>13.8</v>
      </c>
      <c r="I318" s="1">
        <f>'OHL Raw'!T318</f>
        <v>827.82</v>
      </c>
      <c r="J318">
        <f>'OHL Raw'!AH318</f>
        <v>52</v>
      </c>
      <c r="K318">
        <f>'OHL Raw'!AI318</f>
        <v>46</v>
      </c>
      <c r="L318" s="1">
        <f t="shared" si="52"/>
        <v>3.7689352757845906</v>
      </c>
      <c r="M318" s="1">
        <f t="shared" si="53"/>
        <v>3.3340581285786763</v>
      </c>
      <c r="N318">
        <f>'OHL Raw'!L318</f>
        <v>107</v>
      </c>
      <c r="O318" s="1">
        <f t="shared" si="54"/>
        <v>7.755309125172138</v>
      </c>
      <c r="P318">
        <f>'OHL Raw'!AK318</f>
        <v>23</v>
      </c>
      <c r="Q318">
        <f>'OHL Raw'!AN318</f>
        <v>22</v>
      </c>
      <c r="R318">
        <f>'OHL Raw'!AQ318</f>
        <v>62</v>
      </c>
      <c r="S318" s="1">
        <f t="shared" si="59"/>
        <v>21.495327102803738</v>
      </c>
      <c r="T318" s="1">
        <f t="shared" si="60"/>
        <v>20.5607476635514</v>
      </c>
      <c r="U318" s="1">
        <f t="shared" si="61"/>
        <v>57.943925233644855</v>
      </c>
      <c r="V318">
        <f>'OHL Raw'!J318</f>
        <v>34</v>
      </c>
      <c r="W318" s="1">
        <f t="shared" si="55"/>
        <v>2.4643038341668477</v>
      </c>
      <c r="X318">
        <f>'OHL Raw'!G318</f>
        <v>21</v>
      </c>
      <c r="Y318" s="1">
        <f t="shared" si="56"/>
        <v>1.5220700152207001</v>
      </c>
      <c r="Z318">
        <f>'OHL Raw'!AJ318</f>
        <v>9</v>
      </c>
      <c r="AA318">
        <f>'OHL Raw'!AM318</f>
        <v>6</v>
      </c>
      <c r="AB318">
        <f>'OHL Raw'!AP318</f>
        <v>6</v>
      </c>
      <c r="AC318" s="1">
        <f t="shared" si="62"/>
        <v>12.516052988735858</v>
      </c>
      <c r="AD318" s="1">
        <f t="shared" si="57"/>
        <v>0.90715756966991778</v>
      </c>
      <c r="AE318" s="1">
        <f t="shared" si="63"/>
        <v>19.626168224299064</v>
      </c>
      <c r="AF318" s="1">
        <f t="shared" si="64"/>
        <v>11.697245783865288</v>
      </c>
      <c r="AG318">
        <f>'OHL Raw'!AB318</f>
        <v>14.88</v>
      </c>
      <c r="AH318">
        <f>'OHL Raw'!AC318</f>
        <v>14.11</v>
      </c>
      <c r="AI318">
        <f>'OHL Raw'!AD318</f>
        <v>53.33</v>
      </c>
      <c r="AJ318">
        <f>'OHL Raw'!AE318</f>
        <v>49.44</v>
      </c>
    </row>
    <row r="319" spans="1:36" x14ac:dyDescent="0.2">
      <c r="A319" t="str">
        <f>'OHL Raw'!B319</f>
        <v>Marcus Crawford</v>
      </c>
      <c r="B319" t="s">
        <v>1748</v>
      </c>
      <c r="C319" t="str">
        <f>'OHL Raw'!C319</f>
        <v>D</v>
      </c>
      <c r="D319" t="str">
        <f t="shared" si="58"/>
        <v>D</v>
      </c>
      <c r="E319" t="str">
        <f>IF(ISNUMBER(SEARCH("/",'OHL Raw'!D319))=TRUE,"Multiple",'OHL Raw'!D319)</f>
        <v>SAG</v>
      </c>
      <c r="F319" s="2">
        <f ca="1">ROUNDDOWN('OHL Raw'!E319+((TODAY()-42993)/365),0)</f>
        <v>21</v>
      </c>
      <c r="G319">
        <f>'OHL Raw'!F319</f>
        <v>68</v>
      </c>
      <c r="H319" s="1">
        <f>'OHL Raw'!U319</f>
        <v>18.940000000000001</v>
      </c>
      <c r="I319" s="1">
        <f>'OHL Raw'!T319</f>
        <v>1287.76</v>
      </c>
      <c r="J319">
        <f>'OHL Raw'!AH319</f>
        <v>70</v>
      </c>
      <c r="K319">
        <f>'OHL Raw'!AI319</f>
        <v>70</v>
      </c>
      <c r="L319" s="1">
        <f t="shared" si="52"/>
        <v>3.2614772939056964</v>
      </c>
      <c r="M319" s="1">
        <f t="shared" si="53"/>
        <v>3.2614772939056964</v>
      </c>
      <c r="N319">
        <f>'OHL Raw'!L319</f>
        <v>144</v>
      </c>
      <c r="O319" s="1">
        <f t="shared" si="54"/>
        <v>6.7093247188917191</v>
      </c>
      <c r="P319">
        <f>'OHL Raw'!AK319</f>
        <v>0</v>
      </c>
      <c r="Q319">
        <f>'OHL Raw'!AN319</f>
        <v>6</v>
      </c>
      <c r="R319">
        <f>'OHL Raw'!AQ319</f>
        <v>138</v>
      </c>
      <c r="S319" s="1">
        <f t="shared" si="59"/>
        <v>0</v>
      </c>
      <c r="T319" s="1">
        <f t="shared" si="60"/>
        <v>4.1666666666666661</v>
      </c>
      <c r="U319" s="1">
        <f t="shared" si="61"/>
        <v>95.833333333333343</v>
      </c>
      <c r="V319">
        <f>'OHL Raw'!J319</f>
        <v>14</v>
      </c>
      <c r="W319" s="1">
        <f t="shared" si="55"/>
        <v>0.65229545878113937</v>
      </c>
      <c r="X319">
        <f>'OHL Raw'!G319</f>
        <v>4</v>
      </c>
      <c r="Y319" s="1">
        <f t="shared" si="56"/>
        <v>0.18637013108032555</v>
      </c>
      <c r="Z319">
        <f>'OHL Raw'!AJ319</f>
        <v>0</v>
      </c>
      <c r="AA319">
        <f>'OHL Raw'!AM319</f>
        <v>1</v>
      </c>
      <c r="AB319">
        <f>'OHL Raw'!AP319</f>
        <v>3</v>
      </c>
      <c r="AC319" s="1">
        <f t="shared" si="62"/>
        <v>9.8446816435007509</v>
      </c>
      <c r="AD319" s="1">
        <f t="shared" si="57"/>
        <v>0.45868865208582738</v>
      </c>
      <c r="AE319" s="1">
        <f t="shared" si="63"/>
        <v>2.7777777777777777</v>
      </c>
      <c r="AF319" s="1">
        <f t="shared" si="64"/>
        <v>6.8365844746532982</v>
      </c>
      <c r="AG319">
        <f>'OHL Raw'!AB319</f>
        <v>13.08</v>
      </c>
      <c r="AH319">
        <f>'OHL Raw'!AC319</f>
        <v>14.22</v>
      </c>
      <c r="AI319">
        <f>'OHL Raw'!AD319</f>
        <v>45.98</v>
      </c>
      <c r="AJ319">
        <f>'OHL Raw'!AE319</f>
        <v>50.13</v>
      </c>
    </row>
    <row r="320" spans="1:36" x14ac:dyDescent="0.2">
      <c r="A320" t="str">
        <f>'OHL Raw'!B320</f>
        <v>Marcus Gretz</v>
      </c>
      <c r="B320" t="s">
        <v>1748</v>
      </c>
      <c r="C320" t="str">
        <f>'OHL Raw'!C320</f>
        <v>D</v>
      </c>
      <c r="D320" t="str">
        <f t="shared" si="58"/>
        <v>D</v>
      </c>
      <c r="E320" t="str">
        <f>IF(ISNUMBER(SEARCH("/",'OHL Raw'!D320))=TRUE,"Multiple",'OHL Raw'!D320)</f>
        <v>FLNT</v>
      </c>
      <c r="F320" s="2">
        <f ca="1">ROUNDDOWN('OHL Raw'!E320+((TODAY()-42993)/365),0)</f>
        <v>16</v>
      </c>
      <c r="G320">
        <f>'OHL Raw'!F320</f>
        <v>45</v>
      </c>
      <c r="H320" s="1">
        <f>'OHL Raw'!U320</f>
        <v>13.33</v>
      </c>
      <c r="I320" s="1">
        <f>'OHL Raw'!T320</f>
        <v>599.83000000000004</v>
      </c>
      <c r="J320">
        <f>'OHL Raw'!AH320</f>
        <v>21</v>
      </c>
      <c r="K320">
        <f>'OHL Raw'!AI320</f>
        <v>42</v>
      </c>
      <c r="L320" s="1">
        <f t="shared" si="52"/>
        <v>2.100595168631112</v>
      </c>
      <c r="M320" s="1">
        <f t="shared" si="53"/>
        <v>4.2011903372622239</v>
      </c>
      <c r="N320">
        <f>'OHL Raw'!L320</f>
        <v>19</v>
      </c>
      <c r="O320" s="1">
        <f t="shared" si="54"/>
        <v>1.9005384859043393</v>
      </c>
      <c r="P320">
        <f>'OHL Raw'!AK320</f>
        <v>1</v>
      </c>
      <c r="Q320">
        <f>'OHL Raw'!AN320</f>
        <v>0</v>
      </c>
      <c r="R320">
        <f>'OHL Raw'!AQ320</f>
        <v>18</v>
      </c>
      <c r="S320" s="1">
        <f t="shared" si="59"/>
        <v>5.2631578947368416</v>
      </c>
      <c r="T320" s="1">
        <f t="shared" si="60"/>
        <v>0</v>
      </c>
      <c r="U320" s="1">
        <f t="shared" si="61"/>
        <v>94.73684210526315</v>
      </c>
      <c r="V320">
        <f>'OHL Raw'!J320</f>
        <v>2</v>
      </c>
      <c r="W320" s="1">
        <f t="shared" si="55"/>
        <v>0.20005668272677257</v>
      </c>
      <c r="X320">
        <f>'OHL Raw'!G320</f>
        <v>0</v>
      </c>
      <c r="Y320" s="1">
        <f t="shared" si="56"/>
        <v>0</v>
      </c>
      <c r="Z320">
        <f>'OHL Raw'!AJ320</f>
        <v>0</v>
      </c>
      <c r="AA320">
        <f>'OHL Raw'!AM320</f>
        <v>0</v>
      </c>
      <c r="AB320">
        <f>'OHL Raw'!AP320</f>
        <v>0</v>
      </c>
      <c r="AC320" s="1">
        <f t="shared" si="62"/>
        <v>1.3710152635853212</v>
      </c>
      <c r="AD320" s="1">
        <f t="shared" si="57"/>
        <v>0.13714038280032553</v>
      </c>
      <c r="AE320" s="1">
        <f t="shared" si="63"/>
        <v>0</v>
      </c>
      <c r="AF320" s="1">
        <f t="shared" si="64"/>
        <v>7.215869808343796</v>
      </c>
      <c r="AG320">
        <f>'OHL Raw'!AB320</f>
        <v>13.27</v>
      </c>
      <c r="AH320">
        <f>'OHL Raw'!AC320</f>
        <v>13.79</v>
      </c>
      <c r="AI320">
        <f>'OHL Raw'!AD320</f>
        <v>36.67</v>
      </c>
      <c r="AJ320">
        <f>'OHL Raw'!AE320</f>
        <v>50.24</v>
      </c>
    </row>
    <row r="321" spans="1:36" x14ac:dyDescent="0.2">
      <c r="A321" t="str">
        <f>'OHL Raw'!B321</f>
        <v>Marian Studenic</v>
      </c>
      <c r="B321" t="s">
        <v>1748</v>
      </c>
      <c r="C321" t="str">
        <f>'OHL Raw'!C321</f>
        <v>RW</v>
      </c>
      <c r="D321" t="str">
        <f t="shared" si="58"/>
        <v>F</v>
      </c>
      <c r="E321" t="str">
        <f>IF(ISNUMBER(SEARCH("/",'OHL Raw'!D321))=TRUE,"Multiple",'OHL Raw'!D321)</f>
        <v>HAM</v>
      </c>
      <c r="F321" s="2">
        <f ca="1">ROUNDDOWN('OHL Raw'!E321+((TODAY()-42993)/365),0)</f>
        <v>19</v>
      </c>
      <c r="G321">
        <f>'OHL Raw'!F321</f>
        <v>62</v>
      </c>
      <c r="H321" s="1">
        <f>'OHL Raw'!U321</f>
        <v>14.36</v>
      </c>
      <c r="I321" s="1">
        <f>'OHL Raw'!T321</f>
        <v>890.27</v>
      </c>
      <c r="J321">
        <f>'OHL Raw'!AH321</f>
        <v>57</v>
      </c>
      <c r="K321">
        <f>'OHL Raw'!AI321</f>
        <v>30</v>
      </c>
      <c r="L321" s="1">
        <f t="shared" si="52"/>
        <v>3.8415312208655803</v>
      </c>
      <c r="M321" s="1">
        <f t="shared" si="53"/>
        <v>2.0218585372976738</v>
      </c>
      <c r="N321">
        <f>'OHL Raw'!L321</f>
        <v>101</v>
      </c>
      <c r="O321" s="1">
        <f t="shared" si="54"/>
        <v>6.8069237422355018</v>
      </c>
      <c r="P321">
        <f>'OHL Raw'!AK321</f>
        <v>29</v>
      </c>
      <c r="Q321">
        <f>'OHL Raw'!AN321</f>
        <v>19</v>
      </c>
      <c r="R321">
        <f>'OHL Raw'!AQ321</f>
        <v>53</v>
      </c>
      <c r="S321" s="1">
        <f t="shared" si="59"/>
        <v>28.71287128712871</v>
      </c>
      <c r="T321" s="1">
        <f t="shared" si="60"/>
        <v>18.811881188118811</v>
      </c>
      <c r="U321" s="1">
        <f t="shared" si="61"/>
        <v>52.475247524752476</v>
      </c>
      <c r="V321">
        <f>'OHL Raw'!J321</f>
        <v>28</v>
      </c>
      <c r="W321" s="1">
        <f t="shared" si="55"/>
        <v>1.8870679681444955</v>
      </c>
      <c r="X321">
        <f>'OHL Raw'!G321</f>
        <v>15</v>
      </c>
      <c r="Y321" s="1">
        <f t="shared" si="56"/>
        <v>1.0109292686488369</v>
      </c>
      <c r="Z321">
        <f>'OHL Raw'!AJ321</f>
        <v>6</v>
      </c>
      <c r="AA321">
        <f>'OHL Raw'!AM321</f>
        <v>2</v>
      </c>
      <c r="AB321">
        <f>'OHL Raw'!AP321</f>
        <v>7</v>
      </c>
      <c r="AC321" s="1">
        <f t="shared" si="62"/>
        <v>12.736477085566168</v>
      </c>
      <c r="AD321" s="1">
        <f t="shared" si="57"/>
        <v>0.85837849768493846</v>
      </c>
      <c r="AE321" s="1">
        <f t="shared" si="63"/>
        <v>14.85148514851485</v>
      </c>
      <c r="AF321" s="1">
        <f t="shared" si="64"/>
        <v>12.610373352045713</v>
      </c>
      <c r="AG321">
        <f>'OHL Raw'!AB321</f>
        <v>14.21</v>
      </c>
      <c r="AH321">
        <f>'OHL Raw'!AC321</f>
        <v>14.06</v>
      </c>
      <c r="AI321">
        <f>'OHL Raw'!AD321</f>
        <v>55.54</v>
      </c>
      <c r="AJ321">
        <f>'OHL Raw'!AE321</f>
        <v>48.7</v>
      </c>
    </row>
    <row r="322" spans="1:36" x14ac:dyDescent="0.2">
      <c r="A322" t="str">
        <f>'OHL Raw'!B322</f>
        <v>Marino Moro</v>
      </c>
      <c r="B322" t="s">
        <v>1748</v>
      </c>
      <c r="C322" t="str">
        <f>'OHL Raw'!C322</f>
        <v>LW</v>
      </c>
      <c r="D322" t="str">
        <f t="shared" si="58"/>
        <v>F</v>
      </c>
      <c r="E322" t="str">
        <f>IF(ISNUMBER(SEARCH("/",'OHL Raw'!D322))=TRUE,"Multiple",'OHL Raw'!D322)</f>
        <v>OS</v>
      </c>
      <c r="F322" s="2">
        <f ca="1">ROUNDDOWN('OHL Raw'!E322+((TODAY()-42993)/365),0)</f>
        <v>18</v>
      </c>
      <c r="G322">
        <f>'OHL Raw'!F322</f>
        <v>37</v>
      </c>
      <c r="H322" s="1">
        <f>'OHL Raw'!U322</f>
        <v>9.5</v>
      </c>
      <c r="I322" s="1">
        <f>'OHL Raw'!T322</f>
        <v>351.62</v>
      </c>
      <c r="J322">
        <f>'OHL Raw'!AH322</f>
        <v>13</v>
      </c>
      <c r="K322">
        <f>'OHL Raw'!AI322</f>
        <v>14</v>
      </c>
      <c r="L322" s="1">
        <f t="shared" ref="L322:L385" si="65">J322/I322*60</f>
        <v>2.2183038507479664</v>
      </c>
      <c r="M322" s="1">
        <f t="shared" ref="M322:M385" si="66">K322/I322*60</f>
        <v>2.38894260849781</v>
      </c>
      <c r="N322">
        <f>'OHL Raw'!L322</f>
        <v>16</v>
      </c>
      <c r="O322" s="1">
        <f t="shared" ref="O322:O385" si="67">(N322/I322)*60</f>
        <v>2.7302201239974973</v>
      </c>
      <c r="P322">
        <f>'OHL Raw'!AK322</f>
        <v>3</v>
      </c>
      <c r="Q322">
        <f>'OHL Raw'!AN322</f>
        <v>1</v>
      </c>
      <c r="R322">
        <f>'OHL Raw'!AQ322</f>
        <v>12</v>
      </c>
      <c r="S322" s="1">
        <f t="shared" si="59"/>
        <v>18.75</v>
      </c>
      <c r="T322" s="1">
        <f t="shared" si="60"/>
        <v>6.25</v>
      </c>
      <c r="U322" s="1">
        <f t="shared" si="61"/>
        <v>75</v>
      </c>
      <c r="V322">
        <f>'OHL Raw'!J322</f>
        <v>4</v>
      </c>
      <c r="W322" s="1">
        <f t="shared" ref="W322:W385" si="68">(V322/I322)*60</f>
        <v>0.68255503099937431</v>
      </c>
      <c r="X322">
        <f>'OHL Raw'!G322</f>
        <v>1</v>
      </c>
      <c r="Y322" s="1">
        <f t="shared" ref="Y322:Y385" si="69">(X322/I322)*60</f>
        <v>0.17063875774984358</v>
      </c>
      <c r="Z322">
        <f>'OHL Raw'!AJ322</f>
        <v>1</v>
      </c>
      <c r="AA322">
        <f>'OHL Raw'!AM322</f>
        <v>0</v>
      </c>
      <c r="AB322">
        <f>'OHL Raw'!AP322</f>
        <v>0</v>
      </c>
      <c r="AC322" s="1">
        <f t="shared" si="62"/>
        <v>1.5784878752866989</v>
      </c>
      <c r="AD322" s="1">
        <f t="shared" ref="AD322:AD385" si="70">(AC322/I322)*60</f>
        <v>0.26935121016211233</v>
      </c>
      <c r="AE322" s="1">
        <f t="shared" si="63"/>
        <v>6.25</v>
      </c>
      <c r="AF322" s="1">
        <f t="shared" si="64"/>
        <v>9.8655492205418671</v>
      </c>
      <c r="AG322">
        <f>'OHL Raw'!AB322</f>
        <v>13.54</v>
      </c>
      <c r="AH322">
        <f>'OHL Raw'!AC322</f>
        <v>13.61</v>
      </c>
      <c r="AI322">
        <f>'OHL Raw'!AD322</f>
        <v>50.75</v>
      </c>
      <c r="AJ322">
        <f>'OHL Raw'!AE322</f>
        <v>51.45</v>
      </c>
    </row>
    <row r="323" spans="1:36" x14ac:dyDescent="0.2">
      <c r="A323" t="str">
        <f>'OHL Raw'!B323</f>
        <v>Mark Shoemaker</v>
      </c>
      <c r="B323" t="s">
        <v>1748</v>
      </c>
      <c r="C323" t="str">
        <f>'OHL Raw'!C323</f>
        <v>D</v>
      </c>
      <c r="D323" t="str">
        <f t="shared" ref="D323:D386" si="71">IF(C323="D",C323,"F")</f>
        <v>D</v>
      </c>
      <c r="E323" t="str">
        <f>IF(ISNUMBER(SEARCH("/",'OHL Raw'!D323))=TRUE,"Multiple",'OHL Raw'!D323)</f>
        <v>GUE</v>
      </c>
      <c r="F323" s="2">
        <f ca="1">ROUNDDOWN('OHL Raw'!E323+((TODAY()-42993)/365),0)</f>
        <v>20</v>
      </c>
      <c r="G323">
        <f>'OHL Raw'!F323</f>
        <v>66</v>
      </c>
      <c r="H323" s="1">
        <f>'OHL Raw'!U323</f>
        <v>13.9</v>
      </c>
      <c r="I323" s="1">
        <f>'OHL Raw'!T323</f>
        <v>917.67</v>
      </c>
      <c r="J323">
        <f>'OHL Raw'!AH323</f>
        <v>44</v>
      </c>
      <c r="K323">
        <f>'OHL Raw'!AI323</f>
        <v>51</v>
      </c>
      <c r="L323" s="1">
        <f t="shared" si="65"/>
        <v>2.8768511556441858</v>
      </c>
      <c r="M323" s="1">
        <f t="shared" si="66"/>
        <v>3.3345320213148519</v>
      </c>
      <c r="N323">
        <f>'OHL Raw'!L323</f>
        <v>48</v>
      </c>
      <c r="O323" s="1">
        <f t="shared" si="67"/>
        <v>3.1383830788845666</v>
      </c>
      <c r="P323">
        <f>'OHL Raw'!AK323</f>
        <v>0</v>
      </c>
      <c r="Q323">
        <f>'OHL Raw'!AN323</f>
        <v>1</v>
      </c>
      <c r="R323">
        <f>'OHL Raw'!AQ323</f>
        <v>47</v>
      </c>
      <c r="S323" s="1">
        <f t="shared" ref="S323:S386" si="72">(P323/N323)*100</f>
        <v>0</v>
      </c>
      <c r="T323" s="1">
        <f t="shared" ref="T323:T386" si="73">(Q323/N323)*100</f>
        <v>2.083333333333333</v>
      </c>
      <c r="U323" s="1">
        <f t="shared" ref="U323:U386" si="74">(R323/N323)*100</f>
        <v>97.916666666666657</v>
      </c>
      <c r="V323">
        <f>'OHL Raw'!J323</f>
        <v>5</v>
      </c>
      <c r="W323" s="1">
        <f t="shared" si="68"/>
        <v>0.32691490405047569</v>
      </c>
      <c r="X323">
        <f>'OHL Raw'!G323</f>
        <v>1</v>
      </c>
      <c r="Y323" s="1">
        <f t="shared" si="69"/>
        <v>6.5382980810095137E-2</v>
      </c>
      <c r="Z323">
        <f>'OHL Raw'!AJ323</f>
        <v>0</v>
      </c>
      <c r="AA323">
        <f>'OHL Raw'!AM323</f>
        <v>0</v>
      </c>
      <c r="AB323">
        <f>'OHL Raw'!AP323</f>
        <v>1</v>
      </c>
      <c r="AC323" s="1">
        <f t="shared" ref="AC323:AC386" si="75">(P323*(SUM(Z:Z)/SUM(P:P)))+(Q323*(SUM(AA:AA)/SUM(Q:Q)))+(R323*(SUM(AB:AB)/SUM(R:R)))</f>
        <v>3.1824436053824123</v>
      </c>
      <c r="AD323" s="1">
        <f t="shared" si="70"/>
        <v>0.20807764917992824</v>
      </c>
      <c r="AE323" s="1">
        <f t="shared" ref="AE323:AE386" si="76">(X323/N323)*100</f>
        <v>2.083333333333333</v>
      </c>
      <c r="AF323" s="1">
        <f t="shared" ref="AF323:AF386" si="77">((((SUM(Z:Z)/SUM(P:P))/SUM(P323:R323))*P323)+(((SUM(AA:AA)/SUM(Q:Q))/SUM(P323:R323))*Q323)+(((SUM(AB:AB)/SUM(R:R))/SUM(P323:R323))*R323))*100</f>
        <v>6.6300908445466931</v>
      </c>
      <c r="AG323">
        <f>'OHL Raw'!AB323</f>
        <v>13.65</v>
      </c>
      <c r="AH323">
        <f>'OHL Raw'!AC323</f>
        <v>13.93</v>
      </c>
      <c r="AI323">
        <f>'OHL Raw'!AD323</f>
        <v>44</v>
      </c>
      <c r="AJ323">
        <f>'OHL Raw'!AE323</f>
        <v>51.96</v>
      </c>
    </row>
    <row r="324" spans="1:36" x14ac:dyDescent="0.2">
      <c r="A324" t="str">
        <f>'OHL Raw'!B324</f>
        <v>Mark Woolley</v>
      </c>
      <c r="B324" t="s">
        <v>1748</v>
      </c>
      <c r="C324" t="str">
        <f>'OHL Raw'!C324</f>
        <v>D</v>
      </c>
      <c r="D324" t="str">
        <f t="shared" si="71"/>
        <v>D</v>
      </c>
      <c r="E324" t="str">
        <f>IF(ISNUMBER(SEARCH("/",'OHL Raw'!D324))=TRUE,"Multiple",'OHL Raw'!D324)</f>
        <v>GUE</v>
      </c>
      <c r="F324" s="2">
        <f ca="1">ROUNDDOWN('OHL Raw'!E324+((TODAY()-42993)/365),0)</f>
        <v>16</v>
      </c>
      <c r="G324">
        <f>'OHL Raw'!F324</f>
        <v>66</v>
      </c>
      <c r="H324" s="1">
        <f>'OHL Raw'!U324</f>
        <v>11.32</v>
      </c>
      <c r="I324" s="1">
        <f>'OHL Raw'!T324</f>
        <v>747.42</v>
      </c>
      <c r="J324">
        <f>'OHL Raw'!AH324</f>
        <v>27</v>
      </c>
      <c r="K324">
        <f>'OHL Raw'!AI324</f>
        <v>40</v>
      </c>
      <c r="L324" s="1">
        <f t="shared" si="65"/>
        <v>2.1674560488078995</v>
      </c>
      <c r="M324" s="1">
        <f t="shared" si="66"/>
        <v>3.2110459982339248</v>
      </c>
      <c r="N324">
        <f>'OHL Raw'!L324</f>
        <v>39</v>
      </c>
      <c r="O324" s="1">
        <f t="shared" si="67"/>
        <v>3.130769848278077</v>
      </c>
      <c r="P324">
        <f>'OHL Raw'!AK324</f>
        <v>1</v>
      </c>
      <c r="Q324">
        <f>'OHL Raw'!AN324</f>
        <v>0</v>
      </c>
      <c r="R324">
        <f>'OHL Raw'!AQ324</f>
        <v>38</v>
      </c>
      <c r="S324" s="1">
        <f t="shared" si="72"/>
        <v>2.5641025641025639</v>
      </c>
      <c r="T324" s="1">
        <f t="shared" si="73"/>
        <v>0</v>
      </c>
      <c r="U324" s="1">
        <f t="shared" si="74"/>
        <v>97.435897435897431</v>
      </c>
      <c r="V324">
        <f>'OHL Raw'!J324</f>
        <v>6</v>
      </c>
      <c r="W324" s="1">
        <f t="shared" si="68"/>
        <v>0.48165689973508868</v>
      </c>
      <c r="X324">
        <f>'OHL Raw'!G324</f>
        <v>2</v>
      </c>
      <c r="Y324" s="1">
        <f t="shared" si="69"/>
        <v>0.16055229991169626</v>
      </c>
      <c r="Z324">
        <f>'OHL Raw'!AJ324</f>
        <v>1</v>
      </c>
      <c r="AA324">
        <f>'OHL Raw'!AM324</f>
        <v>0</v>
      </c>
      <c r="AB324">
        <f>'OHL Raw'!AP324</f>
        <v>1</v>
      </c>
      <c r="AC324" s="1">
        <f t="shared" si="75"/>
        <v>2.6557347064733388</v>
      </c>
      <c r="AD324" s="1">
        <f t="shared" si="70"/>
        <v>0.21319215753980403</v>
      </c>
      <c r="AE324" s="1">
        <f t="shared" si="76"/>
        <v>5.1282051282051277</v>
      </c>
      <c r="AF324" s="1">
        <f t="shared" si="77"/>
        <v>6.8095761704444593</v>
      </c>
      <c r="AG324">
        <f>'OHL Raw'!AB324</f>
        <v>13.35</v>
      </c>
      <c r="AH324">
        <f>'OHL Raw'!AC324</f>
        <v>13.37</v>
      </c>
      <c r="AI324">
        <f>'OHL Raw'!AD324</f>
        <v>44.4</v>
      </c>
      <c r="AJ324">
        <f>'OHL Raw'!AE324</f>
        <v>49.36</v>
      </c>
    </row>
    <row r="325" spans="1:36" x14ac:dyDescent="0.2">
      <c r="A325" t="str">
        <f>'OHL Raw'!B325</f>
        <v>Marko Jakovljevic</v>
      </c>
      <c r="B325" t="s">
        <v>1748</v>
      </c>
      <c r="C325" t="str">
        <f>'OHL Raw'!C325</f>
        <v>D</v>
      </c>
      <c r="D325" t="str">
        <f t="shared" si="71"/>
        <v>D</v>
      </c>
      <c r="E325" t="str">
        <f>IF(ISNUMBER(SEARCH("/",'OHL Raw'!D325))=TRUE,"Multiple",'OHL Raw'!D325)</f>
        <v>SAR</v>
      </c>
      <c r="F325" s="2">
        <f ca="1">ROUNDDOWN('OHL Raw'!E325+((TODAY()-42993)/365),0)</f>
        <v>17</v>
      </c>
      <c r="G325">
        <f>'OHL Raw'!F325</f>
        <v>27</v>
      </c>
      <c r="H325" s="1">
        <f>'OHL Raw'!U325</f>
        <v>10.98</v>
      </c>
      <c r="I325" s="1">
        <f>'OHL Raw'!T325</f>
        <v>296.37</v>
      </c>
      <c r="J325">
        <f>'OHL Raw'!AH325</f>
        <v>22</v>
      </c>
      <c r="K325">
        <f>'OHL Raw'!AI325</f>
        <v>11</v>
      </c>
      <c r="L325" s="1">
        <f t="shared" si="65"/>
        <v>4.4538920943415325</v>
      </c>
      <c r="M325" s="1">
        <f t="shared" si="66"/>
        <v>2.2269460471707663</v>
      </c>
      <c r="N325">
        <f>'OHL Raw'!L325</f>
        <v>12</v>
      </c>
      <c r="O325" s="1">
        <f t="shared" si="67"/>
        <v>2.4293956878226544</v>
      </c>
      <c r="P325">
        <f>'OHL Raw'!AK325</f>
        <v>0</v>
      </c>
      <c r="Q325">
        <f>'OHL Raw'!AN325</f>
        <v>0</v>
      </c>
      <c r="R325">
        <f>'OHL Raw'!AQ325</f>
        <v>12</v>
      </c>
      <c r="S325" s="1">
        <f t="shared" si="72"/>
        <v>0</v>
      </c>
      <c r="T325" s="1">
        <f t="shared" si="73"/>
        <v>0</v>
      </c>
      <c r="U325" s="1">
        <f t="shared" si="74"/>
        <v>100</v>
      </c>
      <c r="V325">
        <f>'OHL Raw'!J325</f>
        <v>2</v>
      </c>
      <c r="W325" s="1">
        <f t="shared" si="68"/>
        <v>0.40489928130377567</v>
      </c>
      <c r="X325">
        <f>'OHL Raw'!G325</f>
        <v>1</v>
      </c>
      <c r="Y325" s="1">
        <f t="shared" si="69"/>
        <v>0.20244964065188784</v>
      </c>
      <c r="Z325">
        <f>'OHL Raw'!AJ325</f>
        <v>0</v>
      </c>
      <c r="AA325">
        <f>'OHL Raw'!AM325</f>
        <v>0</v>
      </c>
      <c r="AB325">
        <f>'OHL Raw'!AP325</f>
        <v>1</v>
      </c>
      <c r="AC325" s="1">
        <f t="shared" si="75"/>
        <v>0.77083166573281048</v>
      </c>
      <c r="AD325" s="1">
        <f t="shared" si="70"/>
        <v>0.1560545937307036</v>
      </c>
      <c r="AE325" s="1">
        <f t="shared" si="76"/>
        <v>8.3333333333333321</v>
      </c>
      <c r="AF325" s="1">
        <f t="shared" si="77"/>
        <v>6.423597214440087</v>
      </c>
      <c r="AG325">
        <f>'OHL Raw'!AB325</f>
        <v>12.82</v>
      </c>
      <c r="AH325">
        <f>'OHL Raw'!AC325</f>
        <v>13.35</v>
      </c>
      <c r="AI325">
        <f>'OHL Raw'!AD325</f>
        <v>55.31</v>
      </c>
      <c r="AJ325">
        <f>'OHL Raw'!AE325</f>
        <v>48.57</v>
      </c>
    </row>
    <row r="326" spans="1:36" x14ac:dyDescent="0.2">
      <c r="A326" t="str">
        <f>'OHL Raw'!B326</f>
        <v>Markus Phillips</v>
      </c>
      <c r="B326" t="s">
        <v>1748</v>
      </c>
      <c r="C326" t="str">
        <f>'OHL Raw'!C326</f>
        <v>D</v>
      </c>
      <c r="D326" t="str">
        <f t="shared" si="71"/>
        <v>D</v>
      </c>
      <c r="E326" t="str">
        <f>IF(ISNUMBER(SEARCH("/",'OHL Raw'!D326))=TRUE,"Multiple",'OHL Raw'!D326)</f>
        <v>OS</v>
      </c>
      <c r="F326" s="2">
        <f ca="1">ROUNDDOWN('OHL Raw'!E326+((TODAY()-42993)/365),0)</f>
        <v>19</v>
      </c>
      <c r="G326">
        <f>'OHL Raw'!F326</f>
        <v>68</v>
      </c>
      <c r="H326" s="1">
        <f>'OHL Raw'!U326</f>
        <v>15.36</v>
      </c>
      <c r="I326" s="1">
        <f>'OHL Raw'!T326</f>
        <v>1044.28</v>
      </c>
      <c r="J326">
        <f>'OHL Raw'!AH326</f>
        <v>66</v>
      </c>
      <c r="K326">
        <f>'OHL Raw'!AI326</f>
        <v>59</v>
      </c>
      <c r="L326" s="1">
        <f t="shared" si="65"/>
        <v>3.7920864136055465</v>
      </c>
      <c r="M326" s="1">
        <f t="shared" si="66"/>
        <v>3.3898954303443523</v>
      </c>
      <c r="N326">
        <f>'OHL Raw'!L326</f>
        <v>102</v>
      </c>
      <c r="O326" s="1">
        <f t="shared" si="67"/>
        <v>5.8604971846631173</v>
      </c>
      <c r="P326">
        <f>'OHL Raw'!AK326</f>
        <v>2</v>
      </c>
      <c r="Q326">
        <f>'OHL Raw'!AN326</f>
        <v>4</v>
      </c>
      <c r="R326">
        <f>'OHL Raw'!AQ326</f>
        <v>96</v>
      </c>
      <c r="S326" s="1">
        <f t="shared" si="72"/>
        <v>1.9607843137254901</v>
      </c>
      <c r="T326" s="1">
        <f t="shared" si="73"/>
        <v>3.9215686274509802</v>
      </c>
      <c r="U326" s="1">
        <f t="shared" si="74"/>
        <v>94.117647058823522</v>
      </c>
      <c r="V326">
        <f>'OHL Raw'!J326</f>
        <v>16</v>
      </c>
      <c r="W326" s="1">
        <f t="shared" si="68"/>
        <v>0.91929367602558709</v>
      </c>
      <c r="X326">
        <f>'OHL Raw'!G326</f>
        <v>4</v>
      </c>
      <c r="Y326" s="1">
        <f t="shared" si="69"/>
        <v>0.22982341900639677</v>
      </c>
      <c r="Z326">
        <f>'OHL Raw'!AJ326</f>
        <v>1</v>
      </c>
      <c r="AA326">
        <f>'OHL Raw'!AM326</f>
        <v>0</v>
      </c>
      <c r="AB326">
        <f>'OHL Raw'!AP326</f>
        <v>3</v>
      </c>
      <c r="AC326" s="1">
        <f t="shared" si="75"/>
        <v>7.249600514216981</v>
      </c>
      <c r="AD326" s="1">
        <f t="shared" si="70"/>
        <v>0.41653199415196968</v>
      </c>
      <c r="AE326" s="1">
        <f t="shared" si="76"/>
        <v>3.9215686274509802</v>
      </c>
      <c r="AF326" s="1">
        <f t="shared" si="77"/>
        <v>7.1074514845264529</v>
      </c>
      <c r="AG326">
        <f>'OHL Raw'!AB326</f>
        <v>14.11</v>
      </c>
      <c r="AH326">
        <f>'OHL Raw'!AC326</f>
        <v>14.13</v>
      </c>
      <c r="AI326">
        <f>'OHL Raw'!AD326</f>
        <v>53.83</v>
      </c>
      <c r="AJ326">
        <f>'OHL Raw'!AE326</f>
        <v>48.86</v>
      </c>
    </row>
    <row r="327" spans="1:36" x14ac:dyDescent="0.2">
      <c r="A327" t="str">
        <f>'OHL Raw'!B327</f>
        <v>Mason Hardy</v>
      </c>
      <c r="B327" t="s">
        <v>1748</v>
      </c>
      <c r="C327" t="str">
        <f>'OHL Raw'!C327</f>
        <v>D</v>
      </c>
      <c r="D327" t="str">
        <f t="shared" si="71"/>
        <v>D</v>
      </c>
      <c r="E327" t="str">
        <f>IF(ISNUMBER(SEARCH("/",'OHL Raw'!D327))=TRUE,"Multiple",'OHL Raw'!D327)</f>
        <v>MISS</v>
      </c>
      <c r="F327" s="2">
        <f ca="1">ROUNDDOWN('OHL Raw'!E327+((TODAY()-42993)/365),0)</f>
        <v>18</v>
      </c>
      <c r="G327">
        <f>'OHL Raw'!F327</f>
        <v>32</v>
      </c>
      <c r="H327" s="1">
        <f>'OHL Raw'!U327</f>
        <v>7.2</v>
      </c>
      <c r="I327" s="1">
        <f>'OHL Raw'!T327</f>
        <v>230.45</v>
      </c>
      <c r="J327">
        <f>'OHL Raw'!AH327</f>
        <v>6</v>
      </c>
      <c r="K327">
        <f>'OHL Raw'!AI327</f>
        <v>5</v>
      </c>
      <c r="L327" s="1">
        <f t="shared" si="65"/>
        <v>1.5621609893686266</v>
      </c>
      <c r="M327" s="1">
        <f t="shared" si="66"/>
        <v>1.3018008244738557</v>
      </c>
      <c r="N327">
        <f>'OHL Raw'!L327</f>
        <v>16</v>
      </c>
      <c r="O327" s="1">
        <f t="shared" si="67"/>
        <v>4.1657626383163375</v>
      </c>
      <c r="P327">
        <f>'OHL Raw'!AK327</f>
        <v>0</v>
      </c>
      <c r="Q327">
        <f>'OHL Raw'!AN327</f>
        <v>0</v>
      </c>
      <c r="R327">
        <f>'OHL Raw'!AQ327</f>
        <v>16</v>
      </c>
      <c r="S327" s="1">
        <f t="shared" si="72"/>
        <v>0</v>
      </c>
      <c r="T327" s="1">
        <f t="shared" si="73"/>
        <v>0</v>
      </c>
      <c r="U327" s="1">
        <f t="shared" si="74"/>
        <v>100</v>
      </c>
      <c r="V327">
        <f>'OHL Raw'!J327</f>
        <v>2</v>
      </c>
      <c r="W327" s="1">
        <f t="shared" si="68"/>
        <v>0.52072032978954219</v>
      </c>
      <c r="X327">
        <f>'OHL Raw'!G327</f>
        <v>0</v>
      </c>
      <c r="Y327" s="1">
        <f t="shared" si="69"/>
        <v>0</v>
      </c>
      <c r="Z327">
        <f>'OHL Raw'!AJ327</f>
        <v>0</v>
      </c>
      <c r="AA327">
        <f>'OHL Raw'!AM327</f>
        <v>0</v>
      </c>
      <c r="AB327">
        <f>'OHL Raw'!AP327</f>
        <v>0</v>
      </c>
      <c r="AC327" s="1">
        <f t="shared" si="75"/>
        <v>1.0277755543104139</v>
      </c>
      <c r="AD327" s="1">
        <f t="shared" si="70"/>
        <v>0.26759181279507416</v>
      </c>
      <c r="AE327" s="1">
        <f t="shared" si="76"/>
        <v>0</v>
      </c>
      <c r="AF327" s="1">
        <f t="shared" si="77"/>
        <v>6.423597214440087</v>
      </c>
      <c r="AG327">
        <f>'OHL Raw'!AB327</f>
        <v>12.14</v>
      </c>
      <c r="AH327">
        <f>'OHL Raw'!AC327</f>
        <v>13.27</v>
      </c>
      <c r="AI327">
        <f>'OHL Raw'!AD327</f>
        <v>45.57</v>
      </c>
      <c r="AJ327">
        <f>'OHL Raw'!AE327</f>
        <v>48.6</v>
      </c>
    </row>
    <row r="328" spans="1:36" x14ac:dyDescent="0.2">
      <c r="A328" t="str">
        <f>'OHL Raw'!B328</f>
        <v>Mason Kohn</v>
      </c>
      <c r="B328" t="s">
        <v>1748</v>
      </c>
      <c r="C328" t="str">
        <f>'OHL Raw'!C328</f>
        <v>LW</v>
      </c>
      <c r="D328" t="str">
        <f t="shared" si="71"/>
        <v>F</v>
      </c>
      <c r="E328" t="str">
        <f>IF(ISNUMBER(SEARCH("/",'OHL Raw'!D328))=TRUE,"Multiple",'OHL Raw'!D328)</f>
        <v>Multiple</v>
      </c>
      <c r="F328" s="2">
        <f ca="1">ROUNDDOWN('OHL Raw'!E328+((TODAY()-42993)/365),0)</f>
        <v>21</v>
      </c>
      <c r="G328">
        <f>'OHL Raw'!F328</f>
        <v>64</v>
      </c>
      <c r="H328" s="1">
        <f>'OHL Raw'!U328</f>
        <v>11.95</v>
      </c>
      <c r="I328" s="1">
        <f>'OHL Raw'!T328</f>
        <v>764.75</v>
      </c>
      <c r="J328">
        <f>'OHL Raw'!AH328</f>
        <v>34</v>
      </c>
      <c r="K328">
        <f>'OHL Raw'!AI328</f>
        <v>34</v>
      </c>
      <c r="L328" s="1">
        <f t="shared" si="65"/>
        <v>2.6675384112455047</v>
      </c>
      <c r="M328" s="1">
        <f t="shared" si="66"/>
        <v>2.6675384112455047</v>
      </c>
      <c r="N328">
        <f>'OHL Raw'!L328</f>
        <v>111</v>
      </c>
      <c r="O328" s="1">
        <f t="shared" si="67"/>
        <v>8.7087283425956201</v>
      </c>
      <c r="P328">
        <f>'OHL Raw'!AK328</f>
        <v>27</v>
      </c>
      <c r="Q328">
        <f>'OHL Raw'!AN328</f>
        <v>29</v>
      </c>
      <c r="R328">
        <f>'OHL Raw'!AQ328</f>
        <v>55</v>
      </c>
      <c r="S328" s="1">
        <f t="shared" si="72"/>
        <v>24.324324324324326</v>
      </c>
      <c r="T328" s="1">
        <f t="shared" si="73"/>
        <v>26.126126126126124</v>
      </c>
      <c r="U328" s="1">
        <f t="shared" si="74"/>
        <v>49.549549549549546</v>
      </c>
      <c r="V328">
        <f>'OHL Raw'!J328</f>
        <v>25</v>
      </c>
      <c r="W328" s="1">
        <f t="shared" si="68"/>
        <v>1.961425302386401</v>
      </c>
      <c r="X328">
        <f>'OHL Raw'!G328</f>
        <v>13</v>
      </c>
      <c r="Y328" s="1">
        <f t="shared" si="69"/>
        <v>1.0199411572409283</v>
      </c>
      <c r="Z328">
        <f>'OHL Raw'!AJ328</f>
        <v>1</v>
      </c>
      <c r="AA328">
        <f>'OHL Raw'!AM328</f>
        <v>7</v>
      </c>
      <c r="AB328">
        <f>'OHL Raw'!AP328</f>
        <v>5</v>
      </c>
      <c r="AC328" s="1">
        <f t="shared" si="75"/>
        <v>14.068942645838476</v>
      </c>
      <c r="AD328" s="1">
        <f t="shared" si="70"/>
        <v>1.1038072033348265</v>
      </c>
      <c r="AE328" s="1">
        <f t="shared" si="76"/>
        <v>11.711711711711711</v>
      </c>
      <c r="AF328" s="1">
        <f t="shared" si="77"/>
        <v>12.674723104358987</v>
      </c>
      <c r="AG328">
        <f>'OHL Raw'!AB328</f>
        <v>14.11</v>
      </c>
      <c r="AH328">
        <f>'OHL Raw'!AC328</f>
        <v>14.16</v>
      </c>
      <c r="AI328">
        <f>'OHL Raw'!AD328</f>
        <v>46.66</v>
      </c>
      <c r="AJ328">
        <f>'OHL Raw'!AE328</f>
        <v>51.08</v>
      </c>
    </row>
    <row r="329" spans="1:36" x14ac:dyDescent="0.2">
      <c r="A329" t="str">
        <f>'OHL Raw'!B329</f>
        <v>Mason Millman</v>
      </c>
      <c r="B329" t="s">
        <v>1748</v>
      </c>
      <c r="C329" t="str">
        <f>'OHL Raw'!C329</f>
        <v>D</v>
      </c>
      <c r="D329" t="str">
        <f t="shared" si="71"/>
        <v>D</v>
      </c>
      <c r="E329" t="str">
        <f>IF(ISNUMBER(SEARCH("/",'OHL Raw'!D329))=TRUE,"Multiple",'OHL Raw'!D329)</f>
        <v>SAG</v>
      </c>
      <c r="F329" s="2">
        <f ca="1">ROUNDDOWN('OHL Raw'!E329+((TODAY()-42993)/365),0)</f>
        <v>16</v>
      </c>
      <c r="G329">
        <f>'OHL Raw'!F329</f>
        <v>6</v>
      </c>
      <c r="H329" s="1">
        <f>'OHL Raw'!U329</f>
        <v>11.16</v>
      </c>
      <c r="I329" s="1">
        <f>'OHL Raw'!T329</f>
        <v>66.98</v>
      </c>
      <c r="J329">
        <f>'OHL Raw'!AH329</f>
        <v>2</v>
      </c>
      <c r="K329">
        <f>'OHL Raw'!AI329</f>
        <v>3</v>
      </c>
      <c r="L329" s="1">
        <f t="shared" si="65"/>
        <v>1.7915795759928335</v>
      </c>
      <c r="M329" s="1">
        <f t="shared" si="66"/>
        <v>2.6873693639892502</v>
      </c>
      <c r="N329">
        <f>'OHL Raw'!L329</f>
        <v>6</v>
      </c>
      <c r="O329" s="1">
        <f t="shared" si="67"/>
        <v>5.3747387279785004</v>
      </c>
      <c r="P329">
        <f>'OHL Raw'!AK329</f>
        <v>0</v>
      </c>
      <c r="Q329">
        <f>'OHL Raw'!AN329</f>
        <v>0</v>
      </c>
      <c r="R329">
        <f>'OHL Raw'!AQ329</f>
        <v>6</v>
      </c>
      <c r="S329" s="1">
        <f t="shared" si="72"/>
        <v>0</v>
      </c>
      <c r="T329" s="1">
        <f t="shared" si="73"/>
        <v>0</v>
      </c>
      <c r="U329" s="1">
        <f t="shared" si="74"/>
        <v>100</v>
      </c>
      <c r="V329">
        <f>'OHL Raw'!J329</f>
        <v>0</v>
      </c>
      <c r="W329" s="1">
        <f t="shared" si="68"/>
        <v>0</v>
      </c>
      <c r="X329">
        <f>'OHL Raw'!G329</f>
        <v>0</v>
      </c>
      <c r="Y329" s="1">
        <f t="shared" si="69"/>
        <v>0</v>
      </c>
      <c r="Z329">
        <f>'OHL Raw'!AJ329</f>
        <v>0</v>
      </c>
      <c r="AA329">
        <f>'OHL Raw'!AM329</f>
        <v>0</v>
      </c>
      <c r="AB329">
        <f>'OHL Raw'!AP329</f>
        <v>0</v>
      </c>
      <c r="AC329" s="1">
        <f t="shared" si="75"/>
        <v>0.38541583286640524</v>
      </c>
      <c r="AD329" s="1">
        <f t="shared" si="70"/>
        <v>0.34525156721385952</v>
      </c>
      <c r="AE329" s="1">
        <f t="shared" si="76"/>
        <v>0</v>
      </c>
      <c r="AF329" s="1">
        <f t="shared" si="77"/>
        <v>6.423597214440087</v>
      </c>
      <c r="AG329">
        <f>'OHL Raw'!AB329</f>
        <v>12.93</v>
      </c>
      <c r="AH329">
        <f>'OHL Raw'!AC329</f>
        <v>13.54</v>
      </c>
      <c r="AI329">
        <f>'OHL Raw'!AD329</f>
        <v>48.78</v>
      </c>
      <c r="AJ329">
        <f>'OHL Raw'!AE329</f>
        <v>51.79</v>
      </c>
    </row>
    <row r="330" spans="1:36" x14ac:dyDescent="0.2">
      <c r="A330" t="str">
        <f>'OHL Raw'!B330</f>
        <v>Mason Primeau</v>
      </c>
      <c r="B330" t="s">
        <v>1748</v>
      </c>
      <c r="C330" t="str">
        <f>'OHL Raw'!C330</f>
        <v>C</v>
      </c>
      <c r="D330" t="str">
        <f t="shared" si="71"/>
        <v>F</v>
      </c>
      <c r="E330" t="str">
        <f>IF(ISNUMBER(SEARCH("/",'OHL Raw'!D330))=TRUE,"Multiple",'OHL Raw'!D330)</f>
        <v>GUE</v>
      </c>
      <c r="F330" s="2">
        <f ca="1">ROUNDDOWN('OHL Raw'!E330+((TODAY()-42993)/365),0)</f>
        <v>16</v>
      </c>
      <c r="G330">
        <f>'OHL Raw'!F330</f>
        <v>60</v>
      </c>
      <c r="H330" s="1">
        <f>'OHL Raw'!U330</f>
        <v>9.58</v>
      </c>
      <c r="I330" s="1">
        <f>'OHL Raw'!T330</f>
        <v>574.63</v>
      </c>
      <c r="J330">
        <f>'OHL Raw'!AH330</f>
        <v>18</v>
      </c>
      <c r="K330">
        <f>'OHL Raw'!AI330</f>
        <v>26</v>
      </c>
      <c r="L330" s="1">
        <f t="shared" si="65"/>
        <v>1.8794702678245132</v>
      </c>
      <c r="M330" s="1">
        <f t="shared" si="66"/>
        <v>2.7147903868576302</v>
      </c>
      <c r="N330">
        <f>'OHL Raw'!L330</f>
        <v>54</v>
      </c>
      <c r="O330" s="1">
        <f t="shared" si="67"/>
        <v>5.6384108034735396</v>
      </c>
      <c r="P330">
        <f>'OHL Raw'!AK330</f>
        <v>9</v>
      </c>
      <c r="Q330">
        <f>'OHL Raw'!AN330</f>
        <v>9</v>
      </c>
      <c r="R330">
        <f>'OHL Raw'!AQ330</f>
        <v>36</v>
      </c>
      <c r="S330" s="1">
        <f t="shared" si="72"/>
        <v>16.666666666666664</v>
      </c>
      <c r="T330" s="1">
        <f t="shared" si="73"/>
        <v>16.666666666666664</v>
      </c>
      <c r="U330" s="1">
        <f t="shared" si="74"/>
        <v>66.666666666666657</v>
      </c>
      <c r="V330">
        <f>'OHL Raw'!J330</f>
        <v>11</v>
      </c>
      <c r="W330" s="1">
        <f t="shared" si="68"/>
        <v>1.1485651636705358</v>
      </c>
      <c r="X330">
        <f>'OHL Raw'!G330</f>
        <v>7</v>
      </c>
      <c r="Y330" s="1">
        <f t="shared" si="69"/>
        <v>0.73090510415397736</v>
      </c>
      <c r="Z330">
        <f>'OHL Raw'!AJ330</f>
        <v>1</v>
      </c>
      <c r="AA330">
        <f>'OHL Raw'!AM330</f>
        <v>3</v>
      </c>
      <c r="AB330">
        <f>'OHL Raw'!AP330</f>
        <v>3</v>
      </c>
      <c r="AC330" s="1">
        <f t="shared" si="75"/>
        <v>5.7155811134335259</v>
      </c>
      <c r="AD330" s="1">
        <f t="shared" si="70"/>
        <v>0.59679248700209098</v>
      </c>
      <c r="AE330" s="1">
        <f t="shared" si="76"/>
        <v>12.962962962962962</v>
      </c>
      <c r="AF330" s="1">
        <f t="shared" si="77"/>
        <v>10.584409469321345</v>
      </c>
      <c r="AG330">
        <f>'OHL Raw'!AB330</f>
        <v>13.65</v>
      </c>
      <c r="AH330">
        <f>'OHL Raw'!AC330</f>
        <v>13.65</v>
      </c>
      <c r="AI330">
        <f>'OHL Raw'!AD330</f>
        <v>44.43</v>
      </c>
      <c r="AJ330">
        <f>'OHL Raw'!AE330</f>
        <v>49.4</v>
      </c>
    </row>
    <row r="331" spans="1:36" x14ac:dyDescent="0.2">
      <c r="A331" t="str">
        <f>'OHL Raw'!B331</f>
        <v>Mathew Hill</v>
      </c>
      <c r="B331" t="s">
        <v>1748</v>
      </c>
      <c r="C331" t="str">
        <f>'OHL Raw'!C331</f>
        <v>D</v>
      </c>
      <c r="D331" t="str">
        <f t="shared" si="71"/>
        <v>D</v>
      </c>
      <c r="E331" t="str">
        <f>IF(ISNUMBER(SEARCH("/",'OHL Raw'!D331))=TRUE,"Multiple",'OHL Raw'!D331)</f>
        <v>BAR</v>
      </c>
      <c r="F331" s="2">
        <f ca="1">ROUNDDOWN('OHL Raw'!E331+((TODAY()-42993)/365),0)</f>
        <v>17</v>
      </c>
      <c r="G331">
        <f>'OHL Raw'!F331</f>
        <v>30</v>
      </c>
      <c r="H331" s="1">
        <f>'OHL Raw'!U331</f>
        <v>10.62</v>
      </c>
      <c r="I331" s="1">
        <f>'OHL Raw'!T331</f>
        <v>318.69</v>
      </c>
      <c r="J331">
        <f>'OHL Raw'!AH331</f>
        <v>19</v>
      </c>
      <c r="K331">
        <f>'OHL Raw'!AI331</f>
        <v>13</v>
      </c>
      <c r="L331" s="1">
        <f t="shared" si="65"/>
        <v>3.5771439329756189</v>
      </c>
      <c r="M331" s="1">
        <f t="shared" si="66"/>
        <v>2.4475195330885815</v>
      </c>
      <c r="N331">
        <f>'OHL Raw'!L331</f>
        <v>23</v>
      </c>
      <c r="O331" s="1">
        <f t="shared" si="67"/>
        <v>4.3302268662336445</v>
      </c>
      <c r="P331">
        <f>'OHL Raw'!AK331</f>
        <v>2</v>
      </c>
      <c r="Q331">
        <f>'OHL Raw'!AN331</f>
        <v>0</v>
      </c>
      <c r="R331">
        <f>'OHL Raw'!AQ331</f>
        <v>21</v>
      </c>
      <c r="S331" s="1">
        <f t="shared" si="72"/>
        <v>8.695652173913043</v>
      </c>
      <c r="T331" s="1">
        <f t="shared" si="73"/>
        <v>0</v>
      </c>
      <c r="U331" s="1">
        <f t="shared" si="74"/>
        <v>91.304347826086953</v>
      </c>
      <c r="V331">
        <f>'OHL Raw'!J331</f>
        <v>2</v>
      </c>
      <c r="W331" s="1">
        <f t="shared" si="68"/>
        <v>0.37654146662901256</v>
      </c>
      <c r="X331">
        <f>'OHL Raw'!G331</f>
        <v>1</v>
      </c>
      <c r="Y331" s="1">
        <f t="shared" si="69"/>
        <v>0.18827073331450628</v>
      </c>
      <c r="Z331">
        <f>'OHL Raw'!AJ331</f>
        <v>0</v>
      </c>
      <c r="AA331">
        <f>'OHL Raw'!AM331</f>
        <v>0</v>
      </c>
      <c r="AB331">
        <f>'OHL Raw'!AP331</f>
        <v>1</v>
      </c>
      <c r="AC331" s="1">
        <f t="shared" si="75"/>
        <v>1.7784909450046296</v>
      </c>
      <c r="AD331" s="1">
        <f t="shared" si="70"/>
        <v>0.33483779440923084</v>
      </c>
      <c r="AE331" s="1">
        <f t="shared" si="76"/>
        <v>4.3478260869565215</v>
      </c>
      <c r="AF331" s="1">
        <f t="shared" si="77"/>
        <v>7.7325693261070843</v>
      </c>
      <c r="AG331">
        <f>'OHL Raw'!AB331</f>
        <v>12.29</v>
      </c>
      <c r="AH331">
        <f>'OHL Raw'!AC331</f>
        <v>13.28</v>
      </c>
      <c r="AI331">
        <f>'OHL Raw'!AD331</f>
        <v>56.96</v>
      </c>
      <c r="AJ331">
        <f>'OHL Raw'!AE331</f>
        <v>48.2</v>
      </c>
    </row>
    <row r="332" spans="1:36" x14ac:dyDescent="0.2">
      <c r="A332" t="str">
        <f>'OHL Raw'!B332</f>
        <v>Mathew MacDougall</v>
      </c>
      <c r="B332" t="s">
        <v>1748</v>
      </c>
      <c r="C332" t="str">
        <f>'OHL Raw'!C332</f>
        <v>LW</v>
      </c>
      <c r="D332" t="str">
        <f t="shared" si="71"/>
        <v>F</v>
      </c>
      <c r="E332" t="str">
        <f>IF(ISNUMBER(SEARCH("/",'OHL Raw'!D332))=TRUE,"Multiple",'OHL Raw'!D332)</f>
        <v>WSR</v>
      </c>
      <c r="F332" s="2">
        <f ca="1">ROUNDDOWN('OHL Raw'!E332+((TODAY()-42993)/365),0)</f>
        <v>18</v>
      </c>
      <c r="G332">
        <f>'OHL Raw'!F332</f>
        <v>66</v>
      </c>
      <c r="H332" s="1">
        <f>'OHL Raw'!U332</f>
        <v>14.44</v>
      </c>
      <c r="I332" s="1">
        <f>'OHL Raw'!T332</f>
        <v>953.3</v>
      </c>
      <c r="J332">
        <f>'OHL Raw'!AH332</f>
        <v>43</v>
      </c>
      <c r="K332">
        <f>'OHL Raw'!AI332</f>
        <v>50</v>
      </c>
      <c r="L332" s="1">
        <f t="shared" si="65"/>
        <v>2.7063883352564773</v>
      </c>
      <c r="M332" s="1">
        <f t="shared" si="66"/>
        <v>3.1469631805307881</v>
      </c>
      <c r="N332">
        <f>'OHL Raw'!L332</f>
        <v>80</v>
      </c>
      <c r="O332" s="1">
        <f t="shared" si="67"/>
        <v>5.0351410888492607</v>
      </c>
      <c r="P332">
        <f>'OHL Raw'!AK332</f>
        <v>20</v>
      </c>
      <c r="Q332">
        <f>'OHL Raw'!AN332</f>
        <v>17</v>
      </c>
      <c r="R332">
        <f>'OHL Raw'!AQ332</f>
        <v>43</v>
      </c>
      <c r="S332" s="1">
        <f t="shared" si="72"/>
        <v>25</v>
      </c>
      <c r="T332" s="1">
        <f t="shared" si="73"/>
        <v>21.25</v>
      </c>
      <c r="U332" s="1">
        <f t="shared" si="74"/>
        <v>53.75</v>
      </c>
      <c r="V332">
        <f>'OHL Raw'!J332</f>
        <v>23</v>
      </c>
      <c r="W332" s="1">
        <f t="shared" si="68"/>
        <v>1.4476030630441625</v>
      </c>
      <c r="X332">
        <f>'OHL Raw'!G332</f>
        <v>15</v>
      </c>
      <c r="Y332" s="1">
        <f t="shared" si="69"/>
        <v>0.94408895415923644</v>
      </c>
      <c r="Z332">
        <f>'OHL Raw'!AJ332</f>
        <v>3</v>
      </c>
      <c r="AA332">
        <f>'OHL Raw'!AM332</f>
        <v>7</v>
      </c>
      <c r="AB332">
        <f>'OHL Raw'!AP332</f>
        <v>5</v>
      </c>
      <c r="AC332" s="1">
        <f t="shared" si="75"/>
        <v>9.8345016500560671</v>
      </c>
      <c r="AD332" s="1">
        <f t="shared" si="70"/>
        <v>0.61897629183191449</v>
      </c>
      <c r="AE332" s="1">
        <f t="shared" si="76"/>
        <v>18.75</v>
      </c>
      <c r="AF332" s="1">
        <f t="shared" si="77"/>
        <v>12.293127062570083</v>
      </c>
      <c r="AG332">
        <f>'OHL Raw'!AB332</f>
        <v>14.44</v>
      </c>
      <c r="AH332">
        <f>'OHL Raw'!AC332</f>
        <v>14.18</v>
      </c>
      <c r="AI332">
        <f>'OHL Raw'!AD332</f>
        <v>50.6</v>
      </c>
      <c r="AJ332">
        <f>'OHL Raw'!AE332</f>
        <v>50.83</v>
      </c>
    </row>
    <row r="333" spans="1:36" x14ac:dyDescent="0.2">
      <c r="A333" t="str">
        <f>'OHL Raw'!B333</f>
        <v>Mathieu Charlebois</v>
      </c>
      <c r="B333" t="s">
        <v>1748</v>
      </c>
      <c r="C333" t="str">
        <f>'OHL Raw'!C333</f>
        <v>D</v>
      </c>
      <c r="D333" t="str">
        <f t="shared" si="71"/>
        <v>D</v>
      </c>
      <c r="E333" t="str">
        <f>IF(ISNUMBER(SEARCH("/",'OHL Raw'!D333))=TRUE,"Multiple",'OHL Raw'!D333)</f>
        <v>GAT</v>
      </c>
      <c r="F333" s="2">
        <f ca="1">ROUNDDOWN('OHL Raw'!E333+((TODAY()-42993)/365),0)</f>
        <v>19</v>
      </c>
      <c r="G333">
        <f>'OHL Raw'!F333</f>
        <v>2</v>
      </c>
      <c r="H333" s="1">
        <f>'OHL Raw'!U333</f>
        <v>0</v>
      </c>
      <c r="I333" s="1">
        <f>'OHL Raw'!T333</f>
        <v>0</v>
      </c>
      <c r="J333">
        <f>'OHL Raw'!AH333</f>
        <v>0</v>
      </c>
      <c r="K333">
        <f>'OHL Raw'!AI333</f>
        <v>0</v>
      </c>
      <c r="L333" s="1" t="e">
        <f t="shared" si="65"/>
        <v>#DIV/0!</v>
      </c>
      <c r="M333" s="1" t="e">
        <f t="shared" si="66"/>
        <v>#DIV/0!</v>
      </c>
      <c r="N333">
        <f>'OHL Raw'!L333</f>
        <v>0</v>
      </c>
      <c r="O333" s="1" t="e">
        <f t="shared" si="67"/>
        <v>#DIV/0!</v>
      </c>
      <c r="P333">
        <f>'OHL Raw'!AK333</f>
        <v>0</v>
      </c>
      <c r="Q333">
        <f>'OHL Raw'!AN333</f>
        <v>0</v>
      </c>
      <c r="R333">
        <f>'OHL Raw'!AQ333</f>
        <v>0</v>
      </c>
      <c r="S333" s="1" t="e">
        <f t="shared" si="72"/>
        <v>#DIV/0!</v>
      </c>
      <c r="T333" s="1" t="e">
        <f t="shared" si="73"/>
        <v>#DIV/0!</v>
      </c>
      <c r="U333" s="1" t="e">
        <f t="shared" si="74"/>
        <v>#DIV/0!</v>
      </c>
      <c r="V333">
        <f>'OHL Raw'!J333</f>
        <v>0</v>
      </c>
      <c r="W333" s="1" t="e">
        <f t="shared" si="68"/>
        <v>#DIV/0!</v>
      </c>
      <c r="X333">
        <f>'OHL Raw'!G333</f>
        <v>0</v>
      </c>
      <c r="Y333" s="1" t="e">
        <f t="shared" si="69"/>
        <v>#DIV/0!</v>
      </c>
      <c r="Z333">
        <f>'OHL Raw'!AJ333</f>
        <v>0</v>
      </c>
      <c r="AA333">
        <f>'OHL Raw'!AM333</f>
        <v>0</v>
      </c>
      <c r="AB333">
        <f>'OHL Raw'!AP333</f>
        <v>0</v>
      </c>
      <c r="AC333" s="1">
        <f t="shared" si="75"/>
        <v>0</v>
      </c>
      <c r="AD333" s="1" t="e">
        <f t="shared" si="70"/>
        <v>#DIV/0!</v>
      </c>
      <c r="AE333" s="1" t="e">
        <f t="shared" si="76"/>
        <v>#DIV/0!</v>
      </c>
      <c r="AF333" s="1" t="e">
        <f t="shared" si="77"/>
        <v>#DIV/0!</v>
      </c>
      <c r="AG333">
        <f>'OHL Raw'!AB333</f>
        <v>0</v>
      </c>
      <c r="AH333">
        <f>'OHL Raw'!AC333</f>
        <v>0</v>
      </c>
      <c r="AI333">
        <f>'OHL Raw'!AD333</f>
        <v>0</v>
      </c>
      <c r="AJ333">
        <f>'OHL Raw'!AE333</f>
        <v>0</v>
      </c>
    </row>
    <row r="334" spans="1:36" x14ac:dyDescent="0.2">
      <c r="A334" t="str">
        <f>'OHL Raw'!B334</f>
        <v>Mathieu Foget</v>
      </c>
      <c r="B334" t="s">
        <v>1748</v>
      </c>
      <c r="C334" t="str">
        <f>'OHL Raw'!C334</f>
        <v>RW</v>
      </c>
      <c r="D334" t="str">
        <f t="shared" si="71"/>
        <v>F</v>
      </c>
      <c r="E334" t="str">
        <f>IF(ISNUMBER(SEARCH("/",'OHL Raw'!D334))=TRUE,"Multiple",'OHL Raw'!D334)</f>
        <v>Multiple</v>
      </c>
      <c r="F334" s="2">
        <f ca="1">ROUNDDOWN('OHL Raw'!E334+((TODAY()-42993)/365),0)</f>
        <v>21</v>
      </c>
      <c r="G334">
        <f>'OHL Raw'!F334</f>
        <v>68</v>
      </c>
      <c r="H334" s="1">
        <f>'OHL Raw'!U334</f>
        <v>14.87</v>
      </c>
      <c r="I334" s="1">
        <f>'OHL Raw'!T334</f>
        <v>1011.11</v>
      </c>
      <c r="J334">
        <f>'OHL Raw'!AH334</f>
        <v>56</v>
      </c>
      <c r="K334">
        <f>'OHL Raw'!AI334</f>
        <v>54</v>
      </c>
      <c r="L334" s="1">
        <f t="shared" si="65"/>
        <v>3.3230805748138184</v>
      </c>
      <c r="M334" s="1">
        <f t="shared" si="66"/>
        <v>3.2043991257133246</v>
      </c>
      <c r="N334">
        <f>'OHL Raw'!L334</f>
        <v>107</v>
      </c>
      <c r="O334" s="1">
        <f t="shared" si="67"/>
        <v>6.3494575268764031</v>
      </c>
      <c r="P334">
        <f>'OHL Raw'!AK334</f>
        <v>19</v>
      </c>
      <c r="Q334">
        <f>'OHL Raw'!AN334</f>
        <v>20</v>
      </c>
      <c r="R334">
        <f>'OHL Raw'!AQ334</f>
        <v>68</v>
      </c>
      <c r="S334" s="1">
        <f t="shared" si="72"/>
        <v>17.75700934579439</v>
      </c>
      <c r="T334" s="1">
        <f t="shared" si="73"/>
        <v>18.691588785046729</v>
      </c>
      <c r="U334" s="1">
        <f t="shared" si="74"/>
        <v>63.551401869158873</v>
      </c>
      <c r="V334">
        <f>'OHL Raw'!J334</f>
        <v>31</v>
      </c>
      <c r="W334" s="1">
        <f t="shared" si="68"/>
        <v>1.8395624610576495</v>
      </c>
      <c r="X334">
        <f>'OHL Raw'!G334</f>
        <v>10</v>
      </c>
      <c r="Y334" s="1">
        <f t="shared" si="69"/>
        <v>0.5934072455024676</v>
      </c>
      <c r="Z334">
        <f>'OHL Raw'!AJ334</f>
        <v>2</v>
      </c>
      <c r="AA334">
        <f>'OHL Raw'!AM334</f>
        <v>3</v>
      </c>
      <c r="AB334">
        <f>'OHL Raw'!AP334</f>
        <v>5</v>
      </c>
      <c r="AC334" s="1">
        <f t="shared" si="75"/>
        <v>11.715691932466697</v>
      </c>
      <c r="AD334" s="1">
        <f t="shared" si="70"/>
        <v>0.69521764788005447</v>
      </c>
      <c r="AE334" s="1">
        <f t="shared" si="76"/>
        <v>9.3457943925233646</v>
      </c>
      <c r="AF334" s="1">
        <f t="shared" si="77"/>
        <v>10.949244796697849</v>
      </c>
      <c r="AG334">
        <f>'OHL Raw'!AB334</f>
        <v>15.48</v>
      </c>
      <c r="AH334">
        <f>'OHL Raw'!AC334</f>
        <v>14.09</v>
      </c>
      <c r="AI334">
        <f>'OHL Raw'!AD334</f>
        <v>49.43</v>
      </c>
      <c r="AJ334">
        <f>'OHL Raw'!AE334</f>
        <v>52.2</v>
      </c>
    </row>
    <row r="335" spans="1:36" x14ac:dyDescent="0.2">
      <c r="A335" t="str">
        <f>'OHL Raw'!B335</f>
        <v>Matt Brassard</v>
      </c>
      <c r="B335" t="s">
        <v>1748</v>
      </c>
      <c r="C335" t="str">
        <f>'OHL Raw'!C335</f>
        <v>D</v>
      </c>
      <c r="D335" t="str">
        <f t="shared" si="71"/>
        <v>D</v>
      </c>
      <c r="E335" t="str">
        <f>IF(ISNUMBER(SEARCH("/",'OHL Raw'!D335))=TRUE,"Multiple",'OHL Raw'!D335)</f>
        <v>OSH</v>
      </c>
      <c r="F335" s="2">
        <f ca="1">ROUNDDOWN('OHL Raw'!E335+((TODAY()-42993)/365),0)</f>
        <v>19</v>
      </c>
      <c r="G335">
        <f>'OHL Raw'!F335</f>
        <v>67</v>
      </c>
      <c r="H335" s="1">
        <f>'OHL Raw'!U335</f>
        <v>17.170000000000002</v>
      </c>
      <c r="I335" s="1">
        <f>'OHL Raw'!T335</f>
        <v>1150.46</v>
      </c>
      <c r="J335">
        <f>'OHL Raw'!AH335</f>
        <v>72</v>
      </c>
      <c r="K335">
        <f>'OHL Raw'!AI335</f>
        <v>63</v>
      </c>
      <c r="L335" s="1">
        <f t="shared" si="65"/>
        <v>3.7550197312379394</v>
      </c>
      <c r="M335" s="1">
        <f t="shared" si="66"/>
        <v>3.2856422648331973</v>
      </c>
      <c r="N335">
        <f>'OHL Raw'!L335</f>
        <v>140</v>
      </c>
      <c r="O335" s="1">
        <f t="shared" si="67"/>
        <v>7.3014272551848824</v>
      </c>
      <c r="P335">
        <f>'OHL Raw'!AK335</f>
        <v>1</v>
      </c>
      <c r="Q335">
        <f>'OHL Raw'!AN335</f>
        <v>3</v>
      </c>
      <c r="R335">
        <f>'OHL Raw'!AQ335</f>
        <v>136</v>
      </c>
      <c r="S335" s="1">
        <f t="shared" si="72"/>
        <v>0.7142857142857143</v>
      </c>
      <c r="T335" s="1">
        <f t="shared" si="73"/>
        <v>2.1428571428571428</v>
      </c>
      <c r="U335" s="1">
        <f t="shared" si="74"/>
        <v>97.142857142857139</v>
      </c>
      <c r="V335">
        <f>'OHL Raw'!J335</f>
        <v>18</v>
      </c>
      <c r="W335" s="1">
        <f t="shared" si="68"/>
        <v>0.93875493280948485</v>
      </c>
      <c r="X335">
        <f>'OHL Raw'!G335</f>
        <v>7</v>
      </c>
      <c r="Y335" s="1">
        <f t="shared" si="69"/>
        <v>0.36507136275924412</v>
      </c>
      <c r="Z335">
        <f>'OHL Raw'!AJ335</f>
        <v>0</v>
      </c>
      <c r="AA335">
        <f>'OHL Raw'!AM335</f>
        <v>0</v>
      </c>
      <c r="AB335">
        <f>'OHL Raw'!AP335</f>
        <v>7</v>
      </c>
      <c r="AC335" s="1">
        <f t="shared" si="75"/>
        <v>9.4409187204113376</v>
      </c>
      <c r="AD335" s="1">
        <f t="shared" si="70"/>
        <v>0.49237272327997522</v>
      </c>
      <c r="AE335" s="1">
        <f t="shared" si="76"/>
        <v>5</v>
      </c>
      <c r="AF335" s="1">
        <f t="shared" si="77"/>
        <v>6.7435133717223845</v>
      </c>
      <c r="AG335">
        <f>'OHL Raw'!AB335</f>
        <v>13.24</v>
      </c>
      <c r="AH335">
        <f>'OHL Raw'!AC335</f>
        <v>14.56</v>
      </c>
      <c r="AI335">
        <f>'OHL Raw'!AD335</f>
        <v>50.76</v>
      </c>
      <c r="AJ335">
        <f>'OHL Raw'!AE335</f>
        <v>50.61</v>
      </c>
    </row>
    <row r="336" spans="1:36" x14ac:dyDescent="0.2">
      <c r="A336" t="str">
        <f>'OHL Raw'!B336</f>
        <v>Matt Gordon</v>
      </c>
      <c r="B336" t="s">
        <v>1748</v>
      </c>
      <c r="C336" t="str">
        <f>'OHL Raw'!C336</f>
        <v>C</v>
      </c>
      <c r="D336" t="str">
        <f t="shared" si="71"/>
        <v>F</v>
      </c>
      <c r="E336" t="str">
        <f>IF(ISNUMBER(SEARCH("/",'OHL Raw'!D336))=TRUE,"Multiple",'OHL Raw'!D336)</f>
        <v>KIT</v>
      </c>
      <c r="F336" s="2">
        <f ca="1">ROUNDDOWN('OHL Raw'!E336+((TODAY()-42993)/365),0)</f>
        <v>17</v>
      </c>
      <c r="G336">
        <f>'OHL Raw'!F336</f>
        <v>5</v>
      </c>
      <c r="H336" s="1">
        <f>'OHL Raw'!U336</f>
        <v>8.8000000000000007</v>
      </c>
      <c r="I336" s="1">
        <f>'OHL Raw'!T336</f>
        <v>44.01</v>
      </c>
      <c r="J336">
        <f>'OHL Raw'!AH336</f>
        <v>0</v>
      </c>
      <c r="K336">
        <f>'OHL Raw'!AI336</f>
        <v>2</v>
      </c>
      <c r="L336" s="1">
        <f t="shared" si="65"/>
        <v>0</v>
      </c>
      <c r="M336" s="1">
        <f t="shared" si="66"/>
        <v>2.7266530334014996</v>
      </c>
      <c r="N336">
        <f>'OHL Raw'!L336</f>
        <v>1</v>
      </c>
      <c r="O336" s="1">
        <f t="shared" si="67"/>
        <v>1.3633265167007498</v>
      </c>
      <c r="P336">
        <f>'OHL Raw'!AK336</f>
        <v>1</v>
      </c>
      <c r="Q336">
        <f>'OHL Raw'!AN336</f>
        <v>0</v>
      </c>
      <c r="R336">
        <f>'OHL Raw'!AQ336</f>
        <v>0</v>
      </c>
      <c r="S336" s="1">
        <f t="shared" si="72"/>
        <v>100</v>
      </c>
      <c r="T336" s="1">
        <f t="shared" si="73"/>
        <v>0</v>
      </c>
      <c r="U336" s="1">
        <f t="shared" si="74"/>
        <v>0</v>
      </c>
      <c r="V336">
        <f>'OHL Raw'!J336</f>
        <v>0</v>
      </c>
      <c r="W336" s="1">
        <f t="shared" si="68"/>
        <v>0</v>
      </c>
      <c r="X336">
        <f>'OHL Raw'!G336</f>
        <v>0</v>
      </c>
      <c r="Y336" s="1">
        <f t="shared" si="69"/>
        <v>0</v>
      </c>
      <c r="Z336">
        <f>'OHL Raw'!AJ336</f>
        <v>0</v>
      </c>
      <c r="AA336">
        <f>'OHL Raw'!AM336</f>
        <v>0</v>
      </c>
      <c r="AB336">
        <f>'OHL Raw'!AP336</f>
        <v>0</v>
      </c>
      <c r="AC336" s="1">
        <f t="shared" si="75"/>
        <v>0.21476776498610559</v>
      </c>
      <c r="AD336" s="1">
        <f t="shared" si="70"/>
        <v>0.29279858893811261</v>
      </c>
      <c r="AE336" s="1">
        <f t="shared" si="76"/>
        <v>0</v>
      </c>
      <c r="AF336" s="1">
        <f t="shared" si="77"/>
        <v>21.476776498610558</v>
      </c>
      <c r="AG336">
        <f>'OHL Raw'!AB336</f>
        <v>12.76</v>
      </c>
      <c r="AH336">
        <f>'OHL Raw'!AC336</f>
        <v>9.64</v>
      </c>
      <c r="AI336">
        <f>'OHL Raw'!AD336</f>
        <v>48.73</v>
      </c>
      <c r="AJ336">
        <f>'OHL Raw'!AE336</f>
        <v>39.200000000000003</v>
      </c>
    </row>
    <row r="337" spans="1:36" x14ac:dyDescent="0.2">
      <c r="A337" t="str">
        <f>'OHL Raw'!B337</f>
        <v>Matt Hotchkiss</v>
      </c>
      <c r="B337" t="s">
        <v>1748</v>
      </c>
      <c r="C337" t="str">
        <f>'OHL Raw'!C337</f>
        <v>LW</v>
      </c>
      <c r="D337" t="str">
        <f t="shared" si="71"/>
        <v>F</v>
      </c>
      <c r="E337" t="str">
        <f>IF(ISNUMBER(SEARCH("/",'OHL Raw'!D337))=TRUE,"Multiple",'OHL Raw'!D337)</f>
        <v>Multiple</v>
      </c>
      <c r="F337" s="2">
        <f ca="1">ROUNDDOWN('OHL Raw'!E337+((TODAY()-42993)/365),0)</f>
        <v>20</v>
      </c>
      <c r="G337">
        <f>'OHL Raw'!F337</f>
        <v>68</v>
      </c>
      <c r="H337" s="1">
        <f>'OHL Raw'!U337</f>
        <v>12.64</v>
      </c>
      <c r="I337" s="1">
        <f>'OHL Raw'!T337</f>
        <v>859.21</v>
      </c>
      <c r="J337">
        <f>'OHL Raw'!AH337</f>
        <v>33</v>
      </c>
      <c r="K337">
        <f>'OHL Raw'!AI337</f>
        <v>41</v>
      </c>
      <c r="L337" s="1">
        <f t="shared" si="65"/>
        <v>2.3044424529509664</v>
      </c>
      <c r="M337" s="1">
        <f t="shared" si="66"/>
        <v>2.8630951688178676</v>
      </c>
      <c r="N337">
        <f>'OHL Raw'!L337</f>
        <v>101</v>
      </c>
      <c r="O337" s="1">
        <f t="shared" si="67"/>
        <v>7.0529905378196247</v>
      </c>
      <c r="P337">
        <f>'OHL Raw'!AK337</f>
        <v>21</v>
      </c>
      <c r="Q337">
        <f>'OHL Raw'!AN337</f>
        <v>18</v>
      </c>
      <c r="R337">
        <f>'OHL Raw'!AQ337</f>
        <v>62</v>
      </c>
      <c r="S337" s="1">
        <f t="shared" si="72"/>
        <v>20.792079207920793</v>
      </c>
      <c r="T337" s="1">
        <f t="shared" si="73"/>
        <v>17.82178217821782</v>
      </c>
      <c r="U337" s="1">
        <f t="shared" si="74"/>
        <v>61.386138613861384</v>
      </c>
      <c r="V337">
        <f>'OHL Raw'!J337</f>
        <v>18</v>
      </c>
      <c r="W337" s="1">
        <f t="shared" si="68"/>
        <v>1.2569686107005271</v>
      </c>
      <c r="X337">
        <f>'OHL Raw'!G337</f>
        <v>13</v>
      </c>
      <c r="Y337" s="1">
        <f t="shared" si="69"/>
        <v>0.90781066328371407</v>
      </c>
      <c r="Z337">
        <f>'OHL Raw'!AJ337</f>
        <v>4</v>
      </c>
      <c r="AA337">
        <f>'OHL Raw'!AM337</f>
        <v>5</v>
      </c>
      <c r="AB337">
        <f>'OHL Raw'!AP337</f>
        <v>4</v>
      </c>
      <c r="AC337" s="1">
        <f t="shared" si="75"/>
        <v>11.433105800381361</v>
      </c>
      <c r="AD337" s="1">
        <f t="shared" si="70"/>
        <v>0.79839195077208314</v>
      </c>
      <c r="AE337" s="1">
        <f t="shared" si="76"/>
        <v>12.871287128712872</v>
      </c>
      <c r="AF337" s="1">
        <f t="shared" si="77"/>
        <v>11.319906733050852</v>
      </c>
      <c r="AG337">
        <f>'OHL Raw'!AB337</f>
        <v>14.51</v>
      </c>
      <c r="AH337">
        <f>'OHL Raw'!AC337</f>
        <v>13.87</v>
      </c>
      <c r="AI337">
        <f>'OHL Raw'!AD337</f>
        <v>50.53</v>
      </c>
      <c r="AJ337">
        <f>'OHL Raw'!AE337</f>
        <v>50.37</v>
      </c>
    </row>
    <row r="338" spans="1:36" x14ac:dyDescent="0.2">
      <c r="A338" t="str">
        <f>'OHL Raw'!B338</f>
        <v>Matt McNamara</v>
      </c>
      <c r="B338" t="s">
        <v>1748</v>
      </c>
      <c r="C338" t="str">
        <f>'OHL Raw'!C338</f>
        <v>D</v>
      </c>
      <c r="D338" t="str">
        <f t="shared" si="71"/>
        <v>D</v>
      </c>
      <c r="E338" t="str">
        <f>IF(ISNUMBER(SEARCH("/",'OHL Raw'!D338))=TRUE,"Multiple",'OHL Raw'!D338)</f>
        <v>PBO</v>
      </c>
      <c r="F338" s="2">
        <f ca="1">ROUNDDOWN('OHL Raw'!E338+((TODAY()-42993)/365),0)</f>
        <v>18</v>
      </c>
      <c r="G338">
        <f>'OHL Raw'!F338</f>
        <v>49</v>
      </c>
      <c r="H338" s="1">
        <f>'OHL Raw'!U338</f>
        <v>12.07</v>
      </c>
      <c r="I338" s="1">
        <f>'OHL Raw'!T338</f>
        <v>591.23</v>
      </c>
      <c r="J338">
        <f>'OHL Raw'!AH338</f>
        <v>22</v>
      </c>
      <c r="K338">
        <f>'OHL Raw'!AI338</f>
        <v>38</v>
      </c>
      <c r="L338" s="1">
        <f t="shared" si="65"/>
        <v>2.2326336620266223</v>
      </c>
      <c r="M338" s="1">
        <f t="shared" si="66"/>
        <v>3.8563672344096207</v>
      </c>
      <c r="N338">
        <f>'OHL Raw'!L338</f>
        <v>43</v>
      </c>
      <c r="O338" s="1">
        <f t="shared" si="67"/>
        <v>4.3637839757793078</v>
      </c>
      <c r="P338">
        <f>'OHL Raw'!AK338</f>
        <v>1</v>
      </c>
      <c r="Q338">
        <f>'OHL Raw'!AN338</f>
        <v>1</v>
      </c>
      <c r="R338">
        <f>'OHL Raw'!AQ338</f>
        <v>41</v>
      </c>
      <c r="S338" s="1">
        <f t="shared" si="72"/>
        <v>2.3255813953488373</v>
      </c>
      <c r="T338" s="1">
        <f t="shared" si="73"/>
        <v>2.3255813953488373</v>
      </c>
      <c r="U338" s="1">
        <f t="shared" si="74"/>
        <v>95.348837209302332</v>
      </c>
      <c r="V338">
        <f>'OHL Raw'!J338</f>
        <v>4</v>
      </c>
      <c r="W338" s="1">
        <f t="shared" si="68"/>
        <v>0.4059333930957495</v>
      </c>
      <c r="X338">
        <f>'OHL Raw'!G338</f>
        <v>1</v>
      </c>
      <c r="Y338" s="1">
        <f t="shared" si="69"/>
        <v>0.10148334827393737</v>
      </c>
      <c r="Z338">
        <f>'OHL Raw'!AJ338</f>
        <v>0</v>
      </c>
      <c r="AA338">
        <f>'OHL Raw'!AM338</f>
        <v>0</v>
      </c>
      <c r="AB338">
        <f>'OHL Raw'!AP338</f>
        <v>1</v>
      </c>
      <c r="AC338" s="1">
        <f t="shared" si="75"/>
        <v>3.0117955375021128</v>
      </c>
      <c r="AD338" s="1">
        <f t="shared" si="70"/>
        <v>0.30564709546221736</v>
      </c>
      <c r="AE338" s="1">
        <f t="shared" si="76"/>
        <v>2.3255813953488373</v>
      </c>
      <c r="AF338" s="1">
        <f t="shared" si="77"/>
        <v>7.0041756686095651</v>
      </c>
      <c r="AG338">
        <f>'OHL Raw'!AB338</f>
        <v>13.35</v>
      </c>
      <c r="AH338">
        <f>'OHL Raw'!AC338</f>
        <v>13.82</v>
      </c>
      <c r="AI338">
        <f>'OHL Raw'!AD338</f>
        <v>44.46</v>
      </c>
      <c r="AJ338">
        <f>'OHL Raw'!AE338</f>
        <v>51.23</v>
      </c>
    </row>
    <row r="339" spans="1:36" x14ac:dyDescent="0.2">
      <c r="A339" t="str">
        <f>'OHL Raw'!B339</f>
        <v>Matthew Kreis</v>
      </c>
      <c r="B339" t="s">
        <v>1748</v>
      </c>
      <c r="C339" t="str">
        <f>'OHL Raw'!C339</f>
        <v>LW</v>
      </c>
      <c r="D339" t="str">
        <f t="shared" si="71"/>
        <v>F</v>
      </c>
      <c r="E339" t="str">
        <f>IF(ISNUMBER(SEARCH("/",'OHL Raw'!D339))=TRUE,"Multiple",'OHL Raw'!D339)</f>
        <v>SAG</v>
      </c>
      <c r="F339" s="2">
        <f ca="1">ROUNDDOWN('OHL Raw'!E339+((TODAY()-42993)/365),0)</f>
        <v>20</v>
      </c>
      <c r="G339">
        <f>'OHL Raw'!F339</f>
        <v>9</v>
      </c>
      <c r="H339" s="1">
        <f>'OHL Raw'!U339</f>
        <v>12.09</v>
      </c>
      <c r="I339" s="1">
        <f>'OHL Raw'!T339</f>
        <v>108.79</v>
      </c>
      <c r="J339">
        <f>'OHL Raw'!AH339</f>
        <v>3</v>
      </c>
      <c r="K339">
        <f>'OHL Raw'!AI339</f>
        <v>6</v>
      </c>
      <c r="L339" s="1">
        <f t="shared" si="65"/>
        <v>1.6545638385881054</v>
      </c>
      <c r="M339" s="1">
        <f t="shared" si="66"/>
        <v>3.3091276771762108</v>
      </c>
      <c r="N339">
        <f>'OHL Raw'!L339</f>
        <v>19</v>
      </c>
      <c r="O339" s="1">
        <f t="shared" si="67"/>
        <v>10.478904311058002</v>
      </c>
      <c r="P339">
        <f>'OHL Raw'!AK339</f>
        <v>2</v>
      </c>
      <c r="Q339">
        <f>'OHL Raw'!AN339</f>
        <v>2</v>
      </c>
      <c r="R339">
        <f>'OHL Raw'!AQ339</f>
        <v>15</v>
      </c>
      <c r="S339" s="1">
        <f t="shared" si="72"/>
        <v>10.526315789473683</v>
      </c>
      <c r="T339" s="1">
        <f t="shared" si="73"/>
        <v>10.526315789473683</v>
      </c>
      <c r="U339" s="1">
        <f t="shared" si="74"/>
        <v>78.94736842105263</v>
      </c>
      <c r="V339">
        <f>'OHL Raw'!J339</f>
        <v>1</v>
      </c>
      <c r="W339" s="1">
        <f t="shared" si="68"/>
        <v>0.55152127952936847</v>
      </c>
      <c r="X339">
        <f>'OHL Raw'!G339</f>
        <v>0</v>
      </c>
      <c r="Y339" s="1">
        <f t="shared" si="69"/>
        <v>0</v>
      </c>
      <c r="Z339">
        <f>'OHL Raw'!AJ339</f>
        <v>0</v>
      </c>
      <c r="AA339">
        <f>'OHL Raw'!AM339</f>
        <v>0</v>
      </c>
      <c r="AB339">
        <f>'OHL Raw'!AP339</f>
        <v>0</v>
      </c>
      <c r="AC339" s="1">
        <f t="shared" si="75"/>
        <v>1.7197809413293674</v>
      </c>
      <c r="AD339" s="1">
        <f t="shared" si="70"/>
        <v>0.94849578527219447</v>
      </c>
      <c r="AE339" s="1">
        <f t="shared" si="76"/>
        <v>0</v>
      </c>
      <c r="AF339" s="1">
        <f t="shared" si="77"/>
        <v>9.0514786385756185</v>
      </c>
      <c r="AG339">
        <f>'OHL Raw'!AB339</f>
        <v>13.86</v>
      </c>
      <c r="AH339">
        <f>'OHL Raw'!AC339</f>
        <v>14.18</v>
      </c>
      <c r="AI339">
        <f>'OHL Raw'!AD339</f>
        <v>50.99</v>
      </c>
      <c r="AJ339">
        <f>'OHL Raw'!AE339</f>
        <v>51.54</v>
      </c>
    </row>
    <row r="340" spans="1:36" x14ac:dyDescent="0.2">
      <c r="A340" t="str">
        <f>'OHL Raw'!B340</f>
        <v>Matthew Philip</v>
      </c>
      <c r="B340" t="s">
        <v>1748</v>
      </c>
      <c r="C340" t="str">
        <f>'OHL Raw'!C340</f>
        <v>C</v>
      </c>
      <c r="D340" t="str">
        <f t="shared" si="71"/>
        <v>F</v>
      </c>
      <c r="E340" t="str">
        <f>IF(ISNUMBER(SEARCH("/",'OHL Raw'!D340))=TRUE,"Multiple",'OHL Raw'!D340)</f>
        <v>NIAG</v>
      </c>
      <c r="F340" s="2">
        <f ca="1">ROUNDDOWN('OHL Raw'!E340+((TODAY()-42993)/365),0)</f>
        <v>18</v>
      </c>
      <c r="G340">
        <f>'OHL Raw'!F340</f>
        <v>68</v>
      </c>
      <c r="H340" s="1">
        <f>'OHL Raw'!U340</f>
        <v>12.11</v>
      </c>
      <c r="I340" s="1">
        <f>'OHL Raw'!T340</f>
        <v>823.27</v>
      </c>
      <c r="J340">
        <f>'OHL Raw'!AH340</f>
        <v>38</v>
      </c>
      <c r="K340">
        <f>'OHL Raw'!AI340</f>
        <v>42</v>
      </c>
      <c r="L340" s="1">
        <f t="shared" si="65"/>
        <v>2.7694438033694899</v>
      </c>
      <c r="M340" s="1">
        <f t="shared" si="66"/>
        <v>3.0609642037241733</v>
      </c>
      <c r="N340">
        <f>'OHL Raw'!L340</f>
        <v>128</v>
      </c>
      <c r="O340" s="1">
        <f t="shared" si="67"/>
        <v>9.3286528113498601</v>
      </c>
      <c r="P340">
        <f>'OHL Raw'!AK340</f>
        <v>26</v>
      </c>
      <c r="Q340">
        <f>'OHL Raw'!AN340</f>
        <v>13</v>
      </c>
      <c r="R340">
        <f>'OHL Raw'!AQ340</f>
        <v>89</v>
      </c>
      <c r="S340" s="1">
        <f t="shared" si="72"/>
        <v>20.3125</v>
      </c>
      <c r="T340" s="1">
        <f t="shared" si="73"/>
        <v>10.15625</v>
      </c>
      <c r="U340" s="1">
        <f t="shared" si="74"/>
        <v>69.53125</v>
      </c>
      <c r="V340">
        <f>'OHL Raw'!J340</f>
        <v>26</v>
      </c>
      <c r="W340" s="1">
        <f t="shared" si="68"/>
        <v>1.8948826023054406</v>
      </c>
      <c r="X340">
        <f>'OHL Raw'!G340</f>
        <v>13</v>
      </c>
      <c r="Y340" s="1">
        <f t="shared" si="69"/>
        <v>0.94744130115272029</v>
      </c>
      <c r="Z340">
        <f>'OHL Raw'!AJ340</f>
        <v>4</v>
      </c>
      <c r="AA340">
        <f>'OHL Raw'!AM340</f>
        <v>4</v>
      </c>
      <c r="AB340">
        <f>'OHL Raw'!AP340</f>
        <v>5</v>
      </c>
      <c r="AC340" s="1">
        <f t="shared" si="75"/>
        <v>13.424551300232853</v>
      </c>
      <c r="AD340" s="1">
        <f t="shared" si="70"/>
        <v>0.97838264240646589</v>
      </c>
      <c r="AE340" s="1">
        <f t="shared" si="76"/>
        <v>10.15625</v>
      </c>
      <c r="AF340" s="1">
        <f t="shared" si="77"/>
        <v>10.487930703306917</v>
      </c>
      <c r="AG340">
        <f>'OHL Raw'!AB340</f>
        <v>12.94</v>
      </c>
      <c r="AH340">
        <f>'OHL Raw'!AC340</f>
        <v>14.07</v>
      </c>
      <c r="AI340">
        <f>'OHL Raw'!AD340</f>
        <v>49.94</v>
      </c>
      <c r="AJ340">
        <f>'OHL Raw'!AE340</f>
        <v>48.01</v>
      </c>
    </row>
    <row r="341" spans="1:36" x14ac:dyDescent="0.2">
      <c r="A341" t="str">
        <f>'OHL Raw'!B341</f>
        <v>Matthew Strome</v>
      </c>
      <c r="B341" t="s">
        <v>1748</v>
      </c>
      <c r="C341" t="str">
        <f>'OHL Raw'!C341</f>
        <v>LW</v>
      </c>
      <c r="D341" t="str">
        <f t="shared" si="71"/>
        <v>F</v>
      </c>
      <c r="E341" t="str">
        <f>IF(ISNUMBER(SEARCH("/",'OHL Raw'!D341))=TRUE,"Multiple",'OHL Raw'!D341)</f>
        <v>HAM</v>
      </c>
      <c r="F341" s="2">
        <f ca="1">ROUNDDOWN('OHL Raw'!E341+((TODAY()-42993)/365),0)</f>
        <v>19</v>
      </c>
      <c r="G341">
        <f>'OHL Raw'!F341</f>
        <v>65</v>
      </c>
      <c r="H341" s="1">
        <f>'OHL Raw'!U341</f>
        <v>16.079999999999998</v>
      </c>
      <c r="I341" s="1">
        <f>'OHL Raw'!T341</f>
        <v>1045.48</v>
      </c>
      <c r="J341">
        <f>'OHL Raw'!AH341</f>
        <v>60</v>
      </c>
      <c r="K341">
        <f>'OHL Raw'!AI341</f>
        <v>50</v>
      </c>
      <c r="L341" s="1">
        <f t="shared" si="65"/>
        <v>3.4433944217010368</v>
      </c>
      <c r="M341" s="1">
        <f t="shared" si="66"/>
        <v>2.8694953514175308</v>
      </c>
      <c r="N341">
        <f>'OHL Raw'!L341</f>
        <v>134</v>
      </c>
      <c r="O341" s="1">
        <f t="shared" si="67"/>
        <v>7.6902475417989828</v>
      </c>
      <c r="P341">
        <f>'OHL Raw'!AK341</f>
        <v>33</v>
      </c>
      <c r="Q341">
        <f>'OHL Raw'!AN341</f>
        <v>24</v>
      </c>
      <c r="R341">
        <f>'OHL Raw'!AQ341</f>
        <v>77</v>
      </c>
      <c r="S341" s="1">
        <f t="shared" si="72"/>
        <v>24.626865671641792</v>
      </c>
      <c r="T341" s="1">
        <f t="shared" si="73"/>
        <v>17.910447761194028</v>
      </c>
      <c r="U341" s="1">
        <f t="shared" si="74"/>
        <v>57.462686567164177</v>
      </c>
      <c r="V341">
        <f>'OHL Raw'!J341</f>
        <v>37</v>
      </c>
      <c r="W341" s="1">
        <f t="shared" si="68"/>
        <v>2.1234265600489723</v>
      </c>
      <c r="X341">
        <f>'OHL Raw'!G341</f>
        <v>25</v>
      </c>
      <c r="Y341" s="1">
        <f t="shared" si="69"/>
        <v>1.4347476757087654</v>
      </c>
      <c r="Z341">
        <f>'OHL Raw'!AJ341</f>
        <v>11</v>
      </c>
      <c r="AA341">
        <f>'OHL Raw'!AM341</f>
        <v>4</v>
      </c>
      <c r="AB341">
        <f>'OHL Raw'!AP341</f>
        <v>10</v>
      </c>
      <c r="AC341" s="1">
        <f t="shared" si="75"/>
        <v>15.953976049954072</v>
      </c>
      <c r="AD341" s="1">
        <f t="shared" si="70"/>
        <v>0.91559720223939656</v>
      </c>
      <c r="AE341" s="1">
        <f t="shared" si="76"/>
        <v>18.656716417910449</v>
      </c>
      <c r="AF341" s="1">
        <f t="shared" si="77"/>
        <v>11.905952276085127</v>
      </c>
      <c r="AG341">
        <f>'OHL Raw'!AB341</f>
        <v>14.7</v>
      </c>
      <c r="AH341">
        <f>'OHL Raw'!AC341</f>
        <v>14.21</v>
      </c>
      <c r="AI341">
        <f>'OHL Raw'!AD341</f>
        <v>55.86</v>
      </c>
      <c r="AJ341">
        <f>'OHL Raw'!AE341</f>
        <v>49.62</v>
      </c>
    </row>
    <row r="342" spans="1:36" x14ac:dyDescent="0.2">
      <c r="A342" t="str">
        <f>'OHL Raw'!B342</f>
        <v>Matthew Struthers</v>
      </c>
      <c r="B342" t="s">
        <v>1748</v>
      </c>
      <c r="C342" t="str">
        <f>'OHL Raw'!C342</f>
        <v>C</v>
      </c>
      <c r="D342" t="str">
        <f t="shared" si="71"/>
        <v>F</v>
      </c>
      <c r="E342" t="str">
        <f>IF(ISNUMBER(SEARCH("/",'OHL Raw'!D342))=TRUE,"Multiple",'OHL Raw'!D342)</f>
        <v>Multiple</v>
      </c>
      <c r="F342" s="2">
        <f ca="1">ROUNDDOWN('OHL Raw'!E342+((TODAY()-42993)/365),0)</f>
        <v>18</v>
      </c>
      <c r="G342">
        <f>'OHL Raw'!F342</f>
        <v>62</v>
      </c>
      <c r="H342" s="1">
        <f>'OHL Raw'!U342</f>
        <v>15.26</v>
      </c>
      <c r="I342" s="1">
        <f>'OHL Raw'!T342</f>
        <v>946.05</v>
      </c>
      <c r="J342">
        <f>'OHL Raw'!AH342</f>
        <v>54</v>
      </c>
      <c r="K342">
        <f>'OHL Raw'!AI342</f>
        <v>42</v>
      </c>
      <c r="L342" s="1">
        <f t="shared" si="65"/>
        <v>3.4247661328682417</v>
      </c>
      <c r="M342" s="1">
        <f t="shared" si="66"/>
        <v>2.6637069922308547</v>
      </c>
      <c r="N342">
        <f>'OHL Raw'!L342</f>
        <v>131</v>
      </c>
      <c r="O342" s="1">
        <f t="shared" si="67"/>
        <v>8.3082289519581423</v>
      </c>
      <c r="P342">
        <f>'OHL Raw'!AK342</f>
        <v>33</v>
      </c>
      <c r="Q342">
        <f>'OHL Raw'!AN342</f>
        <v>26</v>
      </c>
      <c r="R342">
        <f>'OHL Raw'!AQ342</f>
        <v>72</v>
      </c>
      <c r="S342" s="1">
        <f t="shared" si="72"/>
        <v>25.190839694656486</v>
      </c>
      <c r="T342" s="1">
        <f t="shared" si="73"/>
        <v>19.847328244274809</v>
      </c>
      <c r="U342" s="1">
        <f t="shared" si="74"/>
        <v>54.961832061068705</v>
      </c>
      <c r="V342">
        <f>'OHL Raw'!J342</f>
        <v>32</v>
      </c>
      <c r="W342" s="1">
        <f t="shared" si="68"/>
        <v>2.029491041699699</v>
      </c>
      <c r="X342">
        <f>'OHL Raw'!G342</f>
        <v>22</v>
      </c>
      <c r="Y342" s="1">
        <f t="shared" si="69"/>
        <v>1.395275091168543</v>
      </c>
      <c r="Z342">
        <f>'OHL Raw'!AJ342</f>
        <v>7</v>
      </c>
      <c r="AA342">
        <f>'OHL Raw'!AM342</f>
        <v>5</v>
      </c>
      <c r="AB342">
        <f>'OHL Raw'!AP342</f>
        <v>10</v>
      </c>
      <c r="AC342" s="1">
        <f t="shared" si="75"/>
        <v>15.95950201842321</v>
      </c>
      <c r="AD342" s="1">
        <f t="shared" si="70"/>
        <v>1.0121770742618177</v>
      </c>
      <c r="AE342" s="1">
        <f t="shared" si="76"/>
        <v>16.793893129770993</v>
      </c>
      <c r="AF342" s="1">
        <f t="shared" si="77"/>
        <v>12.182825968261991</v>
      </c>
      <c r="AG342">
        <f>'OHL Raw'!AB342</f>
        <v>15.2</v>
      </c>
      <c r="AH342">
        <f>'OHL Raw'!AC342</f>
        <v>14.06</v>
      </c>
      <c r="AI342">
        <f>'OHL Raw'!AD342</f>
        <v>51.58</v>
      </c>
      <c r="AJ342">
        <f>'OHL Raw'!AE342</f>
        <v>48.39</v>
      </c>
    </row>
    <row r="343" spans="1:36" x14ac:dyDescent="0.2">
      <c r="A343" t="str">
        <f>'OHL Raw'!B343</f>
        <v>Matthew Timms</v>
      </c>
      <c r="B343" t="s">
        <v>1748</v>
      </c>
      <c r="C343" t="str">
        <f>'OHL Raw'!C343</f>
        <v>D</v>
      </c>
      <c r="D343" t="str">
        <f t="shared" si="71"/>
        <v>D</v>
      </c>
      <c r="E343" t="str">
        <f>IF(ISNUMBER(SEARCH("/",'OHL Raw'!D343))=TRUE,"Multiple",'OHL Raw'!D343)</f>
        <v>PBO</v>
      </c>
      <c r="F343" s="2">
        <f ca="1">ROUNDDOWN('OHL Raw'!E343+((TODAY()-42993)/365),0)</f>
        <v>20</v>
      </c>
      <c r="G343">
        <f>'OHL Raw'!F343</f>
        <v>46</v>
      </c>
      <c r="H343" s="1">
        <f>'OHL Raw'!U343</f>
        <v>16.920000000000002</v>
      </c>
      <c r="I343" s="1">
        <f>'OHL Raw'!T343</f>
        <v>778.12</v>
      </c>
      <c r="J343">
        <f>'OHL Raw'!AH343</f>
        <v>35</v>
      </c>
      <c r="K343">
        <f>'OHL Raw'!AI343</f>
        <v>49</v>
      </c>
      <c r="L343" s="1">
        <f t="shared" si="65"/>
        <v>2.6988125224901043</v>
      </c>
      <c r="M343" s="1">
        <f t="shared" si="66"/>
        <v>3.7783375314861463</v>
      </c>
      <c r="N343">
        <f>'OHL Raw'!L343</f>
        <v>49</v>
      </c>
      <c r="O343" s="1">
        <f t="shared" si="67"/>
        <v>3.7783375314861463</v>
      </c>
      <c r="P343">
        <f>'OHL Raw'!AK343</f>
        <v>3</v>
      </c>
      <c r="Q343">
        <f>'OHL Raw'!AN343</f>
        <v>2</v>
      </c>
      <c r="R343">
        <f>'OHL Raw'!AQ343</f>
        <v>44</v>
      </c>
      <c r="S343" s="1">
        <f t="shared" si="72"/>
        <v>6.1224489795918364</v>
      </c>
      <c r="T343" s="1">
        <f t="shared" si="73"/>
        <v>4.0816326530612246</v>
      </c>
      <c r="U343" s="1">
        <f t="shared" si="74"/>
        <v>89.795918367346943</v>
      </c>
      <c r="V343">
        <f>'OHL Raw'!J343</f>
        <v>9</v>
      </c>
      <c r="W343" s="1">
        <f t="shared" si="68"/>
        <v>0.69398036292602683</v>
      </c>
      <c r="X343">
        <f>'OHL Raw'!G343</f>
        <v>2</v>
      </c>
      <c r="Y343" s="1">
        <f t="shared" si="69"/>
        <v>0.15421785842800595</v>
      </c>
      <c r="Z343">
        <f>'OHL Raw'!AJ343</f>
        <v>0</v>
      </c>
      <c r="AA343">
        <f>'OHL Raw'!AM343</f>
        <v>0</v>
      </c>
      <c r="AB343">
        <f>'OHL Raw'!AP343</f>
        <v>2</v>
      </c>
      <c r="AC343" s="1">
        <f t="shared" si="75"/>
        <v>3.7973918985030983</v>
      </c>
      <c r="AD343" s="1">
        <f t="shared" si="70"/>
        <v>0.29281282309950379</v>
      </c>
      <c r="AE343" s="1">
        <f t="shared" si="76"/>
        <v>4.0816326530612246</v>
      </c>
      <c r="AF343" s="1">
        <f t="shared" si="77"/>
        <v>7.7497793847002008</v>
      </c>
      <c r="AG343">
        <f>'OHL Raw'!AB343</f>
        <v>13.31</v>
      </c>
      <c r="AH343">
        <f>'OHL Raw'!AC343</f>
        <v>14.24</v>
      </c>
      <c r="AI343">
        <f>'OHL Raw'!AD343</f>
        <v>44.68</v>
      </c>
      <c r="AJ343">
        <f>'OHL Raw'!AE343</f>
        <v>52.23</v>
      </c>
    </row>
    <row r="344" spans="1:36" x14ac:dyDescent="0.2">
      <c r="A344" t="str">
        <f>'OHL Raw'!B344</f>
        <v>Matthew Titus</v>
      </c>
      <c r="B344" t="s">
        <v>1748</v>
      </c>
      <c r="C344" t="str">
        <f>'OHL Raw'!C344</f>
        <v>RW</v>
      </c>
      <c r="D344" t="str">
        <f t="shared" si="71"/>
        <v>F</v>
      </c>
      <c r="E344" t="str">
        <f>IF(ISNUMBER(SEARCH("/",'OHL Raw'!D344))=TRUE,"Multiple",'OHL Raw'!D344)</f>
        <v>MISS</v>
      </c>
      <c r="F344" s="2">
        <f ca="1">ROUNDDOWN('OHL Raw'!E344+((TODAY()-42993)/365),0)</f>
        <v>19</v>
      </c>
      <c r="G344">
        <f>'OHL Raw'!F344</f>
        <v>11</v>
      </c>
      <c r="H344" s="1">
        <f>'OHL Raw'!U344</f>
        <v>7.54</v>
      </c>
      <c r="I344" s="1">
        <f>'OHL Raw'!T344</f>
        <v>82.92</v>
      </c>
      <c r="J344">
        <f>'OHL Raw'!AH344</f>
        <v>0</v>
      </c>
      <c r="K344">
        <f>'OHL Raw'!AI344</f>
        <v>5</v>
      </c>
      <c r="L344" s="1">
        <f t="shared" si="65"/>
        <v>0</v>
      </c>
      <c r="M344" s="1">
        <f t="shared" si="66"/>
        <v>3.6179450072358899</v>
      </c>
      <c r="N344">
        <f>'OHL Raw'!L344</f>
        <v>9</v>
      </c>
      <c r="O344" s="1">
        <f t="shared" si="67"/>
        <v>6.5123010130246017</v>
      </c>
      <c r="P344">
        <f>'OHL Raw'!AK344</f>
        <v>2</v>
      </c>
      <c r="Q344">
        <f>'OHL Raw'!AN344</f>
        <v>1</v>
      </c>
      <c r="R344">
        <f>'OHL Raw'!AQ344</f>
        <v>6</v>
      </c>
      <c r="S344" s="1">
        <f t="shared" si="72"/>
        <v>22.222222222222221</v>
      </c>
      <c r="T344" s="1">
        <f t="shared" si="73"/>
        <v>11.111111111111111</v>
      </c>
      <c r="U344" s="1">
        <f t="shared" si="74"/>
        <v>66.666666666666657</v>
      </c>
      <c r="V344">
        <f>'OHL Raw'!J344</f>
        <v>0</v>
      </c>
      <c r="W344" s="1">
        <f t="shared" si="68"/>
        <v>0</v>
      </c>
      <c r="X344">
        <f>'OHL Raw'!G344</f>
        <v>0</v>
      </c>
      <c r="Y344" s="1">
        <f t="shared" si="69"/>
        <v>0</v>
      </c>
      <c r="Z344">
        <f>'OHL Raw'!AJ344</f>
        <v>0</v>
      </c>
      <c r="AA344">
        <f>'OHL Raw'!AM344</f>
        <v>0</v>
      </c>
      <c r="AB344">
        <f>'OHL Raw'!AP344</f>
        <v>0</v>
      </c>
      <c r="AC344" s="1">
        <f t="shared" si="75"/>
        <v>0.97830427743418802</v>
      </c>
      <c r="AD344" s="1">
        <f t="shared" si="70"/>
        <v>0.70789021522010709</v>
      </c>
      <c r="AE344" s="1">
        <f t="shared" si="76"/>
        <v>0</v>
      </c>
      <c r="AF344" s="1">
        <f t="shared" si="77"/>
        <v>10.870047527046532</v>
      </c>
      <c r="AG344">
        <f>'OHL Raw'!AB344</f>
        <v>13.85</v>
      </c>
      <c r="AH344">
        <f>'OHL Raw'!AC344</f>
        <v>13.74</v>
      </c>
      <c r="AI344">
        <f>'OHL Raw'!AD344</f>
        <v>41.64</v>
      </c>
      <c r="AJ344">
        <f>'OHL Raw'!AE344</f>
        <v>51</v>
      </c>
    </row>
    <row r="345" spans="1:36" x14ac:dyDescent="0.2">
      <c r="A345" t="str">
        <f>'OHL Raw'!B345</f>
        <v>Matyas Svoboda</v>
      </c>
      <c r="B345" t="s">
        <v>1748</v>
      </c>
      <c r="C345" t="str">
        <f>'OHL Raw'!C345</f>
        <v>LW</v>
      </c>
      <c r="D345" t="str">
        <f t="shared" si="71"/>
        <v>F</v>
      </c>
      <c r="E345" t="str">
        <f>IF(ISNUMBER(SEARCH("/",'OHL Raw'!D345))=TRUE,"Multiple",'OHL Raw'!D345)</f>
        <v>PBO</v>
      </c>
      <c r="F345" s="2">
        <f ca="1">ROUNDDOWN('OHL Raw'!E345+((TODAY()-42993)/365),0)</f>
        <v>19</v>
      </c>
      <c r="G345">
        <f>'OHL Raw'!F345</f>
        <v>34</v>
      </c>
      <c r="H345" s="1">
        <f>'OHL Raw'!U345</f>
        <v>8.2899999999999991</v>
      </c>
      <c r="I345" s="1">
        <f>'OHL Raw'!T345</f>
        <v>281.86</v>
      </c>
      <c r="J345">
        <f>'OHL Raw'!AH345</f>
        <v>7</v>
      </c>
      <c r="K345">
        <f>'OHL Raw'!AI345</f>
        <v>13</v>
      </c>
      <c r="L345" s="1">
        <f t="shared" si="65"/>
        <v>1.4901014688143048</v>
      </c>
      <c r="M345" s="1">
        <f t="shared" si="66"/>
        <v>2.7673312992265662</v>
      </c>
      <c r="N345">
        <f>'OHL Raw'!L345</f>
        <v>23</v>
      </c>
      <c r="O345" s="1">
        <f t="shared" si="67"/>
        <v>4.8960476832470023</v>
      </c>
      <c r="P345">
        <f>'OHL Raw'!AK345</f>
        <v>5</v>
      </c>
      <c r="Q345">
        <f>'OHL Raw'!AN345</f>
        <v>2</v>
      </c>
      <c r="R345">
        <f>'OHL Raw'!AQ345</f>
        <v>16</v>
      </c>
      <c r="S345" s="1">
        <f t="shared" si="72"/>
        <v>21.739130434782609</v>
      </c>
      <c r="T345" s="1">
        <f t="shared" si="73"/>
        <v>8.695652173913043</v>
      </c>
      <c r="U345" s="1">
        <f t="shared" si="74"/>
        <v>69.565217391304344</v>
      </c>
      <c r="V345">
        <f>'OHL Raw'!J345</f>
        <v>2</v>
      </c>
      <c r="W345" s="1">
        <f t="shared" si="68"/>
        <v>0.42574327680408708</v>
      </c>
      <c r="X345">
        <f>'OHL Raw'!G345</f>
        <v>2</v>
      </c>
      <c r="Y345" s="1">
        <f t="shared" si="69"/>
        <v>0.42574327680408708</v>
      </c>
      <c r="Z345">
        <f>'OHL Raw'!AJ345</f>
        <v>1</v>
      </c>
      <c r="AA345">
        <f>'OHL Raw'!AM345</f>
        <v>1</v>
      </c>
      <c r="AB345">
        <f>'OHL Raw'!AP345</f>
        <v>0</v>
      </c>
      <c r="AC345" s="1">
        <f t="shared" si="75"/>
        <v>2.4283202084320852</v>
      </c>
      <c r="AD345" s="1">
        <f t="shared" si="70"/>
        <v>0.51692050133372991</v>
      </c>
      <c r="AE345" s="1">
        <f t="shared" si="76"/>
        <v>8.695652173913043</v>
      </c>
      <c r="AF345" s="1">
        <f t="shared" si="77"/>
        <v>10.557913949704718</v>
      </c>
      <c r="AG345">
        <f>'OHL Raw'!AB345</f>
        <v>12.99</v>
      </c>
      <c r="AH345">
        <f>'OHL Raw'!AC345</f>
        <v>13.26</v>
      </c>
      <c r="AI345">
        <f>'OHL Raw'!AD345</f>
        <v>40.96</v>
      </c>
      <c r="AJ345">
        <f>'OHL Raw'!AE345</f>
        <v>51.79</v>
      </c>
    </row>
    <row r="346" spans="1:36" x14ac:dyDescent="0.2">
      <c r="A346" t="str">
        <f>'OHL Raw'!B346</f>
        <v>Maurizio Colella</v>
      </c>
      <c r="B346" t="s">
        <v>1748</v>
      </c>
      <c r="C346" t="str">
        <f>'OHL Raw'!C346</f>
        <v>LW</v>
      </c>
      <c r="D346" t="str">
        <f t="shared" si="71"/>
        <v>F</v>
      </c>
      <c r="E346" t="str">
        <f>IF(ISNUMBER(SEARCH("/",'OHL Raw'!D346))=TRUE,"Multiple",'OHL Raw'!D346)</f>
        <v>FLNT</v>
      </c>
      <c r="F346" s="2">
        <f ca="1">ROUNDDOWN('OHL Raw'!E346+((TODAY()-42993)/365),0)</f>
        <v>21</v>
      </c>
      <c r="G346">
        <f>'OHL Raw'!F346</f>
        <v>67</v>
      </c>
      <c r="H346" s="1">
        <f>'OHL Raw'!U346</f>
        <v>15.73</v>
      </c>
      <c r="I346" s="1">
        <f>'OHL Raw'!T346</f>
        <v>1053.8599999999999</v>
      </c>
      <c r="J346">
        <f>'OHL Raw'!AH346</f>
        <v>50</v>
      </c>
      <c r="K346">
        <f>'OHL Raw'!AI346</f>
        <v>76</v>
      </c>
      <c r="L346" s="1">
        <f t="shared" si="65"/>
        <v>2.8466779268593552</v>
      </c>
      <c r="M346" s="1">
        <f t="shared" si="66"/>
        <v>4.3269504488262207</v>
      </c>
      <c r="N346">
        <f>'OHL Raw'!L346</f>
        <v>172</v>
      </c>
      <c r="O346" s="1">
        <f t="shared" si="67"/>
        <v>9.7925720683961828</v>
      </c>
      <c r="P346">
        <f>'OHL Raw'!AK346</f>
        <v>19</v>
      </c>
      <c r="Q346">
        <f>'OHL Raw'!AN346</f>
        <v>17</v>
      </c>
      <c r="R346">
        <f>'OHL Raw'!AQ346</f>
        <v>136</v>
      </c>
      <c r="S346" s="1">
        <f t="shared" si="72"/>
        <v>11.046511627906977</v>
      </c>
      <c r="T346" s="1">
        <f t="shared" si="73"/>
        <v>9.8837209302325579</v>
      </c>
      <c r="U346" s="1">
        <f t="shared" si="74"/>
        <v>79.069767441860463</v>
      </c>
      <c r="V346">
        <f>'OHL Raw'!J346</f>
        <v>25</v>
      </c>
      <c r="W346" s="1">
        <f t="shared" si="68"/>
        <v>1.4233389634296776</v>
      </c>
      <c r="X346">
        <f>'OHL Raw'!G346</f>
        <v>14</v>
      </c>
      <c r="Y346" s="1">
        <f t="shared" si="69"/>
        <v>0.7970698195206195</v>
      </c>
      <c r="Z346">
        <f>'OHL Raw'!AJ346</f>
        <v>3</v>
      </c>
      <c r="AA346">
        <f>'OHL Raw'!AM346</f>
        <v>2</v>
      </c>
      <c r="AB346">
        <f>'OHL Raw'!AP346</f>
        <v>9</v>
      </c>
      <c r="AC346" s="1">
        <f t="shared" si="75"/>
        <v>15.593679294499241</v>
      </c>
      <c r="AD346" s="1">
        <f t="shared" si="70"/>
        <v>0.88780365292349517</v>
      </c>
      <c r="AE346" s="1">
        <f t="shared" si="76"/>
        <v>8.1395348837209305</v>
      </c>
      <c r="AF346" s="1">
        <f t="shared" si="77"/>
        <v>9.066092613080956</v>
      </c>
      <c r="AG346">
        <f>'OHL Raw'!AB346</f>
        <v>15.02</v>
      </c>
      <c r="AH346">
        <f>'OHL Raw'!AC346</f>
        <v>14.21</v>
      </c>
      <c r="AI346">
        <f>'OHL Raw'!AD346</f>
        <v>37.18</v>
      </c>
      <c r="AJ346">
        <f>'OHL Raw'!AE346</f>
        <v>51.33</v>
      </c>
    </row>
    <row r="347" spans="1:36" x14ac:dyDescent="0.2">
      <c r="A347" t="str">
        <f>'OHL Raw'!B347</f>
        <v>Max Grondin</v>
      </c>
      <c r="B347" t="s">
        <v>1748</v>
      </c>
      <c r="C347" t="str">
        <f>'OHL Raw'!C347</f>
        <v>C</v>
      </c>
      <c r="D347" t="str">
        <f t="shared" si="71"/>
        <v>F</v>
      </c>
      <c r="E347" t="str">
        <f>IF(ISNUMBER(SEARCH("/",'OHL Raw'!D347))=TRUE,"Multiple",'OHL Raw'!D347)</f>
        <v>SAG</v>
      </c>
      <c r="F347" s="2">
        <f ca="1">ROUNDDOWN('OHL Raw'!E347+((TODAY()-42993)/365),0)</f>
        <v>17</v>
      </c>
      <c r="G347">
        <f>'OHL Raw'!F347</f>
        <v>66</v>
      </c>
      <c r="H347" s="1">
        <f>'OHL Raw'!U347</f>
        <v>12.74</v>
      </c>
      <c r="I347" s="1">
        <f>'OHL Raw'!T347</f>
        <v>840.57</v>
      </c>
      <c r="J347">
        <f>'OHL Raw'!AH347</f>
        <v>37</v>
      </c>
      <c r="K347">
        <f>'OHL Raw'!AI347</f>
        <v>39</v>
      </c>
      <c r="L347" s="1">
        <f t="shared" si="65"/>
        <v>2.6410649916128341</v>
      </c>
      <c r="M347" s="1">
        <f t="shared" si="66"/>
        <v>2.7838252614297438</v>
      </c>
      <c r="N347">
        <f>'OHL Raw'!L347</f>
        <v>92</v>
      </c>
      <c r="O347" s="1">
        <f t="shared" si="67"/>
        <v>6.5669724115778578</v>
      </c>
      <c r="P347">
        <f>'OHL Raw'!AK347</f>
        <v>28</v>
      </c>
      <c r="Q347">
        <f>'OHL Raw'!AN347</f>
        <v>17</v>
      </c>
      <c r="R347">
        <f>'OHL Raw'!AQ347</f>
        <v>47</v>
      </c>
      <c r="S347" s="1">
        <f t="shared" si="72"/>
        <v>30.434782608695656</v>
      </c>
      <c r="T347" s="1">
        <f t="shared" si="73"/>
        <v>18.478260869565215</v>
      </c>
      <c r="U347" s="1">
        <f t="shared" si="74"/>
        <v>51.086956521739133</v>
      </c>
      <c r="V347">
        <f>'OHL Raw'!J347</f>
        <v>21</v>
      </c>
      <c r="W347" s="1">
        <f t="shared" si="68"/>
        <v>1.4989828330775543</v>
      </c>
      <c r="X347">
        <f>'OHL Raw'!G347</f>
        <v>11</v>
      </c>
      <c r="Y347" s="1">
        <f t="shared" si="69"/>
        <v>0.78518148399300469</v>
      </c>
      <c r="Z347">
        <f>'OHL Raw'!AJ347</f>
        <v>3</v>
      </c>
      <c r="AA347">
        <f>'OHL Raw'!AM347</f>
        <v>2</v>
      </c>
      <c r="AB347">
        <f>'OHL Raw'!AP347</f>
        <v>6</v>
      </c>
      <c r="AC347" s="1">
        <f t="shared" si="75"/>
        <v>11.809587658522515</v>
      </c>
      <c r="AD347" s="1">
        <f t="shared" si="70"/>
        <v>0.84296996027856208</v>
      </c>
      <c r="AE347" s="1">
        <f t="shared" si="76"/>
        <v>11.956521739130435</v>
      </c>
      <c r="AF347" s="1">
        <f t="shared" si="77"/>
        <v>12.836508324480993</v>
      </c>
      <c r="AG347">
        <f>'OHL Raw'!AB347</f>
        <v>13.72</v>
      </c>
      <c r="AH347">
        <f>'OHL Raw'!AC347</f>
        <v>14.02</v>
      </c>
      <c r="AI347">
        <f>'OHL Raw'!AD347</f>
        <v>46.02</v>
      </c>
      <c r="AJ347">
        <f>'OHL Raw'!AE347</f>
        <v>51.79</v>
      </c>
    </row>
    <row r="348" spans="1:36" x14ac:dyDescent="0.2">
      <c r="A348" t="str">
        <f>'OHL Raw'!B348</f>
        <v>Max Jones</v>
      </c>
      <c r="B348" t="s">
        <v>1748</v>
      </c>
      <c r="C348" t="str">
        <f>'OHL Raw'!C348</f>
        <v>LW</v>
      </c>
      <c r="D348" t="str">
        <f t="shared" si="71"/>
        <v>F</v>
      </c>
      <c r="E348" t="str">
        <f>IF(ISNUMBER(SEARCH("/",'OHL Raw'!D348))=TRUE,"Multiple",'OHL Raw'!D348)</f>
        <v>Multiple</v>
      </c>
      <c r="F348" s="2">
        <f ca="1">ROUNDDOWN('OHL Raw'!E348+((TODAY()-42993)/365),0)</f>
        <v>20</v>
      </c>
      <c r="G348">
        <f>'OHL Raw'!F348</f>
        <v>31</v>
      </c>
      <c r="H348" s="1">
        <f>'OHL Raw'!U348</f>
        <v>15.91</v>
      </c>
      <c r="I348" s="1">
        <f>'OHL Raw'!T348</f>
        <v>493.27</v>
      </c>
      <c r="J348">
        <f>'OHL Raw'!AH348</f>
        <v>25</v>
      </c>
      <c r="K348">
        <f>'OHL Raw'!AI348</f>
        <v>20</v>
      </c>
      <c r="L348" s="1">
        <f t="shared" si="65"/>
        <v>3.0409309303221361</v>
      </c>
      <c r="M348" s="1">
        <f t="shared" si="66"/>
        <v>2.4327447442577088</v>
      </c>
      <c r="N348">
        <f>'OHL Raw'!L348</f>
        <v>88</v>
      </c>
      <c r="O348" s="1">
        <f t="shared" si="67"/>
        <v>10.704076874733918</v>
      </c>
      <c r="P348">
        <f>'OHL Raw'!AK348</f>
        <v>14</v>
      </c>
      <c r="Q348">
        <f>'OHL Raw'!AN348</f>
        <v>15</v>
      </c>
      <c r="R348">
        <f>'OHL Raw'!AQ348</f>
        <v>59</v>
      </c>
      <c r="S348" s="1">
        <f t="shared" si="72"/>
        <v>15.909090909090908</v>
      </c>
      <c r="T348" s="1">
        <f t="shared" si="73"/>
        <v>17.045454545454543</v>
      </c>
      <c r="U348" s="1">
        <f t="shared" si="74"/>
        <v>67.045454545454547</v>
      </c>
      <c r="V348">
        <f>'OHL Raw'!J348</f>
        <v>17</v>
      </c>
      <c r="W348" s="1">
        <f t="shared" si="68"/>
        <v>2.0678330326190526</v>
      </c>
      <c r="X348">
        <f>'OHL Raw'!G348</f>
        <v>14</v>
      </c>
      <c r="Y348" s="1">
        <f t="shared" si="69"/>
        <v>1.7029213209803962</v>
      </c>
      <c r="Z348">
        <f>'OHL Raw'!AJ348</f>
        <v>5</v>
      </c>
      <c r="AA348">
        <f>'OHL Raw'!AM348</f>
        <v>1</v>
      </c>
      <c r="AB348">
        <f>'OHL Raw'!AP348</f>
        <v>8</v>
      </c>
      <c r="AC348" s="1">
        <f t="shared" si="75"/>
        <v>9.2469647852587045</v>
      </c>
      <c r="AD348" s="1">
        <f t="shared" si="70"/>
        <v>1.1247752490837113</v>
      </c>
      <c r="AE348" s="1">
        <f t="shared" si="76"/>
        <v>15.909090909090908</v>
      </c>
      <c r="AF348" s="1">
        <f t="shared" si="77"/>
        <v>10.507914528703072</v>
      </c>
      <c r="AG348">
        <f>'OHL Raw'!AB348</f>
        <v>15.37</v>
      </c>
      <c r="AH348">
        <f>'OHL Raw'!AC348</f>
        <v>14.71</v>
      </c>
      <c r="AI348">
        <f>'OHL Raw'!AD348</f>
        <v>54.59</v>
      </c>
      <c r="AJ348">
        <f>'OHL Raw'!AE348</f>
        <v>49.05</v>
      </c>
    </row>
    <row r="349" spans="1:36" x14ac:dyDescent="0.2">
      <c r="A349" t="str">
        <f>'OHL Raw'!B349</f>
        <v>Max Kislinger</v>
      </c>
      <c r="B349" t="s">
        <v>1748</v>
      </c>
      <c r="C349" t="str">
        <f>'OHL Raw'!C349</f>
        <v>LW</v>
      </c>
      <c r="D349" t="str">
        <f t="shared" si="71"/>
        <v>F</v>
      </c>
      <c r="E349" t="str">
        <f>IF(ISNUMBER(SEARCH("/",'OHL Raw'!D349))=TRUE,"Multiple",'OHL Raw'!D349)</f>
        <v>FLNT</v>
      </c>
      <c r="F349" s="2">
        <f ca="1">ROUNDDOWN('OHL Raw'!E349+((TODAY()-42993)/365),0)</f>
        <v>20</v>
      </c>
      <c r="G349">
        <f>'OHL Raw'!F349</f>
        <v>58</v>
      </c>
      <c r="H349" s="1">
        <f>'OHL Raw'!U349</f>
        <v>11</v>
      </c>
      <c r="I349" s="1">
        <f>'OHL Raw'!T349</f>
        <v>638.16999999999996</v>
      </c>
      <c r="J349">
        <f>'OHL Raw'!AH349</f>
        <v>25</v>
      </c>
      <c r="K349">
        <f>'OHL Raw'!AI349</f>
        <v>35</v>
      </c>
      <c r="L349" s="1">
        <f t="shared" si="65"/>
        <v>2.3504708776658259</v>
      </c>
      <c r="M349" s="1">
        <f t="shared" si="66"/>
        <v>3.2906592287321565</v>
      </c>
      <c r="N349">
        <f>'OHL Raw'!L349</f>
        <v>75</v>
      </c>
      <c r="O349" s="1">
        <f t="shared" si="67"/>
        <v>7.0514126329974776</v>
      </c>
      <c r="P349">
        <f>'OHL Raw'!AK349</f>
        <v>13</v>
      </c>
      <c r="Q349">
        <f>'OHL Raw'!AN349</f>
        <v>11</v>
      </c>
      <c r="R349">
        <f>'OHL Raw'!AQ349</f>
        <v>51</v>
      </c>
      <c r="S349" s="1">
        <f t="shared" si="72"/>
        <v>17.333333333333336</v>
      </c>
      <c r="T349" s="1">
        <f t="shared" si="73"/>
        <v>14.666666666666666</v>
      </c>
      <c r="U349" s="1">
        <f t="shared" si="74"/>
        <v>68</v>
      </c>
      <c r="V349">
        <f>'OHL Raw'!J349</f>
        <v>10</v>
      </c>
      <c r="W349" s="1">
        <f t="shared" si="68"/>
        <v>0.94018835106633047</v>
      </c>
      <c r="X349">
        <f>'OHL Raw'!G349</f>
        <v>6</v>
      </c>
      <c r="Y349" s="1">
        <f t="shared" si="69"/>
        <v>0.56411301063979824</v>
      </c>
      <c r="Z349">
        <f>'OHL Raw'!AJ349</f>
        <v>2</v>
      </c>
      <c r="AA349">
        <f>'OHL Raw'!AM349</f>
        <v>2</v>
      </c>
      <c r="AB349">
        <f>'OHL Raw'!AP349</f>
        <v>2</v>
      </c>
      <c r="AC349" s="1">
        <f t="shared" si="75"/>
        <v>7.8648975847351039</v>
      </c>
      <c r="AD349" s="1">
        <f t="shared" si="70"/>
        <v>0.73944850914976612</v>
      </c>
      <c r="AE349" s="1">
        <f t="shared" si="76"/>
        <v>8</v>
      </c>
      <c r="AF349" s="1">
        <f t="shared" si="77"/>
        <v>10.486530112980139</v>
      </c>
      <c r="AG349">
        <f>'OHL Raw'!AB349</f>
        <v>13.68</v>
      </c>
      <c r="AH349">
        <f>'OHL Raw'!AC349</f>
        <v>13.99</v>
      </c>
      <c r="AI349">
        <f>'OHL Raw'!AD349</f>
        <v>36.049999999999997</v>
      </c>
      <c r="AJ349">
        <f>'OHL Raw'!AE349</f>
        <v>52.25</v>
      </c>
    </row>
    <row r="350" spans="1:36" x14ac:dyDescent="0.2">
      <c r="A350" t="str">
        <f>'OHL Raw'!B350</f>
        <v>Maxim Golod</v>
      </c>
      <c r="B350" t="s">
        <v>1748</v>
      </c>
      <c r="C350" t="str">
        <f>'OHL Raw'!C350</f>
        <v>LW</v>
      </c>
      <c r="D350" t="str">
        <f t="shared" si="71"/>
        <v>F</v>
      </c>
      <c r="E350" t="str">
        <f>IF(ISNUMBER(SEARCH("/",'OHL Raw'!D350))=TRUE,"Multiple",'OHL Raw'!D350)</f>
        <v>ER</v>
      </c>
      <c r="F350" s="2">
        <f ca="1">ROUNDDOWN('OHL Raw'!E350+((TODAY()-42993)/365),0)</f>
        <v>17</v>
      </c>
      <c r="G350">
        <f>'OHL Raw'!F350</f>
        <v>61</v>
      </c>
      <c r="H350" s="1">
        <f>'OHL Raw'!U350</f>
        <v>12.95</v>
      </c>
      <c r="I350" s="1">
        <f>'OHL Raw'!T350</f>
        <v>790.16</v>
      </c>
      <c r="J350">
        <f>'OHL Raw'!AH350</f>
        <v>40</v>
      </c>
      <c r="K350">
        <f>'OHL Raw'!AI350</f>
        <v>44</v>
      </c>
      <c r="L350" s="1">
        <f t="shared" si="65"/>
        <v>3.0373595221221019</v>
      </c>
      <c r="M350" s="1">
        <f t="shared" si="66"/>
        <v>3.3410954743343124</v>
      </c>
      <c r="N350">
        <f>'OHL Raw'!L350</f>
        <v>102</v>
      </c>
      <c r="O350" s="1">
        <f t="shared" si="67"/>
        <v>7.7452667814113605</v>
      </c>
      <c r="P350">
        <f>'OHL Raw'!AK350</f>
        <v>27</v>
      </c>
      <c r="Q350">
        <f>'OHL Raw'!AN350</f>
        <v>14</v>
      </c>
      <c r="R350">
        <f>'OHL Raw'!AQ350</f>
        <v>61</v>
      </c>
      <c r="S350" s="1">
        <f t="shared" si="72"/>
        <v>26.47058823529412</v>
      </c>
      <c r="T350" s="1">
        <f t="shared" si="73"/>
        <v>13.725490196078432</v>
      </c>
      <c r="U350" s="1">
        <f t="shared" si="74"/>
        <v>59.803921568627452</v>
      </c>
      <c r="V350">
        <f>'OHL Raw'!J350</f>
        <v>22</v>
      </c>
      <c r="W350" s="1">
        <f t="shared" si="68"/>
        <v>1.6705477371671562</v>
      </c>
      <c r="X350">
        <f>'OHL Raw'!G350</f>
        <v>9</v>
      </c>
      <c r="Y350" s="1">
        <f t="shared" si="69"/>
        <v>0.68340589247747296</v>
      </c>
      <c r="Z350">
        <f>'OHL Raw'!AJ350</f>
        <v>5</v>
      </c>
      <c r="AA350">
        <f>'OHL Raw'!AM350</f>
        <v>1</v>
      </c>
      <c r="AB350">
        <f>'OHL Raw'!AP350</f>
        <v>3</v>
      </c>
      <c r="AC350" s="1">
        <f t="shared" si="75"/>
        <v>12.004064759771307</v>
      </c>
      <c r="AD350" s="1">
        <f t="shared" si="70"/>
        <v>0.91151651005654355</v>
      </c>
      <c r="AE350" s="1">
        <f t="shared" si="76"/>
        <v>8.8235294117647065</v>
      </c>
      <c r="AF350" s="1">
        <f t="shared" si="77"/>
        <v>11.768690940952263</v>
      </c>
      <c r="AG350">
        <f>'OHL Raw'!AB350</f>
        <v>14.08</v>
      </c>
      <c r="AH350">
        <f>'OHL Raw'!AC350</f>
        <v>13.88</v>
      </c>
      <c r="AI350">
        <f>'OHL Raw'!AD350</f>
        <v>45.07</v>
      </c>
      <c r="AJ350">
        <f>'OHL Raw'!AE350</f>
        <v>49.93</v>
      </c>
    </row>
    <row r="351" spans="1:36" x14ac:dyDescent="0.2">
      <c r="A351" t="str">
        <f>'OHL Raw'!B351</f>
        <v>Maxim Trepanier</v>
      </c>
      <c r="B351" t="s">
        <v>1748</v>
      </c>
      <c r="C351" t="str">
        <f>'OHL Raw'!C351</f>
        <v>C</v>
      </c>
      <c r="D351" t="str">
        <f t="shared" si="71"/>
        <v>F</v>
      </c>
      <c r="E351" t="str">
        <f>IF(ISNUMBER(SEARCH("/",'OHL Raw'!D351))=TRUE,"Multiple",'OHL Raw'!D351)</f>
        <v>GAT</v>
      </c>
      <c r="F351" s="2">
        <f ca="1">ROUNDDOWN('OHL Raw'!E351+((TODAY()-42993)/365),0)</f>
        <v>2017</v>
      </c>
      <c r="G351">
        <f>'OHL Raw'!F351</f>
        <v>1</v>
      </c>
      <c r="H351" s="1">
        <f>'OHL Raw'!U351</f>
        <v>0</v>
      </c>
      <c r="I351" s="1">
        <f>'OHL Raw'!T351</f>
        <v>0</v>
      </c>
      <c r="J351">
        <f>'OHL Raw'!AH351</f>
        <v>0</v>
      </c>
      <c r="K351">
        <f>'OHL Raw'!AI351</f>
        <v>0</v>
      </c>
      <c r="L351" s="1" t="e">
        <f t="shared" si="65"/>
        <v>#DIV/0!</v>
      </c>
      <c r="M351" s="1" t="e">
        <f t="shared" si="66"/>
        <v>#DIV/0!</v>
      </c>
      <c r="N351">
        <f>'OHL Raw'!L351</f>
        <v>0</v>
      </c>
      <c r="O351" s="1" t="e">
        <f t="shared" si="67"/>
        <v>#DIV/0!</v>
      </c>
      <c r="P351">
        <f>'OHL Raw'!AK351</f>
        <v>0</v>
      </c>
      <c r="Q351">
        <f>'OHL Raw'!AN351</f>
        <v>0</v>
      </c>
      <c r="R351">
        <f>'OHL Raw'!AQ351</f>
        <v>0</v>
      </c>
      <c r="S351" s="1" t="e">
        <f t="shared" si="72"/>
        <v>#DIV/0!</v>
      </c>
      <c r="T351" s="1" t="e">
        <f t="shared" si="73"/>
        <v>#DIV/0!</v>
      </c>
      <c r="U351" s="1" t="e">
        <f t="shared" si="74"/>
        <v>#DIV/0!</v>
      </c>
      <c r="V351">
        <f>'OHL Raw'!J351</f>
        <v>0</v>
      </c>
      <c r="W351" s="1" t="e">
        <f t="shared" si="68"/>
        <v>#DIV/0!</v>
      </c>
      <c r="X351">
        <f>'OHL Raw'!G351</f>
        <v>0</v>
      </c>
      <c r="Y351" s="1" t="e">
        <f t="shared" si="69"/>
        <v>#DIV/0!</v>
      </c>
      <c r="Z351">
        <f>'OHL Raw'!AJ351</f>
        <v>0</v>
      </c>
      <c r="AA351">
        <f>'OHL Raw'!AM351</f>
        <v>0</v>
      </c>
      <c r="AB351">
        <f>'OHL Raw'!AP351</f>
        <v>0</v>
      </c>
      <c r="AC351" s="1">
        <f t="shared" si="75"/>
        <v>0</v>
      </c>
      <c r="AD351" s="1" t="e">
        <f t="shared" si="70"/>
        <v>#DIV/0!</v>
      </c>
      <c r="AE351" s="1" t="e">
        <f t="shared" si="76"/>
        <v>#DIV/0!</v>
      </c>
      <c r="AF351" s="1" t="e">
        <f t="shared" si="77"/>
        <v>#DIV/0!</v>
      </c>
      <c r="AG351">
        <f>'OHL Raw'!AB351</f>
        <v>0</v>
      </c>
      <c r="AH351">
        <f>'OHL Raw'!AC351</f>
        <v>0</v>
      </c>
      <c r="AI351">
        <f>'OHL Raw'!AD351</f>
        <v>0</v>
      </c>
      <c r="AJ351">
        <f>'OHL Raw'!AE351</f>
        <v>0</v>
      </c>
    </row>
    <row r="352" spans="1:36" x14ac:dyDescent="0.2">
      <c r="A352" t="str">
        <f>'OHL Raw'!B352</f>
        <v>Merrick Rippon</v>
      </c>
      <c r="B352" t="s">
        <v>1748</v>
      </c>
      <c r="C352" t="str">
        <f>'OHL Raw'!C352</f>
        <v>D</v>
      </c>
      <c r="D352" t="str">
        <f t="shared" si="71"/>
        <v>D</v>
      </c>
      <c r="E352" t="str">
        <f>IF(ISNUMBER(SEARCH("/",'OHL Raw'!D352))=TRUE,"Multiple",'OHL Raw'!D352)</f>
        <v>Multiple</v>
      </c>
      <c r="F352" s="2">
        <f ca="1">ROUNDDOWN('OHL Raw'!E352+((TODAY()-42993)/365),0)</f>
        <v>18</v>
      </c>
      <c r="G352">
        <f>'OHL Raw'!F352</f>
        <v>68</v>
      </c>
      <c r="H352" s="1">
        <f>'OHL Raw'!U352</f>
        <v>12.95</v>
      </c>
      <c r="I352" s="1">
        <f>'OHL Raw'!T352</f>
        <v>880.48</v>
      </c>
      <c r="J352">
        <f>'OHL Raw'!AH352</f>
        <v>45</v>
      </c>
      <c r="K352">
        <f>'OHL Raw'!AI352</f>
        <v>47</v>
      </c>
      <c r="L352" s="1">
        <f t="shared" si="65"/>
        <v>3.0665091768126476</v>
      </c>
      <c r="M352" s="1">
        <f t="shared" si="66"/>
        <v>3.2027984735598762</v>
      </c>
      <c r="N352">
        <f>'OHL Raw'!L352</f>
        <v>79</v>
      </c>
      <c r="O352" s="1">
        <f t="shared" si="67"/>
        <v>5.3834272215155368</v>
      </c>
      <c r="P352">
        <f>'OHL Raw'!AK352</f>
        <v>3</v>
      </c>
      <c r="Q352">
        <f>'OHL Raw'!AN352</f>
        <v>0</v>
      </c>
      <c r="R352">
        <f>'OHL Raw'!AQ352</f>
        <v>76</v>
      </c>
      <c r="S352" s="1">
        <f t="shared" si="72"/>
        <v>3.79746835443038</v>
      </c>
      <c r="T352" s="1">
        <f t="shared" si="73"/>
        <v>0</v>
      </c>
      <c r="U352" s="1">
        <f t="shared" si="74"/>
        <v>96.202531645569621</v>
      </c>
      <c r="V352">
        <f>'OHL Raw'!J352</f>
        <v>12</v>
      </c>
      <c r="W352" s="1">
        <f t="shared" si="68"/>
        <v>0.8177357804833727</v>
      </c>
      <c r="X352">
        <f>'OHL Raw'!G352</f>
        <v>4</v>
      </c>
      <c r="Y352" s="1">
        <f t="shared" si="69"/>
        <v>0.27257859349445757</v>
      </c>
      <c r="Z352">
        <f>'OHL Raw'!AJ352</f>
        <v>1</v>
      </c>
      <c r="AA352">
        <f>'OHL Raw'!AM352</f>
        <v>0</v>
      </c>
      <c r="AB352">
        <f>'OHL Raw'!AP352</f>
        <v>3</v>
      </c>
      <c r="AC352" s="1">
        <f t="shared" si="75"/>
        <v>5.5262371779327832</v>
      </c>
      <c r="AD352" s="1">
        <f t="shared" si="70"/>
        <v>0.37658348931942459</v>
      </c>
      <c r="AE352" s="1">
        <f t="shared" si="76"/>
        <v>5.0632911392405067</v>
      </c>
      <c r="AF352" s="1">
        <f t="shared" si="77"/>
        <v>6.9952369340921301</v>
      </c>
      <c r="AG352">
        <f>'OHL Raw'!AB352</f>
        <v>13.82</v>
      </c>
      <c r="AH352">
        <f>'OHL Raw'!AC352</f>
        <v>13.96</v>
      </c>
      <c r="AI352">
        <f>'OHL Raw'!AD352</f>
        <v>47.41</v>
      </c>
      <c r="AJ352">
        <f>'OHL Raw'!AE352</f>
        <v>50.8</v>
      </c>
    </row>
    <row r="353" spans="1:36" x14ac:dyDescent="0.2">
      <c r="A353" t="str">
        <f>'OHL Raw'!B353</f>
        <v>Metis Roelens</v>
      </c>
      <c r="B353" t="s">
        <v>1748</v>
      </c>
      <c r="C353" t="str">
        <f>'OHL Raw'!C353</f>
        <v>C</v>
      </c>
      <c r="D353" t="str">
        <f t="shared" si="71"/>
        <v>F</v>
      </c>
      <c r="E353" t="str">
        <f>IF(ISNUMBER(SEARCH("/",'OHL Raw'!D353))=TRUE,"Multiple",'OHL Raw'!D353)</f>
        <v>GAT</v>
      </c>
      <c r="F353" s="2">
        <f ca="1">ROUNDDOWN('OHL Raw'!E353+((TODAY()-42993)/365),0)</f>
        <v>17</v>
      </c>
      <c r="G353">
        <f>'OHL Raw'!F353</f>
        <v>2</v>
      </c>
      <c r="H353" s="1">
        <f>'OHL Raw'!U353</f>
        <v>0</v>
      </c>
      <c r="I353" s="1">
        <f>'OHL Raw'!T353</f>
        <v>0</v>
      </c>
      <c r="J353">
        <f>'OHL Raw'!AH353</f>
        <v>0</v>
      </c>
      <c r="K353">
        <f>'OHL Raw'!AI353</f>
        <v>0</v>
      </c>
      <c r="L353" s="1" t="e">
        <f t="shared" si="65"/>
        <v>#DIV/0!</v>
      </c>
      <c r="M353" s="1" t="e">
        <f t="shared" si="66"/>
        <v>#DIV/0!</v>
      </c>
      <c r="N353">
        <f>'OHL Raw'!L353</f>
        <v>0</v>
      </c>
      <c r="O353" s="1" t="e">
        <f t="shared" si="67"/>
        <v>#DIV/0!</v>
      </c>
      <c r="P353">
        <f>'OHL Raw'!AK353</f>
        <v>0</v>
      </c>
      <c r="Q353">
        <f>'OHL Raw'!AN353</f>
        <v>0</v>
      </c>
      <c r="R353">
        <f>'OHL Raw'!AQ353</f>
        <v>0</v>
      </c>
      <c r="S353" s="1" t="e">
        <f t="shared" si="72"/>
        <v>#DIV/0!</v>
      </c>
      <c r="T353" s="1" t="e">
        <f t="shared" si="73"/>
        <v>#DIV/0!</v>
      </c>
      <c r="U353" s="1" t="e">
        <f t="shared" si="74"/>
        <v>#DIV/0!</v>
      </c>
      <c r="V353">
        <f>'OHL Raw'!J353</f>
        <v>0</v>
      </c>
      <c r="W353" s="1" t="e">
        <f t="shared" si="68"/>
        <v>#DIV/0!</v>
      </c>
      <c r="X353">
        <f>'OHL Raw'!G353</f>
        <v>0</v>
      </c>
      <c r="Y353" s="1" t="e">
        <f t="shared" si="69"/>
        <v>#DIV/0!</v>
      </c>
      <c r="Z353">
        <f>'OHL Raw'!AJ353</f>
        <v>0</v>
      </c>
      <c r="AA353">
        <f>'OHL Raw'!AM353</f>
        <v>0</v>
      </c>
      <c r="AB353">
        <f>'OHL Raw'!AP353</f>
        <v>0</v>
      </c>
      <c r="AC353" s="1">
        <f t="shared" si="75"/>
        <v>0</v>
      </c>
      <c r="AD353" s="1" t="e">
        <f t="shared" si="70"/>
        <v>#DIV/0!</v>
      </c>
      <c r="AE353" s="1" t="e">
        <f t="shared" si="76"/>
        <v>#DIV/0!</v>
      </c>
      <c r="AF353" s="1" t="e">
        <f t="shared" si="77"/>
        <v>#DIV/0!</v>
      </c>
      <c r="AG353">
        <f>'OHL Raw'!AB353</f>
        <v>0</v>
      </c>
      <c r="AH353">
        <f>'OHL Raw'!AC353</f>
        <v>0</v>
      </c>
      <c r="AI353">
        <f>'OHL Raw'!AD353</f>
        <v>0</v>
      </c>
      <c r="AJ353">
        <f>'OHL Raw'!AE353</f>
        <v>0</v>
      </c>
    </row>
    <row r="354" spans="1:36" x14ac:dyDescent="0.2">
      <c r="A354" t="str">
        <f>'OHL Raw'!B354</f>
        <v>Michael Little</v>
      </c>
      <c r="B354" t="s">
        <v>1748</v>
      </c>
      <c r="C354" t="str">
        <f>'OHL Raw'!C354</f>
        <v>LW</v>
      </c>
      <c r="D354" t="str">
        <f t="shared" si="71"/>
        <v>F</v>
      </c>
      <c r="E354" t="str">
        <f>IF(ISNUMBER(SEARCH("/",'OHL Raw'!D354))=TRUE,"Multiple",'OHL Raw'!D354)</f>
        <v>MISS</v>
      </c>
      <c r="F354" s="2">
        <f ca="1">ROUNDDOWN('OHL Raw'!E354+((TODAY()-42993)/365),0)</f>
        <v>18</v>
      </c>
      <c r="G354">
        <f>'OHL Raw'!F354</f>
        <v>65</v>
      </c>
      <c r="H354" s="1">
        <f>'OHL Raw'!U354</f>
        <v>11.59</v>
      </c>
      <c r="I354" s="1">
        <f>'OHL Raw'!T354</f>
        <v>753.12</v>
      </c>
      <c r="J354">
        <f>'OHL Raw'!AH354</f>
        <v>37</v>
      </c>
      <c r="K354">
        <f>'OHL Raw'!AI354</f>
        <v>34</v>
      </c>
      <c r="L354" s="1">
        <f t="shared" si="65"/>
        <v>2.9477374123645634</v>
      </c>
      <c r="M354" s="1">
        <f t="shared" si="66"/>
        <v>2.708731676226896</v>
      </c>
      <c r="N354">
        <f>'OHL Raw'!L354</f>
        <v>98</v>
      </c>
      <c r="O354" s="1">
        <f t="shared" si="67"/>
        <v>7.8075207138304652</v>
      </c>
      <c r="P354">
        <f>'OHL Raw'!AK354</f>
        <v>17</v>
      </c>
      <c r="Q354">
        <f>'OHL Raw'!AN354</f>
        <v>15</v>
      </c>
      <c r="R354">
        <f>'OHL Raw'!AQ354</f>
        <v>66</v>
      </c>
      <c r="S354" s="1">
        <f t="shared" si="72"/>
        <v>17.346938775510203</v>
      </c>
      <c r="T354" s="1">
        <f t="shared" si="73"/>
        <v>15.306122448979592</v>
      </c>
      <c r="U354" s="1">
        <f t="shared" si="74"/>
        <v>67.346938775510196</v>
      </c>
      <c r="V354">
        <f>'OHL Raw'!J354</f>
        <v>18</v>
      </c>
      <c r="W354" s="1">
        <f t="shared" si="68"/>
        <v>1.4340344168260037</v>
      </c>
      <c r="X354">
        <f>'OHL Raw'!G354</f>
        <v>13</v>
      </c>
      <c r="Y354" s="1">
        <f t="shared" si="69"/>
        <v>1.0356915232632249</v>
      </c>
      <c r="Z354">
        <f>'OHL Raw'!AJ354</f>
        <v>6</v>
      </c>
      <c r="AA354">
        <f>'OHL Raw'!AM354</f>
        <v>6</v>
      </c>
      <c r="AB354">
        <f>'OHL Raw'!AP354</f>
        <v>1</v>
      </c>
      <c r="AC354" s="1">
        <f t="shared" si="75"/>
        <v>10.340919885227827</v>
      </c>
      <c r="AD354" s="1">
        <f t="shared" si="70"/>
        <v>0.82384638983650627</v>
      </c>
      <c r="AE354" s="1">
        <f t="shared" si="76"/>
        <v>13.26530612244898</v>
      </c>
      <c r="AF354" s="1">
        <f t="shared" si="77"/>
        <v>10.551959066559007</v>
      </c>
      <c r="AG354">
        <f>'OHL Raw'!AB354</f>
        <v>15.18</v>
      </c>
      <c r="AH354">
        <f>'OHL Raw'!AC354</f>
        <v>13.9</v>
      </c>
      <c r="AI354">
        <f>'OHL Raw'!AD354</f>
        <v>48.43</v>
      </c>
      <c r="AJ354">
        <f>'OHL Raw'!AE354</f>
        <v>49.66</v>
      </c>
    </row>
    <row r="355" spans="1:36" x14ac:dyDescent="0.2">
      <c r="A355" t="str">
        <f>'OHL Raw'!B355</f>
        <v>Michael McLeod</v>
      </c>
      <c r="B355" t="s">
        <v>1748</v>
      </c>
      <c r="C355" t="str">
        <f>'OHL Raw'!C355</f>
        <v>C</v>
      </c>
      <c r="D355" t="str">
        <f t="shared" si="71"/>
        <v>F</v>
      </c>
      <c r="E355" t="str">
        <f>IF(ISNUMBER(SEARCH("/",'OHL Raw'!D355))=TRUE,"Multiple",'OHL Raw'!D355)</f>
        <v>MISS</v>
      </c>
      <c r="F355" s="2">
        <f ca="1">ROUNDDOWN('OHL Raw'!E355+((TODAY()-42993)/365),0)</f>
        <v>20</v>
      </c>
      <c r="G355">
        <f>'OHL Raw'!F355</f>
        <v>38</v>
      </c>
      <c r="H355" s="1">
        <f>'OHL Raw'!U355</f>
        <v>17.87</v>
      </c>
      <c r="I355" s="1">
        <f>'OHL Raw'!T355</f>
        <v>679</v>
      </c>
      <c r="J355">
        <f>'OHL Raw'!AH355</f>
        <v>40</v>
      </c>
      <c r="K355">
        <f>'OHL Raw'!AI355</f>
        <v>41</v>
      </c>
      <c r="L355" s="1">
        <f t="shared" si="65"/>
        <v>3.5346097201767304</v>
      </c>
      <c r="M355" s="1">
        <f t="shared" si="66"/>
        <v>3.6229749631811488</v>
      </c>
      <c r="N355">
        <f>'OHL Raw'!L355</f>
        <v>86</v>
      </c>
      <c r="O355" s="1">
        <f t="shared" si="67"/>
        <v>7.5994108983799702</v>
      </c>
      <c r="P355">
        <f>'OHL Raw'!AK355</f>
        <v>29</v>
      </c>
      <c r="Q355">
        <f>'OHL Raw'!AN355</f>
        <v>23</v>
      </c>
      <c r="R355">
        <f>'OHL Raw'!AQ355</f>
        <v>34</v>
      </c>
      <c r="S355" s="1">
        <f t="shared" si="72"/>
        <v>33.720930232558139</v>
      </c>
      <c r="T355" s="1">
        <f t="shared" si="73"/>
        <v>26.744186046511626</v>
      </c>
      <c r="U355" s="1">
        <f t="shared" si="74"/>
        <v>39.534883720930232</v>
      </c>
      <c r="V355">
        <f>'OHL Raw'!J355</f>
        <v>21</v>
      </c>
      <c r="W355" s="1">
        <f t="shared" si="68"/>
        <v>1.8556701030927836</v>
      </c>
      <c r="X355">
        <f>'OHL Raw'!G355</f>
        <v>7</v>
      </c>
      <c r="Y355" s="1">
        <f t="shared" si="69"/>
        <v>0.61855670103092786</v>
      </c>
      <c r="Z355">
        <f>'OHL Raw'!AJ355</f>
        <v>1</v>
      </c>
      <c r="AA355">
        <f>'OHL Raw'!AM355</f>
        <v>6</v>
      </c>
      <c r="AB355">
        <f>'OHL Raw'!AP355</f>
        <v>0</v>
      </c>
      <c r="AC355" s="1">
        <f t="shared" si="75"/>
        <v>12.169405273204838</v>
      </c>
      <c r="AD355" s="1">
        <f t="shared" si="70"/>
        <v>1.0753524541859945</v>
      </c>
      <c r="AE355" s="1">
        <f t="shared" si="76"/>
        <v>8.1395348837209305</v>
      </c>
      <c r="AF355" s="1">
        <f t="shared" si="77"/>
        <v>14.150471247912606</v>
      </c>
      <c r="AG355">
        <f>'OHL Raw'!AB355</f>
        <v>15.65</v>
      </c>
      <c r="AH355">
        <f>'OHL Raw'!AC355</f>
        <v>14.14</v>
      </c>
      <c r="AI355">
        <f>'OHL Raw'!AD355</f>
        <v>50.72</v>
      </c>
      <c r="AJ355">
        <f>'OHL Raw'!AE355</f>
        <v>50.47</v>
      </c>
    </row>
    <row r="356" spans="1:36" x14ac:dyDescent="0.2">
      <c r="A356" t="str">
        <f>'OHL Raw'!B356</f>
        <v>Michael Pezzetta</v>
      </c>
      <c r="B356" t="s">
        <v>1748</v>
      </c>
      <c r="C356" t="str">
        <f>'OHL Raw'!C356</f>
        <v>C</v>
      </c>
      <c r="D356" t="str">
        <f t="shared" si="71"/>
        <v>F</v>
      </c>
      <c r="E356" t="str">
        <f>IF(ISNUMBER(SEARCH("/",'OHL Raw'!D356))=TRUE,"Multiple",'OHL Raw'!D356)</f>
        <v>Multiple</v>
      </c>
      <c r="F356" s="2">
        <f ca="1">ROUNDDOWN('OHL Raw'!E356+((TODAY()-42993)/365),0)</f>
        <v>20</v>
      </c>
      <c r="G356">
        <f>'OHL Raw'!F356</f>
        <v>62</v>
      </c>
      <c r="H356" s="1">
        <f>'OHL Raw'!U356</f>
        <v>13.65</v>
      </c>
      <c r="I356" s="1">
        <f>'OHL Raw'!T356</f>
        <v>846.59</v>
      </c>
      <c r="J356">
        <f>'OHL Raw'!AH356</f>
        <v>43</v>
      </c>
      <c r="K356">
        <f>'OHL Raw'!AI356</f>
        <v>52</v>
      </c>
      <c r="L356" s="1">
        <f t="shared" si="65"/>
        <v>3.0475200510282425</v>
      </c>
      <c r="M356" s="1">
        <f t="shared" si="66"/>
        <v>3.685373084964386</v>
      </c>
      <c r="N356">
        <f>'OHL Raw'!L356</f>
        <v>135</v>
      </c>
      <c r="O356" s="1">
        <f t="shared" si="67"/>
        <v>9.5677955090421563</v>
      </c>
      <c r="P356">
        <f>'OHL Raw'!AK356</f>
        <v>30</v>
      </c>
      <c r="Q356">
        <f>'OHL Raw'!AN356</f>
        <v>14</v>
      </c>
      <c r="R356">
        <f>'OHL Raw'!AQ356</f>
        <v>91</v>
      </c>
      <c r="S356" s="1">
        <f t="shared" si="72"/>
        <v>22.222222222222221</v>
      </c>
      <c r="T356" s="1">
        <f t="shared" si="73"/>
        <v>10.37037037037037</v>
      </c>
      <c r="U356" s="1">
        <f t="shared" si="74"/>
        <v>67.407407407407405</v>
      </c>
      <c r="V356">
        <f>'OHL Raw'!J356</f>
        <v>27</v>
      </c>
      <c r="W356" s="1">
        <f t="shared" si="68"/>
        <v>1.9135591018084313</v>
      </c>
      <c r="X356">
        <f>'OHL Raw'!G356</f>
        <v>16</v>
      </c>
      <c r="Y356" s="1">
        <f t="shared" si="69"/>
        <v>1.1339609492198111</v>
      </c>
      <c r="Z356">
        <f>'OHL Raw'!AJ356</f>
        <v>5</v>
      </c>
      <c r="AA356">
        <f>'OHL Raw'!AM356</f>
        <v>4</v>
      </c>
      <c r="AB356">
        <f>'OHL Raw'!AP356</f>
        <v>7</v>
      </c>
      <c r="AC356" s="1">
        <f t="shared" si="75"/>
        <v>14.575447219061649</v>
      </c>
      <c r="AD356" s="1">
        <f t="shared" si="70"/>
        <v>1.0329992477394003</v>
      </c>
      <c r="AE356" s="1">
        <f t="shared" si="76"/>
        <v>11.851851851851853</v>
      </c>
      <c r="AF356" s="1">
        <f t="shared" si="77"/>
        <v>10.796627569675296</v>
      </c>
      <c r="AG356">
        <f>'OHL Raw'!AB356</f>
        <v>14.54</v>
      </c>
      <c r="AH356">
        <f>'OHL Raw'!AC356</f>
        <v>14.06</v>
      </c>
      <c r="AI356">
        <f>'OHL Raw'!AD356</f>
        <v>49.38</v>
      </c>
      <c r="AJ356">
        <f>'OHL Raw'!AE356</f>
        <v>50.95</v>
      </c>
    </row>
    <row r="357" spans="1:36" x14ac:dyDescent="0.2">
      <c r="A357" t="str">
        <f>'OHL Raw'!B357</f>
        <v>Michael Vukojevic</v>
      </c>
      <c r="B357" t="s">
        <v>1748</v>
      </c>
      <c r="C357" t="str">
        <f>'OHL Raw'!C357</f>
        <v>D</v>
      </c>
      <c r="D357" t="str">
        <f t="shared" si="71"/>
        <v>D</v>
      </c>
      <c r="E357" t="str">
        <f>IF(ISNUMBER(SEARCH("/",'OHL Raw'!D357))=TRUE,"Multiple",'OHL Raw'!D357)</f>
        <v>KIT</v>
      </c>
      <c r="F357" s="2">
        <f ca="1">ROUNDDOWN('OHL Raw'!E357+((TODAY()-42993)/365),0)</f>
        <v>16</v>
      </c>
      <c r="G357">
        <f>'OHL Raw'!F357</f>
        <v>24</v>
      </c>
      <c r="H357" s="1">
        <f>'OHL Raw'!U357</f>
        <v>12.88</v>
      </c>
      <c r="I357" s="1">
        <f>'OHL Raw'!T357</f>
        <v>309.22000000000003</v>
      </c>
      <c r="J357">
        <f>'OHL Raw'!AH357</f>
        <v>15</v>
      </c>
      <c r="K357">
        <f>'OHL Raw'!AI357</f>
        <v>15</v>
      </c>
      <c r="L357" s="1">
        <f t="shared" si="65"/>
        <v>2.910549123601319</v>
      </c>
      <c r="M357" s="1">
        <f t="shared" si="66"/>
        <v>2.910549123601319</v>
      </c>
      <c r="N357">
        <f>'OHL Raw'!L357</f>
        <v>22</v>
      </c>
      <c r="O357" s="1">
        <f t="shared" si="67"/>
        <v>4.2688053812819344</v>
      </c>
      <c r="P357">
        <f>'OHL Raw'!AK357</f>
        <v>1</v>
      </c>
      <c r="Q357">
        <f>'OHL Raw'!AN357</f>
        <v>0</v>
      </c>
      <c r="R357">
        <f>'OHL Raw'!AQ357</f>
        <v>21</v>
      </c>
      <c r="S357" s="1">
        <f t="shared" si="72"/>
        <v>4.5454545454545459</v>
      </c>
      <c r="T357" s="1">
        <f t="shared" si="73"/>
        <v>0</v>
      </c>
      <c r="U357" s="1">
        <f t="shared" si="74"/>
        <v>95.454545454545453</v>
      </c>
      <c r="V357">
        <f>'OHL Raw'!J357</f>
        <v>3</v>
      </c>
      <c r="W357" s="1">
        <f t="shared" si="68"/>
        <v>0.58210982472026385</v>
      </c>
      <c r="X357">
        <f>'OHL Raw'!G357</f>
        <v>1</v>
      </c>
      <c r="Y357" s="1">
        <f t="shared" si="69"/>
        <v>0.19403660824008795</v>
      </c>
      <c r="Z357">
        <f>'OHL Raw'!AJ357</f>
        <v>0</v>
      </c>
      <c r="AA357">
        <f>'OHL Raw'!AM357</f>
        <v>0</v>
      </c>
      <c r="AB357">
        <f>'OHL Raw'!AP357</f>
        <v>1</v>
      </c>
      <c r="AC357" s="1">
        <f t="shared" si="75"/>
        <v>1.5637231800185238</v>
      </c>
      <c r="AD357" s="1">
        <f t="shared" si="70"/>
        <v>0.30341954207719884</v>
      </c>
      <c r="AE357" s="1">
        <f t="shared" si="76"/>
        <v>4.5454545454545459</v>
      </c>
      <c r="AF357" s="1">
        <f t="shared" si="77"/>
        <v>7.1078326364478359</v>
      </c>
      <c r="AG357">
        <f>'OHL Raw'!AB357</f>
        <v>14.03</v>
      </c>
      <c r="AH357">
        <f>'OHL Raw'!AC357</f>
        <v>14.07</v>
      </c>
      <c r="AI357">
        <f>'OHL Raw'!AD357</f>
        <v>52.93</v>
      </c>
      <c r="AJ357">
        <f>'OHL Raw'!AE357</f>
        <v>47.54</v>
      </c>
    </row>
    <row r="358" spans="1:36" x14ac:dyDescent="0.2">
      <c r="A358" t="str">
        <f>'OHL Raw'!B358</f>
        <v>Mike Petizian</v>
      </c>
      <c r="B358" t="s">
        <v>1748</v>
      </c>
      <c r="C358" t="str">
        <f>'OHL Raw'!C358</f>
        <v>LW</v>
      </c>
      <c r="D358" t="str">
        <f t="shared" si="71"/>
        <v>F</v>
      </c>
      <c r="E358" t="str">
        <f>IF(ISNUMBER(SEARCH("/",'OHL Raw'!D358))=TRUE,"Multiple",'OHL Raw'!D358)</f>
        <v>KIT</v>
      </c>
      <c r="F358" s="2">
        <f ca="1">ROUNDDOWN('OHL Raw'!E358+((TODAY()-42993)/365),0)</f>
        <v>17</v>
      </c>
      <c r="G358">
        <f>'OHL Raw'!F358</f>
        <v>40</v>
      </c>
      <c r="H358" s="1">
        <f>'OHL Raw'!U358</f>
        <v>8.02</v>
      </c>
      <c r="I358" s="1">
        <f>'OHL Raw'!T358</f>
        <v>320.89</v>
      </c>
      <c r="J358">
        <f>'OHL Raw'!AH358</f>
        <v>9</v>
      </c>
      <c r="K358">
        <f>'OHL Raw'!AI358</f>
        <v>10</v>
      </c>
      <c r="L358" s="1">
        <f t="shared" si="65"/>
        <v>1.6828196578266696</v>
      </c>
      <c r="M358" s="1">
        <f t="shared" si="66"/>
        <v>1.8697996198074107</v>
      </c>
      <c r="N358">
        <f>'OHL Raw'!L358</f>
        <v>27</v>
      </c>
      <c r="O358" s="1">
        <f t="shared" si="67"/>
        <v>5.0484589734800087</v>
      </c>
      <c r="P358">
        <f>'OHL Raw'!AK358</f>
        <v>4</v>
      </c>
      <c r="Q358">
        <f>'OHL Raw'!AN358</f>
        <v>5</v>
      </c>
      <c r="R358">
        <f>'OHL Raw'!AQ358</f>
        <v>18</v>
      </c>
      <c r="S358" s="1">
        <f t="shared" si="72"/>
        <v>14.814814814814813</v>
      </c>
      <c r="T358" s="1">
        <f t="shared" si="73"/>
        <v>18.518518518518519</v>
      </c>
      <c r="U358" s="1">
        <f t="shared" si="74"/>
        <v>66.666666666666657</v>
      </c>
      <c r="V358">
        <f>'OHL Raw'!J358</f>
        <v>3</v>
      </c>
      <c r="W358" s="1">
        <f t="shared" si="68"/>
        <v>0.56093988594222322</v>
      </c>
      <c r="X358">
        <f>'OHL Raw'!G358</f>
        <v>2</v>
      </c>
      <c r="Y358" s="1">
        <f t="shared" si="69"/>
        <v>0.37395992396148214</v>
      </c>
      <c r="Z358">
        <f>'OHL Raw'!AJ358</f>
        <v>0</v>
      </c>
      <c r="AA358">
        <f>'OHL Raw'!AM358</f>
        <v>0</v>
      </c>
      <c r="AB358">
        <f>'OHL Raw'!AP358</f>
        <v>2</v>
      </c>
      <c r="AC358" s="1">
        <f t="shared" si="75"/>
        <v>2.8320831315214963</v>
      </c>
      <c r="AD358" s="1">
        <f t="shared" si="70"/>
        <v>0.52954279625818745</v>
      </c>
      <c r="AE358" s="1">
        <f t="shared" si="76"/>
        <v>7.4074074074074066</v>
      </c>
      <c r="AF358" s="1">
        <f t="shared" si="77"/>
        <v>10.489196783412948</v>
      </c>
      <c r="AG358">
        <f>'OHL Raw'!AB358</f>
        <v>12.61</v>
      </c>
      <c r="AH358">
        <f>'OHL Raw'!AC358</f>
        <v>13.34</v>
      </c>
      <c r="AI358">
        <f>'OHL Raw'!AD358</f>
        <v>51.54</v>
      </c>
      <c r="AJ358">
        <f>'OHL Raw'!AE358</f>
        <v>47.53</v>
      </c>
    </row>
    <row r="359" spans="1:36" x14ac:dyDescent="0.2">
      <c r="A359" t="str">
        <f>'OHL Raw'!B359</f>
        <v>Mikhail Shestopalov</v>
      </c>
      <c r="B359" t="s">
        <v>1748</v>
      </c>
      <c r="C359" t="str">
        <f>'OHL Raw'!C359</f>
        <v>LW</v>
      </c>
      <c r="D359" t="str">
        <f t="shared" si="71"/>
        <v>F</v>
      </c>
      <c r="E359" t="str">
        <f>IF(ISNUMBER(SEARCH("/",'OHL Raw'!D359))=TRUE,"Multiple",'OHL Raw'!D359)</f>
        <v>GAT</v>
      </c>
      <c r="F359" s="2">
        <f ca="1">ROUNDDOWN('OHL Raw'!E359+((TODAY()-42993)/365),0)</f>
        <v>18</v>
      </c>
      <c r="G359">
        <f>'OHL Raw'!F359</f>
        <v>2</v>
      </c>
      <c r="H359" s="1">
        <f>'OHL Raw'!U359</f>
        <v>0</v>
      </c>
      <c r="I359" s="1">
        <f>'OHL Raw'!T359</f>
        <v>0</v>
      </c>
      <c r="J359">
        <f>'OHL Raw'!AH359</f>
        <v>0</v>
      </c>
      <c r="K359">
        <f>'OHL Raw'!AI359</f>
        <v>0</v>
      </c>
      <c r="L359" s="1" t="e">
        <f t="shared" si="65"/>
        <v>#DIV/0!</v>
      </c>
      <c r="M359" s="1" t="e">
        <f t="shared" si="66"/>
        <v>#DIV/0!</v>
      </c>
      <c r="N359">
        <f>'OHL Raw'!L359</f>
        <v>0</v>
      </c>
      <c r="O359" s="1" t="e">
        <f t="shared" si="67"/>
        <v>#DIV/0!</v>
      </c>
      <c r="P359">
        <f>'OHL Raw'!AK359</f>
        <v>0</v>
      </c>
      <c r="Q359">
        <f>'OHL Raw'!AN359</f>
        <v>0</v>
      </c>
      <c r="R359">
        <f>'OHL Raw'!AQ359</f>
        <v>0</v>
      </c>
      <c r="S359" s="1" t="e">
        <f t="shared" si="72"/>
        <v>#DIV/0!</v>
      </c>
      <c r="T359" s="1" t="e">
        <f t="shared" si="73"/>
        <v>#DIV/0!</v>
      </c>
      <c r="U359" s="1" t="e">
        <f t="shared" si="74"/>
        <v>#DIV/0!</v>
      </c>
      <c r="V359">
        <f>'OHL Raw'!J359</f>
        <v>0</v>
      </c>
      <c r="W359" s="1" t="e">
        <f t="shared" si="68"/>
        <v>#DIV/0!</v>
      </c>
      <c r="X359">
        <f>'OHL Raw'!G359</f>
        <v>0</v>
      </c>
      <c r="Y359" s="1" t="e">
        <f t="shared" si="69"/>
        <v>#DIV/0!</v>
      </c>
      <c r="Z359">
        <f>'OHL Raw'!AJ359</f>
        <v>0</v>
      </c>
      <c r="AA359">
        <f>'OHL Raw'!AM359</f>
        <v>0</v>
      </c>
      <c r="AB359">
        <f>'OHL Raw'!AP359</f>
        <v>0</v>
      </c>
      <c r="AC359" s="1">
        <f t="shared" si="75"/>
        <v>0</v>
      </c>
      <c r="AD359" s="1" t="e">
        <f t="shared" si="70"/>
        <v>#DIV/0!</v>
      </c>
      <c r="AE359" s="1" t="e">
        <f t="shared" si="76"/>
        <v>#DIV/0!</v>
      </c>
      <c r="AF359" s="1" t="e">
        <f t="shared" si="77"/>
        <v>#DIV/0!</v>
      </c>
      <c r="AG359">
        <f>'OHL Raw'!AB359</f>
        <v>0</v>
      </c>
      <c r="AH359">
        <f>'OHL Raw'!AC359</f>
        <v>0</v>
      </c>
      <c r="AI359">
        <f>'OHL Raw'!AD359</f>
        <v>0</v>
      </c>
      <c r="AJ359">
        <f>'OHL Raw'!AE359</f>
        <v>0</v>
      </c>
    </row>
    <row r="360" spans="1:36" x14ac:dyDescent="0.2">
      <c r="A360" t="str">
        <f>'OHL Raw'!B360</f>
        <v>Mitch Eliot</v>
      </c>
      <c r="B360" t="s">
        <v>1748</v>
      </c>
      <c r="C360" t="str">
        <f>'OHL Raw'!C360</f>
        <v>D</v>
      </c>
      <c r="D360" t="str">
        <f t="shared" si="71"/>
        <v>D</v>
      </c>
      <c r="E360" t="str">
        <f>IF(ISNUMBER(SEARCH("/",'OHL Raw'!D360))=TRUE,"Multiple",'OHL Raw'!D360)</f>
        <v>SAR</v>
      </c>
      <c r="F360" s="2">
        <f ca="1">ROUNDDOWN('OHL Raw'!E360+((TODAY()-42993)/365),0)</f>
        <v>20</v>
      </c>
      <c r="G360">
        <f>'OHL Raw'!F360</f>
        <v>16</v>
      </c>
      <c r="H360" s="1">
        <f>'OHL Raw'!U360</f>
        <v>16.36</v>
      </c>
      <c r="I360" s="1">
        <f>'OHL Raw'!T360</f>
        <v>261.83</v>
      </c>
      <c r="J360">
        <f>'OHL Raw'!AH360</f>
        <v>18</v>
      </c>
      <c r="K360">
        <f>'OHL Raw'!AI360</f>
        <v>18</v>
      </c>
      <c r="L360" s="1">
        <f t="shared" si="65"/>
        <v>4.1248138104877219</v>
      </c>
      <c r="M360" s="1">
        <f t="shared" si="66"/>
        <v>4.1248138104877219</v>
      </c>
      <c r="N360">
        <f>'OHL Raw'!L360</f>
        <v>23</v>
      </c>
      <c r="O360" s="1">
        <f t="shared" si="67"/>
        <v>5.2705954245120887</v>
      </c>
      <c r="P360">
        <f>'OHL Raw'!AK360</f>
        <v>0</v>
      </c>
      <c r="Q360">
        <f>'OHL Raw'!AN360</f>
        <v>0</v>
      </c>
      <c r="R360">
        <f>'OHL Raw'!AQ360</f>
        <v>23</v>
      </c>
      <c r="S360" s="1">
        <f t="shared" si="72"/>
        <v>0</v>
      </c>
      <c r="T360" s="1">
        <f t="shared" si="73"/>
        <v>0</v>
      </c>
      <c r="U360" s="1">
        <f t="shared" si="74"/>
        <v>100</v>
      </c>
      <c r="V360">
        <f>'OHL Raw'!J360</f>
        <v>2</v>
      </c>
      <c r="W360" s="1">
        <f t="shared" si="68"/>
        <v>0.45831264560974683</v>
      </c>
      <c r="X360">
        <f>'OHL Raw'!G360</f>
        <v>2</v>
      </c>
      <c r="Y360" s="1">
        <f t="shared" si="69"/>
        <v>0.45831264560974683</v>
      </c>
      <c r="Z360">
        <f>'OHL Raw'!AJ360</f>
        <v>0</v>
      </c>
      <c r="AA360">
        <f>'OHL Raw'!AM360</f>
        <v>0</v>
      </c>
      <c r="AB360">
        <f>'OHL Raw'!AP360</f>
        <v>2</v>
      </c>
      <c r="AC360" s="1">
        <f t="shared" si="75"/>
        <v>1.4774273593212199</v>
      </c>
      <c r="AD360" s="1">
        <f t="shared" si="70"/>
        <v>0.33856182087336517</v>
      </c>
      <c r="AE360" s="1">
        <f t="shared" si="76"/>
        <v>8.695652173913043</v>
      </c>
      <c r="AF360" s="1">
        <f t="shared" si="77"/>
        <v>6.423597214440087</v>
      </c>
      <c r="AG360">
        <f>'OHL Raw'!AB360</f>
        <v>14</v>
      </c>
      <c r="AH360">
        <f>'OHL Raw'!AC360</f>
        <v>14.44</v>
      </c>
      <c r="AI360">
        <f>'OHL Raw'!AD360</f>
        <v>55.44</v>
      </c>
      <c r="AJ360">
        <f>'OHL Raw'!AE360</f>
        <v>49.32</v>
      </c>
    </row>
    <row r="361" spans="1:36" x14ac:dyDescent="0.2">
      <c r="A361" t="str">
        <f>'OHL Raw'!B361</f>
        <v>Mitchell Balmas</v>
      </c>
      <c r="B361" t="s">
        <v>1748</v>
      </c>
      <c r="C361" t="str">
        <f>'OHL Raw'!C361</f>
        <v>LW</v>
      </c>
      <c r="D361" t="str">
        <f t="shared" si="71"/>
        <v>F</v>
      </c>
      <c r="E361" t="str">
        <f>IF(ISNUMBER(SEARCH("/",'OHL Raw'!D361))=TRUE,"Multiple",'OHL Raw'!D361)</f>
        <v>GAT</v>
      </c>
      <c r="F361" s="2">
        <f ca="1">ROUNDDOWN('OHL Raw'!E361+((TODAY()-42993)/365),0)</f>
        <v>20</v>
      </c>
      <c r="G361">
        <f>'OHL Raw'!F361</f>
        <v>2</v>
      </c>
      <c r="H361" s="1">
        <f>'OHL Raw'!U361</f>
        <v>18.3</v>
      </c>
      <c r="I361" s="1">
        <f>'OHL Raw'!T361</f>
        <v>36.590000000000003</v>
      </c>
      <c r="J361">
        <f>'OHL Raw'!AH361</f>
        <v>4</v>
      </c>
      <c r="K361">
        <f>'OHL Raw'!AI361</f>
        <v>0</v>
      </c>
      <c r="L361" s="1">
        <f t="shared" si="65"/>
        <v>6.5591691719048919</v>
      </c>
      <c r="M361" s="1">
        <f t="shared" si="66"/>
        <v>0</v>
      </c>
      <c r="N361">
        <f>'OHL Raw'!L361</f>
        <v>5</v>
      </c>
      <c r="O361" s="1">
        <f t="shared" si="67"/>
        <v>8.1989614648811138</v>
      </c>
      <c r="P361">
        <f>'OHL Raw'!AK361</f>
        <v>0</v>
      </c>
      <c r="Q361">
        <f>'OHL Raw'!AN361</f>
        <v>2</v>
      </c>
      <c r="R361">
        <f>'OHL Raw'!AQ361</f>
        <v>3</v>
      </c>
      <c r="S361" s="1">
        <f t="shared" si="72"/>
        <v>0</v>
      </c>
      <c r="T361" s="1">
        <f t="shared" si="73"/>
        <v>40</v>
      </c>
      <c r="U361" s="1">
        <f t="shared" si="74"/>
        <v>60</v>
      </c>
      <c r="V361">
        <f>'OHL Raw'!J361</f>
        <v>3</v>
      </c>
      <c r="W361" s="1">
        <f t="shared" si="68"/>
        <v>4.9193768789286692</v>
      </c>
      <c r="X361">
        <f>'OHL Raw'!G361</f>
        <v>3</v>
      </c>
      <c r="Y361" s="1">
        <f t="shared" si="69"/>
        <v>4.9193768789286692</v>
      </c>
      <c r="Z361">
        <f>'OHL Raw'!AJ361</f>
        <v>0</v>
      </c>
      <c r="AA361">
        <f>'OHL Raw'!AM361</f>
        <v>1</v>
      </c>
      <c r="AB361">
        <f>'OHL Raw'!AP361</f>
        <v>2</v>
      </c>
      <c r="AC361" s="1">
        <f t="shared" si="75"/>
        <v>0.51941374562434595</v>
      </c>
      <c r="AD361" s="1">
        <f t="shared" si="70"/>
        <v>0.8517306569407147</v>
      </c>
      <c r="AE361" s="1">
        <f t="shared" si="76"/>
        <v>60</v>
      </c>
      <c r="AF361" s="1">
        <f t="shared" si="77"/>
        <v>10.388274912486919</v>
      </c>
      <c r="AG361">
        <f>'OHL Raw'!AB361</f>
        <v>17.04</v>
      </c>
      <c r="AH361">
        <f>'OHL Raw'!AC361</f>
        <v>14.91</v>
      </c>
      <c r="AI361">
        <f>'OHL Raw'!AD361</f>
        <v>100</v>
      </c>
      <c r="AJ361">
        <f>'OHL Raw'!AE361</f>
        <v>46.5</v>
      </c>
    </row>
    <row r="362" spans="1:36" x14ac:dyDescent="0.2">
      <c r="A362" t="str">
        <f>'OHL Raw'!B362</f>
        <v>Mitchell Brewer</v>
      </c>
      <c r="B362" t="s">
        <v>1748</v>
      </c>
      <c r="C362" t="str">
        <f>'OHL Raw'!C362</f>
        <v>D</v>
      </c>
      <c r="D362" t="str">
        <f t="shared" si="71"/>
        <v>D</v>
      </c>
      <c r="E362" t="str">
        <f>IF(ISNUMBER(SEARCH("/",'OHL Raw'!D362))=TRUE,"Multiple",'OHL Raw'!D362)</f>
        <v>OSH</v>
      </c>
      <c r="F362" s="2">
        <f ca="1">ROUNDDOWN('OHL Raw'!E362+((TODAY()-42993)/365),0)</f>
        <v>17</v>
      </c>
      <c r="G362">
        <f>'OHL Raw'!F362</f>
        <v>60</v>
      </c>
      <c r="H362" s="1">
        <f>'OHL Raw'!U362</f>
        <v>12.53</v>
      </c>
      <c r="I362" s="1">
        <f>'OHL Raw'!T362</f>
        <v>751.84</v>
      </c>
      <c r="J362">
        <f>'OHL Raw'!AH362</f>
        <v>42</v>
      </c>
      <c r="K362">
        <f>'OHL Raw'!AI362</f>
        <v>34</v>
      </c>
      <c r="L362" s="1">
        <f t="shared" si="65"/>
        <v>3.3517769738242178</v>
      </c>
      <c r="M362" s="1">
        <f t="shared" si="66"/>
        <v>2.7133432645243669</v>
      </c>
      <c r="N362">
        <f>'OHL Raw'!L362</f>
        <v>24</v>
      </c>
      <c r="O362" s="1">
        <f t="shared" si="67"/>
        <v>1.9153011278995531</v>
      </c>
      <c r="P362">
        <f>'OHL Raw'!AK362</f>
        <v>2</v>
      </c>
      <c r="Q362">
        <f>'OHL Raw'!AN362</f>
        <v>2</v>
      </c>
      <c r="R362">
        <f>'OHL Raw'!AQ362</f>
        <v>20</v>
      </c>
      <c r="S362" s="1">
        <f t="shared" si="72"/>
        <v>8.3333333333333321</v>
      </c>
      <c r="T362" s="1">
        <f t="shared" si="73"/>
        <v>8.3333333333333321</v>
      </c>
      <c r="U362" s="1">
        <f t="shared" si="74"/>
        <v>83.333333333333343</v>
      </c>
      <c r="V362">
        <f>'OHL Raw'!J362</f>
        <v>5</v>
      </c>
      <c r="W362" s="1">
        <f t="shared" si="68"/>
        <v>0.39902106831240691</v>
      </c>
      <c r="X362">
        <f>'OHL Raw'!G362</f>
        <v>2</v>
      </c>
      <c r="Y362" s="1">
        <f t="shared" si="69"/>
        <v>0.15960842732496275</v>
      </c>
      <c r="Z362">
        <f>'OHL Raw'!AJ362</f>
        <v>1</v>
      </c>
      <c r="AA362">
        <f>'OHL Raw'!AM362</f>
        <v>0</v>
      </c>
      <c r="AB362">
        <f>'OHL Raw'!AP362</f>
        <v>1</v>
      </c>
      <c r="AC362" s="1">
        <f t="shared" si="75"/>
        <v>2.0409608020513716</v>
      </c>
      <c r="AD362" s="1">
        <f t="shared" si="70"/>
        <v>0.162877271923657</v>
      </c>
      <c r="AE362" s="1">
        <f t="shared" si="76"/>
        <v>8.3333333333333321</v>
      </c>
      <c r="AF362" s="1">
        <f t="shared" si="77"/>
        <v>8.5040033418807166</v>
      </c>
      <c r="AG362">
        <f>'OHL Raw'!AB362</f>
        <v>13.06</v>
      </c>
      <c r="AH362">
        <f>'OHL Raw'!AC362</f>
        <v>13.84</v>
      </c>
      <c r="AI362">
        <f>'OHL Raw'!AD362</f>
        <v>51</v>
      </c>
      <c r="AJ362">
        <f>'OHL Raw'!AE362</f>
        <v>49.99</v>
      </c>
    </row>
    <row r="363" spans="1:36" x14ac:dyDescent="0.2">
      <c r="A363" t="str">
        <f>'OHL Raw'!B363</f>
        <v>Mitchell Byrne</v>
      </c>
      <c r="B363" t="s">
        <v>1748</v>
      </c>
      <c r="C363" t="str">
        <f>'OHL Raw'!C363</f>
        <v>D</v>
      </c>
      <c r="D363" t="str">
        <f t="shared" si="71"/>
        <v>D</v>
      </c>
      <c r="E363" t="str">
        <f>IF(ISNUMBER(SEARCH("/",'OHL Raw'!D363))=TRUE,"Multiple",'OHL Raw'!D363)</f>
        <v>Multiple</v>
      </c>
      <c r="F363" s="2">
        <f ca="1">ROUNDDOWN('OHL Raw'!E363+((TODAY()-42993)/365),0)</f>
        <v>20</v>
      </c>
      <c r="G363">
        <f>'OHL Raw'!F363</f>
        <v>48</v>
      </c>
      <c r="H363" s="1">
        <f>'OHL Raw'!U363</f>
        <v>13.27</v>
      </c>
      <c r="I363" s="1">
        <f>'OHL Raw'!T363</f>
        <v>636.98</v>
      </c>
      <c r="J363">
        <f>'OHL Raw'!AH363</f>
        <v>17</v>
      </c>
      <c r="K363">
        <f>'OHL Raw'!AI363</f>
        <v>44</v>
      </c>
      <c r="L363" s="1">
        <f t="shared" si="65"/>
        <v>1.6013061634588213</v>
      </c>
      <c r="M363" s="1">
        <f t="shared" si="66"/>
        <v>4.1445571289522425</v>
      </c>
      <c r="N363">
        <f>'OHL Raw'!L363</f>
        <v>23</v>
      </c>
      <c r="O363" s="1">
        <f t="shared" si="67"/>
        <v>2.1664730446795817</v>
      </c>
      <c r="P363">
        <f>'OHL Raw'!AK363</f>
        <v>0</v>
      </c>
      <c r="Q363">
        <f>'OHL Raw'!AN363</f>
        <v>1</v>
      </c>
      <c r="R363">
        <f>'OHL Raw'!AQ363</f>
        <v>22</v>
      </c>
      <c r="S363" s="1">
        <f t="shared" si="72"/>
        <v>0</v>
      </c>
      <c r="T363" s="1">
        <f t="shared" si="73"/>
        <v>4.3478260869565215</v>
      </c>
      <c r="U363" s="1">
        <f t="shared" si="74"/>
        <v>95.652173913043484</v>
      </c>
      <c r="V363">
        <f>'OHL Raw'!J363</f>
        <v>2</v>
      </c>
      <c r="W363" s="1">
        <f t="shared" si="68"/>
        <v>0.18838896040692016</v>
      </c>
      <c r="X363">
        <f>'OHL Raw'!G363</f>
        <v>0</v>
      </c>
      <c r="Y363" s="1">
        <f t="shared" si="69"/>
        <v>0</v>
      </c>
      <c r="Z363">
        <f>'OHL Raw'!AJ363</f>
        <v>0</v>
      </c>
      <c r="AA363">
        <f>'OHL Raw'!AM363</f>
        <v>0</v>
      </c>
      <c r="AB363">
        <f>'OHL Raw'!AP363</f>
        <v>0</v>
      </c>
      <c r="AC363" s="1">
        <f t="shared" si="75"/>
        <v>1.5765443017723908</v>
      </c>
      <c r="AD363" s="1">
        <f t="shared" si="70"/>
        <v>0.14850177102317727</v>
      </c>
      <c r="AE363" s="1">
        <f t="shared" si="76"/>
        <v>0</v>
      </c>
      <c r="AF363" s="1">
        <f t="shared" si="77"/>
        <v>6.8545404424886547</v>
      </c>
      <c r="AG363">
        <f>'OHL Raw'!AB363</f>
        <v>14.99</v>
      </c>
      <c r="AH363">
        <f>'OHL Raw'!AC363</f>
        <v>14.35</v>
      </c>
      <c r="AI363">
        <f>'OHL Raw'!AD363</f>
        <v>50.06</v>
      </c>
      <c r="AJ363">
        <f>'OHL Raw'!AE363</f>
        <v>52.51</v>
      </c>
    </row>
    <row r="364" spans="1:36" x14ac:dyDescent="0.2">
      <c r="A364" t="str">
        <f>'OHL Raw'!B364</f>
        <v>Mitchell Hewitson</v>
      </c>
      <c r="B364" t="s">
        <v>1748</v>
      </c>
      <c r="C364" t="str">
        <f>'OHL Raw'!C364</f>
        <v>LW</v>
      </c>
      <c r="D364" t="str">
        <f t="shared" si="71"/>
        <v>F</v>
      </c>
      <c r="E364" t="str">
        <f>IF(ISNUMBER(SEARCH("/",'OHL Raw'!D364))=TRUE,"Multiple",'OHL Raw'!D364)</f>
        <v>OSH</v>
      </c>
      <c r="F364" s="2">
        <f ca="1">ROUNDDOWN('OHL Raw'!E364+((TODAY()-42993)/365),0)</f>
        <v>18</v>
      </c>
      <c r="G364">
        <f>'OHL Raw'!F364</f>
        <v>27</v>
      </c>
      <c r="H364" s="1">
        <f>'OHL Raw'!U364</f>
        <v>8</v>
      </c>
      <c r="I364" s="1">
        <f>'OHL Raw'!T364</f>
        <v>216.13</v>
      </c>
      <c r="J364">
        <f>'OHL Raw'!AH364</f>
        <v>3</v>
      </c>
      <c r="K364">
        <f>'OHL Raw'!AI364</f>
        <v>9</v>
      </c>
      <c r="L364" s="1">
        <f t="shared" si="65"/>
        <v>0.83283209179660389</v>
      </c>
      <c r="M364" s="1">
        <f t="shared" si="66"/>
        <v>2.4984962753898117</v>
      </c>
      <c r="N364">
        <f>'OHL Raw'!L364</f>
        <v>16</v>
      </c>
      <c r="O364" s="1">
        <f t="shared" si="67"/>
        <v>4.4417711562485547</v>
      </c>
      <c r="P364">
        <f>'OHL Raw'!AK364</f>
        <v>3</v>
      </c>
      <c r="Q364">
        <f>'OHL Raw'!AN364</f>
        <v>4</v>
      </c>
      <c r="R364">
        <f>'OHL Raw'!AQ364</f>
        <v>9</v>
      </c>
      <c r="S364" s="1">
        <f t="shared" si="72"/>
        <v>18.75</v>
      </c>
      <c r="T364" s="1">
        <f t="shared" si="73"/>
        <v>25</v>
      </c>
      <c r="U364" s="1">
        <f t="shared" si="74"/>
        <v>56.25</v>
      </c>
      <c r="V364">
        <f>'OHL Raw'!J364</f>
        <v>1</v>
      </c>
      <c r="W364" s="1">
        <f t="shared" si="68"/>
        <v>0.27761069726553467</v>
      </c>
      <c r="X364">
        <f>'OHL Raw'!G364</f>
        <v>1</v>
      </c>
      <c r="Y364" s="1">
        <f t="shared" si="69"/>
        <v>0.27761069726553467</v>
      </c>
      <c r="Z364">
        <f>'OHL Raw'!AJ364</f>
        <v>0</v>
      </c>
      <c r="AA364">
        <f>'OHL Raw'!AM364</f>
        <v>1</v>
      </c>
      <c r="AB364">
        <f>'OHL Raw'!AP364</f>
        <v>0</v>
      </c>
      <c r="AC364" s="1">
        <f t="shared" si="75"/>
        <v>1.8758387026402112</v>
      </c>
      <c r="AD364" s="1">
        <f t="shared" si="70"/>
        <v>0.52075289019762494</v>
      </c>
      <c r="AE364" s="1">
        <f t="shared" si="76"/>
        <v>6.25</v>
      </c>
      <c r="AF364" s="1">
        <f t="shared" si="77"/>
        <v>11.723991891501321</v>
      </c>
      <c r="AG364">
        <f>'OHL Raw'!AB364</f>
        <v>12.41</v>
      </c>
      <c r="AH364">
        <f>'OHL Raw'!AC364</f>
        <v>13.14</v>
      </c>
      <c r="AI364">
        <f>'OHL Raw'!AD364</f>
        <v>50.24</v>
      </c>
      <c r="AJ364">
        <f>'OHL Raw'!AE364</f>
        <v>48.96</v>
      </c>
    </row>
    <row r="365" spans="1:36" x14ac:dyDescent="0.2">
      <c r="A365" t="str">
        <f>'OHL Raw'!B365</f>
        <v>Mitchell Hoelscher</v>
      </c>
      <c r="B365" t="s">
        <v>1748</v>
      </c>
      <c r="C365" t="str">
        <f>'OHL Raw'!C365</f>
        <v>LW</v>
      </c>
      <c r="D365" t="str">
        <f t="shared" si="71"/>
        <v>F</v>
      </c>
      <c r="E365" t="str">
        <f>IF(ISNUMBER(SEARCH("/",'OHL Raw'!D365))=TRUE,"Multiple",'OHL Raw'!D365)</f>
        <v>OTT</v>
      </c>
      <c r="F365" s="2">
        <f ca="1">ROUNDDOWN('OHL Raw'!E365+((TODAY()-42993)/365),0)</f>
        <v>18</v>
      </c>
      <c r="G365">
        <f>'OHL Raw'!F365</f>
        <v>67</v>
      </c>
      <c r="H365" s="1">
        <f>'OHL Raw'!U365</f>
        <v>10.87</v>
      </c>
      <c r="I365" s="1">
        <f>'OHL Raw'!T365</f>
        <v>728.61</v>
      </c>
      <c r="J365">
        <f>'OHL Raw'!AH365</f>
        <v>33</v>
      </c>
      <c r="K365">
        <f>'OHL Raw'!AI365</f>
        <v>34</v>
      </c>
      <c r="L365" s="1">
        <f t="shared" si="65"/>
        <v>2.7175031910075349</v>
      </c>
      <c r="M365" s="1">
        <f t="shared" si="66"/>
        <v>2.7998517725532177</v>
      </c>
      <c r="N365">
        <f>'OHL Raw'!L365</f>
        <v>86</v>
      </c>
      <c r="O365" s="1">
        <f t="shared" si="67"/>
        <v>7.0819780129287278</v>
      </c>
      <c r="P365">
        <f>'OHL Raw'!AK365</f>
        <v>20</v>
      </c>
      <c r="Q365">
        <f>'OHL Raw'!AN365</f>
        <v>18</v>
      </c>
      <c r="R365">
        <f>'OHL Raw'!AQ365</f>
        <v>48</v>
      </c>
      <c r="S365" s="1">
        <f t="shared" si="72"/>
        <v>23.255813953488371</v>
      </c>
      <c r="T365" s="1">
        <f t="shared" si="73"/>
        <v>20.930232558139537</v>
      </c>
      <c r="U365" s="1">
        <f t="shared" si="74"/>
        <v>55.813953488372093</v>
      </c>
      <c r="V365">
        <f>'OHL Raw'!J365</f>
        <v>18</v>
      </c>
      <c r="W365" s="1">
        <f t="shared" si="68"/>
        <v>1.4822744678222917</v>
      </c>
      <c r="X365">
        <f>'OHL Raw'!G365</f>
        <v>8</v>
      </c>
      <c r="Y365" s="1">
        <f t="shared" si="69"/>
        <v>0.65878865236546302</v>
      </c>
      <c r="Z365">
        <f>'OHL Raw'!AJ365</f>
        <v>1</v>
      </c>
      <c r="AA365">
        <f>'OHL Raw'!AM365</f>
        <v>4</v>
      </c>
      <c r="AB365">
        <f>'OHL Raw'!AP365</f>
        <v>3</v>
      </c>
      <c r="AC365" s="1">
        <f t="shared" si="75"/>
        <v>10.319034425373644</v>
      </c>
      <c r="AD365" s="1">
        <f t="shared" si="70"/>
        <v>0.84975784785059028</v>
      </c>
      <c r="AE365" s="1">
        <f t="shared" si="76"/>
        <v>9.3023255813953494</v>
      </c>
      <c r="AF365" s="1">
        <f t="shared" si="77"/>
        <v>11.998877238806562</v>
      </c>
      <c r="AG365">
        <f>'OHL Raw'!AB365</f>
        <v>13.03</v>
      </c>
      <c r="AH365">
        <f>'OHL Raw'!AC365</f>
        <v>13.77</v>
      </c>
      <c r="AI365">
        <f>'OHL Raw'!AD365</f>
        <v>45.88</v>
      </c>
      <c r="AJ365">
        <f>'OHL Raw'!AE365</f>
        <v>50.89</v>
      </c>
    </row>
    <row r="366" spans="1:36" x14ac:dyDescent="0.2">
      <c r="A366" t="str">
        <f>'OHL Raw'!B366</f>
        <v>Mitchell Russell</v>
      </c>
      <c r="B366" t="s">
        <v>1748</v>
      </c>
      <c r="C366" t="str">
        <f>'OHL Raw'!C366</f>
        <v>C</v>
      </c>
      <c r="D366" t="str">
        <f t="shared" si="71"/>
        <v>F</v>
      </c>
      <c r="E366" t="str">
        <f>IF(ISNUMBER(SEARCH("/",'OHL Raw'!D366))=TRUE,"Multiple",'OHL Raw'!D366)</f>
        <v>OS</v>
      </c>
      <c r="F366" s="2">
        <f ca="1">ROUNDDOWN('OHL Raw'!E366+((TODAY()-42993)/365),0)</f>
        <v>17</v>
      </c>
      <c r="G366">
        <f>'OHL Raw'!F366</f>
        <v>59</v>
      </c>
      <c r="H366" s="1">
        <f>'OHL Raw'!U366</f>
        <v>8.2100000000000009</v>
      </c>
      <c r="I366" s="1">
        <f>'OHL Raw'!T366</f>
        <v>484.65</v>
      </c>
      <c r="J366">
        <f>'OHL Raw'!AH366</f>
        <v>16</v>
      </c>
      <c r="K366">
        <f>'OHL Raw'!AI366</f>
        <v>18</v>
      </c>
      <c r="L366" s="1">
        <f t="shared" si="65"/>
        <v>1.9808108944599194</v>
      </c>
      <c r="M366" s="1">
        <f t="shared" si="66"/>
        <v>2.2284122562674096</v>
      </c>
      <c r="N366">
        <f>'OHL Raw'!L366</f>
        <v>51</v>
      </c>
      <c r="O366" s="1">
        <f t="shared" si="67"/>
        <v>6.3138347260909935</v>
      </c>
      <c r="P366">
        <f>'OHL Raw'!AK366</f>
        <v>11</v>
      </c>
      <c r="Q366">
        <f>'OHL Raw'!AN366</f>
        <v>9</v>
      </c>
      <c r="R366">
        <f>'OHL Raw'!AQ366</f>
        <v>31</v>
      </c>
      <c r="S366" s="1">
        <f t="shared" si="72"/>
        <v>21.568627450980394</v>
      </c>
      <c r="T366" s="1">
        <f t="shared" si="73"/>
        <v>17.647058823529413</v>
      </c>
      <c r="U366" s="1">
        <f t="shared" si="74"/>
        <v>60.784313725490193</v>
      </c>
      <c r="V366">
        <f>'OHL Raw'!J366</f>
        <v>6</v>
      </c>
      <c r="W366" s="1">
        <f t="shared" si="68"/>
        <v>0.74280408542246978</v>
      </c>
      <c r="X366">
        <f>'OHL Raw'!G366</f>
        <v>3</v>
      </c>
      <c r="Y366" s="1">
        <f t="shared" si="69"/>
        <v>0.37140204271123489</v>
      </c>
      <c r="Z366">
        <f>'OHL Raw'!AJ366</f>
        <v>1</v>
      </c>
      <c r="AA366">
        <f>'OHL Raw'!AM366</f>
        <v>0</v>
      </c>
      <c r="AB366">
        <f>'OHL Raw'!AP366</f>
        <v>2</v>
      </c>
      <c r="AC366" s="1">
        <f t="shared" si="75"/>
        <v>5.8239367826837336</v>
      </c>
      <c r="AD366" s="1">
        <f t="shared" si="70"/>
        <v>0.72100733923661209</v>
      </c>
      <c r="AE366" s="1">
        <f t="shared" si="76"/>
        <v>5.8823529411764701</v>
      </c>
      <c r="AF366" s="1">
        <f t="shared" si="77"/>
        <v>11.419483887615165</v>
      </c>
      <c r="AG366">
        <f>'OHL Raw'!AB366</f>
        <v>13.46</v>
      </c>
      <c r="AH366">
        <f>'OHL Raw'!AC366</f>
        <v>13.64</v>
      </c>
      <c r="AI366">
        <f>'OHL Raw'!AD366</f>
        <v>51.8</v>
      </c>
      <c r="AJ366">
        <f>'OHL Raw'!AE366</f>
        <v>49.43</v>
      </c>
    </row>
    <row r="367" spans="1:36" x14ac:dyDescent="0.2">
      <c r="A367" t="str">
        <f>'OHL Raw'!B367</f>
        <v>Morgan Frost</v>
      </c>
      <c r="B367" t="s">
        <v>1748</v>
      </c>
      <c r="C367" t="str">
        <f>'OHL Raw'!C367</f>
        <v>C</v>
      </c>
      <c r="D367" t="str">
        <f t="shared" si="71"/>
        <v>F</v>
      </c>
      <c r="E367" t="str">
        <f>IF(ISNUMBER(SEARCH("/",'OHL Raw'!D367))=TRUE,"Multiple",'OHL Raw'!D367)</f>
        <v>SSM</v>
      </c>
      <c r="F367" s="2">
        <f ca="1">ROUNDDOWN('OHL Raw'!E367+((TODAY()-42993)/365),0)</f>
        <v>19</v>
      </c>
      <c r="G367">
        <f>'OHL Raw'!F367</f>
        <v>67</v>
      </c>
      <c r="H367" s="1">
        <f>'OHL Raw'!U367</f>
        <v>16.79</v>
      </c>
      <c r="I367" s="1">
        <f>'OHL Raw'!T367</f>
        <v>1125.1099999999999</v>
      </c>
      <c r="J367">
        <f>'OHL Raw'!AH367</f>
        <v>92</v>
      </c>
      <c r="K367">
        <f>'OHL Raw'!AI367</f>
        <v>37</v>
      </c>
      <c r="L367" s="1">
        <f t="shared" si="65"/>
        <v>4.9061869506092739</v>
      </c>
      <c r="M367" s="1">
        <f t="shared" si="66"/>
        <v>1.9731404040493818</v>
      </c>
      <c r="N367">
        <f>'OHL Raw'!L367</f>
        <v>137</v>
      </c>
      <c r="O367" s="1">
        <f t="shared" si="67"/>
        <v>7.3059523068855494</v>
      </c>
      <c r="P367">
        <f>'OHL Raw'!AK367</f>
        <v>25</v>
      </c>
      <c r="Q367">
        <f>'OHL Raw'!AN367</f>
        <v>15</v>
      </c>
      <c r="R367">
        <f>'OHL Raw'!AQ367</f>
        <v>97</v>
      </c>
      <c r="S367" s="1">
        <f t="shared" si="72"/>
        <v>18.248175182481752</v>
      </c>
      <c r="T367" s="1">
        <f t="shared" si="73"/>
        <v>10.948905109489052</v>
      </c>
      <c r="U367" s="1">
        <f t="shared" si="74"/>
        <v>70.802919708029194</v>
      </c>
      <c r="V367">
        <f>'OHL Raw'!J367</f>
        <v>58</v>
      </c>
      <c r="W367" s="1">
        <f t="shared" si="68"/>
        <v>3.0930309036449772</v>
      </c>
      <c r="X367">
        <f>'OHL Raw'!G367</f>
        <v>26</v>
      </c>
      <c r="Y367" s="1">
        <f t="shared" si="69"/>
        <v>1.3865310947374037</v>
      </c>
      <c r="Z367">
        <f>'OHL Raw'!AJ367</f>
        <v>9</v>
      </c>
      <c r="AA367">
        <f>'OHL Raw'!AM367</f>
        <v>4</v>
      </c>
      <c r="AB367">
        <f>'OHL Raw'!AP367</f>
        <v>13</v>
      </c>
      <c r="AC367" s="1">
        <f t="shared" si="75"/>
        <v>14.050377141593099</v>
      </c>
      <c r="AD367" s="1">
        <f t="shared" si="70"/>
        <v>0.74928018460024892</v>
      </c>
      <c r="AE367" s="1">
        <f t="shared" si="76"/>
        <v>18.978102189781019</v>
      </c>
      <c r="AF367" s="1">
        <f t="shared" si="77"/>
        <v>10.255749738389122</v>
      </c>
      <c r="AG367">
        <f>'OHL Raw'!AB367</f>
        <v>14.75</v>
      </c>
      <c r="AH367">
        <f>'OHL Raw'!AC367</f>
        <v>14.37</v>
      </c>
      <c r="AI367">
        <f>'OHL Raw'!AD367</f>
        <v>64.260000000000005</v>
      </c>
      <c r="AJ367">
        <f>'OHL Raw'!AE367</f>
        <v>49.09</v>
      </c>
    </row>
    <row r="368" spans="1:36" x14ac:dyDescent="0.2">
      <c r="A368" t="str">
        <f>'OHL Raw'!B368</f>
        <v>Nate Schnarr</v>
      </c>
      <c r="B368" t="s">
        <v>1748</v>
      </c>
      <c r="C368" t="str">
        <f>'OHL Raw'!C368</f>
        <v>C</v>
      </c>
      <c r="D368" t="str">
        <f t="shared" si="71"/>
        <v>F</v>
      </c>
      <c r="E368" t="str">
        <f>IF(ISNUMBER(SEARCH("/",'OHL Raw'!D368))=TRUE,"Multiple",'OHL Raw'!D368)</f>
        <v>GUE</v>
      </c>
      <c r="F368" s="2">
        <f ca="1">ROUNDDOWN('OHL Raw'!E368+((TODAY()-42993)/365),0)</f>
        <v>19</v>
      </c>
      <c r="G368">
        <f>'OHL Raw'!F368</f>
        <v>57</v>
      </c>
      <c r="H368" s="1">
        <f>'OHL Raw'!U368</f>
        <v>14.56</v>
      </c>
      <c r="I368" s="1">
        <f>'OHL Raw'!T368</f>
        <v>829.7</v>
      </c>
      <c r="J368">
        <f>'OHL Raw'!AH368</f>
        <v>36</v>
      </c>
      <c r="K368">
        <f>'OHL Raw'!AI368</f>
        <v>50</v>
      </c>
      <c r="L368" s="1">
        <f t="shared" si="65"/>
        <v>2.6033506086537304</v>
      </c>
      <c r="M368" s="1">
        <f t="shared" si="66"/>
        <v>3.6157647342412917</v>
      </c>
      <c r="N368">
        <f>'OHL Raw'!L368</f>
        <v>109</v>
      </c>
      <c r="O368" s="1">
        <f t="shared" si="67"/>
        <v>7.8823671206460162</v>
      </c>
      <c r="P368">
        <f>'OHL Raw'!AK368</f>
        <v>26</v>
      </c>
      <c r="Q368">
        <f>'OHL Raw'!AN368</f>
        <v>16</v>
      </c>
      <c r="R368">
        <f>'OHL Raw'!AQ368</f>
        <v>67</v>
      </c>
      <c r="S368" s="1">
        <f t="shared" si="72"/>
        <v>23.853211009174313</v>
      </c>
      <c r="T368" s="1">
        <f t="shared" si="73"/>
        <v>14.678899082568808</v>
      </c>
      <c r="U368" s="1">
        <f t="shared" si="74"/>
        <v>61.467889908256879</v>
      </c>
      <c r="V368">
        <f>'OHL Raw'!J368</f>
        <v>19</v>
      </c>
      <c r="W368" s="1">
        <f t="shared" si="68"/>
        <v>1.373990599011691</v>
      </c>
      <c r="X368">
        <f>'OHL Raw'!G368</f>
        <v>8</v>
      </c>
      <c r="Y368" s="1">
        <f t="shared" si="69"/>
        <v>0.5785223574786067</v>
      </c>
      <c r="Z368">
        <f>'OHL Raw'!AJ368</f>
        <v>2</v>
      </c>
      <c r="AA368">
        <f>'OHL Raw'!AM368</f>
        <v>3</v>
      </c>
      <c r="AB368">
        <f>'OHL Raw'!AP368</f>
        <v>3</v>
      </c>
      <c r="AC368" s="1">
        <f t="shared" si="75"/>
        <v>12.50141865684275</v>
      </c>
      <c r="AD368" s="1">
        <f t="shared" si="70"/>
        <v>0.90404377414796311</v>
      </c>
      <c r="AE368" s="1">
        <f t="shared" si="76"/>
        <v>7.3394495412844041</v>
      </c>
      <c r="AF368" s="1">
        <f t="shared" si="77"/>
        <v>11.469191428296099</v>
      </c>
      <c r="AG368">
        <f>'OHL Raw'!AB368</f>
        <v>15.42</v>
      </c>
      <c r="AH368">
        <f>'OHL Raw'!AC368</f>
        <v>14.21</v>
      </c>
      <c r="AI368">
        <f>'OHL Raw'!AD368</f>
        <v>43.56</v>
      </c>
      <c r="AJ368">
        <f>'OHL Raw'!AE368</f>
        <v>50.65</v>
      </c>
    </row>
    <row r="369" spans="1:36" x14ac:dyDescent="0.2">
      <c r="A369" t="str">
        <f>'OHL Raw'!B369</f>
        <v>Nathan Allensen</v>
      </c>
      <c r="B369" t="s">
        <v>1748</v>
      </c>
      <c r="C369" t="str">
        <f>'OHL Raw'!C369</f>
        <v>D</v>
      </c>
      <c r="D369" t="str">
        <f t="shared" si="71"/>
        <v>D</v>
      </c>
      <c r="E369" t="str">
        <f>IF(ISNUMBER(SEARCH("/",'OHL Raw'!D369))=TRUE,"Multiple",'OHL Raw'!D369)</f>
        <v>BAR</v>
      </c>
      <c r="F369" s="2">
        <f ca="1">ROUNDDOWN('OHL Raw'!E369+((TODAY()-42993)/365),0)</f>
        <v>17</v>
      </c>
      <c r="G369">
        <f>'OHL Raw'!F369</f>
        <v>55</v>
      </c>
      <c r="H369" s="1">
        <f>'OHL Raw'!U369</f>
        <v>11.48</v>
      </c>
      <c r="I369" s="1">
        <f>'OHL Raw'!T369</f>
        <v>631.54</v>
      </c>
      <c r="J369">
        <f>'OHL Raw'!AH369</f>
        <v>38</v>
      </c>
      <c r="K369">
        <f>'OHL Raw'!AI369</f>
        <v>30</v>
      </c>
      <c r="L369" s="1">
        <f t="shared" si="65"/>
        <v>3.6102226303955414</v>
      </c>
      <c r="M369" s="1">
        <f t="shared" si="66"/>
        <v>2.8501757608385856</v>
      </c>
      <c r="N369">
        <f>'OHL Raw'!L369</f>
        <v>37</v>
      </c>
      <c r="O369" s="1">
        <f t="shared" si="67"/>
        <v>3.5152167717009219</v>
      </c>
      <c r="P369">
        <f>'OHL Raw'!AK369</f>
        <v>1</v>
      </c>
      <c r="Q369">
        <f>'OHL Raw'!AN369</f>
        <v>2</v>
      </c>
      <c r="R369">
        <f>'OHL Raw'!AQ369</f>
        <v>34</v>
      </c>
      <c r="S369" s="1">
        <f t="shared" si="72"/>
        <v>2.7027027027027026</v>
      </c>
      <c r="T369" s="1">
        <f t="shared" si="73"/>
        <v>5.4054054054054053</v>
      </c>
      <c r="U369" s="1">
        <f t="shared" si="74"/>
        <v>91.891891891891902</v>
      </c>
      <c r="V369">
        <f>'OHL Raw'!J369</f>
        <v>6</v>
      </c>
      <c r="W369" s="1">
        <f t="shared" si="68"/>
        <v>0.57003515216771705</v>
      </c>
      <c r="X369">
        <f>'OHL Raw'!G369</f>
        <v>2</v>
      </c>
      <c r="Y369" s="1">
        <f t="shared" si="69"/>
        <v>0.190011717389239</v>
      </c>
      <c r="Z369">
        <f>'OHL Raw'!AJ369</f>
        <v>0</v>
      </c>
      <c r="AA369">
        <f>'OHL Raw'!AM369</f>
        <v>1</v>
      </c>
      <c r="AB369">
        <f>'OHL Raw'!AP369</f>
        <v>1</v>
      </c>
      <c r="AC369" s="1">
        <f t="shared" si="75"/>
        <v>2.725496647086878</v>
      </c>
      <c r="AD369" s="1">
        <f t="shared" si="70"/>
        <v>0.25893814932579517</v>
      </c>
      <c r="AE369" s="1">
        <f t="shared" si="76"/>
        <v>5.4054054054054053</v>
      </c>
      <c r="AF369" s="1">
        <f t="shared" si="77"/>
        <v>7.3662071542888601</v>
      </c>
      <c r="AG369">
        <f>'OHL Raw'!AB369</f>
        <v>12.85</v>
      </c>
      <c r="AH369">
        <f>'OHL Raw'!AC369</f>
        <v>13.83</v>
      </c>
      <c r="AI369">
        <f>'OHL Raw'!AD369</f>
        <v>57.62</v>
      </c>
      <c r="AJ369">
        <f>'OHL Raw'!AE369</f>
        <v>48.9</v>
      </c>
    </row>
    <row r="370" spans="1:36" x14ac:dyDescent="0.2">
      <c r="A370" t="str">
        <f>'OHL Raw'!B370</f>
        <v>Nathan Dunkley</v>
      </c>
      <c r="B370" t="s">
        <v>1748</v>
      </c>
      <c r="C370" t="str">
        <f>'OHL Raw'!C370</f>
        <v>LW</v>
      </c>
      <c r="D370" t="str">
        <f t="shared" si="71"/>
        <v>F</v>
      </c>
      <c r="E370" t="str">
        <f>IF(ISNUMBER(SEARCH("/",'OHL Raw'!D370))=TRUE,"Multiple",'OHL Raw'!D370)</f>
        <v>Multiple</v>
      </c>
      <c r="F370" s="2">
        <f ca="1">ROUNDDOWN('OHL Raw'!E370+((TODAY()-42993)/365),0)</f>
        <v>18</v>
      </c>
      <c r="G370">
        <f>'OHL Raw'!F370</f>
        <v>60</v>
      </c>
      <c r="H370" s="1">
        <f>'OHL Raw'!U370</f>
        <v>15.2</v>
      </c>
      <c r="I370" s="1">
        <f>'OHL Raw'!T370</f>
        <v>912.1</v>
      </c>
      <c r="J370">
        <f>'OHL Raw'!AH370</f>
        <v>61</v>
      </c>
      <c r="K370">
        <f>'OHL Raw'!AI370</f>
        <v>36</v>
      </c>
      <c r="L370" s="1">
        <f t="shared" si="65"/>
        <v>4.0127179037386247</v>
      </c>
      <c r="M370" s="1">
        <f t="shared" si="66"/>
        <v>2.3681613858129591</v>
      </c>
      <c r="N370">
        <f>'OHL Raw'!L370</f>
        <v>76</v>
      </c>
      <c r="O370" s="1">
        <f t="shared" si="67"/>
        <v>4.9994518144940248</v>
      </c>
      <c r="P370">
        <f>'OHL Raw'!AK370</f>
        <v>19</v>
      </c>
      <c r="Q370">
        <f>'OHL Raw'!AN370</f>
        <v>16</v>
      </c>
      <c r="R370">
        <f>'OHL Raw'!AQ370</f>
        <v>41</v>
      </c>
      <c r="S370" s="1">
        <f t="shared" si="72"/>
        <v>25</v>
      </c>
      <c r="T370" s="1">
        <f t="shared" si="73"/>
        <v>21.052631578947366</v>
      </c>
      <c r="U370" s="1">
        <f t="shared" si="74"/>
        <v>53.94736842105263</v>
      </c>
      <c r="V370">
        <f>'OHL Raw'!J370</f>
        <v>29</v>
      </c>
      <c r="W370" s="1">
        <f t="shared" si="68"/>
        <v>1.9076855607937724</v>
      </c>
      <c r="X370">
        <f>'OHL Raw'!G370</f>
        <v>14</v>
      </c>
      <c r="Y370" s="1">
        <f t="shared" si="69"/>
        <v>0.92095165003837298</v>
      </c>
      <c r="Z370">
        <f>'OHL Raw'!AJ370</f>
        <v>4</v>
      </c>
      <c r="AA370">
        <f>'OHL Raw'!AM370</f>
        <v>5</v>
      </c>
      <c r="AB370">
        <f>'OHL Raw'!AP370</f>
        <v>5</v>
      </c>
      <c r="AC370" s="1">
        <f t="shared" si="75"/>
        <v>9.3279090261855888</v>
      </c>
      <c r="AD370" s="1">
        <f t="shared" si="70"/>
        <v>0.61361094350524648</v>
      </c>
      <c r="AE370" s="1">
        <f t="shared" si="76"/>
        <v>18.421052631578945</v>
      </c>
      <c r="AF370" s="1">
        <f t="shared" si="77"/>
        <v>12.273564508138932</v>
      </c>
      <c r="AG370">
        <f>'OHL Raw'!AB370</f>
        <v>14.61</v>
      </c>
      <c r="AH370">
        <f>'OHL Raw'!AC370</f>
        <v>14.09</v>
      </c>
      <c r="AI370">
        <f>'OHL Raw'!AD370</f>
        <v>52.88</v>
      </c>
      <c r="AJ370">
        <f>'OHL Raw'!AE370</f>
        <v>49.32</v>
      </c>
    </row>
    <row r="371" spans="1:36" x14ac:dyDescent="0.2">
      <c r="A371" t="str">
        <f>'OHL Raw'!B371</f>
        <v>Nathan Staios</v>
      </c>
      <c r="B371" t="s">
        <v>1748</v>
      </c>
      <c r="C371" t="str">
        <f>'OHL Raw'!C371</f>
        <v>D</v>
      </c>
      <c r="D371" t="str">
        <f t="shared" si="71"/>
        <v>D</v>
      </c>
      <c r="E371" t="str">
        <f>IF(ISNUMBER(SEARCH("/",'OHL Raw'!D371))=TRUE,"Multiple",'OHL Raw'!D371)</f>
        <v>WSR</v>
      </c>
      <c r="F371" s="2">
        <f ca="1">ROUNDDOWN('OHL Raw'!E371+((TODAY()-42993)/365),0)</f>
        <v>16</v>
      </c>
      <c r="G371">
        <f>'OHL Raw'!F371</f>
        <v>54</v>
      </c>
      <c r="H371" s="1">
        <f>'OHL Raw'!U371</f>
        <v>13.68</v>
      </c>
      <c r="I371" s="1">
        <f>'OHL Raw'!T371</f>
        <v>738.57</v>
      </c>
      <c r="J371">
        <f>'OHL Raw'!AH371</f>
        <v>39</v>
      </c>
      <c r="K371">
        <f>'OHL Raw'!AI371</f>
        <v>32</v>
      </c>
      <c r="L371" s="1">
        <f t="shared" si="65"/>
        <v>3.1682846581908279</v>
      </c>
      <c r="M371" s="1">
        <f t="shared" si="66"/>
        <v>2.5996181810796539</v>
      </c>
      <c r="N371">
        <f>'OHL Raw'!L371</f>
        <v>55</v>
      </c>
      <c r="O371" s="1">
        <f t="shared" si="67"/>
        <v>4.4680937487306549</v>
      </c>
      <c r="P371">
        <f>'OHL Raw'!AK371</f>
        <v>2</v>
      </c>
      <c r="Q371">
        <f>'OHL Raw'!AN371</f>
        <v>4</v>
      </c>
      <c r="R371">
        <f>'OHL Raw'!AQ371</f>
        <v>49</v>
      </c>
      <c r="S371" s="1">
        <f t="shared" si="72"/>
        <v>3.6363636363636362</v>
      </c>
      <c r="T371" s="1">
        <f t="shared" si="73"/>
        <v>7.2727272727272725</v>
      </c>
      <c r="U371" s="1">
        <f t="shared" si="74"/>
        <v>89.090909090909093</v>
      </c>
      <c r="V371">
        <f>'OHL Raw'!J371</f>
        <v>6</v>
      </c>
      <c r="W371" s="1">
        <f t="shared" si="68"/>
        <v>0.48742840895243505</v>
      </c>
      <c r="X371">
        <f>'OHL Raw'!G371</f>
        <v>3</v>
      </c>
      <c r="Y371" s="1">
        <f t="shared" si="69"/>
        <v>0.24371420447621753</v>
      </c>
      <c r="Z371">
        <f>'OHL Raw'!AJ371</f>
        <v>0</v>
      </c>
      <c r="AA371">
        <f>'OHL Raw'!AM371</f>
        <v>0</v>
      </c>
      <c r="AB371">
        <f>'OHL Raw'!AP371</f>
        <v>3</v>
      </c>
      <c r="AC371" s="1">
        <f t="shared" si="75"/>
        <v>4.2305098234301397</v>
      </c>
      <c r="AD371" s="1">
        <f t="shared" si="70"/>
        <v>0.34367844538203335</v>
      </c>
      <c r="AE371" s="1">
        <f t="shared" si="76"/>
        <v>5.4545454545454541</v>
      </c>
      <c r="AF371" s="1">
        <f t="shared" si="77"/>
        <v>7.6918360426002561</v>
      </c>
      <c r="AG371">
        <f>'OHL Raw'!AB371</f>
        <v>13.79</v>
      </c>
      <c r="AH371">
        <f>'OHL Raw'!AC371</f>
        <v>13.76</v>
      </c>
      <c r="AI371">
        <f>'OHL Raw'!AD371</f>
        <v>51.9</v>
      </c>
      <c r="AJ371">
        <f>'OHL Raw'!AE371</f>
        <v>49.76</v>
      </c>
    </row>
    <row r="372" spans="1:36" x14ac:dyDescent="0.2">
      <c r="A372" t="str">
        <f>'OHL Raw'!B372</f>
        <v>Navrin Mutter</v>
      </c>
      <c r="B372" t="s">
        <v>1748</v>
      </c>
      <c r="C372" t="str">
        <f>'OHL Raw'!C372</f>
        <v>LW</v>
      </c>
      <c r="D372" t="str">
        <f t="shared" si="71"/>
        <v>F</v>
      </c>
      <c r="E372" t="str">
        <f>IF(ISNUMBER(SEARCH("/",'OHL Raw'!D372))=TRUE,"Multiple",'OHL Raw'!D372)</f>
        <v>HAM</v>
      </c>
      <c r="F372" s="2">
        <f ca="1">ROUNDDOWN('OHL Raw'!E372+((TODAY()-42993)/365),0)</f>
        <v>17</v>
      </c>
      <c r="G372">
        <f>'OHL Raw'!F372</f>
        <v>28</v>
      </c>
      <c r="H372" s="1">
        <f>'OHL Raw'!U372</f>
        <v>6.94</v>
      </c>
      <c r="I372" s="1">
        <f>'OHL Raw'!T372</f>
        <v>194.18</v>
      </c>
      <c r="J372">
        <f>'OHL Raw'!AH372</f>
        <v>4</v>
      </c>
      <c r="K372">
        <f>'OHL Raw'!AI372</f>
        <v>5</v>
      </c>
      <c r="L372" s="1">
        <f t="shared" si="65"/>
        <v>1.2359666289010196</v>
      </c>
      <c r="M372" s="1">
        <f t="shared" si="66"/>
        <v>1.5449582861262745</v>
      </c>
      <c r="N372">
        <f>'OHL Raw'!L372</f>
        <v>13</v>
      </c>
      <c r="O372" s="1">
        <f t="shared" si="67"/>
        <v>4.0168915439283133</v>
      </c>
      <c r="P372">
        <f>'OHL Raw'!AK372</f>
        <v>4</v>
      </c>
      <c r="Q372">
        <f>'OHL Raw'!AN372</f>
        <v>4</v>
      </c>
      <c r="R372">
        <f>'OHL Raw'!AQ372</f>
        <v>5</v>
      </c>
      <c r="S372" s="1">
        <f t="shared" si="72"/>
        <v>30.76923076923077</v>
      </c>
      <c r="T372" s="1">
        <f t="shared" si="73"/>
        <v>30.76923076923077</v>
      </c>
      <c r="U372" s="1">
        <f t="shared" si="74"/>
        <v>38.461538461538467</v>
      </c>
      <c r="V372">
        <f>'OHL Raw'!J372</f>
        <v>2</v>
      </c>
      <c r="W372" s="1">
        <f t="shared" si="68"/>
        <v>0.6179833144505098</v>
      </c>
      <c r="X372">
        <f>'OHL Raw'!G372</f>
        <v>2</v>
      </c>
      <c r="Y372" s="1">
        <f t="shared" si="69"/>
        <v>0.6179833144505098</v>
      </c>
      <c r="Z372">
        <f>'OHL Raw'!AJ372</f>
        <v>1</v>
      </c>
      <c r="AA372">
        <f>'OHL Raw'!AM372</f>
        <v>1</v>
      </c>
      <c r="AB372">
        <f>'OHL Raw'!AP372</f>
        <v>0</v>
      </c>
      <c r="AC372" s="1">
        <f t="shared" si="75"/>
        <v>1.8336625790487133</v>
      </c>
      <c r="AD372" s="1">
        <f t="shared" si="70"/>
        <v>0.56658643909219697</v>
      </c>
      <c r="AE372" s="1">
        <f t="shared" si="76"/>
        <v>15.384615384615385</v>
      </c>
      <c r="AF372" s="1">
        <f t="shared" si="77"/>
        <v>14.105096761913178</v>
      </c>
      <c r="AG372">
        <f>'OHL Raw'!AB372</f>
        <v>13.21</v>
      </c>
      <c r="AH372">
        <f>'OHL Raw'!AC372</f>
        <v>13.79</v>
      </c>
      <c r="AI372">
        <f>'OHL Raw'!AD372</f>
        <v>53.75</v>
      </c>
      <c r="AJ372">
        <f>'OHL Raw'!AE372</f>
        <v>49.26</v>
      </c>
    </row>
    <row r="373" spans="1:36" x14ac:dyDescent="0.2">
      <c r="A373" t="str">
        <f>'OHL Raw'!B373</f>
        <v>Nicholas Caamano</v>
      </c>
      <c r="B373" t="s">
        <v>1748</v>
      </c>
      <c r="C373" t="str">
        <f>'OHL Raw'!C373</f>
        <v>RW</v>
      </c>
      <c r="D373" t="str">
        <f t="shared" si="71"/>
        <v>F</v>
      </c>
      <c r="E373" t="str">
        <f>IF(ISNUMBER(SEARCH("/",'OHL Raw'!D373))=TRUE,"Multiple",'OHL Raw'!D373)</f>
        <v>Multiple</v>
      </c>
      <c r="F373" s="2">
        <f ca="1">ROUNDDOWN('OHL Raw'!E373+((TODAY()-42993)/365),0)</f>
        <v>19</v>
      </c>
      <c r="G373">
        <f>'OHL Raw'!F373</f>
        <v>64</v>
      </c>
      <c r="H373" s="1">
        <f>'OHL Raw'!U373</f>
        <v>14.6</v>
      </c>
      <c r="I373" s="1">
        <f>'OHL Raw'!T373</f>
        <v>934.6</v>
      </c>
      <c r="J373">
        <f>'OHL Raw'!AH373</f>
        <v>58</v>
      </c>
      <c r="K373">
        <f>'OHL Raw'!AI373</f>
        <v>47</v>
      </c>
      <c r="L373" s="1">
        <f t="shared" si="65"/>
        <v>3.7235180826021828</v>
      </c>
      <c r="M373" s="1">
        <f t="shared" si="66"/>
        <v>3.0173336186603894</v>
      </c>
      <c r="N373">
        <f>'OHL Raw'!L373</f>
        <v>186</v>
      </c>
      <c r="O373" s="1">
        <f t="shared" si="67"/>
        <v>11.940937299379414</v>
      </c>
      <c r="P373">
        <f>'OHL Raw'!AK373</f>
        <v>45</v>
      </c>
      <c r="Q373">
        <f>'OHL Raw'!AN373</f>
        <v>30</v>
      </c>
      <c r="R373">
        <f>'OHL Raw'!AQ373</f>
        <v>111</v>
      </c>
      <c r="S373" s="1">
        <f t="shared" si="72"/>
        <v>24.193548387096776</v>
      </c>
      <c r="T373" s="1">
        <f t="shared" si="73"/>
        <v>16.129032258064516</v>
      </c>
      <c r="U373" s="1">
        <f t="shared" si="74"/>
        <v>59.677419354838712</v>
      </c>
      <c r="V373">
        <f>'OHL Raw'!J373</f>
        <v>37</v>
      </c>
      <c r="W373" s="1">
        <f t="shared" si="68"/>
        <v>2.3753477423496685</v>
      </c>
      <c r="X373">
        <f>'OHL Raw'!G373</f>
        <v>18</v>
      </c>
      <c r="Y373" s="1">
        <f t="shared" si="69"/>
        <v>1.155574577359298</v>
      </c>
      <c r="Z373">
        <f>'OHL Raw'!AJ373</f>
        <v>9</v>
      </c>
      <c r="AA373">
        <f>'OHL Raw'!AM373</f>
        <v>3</v>
      </c>
      <c r="AB373">
        <f>'OHL Raw'!AP373</f>
        <v>6</v>
      </c>
      <c r="AC373" s="1">
        <f t="shared" si="75"/>
        <v>21.695329770270398</v>
      </c>
      <c r="AD373" s="1">
        <f t="shared" si="70"/>
        <v>1.3928095294417118</v>
      </c>
      <c r="AE373" s="1">
        <f t="shared" si="76"/>
        <v>9.67741935483871</v>
      </c>
      <c r="AF373" s="1">
        <f t="shared" si="77"/>
        <v>11.664155790467955</v>
      </c>
      <c r="AG373">
        <f>'OHL Raw'!AB373</f>
        <v>14.64</v>
      </c>
      <c r="AH373">
        <f>'OHL Raw'!AC373</f>
        <v>14.21</v>
      </c>
      <c r="AI373">
        <f>'OHL Raw'!AD373</f>
        <v>49.84</v>
      </c>
      <c r="AJ373">
        <f>'OHL Raw'!AE373</f>
        <v>49.96</v>
      </c>
    </row>
    <row r="374" spans="1:36" x14ac:dyDescent="0.2">
      <c r="A374" t="str">
        <f>'OHL Raw'!B374</f>
        <v>Nicholas Canade</v>
      </c>
      <c r="B374" t="s">
        <v>1748</v>
      </c>
      <c r="C374" t="str">
        <f>'OHL Raw'!C374</f>
        <v>LW</v>
      </c>
      <c r="D374" t="str">
        <f t="shared" si="71"/>
        <v>F</v>
      </c>
      <c r="E374" t="str">
        <f>IF(ISNUMBER(SEARCH("/",'OHL Raw'!D374))=TRUE,"Multiple",'OHL Raw'!D374)</f>
        <v>MISS</v>
      </c>
      <c r="F374" s="2">
        <f ca="1">ROUNDDOWN('OHL Raw'!E374+((TODAY()-42993)/365),0)</f>
        <v>18</v>
      </c>
      <c r="G374">
        <f>'OHL Raw'!F374</f>
        <v>63</v>
      </c>
      <c r="H374" s="1">
        <f>'OHL Raw'!U374</f>
        <v>9.0399999999999991</v>
      </c>
      <c r="I374" s="1">
        <f>'OHL Raw'!T374</f>
        <v>569.27</v>
      </c>
      <c r="J374">
        <f>'OHL Raw'!AH374</f>
        <v>17</v>
      </c>
      <c r="K374">
        <f>'OHL Raw'!AI374</f>
        <v>25</v>
      </c>
      <c r="L374" s="1">
        <f t="shared" si="65"/>
        <v>1.7917684051504561</v>
      </c>
      <c r="M374" s="1">
        <f t="shared" si="66"/>
        <v>2.6349535369859645</v>
      </c>
      <c r="N374">
        <f>'OHL Raw'!L374</f>
        <v>83</v>
      </c>
      <c r="O374" s="1">
        <f t="shared" si="67"/>
        <v>8.7480457427934013</v>
      </c>
      <c r="P374">
        <f>'OHL Raw'!AK374</f>
        <v>7</v>
      </c>
      <c r="Q374">
        <f>'OHL Raw'!AN374</f>
        <v>16</v>
      </c>
      <c r="R374">
        <f>'OHL Raw'!AQ374</f>
        <v>60</v>
      </c>
      <c r="S374" s="1">
        <f t="shared" si="72"/>
        <v>8.4337349397590362</v>
      </c>
      <c r="T374" s="1">
        <f t="shared" si="73"/>
        <v>19.277108433734941</v>
      </c>
      <c r="U374" s="1">
        <f t="shared" si="74"/>
        <v>72.289156626506028</v>
      </c>
      <c r="V374">
        <f>'OHL Raw'!J374</f>
        <v>7</v>
      </c>
      <c r="W374" s="1">
        <f t="shared" si="68"/>
        <v>0.73778699035607009</v>
      </c>
      <c r="X374">
        <f>'OHL Raw'!G374</f>
        <v>3</v>
      </c>
      <c r="Y374" s="1">
        <f t="shared" si="69"/>
        <v>0.31619442443831575</v>
      </c>
      <c r="Z374">
        <f>'OHL Raw'!AJ374</f>
        <v>0</v>
      </c>
      <c r="AA374">
        <f>'OHL Raw'!AM374</f>
        <v>1</v>
      </c>
      <c r="AB374">
        <f>'OHL Raw'!AP374</f>
        <v>2</v>
      </c>
      <c r="AC374" s="1">
        <f t="shared" si="75"/>
        <v>7.9711793170959382</v>
      </c>
      <c r="AD374" s="1">
        <f t="shared" si="70"/>
        <v>0.84014748542125228</v>
      </c>
      <c r="AE374" s="1">
        <f t="shared" si="76"/>
        <v>3.6144578313253009</v>
      </c>
      <c r="AF374" s="1">
        <f t="shared" si="77"/>
        <v>9.6038305025252271</v>
      </c>
      <c r="AG374">
        <f>'OHL Raw'!AB374</f>
        <v>13.84</v>
      </c>
      <c r="AH374">
        <f>'OHL Raw'!AC374</f>
        <v>14.11</v>
      </c>
      <c r="AI374">
        <f>'OHL Raw'!AD374</f>
        <v>47.93</v>
      </c>
      <c r="AJ374">
        <f>'OHL Raw'!AE374</f>
        <v>51.88</v>
      </c>
    </row>
    <row r="375" spans="1:36" x14ac:dyDescent="0.2">
      <c r="A375" t="str">
        <f>'OHL Raw'!B375</f>
        <v>Nicholas Porco</v>
      </c>
      <c r="B375" t="s">
        <v>1748</v>
      </c>
      <c r="C375" t="str">
        <f>'OHL Raw'!C375</f>
        <v>LW</v>
      </c>
      <c r="D375" t="str">
        <f t="shared" si="71"/>
        <v>F</v>
      </c>
      <c r="E375" t="str">
        <f>IF(ISNUMBER(SEARCH("/",'OHL Raw'!D375))=TRUE,"Multiple",'OHL Raw'!D375)</f>
        <v>SAG</v>
      </c>
      <c r="F375" s="2">
        <f ca="1">ROUNDDOWN('OHL Raw'!E375+((TODAY()-42993)/365),0)</f>
        <v>17</v>
      </c>
      <c r="G375">
        <f>'OHL Raw'!F375</f>
        <v>57</v>
      </c>
      <c r="H375" s="1">
        <f>'OHL Raw'!U375</f>
        <v>12.1</v>
      </c>
      <c r="I375" s="1">
        <f>'OHL Raw'!T375</f>
        <v>689.45</v>
      </c>
      <c r="J375">
        <f>'OHL Raw'!AH375</f>
        <v>19</v>
      </c>
      <c r="K375">
        <f>'OHL Raw'!AI375</f>
        <v>39</v>
      </c>
      <c r="L375" s="1">
        <f t="shared" si="65"/>
        <v>1.6534919138443684</v>
      </c>
      <c r="M375" s="1">
        <f t="shared" si="66"/>
        <v>3.3940097178910724</v>
      </c>
      <c r="N375">
        <f>'OHL Raw'!L375</f>
        <v>63</v>
      </c>
      <c r="O375" s="1">
        <f t="shared" si="67"/>
        <v>5.4826310827471163</v>
      </c>
      <c r="P375">
        <f>'OHL Raw'!AK375</f>
        <v>10</v>
      </c>
      <c r="Q375">
        <f>'OHL Raw'!AN375</f>
        <v>8</v>
      </c>
      <c r="R375">
        <f>'OHL Raw'!AQ375</f>
        <v>45</v>
      </c>
      <c r="S375" s="1">
        <f t="shared" si="72"/>
        <v>15.873015873015872</v>
      </c>
      <c r="T375" s="1">
        <f t="shared" si="73"/>
        <v>12.698412698412698</v>
      </c>
      <c r="U375" s="1">
        <f t="shared" si="74"/>
        <v>71.428571428571431</v>
      </c>
      <c r="V375">
        <f>'OHL Raw'!J375</f>
        <v>5</v>
      </c>
      <c r="W375" s="1">
        <f t="shared" si="68"/>
        <v>0.43512945101167594</v>
      </c>
      <c r="X375">
        <f>'OHL Raw'!G375</f>
        <v>2</v>
      </c>
      <c r="Y375" s="1">
        <f t="shared" si="69"/>
        <v>0.1740517804046704</v>
      </c>
      <c r="Z375">
        <f>'OHL Raw'!AJ375</f>
        <v>1</v>
      </c>
      <c r="AA375">
        <f>'OHL Raw'!AM375</f>
        <v>0</v>
      </c>
      <c r="AB375">
        <f>'OHL Raw'!AP375</f>
        <v>1</v>
      </c>
      <c r="AC375" s="1">
        <f t="shared" si="75"/>
        <v>6.3451197131236681</v>
      </c>
      <c r="AD375" s="1">
        <f t="shared" si="70"/>
        <v>0.55218969147497288</v>
      </c>
      <c r="AE375" s="1">
        <f t="shared" si="76"/>
        <v>3.1746031746031744</v>
      </c>
      <c r="AF375" s="1">
        <f t="shared" si="77"/>
        <v>10.071618592259791</v>
      </c>
      <c r="AG375">
        <f>'OHL Raw'!AB375</f>
        <v>13.45</v>
      </c>
      <c r="AH375">
        <f>'OHL Raw'!AC375</f>
        <v>13.74</v>
      </c>
      <c r="AI375">
        <f>'OHL Raw'!AD375</f>
        <v>45.73</v>
      </c>
      <c r="AJ375">
        <f>'OHL Raw'!AE375</f>
        <v>52.66</v>
      </c>
    </row>
    <row r="376" spans="1:36" x14ac:dyDescent="0.2">
      <c r="A376" t="str">
        <f>'OHL Raw'!B376</f>
        <v>Nick Deakin-Poot</v>
      </c>
      <c r="B376" t="s">
        <v>1748</v>
      </c>
      <c r="C376" t="str">
        <f>'OHL Raw'!C376</f>
        <v>C</v>
      </c>
      <c r="D376" t="str">
        <f t="shared" si="71"/>
        <v>F</v>
      </c>
      <c r="E376" t="str">
        <f>IF(ISNUMBER(SEARCH("/",'OHL Raw'!D376))=TRUE,"Multiple",'OHL Raw'!D376)</f>
        <v>GUE</v>
      </c>
      <c r="F376" s="2">
        <f ca="1">ROUNDDOWN('OHL Raw'!E376+((TODAY()-42993)/365),0)</f>
        <v>19</v>
      </c>
      <c r="G376">
        <f>'OHL Raw'!F376</f>
        <v>2</v>
      </c>
      <c r="H376" s="1">
        <f>'OHL Raw'!U376</f>
        <v>12.44</v>
      </c>
      <c r="I376" s="1">
        <f>'OHL Raw'!T376</f>
        <v>24.88</v>
      </c>
      <c r="J376">
        <f>'OHL Raw'!AH376</f>
        <v>1</v>
      </c>
      <c r="K376">
        <f>'OHL Raw'!AI376</f>
        <v>2</v>
      </c>
      <c r="L376" s="1">
        <f t="shared" si="65"/>
        <v>2.4115755627009645</v>
      </c>
      <c r="M376" s="1">
        <f t="shared" si="66"/>
        <v>4.823151125401929</v>
      </c>
      <c r="N376">
        <f>'OHL Raw'!L376</f>
        <v>0</v>
      </c>
      <c r="O376" s="1">
        <f t="shared" si="67"/>
        <v>0</v>
      </c>
      <c r="P376">
        <f>'OHL Raw'!AK376</f>
        <v>0</v>
      </c>
      <c r="Q376">
        <f>'OHL Raw'!AN376</f>
        <v>0</v>
      </c>
      <c r="R376">
        <f>'OHL Raw'!AQ376</f>
        <v>0</v>
      </c>
      <c r="S376" s="1" t="e">
        <f t="shared" si="72"/>
        <v>#DIV/0!</v>
      </c>
      <c r="T376" s="1" t="e">
        <f t="shared" si="73"/>
        <v>#DIV/0!</v>
      </c>
      <c r="U376" s="1" t="e">
        <f t="shared" si="74"/>
        <v>#DIV/0!</v>
      </c>
      <c r="V376">
        <f>'OHL Raw'!J376</f>
        <v>0</v>
      </c>
      <c r="W376" s="1">
        <f t="shared" si="68"/>
        <v>0</v>
      </c>
      <c r="X376">
        <f>'OHL Raw'!G376</f>
        <v>0</v>
      </c>
      <c r="Y376" s="1">
        <f t="shared" si="69"/>
        <v>0</v>
      </c>
      <c r="Z376">
        <f>'OHL Raw'!AJ376</f>
        <v>0</v>
      </c>
      <c r="AA376">
        <f>'OHL Raw'!AM376</f>
        <v>0</v>
      </c>
      <c r="AB376">
        <f>'OHL Raw'!AP376</f>
        <v>0</v>
      </c>
      <c r="AC376" s="1">
        <f t="shared" si="75"/>
        <v>0</v>
      </c>
      <c r="AD376" s="1">
        <f t="shared" si="70"/>
        <v>0</v>
      </c>
      <c r="AE376" s="1" t="e">
        <f t="shared" si="76"/>
        <v>#DIV/0!</v>
      </c>
      <c r="AF376" s="1" t="e">
        <f t="shared" si="77"/>
        <v>#DIV/0!</v>
      </c>
      <c r="AG376">
        <f>'OHL Raw'!AB376</f>
        <v>11.27</v>
      </c>
      <c r="AH376">
        <f>'OHL Raw'!AC376</f>
        <v>14.06</v>
      </c>
      <c r="AI376">
        <f>'OHL Raw'!AD376</f>
        <v>38.65</v>
      </c>
      <c r="AJ376">
        <f>'OHL Raw'!AE376</f>
        <v>47.26</v>
      </c>
    </row>
    <row r="377" spans="1:36" x14ac:dyDescent="0.2">
      <c r="A377" t="str">
        <f>'OHL Raw'!B377</f>
        <v>Nick Grima</v>
      </c>
      <c r="B377" t="s">
        <v>1748</v>
      </c>
      <c r="C377" t="str">
        <f>'OHL Raw'!C377</f>
        <v>D</v>
      </c>
      <c r="D377" t="str">
        <f t="shared" si="71"/>
        <v>D</v>
      </c>
      <c r="E377" t="str">
        <f>IF(ISNUMBER(SEARCH("/",'OHL Raw'!D377))=TRUE,"Multiple",'OHL Raw'!D377)</f>
        <v>SAR</v>
      </c>
      <c r="F377" s="2">
        <f ca="1">ROUNDDOWN('OHL Raw'!E377+((TODAY()-42993)/365),0)</f>
        <v>19</v>
      </c>
      <c r="G377">
        <f>'OHL Raw'!F377</f>
        <v>65</v>
      </c>
      <c r="H377" s="1">
        <f>'OHL Raw'!U377</f>
        <v>13.8</v>
      </c>
      <c r="I377" s="1">
        <f>'OHL Raw'!T377</f>
        <v>897.08</v>
      </c>
      <c r="J377">
        <f>'OHL Raw'!AH377</f>
        <v>64</v>
      </c>
      <c r="K377">
        <f>'OHL Raw'!AI377</f>
        <v>45</v>
      </c>
      <c r="L377" s="1">
        <f t="shared" si="65"/>
        <v>4.2805546885450578</v>
      </c>
      <c r="M377" s="1">
        <f t="shared" si="66"/>
        <v>3.0097650153832434</v>
      </c>
      <c r="N377">
        <f>'OHL Raw'!L377</f>
        <v>60</v>
      </c>
      <c r="O377" s="1">
        <f t="shared" si="67"/>
        <v>4.0130200205109912</v>
      </c>
      <c r="P377">
        <f>'OHL Raw'!AK377</f>
        <v>1</v>
      </c>
      <c r="Q377">
        <f>'OHL Raw'!AN377</f>
        <v>2</v>
      </c>
      <c r="R377">
        <f>'OHL Raw'!AQ377</f>
        <v>57</v>
      </c>
      <c r="S377" s="1">
        <f t="shared" si="72"/>
        <v>1.6666666666666667</v>
      </c>
      <c r="T377" s="1">
        <f t="shared" si="73"/>
        <v>3.3333333333333335</v>
      </c>
      <c r="U377" s="1">
        <f t="shared" si="74"/>
        <v>95</v>
      </c>
      <c r="V377">
        <f>'OHL Raw'!J377</f>
        <v>6</v>
      </c>
      <c r="W377" s="1">
        <f t="shared" si="68"/>
        <v>0.40130200205109906</v>
      </c>
      <c r="X377">
        <f>'OHL Raw'!G377</f>
        <v>1</v>
      </c>
      <c r="Y377" s="1">
        <f t="shared" si="69"/>
        <v>6.6883667008516529E-2</v>
      </c>
      <c r="Z377">
        <f>'OHL Raw'!AJ377</f>
        <v>0</v>
      </c>
      <c r="AA377">
        <f>'OHL Raw'!AM377</f>
        <v>1</v>
      </c>
      <c r="AB377">
        <f>'OHL Raw'!AP377</f>
        <v>0</v>
      </c>
      <c r="AC377" s="1">
        <f t="shared" si="75"/>
        <v>4.2029240064080984</v>
      </c>
      <c r="AD377" s="1">
        <f t="shared" si="70"/>
        <v>0.28110696970669935</v>
      </c>
      <c r="AE377" s="1">
        <f t="shared" si="76"/>
        <v>1.6666666666666667</v>
      </c>
      <c r="AF377" s="1">
        <f t="shared" si="77"/>
        <v>7.0048733440134976</v>
      </c>
      <c r="AG377">
        <f>'OHL Raw'!AB377</f>
        <v>12.76</v>
      </c>
      <c r="AH377">
        <f>'OHL Raw'!AC377</f>
        <v>13.63</v>
      </c>
      <c r="AI377">
        <f>'OHL Raw'!AD377</f>
        <v>55.82</v>
      </c>
      <c r="AJ377">
        <f>'OHL Raw'!AE377</f>
        <v>49.54</v>
      </c>
    </row>
    <row r="378" spans="1:36" x14ac:dyDescent="0.2">
      <c r="A378" t="str">
        <f>'OHL Raw'!B378</f>
        <v>Nick Isaacson</v>
      </c>
      <c r="B378" t="s">
        <v>1748</v>
      </c>
      <c r="C378" t="str">
        <f>'OHL Raw'!C378</f>
        <v>LW</v>
      </c>
      <c r="D378" t="str">
        <f t="shared" si="71"/>
        <v>F</v>
      </c>
      <c r="E378" t="str">
        <f>IF(ISNUMBER(SEARCH("/",'OHL Raw'!D378))=TRUE,"Multiple",'OHL Raw'!D378)</f>
        <v>PBO</v>
      </c>
      <c r="F378" s="2">
        <f ca="1">ROUNDDOWN('OHL Raw'!E378+((TODAY()-42993)/365),0)</f>
        <v>18</v>
      </c>
      <c r="G378">
        <f>'OHL Raw'!F378</f>
        <v>29</v>
      </c>
      <c r="H378" s="1">
        <f>'OHL Raw'!U378</f>
        <v>12.42</v>
      </c>
      <c r="I378" s="1">
        <f>'OHL Raw'!T378</f>
        <v>360.21</v>
      </c>
      <c r="J378">
        <f>'OHL Raw'!AH378</f>
        <v>15</v>
      </c>
      <c r="K378">
        <f>'OHL Raw'!AI378</f>
        <v>17</v>
      </c>
      <c r="L378" s="1">
        <f t="shared" si="65"/>
        <v>2.4985425168651623</v>
      </c>
      <c r="M378" s="1">
        <f t="shared" si="66"/>
        <v>2.8316815191138502</v>
      </c>
      <c r="N378">
        <f>'OHL Raw'!L378</f>
        <v>42</v>
      </c>
      <c r="O378" s="1">
        <f t="shared" si="67"/>
        <v>6.9959190472224542</v>
      </c>
      <c r="P378">
        <f>'OHL Raw'!AK378</f>
        <v>8</v>
      </c>
      <c r="Q378">
        <f>'OHL Raw'!AN378</f>
        <v>4</v>
      </c>
      <c r="R378">
        <f>'OHL Raw'!AQ378</f>
        <v>30</v>
      </c>
      <c r="S378" s="1">
        <f t="shared" si="72"/>
        <v>19.047619047619047</v>
      </c>
      <c r="T378" s="1">
        <f t="shared" si="73"/>
        <v>9.5238095238095237</v>
      </c>
      <c r="U378" s="1">
        <f t="shared" si="74"/>
        <v>71.428571428571431</v>
      </c>
      <c r="V378">
        <f>'OHL Raw'!J378</f>
        <v>5</v>
      </c>
      <c r="W378" s="1">
        <f t="shared" si="68"/>
        <v>0.83284750562172072</v>
      </c>
      <c r="X378">
        <f>'OHL Raw'!G378</f>
        <v>3</v>
      </c>
      <c r="Y378" s="1">
        <f t="shared" si="69"/>
        <v>0.49970850337303241</v>
      </c>
      <c r="Z378">
        <f>'OHL Raw'!AJ378</f>
        <v>0</v>
      </c>
      <c r="AA378">
        <f>'OHL Raw'!AM378</f>
        <v>2</v>
      </c>
      <c r="AB378">
        <f>'OHL Raw'!AP378</f>
        <v>1</v>
      </c>
      <c r="AC378" s="1">
        <f t="shared" si="75"/>
        <v>4.2986329426031569</v>
      </c>
      <c r="AD378" s="1">
        <f t="shared" si="70"/>
        <v>0.71602114476607936</v>
      </c>
      <c r="AE378" s="1">
        <f t="shared" si="76"/>
        <v>7.1428571428571423</v>
      </c>
      <c r="AF378" s="1">
        <f t="shared" si="77"/>
        <v>10.234840339531326</v>
      </c>
      <c r="AG378">
        <f>'OHL Raw'!AB378</f>
        <v>13.45</v>
      </c>
      <c r="AH378">
        <f>'OHL Raw'!AC378</f>
        <v>14.02</v>
      </c>
      <c r="AI378">
        <f>'OHL Raw'!AD378</f>
        <v>42.63</v>
      </c>
      <c r="AJ378">
        <f>'OHL Raw'!AE378</f>
        <v>49.19</v>
      </c>
    </row>
    <row r="379" spans="1:36" x14ac:dyDescent="0.2">
      <c r="A379" t="str">
        <f>'OHL Raw'!B379</f>
        <v>Nick King</v>
      </c>
      <c r="B379" t="s">
        <v>1748</v>
      </c>
      <c r="C379" t="str">
        <f>'OHL Raw'!C379</f>
        <v>D</v>
      </c>
      <c r="D379" t="str">
        <f t="shared" si="71"/>
        <v>D</v>
      </c>
      <c r="E379" t="str">
        <f>IF(ISNUMBER(SEARCH("/",'OHL Raw'!D379))=TRUE,"Multiple",'OHL Raw'!D379)</f>
        <v>Multiple</v>
      </c>
      <c r="F379" s="2">
        <f ca="1">ROUNDDOWN('OHL Raw'!E379+((TODAY()-42993)/365),0)</f>
        <v>19</v>
      </c>
      <c r="G379">
        <f>'OHL Raw'!F379</f>
        <v>60</v>
      </c>
      <c r="H379" s="1">
        <f>'OHL Raw'!U379</f>
        <v>12.62</v>
      </c>
      <c r="I379" s="1">
        <f>'OHL Raw'!T379</f>
        <v>757.21</v>
      </c>
      <c r="J379">
        <f>'OHL Raw'!AH379</f>
        <v>29</v>
      </c>
      <c r="K379">
        <f>'OHL Raw'!AI379</f>
        <v>37</v>
      </c>
      <c r="L379" s="1">
        <f t="shared" si="65"/>
        <v>2.2979094306731289</v>
      </c>
      <c r="M379" s="1">
        <f t="shared" si="66"/>
        <v>2.931815480513992</v>
      </c>
      <c r="N379">
        <f>'OHL Raw'!L379</f>
        <v>56</v>
      </c>
      <c r="O379" s="1">
        <f t="shared" si="67"/>
        <v>4.437342348886042</v>
      </c>
      <c r="P379">
        <f>'OHL Raw'!AK379</f>
        <v>0</v>
      </c>
      <c r="Q379">
        <f>'OHL Raw'!AN379</f>
        <v>1</v>
      </c>
      <c r="R379">
        <f>'OHL Raw'!AQ379</f>
        <v>55</v>
      </c>
      <c r="S379" s="1">
        <f t="shared" si="72"/>
        <v>0</v>
      </c>
      <c r="T379" s="1">
        <f t="shared" si="73"/>
        <v>1.7857142857142856</v>
      </c>
      <c r="U379" s="1">
        <f t="shared" si="74"/>
        <v>98.214285714285708</v>
      </c>
      <c r="V379">
        <f>'OHL Raw'!J379</f>
        <v>5</v>
      </c>
      <c r="W379" s="1">
        <f t="shared" si="68"/>
        <v>0.39619128115053948</v>
      </c>
      <c r="X379">
        <f>'OHL Raw'!G379</f>
        <v>2</v>
      </c>
      <c r="Y379" s="1">
        <f t="shared" si="69"/>
        <v>0.1584765124602158</v>
      </c>
      <c r="Z379">
        <f>'OHL Raw'!AJ379</f>
        <v>0</v>
      </c>
      <c r="AA379">
        <f>'OHL Raw'!AM379</f>
        <v>0</v>
      </c>
      <c r="AB379">
        <f>'OHL Raw'!AP379</f>
        <v>2</v>
      </c>
      <c r="AC379" s="1">
        <f t="shared" si="75"/>
        <v>3.6963313825376192</v>
      </c>
      <c r="AD379" s="1">
        <f t="shared" si="70"/>
        <v>0.2928908532009048</v>
      </c>
      <c r="AE379" s="1">
        <f t="shared" si="76"/>
        <v>3.5714285714285712</v>
      </c>
      <c r="AF379" s="1">
        <f t="shared" si="77"/>
        <v>6.6005917545314627</v>
      </c>
      <c r="AG379">
        <f>'OHL Raw'!AB379</f>
        <v>13.17</v>
      </c>
      <c r="AH379">
        <f>'OHL Raw'!AC379</f>
        <v>13.7</v>
      </c>
      <c r="AI379">
        <f>'OHL Raw'!AD379</f>
        <v>47.15</v>
      </c>
      <c r="AJ379">
        <f>'OHL Raw'!AE379</f>
        <v>49.06</v>
      </c>
    </row>
    <row r="380" spans="1:36" x14ac:dyDescent="0.2">
      <c r="A380" t="str">
        <f>'OHL Raw'!B380</f>
        <v>Nick McHugh</v>
      </c>
      <c r="B380" t="s">
        <v>1748</v>
      </c>
      <c r="C380" t="str">
        <f>'OHL Raw'!C380</f>
        <v>LW</v>
      </c>
      <c r="D380" t="str">
        <f t="shared" si="71"/>
        <v>F</v>
      </c>
      <c r="E380" t="str">
        <f>IF(ISNUMBER(SEARCH("/",'OHL Raw'!D380))=TRUE,"Multiple",'OHL Raw'!D380)</f>
        <v>KIT</v>
      </c>
      <c r="F380" s="2">
        <f ca="1">ROUNDDOWN('OHL Raw'!E380+((TODAY()-42993)/365),0)</f>
        <v>19</v>
      </c>
      <c r="G380">
        <f>'OHL Raw'!F380</f>
        <v>66</v>
      </c>
      <c r="H380" s="1">
        <f>'OHL Raw'!U380</f>
        <v>10.32</v>
      </c>
      <c r="I380" s="1">
        <f>'OHL Raw'!T380</f>
        <v>680.81</v>
      </c>
      <c r="J380">
        <f>'OHL Raw'!AH380</f>
        <v>28</v>
      </c>
      <c r="K380">
        <f>'OHL Raw'!AI380</f>
        <v>29</v>
      </c>
      <c r="L380" s="1">
        <f t="shared" si="65"/>
        <v>2.4676488300700639</v>
      </c>
      <c r="M380" s="1">
        <f t="shared" si="66"/>
        <v>2.555779145429709</v>
      </c>
      <c r="N380">
        <f>'OHL Raw'!L380</f>
        <v>73</v>
      </c>
      <c r="O380" s="1">
        <f t="shared" si="67"/>
        <v>6.433513021254095</v>
      </c>
      <c r="P380">
        <f>'OHL Raw'!AK380</f>
        <v>8</v>
      </c>
      <c r="Q380">
        <f>'OHL Raw'!AN380</f>
        <v>7</v>
      </c>
      <c r="R380">
        <f>'OHL Raw'!AQ380</f>
        <v>58</v>
      </c>
      <c r="S380" s="1">
        <f t="shared" si="72"/>
        <v>10.95890410958904</v>
      </c>
      <c r="T380" s="1">
        <f t="shared" si="73"/>
        <v>9.5890410958904102</v>
      </c>
      <c r="U380" s="1">
        <f t="shared" si="74"/>
        <v>79.452054794520549</v>
      </c>
      <c r="V380">
        <f>'OHL Raw'!J380</f>
        <v>19</v>
      </c>
      <c r="W380" s="1">
        <f t="shared" si="68"/>
        <v>1.6744759918332577</v>
      </c>
      <c r="X380">
        <f>'OHL Raw'!G380</f>
        <v>10</v>
      </c>
      <c r="Y380" s="1">
        <f t="shared" si="69"/>
        <v>0.88130315359645128</v>
      </c>
      <c r="Z380">
        <f>'OHL Raw'!AJ380</f>
        <v>4</v>
      </c>
      <c r="AA380">
        <f>'OHL Raw'!AM380</f>
        <v>0</v>
      </c>
      <c r="AB380">
        <f>'OHL Raw'!AP380</f>
        <v>6</v>
      </c>
      <c r="AC380" s="1">
        <f t="shared" si="75"/>
        <v>6.5872989064330962</v>
      </c>
      <c r="AD380" s="1">
        <f t="shared" si="70"/>
        <v>0.5805407299921943</v>
      </c>
      <c r="AE380" s="1">
        <f t="shared" si="76"/>
        <v>13.698630136986301</v>
      </c>
      <c r="AF380" s="1">
        <f t="shared" si="77"/>
        <v>9.0236971321001302</v>
      </c>
      <c r="AG380">
        <f>'OHL Raw'!AB380</f>
        <v>13.71</v>
      </c>
      <c r="AH380">
        <f>'OHL Raw'!AC380</f>
        <v>14.1</v>
      </c>
      <c r="AI380">
        <f>'OHL Raw'!AD380</f>
        <v>51.87</v>
      </c>
      <c r="AJ380">
        <f>'OHL Raw'!AE380</f>
        <v>48.3</v>
      </c>
    </row>
    <row r="381" spans="1:36" x14ac:dyDescent="0.2">
      <c r="A381" t="str">
        <f>'OHL Raw'!B381</f>
        <v>Nick Robertson</v>
      </c>
      <c r="B381" t="s">
        <v>1748</v>
      </c>
      <c r="C381" t="str">
        <f>'OHL Raw'!C381</f>
        <v>C</v>
      </c>
      <c r="D381" t="str">
        <f t="shared" si="71"/>
        <v>F</v>
      </c>
      <c r="E381" t="str">
        <f>IF(ISNUMBER(SEARCH("/",'OHL Raw'!D381))=TRUE,"Multiple",'OHL Raw'!D381)</f>
        <v>PBO</v>
      </c>
      <c r="F381" s="2">
        <f ca="1">ROUNDDOWN('OHL Raw'!E381+((TODAY()-42993)/365),0)</f>
        <v>16</v>
      </c>
      <c r="G381">
        <f>'OHL Raw'!F381</f>
        <v>62</v>
      </c>
      <c r="H381" s="1">
        <f>'OHL Raw'!U381</f>
        <v>12.66</v>
      </c>
      <c r="I381" s="1">
        <f>'OHL Raw'!T381</f>
        <v>784.74</v>
      </c>
      <c r="J381">
        <f>'OHL Raw'!AH381</f>
        <v>32</v>
      </c>
      <c r="K381">
        <f>'OHL Raw'!AI381</f>
        <v>49</v>
      </c>
      <c r="L381" s="1">
        <f t="shared" si="65"/>
        <v>2.4466702347274256</v>
      </c>
      <c r="M381" s="1">
        <f t="shared" si="66"/>
        <v>3.7464637969263705</v>
      </c>
      <c r="N381">
        <f>'OHL Raw'!L381</f>
        <v>88</v>
      </c>
      <c r="O381" s="1">
        <f t="shared" si="67"/>
        <v>6.7283431455004203</v>
      </c>
      <c r="P381">
        <f>'OHL Raw'!AK381</f>
        <v>16</v>
      </c>
      <c r="Q381">
        <f>'OHL Raw'!AN381</f>
        <v>14</v>
      </c>
      <c r="R381">
        <f>'OHL Raw'!AQ381</f>
        <v>58</v>
      </c>
      <c r="S381" s="1">
        <f t="shared" si="72"/>
        <v>18.181818181818183</v>
      </c>
      <c r="T381" s="1">
        <f t="shared" si="73"/>
        <v>15.909090909090908</v>
      </c>
      <c r="U381" s="1">
        <f t="shared" si="74"/>
        <v>65.909090909090907</v>
      </c>
      <c r="V381">
        <f>'OHL Raw'!J381</f>
        <v>21</v>
      </c>
      <c r="W381" s="1">
        <f t="shared" si="68"/>
        <v>1.6056273415398732</v>
      </c>
      <c r="X381">
        <f>'OHL Raw'!G381</f>
        <v>10</v>
      </c>
      <c r="Y381" s="1">
        <f t="shared" si="69"/>
        <v>0.76458444835232053</v>
      </c>
      <c r="Z381">
        <f>'OHL Raw'!AJ381</f>
        <v>2</v>
      </c>
      <c r="AA381">
        <f>'OHL Raw'!AM381</f>
        <v>1</v>
      </c>
      <c r="AB381">
        <f>'OHL Raw'!AP381</f>
        <v>7</v>
      </c>
      <c r="AC381" s="1">
        <f t="shared" si="75"/>
        <v>9.4489114284909412</v>
      </c>
      <c r="AD381" s="1">
        <f t="shared" si="70"/>
        <v>0.72244907320826834</v>
      </c>
      <c r="AE381" s="1">
        <f t="shared" si="76"/>
        <v>11.363636363636363</v>
      </c>
      <c r="AF381" s="1">
        <f t="shared" si="77"/>
        <v>10.737399350557888</v>
      </c>
      <c r="AG381">
        <f>'OHL Raw'!AB381</f>
        <v>13.09</v>
      </c>
      <c r="AH381">
        <f>'OHL Raw'!AC381</f>
        <v>13.73</v>
      </c>
      <c r="AI381">
        <f>'OHL Raw'!AD381</f>
        <v>42.69</v>
      </c>
      <c r="AJ381">
        <f>'OHL Raw'!AE381</f>
        <v>50.37</v>
      </c>
    </row>
    <row r="382" spans="1:36" x14ac:dyDescent="0.2">
      <c r="A382" t="str">
        <f>'OHL Raw'!B382</f>
        <v>Nick Suzuki</v>
      </c>
      <c r="B382" t="s">
        <v>1748</v>
      </c>
      <c r="C382" t="str">
        <f>'OHL Raw'!C382</f>
        <v>C</v>
      </c>
      <c r="D382" t="str">
        <f t="shared" si="71"/>
        <v>F</v>
      </c>
      <c r="E382" t="str">
        <f>IF(ISNUMBER(SEARCH("/",'OHL Raw'!D382))=TRUE,"Multiple",'OHL Raw'!D382)</f>
        <v>OS</v>
      </c>
      <c r="F382" s="2">
        <f ca="1">ROUNDDOWN('OHL Raw'!E382+((TODAY()-42993)/365),0)</f>
        <v>18</v>
      </c>
      <c r="G382">
        <f>'OHL Raw'!F382</f>
        <v>64</v>
      </c>
      <c r="H382" s="1">
        <f>'OHL Raw'!U382</f>
        <v>16.690000000000001</v>
      </c>
      <c r="I382" s="1">
        <f>'OHL Raw'!T382</f>
        <v>1068.47</v>
      </c>
      <c r="J382">
        <f>'OHL Raw'!AH382</f>
        <v>81</v>
      </c>
      <c r="K382">
        <f>'OHL Raw'!AI382</f>
        <v>52</v>
      </c>
      <c r="L382" s="1">
        <f t="shared" si="65"/>
        <v>4.5485600905968342</v>
      </c>
      <c r="M382" s="1">
        <f t="shared" si="66"/>
        <v>2.9200632680374743</v>
      </c>
      <c r="N382">
        <f>'OHL Raw'!L382</f>
        <v>196</v>
      </c>
      <c r="O382" s="1">
        <f t="shared" si="67"/>
        <v>11.006392317987402</v>
      </c>
      <c r="P382">
        <f>'OHL Raw'!AK382</f>
        <v>38</v>
      </c>
      <c r="Q382">
        <f>'OHL Raw'!AN382</f>
        <v>26</v>
      </c>
      <c r="R382">
        <f>'OHL Raw'!AQ382</f>
        <v>132</v>
      </c>
      <c r="S382" s="1">
        <f t="shared" si="72"/>
        <v>19.387755102040817</v>
      </c>
      <c r="T382" s="1">
        <f t="shared" si="73"/>
        <v>13.26530612244898</v>
      </c>
      <c r="U382" s="1">
        <f t="shared" si="74"/>
        <v>67.346938775510196</v>
      </c>
      <c r="V382">
        <f>'OHL Raw'!J382</f>
        <v>49</v>
      </c>
      <c r="W382" s="1">
        <f t="shared" si="68"/>
        <v>2.7515980794968504</v>
      </c>
      <c r="X382">
        <f>'OHL Raw'!G382</f>
        <v>29</v>
      </c>
      <c r="Y382" s="1">
        <f t="shared" si="69"/>
        <v>1.6284968225593606</v>
      </c>
      <c r="Z382">
        <f>'OHL Raw'!AJ382</f>
        <v>10</v>
      </c>
      <c r="AA382">
        <f>'OHL Raw'!AM382</f>
        <v>8</v>
      </c>
      <c r="AB382">
        <f>'OHL Raw'!AP382</f>
        <v>11</v>
      </c>
      <c r="AC382" s="1">
        <f t="shared" si="75"/>
        <v>20.88749917201779</v>
      </c>
      <c r="AD382" s="1">
        <f t="shared" si="70"/>
        <v>1.1729388287186981</v>
      </c>
      <c r="AE382" s="1">
        <f t="shared" si="76"/>
        <v>14.795918367346939</v>
      </c>
      <c r="AF382" s="1">
        <f t="shared" si="77"/>
        <v>10.656887332662137</v>
      </c>
      <c r="AG382">
        <f>'OHL Raw'!AB382</f>
        <v>15.59</v>
      </c>
      <c r="AH382">
        <f>'OHL Raw'!AC382</f>
        <v>14.58</v>
      </c>
      <c r="AI382">
        <f>'OHL Raw'!AD382</f>
        <v>54.66</v>
      </c>
      <c r="AJ382">
        <f>'OHL Raw'!AE382</f>
        <v>49.44</v>
      </c>
    </row>
    <row r="383" spans="1:36" x14ac:dyDescent="0.2">
      <c r="A383" t="str">
        <f>'OHL Raw'!B383</f>
        <v>Nick Wong</v>
      </c>
      <c r="B383" t="s">
        <v>1748</v>
      </c>
      <c r="C383" t="str">
        <f>'OHL Raw'!C383</f>
        <v>C</v>
      </c>
      <c r="D383" t="str">
        <f t="shared" si="71"/>
        <v>F</v>
      </c>
      <c r="E383" t="str">
        <f>IF(ISNUMBER(SEARCH("/",'OHL Raw'!D383))=TRUE,"Multiple",'OHL Raw'!D383)</f>
        <v>OSH</v>
      </c>
      <c r="F383" s="2">
        <f ca="1">ROUNDDOWN('OHL Raw'!E383+((TODAY()-42993)/365),0)</f>
        <v>16</v>
      </c>
      <c r="G383">
        <f>'OHL Raw'!F383</f>
        <v>63</v>
      </c>
      <c r="H383" s="1">
        <f>'OHL Raw'!U383</f>
        <v>10.27</v>
      </c>
      <c r="I383" s="1">
        <f>'OHL Raw'!T383</f>
        <v>646.78</v>
      </c>
      <c r="J383">
        <f>'OHL Raw'!AH383</f>
        <v>25</v>
      </c>
      <c r="K383">
        <f>'OHL Raw'!AI383</f>
        <v>31</v>
      </c>
      <c r="L383" s="1">
        <f t="shared" si="65"/>
        <v>2.3191811744333468</v>
      </c>
      <c r="M383" s="1">
        <f t="shared" si="66"/>
        <v>2.8757846562973501</v>
      </c>
      <c r="N383">
        <f>'OHL Raw'!L383</f>
        <v>59</v>
      </c>
      <c r="O383" s="1">
        <f t="shared" si="67"/>
        <v>5.4732675716626984</v>
      </c>
      <c r="P383">
        <f>'OHL Raw'!AK383</f>
        <v>10</v>
      </c>
      <c r="Q383">
        <f>'OHL Raw'!AN383</f>
        <v>7</v>
      </c>
      <c r="R383">
        <f>'OHL Raw'!AQ383</f>
        <v>42</v>
      </c>
      <c r="S383" s="1">
        <f t="shared" si="72"/>
        <v>16.949152542372879</v>
      </c>
      <c r="T383" s="1">
        <f t="shared" si="73"/>
        <v>11.864406779661017</v>
      </c>
      <c r="U383" s="1">
        <f t="shared" si="74"/>
        <v>71.186440677966104</v>
      </c>
      <c r="V383">
        <f>'OHL Raw'!J383</f>
        <v>16</v>
      </c>
      <c r="W383" s="1">
        <f t="shared" si="68"/>
        <v>1.4842759516373421</v>
      </c>
      <c r="X383">
        <f>'OHL Raw'!G383</f>
        <v>12</v>
      </c>
      <c r="Y383" s="1">
        <f t="shared" si="69"/>
        <v>1.1132069637280064</v>
      </c>
      <c r="Z383">
        <f>'OHL Raw'!AJ383</f>
        <v>5</v>
      </c>
      <c r="AA383">
        <f>'OHL Raw'!AM383</f>
        <v>1</v>
      </c>
      <c r="AB383">
        <f>'OHL Raw'!AP383</f>
        <v>6</v>
      </c>
      <c r="AC383" s="1">
        <f t="shared" si="75"/>
        <v>5.989058882094894</v>
      </c>
      <c r="AD383" s="1">
        <f t="shared" si="70"/>
        <v>0.55558850447709207</v>
      </c>
      <c r="AE383" s="1">
        <f t="shared" si="76"/>
        <v>20.33898305084746</v>
      </c>
      <c r="AF383" s="1">
        <f t="shared" si="77"/>
        <v>10.150947257787955</v>
      </c>
      <c r="AG383">
        <f>'OHL Raw'!AB383</f>
        <v>13.18</v>
      </c>
      <c r="AH383">
        <f>'OHL Raw'!AC383</f>
        <v>13.42</v>
      </c>
      <c r="AI383">
        <f>'OHL Raw'!AD383</f>
        <v>50.9</v>
      </c>
      <c r="AJ383">
        <f>'OHL Raw'!AE383</f>
        <v>48.29</v>
      </c>
    </row>
    <row r="384" spans="1:36" x14ac:dyDescent="0.2">
      <c r="A384" t="str">
        <f>'OHL Raw'!B384</f>
        <v>Nico Gross</v>
      </c>
      <c r="B384" t="s">
        <v>1748</v>
      </c>
      <c r="C384" t="str">
        <f>'OHL Raw'!C384</f>
        <v>D</v>
      </c>
      <c r="D384" t="str">
        <f t="shared" si="71"/>
        <v>D</v>
      </c>
      <c r="E384" t="str">
        <f>IF(ISNUMBER(SEARCH("/",'OHL Raw'!D384))=TRUE,"Multiple",'OHL Raw'!D384)</f>
        <v>OSH</v>
      </c>
      <c r="F384" s="2">
        <f ca="1">ROUNDDOWN('OHL Raw'!E384+((TODAY()-42993)/365),0)</f>
        <v>18</v>
      </c>
      <c r="G384">
        <f>'OHL Raw'!F384</f>
        <v>58</v>
      </c>
      <c r="H384" s="1">
        <f>'OHL Raw'!U384</f>
        <v>13.88</v>
      </c>
      <c r="I384" s="1">
        <f>'OHL Raw'!T384</f>
        <v>805.04</v>
      </c>
      <c r="J384">
        <f>'OHL Raw'!AH384</f>
        <v>41</v>
      </c>
      <c r="K384">
        <f>'OHL Raw'!AI384</f>
        <v>45</v>
      </c>
      <c r="L384" s="1">
        <f t="shared" si="65"/>
        <v>3.055748782669184</v>
      </c>
      <c r="M384" s="1">
        <f t="shared" si="66"/>
        <v>3.3538706151247144</v>
      </c>
      <c r="N384">
        <f>'OHL Raw'!L384</f>
        <v>40</v>
      </c>
      <c r="O384" s="1">
        <f t="shared" si="67"/>
        <v>2.9812183245553019</v>
      </c>
      <c r="P384">
        <f>'OHL Raw'!AK384</f>
        <v>2</v>
      </c>
      <c r="Q384">
        <f>'OHL Raw'!AN384</f>
        <v>2</v>
      </c>
      <c r="R384">
        <f>'OHL Raw'!AQ384</f>
        <v>36</v>
      </c>
      <c r="S384" s="1">
        <f t="shared" si="72"/>
        <v>5</v>
      </c>
      <c r="T384" s="1">
        <f t="shared" si="73"/>
        <v>5</v>
      </c>
      <c r="U384" s="1">
        <f t="shared" si="74"/>
        <v>90</v>
      </c>
      <c r="V384">
        <f>'OHL Raw'!J384</f>
        <v>7</v>
      </c>
      <c r="W384" s="1">
        <f t="shared" si="68"/>
        <v>0.52171320679717781</v>
      </c>
      <c r="X384">
        <f>'OHL Raw'!G384</f>
        <v>3</v>
      </c>
      <c r="Y384" s="1">
        <f t="shared" si="69"/>
        <v>0.22359137434164764</v>
      </c>
      <c r="Z384">
        <f>'OHL Raw'!AJ384</f>
        <v>1</v>
      </c>
      <c r="AA384">
        <f>'OHL Raw'!AM384</f>
        <v>0</v>
      </c>
      <c r="AB384">
        <f>'OHL Raw'!AP384</f>
        <v>2</v>
      </c>
      <c r="AC384" s="1">
        <f t="shared" si="75"/>
        <v>3.0687363563617858</v>
      </c>
      <c r="AD384" s="1">
        <f t="shared" si="70"/>
        <v>0.2287143264703706</v>
      </c>
      <c r="AE384" s="1">
        <f t="shared" si="76"/>
        <v>7.5</v>
      </c>
      <c r="AF384" s="1">
        <f t="shared" si="77"/>
        <v>7.6718408909044644</v>
      </c>
      <c r="AG384">
        <f>'OHL Raw'!AB384</f>
        <v>12.9</v>
      </c>
      <c r="AH384">
        <f>'OHL Raw'!AC384</f>
        <v>13.87</v>
      </c>
      <c r="AI384">
        <f>'OHL Raw'!AD384</f>
        <v>50.77</v>
      </c>
      <c r="AJ384">
        <f>'OHL Raw'!AE384</f>
        <v>49.09</v>
      </c>
    </row>
    <row r="385" spans="1:36" x14ac:dyDescent="0.2">
      <c r="A385" t="str">
        <f>'OHL Raw'!B385</f>
        <v>Nicolas Hague</v>
      </c>
      <c r="B385" t="s">
        <v>1748</v>
      </c>
      <c r="C385" t="str">
        <f>'OHL Raw'!C385</f>
        <v>D</v>
      </c>
      <c r="D385" t="str">
        <f t="shared" si="71"/>
        <v>D</v>
      </c>
      <c r="E385" t="str">
        <f>IF(ISNUMBER(SEARCH("/",'OHL Raw'!D385))=TRUE,"Multiple",'OHL Raw'!D385)</f>
        <v>MISS</v>
      </c>
      <c r="F385" s="2">
        <f ca="1">ROUNDDOWN('OHL Raw'!E385+((TODAY()-42993)/365),0)</f>
        <v>19</v>
      </c>
      <c r="G385">
        <f>'OHL Raw'!F385</f>
        <v>67</v>
      </c>
      <c r="H385" s="1">
        <f>'OHL Raw'!U385</f>
        <v>21.88</v>
      </c>
      <c r="I385" s="1">
        <f>'OHL Raw'!T385</f>
        <v>1465.73</v>
      </c>
      <c r="J385">
        <f>'OHL Raw'!AH385</f>
        <v>94</v>
      </c>
      <c r="K385">
        <f>'OHL Raw'!AI385</f>
        <v>88</v>
      </c>
      <c r="L385" s="1">
        <f t="shared" si="65"/>
        <v>3.8479119619575233</v>
      </c>
      <c r="M385" s="1">
        <f t="shared" si="66"/>
        <v>3.602300560130447</v>
      </c>
      <c r="N385">
        <f>'OHL Raw'!L385</f>
        <v>149</v>
      </c>
      <c r="O385" s="1">
        <f t="shared" si="67"/>
        <v>6.0993498120390521</v>
      </c>
      <c r="P385">
        <f>'OHL Raw'!AK385</f>
        <v>9</v>
      </c>
      <c r="Q385">
        <f>'OHL Raw'!AN385</f>
        <v>8</v>
      </c>
      <c r="R385">
        <f>'OHL Raw'!AQ385</f>
        <v>132</v>
      </c>
      <c r="S385" s="1">
        <f t="shared" si="72"/>
        <v>6.0402684563758395</v>
      </c>
      <c r="T385" s="1">
        <f t="shared" si="73"/>
        <v>5.3691275167785237</v>
      </c>
      <c r="U385" s="1">
        <f t="shared" si="74"/>
        <v>88.590604026845639</v>
      </c>
      <c r="V385">
        <f>'OHL Raw'!J385</f>
        <v>30</v>
      </c>
      <c r="W385" s="1">
        <f t="shared" si="68"/>
        <v>1.2280570091353795</v>
      </c>
      <c r="X385">
        <f>'OHL Raw'!G385</f>
        <v>20</v>
      </c>
      <c r="Y385" s="1">
        <f t="shared" si="69"/>
        <v>0.81870467275691983</v>
      </c>
      <c r="Z385">
        <f>'OHL Raw'!AJ385</f>
        <v>4</v>
      </c>
      <c r="AA385">
        <f>'OHL Raw'!AM385</f>
        <v>4</v>
      </c>
      <c r="AB385">
        <f>'OHL Raw'!AP385</f>
        <v>12</v>
      </c>
      <c r="AC385" s="1">
        <f t="shared" si="75"/>
        <v>11.718881524700439</v>
      </c>
      <c r="AD385" s="1">
        <f t="shared" si="70"/>
        <v>0.4797151531878493</v>
      </c>
      <c r="AE385" s="1">
        <f t="shared" si="76"/>
        <v>13.422818791946309</v>
      </c>
      <c r="AF385" s="1">
        <f t="shared" si="77"/>
        <v>7.8650211575170719</v>
      </c>
      <c r="AG385">
        <f>'OHL Raw'!AB385</f>
        <v>14.2</v>
      </c>
      <c r="AH385">
        <f>'OHL Raw'!AC385</f>
        <v>14.06</v>
      </c>
      <c r="AI385">
        <f>'OHL Raw'!AD385</f>
        <v>48.71</v>
      </c>
      <c r="AJ385">
        <f>'OHL Raw'!AE385</f>
        <v>50.63</v>
      </c>
    </row>
    <row r="386" spans="1:36" x14ac:dyDescent="0.2">
      <c r="A386" t="str">
        <f>'OHL Raw'!B386</f>
        <v>Nicolas Mattinen</v>
      </c>
      <c r="B386" t="s">
        <v>1748</v>
      </c>
      <c r="C386" t="str">
        <f>'OHL Raw'!C386</f>
        <v>D</v>
      </c>
      <c r="D386" t="str">
        <f t="shared" si="71"/>
        <v>D</v>
      </c>
      <c r="E386" t="str">
        <f>IF(ISNUMBER(SEARCH("/",'OHL Raw'!D386))=TRUE,"Multiple",'OHL Raw'!D386)</f>
        <v>Multiple</v>
      </c>
      <c r="F386" s="2">
        <f ca="1">ROUNDDOWN('OHL Raw'!E386+((TODAY()-42993)/365),0)</f>
        <v>20</v>
      </c>
      <c r="G386">
        <f>'OHL Raw'!F386</f>
        <v>64</v>
      </c>
      <c r="H386" s="1">
        <f>'OHL Raw'!U386</f>
        <v>17.86</v>
      </c>
      <c r="I386" s="1">
        <f>'OHL Raw'!T386</f>
        <v>1143.01</v>
      </c>
      <c r="J386">
        <f>'OHL Raw'!AH386</f>
        <v>67</v>
      </c>
      <c r="K386">
        <f>'OHL Raw'!AI386</f>
        <v>73</v>
      </c>
      <c r="L386" s="1">
        <f t="shared" ref="L386:L449" si="78">J386/I386*60</f>
        <v>3.5170295972913621</v>
      </c>
      <c r="M386" s="1">
        <f t="shared" ref="M386:M449" si="79">K386/I386*60</f>
        <v>3.8319874716756628</v>
      </c>
      <c r="N386">
        <f>'OHL Raw'!L386</f>
        <v>130</v>
      </c>
      <c r="O386" s="1">
        <f t="shared" ref="O386:O449" si="80">(N386/I386)*60</f>
        <v>6.8240872783265241</v>
      </c>
      <c r="P386">
        <f>'OHL Raw'!AK386</f>
        <v>0</v>
      </c>
      <c r="Q386">
        <f>'OHL Raw'!AN386</f>
        <v>3</v>
      </c>
      <c r="R386">
        <f>'OHL Raw'!AQ386</f>
        <v>127</v>
      </c>
      <c r="S386" s="1">
        <f t="shared" si="72"/>
        <v>0</v>
      </c>
      <c r="T386" s="1">
        <f t="shared" si="73"/>
        <v>2.3076923076923079</v>
      </c>
      <c r="U386" s="1">
        <f t="shared" si="74"/>
        <v>97.692307692307693</v>
      </c>
      <c r="V386">
        <f>'OHL Raw'!J386</f>
        <v>9</v>
      </c>
      <c r="W386" s="1">
        <f t="shared" ref="W386:W449" si="81">(V386/I386)*60</f>
        <v>0.47243681157645162</v>
      </c>
      <c r="X386">
        <f>'OHL Raw'!G386</f>
        <v>5</v>
      </c>
      <c r="Y386" s="1">
        <f t="shared" ref="Y386:Y449" si="82">(X386/I386)*60</f>
        <v>0.26246489532025091</v>
      </c>
      <c r="Z386">
        <f>'OHL Raw'!AJ386</f>
        <v>0</v>
      </c>
      <c r="AA386">
        <f>'OHL Raw'!AM386</f>
        <v>1</v>
      </c>
      <c r="AB386">
        <f>'OHL Raw'!AP386</f>
        <v>4</v>
      </c>
      <c r="AC386" s="1">
        <f t="shared" si="75"/>
        <v>8.6480272061256258</v>
      </c>
      <c r="AD386" s="1">
        <f t="shared" ref="AD386:AD449" si="83">(AC386/I386)*60</f>
        <v>0.45396071107648889</v>
      </c>
      <c r="AE386" s="1">
        <f t="shared" si="76"/>
        <v>3.8461538461538463</v>
      </c>
      <c r="AF386" s="1">
        <f t="shared" si="77"/>
        <v>6.6523286200966343</v>
      </c>
      <c r="AG386">
        <f>'OHL Raw'!AB386</f>
        <v>13.58</v>
      </c>
      <c r="AH386">
        <f>'OHL Raw'!AC386</f>
        <v>13.97</v>
      </c>
      <c r="AI386">
        <f>'OHL Raw'!AD386</f>
        <v>42.84</v>
      </c>
      <c r="AJ386">
        <f>'OHL Raw'!AE386</f>
        <v>52.28</v>
      </c>
    </row>
    <row r="387" spans="1:36" x14ac:dyDescent="0.2">
      <c r="A387" t="str">
        <f>'OHL Raw'!B387</f>
        <v>Nikita Alexandrov</v>
      </c>
      <c r="B387" t="s">
        <v>1748</v>
      </c>
      <c r="C387" t="str">
        <f>'OHL Raw'!C387</f>
        <v>D</v>
      </c>
      <c r="D387" t="str">
        <f t="shared" ref="D387:D450" si="84">IF(C387="D",C387,"F")</f>
        <v>D</v>
      </c>
      <c r="E387" t="str">
        <f>IF(ISNUMBER(SEARCH("/",'OHL Raw'!D387))=TRUE,"Multiple",'OHL Raw'!D387)</f>
        <v>FLNT</v>
      </c>
      <c r="F387" s="2">
        <f ca="1">ROUNDDOWN('OHL Raw'!E387+((TODAY()-42993)/365),0)</f>
        <v>18</v>
      </c>
      <c r="G387">
        <f>'OHL Raw'!F387</f>
        <v>58</v>
      </c>
      <c r="H387" s="1">
        <f>'OHL Raw'!U387</f>
        <v>12.6</v>
      </c>
      <c r="I387" s="1">
        <f>'OHL Raw'!T387</f>
        <v>730.55</v>
      </c>
      <c r="J387">
        <f>'OHL Raw'!AH387</f>
        <v>21</v>
      </c>
      <c r="K387">
        <f>'OHL Raw'!AI387</f>
        <v>57</v>
      </c>
      <c r="L387" s="1">
        <f t="shared" si="78"/>
        <v>1.7247279446991994</v>
      </c>
      <c r="M387" s="1">
        <f t="shared" si="79"/>
        <v>4.6814044213263983</v>
      </c>
      <c r="N387">
        <f>'OHL Raw'!L387</f>
        <v>48</v>
      </c>
      <c r="O387" s="1">
        <f t="shared" si="80"/>
        <v>3.9422353021695984</v>
      </c>
      <c r="P387">
        <f>'OHL Raw'!AK387</f>
        <v>2</v>
      </c>
      <c r="Q387">
        <f>'OHL Raw'!AN387</f>
        <v>1</v>
      </c>
      <c r="R387">
        <f>'OHL Raw'!AQ387</f>
        <v>45</v>
      </c>
      <c r="S387" s="1">
        <f t="shared" ref="S387:S450" si="85">(P387/N387)*100</f>
        <v>4.1666666666666661</v>
      </c>
      <c r="T387" s="1">
        <f t="shared" ref="T387:T450" si="86">(Q387/N387)*100</f>
        <v>2.083333333333333</v>
      </c>
      <c r="U387" s="1">
        <f t="shared" ref="U387:U450" si="87">(R387/N387)*100</f>
        <v>93.75</v>
      </c>
      <c r="V387">
        <f>'OHL Raw'!J387</f>
        <v>3</v>
      </c>
      <c r="W387" s="1">
        <f t="shared" si="81"/>
        <v>0.2463897063855999</v>
      </c>
      <c r="X387">
        <f>'OHL Raw'!G387</f>
        <v>2</v>
      </c>
      <c r="Y387" s="1">
        <f t="shared" si="82"/>
        <v>0.16425980425706663</v>
      </c>
      <c r="Z387">
        <f>'OHL Raw'!AJ387</f>
        <v>1</v>
      </c>
      <c r="AA387">
        <f>'OHL Raw'!AM387</f>
        <v>1</v>
      </c>
      <c r="AB387">
        <f>'OHL Raw'!AP387</f>
        <v>0</v>
      </c>
      <c r="AC387" s="1">
        <f t="shared" ref="AC387:AC450" si="88">(P387*(SUM(Z:Z)/SUM(P:P)))+(Q387*(SUM(AA:AA)/SUM(Q:Q)))+(R387*(SUM(AB:AB)/SUM(R:R)))</f>
        <v>3.4835071910658222</v>
      </c>
      <c r="AD387" s="1">
        <f t="shared" si="83"/>
        <v>0.28610010466627794</v>
      </c>
      <c r="AE387" s="1">
        <f t="shared" ref="AE387:AE450" si="89">(X387/N387)*100</f>
        <v>4.1666666666666661</v>
      </c>
      <c r="AF387" s="1">
        <f t="shared" ref="AF387:AF450" si="90">((((SUM(Z:Z)/SUM(P:P))/SUM(P387:R387))*P387)+(((SUM(AA:AA)/SUM(Q:Q))/SUM(P387:R387))*Q387)+(((SUM(AB:AB)/SUM(R:R))/SUM(P387:R387))*R387))*100</f>
        <v>7.2573066480537962</v>
      </c>
      <c r="AG387">
        <f>'OHL Raw'!AB387</f>
        <v>13.77</v>
      </c>
      <c r="AH387">
        <f>'OHL Raw'!AC387</f>
        <v>13.69</v>
      </c>
      <c r="AI387">
        <f>'OHL Raw'!AD387</f>
        <v>35.770000000000003</v>
      </c>
      <c r="AJ387">
        <f>'OHL Raw'!AE387</f>
        <v>51.78</v>
      </c>
    </row>
    <row r="388" spans="1:36" x14ac:dyDescent="0.2">
      <c r="A388" t="str">
        <f>'OHL Raw'!B388</f>
        <v>Nikita Korostelev</v>
      </c>
      <c r="B388" t="s">
        <v>1748</v>
      </c>
      <c r="C388" t="str">
        <f>'OHL Raw'!C388</f>
        <v>RW</v>
      </c>
      <c r="D388" t="str">
        <f t="shared" si="84"/>
        <v>F</v>
      </c>
      <c r="E388" t="str">
        <f>IF(ISNUMBER(SEARCH("/",'OHL Raw'!D388))=TRUE,"Multiple",'OHL Raw'!D388)</f>
        <v>PBO</v>
      </c>
      <c r="F388" s="2">
        <f ca="1">ROUNDDOWN('OHL Raw'!E388+((TODAY()-42993)/365),0)</f>
        <v>21</v>
      </c>
      <c r="G388">
        <f>'OHL Raw'!F388</f>
        <v>64</v>
      </c>
      <c r="H388" s="1">
        <f>'OHL Raw'!U388</f>
        <v>15.43</v>
      </c>
      <c r="I388" s="1">
        <f>'OHL Raw'!T388</f>
        <v>987.79</v>
      </c>
      <c r="J388">
        <f>'OHL Raw'!AH388</f>
        <v>53</v>
      </c>
      <c r="K388">
        <f>'OHL Raw'!AI388</f>
        <v>57</v>
      </c>
      <c r="L388" s="1">
        <f t="shared" si="78"/>
        <v>3.2193077475981737</v>
      </c>
      <c r="M388" s="1">
        <f t="shared" si="79"/>
        <v>3.4622743700584135</v>
      </c>
      <c r="N388">
        <f>'OHL Raw'!L388</f>
        <v>148</v>
      </c>
      <c r="O388" s="1">
        <f t="shared" si="80"/>
        <v>8.9897650310288633</v>
      </c>
      <c r="P388">
        <f>'OHL Raw'!AK388</f>
        <v>22</v>
      </c>
      <c r="Q388">
        <f>'OHL Raw'!AN388</f>
        <v>19</v>
      </c>
      <c r="R388">
        <f>'OHL Raw'!AQ388</f>
        <v>107</v>
      </c>
      <c r="S388" s="1">
        <f t="shared" si="85"/>
        <v>14.864864864864865</v>
      </c>
      <c r="T388" s="1">
        <f t="shared" si="86"/>
        <v>12.837837837837837</v>
      </c>
      <c r="U388" s="1">
        <f t="shared" si="87"/>
        <v>72.297297297297305</v>
      </c>
      <c r="V388">
        <f>'OHL Raw'!J388</f>
        <v>35</v>
      </c>
      <c r="W388" s="1">
        <f t="shared" si="81"/>
        <v>2.1259579465270959</v>
      </c>
      <c r="X388">
        <f>'OHL Raw'!G388</f>
        <v>20</v>
      </c>
      <c r="Y388" s="1">
        <f t="shared" si="82"/>
        <v>1.2148331123011975</v>
      </c>
      <c r="Z388">
        <f>'OHL Raw'!AJ388</f>
        <v>4</v>
      </c>
      <c r="AA388">
        <f>'OHL Raw'!AM388</f>
        <v>1</v>
      </c>
      <c r="AB388">
        <f>'OHL Raw'!AP388</f>
        <v>15</v>
      </c>
      <c r="AC388" s="1">
        <f t="shared" si="88"/>
        <v>14.701845226461078</v>
      </c>
      <c r="AD388" s="1">
        <f t="shared" si="83"/>
        <v>0.89301441965161088</v>
      </c>
      <c r="AE388" s="1">
        <f t="shared" si="89"/>
        <v>13.513513513513514</v>
      </c>
      <c r="AF388" s="1">
        <f t="shared" si="90"/>
        <v>9.9336792070682947</v>
      </c>
      <c r="AG388">
        <f>'OHL Raw'!AB388</f>
        <v>13.69</v>
      </c>
      <c r="AH388">
        <f>'OHL Raw'!AC388</f>
        <v>14.18</v>
      </c>
      <c r="AI388">
        <f>'OHL Raw'!AD388</f>
        <v>45.54</v>
      </c>
      <c r="AJ388">
        <f>'OHL Raw'!AE388</f>
        <v>51.8</v>
      </c>
    </row>
    <row r="389" spans="1:36" x14ac:dyDescent="0.2">
      <c r="A389" t="str">
        <f>'OHL Raw'!B389</f>
        <v>Nikita Okhotyuk</v>
      </c>
      <c r="B389" t="s">
        <v>1748</v>
      </c>
      <c r="C389" t="str">
        <f>'OHL Raw'!C389</f>
        <v>D</v>
      </c>
      <c r="D389" t="str">
        <f t="shared" si="84"/>
        <v>D</v>
      </c>
      <c r="E389" t="str">
        <f>IF(ISNUMBER(SEARCH("/",'OHL Raw'!D389))=TRUE,"Multiple",'OHL Raw'!D389)</f>
        <v>OTT</v>
      </c>
      <c r="F389" s="2">
        <f ca="1">ROUNDDOWN('OHL Raw'!E389+((TODAY()-42993)/365),0)</f>
        <v>17</v>
      </c>
      <c r="G389">
        <f>'OHL Raw'!F389</f>
        <v>53</v>
      </c>
      <c r="H389" s="1">
        <f>'OHL Raw'!U389</f>
        <v>12.56</v>
      </c>
      <c r="I389" s="1">
        <f>'OHL Raw'!T389</f>
        <v>665.54</v>
      </c>
      <c r="J389">
        <f>'OHL Raw'!AH389</f>
        <v>34</v>
      </c>
      <c r="K389">
        <f>'OHL Raw'!AI389</f>
        <v>34</v>
      </c>
      <c r="L389" s="1">
        <f t="shared" si="78"/>
        <v>3.0651801544610393</v>
      </c>
      <c r="M389" s="1">
        <f t="shared" si="79"/>
        <v>3.0651801544610393</v>
      </c>
      <c r="N389">
        <f>'OHL Raw'!L389</f>
        <v>53</v>
      </c>
      <c r="O389" s="1">
        <f t="shared" si="80"/>
        <v>4.7780749466598555</v>
      </c>
      <c r="P389">
        <f>'OHL Raw'!AK389</f>
        <v>1</v>
      </c>
      <c r="Q389">
        <f>'OHL Raw'!AN389</f>
        <v>2</v>
      </c>
      <c r="R389">
        <f>'OHL Raw'!AQ389</f>
        <v>50</v>
      </c>
      <c r="S389" s="1">
        <f t="shared" si="85"/>
        <v>1.8867924528301887</v>
      </c>
      <c r="T389" s="1">
        <f t="shared" si="86"/>
        <v>3.7735849056603774</v>
      </c>
      <c r="U389" s="1">
        <f t="shared" si="87"/>
        <v>94.339622641509436</v>
      </c>
      <c r="V389">
        <f>'OHL Raw'!J389</f>
        <v>5</v>
      </c>
      <c r="W389" s="1">
        <f t="shared" si="81"/>
        <v>0.45076178742074108</v>
      </c>
      <c r="X389">
        <f>'OHL Raw'!G389</f>
        <v>4</v>
      </c>
      <c r="Y389" s="1">
        <f t="shared" si="82"/>
        <v>0.3606094299365929</v>
      </c>
      <c r="Z389">
        <f>'OHL Raw'!AJ389</f>
        <v>0</v>
      </c>
      <c r="AA389">
        <f>'OHL Raw'!AM389</f>
        <v>2</v>
      </c>
      <c r="AB389">
        <f>'OHL Raw'!AP389</f>
        <v>2</v>
      </c>
      <c r="AC389" s="1">
        <f t="shared" si="88"/>
        <v>3.7532722013972926</v>
      </c>
      <c r="AD389" s="1">
        <f t="shared" si="83"/>
        <v>0.33836633723568466</v>
      </c>
      <c r="AE389" s="1">
        <f t="shared" si="89"/>
        <v>7.5471698113207548</v>
      </c>
      <c r="AF389" s="1">
        <f t="shared" si="90"/>
        <v>7.0816456630137594</v>
      </c>
      <c r="AG389">
        <f>'OHL Raw'!AB389</f>
        <v>13.71</v>
      </c>
      <c r="AH389">
        <f>'OHL Raw'!AC389</f>
        <v>13.68</v>
      </c>
      <c r="AI389">
        <f>'OHL Raw'!AD389</f>
        <v>47.55</v>
      </c>
      <c r="AJ389">
        <f>'OHL Raw'!AE389</f>
        <v>50.71</v>
      </c>
    </row>
    <row r="390" spans="1:36" x14ac:dyDescent="0.2">
      <c r="A390" t="str">
        <f>'OHL Raw'!B390</f>
        <v>Noah Carroll</v>
      </c>
      <c r="B390" t="s">
        <v>1748</v>
      </c>
      <c r="C390" t="str">
        <f>'OHL Raw'!C390</f>
        <v>D</v>
      </c>
      <c r="D390" t="str">
        <f t="shared" si="84"/>
        <v>D</v>
      </c>
      <c r="E390" t="str">
        <f>IF(ISNUMBER(SEARCH("/",'OHL Raw'!D390))=TRUE,"Multiple",'OHL Raw'!D390)</f>
        <v>SSM</v>
      </c>
      <c r="F390" s="2">
        <f ca="1">ROUNDDOWN('OHL Raw'!E390+((TODAY()-42993)/365),0)</f>
        <v>20</v>
      </c>
      <c r="G390">
        <f>'OHL Raw'!F390</f>
        <v>65</v>
      </c>
      <c r="H390" s="1">
        <f>'OHL Raw'!U390</f>
        <v>15.55</v>
      </c>
      <c r="I390" s="1">
        <f>'OHL Raw'!T390</f>
        <v>1010.52</v>
      </c>
      <c r="J390">
        <f>'OHL Raw'!AH390</f>
        <v>67</v>
      </c>
      <c r="K390">
        <f>'OHL Raw'!AI390</f>
        <v>45</v>
      </c>
      <c r="L390" s="1">
        <f t="shared" si="78"/>
        <v>3.9781498634366468</v>
      </c>
      <c r="M390" s="1">
        <f t="shared" si="79"/>
        <v>2.6718916993231208</v>
      </c>
      <c r="N390">
        <f>'OHL Raw'!L390</f>
        <v>86</v>
      </c>
      <c r="O390" s="1">
        <f t="shared" si="80"/>
        <v>5.1062819142619649</v>
      </c>
      <c r="P390">
        <f>'OHL Raw'!AK390</f>
        <v>4</v>
      </c>
      <c r="Q390">
        <f>'OHL Raw'!AN390</f>
        <v>3</v>
      </c>
      <c r="R390">
        <f>'OHL Raw'!AQ390</f>
        <v>79</v>
      </c>
      <c r="S390" s="1">
        <f t="shared" si="85"/>
        <v>4.6511627906976747</v>
      </c>
      <c r="T390" s="1">
        <f t="shared" si="86"/>
        <v>3.4883720930232558</v>
      </c>
      <c r="U390" s="1">
        <f t="shared" si="87"/>
        <v>91.860465116279073</v>
      </c>
      <c r="V390">
        <f>'OHL Raw'!J390</f>
        <v>11</v>
      </c>
      <c r="W390" s="1">
        <f t="shared" si="81"/>
        <v>0.6531290820567629</v>
      </c>
      <c r="X390">
        <f>'OHL Raw'!G390</f>
        <v>5</v>
      </c>
      <c r="Y390" s="1">
        <f t="shared" si="82"/>
        <v>0.29687685548034676</v>
      </c>
      <c r="Z390">
        <f>'OHL Raw'!AJ390</f>
        <v>1</v>
      </c>
      <c r="AA390">
        <f>'OHL Raw'!AM390</f>
        <v>0</v>
      </c>
      <c r="AB390">
        <f>'OHL Raw'!AP390</f>
        <v>4</v>
      </c>
      <c r="AC390" s="1">
        <f t="shared" si="88"/>
        <v>6.4237716031388059</v>
      </c>
      <c r="AD390" s="1">
        <f t="shared" si="83"/>
        <v>0.38141382277275893</v>
      </c>
      <c r="AE390" s="1">
        <f t="shared" si="89"/>
        <v>5.8139534883720927</v>
      </c>
      <c r="AF390" s="1">
        <f t="shared" si="90"/>
        <v>7.4695018641148909</v>
      </c>
      <c r="AG390">
        <f>'OHL Raw'!AB390</f>
        <v>13.99</v>
      </c>
      <c r="AH390">
        <f>'OHL Raw'!AC390</f>
        <v>14.25</v>
      </c>
      <c r="AI390">
        <f>'OHL Raw'!AD390</f>
        <v>63.3</v>
      </c>
      <c r="AJ390">
        <f>'OHL Raw'!AE390</f>
        <v>49.56</v>
      </c>
    </row>
    <row r="391" spans="1:36" x14ac:dyDescent="0.2">
      <c r="A391" t="str">
        <f>'OHL Raw'!B391</f>
        <v>Noah Serre</v>
      </c>
      <c r="B391" t="s">
        <v>1748</v>
      </c>
      <c r="C391" t="str">
        <f>'OHL Raw'!C391</f>
        <v>RW</v>
      </c>
      <c r="D391" t="str">
        <f t="shared" si="84"/>
        <v>F</v>
      </c>
      <c r="E391" t="str">
        <f>IF(ISNUMBER(SEARCH("/",'OHL Raw'!D391))=TRUE,"Multiple",'OHL Raw'!D391)</f>
        <v>SBY</v>
      </c>
      <c r="F391" s="2">
        <f ca="1">ROUNDDOWN('OHL Raw'!E391+((TODAY()-42993)/365),0)</f>
        <v>19</v>
      </c>
      <c r="G391">
        <f>'OHL Raw'!F391</f>
        <v>1</v>
      </c>
      <c r="H391" s="1">
        <f>'OHL Raw'!U391</f>
        <v>18.079999999999998</v>
      </c>
      <c r="I391" s="1">
        <f>'OHL Raw'!T391</f>
        <v>18.079999999999998</v>
      </c>
      <c r="J391">
        <f>'OHL Raw'!AH391</f>
        <v>1</v>
      </c>
      <c r="K391">
        <f>'OHL Raw'!AI391</f>
        <v>2</v>
      </c>
      <c r="L391" s="1">
        <f t="shared" si="78"/>
        <v>3.3185840707964602</v>
      </c>
      <c r="M391" s="1">
        <f t="shared" si="79"/>
        <v>6.6371681415929205</v>
      </c>
      <c r="N391">
        <f>'OHL Raw'!L391</f>
        <v>1</v>
      </c>
      <c r="O391" s="1">
        <f t="shared" si="80"/>
        <v>3.3185840707964602</v>
      </c>
      <c r="P391">
        <f>'OHL Raw'!AK391</f>
        <v>1</v>
      </c>
      <c r="Q391">
        <f>'OHL Raw'!AN391</f>
        <v>0</v>
      </c>
      <c r="R391">
        <f>'OHL Raw'!AQ391</f>
        <v>0</v>
      </c>
      <c r="S391" s="1">
        <f t="shared" si="85"/>
        <v>100</v>
      </c>
      <c r="T391" s="1">
        <f t="shared" si="86"/>
        <v>0</v>
      </c>
      <c r="U391" s="1">
        <f t="shared" si="87"/>
        <v>0</v>
      </c>
      <c r="V391">
        <f>'OHL Raw'!J391</f>
        <v>1</v>
      </c>
      <c r="W391" s="1">
        <f t="shared" si="81"/>
        <v>3.3185840707964602</v>
      </c>
      <c r="X391">
        <f>'OHL Raw'!G391</f>
        <v>1</v>
      </c>
      <c r="Y391" s="1">
        <f t="shared" si="82"/>
        <v>3.3185840707964602</v>
      </c>
      <c r="Z391">
        <f>'OHL Raw'!AJ391</f>
        <v>1</v>
      </c>
      <c r="AA391">
        <f>'OHL Raw'!AM391</f>
        <v>0</v>
      </c>
      <c r="AB391">
        <f>'OHL Raw'!AP391</f>
        <v>0</v>
      </c>
      <c r="AC391" s="1">
        <f t="shared" si="88"/>
        <v>0.21476776498610559</v>
      </c>
      <c r="AD391" s="1">
        <f t="shared" si="83"/>
        <v>0.7127248838034479</v>
      </c>
      <c r="AE391" s="1">
        <f t="shared" si="89"/>
        <v>100</v>
      </c>
      <c r="AF391" s="1">
        <f t="shared" si="90"/>
        <v>21.476776498610558</v>
      </c>
      <c r="AG391">
        <f>'OHL Raw'!AB391</f>
        <v>13.12</v>
      </c>
      <c r="AH391">
        <f>'OHL Raw'!AC391</f>
        <v>15.18</v>
      </c>
      <c r="AI391">
        <f>'OHL Raw'!AD391</f>
        <v>45.72</v>
      </c>
      <c r="AJ391">
        <f>'OHL Raw'!AE391</f>
        <v>65.790000000000006</v>
      </c>
    </row>
    <row r="392" spans="1:36" x14ac:dyDescent="0.2">
      <c r="A392" t="str">
        <f>'OHL Raw'!B392</f>
        <v>Noel Hoefenmayer</v>
      </c>
      <c r="B392" t="s">
        <v>1748</v>
      </c>
      <c r="C392" t="str">
        <f>'OHL Raw'!C392</f>
        <v>D</v>
      </c>
      <c r="D392" t="str">
        <f t="shared" si="84"/>
        <v>D</v>
      </c>
      <c r="E392" t="str">
        <f>IF(ISNUMBER(SEARCH("/",'OHL Raw'!D392))=TRUE,"Multiple",'OHL Raw'!D392)</f>
        <v>OTT</v>
      </c>
      <c r="F392" s="2">
        <f ca="1">ROUNDDOWN('OHL Raw'!E392+((TODAY()-42993)/365),0)</f>
        <v>19</v>
      </c>
      <c r="G392">
        <f>'OHL Raw'!F392</f>
        <v>65</v>
      </c>
      <c r="H392" s="1">
        <f>'OHL Raw'!U392</f>
        <v>15.69</v>
      </c>
      <c r="I392" s="1">
        <f>'OHL Raw'!T392</f>
        <v>1019.87</v>
      </c>
      <c r="J392">
        <f>'OHL Raw'!AH392</f>
        <v>57</v>
      </c>
      <c r="K392">
        <f>'OHL Raw'!AI392</f>
        <v>60</v>
      </c>
      <c r="L392" s="1">
        <f t="shared" si="78"/>
        <v>3.3533685665820152</v>
      </c>
      <c r="M392" s="1">
        <f t="shared" si="79"/>
        <v>3.5298616490337005</v>
      </c>
      <c r="N392">
        <f>'OHL Raw'!L392</f>
        <v>79</v>
      </c>
      <c r="O392" s="1">
        <f t="shared" si="80"/>
        <v>4.6476511712277055</v>
      </c>
      <c r="P392">
        <f>'OHL Raw'!AK392</f>
        <v>1</v>
      </c>
      <c r="Q392">
        <f>'OHL Raw'!AN392</f>
        <v>5</v>
      </c>
      <c r="R392">
        <f>'OHL Raw'!AQ392</f>
        <v>73</v>
      </c>
      <c r="S392" s="1">
        <f t="shared" si="85"/>
        <v>1.2658227848101267</v>
      </c>
      <c r="T392" s="1">
        <f t="shared" si="86"/>
        <v>6.3291139240506329</v>
      </c>
      <c r="U392" s="1">
        <f t="shared" si="87"/>
        <v>92.405063291139243</v>
      </c>
      <c r="V392">
        <f>'OHL Raw'!J392</f>
        <v>14</v>
      </c>
      <c r="W392" s="1">
        <f t="shared" si="81"/>
        <v>0.82363438477452999</v>
      </c>
      <c r="X392">
        <f>'OHL Raw'!G392</f>
        <v>6</v>
      </c>
      <c r="Y392" s="1">
        <f t="shared" si="82"/>
        <v>0.35298616490337004</v>
      </c>
      <c r="Z392">
        <f>'OHL Raw'!AJ392</f>
        <v>1</v>
      </c>
      <c r="AA392">
        <f>'OHL Raw'!AM392</f>
        <v>0</v>
      </c>
      <c r="AB392">
        <f>'OHL Raw'!AP392</f>
        <v>5</v>
      </c>
      <c r="AC392" s="1">
        <f t="shared" si="88"/>
        <v>5.7207583045052273</v>
      </c>
      <c r="AD392" s="1">
        <f t="shared" si="83"/>
        <v>0.3365580890410676</v>
      </c>
      <c r="AE392" s="1">
        <f t="shared" si="89"/>
        <v>7.59493670886076</v>
      </c>
      <c r="AF392" s="1">
        <f t="shared" si="90"/>
        <v>7.2414662082344652</v>
      </c>
      <c r="AG392">
        <f>'OHL Raw'!AB392</f>
        <v>14.5</v>
      </c>
      <c r="AH392">
        <f>'OHL Raw'!AC392</f>
        <v>14.15</v>
      </c>
      <c r="AI392">
        <f>'OHL Raw'!AD392</f>
        <v>47.2</v>
      </c>
      <c r="AJ392">
        <f>'OHL Raw'!AE392</f>
        <v>53.06</v>
      </c>
    </row>
    <row r="393" spans="1:36" x14ac:dyDescent="0.2">
      <c r="A393" t="str">
        <f>'OHL Raw'!B393</f>
        <v>Nolan Gardiner</v>
      </c>
      <c r="B393" t="s">
        <v>1748</v>
      </c>
      <c r="C393" t="str">
        <f>'OHL Raw'!C393</f>
        <v>C</v>
      </c>
      <c r="D393" t="str">
        <f t="shared" si="84"/>
        <v>F</v>
      </c>
      <c r="E393" t="str">
        <f>IF(ISNUMBER(SEARCH("/",'OHL Raw'!D393))=TRUE,"Multiple",'OHL Raw'!D393)</f>
        <v>OTT</v>
      </c>
      <c r="F393" s="2">
        <f ca="1">ROUNDDOWN('OHL Raw'!E393+((TODAY()-42993)/365),0)</f>
        <v>19</v>
      </c>
      <c r="G393">
        <f>'OHL Raw'!F393</f>
        <v>18</v>
      </c>
      <c r="H393" s="1">
        <f>'OHL Raw'!U393</f>
        <v>8.85</v>
      </c>
      <c r="I393" s="1">
        <f>'OHL Raw'!T393</f>
        <v>159.31</v>
      </c>
      <c r="J393">
        <f>'OHL Raw'!AH393</f>
        <v>3</v>
      </c>
      <c r="K393">
        <f>'OHL Raw'!AI393</f>
        <v>12</v>
      </c>
      <c r="L393" s="1">
        <f t="shared" si="78"/>
        <v>1.1298725754817651</v>
      </c>
      <c r="M393" s="1">
        <f t="shared" si="79"/>
        <v>4.5194903019270605</v>
      </c>
      <c r="N393">
        <f>'OHL Raw'!L393</f>
        <v>12</v>
      </c>
      <c r="O393" s="1">
        <f t="shared" si="80"/>
        <v>4.5194903019270605</v>
      </c>
      <c r="P393">
        <f>'OHL Raw'!AK393</f>
        <v>3</v>
      </c>
      <c r="Q393">
        <f>'OHL Raw'!AN393</f>
        <v>1</v>
      </c>
      <c r="R393">
        <f>'OHL Raw'!AQ393</f>
        <v>8</v>
      </c>
      <c r="S393" s="1">
        <f t="shared" si="85"/>
        <v>25</v>
      </c>
      <c r="T393" s="1">
        <f t="shared" si="86"/>
        <v>8.3333333333333321</v>
      </c>
      <c r="U393" s="1">
        <f t="shared" si="87"/>
        <v>66.666666666666657</v>
      </c>
      <c r="V393">
        <f>'OHL Raw'!J393</f>
        <v>1</v>
      </c>
      <c r="W393" s="1">
        <f t="shared" si="81"/>
        <v>0.37662419182725504</v>
      </c>
      <c r="X393">
        <f>'OHL Raw'!G393</f>
        <v>1</v>
      </c>
      <c r="Y393" s="1">
        <f t="shared" si="82"/>
        <v>0.37662419182725504</v>
      </c>
      <c r="Z393">
        <f>'OHL Raw'!AJ393</f>
        <v>0</v>
      </c>
      <c r="AA393">
        <f>'OHL Raw'!AM393</f>
        <v>0</v>
      </c>
      <c r="AB393">
        <f>'OHL Raw'!AP393</f>
        <v>1</v>
      </c>
      <c r="AC393" s="1">
        <f t="shared" si="88"/>
        <v>1.3215439867090955</v>
      </c>
      <c r="AD393" s="1">
        <f t="shared" si="83"/>
        <v>0.49772543595848179</v>
      </c>
      <c r="AE393" s="1">
        <f t="shared" si="89"/>
        <v>8.3333333333333321</v>
      </c>
      <c r="AF393" s="1">
        <f t="shared" si="90"/>
        <v>11.012866555909129</v>
      </c>
      <c r="AG393">
        <f>'OHL Raw'!AB393</f>
        <v>12.25</v>
      </c>
      <c r="AH393">
        <f>'OHL Raw'!AC393</f>
        <v>13.38</v>
      </c>
      <c r="AI393">
        <f>'OHL Raw'!AD393</f>
        <v>43.95</v>
      </c>
      <c r="AJ393">
        <f>'OHL Raw'!AE393</f>
        <v>53.58</v>
      </c>
    </row>
    <row r="394" spans="1:36" x14ac:dyDescent="0.2">
      <c r="A394" t="str">
        <f>'OHL Raw'!B394</f>
        <v>Nolan Hutcheson</v>
      </c>
      <c r="B394" t="s">
        <v>1748</v>
      </c>
      <c r="C394" t="str">
        <f>'OHL Raw'!C394</f>
        <v>LW</v>
      </c>
      <c r="D394" t="str">
        <f t="shared" si="84"/>
        <v>F</v>
      </c>
      <c r="E394" t="str">
        <f>IF(ISNUMBER(SEARCH("/",'OHL Raw'!D394))=TRUE,"Multiple",'OHL Raw'!D394)</f>
        <v>SBY</v>
      </c>
      <c r="F394" s="2">
        <f ca="1">ROUNDDOWN('OHL Raw'!E394+((TODAY()-42993)/365),0)</f>
        <v>17</v>
      </c>
      <c r="G394">
        <f>'OHL Raw'!F394</f>
        <v>62</v>
      </c>
      <c r="H394" s="1">
        <f>'OHL Raw'!U394</f>
        <v>10.31</v>
      </c>
      <c r="I394" s="1">
        <f>'OHL Raw'!T394</f>
        <v>639.51</v>
      </c>
      <c r="J394">
        <f>'OHL Raw'!AH394</f>
        <v>24</v>
      </c>
      <c r="K394">
        <f>'OHL Raw'!AI394</f>
        <v>33</v>
      </c>
      <c r="L394" s="1">
        <f t="shared" si="78"/>
        <v>2.2517239761692549</v>
      </c>
      <c r="M394" s="1">
        <f t="shared" si="79"/>
        <v>3.0961204672327249</v>
      </c>
      <c r="N394">
        <f>'OHL Raw'!L394</f>
        <v>100</v>
      </c>
      <c r="O394" s="1">
        <f t="shared" si="80"/>
        <v>9.3821832340385605</v>
      </c>
      <c r="P394">
        <f>'OHL Raw'!AK394</f>
        <v>17</v>
      </c>
      <c r="Q394">
        <f>'OHL Raw'!AN394</f>
        <v>17</v>
      </c>
      <c r="R394">
        <f>'OHL Raw'!AQ394</f>
        <v>66</v>
      </c>
      <c r="S394" s="1">
        <f t="shared" si="85"/>
        <v>17</v>
      </c>
      <c r="T394" s="1">
        <f t="shared" si="86"/>
        <v>17</v>
      </c>
      <c r="U394" s="1">
        <f t="shared" si="87"/>
        <v>66</v>
      </c>
      <c r="V394">
        <f>'OHL Raw'!J394</f>
        <v>11</v>
      </c>
      <c r="W394" s="1">
        <f t="shared" si="81"/>
        <v>1.0320401557442416</v>
      </c>
      <c r="X394">
        <f>'OHL Raw'!G394</f>
        <v>7</v>
      </c>
      <c r="Y394" s="1">
        <f t="shared" si="82"/>
        <v>0.65675282638269927</v>
      </c>
      <c r="Z394">
        <f>'OHL Raw'!AJ394</f>
        <v>3</v>
      </c>
      <c r="AA394">
        <f>'OHL Raw'!AM394</f>
        <v>0</v>
      </c>
      <c r="AB394">
        <f>'OHL Raw'!AP394</f>
        <v>4</v>
      </c>
      <c r="AC394" s="1">
        <f t="shared" si="88"/>
        <v>10.667625714418971</v>
      </c>
      <c r="AD394" s="1">
        <f t="shared" si="83"/>
        <v>1.000856191248203</v>
      </c>
      <c r="AE394" s="1">
        <f t="shared" si="89"/>
        <v>7.0000000000000009</v>
      </c>
      <c r="AF394" s="1">
        <f t="shared" si="90"/>
        <v>10.667625714418969</v>
      </c>
      <c r="AG394">
        <f>'OHL Raw'!AB394</f>
        <v>13.71</v>
      </c>
      <c r="AH394">
        <f>'OHL Raw'!AC394</f>
        <v>13.7</v>
      </c>
      <c r="AI394">
        <f>'OHL Raw'!AD394</f>
        <v>42.7</v>
      </c>
      <c r="AJ394">
        <f>'OHL Raw'!AE394</f>
        <v>52.32</v>
      </c>
    </row>
    <row r="395" spans="1:36" x14ac:dyDescent="0.2">
      <c r="A395" t="str">
        <f>'OHL Raw'!B395</f>
        <v>Nolan Makkonen</v>
      </c>
      <c r="B395" t="s">
        <v>1748</v>
      </c>
      <c r="C395" t="str">
        <f>'OHL Raw'!C395</f>
        <v>D</v>
      </c>
      <c r="D395" t="str">
        <f t="shared" si="84"/>
        <v>D</v>
      </c>
      <c r="E395" t="str">
        <f>IF(ISNUMBER(SEARCH("/",'OHL Raw'!D395))=TRUE,"Multiple",'OHL Raw'!D395)</f>
        <v>SBY</v>
      </c>
      <c r="F395" s="2">
        <f ca="1">ROUNDDOWN('OHL Raw'!E395+((TODAY()-42993)/365),0)</f>
        <v>19</v>
      </c>
      <c r="G395">
        <f>'OHL Raw'!F395</f>
        <v>5</v>
      </c>
      <c r="H395" s="1">
        <f>'OHL Raw'!U395</f>
        <v>9.2899999999999991</v>
      </c>
      <c r="I395" s="1">
        <f>'OHL Raw'!T395</f>
        <v>46.45</v>
      </c>
      <c r="J395">
        <f>'OHL Raw'!AH395</f>
        <v>2</v>
      </c>
      <c r="K395">
        <f>'OHL Raw'!AI395</f>
        <v>3</v>
      </c>
      <c r="L395" s="1">
        <f t="shared" si="78"/>
        <v>2.5834230355220664</v>
      </c>
      <c r="M395" s="1">
        <f t="shared" si="79"/>
        <v>3.8751345532830999</v>
      </c>
      <c r="N395">
        <f>'OHL Raw'!L395</f>
        <v>3</v>
      </c>
      <c r="O395" s="1">
        <f t="shared" si="80"/>
        <v>3.8751345532830999</v>
      </c>
      <c r="P395">
        <f>'OHL Raw'!AK395</f>
        <v>0</v>
      </c>
      <c r="Q395">
        <f>'OHL Raw'!AN395</f>
        <v>0</v>
      </c>
      <c r="R395">
        <f>'OHL Raw'!AQ395</f>
        <v>3</v>
      </c>
      <c r="S395" s="1">
        <f t="shared" si="85"/>
        <v>0</v>
      </c>
      <c r="T395" s="1">
        <f t="shared" si="86"/>
        <v>0</v>
      </c>
      <c r="U395" s="1">
        <f t="shared" si="87"/>
        <v>100</v>
      </c>
      <c r="V395">
        <f>'OHL Raw'!J395</f>
        <v>0</v>
      </c>
      <c r="W395" s="1">
        <f t="shared" si="81"/>
        <v>0</v>
      </c>
      <c r="X395">
        <f>'OHL Raw'!G395</f>
        <v>0</v>
      </c>
      <c r="Y395" s="1">
        <f t="shared" si="82"/>
        <v>0</v>
      </c>
      <c r="Z395">
        <f>'OHL Raw'!AJ395</f>
        <v>0</v>
      </c>
      <c r="AA395">
        <f>'OHL Raw'!AM395</f>
        <v>0</v>
      </c>
      <c r="AB395">
        <f>'OHL Raw'!AP395</f>
        <v>0</v>
      </c>
      <c r="AC395" s="1">
        <f t="shared" si="88"/>
        <v>0.19270791643320262</v>
      </c>
      <c r="AD395" s="1">
        <f t="shared" si="83"/>
        <v>0.24892303522049855</v>
      </c>
      <c r="AE395" s="1">
        <f t="shared" si="89"/>
        <v>0</v>
      </c>
      <c r="AF395" s="1">
        <f t="shared" si="90"/>
        <v>6.423597214440087</v>
      </c>
      <c r="AG395">
        <f>'OHL Raw'!AB395</f>
        <v>13.01</v>
      </c>
      <c r="AH395">
        <f>'OHL Raw'!AC395</f>
        <v>13.01</v>
      </c>
      <c r="AI395">
        <f>'OHL Raw'!AD395</f>
        <v>46.28</v>
      </c>
      <c r="AJ395">
        <f>'OHL Raw'!AE395</f>
        <v>47.38</v>
      </c>
    </row>
    <row r="396" spans="1:36" x14ac:dyDescent="0.2">
      <c r="A396" t="str">
        <f>'OHL Raw'!B396</f>
        <v>Oliver Castleman</v>
      </c>
      <c r="B396" t="s">
        <v>1748</v>
      </c>
      <c r="C396" t="str">
        <f>'OHL Raw'!C396</f>
        <v>LW</v>
      </c>
      <c r="D396" t="str">
        <f t="shared" si="84"/>
        <v>F</v>
      </c>
      <c r="E396" t="str">
        <f>IF(ISNUMBER(SEARCH("/",'OHL Raw'!D396))=TRUE,"Multiple",'OHL Raw'!D396)</f>
        <v>NIAG</v>
      </c>
      <c r="F396" s="2">
        <f ca="1">ROUNDDOWN('OHL Raw'!E396+((TODAY()-42993)/365),0)</f>
        <v>18</v>
      </c>
      <c r="G396">
        <f>'OHL Raw'!F396</f>
        <v>64</v>
      </c>
      <c r="H396" s="1">
        <f>'OHL Raw'!U396</f>
        <v>11.69</v>
      </c>
      <c r="I396" s="1">
        <f>'OHL Raw'!T396</f>
        <v>747.87</v>
      </c>
      <c r="J396">
        <f>'OHL Raw'!AH396</f>
        <v>32</v>
      </c>
      <c r="K396">
        <f>'OHL Raw'!AI396</f>
        <v>39</v>
      </c>
      <c r="L396" s="1">
        <f t="shared" si="78"/>
        <v>2.5672911067431508</v>
      </c>
      <c r="M396" s="1">
        <f t="shared" si="79"/>
        <v>3.1288860363432147</v>
      </c>
      <c r="N396">
        <f>'OHL Raw'!L396</f>
        <v>81</v>
      </c>
      <c r="O396" s="1">
        <f t="shared" si="80"/>
        <v>6.4984556139435998</v>
      </c>
      <c r="P396">
        <f>'OHL Raw'!AK396</f>
        <v>17</v>
      </c>
      <c r="Q396">
        <f>'OHL Raw'!AN396</f>
        <v>14</v>
      </c>
      <c r="R396">
        <f>'OHL Raw'!AQ396</f>
        <v>50</v>
      </c>
      <c r="S396" s="1">
        <f t="shared" si="85"/>
        <v>20.987654320987652</v>
      </c>
      <c r="T396" s="1">
        <f t="shared" si="86"/>
        <v>17.283950617283949</v>
      </c>
      <c r="U396" s="1">
        <f t="shared" si="87"/>
        <v>61.728395061728392</v>
      </c>
      <c r="V396">
        <f>'OHL Raw'!J396</f>
        <v>15</v>
      </c>
      <c r="W396" s="1">
        <f t="shared" si="81"/>
        <v>1.203417706285852</v>
      </c>
      <c r="X396">
        <f>'OHL Raw'!G396</f>
        <v>9</v>
      </c>
      <c r="Y396" s="1">
        <f t="shared" si="82"/>
        <v>0.72205062377151108</v>
      </c>
      <c r="Z396">
        <f>'OHL Raw'!AJ396</f>
        <v>0</v>
      </c>
      <c r="AA396">
        <f>'OHL Raw'!AM396</f>
        <v>5</v>
      </c>
      <c r="AB396">
        <f>'OHL Raw'!AP396</f>
        <v>4</v>
      </c>
      <c r="AC396" s="1">
        <f t="shared" si="88"/>
        <v>9.1497914163218415</v>
      </c>
      <c r="AD396" s="1">
        <f t="shared" si="83"/>
        <v>0.73406806661493373</v>
      </c>
      <c r="AE396" s="1">
        <f t="shared" si="89"/>
        <v>11.111111111111111</v>
      </c>
      <c r="AF396" s="1">
        <f t="shared" si="90"/>
        <v>11.296038785582519</v>
      </c>
      <c r="AG396">
        <f>'OHL Raw'!AB396</f>
        <v>13.11</v>
      </c>
      <c r="AH396">
        <f>'OHL Raw'!AC396</f>
        <v>14.17</v>
      </c>
      <c r="AI396">
        <f>'OHL Raw'!AD396</f>
        <v>50.21</v>
      </c>
      <c r="AJ396">
        <f>'OHL Raw'!AE396</f>
        <v>49.38</v>
      </c>
    </row>
    <row r="397" spans="1:36" x14ac:dyDescent="0.2">
      <c r="A397" t="str">
        <f>'OHL Raw'!B397</f>
        <v>Oliver True</v>
      </c>
      <c r="B397" t="s">
        <v>1748</v>
      </c>
      <c r="C397" t="str">
        <f>'OHL Raw'!C397</f>
        <v>RW</v>
      </c>
      <c r="D397" t="str">
        <f t="shared" si="84"/>
        <v>F</v>
      </c>
      <c r="E397" t="str">
        <f>IF(ISNUMBER(SEARCH("/",'OHL Raw'!D397))=TRUE,"Multiple",'OHL Raw'!D397)</f>
        <v>OTT</v>
      </c>
      <c r="F397" s="2">
        <f ca="1">ROUNDDOWN('OHL Raw'!E397+((TODAY()-42993)/365),0)</f>
        <v>18</v>
      </c>
      <c r="G397">
        <f>'OHL Raw'!F397</f>
        <v>58</v>
      </c>
      <c r="H397" s="1">
        <f>'OHL Raw'!U397</f>
        <v>8.65</v>
      </c>
      <c r="I397" s="1">
        <f>'OHL Raw'!T397</f>
        <v>501.44</v>
      </c>
      <c r="J397">
        <f>'OHL Raw'!AH397</f>
        <v>18</v>
      </c>
      <c r="K397">
        <f>'OHL Raw'!AI397</f>
        <v>21</v>
      </c>
      <c r="L397" s="1">
        <f t="shared" si="78"/>
        <v>2.1537970644543716</v>
      </c>
      <c r="M397" s="1">
        <f t="shared" si="79"/>
        <v>2.5127632418634334</v>
      </c>
      <c r="N397">
        <f>'OHL Raw'!L397</f>
        <v>51</v>
      </c>
      <c r="O397" s="1">
        <f t="shared" si="80"/>
        <v>6.1024250159540525</v>
      </c>
      <c r="P397">
        <f>'OHL Raw'!AK397</f>
        <v>13</v>
      </c>
      <c r="Q397">
        <f>'OHL Raw'!AN397</f>
        <v>7</v>
      </c>
      <c r="R397">
        <f>'OHL Raw'!AQ397</f>
        <v>31</v>
      </c>
      <c r="S397" s="1">
        <f t="shared" si="85"/>
        <v>25.490196078431371</v>
      </c>
      <c r="T397" s="1">
        <f t="shared" si="86"/>
        <v>13.725490196078432</v>
      </c>
      <c r="U397" s="1">
        <f t="shared" si="87"/>
        <v>60.784313725490193</v>
      </c>
      <c r="V397">
        <f>'OHL Raw'!J397</f>
        <v>10</v>
      </c>
      <c r="W397" s="1">
        <f t="shared" si="81"/>
        <v>1.1965539246968731</v>
      </c>
      <c r="X397">
        <f>'OHL Raw'!G397</f>
        <v>5</v>
      </c>
      <c r="Y397" s="1">
        <f t="shared" si="82"/>
        <v>0.59827696234843653</v>
      </c>
      <c r="Z397">
        <f>'OHL Raw'!AJ397</f>
        <v>2</v>
      </c>
      <c r="AA397">
        <f>'OHL Raw'!AM397</f>
        <v>0</v>
      </c>
      <c r="AB397">
        <f>'OHL Raw'!AP397</f>
        <v>3</v>
      </c>
      <c r="AC397" s="1">
        <f t="shared" si="88"/>
        <v>5.9267664834648013</v>
      </c>
      <c r="AD397" s="1">
        <f t="shared" si="83"/>
        <v>0.70916956965516931</v>
      </c>
      <c r="AE397" s="1">
        <f t="shared" si="89"/>
        <v>9.8039215686274517</v>
      </c>
      <c r="AF397" s="1">
        <f t="shared" si="90"/>
        <v>11.621110751891766</v>
      </c>
      <c r="AG397">
        <f>'OHL Raw'!AB397</f>
        <v>13.5</v>
      </c>
      <c r="AH397">
        <f>'OHL Raw'!AC397</f>
        <v>13.43</v>
      </c>
      <c r="AI397">
        <f>'OHL Raw'!AD397</f>
        <v>46.28</v>
      </c>
      <c r="AJ397">
        <f>'OHL Raw'!AE397</f>
        <v>49.54</v>
      </c>
    </row>
    <row r="398" spans="1:36" x14ac:dyDescent="0.2">
      <c r="A398" t="str">
        <f>'OHL Raw'!B398</f>
        <v>Ondrej Machala</v>
      </c>
      <c r="B398" t="s">
        <v>1748</v>
      </c>
      <c r="C398" t="str">
        <f>'OHL Raw'!C398</f>
        <v>LW</v>
      </c>
      <c r="D398" t="str">
        <f t="shared" si="84"/>
        <v>F</v>
      </c>
      <c r="E398" t="str">
        <f>IF(ISNUMBER(SEARCH("/",'OHL Raw'!D398))=TRUE,"Multiple",'OHL Raw'!D398)</f>
        <v>NIAG</v>
      </c>
      <c r="F398" s="2">
        <f ca="1">ROUNDDOWN('OHL Raw'!E398+((TODAY()-42993)/365),0)</f>
        <v>19</v>
      </c>
      <c r="G398">
        <f>'OHL Raw'!F398</f>
        <v>17</v>
      </c>
      <c r="H398" s="1">
        <f>'OHL Raw'!U398</f>
        <v>9.48</v>
      </c>
      <c r="I398" s="1">
        <f>'OHL Raw'!T398</f>
        <v>161.1</v>
      </c>
      <c r="J398">
        <f>'OHL Raw'!AH398</f>
        <v>2</v>
      </c>
      <c r="K398">
        <f>'OHL Raw'!AI398</f>
        <v>10</v>
      </c>
      <c r="L398" s="1">
        <f t="shared" si="78"/>
        <v>0.74487895716946007</v>
      </c>
      <c r="M398" s="1">
        <f t="shared" si="79"/>
        <v>3.7243947858472999</v>
      </c>
      <c r="N398">
        <f>'OHL Raw'!L398</f>
        <v>24</v>
      </c>
      <c r="O398" s="1">
        <f t="shared" si="80"/>
        <v>8.9385474860335208</v>
      </c>
      <c r="P398">
        <f>'OHL Raw'!AK398</f>
        <v>4</v>
      </c>
      <c r="Q398">
        <f>'OHL Raw'!AN398</f>
        <v>2</v>
      </c>
      <c r="R398">
        <f>'OHL Raw'!AQ398</f>
        <v>18</v>
      </c>
      <c r="S398" s="1">
        <f t="shared" si="85"/>
        <v>16.666666666666664</v>
      </c>
      <c r="T398" s="1">
        <f t="shared" si="86"/>
        <v>8.3333333333333321</v>
      </c>
      <c r="U398" s="1">
        <f t="shared" si="87"/>
        <v>75</v>
      </c>
      <c r="V398">
        <f>'OHL Raw'!J398</f>
        <v>2</v>
      </c>
      <c r="W398" s="1">
        <f t="shared" si="81"/>
        <v>0.74487895716946007</v>
      </c>
      <c r="X398">
        <f>'OHL Raw'!G398</f>
        <v>1</v>
      </c>
      <c r="Y398" s="1">
        <f t="shared" si="82"/>
        <v>0.37243947858473003</v>
      </c>
      <c r="Z398">
        <f>'OHL Raw'!AJ398</f>
        <v>1</v>
      </c>
      <c r="AA398">
        <f>'OHL Raw'!AM398</f>
        <v>0</v>
      </c>
      <c r="AB398">
        <f>'OHL Raw'!AP398</f>
        <v>0</v>
      </c>
      <c r="AC398" s="1">
        <f t="shared" si="88"/>
        <v>2.3420243877347815</v>
      </c>
      <c r="AD398" s="1">
        <f t="shared" si="83"/>
        <v>0.87226234180066353</v>
      </c>
      <c r="AE398" s="1">
        <f t="shared" si="89"/>
        <v>4.1666666666666661</v>
      </c>
      <c r="AF398" s="1">
        <f t="shared" si="90"/>
        <v>9.7584349488949229</v>
      </c>
      <c r="AG398">
        <f>'OHL Raw'!AB398</f>
        <v>12.77</v>
      </c>
      <c r="AH398">
        <f>'OHL Raw'!AC398</f>
        <v>13.24</v>
      </c>
      <c r="AI398">
        <f>'OHL Raw'!AD398</f>
        <v>49.44</v>
      </c>
      <c r="AJ398">
        <f>'OHL Raw'!AE398</f>
        <v>50.13</v>
      </c>
    </row>
    <row r="399" spans="1:36" x14ac:dyDescent="0.2">
      <c r="A399" t="str">
        <f>'OHL Raw'!B399</f>
        <v>Owen Burnell</v>
      </c>
      <c r="B399" t="s">
        <v>1748</v>
      </c>
      <c r="C399" t="str">
        <f>'OHL Raw'!C399</f>
        <v>LW</v>
      </c>
      <c r="D399" t="str">
        <f t="shared" si="84"/>
        <v>F</v>
      </c>
      <c r="E399" t="str">
        <f>IF(ISNUMBER(SEARCH("/",'OHL Raw'!D399))=TRUE,"Multiple",'OHL Raw'!D399)</f>
        <v>HAM</v>
      </c>
      <c r="F399" s="2">
        <f ca="1">ROUNDDOWN('OHL Raw'!E399+((TODAY()-42993)/365),0)</f>
        <v>19</v>
      </c>
      <c r="G399">
        <f>'OHL Raw'!F399</f>
        <v>29</v>
      </c>
      <c r="H399" s="1">
        <f>'OHL Raw'!U399</f>
        <v>10.09</v>
      </c>
      <c r="I399" s="1">
        <f>'OHL Raw'!T399</f>
        <v>292.72000000000003</v>
      </c>
      <c r="J399">
        <f>'OHL Raw'!AH399</f>
        <v>12</v>
      </c>
      <c r="K399">
        <f>'OHL Raw'!AI399</f>
        <v>8</v>
      </c>
      <c r="L399" s="1">
        <f t="shared" si="78"/>
        <v>2.4596884394643346</v>
      </c>
      <c r="M399" s="1">
        <f t="shared" si="79"/>
        <v>1.639792292976223</v>
      </c>
      <c r="N399">
        <f>'OHL Raw'!L399</f>
        <v>19</v>
      </c>
      <c r="O399" s="1">
        <f t="shared" si="80"/>
        <v>3.8945066958185297</v>
      </c>
      <c r="P399">
        <f>'OHL Raw'!AK399</f>
        <v>5</v>
      </c>
      <c r="Q399">
        <f>'OHL Raw'!AN399</f>
        <v>1</v>
      </c>
      <c r="R399">
        <f>'OHL Raw'!AQ399</f>
        <v>13</v>
      </c>
      <c r="S399" s="1">
        <f t="shared" si="85"/>
        <v>26.315789473684209</v>
      </c>
      <c r="T399" s="1">
        <f t="shared" si="86"/>
        <v>5.2631578947368416</v>
      </c>
      <c r="U399" s="1">
        <f t="shared" si="87"/>
        <v>68.421052631578945</v>
      </c>
      <c r="V399">
        <f>'OHL Raw'!J399</f>
        <v>3</v>
      </c>
      <c r="W399" s="1">
        <f t="shared" si="81"/>
        <v>0.61492210986608364</v>
      </c>
      <c r="X399">
        <f>'OHL Raw'!G399</f>
        <v>1</v>
      </c>
      <c r="Y399" s="1">
        <f t="shared" si="82"/>
        <v>0.20497403662202787</v>
      </c>
      <c r="Z399">
        <f>'OHL Raw'!AJ399</f>
        <v>1</v>
      </c>
      <c r="AA399">
        <f>'OHL Raw'!AM399</f>
        <v>0</v>
      </c>
      <c r="AB399">
        <f>'OHL Raw'!AP399</f>
        <v>0</v>
      </c>
      <c r="AC399" s="1">
        <f t="shared" si="88"/>
        <v>2.0722593774033111</v>
      </c>
      <c r="AD399" s="1">
        <f t="shared" si="83"/>
        <v>0.42475936951420695</v>
      </c>
      <c r="AE399" s="1">
        <f t="shared" si="89"/>
        <v>5.2631578947368416</v>
      </c>
      <c r="AF399" s="1">
        <f t="shared" si="90"/>
        <v>10.906628302122689</v>
      </c>
      <c r="AG399">
        <f>'OHL Raw'!AB399</f>
        <v>14.17</v>
      </c>
      <c r="AH399">
        <f>'OHL Raw'!AC399</f>
        <v>13.67</v>
      </c>
      <c r="AI399">
        <f>'OHL Raw'!AD399</f>
        <v>52.98</v>
      </c>
      <c r="AJ399">
        <f>'OHL Raw'!AE399</f>
        <v>50.23</v>
      </c>
    </row>
    <row r="400" spans="1:36" x14ac:dyDescent="0.2">
      <c r="A400" t="str">
        <f>'OHL Raw'!B400</f>
        <v>Owen Gilhula</v>
      </c>
      <c r="B400" t="s">
        <v>1748</v>
      </c>
      <c r="C400" t="str">
        <f>'OHL Raw'!C400</f>
        <v>C</v>
      </c>
      <c r="D400" t="str">
        <f t="shared" si="84"/>
        <v>F</v>
      </c>
      <c r="E400" t="str">
        <f>IF(ISNUMBER(SEARCH("/",'OHL Raw'!D400))=TRUE,"Multiple",'OHL Raw'!D400)</f>
        <v>SBY</v>
      </c>
      <c r="F400" s="2">
        <f ca="1">ROUNDDOWN('OHL Raw'!E400+((TODAY()-42993)/365),0)</f>
        <v>18</v>
      </c>
      <c r="G400">
        <f>'OHL Raw'!F400</f>
        <v>52</v>
      </c>
      <c r="H400" s="1">
        <f>'OHL Raw'!U400</f>
        <v>11.38</v>
      </c>
      <c r="I400" s="1">
        <f>'OHL Raw'!T400</f>
        <v>591.57000000000005</v>
      </c>
      <c r="J400">
        <f>'OHL Raw'!AH400</f>
        <v>14</v>
      </c>
      <c r="K400">
        <f>'OHL Raw'!AI400</f>
        <v>40</v>
      </c>
      <c r="L400" s="1">
        <f t="shared" si="78"/>
        <v>1.419950301739439</v>
      </c>
      <c r="M400" s="1">
        <f t="shared" si="79"/>
        <v>4.057000862112683</v>
      </c>
      <c r="N400">
        <f>'OHL Raw'!L400</f>
        <v>61</v>
      </c>
      <c r="O400" s="1">
        <f t="shared" si="80"/>
        <v>6.1869263147218412</v>
      </c>
      <c r="P400">
        <f>'OHL Raw'!AK400</f>
        <v>15</v>
      </c>
      <c r="Q400">
        <f>'OHL Raw'!AN400</f>
        <v>8</v>
      </c>
      <c r="R400">
        <f>'OHL Raw'!AQ400</f>
        <v>38</v>
      </c>
      <c r="S400" s="1">
        <f t="shared" si="85"/>
        <v>24.590163934426229</v>
      </c>
      <c r="T400" s="1">
        <f t="shared" si="86"/>
        <v>13.114754098360656</v>
      </c>
      <c r="U400" s="1">
        <f t="shared" si="87"/>
        <v>62.295081967213115</v>
      </c>
      <c r="V400">
        <f>'OHL Raw'!J400</f>
        <v>8</v>
      </c>
      <c r="W400" s="1">
        <f t="shared" si="81"/>
        <v>0.81140017242253659</v>
      </c>
      <c r="X400">
        <f>'OHL Raw'!G400</f>
        <v>4</v>
      </c>
      <c r="Y400" s="1">
        <f t="shared" si="82"/>
        <v>0.4057000862112683</v>
      </c>
      <c r="Z400">
        <f>'OHL Raw'!AJ400</f>
        <v>3</v>
      </c>
      <c r="AA400">
        <f>'OHL Raw'!AM400</f>
        <v>1</v>
      </c>
      <c r="AB400">
        <f>'OHL Raw'!AP400</f>
        <v>0</v>
      </c>
      <c r="AC400" s="1">
        <f t="shared" si="88"/>
        <v>6.9693067330433891</v>
      </c>
      <c r="AD400" s="1">
        <f t="shared" si="83"/>
        <v>0.70686208560711883</v>
      </c>
      <c r="AE400" s="1">
        <f t="shared" si="89"/>
        <v>6.557377049180328</v>
      </c>
      <c r="AF400" s="1">
        <f t="shared" si="90"/>
        <v>11.425093004989163</v>
      </c>
      <c r="AG400">
        <f>'OHL Raw'!AB400</f>
        <v>13.61</v>
      </c>
      <c r="AH400">
        <f>'OHL Raw'!AC400</f>
        <v>13.59</v>
      </c>
      <c r="AI400">
        <f>'OHL Raw'!AD400</f>
        <v>44.9</v>
      </c>
      <c r="AJ400">
        <f>'OHL Raw'!AE400</f>
        <v>53.18</v>
      </c>
    </row>
    <row r="401" spans="1:36" x14ac:dyDescent="0.2">
      <c r="A401" t="str">
        <f>'OHL Raw'!B401</f>
        <v>Owen Headrick</v>
      </c>
      <c r="B401" t="s">
        <v>1748</v>
      </c>
      <c r="C401" t="str">
        <f>'OHL Raw'!C401</f>
        <v>D</v>
      </c>
      <c r="D401" t="str">
        <f t="shared" si="84"/>
        <v>D</v>
      </c>
      <c r="E401" t="str">
        <f>IF(ISNUMBER(SEARCH("/",'OHL Raw'!D401))=TRUE,"Multiple",'OHL Raw'!D401)</f>
        <v>ER</v>
      </c>
      <c r="F401" s="2">
        <f ca="1">ROUNDDOWN('OHL Raw'!E401+((TODAY()-42993)/365),0)</f>
        <v>20</v>
      </c>
      <c r="G401">
        <f>'OHL Raw'!F401</f>
        <v>64</v>
      </c>
      <c r="H401" s="1">
        <f>'OHL Raw'!U401</f>
        <v>17.75</v>
      </c>
      <c r="I401" s="1">
        <f>'OHL Raw'!T401</f>
        <v>1135.8</v>
      </c>
      <c r="J401">
        <f>'OHL Raw'!AH401</f>
        <v>60</v>
      </c>
      <c r="K401">
        <f>'OHL Raw'!AI401</f>
        <v>78</v>
      </c>
      <c r="L401" s="1">
        <f t="shared" si="78"/>
        <v>3.1695721077654517</v>
      </c>
      <c r="M401" s="1">
        <f t="shared" si="79"/>
        <v>4.1204437400950873</v>
      </c>
      <c r="N401">
        <f>'OHL Raw'!L401</f>
        <v>113</v>
      </c>
      <c r="O401" s="1">
        <f t="shared" si="80"/>
        <v>5.969360802958267</v>
      </c>
      <c r="P401">
        <f>'OHL Raw'!AK401</f>
        <v>5</v>
      </c>
      <c r="Q401">
        <f>'OHL Raw'!AN401</f>
        <v>7</v>
      </c>
      <c r="R401">
        <f>'OHL Raw'!AQ401</f>
        <v>101</v>
      </c>
      <c r="S401" s="1">
        <f t="shared" si="85"/>
        <v>4.4247787610619467</v>
      </c>
      <c r="T401" s="1">
        <f t="shared" si="86"/>
        <v>6.1946902654867255</v>
      </c>
      <c r="U401" s="1">
        <f t="shared" si="87"/>
        <v>89.380530973451329</v>
      </c>
      <c r="V401">
        <f>'OHL Raw'!J401</f>
        <v>17</v>
      </c>
      <c r="W401" s="1">
        <f t="shared" si="81"/>
        <v>0.89804543053354469</v>
      </c>
      <c r="X401">
        <f>'OHL Raw'!G401</f>
        <v>8</v>
      </c>
      <c r="Y401" s="1">
        <f t="shared" si="82"/>
        <v>0.4226096143687269</v>
      </c>
      <c r="Z401">
        <f>'OHL Raw'!AJ401</f>
        <v>0</v>
      </c>
      <c r="AA401">
        <f>'OHL Raw'!AM401</f>
        <v>1</v>
      </c>
      <c r="AB401">
        <f>'OHL Raw'!AP401</f>
        <v>7</v>
      </c>
      <c r="AC401" s="1">
        <f t="shared" si="88"/>
        <v>8.7051424136840172</v>
      </c>
      <c r="AD401" s="1">
        <f t="shared" si="83"/>
        <v>0.45985960980898138</v>
      </c>
      <c r="AE401" s="1">
        <f t="shared" si="89"/>
        <v>7.0796460176991154</v>
      </c>
      <c r="AF401" s="1">
        <f t="shared" si="90"/>
        <v>7.7036658528177151</v>
      </c>
      <c r="AG401">
        <f>'OHL Raw'!AB401</f>
        <v>13.8</v>
      </c>
      <c r="AH401">
        <f>'OHL Raw'!AC401</f>
        <v>14.2</v>
      </c>
      <c r="AI401">
        <f>'OHL Raw'!AD401</f>
        <v>45.4</v>
      </c>
      <c r="AJ401">
        <f>'OHL Raw'!AE401</f>
        <v>50.41</v>
      </c>
    </row>
    <row r="402" spans="1:36" x14ac:dyDescent="0.2">
      <c r="A402" t="str">
        <f>'OHL Raw'!B402</f>
        <v>Owen Lalonde</v>
      </c>
      <c r="B402" t="s">
        <v>1748</v>
      </c>
      <c r="C402" t="str">
        <f>'OHL Raw'!C402</f>
        <v>D</v>
      </c>
      <c r="D402" t="str">
        <f t="shared" si="84"/>
        <v>D</v>
      </c>
      <c r="E402" t="str">
        <f>IF(ISNUMBER(SEARCH("/",'OHL Raw'!D402))=TRUE,"Multiple",'OHL Raw'!D402)</f>
        <v>GUE</v>
      </c>
      <c r="F402" s="2">
        <f ca="1">ROUNDDOWN('OHL Raw'!E402+((TODAY()-42993)/365),0)</f>
        <v>18</v>
      </c>
      <c r="G402">
        <f>'OHL Raw'!F402</f>
        <v>67</v>
      </c>
      <c r="H402" s="1">
        <f>'OHL Raw'!U402</f>
        <v>14.75</v>
      </c>
      <c r="I402" s="1">
        <f>'OHL Raw'!T402</f>
        <v>988.17</v>
      </c>
      <c r="J402">
        <f>'OHL Raw'!AH402</f>
        <v>48</v>
      </c>
      <c r="K402">
        <f>'OHL Raw'!AI402</f>
        <v>57</v>
      </c>
      <c r="L402" s="1">
        <f t="shared" si="78"/>
        <v>2.9144782780290841</v>
      </c>
      <c r="M402" s="1">
        <f t="shared" si="79"/>
        <v>3.4609429551595374</v>
      </c>
      <c r="N402">
        <f>'OHL Raw'!L402</f>
        <v>51</v>
      </c>
      <c r="O402" s="1">
        <f t="shared" si="80"/>
        <v>3.0966331704059016</v>
      </c>
      <c r="P402">
        <f>'OHL Raw'!AK402</f>
        <v>3</v>
      </c>
      <c r="Q402">
        <f>'OHL Raw'!AN402</f>
        <v>2</v>
      </c>
      <c r="R402">
        <f>'OHL Raw'!AQ402</f>
        <v>46</v>
      </c>
      <c r="S402" s="1">
        <f t="shared" si="85"/>
        <v>5.8823529411764701</v>
      </c>
      <c r="T402" s="1">
        <f t="shared" si="86"/>
        <v>3.9215686274509802</v>
      </c>
      <c r="U402" s="1">
        <f t="shared" si="87"/>
        <v>90.196078431372555</v>
      </c>
      <c r="V402">
        <f>'OHL Raw'!J402</f>
        <v>7</v>
      </c>
      <c r="W402" s="1">
        <f t="shared" si="81"/>
        <v>0.42502808221257476</v>
      </c>
      <c r="X402">
        <f>'OHL Raw'!G402</f>
        <v>0</v>
      </c>
      <c r="Y402" s="1">
        <f t="shared" si="82"/>
        <v>0</v>
      </c>
      <c r="Z402">
        <f>'OHL Raw'!AJ402</f>
        <v>0</v>
      </c>
      <c r="AA402">
        <f>'OHL Raw'!AM402</f>
        <v>0</v>
      </c>
      <c r="AB402">
        <f>'OHL Raw'!AP402</f>
        <v>0</v>
      </c>
      <c r="AC402" s="1">
        <f t="shared" si="88"/>
        <v>3.9258638427918999</v>
      </c>
      <c r="AD402" s="1">
        <f t="shared" si="83"/>
        <v>0.23837176858993289</v>
      </c>
      <c r="AE402" s="1">
        <f t="shared" si="89"/>
        <v>0</v>
      </c>
      <c r="AF402" s="1">
        <f t="shared" si="90"/>
        <v>7.6977722407684315</v>
      </c>
      <c r="AG402">
        <f>'OHL Raw'!AB402</f>
        <v>13.91</v>
      </c>
      <c r="AH402">
        <f>'OHL Raw'!AC402</f>
        <v>13.95</v>
      </c>
      <c r="AI402">
        <f>'OHL Raw'!AD402</f>
        <v>43.96</v>
      </c>
      <c r="AJ402">
        <f>'OHL Raw'!AE402</f>
        <v>51.15</v>
      </c>
    </row>
    <row r="403" spans="1:36" x14ac:dyDescent="0.2">
      <c r="A403" t="str">
        <f>'OHL Raw'!B403</f>
        <v>Owen Tippett</v>
      </c>
      <c r="B403" t="s">
        <v>1748</v>
      </c>
      <c r="C403" t="str">
        <f>'OHL Raw'!C403</f>
        <v>RW</v>
      </c>
      <c r="D403" t="str">
        <f t="shared" si="84"/>
        <v>F</v>
      </c>
      <c r="E403" t="str">
        <f>IF(ISNUMBER(SEARCH("/",'OHL Raw'!D403))=TRUE,"Multiple",'OHL Raw'!D403)</f>
        <v>MISS</v>
      </c>
      <c r="F403" s="2">
        <f ca="1">ROUNDDOWN('OHL Raw'!E403+((TODAY()-42993)/365),0)</f>
        <v>19</v>
      </c>
      <c r="G403">
        <f>'OHL Raw'!F403</f>
        <v>51</v>
      </c>
      <c r="H403" s="1">
        <f>'OHL Raw'!U403</f>
        <v>17.809999999999999</v>
      </c>
      <c r="I403" s="1">
        <f>'OHL Raw'!T403</f>
        <v>908.55</v>
      </c>
      <c r="J403">
        <f>'OHL Raw'!AH403</f>
        <v>57</v>
      </c>
      <c r="K403">
        <f>'OHL Raw'!AI403</f>
        <v>52</v>
      </c>
      <c r="L403" s="1">
        <f t="shared" si="78"/>
        <v>3.7642397226349678</v>
      </c>
      <c r="M403" s="1">
        <f t="shared" si="79"/>
        <v>3.4340432557371638</v>
      </c>
      <c r="N403">
        <f>'OHL Raw'!L403</f>
        <v>204</v>
      </c>
      <c r="O403" s="1">
        <f t="shared" si="80"/>
        <v>13.472015849430411</v>
      </c>
      <c r="P403">
        <f>'OHL Raw'!AK403</f>
        <v>27</v>
      </c>
      <c r="Q403">
        <f>'OHL Raw'!AN403</f>
        <v>38</v>
      </c>
      <c r="R403">
        <f>'OHL Raw'!AQ403</f>
        <v>139</v>
      </c>
      <c r="S403" s="1">
        <f t="shared" si="85"/>
        <v>13.23529411764706</v>
      </c>
      <c r="T403" s="1">
        <f t="shared" si="86"/>
        <v>18.627450980392158</v>
      </c>
      <c r="U403" s="1">
        <f t="shared" si="87"/>
        <v>68.137254901960787</v>
      </c>
      <c r="V403">
        <f>'OHL Raw'!J403</f>
        <v>36</v>
      </c>
      <c r="W403" s="1">
        <f t="shared" si="81"/>
        <v>2.3774145616641906</v>
      </c>
      <c r="X403">
        <f>'OHL Raw'!G403</f>
        <v>25</v>
      </c>
      <c r="Y403" s="1">
        <f t="shared" si="82"/>
        <v>1.6509823344890211</v>
      </c>
      <c r="Z403">
        <f>'OHL Raw'!AJ403</f>
        <v>8</v>
      </c>
      <c r="AA403">
        <f>'OHL Raw'!AM403</f>
        <v>7</v>
      </c>
      <c r="AB403">
        <f>'OHL Raw'!AP403</f>
        <v>10</v>
      </c>
      <c r="AC403" s="1">
        <f t="shared" si="88"/>
        <v>20.934940537328295</v>
      </c>
      <c r="AD403" s="1">
        <f t="shared" si="83"/>
        <v>1.3825286800282843</v>
      </c>
      <c r="AE403" s="1">
        <f t="shared" si="89"/>
        <v>12.254901960784313</v>
      </c>
      <c r="AF403" s="1">
        <f t="shared" si="90"/>
        <v>10.2622257535923</v>
      </c>
      <c r="AG403">
        <f>'OHL Raw'!AB403</f>
        <v>15.13</v>
      </c>
      <c r="AH403">
        <f>'OHL Raw'!AC403</f>
        <v>14.07</v>
      </c>
      <c r="AI403">
        <f>'OHL Raw'!AD403</f>
        <v>49.94</v>
      </c>
      <c r="AJ403">
        <f>'OHL Raw'!AE403</f>
        <v>50.29</v>
      </c>
    </row>
    <row r="404" spans="1:36" x14ac:dyDescent="0.2">
      <c r="A404" t="str">
        <f>'OHL Raw'!B404</f>
        <v>Patrick Brown</v>
      </c>
      <c r="B404" t="s">
        <v>1748</v>
      </c>
      <c r="C404" t="str">
        <f>'OHL Raw'!C404</f>
        <v>RW</v>
      </c>
      <c r="D404" t="str">
        <f t="shared" si="84"/>
        <v>F</v>
      </c>
      <c r="E404" t="str">
        <f>IF(ISNUMBER(SEARCH("/",'OHL Raw'!D404))=TRUE,"Multiple",'OHL Raw'!D404)</f>
        <v>NB</v>
      </c>
      <c r="F404" s="2">
        <f ca="1">ROUNDDOWN('OHL Raw'!E404+((TODAY()-42993)/365),0)</f>
        <v>18</v>
      </c>
      <c r="G404">
        <f>'OHL Raw'!F404</f>
        <v>53</v>
      </c>
      <c r="H404" s="1">
        <f>'OHL Raw'!U404</f>
        <v>8.5399999999999991</v>
      </c>
      <c r="I404" s="1">
        <f>'OHL Raw'!T404</f>
        <v>452.4</v>
      </c>
      <c r="J404">
        <f>'OHL Raw'!AH404</f>
        <v>7</v>
      </c>
      <c r="K404">
        <f>'OHL Raw'!AI404</f>
        <v>21</v>
      </c>
      <c r="L404" s="1">
        <f t="shared" si="78"/>
        <v>0.92838196286472152</v>
      </c>
      <c r="M404" s="1">
        <f t="shared" si="79"/>
        <v>2.7851458885941645</v>
      </c>
      <c r="N404">
        <f>'OHL Raw'!L404</f>
        <v>34</v>
      </c>
      <c r="O404" s="1">
        <f t="shared" si="80"/>
        <v>4.5092838196286475</v>
      </c>
      <c r="P404">
        <f>'OHL Raw'!AK404</f>
        <v>1</v>
      </c>
      <c r="Q404">
        <f>'OHL Raw'!AN404</f>
        <v>6</v>
      </c>
      <c r="R404">
        <f>'OHL Raw'!AQ404</f>
        <v>27</v>
      </c>
      <c r="S404" s="1">
        <f t="shared" si="85"/>
        <v>2.9411764705882351</v>
      </c>
      <c r="T404" s="1">
        <f t="shared" si="86"/>
        <v>17.647058823529413</v>
      </c>
      <c r="U404" s="1">
        <f t="shared" si="87"/>
        <v>79.411764705882348</v>
      </c>
      <c r="V404">
        <f>'OHL Raw'!J404</f>
        <v>3</v>
      </c>
      <c r="W404" s="1">
        <f t="shared" si="81"/>
        <v>0.39787798408488068</v>
      </c>
      <c r="X404">
        <f>'OHL Raw'!G404</f>
        <v>1</v>
      </c>
      <c r="Y404" s="1">
        <f t="shared" si="82"/>
        <v>0.13262599469496023</v>
      </c>
      <c r="Z404">
        <f>'OHL Raw'!AJ404</f>
        <v>0</v>
      </c>
      <c r="AA404">
        <f>'OHL Raw'!AM404</f>
        <v>0</v>
      </c>
      <c r="AB404">
        <f>'OHL Raw'!AP404</f>
        <v>1</v>
      </c>
      <c r="AC404" s="1">
        <f t="shared" si="88"/>
        <v>2.9292565004583588</v>
      </c>
      <c r="AD404" s="1">
        <f t="shared" si="83"/>
        <v>0.38849555708996802</v>
      </c>
      <c r="AE404" s="1">
        <f t="shared" si="89"/>
        <v>2.9411764705882351</v>
      </c>
      <c r="AF404" s="1">
        <f t="shared" si="90"/>
        <v>8.6154602954657609</v>
      </c>
      <c r="AG404">
        <f>'OHL Raw'!AB404</f>
        <v>13.45</v>
      </c>
      <c r="AH404">
        <f>'OHL Raw'!AC404</f>
        <v>14.23</v>
      </c>
      <c r="AI404">
        <f>'OHL Raw'!AD404</f>
        <v>45</v>
      </c>
      <c r="AJ404">
        <f>'OHL Raw'!AE404</f>
        <v>51.17</v>
      </c>
    </row>
    <row r="405" spans="1:36" x14ac:dyDescent="0.2">
      <c r="A405" t="str">
        <f>'OHL Raw'!B405</f>
        <v>Patrick Fellows</v>
      </c>
      <c r="B405" t="s">
        <v>1748</v>
      </c>
      <c r="C405" t="str">
        <f>'OHL Raw'!C405</f>
        <v>LW</v>
      </c>
      <c r="D405" t="str">
        <f t="shared" si="84"/>
        <v>F</v>
      </c>
      <c r="E405" t="str">
        <f>IF(ISNUMBER(SEARCH("/",'OHL Raw'!D405))=TRUE,"Multiple",'OHL Raw'!D405)</f>
        <v>ER</v>
      </c>
      <c r="F405" s="2">
        <f ca="1">ROUNDDOWN('OHL Raw'!E405+((TODAY()-42993)/365),0)</f>
        <v>20</v>
      </c>
      <c r="G405">
        <f>'OHL Raw'!F405</f>
        <v>68</v>
      </c>
      <c r="H405" s="1">
        <f>'OHL Raw'!U405</f>
        <v>12.85</v>
      </c>
      <c r="I405" s="1">
        <f>'OHL Raw'!T405</f>
        <v>873.74</v>
      </c>
      <c r="J405">
        <f>'OHL Raw'!AH405</f>
        <v>43</v>
      </c>
      <c r="K405">
        <f>'OHL Raw'!AI405</f>
        <v>48</v>
      </c>
      <c r="L405" s="1">
        <f t="shared" si="78"/>
        <v>2.9528234944033693</v>
      </c>
      <c r="M405" s="1">
        <f t="shared" si="79"/>
        <v>3.2961750635200406</v>
      </c>
      <c r="N405">
        <f>'OHL Raw'!L405</f>
        <v>99</v>
      </c>
      <c r="O405" s="1">
        <f t="shared" si="80"/>
        <v>6.7983610685100828</v>
      </c>
      <c r="P405">
        <f>'OHL Raw'!AK405</f>
        <v>22</v>
      </c>
      <c r="Q405">
        <f>'OHL Raw'!AN405</f>
        <v>19</v>
      </c>
      <c r="R405">
        <f>'OHL Raw'!AQ405</f>
        <v>58</v>
      </c>
      <c r="S405" s="1">
        <f t="shared" si="85"/>
        <v>22.222222222222221</v>
      </c>
      <c r="T405" s="1">
        <f t="shared" si="86"/>
        <v>19.19191919191919</v>
      </c>
      <c r="U405" s="1">
        <f t="shared" si="87"/>
        <v>58.585858585858588</v>
      </c>
      <c r="V405">
        <f>'OHL Raw'!J405</f>
        <v>29</v>
      </c>
      <c r="W405" s="1">
        <f t="shared" si="81"/>
        <v>1.991439100876691</v>
      </c>
      <c r="X405">
        <f>'OHL Raw'!G405</f>
        <v>11</v>
      </c>
      <c r="Y405" s="1">
        <f t="shared" si="82"/>
        <v>0.75537345205667594</v>
      </c>
      <c r="Z405">
        <f>'OHL Raw'!AJ405</f>
        <v>4</v>
      </c>
      <c r="AA405">
        <f>'OHL Raw'!AM405</f>
        <v>2</v>
      </c>
      <c r="AB405">
        <f>'OHL Raw'!AP405</f>
        <v>5</v>
      </c>
      <c r="AC405" s="1">
        <f t="shared" si="88"/>
        <v>11.554282591385434</v>
      </c>
      <c r="AD405" s="1">
        <f t="shared" si="83"/>
        <v>0.79343621155392452</v>
      </c>
      <c r="AE405" s="1">
        <f t="shared" si="89"/>
        <v>11.111111111111111</v>
      </c>
      <c r="AF405" s="1">
        <f t="shared" si="90"/>
        <v>11.670992516550946</v>
      </c>
      <c r="AG405">
        <f>'OHL Raw'!AB405</f>
        <v>14.19</v>
      </c>
      <c r="AH405">
        <f>'OHL Raw'!AC405</f>
        <v>13.93</v>
      </c>
      <c r="AI405">
        <f>'OHL Raw'!AD405</f>
        <v>45.23</v>
      </c>
      <c r="AJ405">
        <f>'OHL Raw'!AE405</f>
        <v>50.87</v>
      </c>
    </row>
    <row r="406" spans="1:36" x14ac:dyDescent="0.2">
      <c r="A406" t="str">
        <f>'OHL Raw'!B406</f>
        <v>Paul Larabie</v>
      </c>
      <c r="B406" t="s">
        <v>1748</v>
      </c>
      <c r="C406" t="str">
        <f>'OHL Raw'!C406</f>
        <v>C</v>
      </c>
      <c r="D406" t="str">
        <f t="shared" si="84"/>
        <v>F</v>
      </c>
      <c r="E406" t="str">
        <f>IF(ISNUMBER(SEARCH("/",'OHL Raw'!D406))=TRUE,"Multiple",'OHL Raw'!D406)</f>
        <v>KGN</v>
      </c>
      <c r="F406" s="2">
        <f ca="1">ROUNDDOWN('OHL Raw'!E406+((TODAY()-42993)/365),0)</f>
        <v>18</v>
      </c>
      <c r="G406">
        <f>'OHL Raw'!F406</f>
        <v>51</v>
      </c>
      <c r="H406" s="1">
        <f>'OHL Raw'!U406</f>
        <v>7.92</v>
      </c>
      <c r="I406" s="1">
        <f>'OHL Raw'!T406</f>
        <v>403.81</v>
      </c>
      <c r="J406">
        <f>'OHL Raw'!AH406</f>
        <v>11</v>
      </c>
      <c r="K406">
        <f>'OHL Raw'!AI406</f>
        <v>11</v>
      </c>
      <c r="L406" s="1">
        <f t="shared" si="78"/>
        <v>1.6344320348678834</v>
      </c>
      <c r="M406" s="1">
        <f t="shared" si="79"/>
        <v>1.6344320348678834</v>
      </c>
      <c r="N406">
        <f>'OHL Raw'!L406</f>
        <v>32</v>
      </c>
      <c r="O406" s="1">
        <f t="shared" si="80"/>
        <v>4.7547113741611149</v>
      </c>
      <c r="P406">
        <f>'OHL Raw'!AK406</f>
        <v>2</v>
      </c>
      <c r="Q406">
        <f>'OHL Raw'!AN406</f>
        <v>3</v>
      </c>
      <c r="R406">
        <f>'OHL Raw'!AQ406</f>
        <v>27</v>
      </c>
      <c r="S406" s="1">
        <f t="shared" si="85"/>
        <v>6.25</v>
      </c>
      <c r="T406" s="1">
        <f t="shared" si="86"/>
        <v>9.375</v>
      </c>
      <c r="U406" s="1">
        <f t="shared" si="87"/>
        <v>84.375</v>
      </c>
      <c r="V406">
        <f>'OHL Raw'!J406</f>
        <v>1</v>
      </c>
      <c r="W406" s="1">
        <f t="shared" si="81"/>
        <v>0.14858473044253484</v>
      </c>
      <c r="X406">
        <f>'OHL Raw'!G406</f>
        <v>0</v>
      </c>
      <c r="Y406" s="1">
        <f t="shared" si="82"/>
        <v>0</v>
      </c>
      <c r="Z406">
        <f>'OHL Raw'!AJ406</f>
        <v>0</v>
      </c>
      <c r="AA406">
        <f>'OHL Raw'!AM406</f>
        <v>0</v>
      </c>
      <c r="AB406">
        <f>'OHL Raw'!AP406</f>
        <v>0</v>
      </c>
      <c r="AC406" s="1">
        <f t="shared" si="88"/>
        <v>2.6539655216577493</v>
      </c>
      <c r="AD406" s="1">
        <f t="shared" si="83"/>
        <v>0.3943387516392981</v>
      </c>
      <c r="AE406" s="1">
        <f t="shared" si="89"/>
        <v>0</v>
      </c>
      <c r="AF406" s="1">
        <f t="shared" si="90"/>
        <v>8.2936422551804672</v>
      </c>
      <c r="AG406">
        <f>'OHL Raw'!AB406</f>
        <v>14</v>
      </c>
      <c r="AH406">
        <f>'OHL Raw'!AC406</f>
        <v>14.05</v>
      </c>
      <c r="AI406">
        <f>'OHL Raw'!AD406</f>
        <v>50.38</v>
      </c>
      <c r="AJ406">
        <f>'OHL Raw'!AE406</f>
        <v>47.13</v>
      </c>
    </row>
    <row r="407" spans="1:36" x14ac:dyDescent="0.2">
      <c r="A407" t="str">
        <f>'OHL Raw'!B407</f>
        <v>Pavel Gogolev</v>
      </c>
      <c r="B407" t="s">
        <v>1748</v>
      </c>
      <c r="C407" t="str">
        <f>'OHL Raw'!C407</f>
        <v>RW</v>
      </c>
      <c r="D407" t="str">
        <f t="shared" si="84"/>
        <v>F</v>
      </c>
      <c r="E407" t="str">
        <f>IF(ISNUMBER(SEARCH("/",'OHL Raw'!D407))=TRUE,"Multiple",'OHL Raw'!D407)</f>
        <v>PBO</v>
      </c>
      <c r="F407" s="2">
        <f ca="1">ROUNDDOWN('OHL Raw'!E407+((TODAY()-42993)/365),0)</f>
        <v>18</v>
      </c>
      <c r="G407">
        <f>'OHL Raw'!F407</f>
        <v>66</v>
      </c>
      <c r="H407" s="1">
        <f>'OHL Raw'!U407</f>
        <v>15.6</v>
      </c>
      <c r="I407" s="1">
        <f>'OHL Raw'!T407</f>
        <v>1029.45</v>
      </c>
      <c r="J407">
        <f>'OHL Raw'!AH407</f>
        <v>57</v>
      </c>
      <c r="K407">
        <f>'OHL Raw'!AI407</f>
        <v>60</v>
      </c>
      <c r="L407" s="1">
        <f t="shared" si="78"/>
        <v>3.322162319685269</v>
      </c>
      <c r="M407" s="1">
        <f t="shared" si="79"/>
        <v>3.4970129680897566</v>
      </c>
      <c r="N407">
        <f>'OHL Raw'!L407</f>
        <v>150</v>
      </c>
      <c r="O407" s="1">
        <f t="shared" si="80"/>
        <v>8.742532420224391</v>
      </c>
      <c r="P407">
        <f>'OHL Raw'!AK407</f>
        <v>22</v>
      </c>
      <c r="Q407">
        <f>'OHL Raw'!AN407</f>
        <v>27</v>
      </c>
      <c r="R407">
        <f>'OHL Raw'!AQ407</f>
        <v>101</v>
      </c>
      <c r="S407" s="1">
        <f t="shared" si="85"/>
        <v>14.666666666666666</v>
      </c>
      <c r="T407" s="1">
        <f t="shared" si="86"/>
        <v>18</v>
      </c>
      <c r="U407" s="1">
        <f t="shared" si="87"/>
        <v>67.333333333333329</v>
      </c>
      <c r="V407">
        <f>'OHL Raw'!J407</f>
        <v>34</v>
      </c>
      <c r="W407" s="1">
        <f t="shared" si="81"/>
        <v>1.9816406819175287</v>
      </c>
      <c r="X407">
        <f>'OHL Raw'!G407</f>
        <v>27</v>
      </c>
      <c r="Y407" s="1">
        <f t="shared" si="82"/>
        <v>1.5736558356403902</v>
      </c>
      <c r="Z407">
        <f>'OHL Raw'!AJ407</f>
        <v>10</v>
      </c>
      <c r="AA407">
        <f>'OHL Raw'!AM407</f>
        <v>7</v>
      </c>
      <c r="AB407">
        <f>'OHL Raw'!AP407</f>
        <v>10</v>
      </c>
      <c r="AC407" s="1">
        <f t="shared" si="88"/>
        <v>15.623252710359246</v>
      </c>
      <c r="AD407" s="1">
        <f t="shared" si="83"/>
        <v>0.9105786221978287</v>
      </c>
      <c r="AE407" s="1">
        <f t="shared" si="89"/>
        <v>18</v>
      </c>
      <c r="AF407" s="1">
        <f t="shared" si="90"/>
        <v>10.415501806906164</v>
      </c>
      <c r="AG407">
        <f>'OHL Raw'!AB407</f>
        <v>13.58</v>
      </c>
      <c r="AH407">
        <f>'OHL Raw'!AC407</f>
        <v>14.19</v>
      </c>
      <c r="AI407">
        <f>'OHL Raw'!AD407</f>
        <v>43.96</v>
      </c>
      <c r="AJ407">
        <f>'OHL Raw'!AE407</f>
        <v>50.66</v>
      </c>
    </row>
    <row r="408" spans="1:36" x14ac:dyDescent="0.2">
      <c r="A408" t="str">
        <f>'OHL Raw'!B408</f>
        <v>Payton Vescio</v>
      </c>
      <c r="B408" t="s">
        <v>1748</v>
      </c>
      <c r="C408" t="str">
        <f>'OHL Raw'!C408</f>
        <v>D</v>
      </c>
      <c r="D408" t="str">
        <f t="shared" si="84"/>
        <v>D</v>
      </c>
      <c r="E408" t="str">
        <f>IF(ISNUMBER(SEARCH("/",'OHL Raw'!D408))=TRUE,"Multiple",'OHL Raw'!D408)</f>
        <v>NB</v>
      </c>
      <c r="F408" s="2">
        <f ca="1">ROUNDDOWN('OHL Raw'!E408+((TODAY()-42993)/365),0)</f>
        <v>17</v>
      </c>
      <c r="G408">
        <f>'OHL Raw'!F408</f>
        <v>1</v>
      </c>
      <c r="H408" s="1">
        <f>'OHL Raw'!U408</f>
        <v>14.07</v>
      </c>
      <c r="I408" s="1">
        <f>'OHL Raw'!T408</f>
        <v>14.07</v>
      </c>
      <c r="J408">
        <f>'OHL Raw'!AH408</f>
        <v>2</v>
      </c>
      <c r="K408">
        <f>'OHL Raw'!AI408</f>
        <v>0</v>
      </c>
      <c r="L408" s="1">
        <f t="shared" si="78"/>
        <v>8.5287846481876315</v>
      </c>
      <c r="M408" s="1">
        <f t="shared" si="79"/>
        <v>0</v>
      </c>
      <c r="N408">
        <f>'OHL Raw'!L408</f>
        <v>0</v>
      </c>
      <c r="O408" s="1">
        <f t="shared" si="80"/>
        <v>0</v>
      </c>
      <c r="P408">
        <f>'OHL Raw'!AK408</f>
        <v>0</v>
      </c>
      <c r="Q408">
        <f>'OHL Raw'!AN408</f>
        <v>0</v>
      </c>
      <c r="R408">
        <f>'OHL Raw'!AQ408</f>
        <v>0</v>
      </c>
      <c r="S408" s="1" t="e">
        <f t="shared" si="85"/>
        <v>#DIV/0!</v>
      </c>
      <c r="T408" s="1" t="e">
        <f t="shared" si="86"/>
        <v>#DIV/0!</v>
      </c>
      <c r="U408" s="1" t="e">
        <f t="shared" si="87"/>
        <v>#DIV/0!</v>
      </c>
      <c r="V408">
        <f>'OHL Raw'!J408</f>
        <v>0</v>
      </c>
      <c r="W408" s="1">
        <f t="shared" si="81"/>
        <v>0</v>
      </c>
      <c r="X408">
        <f>'OHL Raw'!G408</f>
        <v>0</v>
      </c>
      <c r="Y408" s="1">
        <f t="shared" si="82"/>
        <v>0</v>
      </c>
      <c r="Z408">
        <f>'OHL Raw'!AJ408</f>
        <v>0</v>
      </c>
      <c r="AA408">
        <f>'OHL Raw'!AM408</f>
        <v>0</v>
      </c>
      <c r="AB408">
        <f>'OHL Raw'!AP408</f>
        <v>0</v>
      </c>
      <c r="AC408" s="1">
        <f t="shared" si="88"/>
        <v>0</v>
      </c>
      <c r="AD408" s="1">
        <f t="shared" si="83"/>
        <v>0</v>
      </c>
      <c r="AE408" s="1" t="e">
        <f t="shared" si="89"/>
        <v>#DIV/0!</v>
      </c>
      <c r="AF408" s="1" t="e">
        <f t="shared" si="90"/>
        <v>#DIV/0!</v>
      </c>
      <c r="AG408">
        <f>'OHL Raw'!AB408</f>
        <v>13.34</v>
      </c>
      <c r="AH408">
        <f>'OHL Raw'!AC408</f>
        <v>12.17</v>
      </c>
      <c r="AI408">
        <f>'OHL Raw'!AD408</f>
        <v>47.18</v>
      </c>
      <c r="AJ408">
        <f>'OHL Raw'!AE408</f>
        <v>48.84</v>
      </c>
    </row>
    <row r="409" spans="1:36" x14ac:dyDescent="0.2">
      <c r="A409" t="str">
        <f>'OHL Raw'!B409</f>
        <v>Peter Stratis</v>
      </c>
      <c r="B409" t="s">
        <v>1748</v>
      </c>
      <c r="C409" t="str">
        <f>'OHL Raw'!C409</f>
        <v>D</v>
      </c>
      <c r="D409" t="str">
        <f t="shared" si="84"/>
        <v>D</v>
      </c>
      <c r="E409" t="str">
        <f>IF(ISNUMBER(SEARCH("/",'OHL Raw'!D409))=TRUE,"Multiple",'OHL Raw'!D409)</f>
        <v>Multiple</v>
      </c>
      <c r="F409" s="2">
        <f ca="1">ROUNDDOWN('OHL Raw'!E409+((TODAY()-42993)/365),0)</f>
        <v>18</v>
      </c>
      <c r="G409">
        <f>'OHL Raw'!F409</f>
        <v>67</v>
      </c>
      <c r="H409" s="1">
        <f>'OHL Raw'!U409</f>
        <v>15</v>
      </c>
      <c r="I409" s="1">
        <f>'OHL Raw'!T409</f>
        <v>1005.22</v>
      </c>
      <c r="J409">
        <f>'OHL Raw'!AH409</f>
        <v>51</v>
      </c>
      <c r="K409">
        <f>'OHL Raw'!AI409</f>
        <v>60</v>
      </c>
      <c r="L409" s="1">
        <f t="shared" si="78"/>
        <v>3.0441097471200331</v>
      </c>
      <c r="M409" s="1">
        <f t="shared" si="79"/>
        <v>3.5813055848470978</v>
      </c>
      <c r="N409">
        <f>'OHL Raw'!L409</f>
        <v>58</v>
      </c>
      <c r="O409" s="1">
        <f t="shared" si="80"/>
        <v>3.4619287320188614</v>
      </c>
      <c r="P409">
        <f>'OHL Raw'!AK409</f>
        <v>1</v>
      </c>
      <c r="Q409">
        <f>'OHL Raw'!AN409</f>
        <v>3</v>
      </c>
      <c r="R409">
        <f>'OHL Raw'!AQ409</f>
        <v>54</v>
      </c>
      <c r="S409" s="1">
        <f t="shared" si="85"/>
        <v>1.7241379310344827</v>
      </c>
      <c r="T409" s="1">
        <f t="shared" si="86"/>
        <v>5.1724137931034484</v>
      </c>
      <c r="U409" s="1">
        <f t="shared" si="87"/>
        <v>93.103448275862064</v>
      </c>
      <c r="V409">
        <f>'OHL Raw'!J409</f>
        <v>10</v>
      </c>
      <c r="W409" s="1">
        <f t="shared" si="81"/>
        <v>0.59688426414118301</v>
      </c>
      <c r="X409">
        <f>'OHL Raw'!G409</f>
        <v>5</v>
      </c>
      <c r="Y409" s="1">
        <f t="shared" si="82"/>
        <v>0.2984421320705915</v>
      </c>
      <c r="Z409">
        <f>'OHL Raw'!AJ409</f>
        <v>0</v>
      </c>
      <c r="AA409">
        <f>'OHL Raw'!AM409</f>
        <v>0</v>
      </c>
      <c r="AB409">
        <f>'OHL Raw'!AP409</f>
        <v>5</v>
      </c>
      <c r="AC409" s="1">
        <f t="shared" si="88"/>
        <v>4.1735690045704672</v>
      </c>
      <c r="AD409" s="1">
        <f t="shared" si="83"/>
        <v>0.24911376641354929</v>
      </c>
      <c r="AE409" s="1">
        <f t="shared" si="89"/>
        <v>8.6206896551724146</v>
      </c>
      <c r="AF409" s="1">
        <f t="shared" si="90"/>
        <v>7.1958086285697718</v>
      </c>
      <c r="AG409">
        <f>'OHL Raw'!AB409</f>
        <v>13.53</v>
      </c>
      <c r="AH409">
        <f>'OHL Raw'!AC409</f>
        <v>13.96</v>
      </c>
      <c r="AI409">
        <f>'OHL Raw'!AD409</f>
        <v>45.01</v>
      </c>
      <c r="AJ409">
        <f>'OHL Raw'!AE409</f>
        <v>51.95</v>
      </c>
    </row>
    <row r="410" spans="1:36" x14ac:dyDescent="0.2">
      <c r="A410" t="str">
        <f>'OHL Raw'!B410</f>
        <v>Phil Caron</v>
      </c>
      <c r="B410" t="s">
        <v>1748</v>
      </c>
      <c r="C410" t="str">
        <f>'OHL Raw'!C410</f>
        <v>D</v>
      </c>
      <c r="D410" t="str">
        <f t="shared" si="84"/>
        <v>D</v>
      </c>
      <c r="E410" t="str">
        <f>IF(ISNUMBER(SEARCH("/",'OHL Raw'!D410))=TRUE,"Multiple",'OHL Raw'!D410)</f>
        <v>SSM</v>
      </c>
      <c r="F410" s="2">
        <f ca="1">ROUNDDOWN('OHL Raw'!E410+((TODAY()-42993)/365),0)</f>
        <v>17</v>
      </c>
      <c r="G410">
        <f>'OHL Raw'!F410</f>
        <v>24</v>
      </c>
      <c r="H410" s="1">
        <f>'OHL Raw'!U410</f>
        <v>9.1199999999999992</v>
      </c>
      <c r="I410" s="1">
        <f>'OHL Raw'!T410</f>
        <v>218.8</v>
      </c>
      <c r="J410">
        <f>'OHL Raw'!AH410</f>
        <v>9</v>
      </c>
      <c r="K410">
        <f>'OHL Raw'!AI410</f>
        <v>5</v>
      </c>
      <c r="L410" s="1">
        <f t="shared" si="78"/>
        <v>2.4680073126142594</v>
      </c>
      <c r="M410" s="1">
        <f t="shared" si="79"/>
        <v>1.3711151736745886</v>
      </c>
      <c r="N410">
        <f>'OHL Raw'!L410</f>
        <v>16</v>
      </c>
      <c r="O410" s="1">
        <f t="shared" si="80"/>
        <v>4.3875685557586834</v>
      </c>
      <c r="P410">
        <f>'OHL Raw'!AK410</f>
        <v>0</v>
      </c>
      <c r="Q410">
        <f>'OHL Raw'!AN410</f>
        <v>0</v>
      </c>
      <c r="R410">
        <f>'OHL Raw'!AQ410</f>
        <v>16</v>
      </c>
      <c r="S410" s="1">
        <f t="shared" si="85"/>
        <v>0</v>
      </c>
      <c r="T410" s="1">
        <f t="shared" si="86"/>
        <v>0</v>
      </c>
      <c r="U410" s="1">
        <f t="shared" si="87"/>
        <v>100</v>
      </c>
      <c r="V410">
        <f>'OHL Raw'!J410</f>
        <v>0</v>
      </c>
      <c r="W410" s="1">
        <f t="shared" si="81"/>
        <v>0</v>
      </c>
      <c r="X410">
        <f>'OHL Raw'!G410</f>
        <v>0</v>
      </c>
      <c r="Y410" s="1">
        <f t="shared" si="82"/>
        <v>0</v>
      </c>
      <c r="Z410">
        <f>'OHL Raw'!AJ410</f>
        <v>0</v>
      </c>
      <c r="AA410">
        <f>'OHL Raw'!AM410</f>
        <v>0</v>
      </c>
      <c r="AB410">
        <f>'OHL Raw'!AP410</f>
        <v>0</v>
      </c>
      <c r="AC410" s="1">
        <f t="shared" si="88"/>
        <v>1.0277755543104139</v>
      </c>
      <c r="AD410" s="1">
        <f t="shared" si="83"/>
        <v>0.28183973152936392</v>
      </c>
      <c r="AE410" s="1">
        <f t="shared" si="89"/>
        <v>0</v>
      </c>
      <c r="AF410" s="1">
        <f t="shared" si="90"/>
        <v>6.423597214440087</v>
      </c>
      <c r="AG410">
        <f>'OHL Raw'!AB410</f>
        <v>13.64</v>
      </c>
      <c r="AH410">
        <f>'OHL Raw'!AC410</f>
        <v>12.93</v>
      </c>
      <c r="AI410">
        <f>'OHL Raw'!AD410</f>
        <v>64</v>
      </c>
      <c r="AJ410">
        <f>'OHL Raw'!AE410</f>
        <v>46.3</v>
      </c>
    </row>
    <row r="411" spans="1:36" x14ac:dyDescent="0.2">
      <c r="A411" t="str">
        <f>'OHL Raw'!B411</f>
        <v>Philip Tomasino</v>
      </c>
      <c r="B411" t="s">
        <v>1748</v>
      </c>
      <c r="C411" t="str">
        <f>'OHL Raw'!C411</f>
        <v>RW</v>
      </c>
      <c r="D411" t="str">
        <f t="shared" si="84"/>
        <v>F</v>
      </c>
      <c r="E411" t="str">
        <f>IF(ISNUMBER(SEARCH("/",'OHL Raw'!D411))=TRUE,"Multiple",'OHL Raw'!D411)</f>
        <v>NIAG</v>
      </c>
      <c r="F411" s="2">
        <f ca="1">ROUNDDOWN('OHL Raw'!E411+((TODAY()-42993)/365),0)</f>
        <v>16</v>
      </c>
      <c r="G411">
        <f>'OHL Raw'!F411</f>
        <v>61</v>
      </c>
      <c r="H411" s="1">
        <f>'OHL Raw'!U411</f>
        <v>12.01</v>
      </c>
      <c r="I411" s="1">
        <f>'OHL Raw'!T411</f>
        <v>732.74</v>
      </c>
      <c r="J411">
        <f>'OHL Raw'!AH411</f>
        <v>32</v>
      </c>
      <c r="K411">
        <f>'OHL Raw'!AI411</f>
        <v>41</v>
      </c>
      <c r="L411" s="1">
        <f t="shared" si="78"/>
        <v>2.6203018806124954</v>
      </c>
      <c r="M411" s="1">
        <f t="shared" si="79"/>
        <v>3.3572617845347601</v>
      </c>
      <c r="N411">
        <f>'OHL Raw'!L411</f>
        <v>63</v>
      </c>
      <c r="O411" s="1">
        <f t="shared" si="80"/>
        <v>5.1587193274558514</v>
      </c>
      <c r="P411">
        <f>'OHL Raw'!AK411</f>
        <v>15</v>
      </c>
      <c r="Q411">
        <f>'OHL Raw'!AN411</f>
        <v>11</v>
      </c>
      <c r="R411">
        <f>'OHL Raw'!AQ411</f>
        <v>37</v>
      </c>
      <c r="S411" s="1">
        <f t="shared" si="85"/>
        <v>23.809523809523807</v>
      </c>
      <c r="T411" s="1">
        <f t="shared" si="86"/>
        <v>17.460317460317459</v>
      </c>
      <c r="U411" s="1">
        <f t="shared" si="87"/>
        <v>58.730158730158735</v>
      </c>
      <c r="V411">
        <f>'OHL Raw'!J411</f>
        <v>17</v>
      </c>
      <c r="W411" s="1">
        <f t="shared" si="81"/>
        <v>1.3920353740753881</v>
      </c>
      <c r="X411">
        <f>'OHL Raw'!G411</f>
        <v>5</v>
      </c>
      <c r="Y411" s="1">
        <f t="shared" si="82"/>
        <v>0.40942216884570243</v>
      </c>
      <c r="Z411">
        <f>'OHL Raw'!AJ411</f>
        <v>3</v>
      </c>
      <c r="AA411">
        <f>'OHL Raw'!AM411</f>
        <v>0</v>
      </c>
      <c r="AB411">
        <f>'OHL Raw'!AP411</f>
        <v>2</v>
      </c>
      <c r="AC411" s="1">
        <f t="shared" si="88"/>
        <v>7.3951295046857037</v>
      </c>
      <c r="AD411" s="1">
        <f t="shared" si="83"/>
        <v>0.60554599214065319</v>
      </c>
      <c r="AE411" s="1">
        <f t="shared" si="89"/>
        <v>7.9365079365079358</v>
      </c>
      <c r="AF411" s="1">
        <f t="shared" si="90"/>
        <v>11.738300801088418</v>
      </c>
      <c r="AG411">
        <f>'OHL Raw'!AB411</f>
        <v>12.7</v>
      </c>
      <c r="AH411">
        <f>'OHL Raw'!AC411</f>
        <v>13.75</v>
      </c>
      <c r="AI411">
        <f>'OHL Raw'!AD411</f>
        <v>49</v>
      </c>
      <c r="AJ411">
        <f>'OHL Raw'!AE411</f>
        <v>48.13</v>
      </c>
    </row>
    <row r="412" spans="1:36" x14ac:dyDescent="0.2">
      <c r="A412" t="str">
        <f>'OHL Raw'!B412</f>
        <v>Pier-Olivier Lacombe</v>
      </c>
      <c r="B412" t="s">
        <v>1748</v>
      </c>
      <c r="C412" t="str">
        <f>'OHL Raw'!C412</f>
        <v>D</v>
      </c>
      <c r="D412" t="str">
        <f t="shared" si="84"/>
        <v>D</v>
      </c>
      <c r="E412" t="str">
        <f>IF(ISNUMBER(SEARCH("/",'OHL Raw'!D412))=TRUE,"Multiple",'OHL Raw'!D412)</f>
        <v>GAT</v>
      </c>
      <c r="F412" s="2">
        <f ca="1">ROUNDDOWN('OHL Raw'!E412+((TODAY()-42993)/365),0)</f>
        <v>18</v>
      </c>
      <c r="G412">
        <f>'OHL Raw'!F412</f>
        <v>2</v>
      </c>
      <c r="H412" s="1">
        <f>'OHL Raw'!U412</f>
        <v>0</v>
      </c>
      <c r="I412" s="1">
        <f>'OHL Raw'!T412</f>
        <v>0</v>
      </c>
      <c r="J412">
        <f>'OHL Raw'!AH412</f>
        <v>0</v>
      </c>
      <c r="K412">
        <f>'OHL Raw'!AI412</f>
        <v>0</v>
      </c>
      <c r="L412" s="1" t="e">
        <f t="shared" si="78"/>
        <v>#DIV/0!</v>
      </c>
      <c r="M412" s="1" t="e">
        <f t="shared" si="79"/>
        <v>#DIV/0!</v>
      </c>
      <c r="N412">
        <f>'OHL Raw'!L412</f>
        <v>0</v>
      </c>
      <c r="O412" s="1" t="e">
        <f t="shared" si="80"/>
        <v>#DIV/0!</v>
      </c>
      <c r="P412">
        <f>'OHL Raw'!AK412</f>
        <v>0</v>
      </c>
      <c r="Q412">
        <f>'OHL Raw'!AN412</f>
        <v>0</v>
      </c>
      <c r="R412">
        <f>'OHL Raw'!AQ412</f>
        <v>0</v>
      </c>
      <c r="S412" s="1" t="e">
        <f t="shared" si="85"/>
        <v>#DIV/0!</v>
      </c>
      <c r="T412" s="1" t="e">
        <f t="shared" si="86"/>
        <v>#DIV/0!</v>
      </c>
      <c r="U412" s="1" t="e">
        <f t="shared" si="87"/>
        <v>#DIV/0!</v>
      </c>
      <c r="V412">
        <f>'OHL Raw'!J412</f>
        <v>0</v>
      </c>
      <c r="W412" s="1" t="e">
        <f t="shared" si="81"/>
        <v>#DIV/0!</v>
      </c>
      <c r="X412">
        <f>'OHL Raw'!G412</f>
        <v>0</v>
      </c>
      <c r="Y412" s="1" t="e">
        <f t="shared" si="82"/>
        <v>#DIV/0!</v>
      </c>
      <c r="Z412">
        <f>'OHL Raw'!AJ412</f>
        <v>0</v>
      </c>
      <c r="AA412">
        <f>'OHL Raw'!AM412</f>
        <v>0</v>
      </c>
      <c r="AB412">
        <f>'OHL Raw'!AP412</f>
        <v>0</v>
      </c>
      <c r="AC412" s="1">
        <f t="shared" si="88"/>
        <v>0</v>
      </c>
      <c r="AD412" s="1" t="e">
        <f t="shared" si="83"/>
        <v>#DIV/0!</v>
      </c>
      <c r="AE412" s="1" t="e">
        <f t="shared" si="89"/>
        <v>#DIV/0!</v>
      </c>
      <c r="AF412" s="1" t="e">
        <f t="shared" si="90"/>
        <v>#DIV/0!</v>
      </c>
      <c r="AG412">
        <f>'OHL Raw'!AB412</f>
        <v>0</v>
      </c>
      <c r="AH412">
        <f>'OHL Raw'!AC412</f>
        <v>0</v>
      </c>
      <c r="AI412">
        <f>'OHL Raw'!AD412</f>
        <v>0</v>
      </c>
      <c r="AJ412">
        <f>'OHL Raw'!AE412</f>
        <v>0</v>
      </c>
    </row>
    <row r="413" spans="1:36" x14ac:dyDescent="0.2">
      <c r="A413" t="str">
        <f>'OHL Raw'!B413</f>
        <v>Quinn Yule</v>
      </c>
      <c r="B413" t="s">
        <v>1748</v>
      </c>
      <c r="C413" t="str">
        <f>'OHL Raw'!C413</f>
        <v>LW</v>
      </c>
      <c r="D413" t="str">
        <f t="shared" si="84"/>
        <v>F</v>
      </c>
      <c r="E413" t="str">
        <f>IF(ISNUMBER(SEARCH("/",'OHL Raw'!D413))=TRUE,"Multiple",'OHL Raw'!D413)</f>
        <v>OTT</v>
      </c>
      <c r="F413" s="2">
        <f ca="1">ROUNDDOWN('OHL Raw'!E413+((TODAY()-42993)/365),0)</f>
        <v>18</v>
      </c>
      <c r="G413">
        <f>'OHL Raw'!F413</f>
        <v>60</v>
      </c>
      <c r="H413" s="1">
        <f>'OHL Raw'!U413</f>
        <v>9.2100000000000009</v>
      </c>
      <c r="I413" s="1">
        <f>'OHL Raw'!T413</f>
        <v>552.9</v>
      </c>
      <c r="J413">
        <f>'OHL Raw'!AH413</f>
        <v>15</v>
      </c>
      <c r="K413">
        <f>'OHL Raw'!AI413</f>
        <v>28</v>
      </c>
      <c r="L413" s="1">
        <f t="shared" si="78"/>
        <v>1.6277807921866523</v>
      </c>
      <c r="M413" s="1">
        <f t="shared" si="79"/>
        <v>3.0385241454150842</v>
      </c>
      <c r="N413">
        <f>'OHL Raw'!L413</f>
        <v>51</v>
      </c>
      <c r="O413" s="1">
        <f t="shared" si="80"/>
        <v>5.5344546934346184</v>
      </c>
      <c r="P413">
        <f>'OHL Raw'!AK413</f>
        <v>7</v>
      </c>
      <c r="Q413">
        <f>'OHL Raw'!AN413</f>
        <v>4</v>
      </c>
      <c r="R413">
        <f>'OHL Raw'!AQ413</f>
        <v>40</v>
      </c>
      <c r="S413" s="1">
        <f t="shared" si="85"/>
        <v>13.725490196078432</v>
      </c>
      <c r="T413" s="1">
        <f t="shared" si="86"/>
        <v>7.8431372549019605</v>
      </c>
      <c r="U413" s="1">
        <f t="shared" si="87"/>
        <v>78.431372549019613</v>
      </c>
      <c r="V413">
        <f>'OHL Raw'!J413</f>
        <v>8</v>
      </c>
      <c r="W413" s="1">
        <f t="shared" si="81"/>
        <v>0.86814975583288123</v>
      </c>
      <c r="X413">
        <f>'OHL Raw'!G413</f>
        <v>5</v>
      </c>
      <c r="Y413" s="1">
        <f t="shared" si="82"/>
        <v>0.5425935973955508</v>
      </c>
      <c r="Z413">
        <f>'OHL Raw'!AJ413</f>
        <v>1</v>
      </c>
      <c r="AA413">
        <f>'OHL Raw'!AM413</f>
        <v>1</v>
      </c>
      <c r="AB413">
        <f>'OHL Raw'!AP413</f>
        <v>3</v>
      </c>
      <c r="AC413" s="1">
        <f t="shared" si="88"/>
        <v>4.7262248990610605</v>
      </c>
      <c r="AD413" s="1">
        <f t="shared" si="83"/>
        <v>0.5128838740163929</v>
      </c>
      <c r="AE413" s="1">
        <f t="shared" si="89"/>
        <v>9.8039215686274517</v>
      </c>
      <c r="AF413" s="1">
        <f t="shared" si="90"/>
        <v>9.2671076452177648</v>
      </c>
      <c r="AG413">
        <f>'OHL Raw'!AB413</f>
        <v>12.88</v>
      </c>
      <c r="AH413">
        <f>'OHL Raw'!AC413</f>
        <v>13.51</v>
      </c>
      <c r="AI413">
        <f>'OHL Raw'!AD413</f>
        <v>45.18</v>
      </c>
      <c r="AJ413">
        <f>'OHL Raw'!AE413</f>
        <v>50.9</v>
      </c>
    </row>
    <row r="414" spans="1:36" x14ac:dyDescent="0.2">
      <c r="A414" t="str">
        <f>'OHL Raw'!B414</f>
        <v>Rasmus Sandin</v>
      </c>
      <c r="B414" t="s">
        <v>1748</v>
      </c>
      <c r="C414" t="str">
        <f>'OHL Raw'!C414</f>
        <v>D</v>
      </c>
      <c r="D414" t="str">
        <f t="shared" si="84"/>
        <v>D</v>
      </c>
      <c r="E414" t="str">
        <f>IF(ISNUMBER(SEARCH("/",'OHL Raw'!D414))=TRUE,"Multiple",'OHL Raw'!D414)</f>
        <v>SSM</v>
      </c>
      <c r="F414" s="2">
        <f ca="1">ROUNDDOWN('OHL Raw'!E414+((TODAY()-42993)/365),0)</f>
        <v>18</v>
      </c>
      <c r="G414">
        <f>'OHL Raw'!F414</f>
        <v>51</v>
      </c>
      <c r="H414" s="1">
        <f>'OHL Raw'!U414</f>
        <v>18.559999999999999</v>
      </c>
      <c r="I414" s="1">
        <f>'OHL Raw'!T414</f>
        <v>946.51</v>
      </c>
      <c r="J414">
        <f>'OHL Raw'!AH414</f>
        <v>73</v>
      </c>
      <c r="K414">
        <f>'OHL Raw'!AI414</f>
        <v>44</v>
      </c>
      <c r="L414" s="1">
        <f t="shared" si="78"/>
        <v>4.6275263864090181</v>
      </c>
      <c r="M414" s="1">
        <f t="shared" si="79"/>
        <v>2.7891939863287232</v>
      </c>
      <c r="N414">
        <f>'OHL Raw'!L414</f>
        <v>64</v>
      </c>
      <c r="O414" s="1">
        <f t="shared" si="80"/>
        <v>4.0570094346599612</v>
      </c>
      <c r="P414">
        <f>'OHL Raw'!AK414</f>
        <v>6</v>
      </c>
      <c r="Q414">
        <f>'OHL Raw'!AN414</f>
        <v>4</v>
      </c>
      <c r="R414">
        <f>'OHL Raw'!AQ414</f>
        <v>54</v>
      </c>
      <c r="S414" s="1">
        <f t="shared" si="85"/>
        <v>9.375</v>
      </c>
      <c r="T414" s="1">
        <f t="shared" si="86"/>
        <v>6.25</v>
      </c>
      <c r="U414" s="1">
        <f t="shared" si="87"/>
        <v>84.375</v>
      </c>
      <c r="V414">
        <f>'OHL Raw'!J414</f>
        <v>15</v>
      </c>
      <c r="W414" s="1">
        <f t="shared" si="81"/>
        <v>0.95086158624842843</v>
      </c>
      <c r="X414">
        <f>'OHL Raw'!G414</f>
        <v>8</v>
      </c>
      <c r="Y414" s="1">
        <f t="shared" si="82"/>
        <v>0.50712617933249515</v>
      </c>
      <c r="Z414">
        <f>'OHL Raw'!AJ414</f>
        <v>3</v>
      </c>
      <c r="AA414">
        <f>'OHL Raw'!AM414</f>
        <v>2</v>
      </c>
      <c r="AB414">
        <f>'OHL Raw'!AP414</f>
        <v>3</v>
      </c>
      <c r="AC414" s="1">
        <f t="shared" si="88"/>
        <v>5.4107607440965673</v>
      </c>
      <c r="AD414" s="1">
        <f t="shared" si="83"/>
        <v>0.34299230292949257</v>
      </c>
      <c r="AE414" s="1">
        <f t="shared" si="89"/>
        <v>12.5</v>
      </c>
      <c r="AF414" s="1">
        <f t="shared" si="90"/>
        <v>8.4543136626508861</v>
      </c>
      <c r="AG414">
        <f>'OHL Raw'!AB414</f>
        <v>14.19</v>
      </c>
      <c r="AH414">
        <f>'OHL Raw'!AC414</f>
        <v>14.17</v>
      </c>
      <c r="AI414">
        <f>'OHL Raw'!AD414</f>
        <v>63.71</v>
      </c>
      <c r="AJ414">
        <f>'OHL Raw'!AE414</f>
        <v>48.66</v>
      </c>
    </row>
    <row r="415" spans="1:36" x14ac:dyDescent="0.2">
      <c r="A415" t="str">
        <f>'OHL Raw'!B415</f>
        <v>Reagan O'Grady</v>
      </c>
      <c r="B415" t="s">
        <v>1748</v>
      </c>
      <c r="C415" t="str">
        <f>'OHL Raw'!C415</f>
        <v>D</v>
      </c>
      <c r="D415" t="str">
        <f t="shared" si="84"/>
        <v>D</v>
      </c>
      <c r="E415" t="str">
        <f>IF(ISNUMBER(SEARCH("/",'OHL Raw'!D415))=TRUE,"Multiple",'OHL Raw'!D415)</f>
        <v>Multiple</v>
      </c>
      <c r="F415" s="2">
        <f ca="1">ROUNDDOWN('OHL Raw'!E415+((TODAY()-42993)/365),0)</f>
        <v>19</v>
      </c>
      <c r="G415">
        <f>'OHL Raw'!F415</f>
        <v>55</v>
      </c>
      <c r="H415" s="1">
        <f>'OHL Raw'!U415</f>
        <v>15.46</v>
      </c>
      <c r="I415" s="1">
        <f>'OHL Raw'!T415</f>
        <v>850.4</v>
      </c>
      <c r="J415">
        <f>'OHL Raw'!AH415</f>
        <v>51</v>
      </c>
      <c r="K415">
        <f>'OHL Raw'!AI415</f>
        <v>46</v>
      </c>
      <c r="L415" s="1">
        <f t="shared" si="78"/>
        <v>3.5983066792097835</v>
      </c>
      <c r="M415" s="1">
        <f t="shared" si="79"/>
        <v>3.2455315145813737</v>
      </c>
      <c r="N415">
        <f>'OHL Raw'!L415</f>
        <v>71</v>
      </c>
      <c r="O415" s="1">
        <f t="shared" si="80"/>
        <v>5.0094073377234247</v>
      </c>
      <c r="P415">
        <f>'OHL Raw'!AK415</f>
        <v>1</v>
      </c>
      <c r="Q415">
        <f>'OHL Raw'!AN415</f>
        <v>2</v>
      </c>
      <c r="R415">
        <f>'OHL Raw'!AQ415</f>
        <v>68</v>
      </c>
      <c r="S415" s="1">
        <f t="shared" si="85"/>
        <v>1.4084507042253522</v>
      </c>
      <c r="T415" s="1">
        <f t="shared" si="86"/>
        <v>2.8169014084507045</v>
      </c>
      <c r="U415" s="1">
        <f t="shared" si="87"/>
        <v>95.774647887323937</v>
      </c>
      <c r="V415">
        <f>'OHL Raw'!J415</f>
        <v>9</v>
      </c>
      <c r="W415" s="1">
        <f t="shared" si="81"/>
        <v>0.63499529633113827</v>
      </c>
      <c r="X415">
        <f>'OHL Raw'!G415</f>
        <v>5</v>
      </c>
      <c r="Y415" s="1">
        <f t="shared" si="82"/>
        <v>0.35277516462841013</v>
      </c>
      <c r="Z415">
        <f>'OHL Raw'!AJ415</f>
        <v>0</v>
      </c>
      <c r="AA415">
        <f>'OHL Raw'!AM415</f>
        <v>0</v>
      </c>
      <c r="AB415">
        <f>'OHL Raw'!AP415</f>
        <v>5</v>
      </c>
      <c r="AC415" s="1">
        <f t="shared" si="88"/>
        <v>4.9095196999965074</v>
      </c>
      <c r="AD415" s="1">
        <f t="shared" si="83"/>
        <v>0.34639132408253814</v>
      </c>
      <c r="AE415" s="1">
        <f t="shared" si="89"/>
        <v>7.042253521126761</v>
      </c>
      <c r="AF415" s="1">
        <f t="shared" si="90"/>
        <v>6.9148164788683211</v>
      </c>
      <c r="AG415">
        <f>'OHL Raw'!AB415</f>
        <v>14.69</v>
      </c>
      <c r="AH415">
        <f>'OHL Raw'!AC415</f>
        <v>14.15</v>
      </c>
      <c r="AI415">
        <f>'OHL Raw'!AD415</f>
        <v>47.88</v>
      </c>
      <c r="AJ415">
        <f>'OHL Raw'!AE415</f>
        <v>51.2</v>
      </c>
    </row>
    <row r="416" spans="1:36" x14ac:dyDescent="0.2">
      <c r="A416" t="str">
        <f>'OHL Raw'!B416</f>
        <v>Reilly Webb</v>
      </c>
      <c r="B416" t="s">
        <v>1748</v>
      </c>
      <c r="C416" t="str">
        <f>'OHL Raw'!C416</f>
        <v>D</v>
      </c>
      <c r="D416" t="str">
        <f t="shared" si="84"/>
        <v>D</v>
      </c>
      <c r="E416" t="str">
        <f>IF(ISNUMBER(SEARCH("/",'OHL Raw'!D416))=TRUE,"Multiple",'OHL Raw'!D416)</f>
        <v>Multiple</v>
      </c>
      <c r="F416" s="2">
        <f ca="1">ROUNDDOWN('OHL Raw'!E416+((TODAY()-42993)/365),0)</f>
        <v>19</v>
      </c>
      <c r="G416">
        <f>'OHL Raw'!F416</f>
        <v>66</v>
      </c>
      <c r="H416" s="1">
        <f>'OHL Raw'!U416</f>
        <v>12.87</v>
      </c>
      <c r="I416" s="1">
        <f>'OHL Raw'!T416</f>
        <v>849.31</v>
      </c>
      <c r="J416">
        <f>'OHL Raw'!AH416</f>
        <v>31</v>
      </c>
      <c r="K416">
        <f>'OHL Raw'!AI416</f>
        <v>45</v>
      </c>
      <c r="L416" s="1">
        <f t="shared" si="78"/>
        <v>2.1900130694328337</v>
      </c>
      <c r="M416" s="1">
        <f t="shared" si="79"/>
        <v>3.1790512298218556</v>
      </c>
      <c r="N416">
        <f>'OHL Raw'!L416</f>
        <v>77</v>
      </c>
      <c r="O416" s="1">
        <f t="shared" si="80"/>
        <v>5.4397098821396188</v>
      </c>
      <c r="P416">
        <f>'OHL Raw'!AK416</f>
        <v>1</v>
      </c>
      <c r="Q416">
        <f>'OHL Raw'!AN416</f>
        <v>1</v>
      </c>
      <c r="R416">
        <f>'OHL Raw'!AQ416</f>
        <v>75</v>
      </c>
      <c r="S416" s="1">
        <f t="shared" si="85"/>
        <v>1.2987012987012987</v>
      </c>
      <c r="T416" s="1">
        <f t="shared" si="86"/>
        <v>1.2987012987012987</v>
      </c>
      <c r="U416" s="1">
        <f t="shared" si="87"/>
        <v>97.402597402597408</v>
      </c>
      <c r="V416">
        <f>'OHL Raw'!J416</f>
        <v>4</v>
      </c>
      <c r="W416" s="1">
        <f t="shared" si="81"/>
        <v>0.28258233153972051</v>
      </c>
      <c r="X416">
        <f>'OHL Raw'!G416</f>
        <v>1</v>
      </c>
      <c r="Y416" s="1">
        <f t="shared" si="82"/>
        <v>7.0645582884930128E-2</v>
      </c>
      <c r="Z416">
        <f>'OHL Raw'!AJ416</f>
        <v>0</v>
      </c>
      <c r="AA416">
        <f>'OHL Raw'!AM416</f>
        <v>0</v>
      </c>
      <c r="AB416">
        <f>'OHL Raw'!AP416</f>
        <v>1</v>
      </c>
      <c r="AC416" s="1">
        <f t="shared" si="88"/>
        <v>5.1958185904117427</v>
      </c>
      <c r="AD416" s="1">
        <f t="shared" si="83"/>
        <v>0.36706163288399357</v>
      </c>
      <c r="AE416" s="1">
        <f t="shared" si="89"/>
        <v>1.2987012987012987</v>
      </c>
      <c r="AF416" s="1">
        <f t="shared" si="90"/>
        <v>6.7478163511840812</v>
      </c>
      <c r="AG416">
        <f>'OHL Raw'!AB416</f>
        <v>13.67</v>
      </c>
      <c r="AH416">
        <f>'OHL Raw'!AC416</f>
        <v>14.11</v>
      </c>
      <c r="AI416">
        <f>'OHL Raw'!AD416</f>
        <v>50.58</v>
      </c>
      <c r="AJ416">
        <f>'OHL Raw'!AE416</f>
        <v>52.17</v>
      </c>
    </row>
    <row r="417" spans="1:36" x14ac:dyDescent="0.2">
      <c r="A417" t="str">
        <f>'OHL Raw'!B417</f>
        <v>Renars Krastenbergs</v>
      </c>
      <c r="B417" t="s">
        <v>1748</v>
      </c>
      <c r="C417" t="str">
        <f>'OHL Raw'!C417</f>
        <v>LW</v>
      </c>
      <c r="D417" t="str">
        <f t="shared" si="84"/>
        <v>F</v>
      </c>
      <c r="E417" t="str">
        <f>IF(ISNUMBER(SEARCH("/",'OHL Raw'!D417))=TRUE,"Multiple",'OHL Raw'!D417)</f>
        <v>OSH</v>
      </c>
      <c r="F417" s="2">
        <f ca="1">ROUNDDOWN('OHL Raw'!E417+((TODAY()-42993)/365),0)</f>
        <v>19</v>
      </c>
      <c r="G417">
        <f>'OHL Raw'!F417</f>
        <v>61</v>
      </c>
      <c r="H417" s="1">
        <f>'OHL Raw'!U417</f>
        <v>13.34</v>
      </c>
      <c r="I417" s="1">
        <f>'OHL Raw'!T417</f>
        <v>813.57</v>
      </c>
      <c r="J417">
        <f>'OHL Raw'!AH417</f>
        <v>43</v>
      </c>
      <c r="K417">
        <f>'OHL Raw'!AI417</f>
        <v>41</v>
      </c>
      <c r="L417" s="1">
        <f t="shared" si="78"/>
        <v>3.1712083778900402</v>
      </c>
      <c r="M417" s="1">
        <f t="shared" si="79"/>
        <v>3.0237103138021313</v>
      </c>
      <c r="N417">
        <f>'OHL Raw'!L417</f>
        <v>134</v>
      </c>
      <c r="O417" s="1">
        <f t="shared" si="80"/>
        <v>9.8823702938898919</v>
      </c>
      <c r="P417">
        <f>'OHL Raw'!AK417</f>
        <v>24</v>
      </c>
      <c r="Q417">
        <f>'OHL Raw'!AN417</f>
        <v>25</v>
      </c>
      <c r="R417">
        <f>'OHL Raw'!AQ417</f>
        <v>85</v>
      </c>
      <c r="S417" s="1">
        <f t="shared" si="85"/>
        <v>17.910447761194028</v>
      </c>
      <c r="T417" s="1">
        <f t="shared" si="86"/>
        <v>18.656716417910449</v>
      </c>
      <c r="U417" s="1">
        <f t="shared" si="87"/>
        <v>63.432835820895527</v>
      </c>
      <c r="V417">
        <f>'OHL Raw'!J417</f>
        <v>26</v>
      </c>
      <c r="W417" s="1">
        <f t="shared" si="81"/>
        <v>1.9174748331428151</v>
      </c>
      <c r="X417">
        <f>'OHL Raw'!G417</f>
        <v>19</v>
      </c>
      <c r="Y417" s="1">
        <f t="shared" si="82"/>
        <v>1.401231608835134</v>
      </c>
      <c r="Z417">
        <f>'OHL Raw'!AJ417</f>
        <v>8</v>
      </c>
      <c r="AA417">
        <f>'OHL Raw'!AM417</f>
        <v>7</v>
      </c>
      <c r="AB417">
        <f>'OHL Raw'!AP417</f>
        <v>4</v>
      </c>
      <c r="AC417" s="1">
        <f t="shared" si="88"/>
        <v>14.698306856829898</v>
      </c>
      <c r="AD417" s="1">
        <f t="shared" si="83"/>
        <v>1.0839859033762231</v>
      </c>
      <c r="AE417" s="1">
        <f t="shared" si="89"/>
        <v>14.17910447761194</v>
      </c>
      <c r="AF417" s="1">
        <f t="shared" si="90"/>
        <v>10.968885714052162</v>
      </c>
      <c r="AG417">
        <f>'OHL Raw'!AB417</f>
        <v>13.96</v>
      </c>
      <c r="AH417">
        <f>'OHL Raw'!AC417</f>
        <v>14.39</v>
      </c>
      <c r="AI417">
        <f>'OHL Raw'!AD417</f>
        <v>52.4</v>
      </c>
      <c r="AJ417">
        <f>'OHL Raw'!AE417</f>
        <v>50.08</v>
      </c>
    </row>
    <row r="418" spans="1:36" x14ac:dyDescent="0.2">
      <c r="A418" t="str">
        <f>'OHL Raw'!B418</f>
        <v>Rhys Forhan</v>
      </c>
      <c r="B418" t="s">
        <v>1748</v>
      </c>
      <c r="C418" t="str">
        <f>'OHL Raw'!C418</f>
        <v>C</v>
      </c>
      <c r="D418" t="str">
        <f t="shared" si="84"/>
        <v>F</v>
      </c>
      <c r="E418" t="str">
        <f>IF(ISNUMBER(SEARCH("/",'OHL Raw'!D418))=TRUE,"Multiple",'OHL Raw'!D418)</f>
        <v>NB</v>
      </c>
      <c r="F418" s="2">
        <f ca="1">ROUNDDOWN('OHL Raw'!E418+((TODAY()-42993)/365),0)</f>
        <v>18</v>
      </c>
      <c r="G418">
        <f>'OHL Raw'!F418</f>
        <v>38</v>
      </c>
      <c r="H418" s="1">
        <f>'OHL Raw'!U418</f>
        <v>10.28</v>
      </c>
      <c r="I418" s="1">
        <f>'OHL Raw'!T418</f>
        <v>390.79</v>
      </c>
      <c r="J418">
        <f>'OHL Raw'!AH418</f>
        <v>15</v>
      </c>
      <c r="K418">
        <f>'OHL Raw'!AI418</f>
        <v>15</v>
      </c>
      <c r="L418" s="1">
        <f t="shared" si="78"/>
        <v>2.3030272013101665</v>
      </c>
      <c r="M418" s="1">
        <f t="shared" si="79"/>
        <v>2.3030272013101665</v>
      </c>
      <c r="N418">
        <f>'OHL Raw'!L418</f>
        <v>38</v>
      </c>
      <c r="O418" s="1">
        <f t="shared" si="80"/>
        <v>5.8343355766524212</v>
      </c>
      <c r="P418">
        <f>'OHL Raw'!AK418</f>
        <v>9</v>
      </c>
      <c r="Q418">
        <f>'OHL Raw'!AN418</f>
        <v>5</v>
      </c>
      <c r="R418">
        <f>'OHL Raw'!AQ418</f>
        <v>24</v>
      </c>
      <c r="S418" s="1">
        <f t="shared" si="85"/>
        <v>23.684210526315788</v>
      </c>
      <c r="T418" s="1">
        <f t="shared" si="86"/>
        <v>13.157894736842104</v>
      </c>
      <c r="U418" s="1">
        <f t="shared" si="87"/>
        <v>63.157894736842103</v>
      </c>
      <c r="V418">
        <f>'OHL Raw'!J418</f>
        <v>5</v>
      </c>
      <c r="W418" s="1">
        <f t="shared" si="81"/>
        <v>0.76767573377005549</v>
      </c>
      <c r="X418">
        <f>'OHL Raw'!G418</f>
        <v>1</v>
      </c>
      <c r="Y418" s="1">
        <f t="shared" si="82"/>
        <v>0.15353514675401109</v>
      </c>
      <c r="Z418">
        <f>'OHL Raw'!AJ418</f>
        <v>1</v>
      </c>
      <c r="AA418">
        <f>'OHL Raw'!AM418</f>
        <v>0</v>
      </c>
      <c r="AB418">
        <f>'OHL Raw'!AP418</f>
        <v>0</v>
      </c>
      <c r="AC418" s="1">
        <f t="shared" si="88"/>
        <v>4.2913377893184297</v>
      </c>
      <c r="AD418" s="1">
        <f t="shared" si="83"/>
        <v>0.65887117725403865</v>
      </c>
      <c r="AE418" s="1">
        <f t="shared" si="89"/>
        <v>2.6315789473684208</v>
      </c>
      <c r="AF418" s="1">
        <f t="shared" si="90"/>
        <v>11.292994182416919</v>
      </c>
      <c r="AG418">
        <f>'OHL Raw'!AB418</f>
        <v>13.59</v>
      </c>
      <c r="AH418">
        <f>'OHL Raw'!AC418</f>
        <v>13.99</v>
      </c>
      <c r="AI418">
        <f>'OHL Raw'!AD418</f>
        <v>46.92</v>
      </c>
      <c r="AJ418">
        <f>'OHL Raw'!AE418</f>
        <v>49.8</v>
      </c>
    </row>
    <row r="419" spans="1:36" x14ac:dyDescent="0.2">
      <c r="A419" t="str">
        <f>'OHL Raw'!B419</f>
        <v>Richard Whittaker</v>
      </c>
      <c r="B419" t="s">
        <v>1748</v>
      </c>
      <c r="C419" t="str">
        <f>'OHL Raw'!C419</f>
        <v>LW</v>
      </c>
      <c r="D419" t="str">
        <f t="shared" si="84"/>
        <v>F</v>
      </c>
      <c r="E419" t="str">
        <f>IF(ISNUMBER(SEARCH("/",'OHL Raw'!D419))=TRUE,"Multiple",'OHL Raw'!D419)</f>
        <v>LDN</v>
      </c>
      <c r="F419" s="2">
        <f ca="1">ROUNDDOWN('OHL Raw'!E419+((TODAY()-42993)/365),0)</f>
        <v>18</v>
      </c>
      <c r="G419">
        <f>'OHL Raw'!F419</f>
        <v>54</v>
      </c>
      <c r="H419" s="1">
        <f>'OHL Raw'!U419</f>
        <v>10.57</v>
      </c>
      <c r="I419" s="1">
        <f>'OHL Raw'!T419</f>
        <v>570.63</v>
      </c>
      <c r="J419">
        <f>'OHL Raw'!AH419</f>
        <v>20</v>
      </c>
      <c r="K419">
        <f>'OHL Raw'!AI419</f>
        <v>25</v>
      </c>
      <c r="L419" s="1">
        <f t="shared" si="78"/>
        <v>2.1029388570527314</v>
      </c>
      <c r="M419" s="1">
        <f t="shared" si="79"/>
        <v>2.6286735713159142</v>
      </c>
      <c r="N419">
        <f>'OHL Raw'!L419</f>
        <v>45</v>
      </c>
      <c r="O419" s="1">
        <f t="shared" si="80"/>
        <v>4.7316124283686447</v>
      </c>
      <c r="P419">
        <f>'OHL Raw'!AK419</f>
        <v>8</v>
      </c>
      <c r="Q419">
        <f>'OHL Raw'!AN419</f>
        <v>6</v>
      </c>
      <c r="R419">
        <f>'OHL Raw'!AQ419</f>
        <v>31</v>
      </c>
      <c r="S419" s="1">
        <f t="shared" si="85"/>
        <v>17.777777777777779</v>
      </c>
      <c r="T419" s="1">
        <f t="shared" si="86"/>
        <v>13.333333333333334</v>
      </c>
      <c r="U419" s="1">
        <f t="shared" si="87"/>
        <v>68.888888888888886</v>
      </c>
      <c r="V419">
        <f>'OHL Raw'!J419</f>
        <v>9</v>
      </c>
      <c r="W419" s="1">
        <f t="shared" si="81"/>
        <v>0.94632248567372901</v>
      </c>
      <c r="X419">
        <f>'OHL Raw'!G419</f>
        <v>5</v>
      </c>
      <c r="Y419" s="1">
        <f t="shared" si="82"/>
        <v>0.52573471426318286</v>
      </c>
      <c r="Z419">
        <f>'OHL Raw'!AJ419</f>
        <v>1</v>
      </c>
      <c r="AA419">
        <f>'OHL Raw'!AM419</f>
        <v>2</v>
      </c>
      <c r="AB419">
        <f>'OHL Raw'!AP419</f>
        <v>2</v>
      </c>
      <c r="AC419" s="1">
        <f t="shared" si="88"/>
        <v>4.6895747439387012</v>
      </c>
      <c r="AD419" s="1">
        <f t="shared" si="83"/>
        <v>0.49309444760409038</v>
      </c>
      <c r="AE419" s="1">
        <f t="shared" si="89"/>
        <v>11.111111111111111</v>
      </c>
      <c r="AF419" s="1">
        <f t="shared" si="90"/>
        <v>10.421277208752668</v>
      </c>
      <c r="AG419">
        <f>'OHL Raw'!AB419</f>
        <v>13.02</v>
      </c>
      <c r="AH419">
        <f>'OHL Raw'!AC419</f>
        <v>13.74</v>
      </c>
      <c r="AI419">
        <f>'OHL Raw'!AD419</f>
        <v>49.49</v>
      </c>
      <c r="AJ419">
        <f>'OHL Raw'!AE419</f>
        <v>50.01</v>
      </c>
    </row>
    <row r="420" spans="1:36" x14ac:dyDescent="0.2">
      <c r="A420" t="str">
        <f>'OHL Raw'!B420</f>
        <v>Rickard Hugg</v>
      </c>
      <c r="B420" t="s">
        <v>1748</v>
      </c>
      <c r="C420" t="str">
        <f>'OHL Raw'!C420</f>
        <v>C</v>
      </c>
      <c r="D420" t="str">
        <f t="shared" si="84"/>
        <v>F</v>
      </c>
      <c r="E420" t="str">
        <f>IF(ISNUMBER(SEARCH("/",'OHL Raw'!D420))=TRUE,"Multiple",'OHL Raw'!D420)</f>
        <v>KIT</v>
      </c>
      <c r="F420" s="2">
        <f ca="1">ROUNDDOWN('OHL Raw'!E420+((TODAY()-42993)/365),0)</f>
        <v>19</v>
      </c>
      <c r="G420">
        <f>'OHL Raw'!F420</f>
        <v>66</v>
      </c>
      <c r="H420" s="1">
        <f>'OHL Raw'!U420</f>
        <v>12.88</v>
      </c>
      <c r="I420" s="1">
        <f>'OHL Raw'!T420</f>
        <v>850.05</v>
      </c>
      <c r="J420">
        <f>'OHL Raw'!AH420</f>
        <v>42</v>
      </c>
      <c r="K420">
        <f>'OHL Raw'!AI420</f>
        <v>43</v>
      </c>
      <c r="L420" s="1">
        <f t="shared" si="78"/>
        <v>2.964531498147168</v>
      </c>
      <c r="M420" s="1">
        <f t="shared" si="79"/>
        <v>3.0351155814363864</v>
      </c>
      <c r="N420">
        <f>'OHL Raw'!L420</f>
        <v>87</v>
      </c>
      <c r="O420" s="1">
        <f t="shared" si="80"/>
        <v>6.1408152461619903</v>
      </c>
      <c r="P420">
        <f>'OHL Raw'!AK420</f>
        <v>10</v>
      </c>
      <c r="Q420">
        <f>'OHL Raw'!AN420</f>
        <v>16</v>
      </c>
      <c r="R420">
        <f>'OHL Raw'!AQ420</f>
        <v>61</v>
      </c>
      <c r="S420" s="1">
        <f t="shared" si="85"/>
        <v>11.494252873563218</v>
      </c>
      <c r="T420" s="1">
        <f t="shared" si="86"/>
        <v>18.390804597701148</v>
      </c>
      <c r="U420" s="1">
        <f t="shared" si="87"/>
        <v>70.114942528735639</v>
      </c>
      <c r="V420">
        <f>'OHL Raw'!J420</f>
        <v>13</v>
      </c>
      <c r="W420" s="1">
        <f t="shared" si="81"/>
        <v>0.91759308275983775</v>
      </c>
      <c r="X420">
        <f>'OHL Raw'!G420</f>
        <v>6</v>
      </c>
      <c r="Y420" s="1">
        <f t="shared" si="82"/>
        <v>0.42350449973530974</v>
      </c>
      <c r="Z420">
        <f>'OHL Raw'!AJ420</f>
        <v>0</v>
      </c>
      <c r="AA420">
        <f>'OHL Raw'!AM420</f>
        <v>3</v>
      </c>
      <c r="AB420">
        <f>'OHL Raw'!AP420</f>
        <v>3</v>
      </c>
      <c r="AC420" s="1">
        <f t="shared" si="88"/>
        <v>8.6797185841986551</v>
      </c>
      <c r="AD420" s="1">
        <f t="shared" si="83"/>
        <v>0.61264997947405364</v>
      </c>
      <c r="AE420" s="1">
        <f t="shared" si="89"/>
        <v>6.8965517241379306</v>
      </c>
      <c r="AF420" s="1">
        <f t="shared" si="90"/>
        <v>9.9766880278145464</v>
      </c>
      <c r="AG420">
        <f>'OHL Raw'!AB420</f>
        <v>14.59</v>
      </c>
      <c r="AH420">
        <f>'OHL Raw'!AC420</f>
        <v>14</v>
      </c>
      <c r="AI420">
        <f>'OHL Raw'!AD420</f>
        <v>54.7</v>
      </c>
      <c r="AJ420">
        <f>'OHL Raw'!AE420</f>
        <v>48.74</v>
      </c>
    </row>
    <row r="421" spans="1:36" x14ac:dyDescent="0.2">
      <c r="A421" t="str">
        <f>'OHL Raw'!B421</f>
        <v>Riley Bruce</v>
      </c>
      <c r="B421" t="s">
        <v>1748</v>
      </c>
      <c r="C421" t="str">
        <f>'OHL Raw'!C421</f>
        <v>D</v>
      </c>
      <c r="D421" t="str">
        <f t="shared" si="84"/>
        <v>D</v>
      </c>
      <c r="E421" t="str">
        <f>IF(ISNUMBER(SEARCH("/",'OHL Raw'!D421))=TRUE,"Multiple",'OHL Raw'!D421)</f>
        <v>NB</v>
      </c>
      <c r="F421" s="2">
        <f ca="1">ROUNDDOWN('OHL Raw'!E421+((TODAY()-42993)/365),0)</f>
        <v>20</v>
      </c>
      <c r="G421">
        <f>'OHL Raw'!F421</f>
        <v>67</v>
      </c>
      <c r="H421" s="1">
        <f>'OHL Raw'!U421</f>
        <v>18.36</v>
      </c>
      <c r="I421" s="1">
        <f>'OHL Raw'!T421</f>
        <v>1230.1600000000001</v>
      </c>
      <c r="J421">
        <f>'OHL Raw'!AH421</f>
        <v>64</v>
      </c>
      <c r="K421">
        <f>'OHL Raw'!AI421</f>
        <v>71</v>
      </c>
      <c r="L421" s="1">
        <f t="shared" si="78"/>
        <v>3.1215451648566042</v>
      </c>
      <c r="M421" s="1">
        <f t="shared" si="79"/>
        <v>3.4629641672627951</v>
      </c>
      <c r="N421">
        <f>'OHL Raw'!L421</f>
        <v>92</v>
      </c>
      <c r="O421" s="1">
        <f t="shared" si="80"/>
        <v>4.4872211744813679</v>
      </c>
      <c r="P421">
        <f>'OHL Raw'!AK421</f>
        <v>2</v>
      </c>
      <c r="Q421">
        <f>'OHL Raw'!AN421</f>
        <v>0</v>
      </c>
      <c r="R421">
        <f>'OHL Raw'!AQ421</f>
        <v>90</v>
      </c>
      <c r="S421" s="1">
        <f t="shared" si="85"/>
        <v>2.1739130434782608</v>
      </c>
      <c r="T421" s="1">
        <f t="shared" si="86"/>
        <v>0</v>
      </c>
      <c r="U421" s="1">
        <f t="shared" si="87"/>
        <v>97.826086956521735</v>
      </c>
      <c r="V421">
        <f>'OHL Raw'!J421</f>
        <v>5</v>
      </c>
      <c r="W421" s="1">
        <f t="shared" si="81"/>
        <v>0.24387071600442217</v>
      </c>
      <c r="X421">
        <f>'OHL Raw'!G421</f>
        <v>3</v>
      </c>
      <c r="Y421" s="1">
        <f t="shared" si="82"/>
        <v>0.14632242960265332</v>
      </c>
      <c r="Z421">
        <f>'OHL Raw'!AJ421</f>
        <v>0</v>
      </c>
      <c r="AA421">
        <f>'OHL Raw'!AM421</f>
        <v>0</v>
      </c>
      <c r="AB421">
        <f>'OHL Raw'!AP421</f>
        <v>3</v>
      </c>
      <c r="AC421" s="1">
        <f t="shared" si="88"/>
        <v>6.21077302296829</v>
      </c>
      <c r="AD421" s="1">
        <f t="shared" si="83"/>
        <v>0.30292513281044531</v>
      </c>
      <c r="AE421" s="1">
        <f t="shared" si="89"/>
        <v>3.2608695652173911</v>
      </c>
      <c r="AF421" s="1">
        <f t="shared" si="90"/>
        <v>6.7508402423568352</v>
      </c>
      <c r="AG421">
        <f>'OHL Raw'!AB421</f>
        <v>13.85</v>
      </c>
      <c r="AH421">
        <f>'OHL Raw'!AC421</f>
        <v>14.01</v>
      </c>
      <c r="AI421">
        <f>'OHL Raw'!AD421</f>
        <v>49.65</v>
      </c>
      <c r="AJ421">
        <f>'OHL Raw'!AE421</f>
        <v>51.08</v>
      </c>
    </row>
    <row r="422" spans="1:36" x14ac:dyDescent="0.2">
      <c r="A422" t="str">
        <f>'OHL Raw'!B422</f>
        <v>Riley Coome</v>
      </c>
      <c r="B422" t="s">
        <v>1748</v>
      </c>
      <c r="C422" t="str">
        <f>'OHL Raw'!C422</f>
        <v>D</v>
      </c>
      <c r="D422" t="str">
        <f t="shared" si="84"/>
        <v>D</v>
      </c>
      <c r="E422" t="str">
        <f>IF(ISNUMBER(SEARCH("/",'OHL Raw'!D422))=TRUE,"Multiple",'OHL Raw'!D422)</f>
        <v>LDN</v>
      </c>
      <c r="F422" s="2">
        <f ca="1">ROUNDDOWN('OHL Raw'!E422+((TODAY()-42993)/365),0)</f>
        <v>18</v>
      </c>
      <c r="G422">
        <f>'OHL Raw'!F422</f>
        <v>61</v>
      </c>
      <c r="H422" s="1">
        <f>'OHL Raw'!U422</f>
        <v>11.56</v>
      </c>
      <c r="I422" s="1">
        <f>'OHL Raw'!T422</f>
        <v>704.9</v>
      </c>
      <c r="J422">
        <f>'OHL Raw'!AH422</f>
        <v>28</v>
      </c>
      <c r="K422">
        <f>'OHL Raw'!AI422</f>
        <v>30</v>
      </c>
      <c r="L422" s="1">
        <f t="shared" si="78"/>
        <v>2.3833167825223436</v>
      </c>
      <c r="M422" s="1">
        <f t="shared" si="79"/>
        <v>2.5535536955596538</v>
      </c>
      <c r="N422">
        <f>'OHL Raw'!L422</f>
        <v>45</v>
      </c>
      <c r="O422" s="1">
        <f t="shared" si="80"/>
        <v>3.830330543339481</v>
      </c>
      <c r="P422">
        <f>'OHL Raw'!AK422</f>
        <v>0</v>
      </c>
      <c r="Q422">
        <f>'OHL Raw'!AN422</f>
        <v>0</v>
      </c>
      <c r="R422">
        <f>'OHL Raw'!AQ422</f>
        <v>45</v>
      </c>
      <c r="S422" s="1">
        <f t="shared" si="85"/>
        <v>0</v>
      </c>
      <c r="T422" s="1">
        <f t="shared" si="86"/>
        <v>0</v>
      </c>
      <c r="U422" s="1">
        <f t="shared" si="87"/>
        <v>100</v>
      </c>
      <c r="V422">
        <f>'OHL Raw'!J422</f>
        <v>1</v>
      </c>
      <c r="W422" s="1">
        <f t="shared" si="81"/>
        <v>8.5118456518655128E-2</v>
      </c>
      <c r="X422">
        <f>'OHL Raw'!G422</f>
        <v>0</v>
      </c>
      <c r="Y422" s="1">
        <f t="shared" si="82"/>
        <v>0</v>
      </c>
      <c r="Z422">
        <f>'OHL Raw'!AJ422</f>
        <v>0</v>
      </c>
      <c r="AA422">
        <f>'OHL Raw'!AM422</f>
        <v>0</v>
      </c>
      <c r="AB422">
        <f>'OHL Raw'!AP422</f>
        <v>0</v>
      </c>
      <c r="AC422" s="1">
        <f t="shared" si="88"/>
        <v>2.8906187464980393</v>
      </c>
      <c r="AD422" s="1">
        <f t="shared" si="83"/>
        <v>0.24604500608580276</v>
      </c>
      <c r="AE422" s="1">
        <f t="shared" si="89"/>
        <v>0</v>
      </c>
      <c r="AF422" s="1">
        <f t="shared" si="90"/>
        <v>6.423597214440087</v>
      </c>
      <c r="AG422">
        <f>'OHL Raw'!AB422</f>
        <v>12.93</v>
      </c>
      <c r="AH422">
        <f>'OHL Raw'!AC422</f>
        <v>13.57</v>
      </c>
      <c r="AI422">
        <f>'OHL Raw'!AD422</f>
        <v>50.1</v>
      </c>
      <c r="AJ422">
        <f>'OHL Raw'!AE422</f>
        <v>48.86</v>
      </c>
    </row>
    <row r="423" spans="1:36" x14ac:dyDescent="0.2">
      <c r="A423" t="str">
        <f>'OHL Raw'!B423</f>
        <v>Riley Damiani</v>
      </c>
      <c r="B423" t="s">
        <v>1748</v>
      </c>
      <c r="C423" t="str">
        <f>'OHL Raw'!C423</f>
        <v>C</v>
      </c>
      <c r="D423" t="str">
        <f t="shared" si="84"/>
        <v>F</v>
      </c>
      <c r="E423" t="str">
        <f>IF(ISNUMBER(SEARCH("/",'OHL Raw'!D423))=TRUE,"Multiple",'OHL Raw'!D423)</f>
        <v>KIT</v>
      </c>
      <c r="F423" s="2">
        <f ca="1">ROUNDDOWN('OHL Raw'!E423+((TODAY()-42993)/365),0)</f>
        <v>18</v>
      </c>
      <c r="G423">
        <f>'OHL Raw'!F423</f>
        <v>64</v>
      </c>
      <c r="H423" s="1">
        <f>'OHL Raw'!U423</f>
        <v>13.02</v>
      </c>
      <c r="I423" s="1">
        <f>'OHL Raw'!T423</f>
        <v>832.97</v>
      </c>
      <c r="J423">
        <f>'OHL Raw'!AH423</f>
        <v>41</v>
      </c>
      <c r="K423">
        <f>'OHL Raw'!AI423</f>
        <v>42</v>
      </c>
      <c r="L423" s="1">
        <f t="shared" si="78"/>
        <v>2.9532876334081659</v>
      </c>
      <c r="M423" s="1">
        <f t="shared" si="79"/>
        <v>3.0253190391010478</v>
      </c>
      <c r="N423">
        <f>'OHL Raw'!L423</f>
        <v>131</v>
      </c>
      <c r="O423" s="1">
        <f t="shared" si="80"/>
        <v>9.4361141457675544</v>
      </c>
      <c r="P423">
        <f>'OHL Raw'!AK423</f>
        <v>21</v>
      </c>
      <c r="Q423">
        <f>'OHL Raw'!AN423</f>
        <v>18</v>
      </c>
      <c r="R423">
        <f>'OHL Raw'!AQ423</f>
        <v>92</v>
      </c>
      <c r="S423" s="1">
        <f t="shared" si="85"/>
        <v>16.030534351145036</v>
      </c>
      <c r="T423" s="1">
        <f t="shared" si="86"/>
        <v>13.740458015267176</v>
      </c>
      <c r="U423" s="1">
        <f t="shared" si="87"/>
        <v>70.229007633587784</v>
      </c>
      <c r="V423">
        <f>'OHL Raw'!J423</f>
        <v>20</v>
      </c>
      <c r="W423" s="1">
        <f t="shared" si="81"/>
        <v>1.440628113857642</v>
      </c>
      <c r="X423">
        <f>'OHL Raw'!G423</f>
        <v>12</v>
      </c>
      <c r="Y423" s="1">
        <f t="shared" si="82"/>
        <v>0.86437686831458516</v>
      </c>
      <c r="Z423">
        <f>'OHL Raw'!AJ423</f>
        <v>4</v>
      </c>
      <c r="AA423">
        <f>'OHL Raw'!AM423</f>
        <v>3</v>
      </c>
      <c r="AB423">
        <f>'OHL Raw'!AP423</f>
        <v>5</v>
      </c>
      <c r="AC423" s="1">
        <f t="shared" si="88"/>
        <v>13.360184964713387</v>
      </c>
      <c r="AD423" s="1">
        <f t="shared" si="83"/>
        <v>0.96235290332521362</v>
      </c>
      <c r="AE423" s="1">
        <f t="shared" si="89"/>
        <v>9.1603053435114496</v>
      </c>
      <c r="AF423" s="1">
        <f t="shared" si="90"/>
        <v>10.198614476880447</v>
      </c>
      <c r="AG423">
        <f>'OHL Raw'!AB423</f>
        <v>14.7</v>
      </c>
      <c r="AH423">
        <f>'OHL Raw'!AC423</f>
        <v>14.66</v>
      </c>
      <c r="AI423">
        <f>'OHL Raw'!AD423</f>
        <v>52.87</v>
      </c>
      <c r="AJ423">
        <f>'OHL Raw'!AE423</f>
        <v>49.71</v>
      </c>
    </row>
    <row r="424" spans="1:36" x14ac:dyDescent="0.2">
      <c r="A424" t="str">
        <f>'OHL Raw'!B424</f>
        <v>Riley McCourt</v>
      </c>
      <c r="B424" t="s">
        <v>1748</v>
      </c>
      <c r="C424" t="str">
        <f>'OHL Raw'!C424</f>
        <v>D</v>
      </c>
      <c r="D424" t="str">
        <f t="shared" si="84"/>
        <v>D</v>
      </c>
      <c r="E424" t="str">
        <f>IF(ISNUMBER(SEARCH("/",'OHL Raw'!D424))=TRUE,"Multiple",'OHL Raw'!D424)</f>
        <v>Multiple</v>
      </c>
      <c r="F424" s="2">
        <f ca="1">ROUNDDOWN('OHL Raw'!E424+((TODAY()-42993)/365),0)</f>
        <v>17</v>
      </c>
      <c r="G424">
        <f>'OHL Raw'!F424</f>
        <v>56</v>
      </c>
      <c r="H424" s="1">
        <f>'OHL Raw'!U424</f>
        <v>13.93</v>
      </c>
      <c r="I424" s="1">
        <f>'OHL Raw'!T424</f>
        <v>779.94</v>
      </c>
      <c r="J424">
        <f>'OHL Raw'!AH424</f>
        <v>34</v>
      </c>
      <c r="K424">
        <f>'OHL Raw'!AI424</f>
        <v>45</v>
      </c>
      <c r="L424" s="1">
        <f t="shared" si="78"/>
        <v>2.6155858142934072</v>
      </c>
      <c r="M424" s="1">
        <f t="shared" si="79"/>
        <v>3.4618047542118622</v>
      </c>
      <c r="N424">
        <f>'OHL Raw'!L424</f>
        <v>48</v>
      </c>
      <c r="O424" s="1">
        <f t="shared" si="80"/>
        <v>3.6925917378259863</v>
      </c>
      <c r="P424">
        <f>'OHL Raw'!AK424</f>
        <v>1</v>
      </c>
      <c r="Q424">
        <f>'OHL Raw'!AN424</f>
        <v>0</v>
      </c>
      <c r="R424">
        <f>'OHL Raw'!AQ424</f>
        <v>47</v>
      </c>
      <c r="S424" s="1">
        <f t="shared" si="85"/>
        <v>2.083333333333333</v>
      </c>
      <c r="T424" s="1">
        <f t="shared" si="86"/>
        <v>0</v>
      </c>
      <c r="U424" s="1">
        <f t="shared" si="87"/>
        <v>97.916666666666657</v>
      </c>
      <c r="V424">
        <f>'OHL Raw'!J424</f>
        <v>8</v>
      </c>
      <c r="W424" s="1">
        <f t="shared" si="81"/>
        <v>0.61543195630433112</v>
      </c>
      <c r="X424">
        <f>'OHL Raw'!G424</f>
        <v>2</v>
      </c>
      <c r="Y424" s="1">
        <f t="shared" si="82"/>
        <v>0.15385798907608278</v>
      </c>
      <c r="Z424">
        <f>'OHL Raw'!AJ424</f>
        <v>0</v>
      </c>
      <c r="AA424">
        <f>'OHL Raw'!AM424</f>
        <v>0</v>
      </c>
      <c r="AB424">
        <f>'OHL Raw'!AP424</f>
        <v>2</v>
      </c>
      <c r="AC424" s="1">
        <f t="shared" si="88"/>
        <v>3.2338584557729466</v>
      </c>
      <c r="AD424" s="1">
        <f t="shared" si="83"/>
        <v>0.24877747948095597</v>
      </c>
      <c r="AE424" s="1">
        <f t="shared" si="89"/>
        <v>4.1666666666666661</v>
      </c>
      <c r="AF424" s="1">
        <f t="shared" si="90"/>
        <v>6.7372051161936382</v>
      </c>
      <c r="AG424">
        <f>'OHL Raw'!AB424</f>
        <v>13.75</v>
      </c>
      <c r="AH424">
        <f>'OHL Raw'!AC424</f>
        <v>13.86</v>
      </c>
      <c r="AI424">
        <f>'OHL Raw'!AD424</f>
        <v>42.42</v>
      </c>
      <c r="AJ424">
        <f>'OHL Raw'!AE424</f>
        <v>50.32</v>
      </c>
    </row>
    <row r="425" spans="1:36" x14ac:dyDescent="0.2">
      <c r="A425" t="str">
        <f>'OHL Raw'!B425</f>
        <v>Riley Stillman</v>
      </c>
      <c r="B425" t="s">
        <v>1748</v>
      </c>
      <c r="C425" t="str">
        <f>'OHL Raw'!C425</f>
        <v>D</v>
      </c>
      <c r="D425" t="str">
        <f t="shared" si="84"/>
        <v>D</v>
      </c>
      <c r="E425" t="str">
        <f>IF(ISNUMBER(SEARCH("/",'OHL Raw'!D425))=TRUE,"Multiple",'OHL Raw'!D425)</f>
        <v>Multiple</v>
      </c>
      <c r="F425" s="2">
        <f ca="1">ROUNDDOWN('OHL Raw'!E425+((TODAY()-42993)/365),0)</f>
        <v>20</v>
      </c>
      <c r="G425">
        <f>'OHL Raw'!F425</f>
        <v>62</v>
      </c>
      <c r="H425" s="1">
        <f>'OHL Raw'!U425</f>
        <v>15.48</v>
      </c>
      <c r="I425" s="1">
        <f>'OHL Raw'!T425</f>
        <v>960.07</v>
      </c>
      <c r="J425">
        <f>'OHL Raw'!AH425</f>
        <v>65</v>
      </c>
      <c r="K425">
        <f>'OHL Raw'!AI425</f>
        <v>43</v>
      </c>
      <c r="L425" s="1">
        <f t="shared" si="78"/>
        <v>4.0622037976397554</v>
      </c>
      <c r="M425" s="1">
        <f t="shared" si="79"/>
        <v>2.6873040507462997</v>
      </c>
      <c r="N425">
        <f>'OHL Raw'!L425</f>
        <v>93</v>
      </c>
      <c r="O425" s="1">
        <f t="shared" si="80"/>
        <v>5.8120762027768809</v>
      </c>
      <c r="P425">
        <f>'OHL Raw'!AK425</f>
        <v>1</v>
      </c>
      <c r="Q425">
        <f>'OHL Raw'!AN425</f>
        <v>4</v>
      </c>
      <c r="R425">
        <f>'OHL Raw'!AQ425</f>
        <v>88</v>
      </c>
      <c r="S425" s="1">
        <f t="shared" si="85"/>
        <v>1.0752688172043012</v>
      </c>
      <c r="T425" s="1">
        <f t="shared" si="86"/>
        <v>4.3010752688172049</v>
      </c>
      <c r="U425" s="1">
        <f t="shared" si="87"/>
        <v>94.623655913978496</v>
      </c>
      <c r="V425">
        <f>'OHL Raw'!J425</f>
        <v>18</v>
      </c>
      <c r="W425" s="1">
        <f t="shared" si="81"/>
        <v>1.1249179747310092</v>
      </c>
      <c r="X425">
        <f>'OHL Raw'!G425</f>
        <v>5</v>
      </c>
      <c r="Y425" s="1">
        <f t="shared" si="82"/>
        <v>0.3124772152030581</v>
      </c>
      <c r="Z425">
        <f>'OHL Raw'!AJ425</f>
        <v>0</v>
      </c>
      <c r="AA425">
        <f>'OHL Raw'!AM425</f>
        <v>0</v>
      </c>
      <c r="AB425">
        <f>'OHL Raw'!AP425</f>
        <v>5</v>
      </c>
      <c r="AC425" s="1">
        <f t="shared" si="88"/>
        <v>6.5209449720756689</v>
      </c>
      <c r="AD425" s="1">
        <f t="shared" si="83"/>
        <v>0.40752934507331767</v>
      </c>
      <c r="AE425" s="1">
        <f t="shared" si="89"/>
        <v>5.376344086021505</v>
      </c>
      <c r="AF425" s="1">
        <f t="shared" si="90"/>
        <v>7.0117687871781378</v>
      </c>
      <c r="AG425">
        <f>'OHL Raw'!AB425</f>
        <v>13.89</v>
      </c>
      <c r="AH425">
        <f>'OHL Raw'!AC425</f>
        <v>14.08</v>
      </c>
      <c r="AI425">
        <f>'OHL Raw'!AD425</f>
        <v>55.59</v>
      </c>
      <c r="AJ425">
        <f>'OHL Raw'!AE425</f>
        <v>50.35</v>
      </c>
    </row>
    <row r="426" spans="1:36" x14ac:dyDescent="0.2">
      <c r="A426" t="str">
        <f>'OHL Raw'!B426</f>
        <v>Robert Calisti</v>
      </c>
      <c r="B426" t="s">
        <v>1748</v>
      </c>
      <c r="C426" t="str">
        <f>'OHL Raw'!C426</f>
        <v>D</v>
      </c>
      <c r="D426" t="str">
        <f t="shared" si="84"/>
        <v>D</v>
      </c>
      <c r="E426" t="str">
        <f>IF(ISNUMBER(SEARCH("/",'OHL Raw'!D426))=TRUE,"Multiple",'OHL Raw'!D426)</f>
        <v>SSM</v>
      </c>
      <c r="F426" s="2">
        <f ca="1">ROUNDDOWN('OHL Raw'!E426+((TODAY()-42993)/365),0)</f>
        <v>17</v>
      </c>
      <c r="G426">
        <f>'OHL Raw'!F426</f>
        <v>6</v>
      </c>
      <c r="H426" s="1">
        <f>'OHL Raw'!U426</f>
        <v>11.26</v>
      </c>
      <c r="I426" s="1">
        <f>'OHL Raw'!T426</f>
        <v>67.540000000000006</v>
      </c>
      <c r="J426">
        <f>'OHL Raw'!AH426</f>
        <v>2</v>
      </c>
      <c r="K426">
        <f>'OHL Raw'!AI426</f>
        <v>1</v>
      </c>
      <c r="L426" s="1">
        <f t="shared" si="78"/>
        <v>1.7767249037607342</v>
      </c>
      <c r="M426" s="1">
        <f t="shared" si="79"/>
        <v>0.88836245188036711</v>
      </c>
      <c r="N426">
        <f>'OHL Raw'!L426</f>
        <v>4</v>
      </c>
      <c r="O426" s="1">
        <f t="shared" si="80"/>
        <v>3.5534498075214684</v>
      </c>
      <c r="P426">
        <f>'OHL Raw'!AK426</f>
        <v>0</v>
      </c>
      <c r="Q426">
        <f>'OHL Raw'!AN426</f>
        <v>0</v>
      </c>
      <c r="R426">
        <f>'OHL Raw'!AQ426</f>
        <v>4</v>
      </c>
      <c r="S426" s="1">
        <f t="shared" si="85"/>
        <v>0</v>
      </c>
      <c r="T426" s="1">
        <f t="shared" si="86"/>
        <v>0</v>
      </c>
      <c r="U426" s="1">
        <f t="shared" si="87"/>
        <v>100</v>
      </c>
      <c r="V426">
        <f>'OHL Raw'!J426</f>
        <v>0</v>
      </c>
      <c r="W426" s="1">
        <f t="shared" si="81"/>
        <v>0</v>
      </c>
      <c r="X426">
        <f>'OHL Raw'!G426</f>
        <v>0</v>
      </c>
      <c r="Y426" s="1">
        <f t="shared" si="82"/>
        <v>0</v>
      </c>
      <c r="Z426">
        <f>'OHL Raw'!AJ426</f>
        <v>0</v>
      </c>
      <c r="AA426">
        <f>'OHL Raw'!AM426</f>
        <v>0</v>
      </c>
      <c r="AB426">
        <f>'OHL Raw'!AP426</f>
        <v>0</v>
      </c>
      <c r="AC426" s="1">
        <f t="shared" si="88"/>
        <v>0.25694388857760347</v>
      </c>
      <c r="AD426" s="1">
        <f t="shared" si="83"/>
        <v>0.22825930285247567</v>
      </c>
      <c r="AE426" s="1">
        <f t="shared" si="89"/>
        <v>0</v>
      </c>
      <c r="AF426" s="1">
        <f t="shared" si="90"/>
        <v>6.423597214440087</v>
      </c>
      <c r="AG426">
        <f>'OHL Raw'!AB426</f>
        <v>13.58</v>
      </c>
      <c r="AH426">
        <f>'OHL Raw'!AC426</f>
        <v>12.55</v>
      </c>
      <c r="AI426">
        <f>'OHL Raw'!AD426</f>
        <v>64.900000000000006</v>
      </c>
      <c r="AJ426">
        <f>'OHL Raw'!AE426</f>
        <v>44.88</v>
      </c>
    </row>
    <row r="427" spans="1:36" x14ac:dyDescent="0.2">
      <c r="A427" t="str">
        <f>'OHL Raw'!B427</f>
        <v>Robert Thomas</v>
      </c>
      <c r="B427" t="s">
        <v>1748</v>
      </c>
      <c r="C427" t="str">
        <f>'OHL Raw'!C427</f>
        <v>C</v>
      </c>
      <c r="D427" t="str">
        <f t="shared" si="84"/>
        <v>F</v>
      </c>
      <c r="E427" t="str">
        <f>IF(ISNUMBER(SEARCH("/",'OHL Raw'!D427))=TRUE,"Multiple",'OHL Raw'!D427)</f>
        <v>Multiple</v>
      </c>
      <c r="F427" s="2">
        <f ca="1">ROUNDDOWN('OHL Raw'!E427+((TODAY()-42993)/365),0)</f>
        <v>18</v>
      </c>
      <c r="G427">
        <f>'OHL Raw'!F427</f>
        <v>49</v>
      </c>
      <c r="H427" s="1">
        <f>'OHL Raw'!U427</f>
        <v>17.25</v>
      </c>
      <c r="I427" s="1">
        <f>'OHL Raw'!T427</f>
        <v>845.09</v>
      </c>
      <c r="J427">
        <f>'OHL Raw'!AH427</f>
        <v>57</v>
      </c>
      <c r="K427">
        <f>'OHL Raw'!AI427</f>
        <v>31</v>
      </c>
      <c r="L427" s="1">
        <f t="shared" si="78"/>
        <v>4.0469062466719521</v>
      </c>
      <c r="M427" s="1">
        <f t="shared" si="79"/>
        <v>2.2009490113479036</v>
      </c>
      <c r="N427">
        <f>'OHL Raw'!L427</f>
        <v>74</v>
      </c>
      <c r="O427" s="1">
        <f t="shared" si="80"/>
        <v>5.2538782851530605</v>
      </c>
      <c r="P427">
        <f>'OHL Raw'!AK427</f>
        <v>13</v>
      </c>
      <c r="Q427">
        <f>'OHL Raw'!AN427</f>
        <v>18</v>
      </c>
      <c r="R427">
        <f>'OHL Raw'!AQ427</f>
        <v>43</v>
      </c>
      <c r="S427" s="1">
        <f t="shared" si="85"/>
        <v>17.567567567567568</v>
      </c>
      <c r="T427" s="1">
        <f t="shared" si="86"/>
        <v>24.324324324324326</v>
      </c>
      <c r="U427" s="1">
        <f t="shared" si="87"/>
        <v>58.108108108108105</v>
      </c>
      <c r="V427">
        <f>'OHL Raw'!J427</f>
        <v>34</v>
      </c>
      <c r="W427" s="1">
        <f t="shared" si="81"/>
        <v>2.4139440769622169</v>
      </c>
      <c r="X427">
        <f>'OHL Raw'!G427</f>
        <v>14</v>
      </c>
      <c r="Y427" s="1">
        <f t="shared" si="82"/>
        <v>0.99397697286679521</v>
      </c>
      <c r="Z427">
        <f>'OHL Raw'!AJ427</f>
        <v>3</v>
      </c>
      <c r="AA427">
        <f>'OHL Raw'!AM427</f>
        <v>5</v>
      </c>
      <c r="AB427">
        <f>'OHL Raw'!AP427</f>
        <v>6</v>
      </c>
      <c r="AC427" s="1">
        <f t="shared" si="88"/>
        <v>8.4944802097489003</v>
      </c>
      <c r="AD427" s="1">
        <f t="shared" si="83"/>
        <v>0.60309412321165079</v>
      </c>
      <c r="AE427" s="1">
        <f t="shared" si="89"/>
        <v>18.918918918918919</v>
      </c>
      <c r="AF427" s="1">
        <f t="shared" si="90"/>
        <v>11.479027310471485</v>
      </c>
      <c r="AG427">
        <f>'OHL Raw'!AB427</f>
        <v>15.72</v>
      </c>
      <c r="AH427">
        <f>'OHL Raw'!AC427</f>
        <v>14.1</v>
      </c>
      <c r="AI427">
        <f>'OHL Raw'!AD427</f>
        <v>56.68</v>
      </c>
      <c r="AJ427">
        <f>'OHL Raw'!AE427</f>
        <v>48.94</v>
      </c>
    </row>
    <row r="428" spans="1:36" x14ac:dyDescent="0.2">
      <c r="A428" t="str">
        <f>'OHL Raw'!B428</f>
        <v>Ryan Bangs</v>
      </c>
      <c r="B428" t="s">
        <v>1748</v>
      </c>
      <c r="C428" t="str">
        <f>'OHL Raw'!C428</f>
        <v>D</v>
      </c>
      <c r="D428" t="str">
        <f t="shared" si="84"/>
        <v>D</v>
      </c>
      <c r="E428" t="str">
        <f>IF(ISNUMBER(SEARCH("/",'OHL Raw'!D428))=TRUE,"Multiple",'OHL Raw'!D428)</f>
        <v>LDN</v>
      </c>
      <c r="F428" s="2">
        <f ca="1">ROUNDDOWN('OHL Raw'!E428+((TODAY()-42993)/365),0)</f>
        <v>18</v>
      </c>
      <c r="G428">
        <f>'OHL Raw'!F428</f>
        <v>7</v>
      </c>
      <c r="H428" s="1">
        <f>'OHL Raw'!U428</f>
        <v>7.75</v>
      </c>
      <c r="I428" s="1">
        <f>'OHL Raw'!T428</f>
        <v>54.24</v>
      </c>
      <c r="J428">
        <f>'OHL Raw'!AH428</f>
        <v>1</v>
      </c>
      <c r="K428">
        <f>'OHL Raw'!AI428</f>
        <v>1</v>
      </c>
      <c r="L428" s="1">
        <f t="shared" si="78"/>
        <v>1.1061946902654867</v>
      </c>
      <c r="M428" s="1">
        <f t="shared" si="79"/>
        <v>1.1061946902654867</v>
      </c>
      <c r="N428">
        <f>'OHL Raw'!L428</f>
        <v>0</v>
      </c>
      <c r="O428" s="1">
        <f t="shared" si="80"/>
        <v>0</v>
      </c>
      <c r="P428">
        <f>'OHL Raw'!AK428</f>
        <v>0</v>
      </c>
      <c r="Q428">
        <f>'OHL Raw'!AN428</f>
        <v>0</v>
      </c>
      <c r="R428">
        <f>'OHL Raw'!AQ428</f>
        <v>0</v>
      </c>
      <c r="S428" s="1" t="e">
        <f t="shared" si="85"/>
        <v>#DIV/0!</v>
      </c>
      <c r="T428" s="1" t="e">
        <f t="shared" si="86"/>
        <v>#DIV/0!</v>
      </c>
      <c r="U428" s="1" t="e">
        <f t="shared" si="87"/>
        <v>#DIV/0!</v>
      </c>
      <c r="V428">
        <f>'OHL Raw'!J428</f>
        <v>0</v>
      </c>
      <c r="W428" s="1">
        <f t="shared" si="81"/>
        <v>0</v>
      </c>
      <c r="X428">
        <f>'OHL Raw'!G428</f>
        <v>0</v>
      </c>
      <c r="Y428" s="1">
        <f t="shared" si="82"/>
        <v>0</v>
      </c>
      <c r="Z428">
        <f>'OHL Raw'!AJ428</f>
        <v>0</v>
      </c>
      <c r="AA428">
        <f>'OHL Raw'!AM428</f>
        <v>0</v>
      </c>
      <c r="AB428">
        <f>'OHL Raw'!AP428</f>
        <v>0</v>
      </c>
      <c r="AC428" s="1">
        <f t="shared" si="88"/>
        <v>0</v>
      </c>
      <c r="AD428" s="1">
        <f t="shared" si="83"/>
        <v>0</v>
      </c>
      <c r="AE428" s="1" t="e">
        <f t="shared" si="89"/>
        <v>#DIV/0!</v>
      </c>
      <c r="AF428" s="1" t="e">
        <f t="shared" si="90"/>
        <v>#DIV/0!</v>
      </c>
      <c r="AG428">
        <f>'OHL Raw'!AB428</f>
        <v>11.84</v>
      </c>
      <c r="AH428">
        <f>'OHL Raw'!AC428</f>
        <v>12.87</v>
      </c>
      <c r="AI428">
        <f>'OHL Raw'!AD428</f>
        <v>42.68</v>
      </c>
      <c r="AJ428">
        <f>'OHL Raw'!AE428</f>
        <v>53.76</v>
      </c>
    </row>
    <row r="429" spans="1:36" x14ac:dyDescent="0.2">
      <c r="A429" t="str">
        <f>'OHL Raw'!B429</f>
        <v>Ryan Cranford</v>
      </c>
      <c r="B429" t="s">
        <v>1748</v>
      </c>
      <c r="C429" t="str">
        <f>'OHL Raw'!C429</f>
        <v>RW</v>
      </c>
      <c r="D429" t="str">
        <f t="shared" si="84"/>
        <v>F</v>
      </c>
      <c r="E429" t="str">
        <f>IF(ISNUMBER(SEARCH("/",'OHL Raw'!D429))=TRUE,"Multiple",'OHL Raw'!D429)</f>
        <v>KGN</v>
      </c>
      <c r="F429" s="2">
        <f ca="1">ROUNDDOWN('OHL Raw'!E429+((TODAY()-42993)/365),0)</f>
        <v>20</v>
      </c>
      <c r="G429">
        <f>'OHL Raw'!F429</f>
        <v>68</v>
      </c>
      <c r="H429" s="1">
        <f>'OHL Raw'!U429</f>
        <v>13.1</v>
      </c>
      <c r="I429" s="1">
        <f>'OHL Raw'!T429</f>
        <v>890.8</v>
      </c>
      <c r="J429">
        <f>'OHL Raw'!AH429</f>
        <v>39</v>
      </c>
      <c r="K429">
        <f>'OHL Raw'!AI429</f>
        <v>44</v>
      </c>
      <c r="L429" s="1">
        <f t="shared" si="78"/>
        <v>2.6268522676246073</v>
      </c>
      <c r="M429" s="1">
        <f t="shared" si="79"/>
        <v>2.9636281993713518</v>
      </c>
      <c r="N429">
        <f>'OHL Raw'!L429</f>
        <v>171</v>
      </c>
      <c r="O429" s="1">
        <f t="shared" si="80"/>
        <v>11.517736865738662</v>
      </c>
      <c r="P429">
        <f>'OHL Raw'!AK429</f>
        <v>14</v>
      </c>
      <c r="Q429">
        <f>'OHL Raw'!AN429</f>
        <v>26</v>
      </c>
      <c r="R429">
        <f>'OHL Raw'!AQ429</f>
        <v>131</v>
      </c>
      <c r="S429" s="1">
        <f t="shared" si="85"/>
        <v>8.1871345029239766</v>
      </c>
      <c r="T429" s="1">
        <f t="shared" si="86"/>
        <v>15.204678362573098</v>
      </c>
      <c r="U429" s="1">
        <f t="shared" si="87"/>
        <v>76.608187134502927</v>
      </c>
      <c r="V429">
        <f>'OHL Raw'!J429</f>
        <v>20</v>
      </c>
      <c r="W429" s="1">
        <f t="shared" si="81"/>
        <v>1.3471037269869781</v>
      </c>
      <c r="X429">
        <f>'OHL Raw'!G429</f>
        <v>14</v>
      </c>
      <c r="Y429" s="1">
        <f t="shared" si="82"/>
        <v>0.94297260889088452</v>
      </c>
      <c r="Z429">
        <f>'OHL Raw'!AJ429</f>
        <v>6</v>
      </c>
      <c r="AA429">
        <f>'OHL Raw'!AM429</f>
        <v>2</v>
      </c>
      <c r="AB429">
        <f>'OHL Raw'!AP429</f>
        <v>6</v>
      </c>
      <c r="AC429" s="1">
        <f t="shared" si="88"/>
        <v>15.668836840206854</v>
      </c>
      <c r="AD429" s="1">
        <f t="shared" si="83"/>
        <v>1.0553774252496757</v>
      </c>
      <c r="AE429" s="1">
        <f t="shared" si="89"/>
        <v>8.1871345029239766</v>
      </c>
      <c r="AF429" s="1">
        <f t="shared" si="90"/>
        <v>9.1630624796531315</v>
      </c>
      <c r="AG429">
        <f>'OHL Raw'!AB429</f>
        <v>14.6</v>
      </c>
      <c r="AH429">
        <f>'OHL Raw'!AC429</f>
        <v>13.92</v>
      </c>
      <c r="AI429">
        <f>'OHL Raw'!AD429</f>
        <v>50.21</v>
      </c>
      <c r="AJ429">
        <f>'OHL Raw'!AE429</f>
        <v>50.43</v>
      </c>
    </row>
    <row r="430" spans="1:36" x14ac:dyDescent="0.2">
      <c r="A430" t="str">
        <f>'OHL Raw'!B430</f>
        <v>Ryan Littlejohn</v>
      </c>
      <c r="B430" t="s">
        <v>1748</v>
      </c>
      <c r="C430" t="str">
        <f>'OHL Raw'!C430</f>
        <v>LW</v>
      </c>
      <c r="D430" t="str">
        <f t="shared" si="84"/>
        <v>F</v>
      </c>
      <c r="E430" t="str">
        <f>IF(ISNUMBER(SEARCH("/",'OHL Raw'!D430))=TRUE,"Multiple",'OHL Raw'!D430)</f>
        <v>FLNT</v>
      </c>
      <c r="F430" s="2">
        <f ca="1">ROUNDDOWN('OHL Raw'!E430+((TODAY()-42993)/365),0)</f>
        <v>18</v>
      </c>
      <c r="G430">
        <f>'OHL Raw'!F430</f>
        <v>65</v>
      </c>
      <c r="H430" s="1">
        <f>'OHL Raw'!U430</f>
        <v>10.19</v>
      </c>
      <c r="I430" s="1">
        <f>'OHL Raw'!T430</f>
        <v>662.25</v>
      </c>
      <c r="J430">
        <f>'OHL Raw'!AH430</f>
        <v>13</v>
      </c>
      <c r="K430">
        <f>'OHL Raw'!AI430</f>
        <v>47</v>
      </c>
      <c r="L430" s="1">
        <f t="shared" si="78"/>
        <v>1.1778029445073614</v>
      </c>
      <c r="M430" s="1">
        <f t="shared" si="79"/>
        <v>4.2582106455266135</v>
      </c>
      <c r="N430">
        <f>'OHL Raw'!L430</f>
        <v>32</v>
      </c>
      <c r="O430" s="1">
        <f t="shared" si="80"/>
        <v>2.8992072480181199</v>
      </c>
      <c r="P430">
        <f>'OHL Raw'!AK430</f>
        <v>9</v>
      </c>
      <c r="Q430">
        <f>'OHL Raw'!AN430</f>
        <v>5</v>
      </c>
      <c r="R430">
        <f>'OHL Raw'!AQ430</f>
        <v>18</v>
      </c>
      <c r="S430" s="1">
        <f t="shared" si="85"/>
        <v>28.125</v>
      </c>
      <c r="T430" s="1">
        <f t="shared" si="86"/>
        <v>15.625</v>
      </c>
      <c r="U430" s="1">
        <f t="shared" si="87"/>
        <v>56.25</v>
      </c>
      <c r="V430">
        <f>'OHL Raw'!J430</f>
        <v>6</v>
      </c>
      <c r="W430" s="1">
        <f t="shared" si="81"/>
        <v>0.54360135900339757</v>
      </c>
      <c r="X430">
        <f>'OHL Raw'!G430</f>
        <v>3</v>
      </c>
      <c r="Y430" s="1">
        <f t="shared" si="82"/>
        <v>0.27180067950169878</v>
      </c>
      <c r="Z430">
        <f>'OHL Raw'!AJ430</f>
        <v>2</v>
      </c>
      <c r="AA430">
        <f>'OHL Raw'!AM430</f>
        <v>0</v>
      </c>
      <c r="AB430">
        <f>'OHL Raw'!AP430</f>
        <v>1</v>
      </c>
      <c r="AC430" s="1">
        <f t="shared" si="88"/>
        <v>3.905921956452024</v>
      </c>
      <c r="AD430" s="1">
        <f t="shared" si="83"/>
        <v>0.35387741394808825</v>
      </c>
      <c r="AE430" s="1">
        <f t="shared" si="89"/>
        <v>9.375</v>
      </c>
      <c r="AF430" s="1">
        <f t="shared" si="90"/>
        <v>12.206006113912576</v>
      </c>
      <c r="AG430">
        <f>'OHL Raw'!AB430</f>
        <v>13.36</v>
      </c>
      <c r="AH430">
        <f>'OHL Raw'!AC430</f>
        <v>13.61</v>
      </c>
      <c r="AI430">
        <f>'OHL Raw'!AD430</f>
        <v>34.89</v>
      </c>
      <c r="AJ430">
        <f>'OHL Raw'!AE430</f>
        <v>52.83</v>
      </c>
    </row>
    <row r="431" spans="1:36" x14ac:dyDescent="0.2">
      <c r="A431" t="str">
        <f>'OHL Raw'!B431</f>
        <v>Ryan Martin</v>
      </c>
      <c r="B431" t="s">
        <v>1748</v>
      </c>
      <c r="C431" t="str">
        <f>'OHL Raw'!C431</f>
        <v>D</v>
      </c>
      <c r="D431" t="str">
        <f t="shared" si="84"/>
        <v>D</v>
      </c>
      <c r="E431" t="str">
        <f>IF(ISNUMBER(SEARCH("/",'OHL Raw'!D431))=TRUE,"Multiple",'OHL Raw'!D431)</f>
        <v>ER</v>
      </c>
      <c r="F431" s="2">
        <f ca="1">ROUNDDOWN('OHL Raw'!E431+((TODAY()-42993)/365),0)</f>
        <v>18</v>
      </c>
      <c r="G431">
        <f>'OHL Raw'!F431</f>
        <v>53</v>
      </c>
      <c r="H431" s="1">
        <f>'OHL Raw'!U431</f>
        <v>15.67</v>
      </c>
      <c r="I431" s="1">
        <f>'OHL Raw'!T431</f>
        <v>830.62</v>
      </c>
      <c r="J431">
        <f>'OHL Raw'!AH431</f>
        <v>50</v>
      </c>
      <c r="K431">
        <f>'OHL Raw'!AI431</f>
        <v>44</v>
      </c>
      <c r="L431" s="1">
        <f t="shared" si="78"/>
        <v>3.6117598902024994</v>
      </c>
      <c r="M431" s="1">
        <f t="shared" si="79"/>
        <v>3.1783487033781994</v>
      </c>
      <c r="N431">
        <f>'OHL Raw'!L431</f>
        <v>38</v>
      </c>
      <c r="O431" s="1">
        <f t="shared" si="80"/>
        <v>2.7449375165538994</v>
      </c>
      <c r="P431">
        <f>'OHL Raw'!AK431</f>
        <v>3</v>
      </c>
      <c r="Q431">
        <f>'OHL Raw'!AN431</f>
        <v>4</v>
      </c>
      <c r="R431">
        <f>'OHL Raw'!AQ431</f>
        <v>31</v>
      </c>
      <c r="S431" s="1">
        <f t="shared" si="85"/>
        <v>7.8947368421052628</v>
      </c>
      <c r="T431" s="1">
        <f t="shared" si="86"/>
        <v>10.526315789473683</v>
      </c>
      <c r="U431" s="1">
        <f t="shared" si="87"/>
        <v>81.578947368421055</v>
      </c>
      <c r="V431">
        <f>'OHL Raw'!J431</f>
        <v>4</v>
      </c>
      <c r="W431" s="1">
        <f t="shared" si="81"/>
        <v>0.28894079121619998</v>
      </c>
      <c r="X431">
        <f>'OHL Raw'!G431</f>
        <v>2</v>
      </c>
      <c r="Y431" s="1">
        <f t="shared" si="82"/>
        <v>0.14447039560809999</v>
      </c>
      <c r="Z431">
        <f>'OHL Raw'!AJ431</f>
        <v>0</v>
      </c>
      <c r="AA431">
        <f>'OHL Raw'!AM431</f>
        <v>1</v>
      </c>
      <c r="AB431">
        <f>'OHL Raw'!AP431</f>
        <v>1</v>
      </c>
      <c r="AC431" s="1">
        <f t="shared" si="88"/>
        <v>3.2890300898170306</v>
      </c>
      <c r="AD431" s="1">
        <f t="shared" si="83"/>
        <v>0.23758373912140549</v>
      </c>
      <c r="AE431" s="1">
        <f t="shared" si="89"/>
        <v>5.2631578947368416</v>
      </c>
      <c r="AF431" s="1">
        <f t="shared" si="90"/>
        <v>8.6553423416237649</v>
      </c>
      <c r="AG431">
        <f>'OHL Raw'!AB431</f>
        <v>14.21</v>
      </c>
      <c r="AH431">
        <f>'OHL Raw'!AC431</f>
        <v>14.11</v>
      </c>
      <c r="AI431">
        <f>'OHL Raw'!AD431</f>
        <v>47.35</v>
      </c>
      <c r="AJ431">
        <f>'OHL Raw'!AE431</f>
        <v>51.33</v>
      </c>
    </row>
    <row r="432" spans="1:36" x14ac:dyDescent="0.2">
      <c r="A432" t="str">
        <f>'OHL Raw'!B432</f>
        <v>Ryan McGregor</v>
      </c>
      <c r="B432" t="s">
        <v>1748</v>
      </c>
      <c r="C432" t="str">
        <f>'OHL Raw'!C432</f>
        <v>C</v>
      </c>
      <c r="D432" t="str">
        <f t="shared" si="84"/>
        <v>F</v>
      </c>
      <c r="E432" t="str">
        <f>IF(ISNUMBER(SEARCH("/",'OHL Raw'!D432))=TRUE,"Multiple",'OHL Raw'!D432)</f>
        <v>SAR</v>
      </c>
      <c r="F432" s="2">
        <f ca="1">ROUNDDOWN('OHL Raw'!E432+((TODAY()-42993)/365),0)</f>
        <v>19</v>
      </c>
      <c r="G432">
        <f>'OHL Raw'!F432</f>
        <v>50</v>
      </c>
      <c r="H432" s="1">
        <f>'OHL Raw'!U432</f>
        <v>12.18</v>
      </c>
      <c r="I432" s="1">
        <f>'OHL Raw'!T432</f>
        <v>609.03</v>
      </c>
      <c r="J432">
        <f>'OHL Raw'!AH432</f>
        <v>38</v>
      </c>
      <c r="K432">
        <f>'OHL Raw'!AI432</f>
        <v>32</v>
      </c>
      <c r="L432" s="1">
        <f t="shared" si="78"/>
        <v>3.7436579478843406</v>
      </c>
      <c r="M432" s="1">
        <f t="shared" si="79"/>
        <v>3.152554061376287</v>
      </c>
      <c r="N432">
        <f>'OHL Raw'!L432</f>
        <v>87</v>
      </c>
      <c r="O432" s="1">
        <f t="shared" si="80"/>
        <v>8.57100635436678</v>
      </c>
      <c r="P432">
        <f>'OHL Raw'!AK432</f>
        <v>15</v>
      </c>
      <c r="Q432">
        <f>'OHL Raw'!AN432</f>
        <v>25</v>
      </c>
      <c r="R432">
        <f>'OHL Raw'!AQ432</f>
        <v>47</v>
      </c>
      <c r="S432" s="1">
        <f t="shared" si="85"/>
        <v>17.241379310344829</v>
      </c>
      <c r="T432" s="1">
        <f t="shared" si="86"/>
        <v>28.735632183908045</v>
      </c>
      <c r="U432" s="1">
        <f t="shared" si="87"/>
        <v>54.022988505747129</v>
      </c>
      <c r="V432">
        <f>'OHL Raw'!J432</f>
        <v>18</v>
      </c>
      <c r="W432" s="1">
        <f t="shared" si="81"/>
        <v>1.7733116595241614</v>
      </c>
      <c r="X432">
        <f>'OHL Raw'!G432</f>
        <v>9</v>
      </c>
      <c r="Y432" s="1">
        <f t="shared" si="82"/>
        <v>0.88665582976208068</v>
      </c>
      <c r="Z432">
        <f>'OHL Raw'!AJ432</f>
        <v>4</v>
      </c>
      <c r="AA432">
        <f>'OHL Raw'!AM432</f>
        <v>3</v>
      </c>
      <c r="AB432">
        <f>'OHL Raw'!AP432</f>
        <v>2</v>
      </c>
      <c r="AC432" s="1">
        <f t="shared" si="88"/>
        <v>10.324430030467715</v>
      </c>
      <c r="AD432" s="1">
        <f t="shared" si="83"/>
        <v>1.0171351194983218</v>
      </c>
      <c r="AE432" s="1">
        <f t="shared" si="89"/>
        <v>10.344827586206897</v>
      </c>
      <c r="AF432" s="1">
        <f t="shared" si="90"/>
        <v>11.867160954560593</v>
      </c>
      <c r="AG432">
        <f>'OHL Raw'!AB432</f>
        <v>13.18</v>
      </c>
      <c r="AH432">
        <f>'OHL Raw'!AC432</f>
        <v>13.92</v>
      </c>
      <c r="AI432">
        <f>'OHL Raw'!AD432</f>
        <v>54.87</v>
      </c>
      <c r="AJ432">
        <f>'OHL Raw'!AE432</f>
        <v>49.38</v>
      </c>
    </row>
    <row r="433" spans="1:36" x14ac:dyDescent="0.2">
      <c r="A433" t="str">
        <f>'OHL Raw'!B433</f>
        <v>Ryan McLeod</v>
      </c>
      <c r="B433" t="s">
        <v>1748</v>
      </c>
      <c r="C433" t="str">
        <f>'OHL Raw'!C433</f>
        <v>C</v>
      </c>
      <c r="D433" t="str">
        <f t="shared" si="84"/>
        <v>F</v>
      </c>
      <c r="E433" t="str">
        <f>IF(ISNUMBER(SEARCH("/",'OHL Raw'!D433))=TRUE,"Multiple",'OHL Raw'!D433)</f>
        <v>MISS</v>
      </c>
      <c r="F433" s="2">
        <f ca="1">ROUNDDOWN('OHL Raw'!E433+((TODAY()-42993)/365),0)</f>
        <v>18</v>
      </c>
      <c r="G433">
        <f>'OHL Raw'!F433</f>
        <v>68</v>
      </c>
      <c r="H433" s="1">
        <f>'OHL Raw'!U433</f>
        <v>14.32</v>
      </c>
      <c r="I433" s="1">
        <f>'OHL Raw'!T433</f>
        <v>974.05</v>
      </c>
      <c r="J433">
        <f>'OHL Raw'!AH433</f>
        <v>56</v>
      </c>
      <c r="K433">
        <f>'OHL Raw'!AI433</f>
        <v>48</v>
      </c>
      <c r="L433" s="1">
        <f t="shared" si="78"/>
        <v>3.4495149119655051</v>
      </c>
      <c r="M433" s="1">
        <f t="shared" si="79"/>
        <v>2.9567270673990045</v>
      </c>
      <c r="N433">
        <f>'OHL Raw'!L433</f>
        <v>119</v>
      </c>
      <c r="O433" s="1">
        <f t="shared" si="80"/>
        <v>7.3302191879266987</v>
      </c>
      <c r="P433">
        <f>'OHL Raw'!AK433</f>
        <v>18</v>
      </c>
      <c r="Q433">
        <f>'OHL Raw'!AN433</f>
        <v>21</v>
      </c>
      <c r="R433">
        <f>'OHL Raw'!AQ433</f>
        <v>80</v>
      </c>
      <c r="S433" s="1">
        <f t="shared" si="85"/>
        <v>15.126050420168067</v>
      </c>
      <c r="T433" s="1">
        <f t="shared" si="86"/>
        <v>17.647058823529413</v>
      </c>
      <c r="U433" s="1">
        <f t="shared" si="87"/>
        <v>67.226890756302524</v>
      </c>
      <c r="V433">
        <f>'OHL Raw'!J433</f>
        <v>27</v>
      </c>
      <c r="W433" s="1">
        <f t="shared" si="81"/>
        <v>1.6631589754119398</v>
      </c>
      <c r="X433">
        <f>'OHL Raw'!G433</f>
        <v>17</v>
      </c>
      <c r="Y433" s="1">
        <f t="shared" si="82"/>
        <v>1.0471741697038139</v>
      </c>
      <c r="Z433">
        <f>'OHL Raw'!AJ433</f>
        <v>3</v>
      </c>
      <c r="AA433">
        <f>'OHL Raw'!AM433</f>
        <v>3</v>
      </c>
      <c r="AB433">
        <f>'OHL Raw'!AP433</f>
        <v>11</v>
      </c>
      <c r="AC433" s="1">
        <f t="shared" si="88"/>
        <v>12.435108747808973</v>
      </c>
      <c r="AD433" s="1">
        <f t="shared" si="83"/>
        <v>0.76598380459785276</v>
      </c>
      <c r="AE433" s="1">
        <f t="shared" si="89"/>
        <v>14.285714285714285</v>
      </c>
      <c r="AF433" s="1">
        <f t="shared" si="90"/>
        <v>10.449671216646198</v>
      </c>
      <c r="AG433">
        <f>'OHL Raw'!AB433</f>
        <v>15.34</v>
      </c>
      <c r="AH433">
        <f>'OHL Raw'!AC433</f>
        <v>14.02</v>
      </c>
      <c r="AI433">
        <f>'OHL Raw'!AD433</f>
        <v>48.92</v>
      </c>
      <c r="AJ433">
        <f>'OHL Raw'!AE433</f>
        <v>50.29</v>
      </c>
    </row>
    <row r="434" spans="1:36" x14ac:dyDescent="0.2">
      <c r="A434" t="str">
        <f>'OHL Raw'!B434</f>
        <v>Ryan Merkley</v>
      </c>
      <c r="B434" t="s">
        <v>1748</v>
      </c>
      <c r="C434" t="str">
        <f>'OHL Raw'!C434</f>
        <v>D</v>
      </c>
      <c r="D434" t="str">
        <f t="shared" si="84"/>
        <v>D</v>
      </c>
      <c r="E434" t="str">
        <f>IF(ISNUMBER(SEARCH("/",'OHL Raw'!D434))=TRUE,"Multiple",'OHL Raw'!D434)</f>
        <v>GUE</v>
      </c>
      <c r="F434" s="2">
        <f ca="1">ROUNDDOWN('OHL Raw'!E434+((TODAY()-42993)/365),0)</f>
        <v>17</v>
      </c>
      <c r="G434">
        <f>'OHL Raw'!F434</f>
        <v>63</v>
      </c>
      <c r="H434" s="1">
        <f>'OHL Raw'!U434</f>
        <v>17.61</v>
      </c>
      <c r="I434" s="1">
        <f>'OHL Raw'!T434</f>
        <v>1109.3</v>
      </c>
      <c r="J434">
        <f>'OHL Raw'!AH434</f>
        <v>55</v>
      </c>
      <c r="K434">
        <f>'OHL Raw'!AI434</f>
        <v>71</v>
      </c>
      <c r="L434" s="1">
        <f t="shared" si="78"/>
        <v>2.9748490038763182</v>
      </c>
      <c r="M434" s="1">
        <f t="shared" si="79"/>
        <v>3.8402596231857933</v>
      </c>
      <c r="N434">
        <f>'OHL Raw'!L434</f>
        <v>88</v>
      </c>
      <c r="O434" s="1">
        <f t="shared" si="80"/>
        <v>4.7597584062021099</v>
      </c>
      <c r="P434">
        <f>'OHL Raw'!AK434</f>
        <v>11</v>
      </c>
      <c r="Q434">
        <f>'OHL Raw'!AN434</f>
        <v>9</v>
      </c>
      <c r="R434">
        <f>'OHL Raw'!AQ434</f>
        <v>68</v>
      </c>
      <c r="S434" s="1">
        <f t="shared" si="85"/>
        <v>12.5</v>
      </c>
      <c r="T434" s="1">
        <f t="shared" si="86"/>
        <v>10.227272727272728</v>
      </c>
      <c r="U434" s="1">
        <f t="shared" si="87"/>
        <v>77.272727272727266</v>
      </c>
      <c r="V434">
        <f>'OHL Raw'!J434</f>
        <v>24</v>
      </c>
      <c r="W434" s="1">
        <f t="shared" si="81"/>
        <v>1.2981159289642117</v>
      </c>
      <c r="X434">
        <f>'OHL Raw'!G434</f>
        <v>10</v>
      </c>
      <c r="Y434" s="1">
        <f t="shared" si="82"/>
        <v>0.54088163706842163</v>
      </c>
      <c r="Z434">
        <f>'OHL Raw'!AJ434</f>
        <v>2</v>
      </c>
      <c r="AA434">
        <f>'OHL Raw'!AM434</f>
        <v>1</v>
      </c>
      <c r="AB434">
        <f>'OHL Raw'!AP434</f>
        <v>7</v>
      </c>
      <c r="AC434" s="1">
        <f t="shared" si="88"/>
        <v>8.2006677520265647</v>
      </c>
      <c r="AD434" s="1">
        <f t="shared" si="83"/>
        <v>0.44355905987703409</v>
      </c>
      <c r="AE434" s="1">
        <f t="shared" si="89"/>
        <v>11.363636363636363</v>
      </c>
      <c r="AF434" s="1">
        <f t="shared" si="90"/>
        <v>9.3189406273029149</v>
      </c>
      <c r="AG434">
        <f>'OHL Raw'!AB434</f>
        <v>14.84</v>
      </c>
      <c r="AH434">
        <f>'OHL Raw'!AC434</f>
        <v>14</v>
      </c>
      <c r="AI434">
        <f>'OHL Raw'!AD434</f>
        <v>43.69</v>
      </c>
      <c r="AJ434">
        <f>'OHL Raw'!AE434</f>
        <v>51.14</v>
      </c>
    </row>
    <row r="435" spans="1:36" x14ac:dyDescent="0.2">
      <c r="A435" t="str">
        <f>'OHL Raw'!B435</f>
        <v>Ryan Moore</v>
      </c>
      <c r="B435" t="s">
        <v>1748</v>
      </c>
      <c r="C435" t="str">
        <f>'OHL Raw'!C435</f>
        <v>LW</v>
      </c>
      <c r="D435" t="str">
        <f t="shared" si="84"/>
        <v>F</v>
      </c>
      <c r="E435" t="str">
        <f>IF(ISNUMBER(SEARCH("/",'OHL Raw'!D435))=TRUE,"Multiple",'OHL Raw'!D435)</f>
        <v>Multiple</v>
      </c>
      <c r="F435" s="2">
        <f ca="1">ROUNDDOWN('OHL Raw'!E435+((TODAY()-42993)/365),0)</f>
        <v>21</v>
      </c>
      <c r="G435">
        <f>'OHL Raw'!F435</f>
        <v>63</v>
      </c>
      <c r="H435" s="1">
        <f>'OHL Raw'!U435</f>
        <v>16.14</v>
      </c>
      <c r="I435" s="1">
        <f>'OHL Raw'!T435</f>
        <v>1016.74</v>
      </c>
      <c r="J435">
        <f>'OHL Raw'!AH435</f>
        <v>62</v>
      </c>
      <c r="K435">
        <f>'OHL Raw'!AI435</f>
        <v>58</v>
      </c>
      <c r="L435" s="1">
        <f t="shared" si="78"/>
        <v>3.658752483427425</v>
      </c>
      <c r="M435" s="1">
        <f t="shared" si="79"/>
        <v>3.4227039361095266</v>
      </c>
      <c r="N435">
        <f>'OHL Raw'!L435</f>
        <v>144</v>
      </c>
      <c r="O435" s="1">
        <f t="shared" si="80"/>
        <v>8.4977477034443414</v>
      </c>
      <c r="P435">
        <f>'OHL Raw'!AK435</f>
        <v>35</v>
      </c>
      <c r="Q435">
        <f>'OHL Raw'!AN435</f>
        <v>21</v>
      </c>
      <c r="R435">
        <f>'OHL Raw'!AQ435</f>
        <v>88</v>
      </c>
      <c r="S435" s="1">
        <f t="shared" si="85"/>
        <v>24.305555555555554</v>
      </c>
      <c r="T435" s="1">
        <f t="shared" si="86"/>
        <v>14.583333333333334</v>
      </c>
      <c r="U435" s="1">
        <f t="shared" si="87"/>
        <v>61.111111111111114</v>
      </c>
      <c r="V435">
        <f>'OHL Raw'!J435</f>
        <v>33</v>
      </c>
      <c r="W435" s="1">
        <f t="shared" si="81"/>
        <v>1.9474005153726617</v>
      </c>
      <c r="X435">
        <f>'OHL Raw'!G435</f>
        <v>15</v>
      </c>
      <c r="Y435" s="1">
        <f t="shared" si="82"/>
        <v>0.88518205244211889</v>
      </c>
      <c r="Z435">
        <f>'OHL Raw'!AJ435</f>
        <v>8</v>
      </c>
      <c r="AA435">
        <f>'OHL Raw'!AM435</f>
        <v>3</v>
      </c>
      <c r="AB435">
        <f>'OHL Raw'!AP435</f>
        <v>4</v>
      </c>
      <c r="AC435" s="1">
        <f t="shared" si="88"/>
        <v>16.600048529727978</v>
      </c>
      <c r="AD435" s="1">
        <f t="shared" si="83"/>
        <v>0.97960433521222612</v>
      </c>
      <c r="AE435" s="1">
        <f t="shared" si="89"/>
        <v>10.416666666666668</v>
      </c>
      <c r="AF435" s="1">
        <f t="shared" si="90"/>
        <v>11.527811478977762</v>
      </c>
      <c r="AG435">
        <f>'OHL Raw'!AB435</f>
        <v>14.51</v>
      </c>
      <c r="AH435">
        <f>'OHL Raw'!AC435</f>
        <v>13.99</v>
      </c>
      <c r="AI435">
        <f>'OHL Raw'!AD435</f>
        <v>49.48</v>
      </c>
      <c r="AJ435">
        <f>'OHL Raw'!AE435</f>
        <v>49.55</v>
      </c>
    </row>
    <row r="436" spans="1:36" x14ac:dyDescent="0.2">
      <c r="A436" t="str">
        <f>'OHL Raw'!B436</f>
        <v>Ryan O'Bonsawin</v>
      </c>
      <c r="B436" t="s">
        <v>1748</v>
      </c>
      <c r="C436" t="str">
        <f>'OHL Raw'!C436</f>
        <v>D</v>
      </c>
      <c r="D436" t="str">
        <f t="shared" si="84"/>
        <v>D</v>
      </c>
      <c r="E436" t="str">
        <f>IF(ISNUMBER(SEARCH("/",'OHL Raw'!D436))=TRUE,"Multiple",'OHL Raw'!D436)</f>
        <v>SBY</v>
      </c>
      <c r="F436" s="2">
        <f ca="1">ROUNDDOWN('OHL Raw'!E436+((TODAY()-42993)/365),0)</f>
        <v>19</v>
      </c>
      <c r="G436">
        <f>'OHL Raw'!F436</f>
        <v>8</v>
      </c>
      <c r="H436" s="1">
        <f>'OHL Raw'!U436</f>
        <v>14.31</v>
      </c>
      <c r="I436" s="1">
        <f>'OHL Raw'!T436</f>
        <v>114.51</v>
      </c>
      <c r="J436">
        <f>'OHL Raw'!AH436</f>
        <v>6</v>
      </c>
      <c r="K436">
        <f>'OHL Raw'!AI436</f>
        <v>4</v>
      </c>
      <c r="L436" s="1">
        <f t="shared" si="78"/>
        <v>3.1438302331674088</v>
      </c>
      <c r="M436" s="1">
        <f t="shared" si="79"/>
        <v>2.0958868221116056</v>
      </c>
      <c r="N436">
        <f>'OHL Raw'!L436</f>
        <v>7</v>
      </c>
      <c r="O436" s="1">
        <f t="shared" si="80"/>
        <v>3.6678019386953102</v>
      </c>
      <c r="P436">
        <f>'OHL Raw'!AK436</f>
        <v>0</v>
      </c>
      <c r="Q436">
        <f>'OHL Raw'!AN436</f>
        <v>0</v>
      </c>
      <c r="R436">
        <f>'OHL Raw'!AQ436</f>
        <v>7</v>
      </c>
      <c r="S436" s="1">
        <f t="shared" si="85"/>
        <v>0</v>
      </c>
      <c r="T436" s="1">
        <f t="shared" si="86"/>
        <v>0</v>
      </c>
      <c r="U436" s="1">
        <f t="shared" si="87"/>
        <v>100</v>
      </c>
      <c r="V436">
        <f>'OHL Raw'!J436</f>
        <v>1</v>
      </c>
      <c r="W436" s="1">
        <f t="shared" si="81"/>
        <v>0.5239717055279014</v>
      </c>
      <c r="X436">
        <f>'OHL Raw'!G436</f>
        <v>1</v>
      </c>
      <c r="Y436" s="1">
        <f t="shared" si="82"/>
        <v>0.5239717055279014</v>
      </c>
      <c r="Z436">
        <f>'OHL Raw'!AJ436</f>
        <v>0</v>
      </c>
      <c r="AA436">
        <f>'OHL Raw'!AM436</f>
        <v>0</v>
      </c>
      <c r="AB436">
        <f>'OHL Raw'!AP436</f>
        <v>1</v>
      </c>
      <c r="AC436" s="1">
        <f t="shared" si="88"/>
        <v>0.44965180501080609</v>
      </c>
      <c r="AD436" s="1">
        <f t="shared" si="83"/>
        <v>0.23560482316521145</v>
      </c>
      <c r="AE436" s="1">
        <f t="shared" si="89"/>
        <v>14.285714285714285</v>
      </c>
      <c r="AF436" s="1">
        <f t="shared" si="90"/>
        <v>6.423597214440087</v>
      </c>
      <c r="AG436">
        <f>'OHL Raw'!AB436</f>
        <v>13.78</v>
      </c>
      <c r="AH436">
        <f>'OHL Raw'!AC436</f>
        <v>13.77</v>
      </c>
      <c r="AI436">
        <f>'OHL Raw'!AD436</f>
        <v>42.16</v>
      </c>
      <c r="AJ436">
        <f>'OHL Raw'!AE436</f>
        <v>53.37</v>
      </c>
    </row>
    <row r="437" spans="1:36" x14ac:dyDescent="0.2">
      <c r="A437" t="str">
        <f>'OHL Raw'!B437</f>
        <v>Ryan Roth</v>
      </c>
      <c r="B437" t="s">
        <v>1748</v>
      </c>
      <c r="C437" t="str">
        <f>'OHL Raw'!C437</f>
        <v>RW</v>
      </c>
      <c r="D437" t="str">
        <f t="shared" si="84"/>
        <v>F</v>
      </c>
      <c r="E437" t="str">
        <f>IF(ISNUMBER(SEARCH("/",'OHL Raw'!D437))=TRUE,"Multiple",'OHL Raw'!D437)</f>
        <v>SSM</v>
      </c>
      <c r="F437" s="2">
        <f ca="1">ROUNDDOWN('OHL Raw'!E437+((TODAY()-42993)/365),0)</f>
        <v>17</v>
      </c>
      <c r="G437">
        <f>'OHL Raw'!F437</f>
        <v>68</v>
      </c>
      <c r="H437" s="1">
        <f>'OHL Raw'!U437</f>
        <v>11.95</v>
      </c>
      <c r="I437" s="1">
        <f>'OHL Raw'!T437</f>
        <v>812.5</v>
      </c>
      <c r="J437">
        <f>'OHL Raw'!AH437</f>
        <v>54</v>
      </c>
      <c r="K437">
        <f>'OHL Raw'!AI437</f>
        <v>23</v>
      </c>
      <c r="L437" s="1">
        <f t="shared" si="78"/>
        <v>3.9876923076923076</v>
      </c>
      <c r="M437" s="1">
        <f t="shared" si="79"/>
        <v>1.6984615384615385</v>
      </c>
      <c r="N437">
        <f>'OHL Raw'!L437</f>
        <v>92</v>
      </c>
      <c r="O437" s="1">
        <f t="shared" si="80"/>
        <v>6.7938461538461539</v>
      </c>
      <c r="P437">
        <f>'OHL Raw'!AK437</f>
        <v>20</v>
      </c>
      <c r="Q437">
        <f>'OHL Raw'!AN437</f>
        <v>14</v>
      </c>
      <c r="R437">
        <f>'OHL Raw'!AQ437</f>
        <v>58</v>
      </c>
      <c r="S437" s="1">
        <f t="shared" si="85"/>
        <v>21.739130434782609</v>
      </c>
      <c r="T437" s="1">
        <f t="shared" si="86"/>
        <v>15.217391304347828</v>
      </c>
      <c r="U437" s="1">
        <f t="shared" si="87"/>
        <v>63.04347826086957</v>
      </c>
      <c r="V437">
        <f>'OHL Raw'!J437</f>
        <v>19</v>
      </c>
      <c r="W437" s="1">
        <f t="shared" si="81"/>
        <v>1.4030769230769231</v>
      </c>
      <c r="X437">
        <f>'OHL Raw'!G437</f>
        <v>12</v>
      </c>
      <c r="Y437" s="1">
        <f t="shared" si="82"/>
        <v>0.88615384615384618</v>
      </c>
      <c r="Z437">
        <f>'OHL Raw'!AJ437</f>
        <v>7</v>
      </c>
      <c r="AA437">
        <f>'OHL Raw'!AM437</f>
        <v>1</v>
      </c>
      <c r="AB437">
        <f>'OHL Raw'!AP437</f>
        <v>4</v>
      </c>
      <c r="AC437" s="1">
        <f t="shared" si="88"/>
        <v>10.307982488435364</v>
      </c>
      <c r="AD437" s="1">
        <f t="shared" si="83"/>
        <v>0.7612048606844577</v>
      </c>
      <c r="AE437" s="1">
        <f t="shared" si="89"/>
        <v>13.043478260869565</v>
      </c>
      <c r="AF437" s="1">
        <f t="shared" si="90"/>
        <v>11.20432879177757</v>
      </c>
      <c r="AG437">
        <f>'OHL Raw'!AB437</f>
        <v>15.06</v>
      </c>
      <c r="AH437">
        <f>'OHL Raw'!AC437</f>
        <v>14.09</v>
      </c>
      <c r="AI437">
        <f>'OHL Raw'!AD437</f>
        <v>64.650000000000006</v>
      </c>
      <c r="AJ437">
        <f>'OHL Raw'!AE437</f>
        <v>49.1</v>
      </c>
    </row>
    <row r="438" spans="1:36" x14ac:dyDescent="0.2">
      <c r="A438" t="str">
        <f>'OHL Raw'!B438</f>
        <v>Ryan Smith</v>
      </c>
      <c r="B438" t="s">
        <v>1748</v>
      </c>
      <c r="C438" t="str">
        <f>'OHL Raw'!C438</f>
        <v>C</v>
      </c>
      <c r="D438" t="str">
        <f t="shared" si="84"/>
        <v>F</v>
      </c>
      <c r="E438" t="str">
        <f>IF(ISNUMBER(SEARCH("/",'OHL Raw'!D438))=TRUE,"Multiple",'OHL Raw'!D438)</f>
        <v>NIAG</v>
      </c>
      <c r="F438" s="2">
        <f ca="1">ROUNDDOWN('OHL Raw'!E438+((TODAY()-42993)/365),0)</f>
        <v>18</v>
      </c>
      <c r="G438">
        <f>'OHL Raw'!F438</f>
        <v>1</v>
      </c>
      <c r="H438" s="1">
        <f>'OHL Raw'!U438</f>
        <v>0</v>
      </c>
      <c r="I438" s="1">
        <f>'OHL Raw'!T438</f>
        <v>0</v>
      </c>
      <c r="J438">
        <f>'OHL Raw'!AH438</f>
        <v>0</v>
      </c>
      <c r="K438">
        <f>'OHL Raw'!AI438</f>
        <v>0</v>
      </c>
      <c r="L438" s="1" t="e">
        <f t="shared" si="78"/>
        <v>#DIV/0!</v>
      </c>
      <c r="M438" s="1" t="e">
        <f t="shared" si="79"/>
        <v>#DIV/0!</v>
      </c>
      <c r="N438">
        <f>'OHL Raw'!L438</f>
        <v>0</v>
      </c>
      <c r="O438" s="1" t="e">
        <f t="shared" si="80"/>
        <v>#DIV/0!</v>
      </c>
      <c r="P438">
        <f>'OHL Raw'!AK438</f>
        <v>0</v>
      </c>
      <c r="Q438">
        <f>'OHL Raw'!AN438</f>
        <v>0</v>
      </c>
      <c r="R438">
        <f>'OHL Raw'!AQ438</f>
        <v>0</v>
      </c>
      <c r="S438" s="1" t="e">
        <f t="shared" si="85"/>
        <v>#DIV/0!</v>
      </c>
      <c r="T438" s="1" t="e">
        <f t="shared" si="86"/>
        <v>#DIV/0!</v>
      </c>
      <c r="U438" s="1" t="e">
        <f t="shared" si="87"/>
        <v>#DIV/0!</v>
      </c>
      <c r="V438">
        <f>'OHL Raw'!J438</f>
        <v>0</v>
      </c>
      <c r="W438" s="1" t="e">
        <f t="shared" si="81"/>
        <v>#DIV/0!</v>
      </c>
      <c r="X438">
        <f>'OHL Raw'!G438</f>
        <v>0</v>
      </c>
      <c r="Y438" s="1" t="e">
        <f t="shared" si="82"/>
        <v>#DIV/0!</v>
      </c>
      <c r="Z438">
        <f>'OHL Raw'!AJ438</f>
        <v>0</v>
      </c>
      <c r="AA438">
        <f>'OHL Raw'!AM438</f>
        <v>0</v>
      </c>
      <c r="AB438">
        <f>'OHL Raw'!AP438</f>
        <v>0</v>
      </c>
      <c r="AC438" s="1">
        <f t="shared" si="88"/>
        <v>0</v>
      </c>
      <c r="AD438" s="1" t="e">
        <f t="shared" si="83"/>
        <v>#DIV/0!</v>
      </c>
      <c r="AE438" s="1" t="e">
        <f t="shared" si="89"/>
        <v>#DIV/0!</v>
      </c>
      <c r="AF438" s="1" t="e">
        <f t="shared" si="90"/>
        <v>#DIV/0!</v>
      </c>
      <c r="AG438">
        <f>'OHL Raw'!AB438</f>
        <v>0</v>
      </c>
      <c r="AH438">
        <f>'OHL Raw'!AC438</f>
        <v>0</v>
      </c>
      <c r="AI438">
        <f>'OHL Raw'!AD438</f>
        <v>0</v>
      </c>
      <c r="AJ438">
        <f>'OHL Raw'!AE438</f>
        <v>0</v>
      </c>
    </row>
    <row r="439" spans="1:36" x14ac:dyDescent="0.2">
      <c r="A439" t="str">
        <f>'OHL Raw'!B439</f>
        <v>Ryan Stepien</v>
      </c>
      <c r="B439" t="s">
        <v>1748</v>
      </c>
      <c r="C439" t="str">
        <f>'OHL Raw'!C439</f>
        <v>RW</v>
      </c>
      <c r="D439" t="str">
        <f t="shared" si="84"/>
        <v>F</v>
      </c>
      <c r="E439" t="str">
        <f>IF(ISNUMBER(SEARCH("/",'OHL Raw'!D439))=TRUE,"Multiple",'OHL Raw'!D439)</f>
        <v>SAG</v>
      </c>
      <c r="F439" s="2">
        <f ca="1">ROUNDDOWN('OHL Raw'!E439+((TODAY()-42993)/365),0)</f>
        <v>16</v>
      </c>
      <c r="G439">
        <f>'OHL Raw'!F439</f>
        <v>50</v>
      </c>
      <c r="H439" s="1">
        <f>'OHL Raw'!U439</f>
        <v>10.47</v>
      </c>
      <c r="I439" s="1">
        <f>'OHL Raw'!T439</f>
        <v>523.32000000000005</v>
      </c>
      <c r="J439">
        <f>'OHL Raw'!AH439</f>
        <v>20</v>
      </c>
      <c r="K439">
        <f>'OHL Raw'!AI439</f>
        <v>23</v>
      </c>
      <c r="L439" s="1">
        <f t="shared" si="78"/>
        <v>2.2930520522815865</v>
      </c>
      <c r="M439" s="1">
        <f t="shared" si="79"/>
        <v>2.6370098601238245</v>
      </c>
      <c r="N439">
        <f>'OHL Raw'!L439</f>
        <v>54</v>
      </c>
      <c r="O439" s="1">
        <f t="shared" si="80"/>
        <v>6.1912405411602833</v>
      </c>
      <c r="P439">
        <f>'OHL Raw'!AK439</f>
        <v>12</v>
      </c>
      <c r="Q439">
        <f>'OHL Raw'!AN439</f>
        <v>4</v>
      </c>
      <c r="R439">
        <f>'OHL Raw'!AQ439</f>
        <v>38</v>
      </c>
      <c r="S439" s="1">
        <f t="shared" si="85"/>
        <v>22.222222222222221</v>
      </c>
      <c r="T439" s="1">
        <f t="shared" si="86"/>
        <v>7.4074074074074066</v>
      </c>
      <c r="U439" s="1">
        <f t="shared" si="87"/>
        <v>70.370370370370367</v>
      </c>
      <c r="V439">
        <f>'OHL Raw'!J439</f>
        <v>14</v>
      </c>
      <c r="W439" s="1">
        <f t="shared" si="81"/>
        <v>1.6051364365971106</v>
      </c>
      <c r="X439">
        <f>'OHL Raw'!G439</f>
        <v>10</v>
      </c>
      <c r="Y439" s="1">
        <f t="shared" si="82"/>
        <v>1.1465260261407932</v>
      </c>
      <c r="Z439">
        <f>'OHL Raw'!AJ439</f>
        <v>1</v>
      </c>
      <c r="AA439">
        <f>'OHL Raw'!AM439</f>
        <v>2</v>
      </c>
      <c r="AB439">
        <f>'OHL Raw'!AP439</f>
        <v>7</v>
      </c>
      <c r="AC439" s="1">
        <f t="shared" si="88"/>
        <v>5.6715917797027871</v>
      </c>
      <c r="AD439" s="1">
        <f t="shared" si="83"/>
        <v>0.65026275850754267</v>
      </c>
      <c r="AE439" s="1">
        <f t="shared" si="89"/>
        <v>18.518518518518519</v>
      </c>
      <c r="AF439" s="1">
        <f t="shared" si="90"/>
        <v>10.502947740190347</v>
      </c>
      <c r="AG439">
        <f>'OHL Raw'!AB439</f>
        <v>13.19</v>
      </c>
      <c r="AH439">
        <f>'OHL Raw'!AC439</f>
        <v>13.63</v>
      </c>
      <c r="AI439">
        <f>'OHL Raw'!AD439</f>
        <v>44.19</v>
      </c>
      <c r="AJ439">
        <f>'OHL Raw'!AE439</f>
        <v>53.4</v>
      </c>
    </row>
    <row r="440" spans="1:36" x14ac:dyDescent="0.2">
      <c r="A440" t="str">
        <f>'OHL Raw'!B440</f>
        <v>Ryan Suzuki</v>
      </c>
      <c r="B440" t="s">
        <v>1748</v>
      </c>
      <c r="C440" t="str">
        <f>'OHL Raw'!C440</f>
        <v>C</v>
      </c>
      <c r="D440" t="str">
        <f t="shared" si="84"/>
        <v>F</v>
      </c>
      <c r="E440" t="str">
        <f>IF(ISNUMBER(SEARCH("/",'OHL Raw'!D440))=TRUE,"Multiple",'OHL Raw'!D440)</f>
        <v>BAR</v>
      </c>
      <c r="F440" s="2">
        <f ca="1">ROUNDDOWN('OHL Raw'!E440+((TODAY()-42993)/365),0)</f>
        <v>16</v>
      </c>
      <c r="G440">
        <f>'OHL Raw'!F440</f>
        <v>64</v>
      </c>
      <c r="H440" s="1">
        <f>'OHL Raw'!U440</f>
        <v>12.34</v>
      </c>
      <c r="I440" s="1">
        <f>'OHL Raw'!T440</f>
        <v>789.51</v>
      </c>
      <c r="J440">
        <f>'OHL Raw'!AH440</f>
        <v>52</v>
      </c>
      <c r="K440">
        <f>'OHL Raw'!AI440</f>
        <v>35</v>
      </c>
      <c r="L440" s="1">
        <f t="shared" si="78"/>
        <v>3.9518182163620477</v>
      </c>
      <c r="M440" s="1">
        <f t="shared" si="79"/>
        <v>2.6598776456283013</v>
      </c>
      <c r="N440">
        <f>'OHL Raw'!L440</f>
        <v>73</v>
      </c>
      <c r="O440" s="1">
        <f t="shared" si="80"/>
        <v>5.547744803739028</v>
      </c>
      <c r="P440">
        <f>'OHL Raw'!AK440</f>
        <v>14</v>
      </c>
      <c r="Q440">
        <f>'OHL Raw'!AN440</f>
        <v>20</v>
      </c>
      <c r="R440">
        <f>'OHL Raw'!AQ440</f>
        <v>39</v>
      </c>
      <c r="S440" s="1">
        <f t="shared" si="85"/>
        <v>19.17808219178082</v>
      </c>
      <c r="T440" s="1">
        <f t="shared" si="86"/>
        <v>27.397260273972602</v>
      </c>
      <c r="U440" s="1">
        <f t="shared" si="87"/>
        <v>53.424657534246577</v>
      </c>
      <c r="V440">
        <f>'OHL Raw'!J440</f>
        <v>28</v>
      </c>
      <c r="W440" s="1">
        <f t="shared" si="81"/>
        <v>2.1279021165026411</v>
      </c>
      <c r="X440">
        <f>'OHL Raw'!G440</f>
        <v>12</v>
      </c>
      <c r="Y440" s="1">
        <f t="shared" si="82"/>
        <v>0.9119580499297032</v>
      </c>
      <c r="Z440">
        <f>'OHL Raw'!AJ440</f>
        <v>4</v>
      </c>
      <c r="AA440">
        <f>'OHL Raw'!AM440</f>
        <v>5</v>
      </c>
      <c r="AB440">
        <f>'OHL Raw'!AP440</f>
        <v>3</v>
      </c>
      <c r="AC440" s="1">
        <f t="shared" si="88"/>
        <v>8.7790099153485457</v>
      </c>
      <c r="AD440" s="1">
        <f t="shared" si="83"/>
        <v>0.66717406355956577</v>
      </c>
      <c r="AE440" s="1">
        <f t="shared" si="89"/>
        <v>16.43835616438356</v>
      </c>
      <c r="AF440" s="1">
        <f t="shared" si="90"/>
        <v>12.026040979929514</v>
      </c>
      <c r="AG440">
        <f>'OHL Raw'!AB440</f>
        <v>13.63</v>
      </c>
      <c r="AH440">
        <f>'OHL Raw'!AC440</f>
        <v>14.03</v>
      </c>
      <c r="AI440">
        <f>'OHL Raw'!AD440</f>
        <v>58.6</v>
      </c>
      <c r="AJ440">
        <f>'OHL Raw'!AE440</f>
        <v>49.2</v>
      </c>
    </row>
    <row r="441" spans="1:36" x14ac:dyDescent="0.2">
      <c r="A441" t="str">
        <f>'OHL Raw'!B441</f>
        <v>Ryan Valentini</v>
      </c>
      <c r="B441" t="s">
        <v>1748</v>
      </c>
      <c r="C441" t="str">
        <f>'OHL Raw'!C441</f>
        <v>C</v>
      </c>
      <c r="D441" t="str">
        <f t="shared" si="84"/>
        <v>F</v>
      </c>
      <c r="E441" t="str">
        <f>IF(ISNUMBER(SEARCH("/",'OHL Raw'!D441))=TRUE,"Multiple",'OHL Raw'!D441)</f>
        <v>SBY</v>
      </c>
      <c r="F441" s="2">
        <f ca="1">ROUNDDOWN('OHL Raw'!E441+((TODAY()-42993)/365),0)</f>
        <v>20</v>
      </c>
      <c r="G441">
        <f>'OHL Raw'!F441</f>
        <v>1</v>
      </c>
      <c r="H441" s="1">
        <f>'OHL Raw'!U441</f>
        <v>0</v>
      </c>
      <c r="I441" s="1">
        <f>'OHL Raw'!T441</f>
        <v>0</v>
      </c>
      <c r="J441">
        <f>'OHL Raw'!AH441</f>
        <v>0</v>
      </c>
      <c r="K441">
        <f>'OHL Raw'!AI441</f>
        <v>0</v>
      </c>
      <c r="L441" s="1" t="e">
        <f t="shared" si="78"/>
        <v>#DIV/0!</v>
      </c>
      <c r="M441" s="1" t="e">
        <f t="shared" si="79"/>
        <v>#DIV/0!</v>
      </c>
      <c r="N441">
        <f>'OHL Raw'!L441</f>
        <v>0</v>
      </c>
      <c r="O441" s="1" t="e">
        <f t="shared" si="80"/>
        <v>#DIV/0!</v>
      </c>
      <c r="P441">
        <f>'OHL Raw'!AK441</f>
        <v>0</v>
      </c>
      <c r="Q441">
        <f>'OHL Raw'!AN441</f>
        <v>0</v>
      </c>
      <c r="R441">
        <f>'OHL Raw'!AQ441</f>
        <v>0</v>
      </c>
      <c r="S441" s="1" t="e">
        <f t="shared" si="85"/>
        <v>#DIV/0!</v>
      </c>
      <c r="T441" s="1" t="e">
        <f t="shared" si="86"/>
        <v>#DIV/0!</v>
      </c>
      <c r="U441" s="1" t="e">
        <f t="shared" si="87"/>
        <v>#DIV/0!</v>
      </c>
      <c r="V441">
        <f>'OHL Raw'!J441</f>
        <v>0</v>
      </c>
      <c r="W441" s="1" t="e">
        <f t="shared" si="81"/>
        <v>#DIV/0!</v>
      </c>
      <c r="X441">
        <f>'OHL Raw'!G441</f>
        <v>0</v>
      </c>
      <c r="Y441" s="1" t="e">
        <f t="shared" si="82"/>
        <v>#DIV/0!</v>
      </c>
      <c r="Z441">
        <f>'OHL Raw'!AJ441</f>
        <v>0</v>
      </c>
      <c r="AA441">
        <f>'OHL Raw'!AM441</f>
        <v>0</v>
      </c>
      <c r="AB441">
        <f>'OHL Raw'!AP441</f>
        <v>0</v>
      </c>
      <c r="AC441" s="1">
        <f t="shared" si="88"/>
        <v>0</v>
      </c>
      <c r="AD441" s="1" t="e">
        <f t="shared" si="83"/>
        <v>#DIV/0!</v>
      </c>
      <c r="AE441" s="1" t="e">
        <f t="shared" si="89"/>
        <v>#DIV/0!</v>
      </c>
      <c r="AF441" s="1" t="e">
        <f t="shared" si="90"/>
        <v>#DIV/0!</v>
      </c>
      <c r="AG441">
        <f>'OHL Raw'!AB441</f>
        <v>0</v>
      </c>
      <c r="AH441">
        <f>'OHL Raw'!AC441</f>
        <v>0</v>
      </c>
      <c r="AI441">
        <f>'OHL Raw'!AD441</f>
        <v>0</v>
      </c>
      <c r="AJ441">
        <f>'OHL Raw'!AE441</f>
        <v>0</v>
      </c>
    </row>
    <row r="442" spans="1:36" x14ac:dyDescent="0.2">
      <c r="A442" t="str">
        <f>'OHL Raw'!B442</f>
        <v>Ryan Wells</v>
      </c>
      <c r="B442" t="s">
        <v>1748</v>
      </c>
      <c r="C442" t="str">
        <f>'OHL Raw'!C442</f>
        <v>D</v>
      </c>
      <c r="D442" t="str">
        <f t="shared" si="84"/>
        <v>D</v>
      </c>
      <c r="E442" t="str">
        <f>IF(ISNUMBER(SEARCH("/",'OHL Raw'!D442))=TRUE,"Multiple",'OHL Raw'!D442)</f>
        <v>MISS</v>
      </c>
      <c r="F442" s="2">
        <f ca="1">ROUNDDOWN('OHL Raw'!E442+((TODAY()-42993)/365),0)</f>
        <v>18</v>
      </c>
      <c r="G442">
        <f>'OHL Raw'!F442</f>
        <v>23</v>
      </c>
      <c r="H442" s="1">
        <f>'OHL Raw'!U442</f>
        <v>15.77</v>
      </c>
      <c r="I442" s="1">
        <f>'OHL Raw'!T442</f>
        <v>362.81</v>
      </c>
      <c r="J442">
        <f>'OHL Raw'!AH442</f>
        <v>20</v>
      </c>
      <c r="K442">
        <f>'OHL Raw'!AI442</f>
        <v>22</v>
      </c>
      <c r="L442" s="1">
        <f t="shared" si="78"/>
        <v>3.3075163308618838</v>
      </c>
      <c r="M442" s="1">
        <f t="shared" si="79"/>
        <v>3.6382679639480719</v>
      </c>
      <c r="N442">
        <f>'OHL Raw'!L442</f>
        <v>18</v>
      </c>
      <c r="O442" s="1">
        <f t="shared" si="80"/>
        <v>2.9767646977756952</v>
      </c>
      <c r="P442">
        <f>'OHL Raw'!AK442</f>
        <v>0</v>
      </c>
      <c r="Q442">
        <f>'OHL Raw'!AN442</f>
        <v>1</v>
      </c>
      <c r="R442">
        <f>'OHL Raw'!AQ442</f>
        <v>17</v>
      </c>
      <c r="S442" s="1">
        <f t="shared" si="85"/>
        <v>0</v>
      </c>
      <c r="T442" s="1">
        <f t="shared" si="86"/>
        <v>5.5555555555555554</v>
      </c>
      <c r="U442" s="1">
        <f t="shared" si="87"/>
        <v>94.444444444444443</v>
      </c>
      <c r="V442">
        <f>'OHL Raw'!J442</f>
        <v>2</v>
      </c>
      <c r="W442" s="1">
        <f t="shared" si="81"/>
        <v>0.33075163308618838</v>
      </c>
      <c r="X442">
        <f>'OHL Raw'!G442</f>
        <v>0</v>
      </c>
      <c r="Y442" s="1">
        <f t="shared" si="82"/>
        <v>0</v>
      </c>
      <c r="Z442">
        <f>'OHL Raw'!AJ442</f>
        <v>0</v>
      </c>
      <c r="AA442">
        <f>'OHL Raw'!AM442</f>
        <v>0</v>
      </c>
      <c r="AB442">
        <f>'OHL Raw'!AP442</f>
        <v>0</v>
      </c>
      <c r="AC442" s="1">
        <f t="shared" si="88"/>
        <v>1.2553644410503864</v>
      </c>
      <c r="AD442" s="1">
        <f t="shared" si="83"/>
        <v>0.20760691949787269</v>
      </c>
      <c r="AE442" s="1">
        <f t="shared" si="89"/>
        <v>0</v>
      </c>
      <c r="AF442" s="1">
        <f t="shared" si="90"/>
        <v>6.9742468947243692</v>
      </c>
      <c r="AG442">
        <f>'OHL Raw'!AB442</f>
        <v>15.36</v>
      </c>
      <c r="AH442">
        <f>'OHL Raw'!AC442</f>
        <v>14.2</v>
      </c>
      <c r="AI442">
        <f>'OHL Raw'!AD442</f>
        <v>50.29</v>
      </c>
      <c r="AJ442">
        <f>'OHL Raw'!AE442</f>
        <v>51.09</v>
      </c>
    </row>
    <row r="443" spans="1:36" x14ac:dyDescent="0.2">
      <c r="A443" t="str">
        <f>'OHL Raw'!B443</f>
        <v>Sam Bitten</v>
      </c>
      <c r="B443" t="s">
        <v>1748</v>
      </c>
      <c r="C443" t="str">
        <f>'OHL Raw'!C443</f>
        <v>C</v>
      </c>
      <c r="D443" t="str">
        <f t="shared" si="84"/>
        <v>F</v>
      </c>
      <c r="E443" t="str">
        <f>IF(ISNUMBER(SEARCH("/",'OHL Raw'!D443))=TRUE,"Multiple",'OHL Raw'!D443)</f>
        <v>OTT</v>
      </c>
      <c r="F443" s="2">
        <f ca="1">ROUNDDOWN('OHL Raw'!E443+((TODAY()-42993)/365),0)</f>
        <v>18</v>
      </c>
      <c r="G443">
        <f>'OHL Raw'!F443</f>
        <v>68</v>
      </c>
      <c r="H443" s="1">
        <f>'OHL Raw'!U443</f>
        <v>10.4</v>
      </c>
      <c r="I443" s="1">
        <f>'OHL Raw'!T443</f>
        <v>707.12</v>
      </c>
      <c r="J443">
        <f>'OHL Raw'!AH443</f>
        <v>27</v>
      </c>
      <c r="K443">
        <f>'OHL Raw'!AI443</f>
        <v>36</v>
      </c>
      <c r="L443" s="1">
        <f t="shared" si="78"/>
        <v>2.2909831428894671</v>
      </c>
      <c r="M443" s="1">
        <f t="shared" si="79"/>
        <v>3.0546441905192894</v>
      </c>
      <c r="N443">
        <f>'OHL Raw'!L443</f>
        <v>65</v>
      </c>
      <c r="O443" s="1">
        <f t="shared" si="80"/>
        <v>5.5153297884376054</v>
      </c>
      <c r="P443">
        <f>'OHL Raw'!AK443</f>
        <v>15</v>
      </c>
      <c r="Q443">
        <f>'OHL Raw'!AN443</f>
        <v>14</v>
      </c>
      <c r="R443">
        <f>'OHL Raw'!AQ443</f>
        <v>36</v>
      </c>
      <c r="S443" s="1">
        <f t="shared" si="85"/>
        <v>23.076923076923077</v>
      </c>
      <c r="T443" s="1">
        <f t="shared" si="86"/>
        <v>21.53846153846154</v>
      </c>
      <c r="U443" s="1">
        <f t="shared" si="87"/>
        <v>55.384615384615387</v>
      </c>
      <c r="V443">
        <f>'OHL Raw'!J443</f>
        <v>15</v>
      </c>
      <c r="W443" s="1">
        <f t="shared" si="81"/>
        <v>1.2727684127163708</v>
      </c>
      <c r="X443">
        <f>'OHL Raw'!G443</f>
        <v>7</v>
      </c>
      <c r="Y443" s="1">
        <f t="shared" si="82"/>
        <v>0.59395859260097295</v>
      </c>
      <c r="Z443">
        <f>'OHL Raw'!AJ443</f>
        <v>2</v>
      </c>
      <c r="AA443">
        <f>'OHL Raw'!AM443</f>
        <v>0</v>
      </c>
      <c r="AB443">
        <f>'OHL Raw'!AP443</f>
        <v>5</v>
      </c>
      <c r="AC443" s="1">
        <f t="shared" si="88"/>
        <v>7.8209522763280184</v>
      </c>
      <c r="AD443" s="1">
        <f t="shared" si="83"/>
        <v>0.66361740097816657</v>
      </c>
      <c r="AE443" s="1">
        <f t="shared" si="89"/>
        <v>10.76923076923077</v>
      </c>
      <c r="AF443" s="1">
        <f t="shared" si="90"/>
        <v>12.032234271273873</v>
      </c>
      <c r="AG443">
        <f>'OHL Raw'!AB443</f>
        <v>12.89</v>
      </c>
      <c r="AH443">
        <f>'OHL Raw'!AC443</f>
        <v>13.74</v>
      </c>
      <c r="AI443">
        <f>'OHL Raw'!AD443</f>
        <v>44.41</v>
      </c>
      <c r="AJ443">
        <f>'OHL Raw'!AE443</f>
        <v>51.41</v>
      </c>
    </row>
    <row r="444" spans="1:36" x14ac:dyDescent="0.2">
      <c r="A444" t="str">
        <f>'OHL Raw'!B444</f>
        <v>Sam Field</v>
      </c>
      <c r="B444" t="s">
        <v>1748</v>
      </c>
      <c r="C444" t="str">
        <f>'OHL Raw'!C444</f>
        <v>RW</v>
      </c>
      <c r="D444" t="str">
        <f t="shared" si="84"/>
        <v>F</v>
      </c>
      <c r="E444" t="str">
        <f>IF(ISNUMBER(SEARCH("/",'OHL Raw'!D444))=TRUE,"Multiple",'OHL Raw'!D444)</f>
        <v>KGN</v>
      </c>
      <c r="F444" s="2">
        <f ca="1">ROUNDDOWN('OHL Raw'!E444+((TODAY()-42993)/365),0)</f>
        <v>20</v>
      </c>
      <c r="G444">
        <f>'OHL Raw'!F444</f>
        <v>14</v>
      </c>
      <c r="H444" s="1">
        <f>'OHL Raw'!U444</f>
        <v>10.59</v>
      </c>
      <c r="I444" s="1">
        <f>'OHL Raw'!T444</f>
        <v>148.31</v>
      </c>
      <c r="J444">
        <f>'OHL Raw'!AH444</f>
        <v>7</v>
      </c>
      <c r="K444">
        <f>'OHL Raw'!AI444</f>
        <v>6</v>
      </c>
      <c r="L444" s="1">
        <f t="shared" si="78"/>
        <v>2.8319061425392755</v>
      </c>
      <c r="M444" s="1">
        <f t="shared" si="79"/>
        <v>2.4273481221765221</v>
      </c>
      <c r="N444">
        <f>'OHL Raw'!L444</f>
        <v>18</v>
      </c>
      <c r="O444" s="1">
        <f t="shared" si="80"/>
        <v>7.2820443665295667</v>
      </c>
      <c r="P444">
        <f>'OHL Raw'!AK444</f>
        <v>4</v>
      </c>
      <c r="Q444">
        <f>'OHL Raw'!AN444</f>
        <v>1</v>
      </c>
      <c r="R444">
        <f>'OHL Raw'!AQ444</f>
        <v>13</v>
      </c>
      <c r="S444" s="1">
        <f t="shared" si="85"/>
        <v>22.222222222222221</v>
      </c>
      <c r="T444" s="1">
        <f t="shared" si="86"/>
        <v>5.5555555555555554</v>
      </c>
      <c r="U444" s="1">
        <f t="shared" si="87"/>
        <v>72.222222222222214</v>
      </c>
      <c r="V444">
        <f>'OHL Raw'!J444</f>
        <v>4</v>
      </c>
      <c r="W444" s="1">
        <f t="shared" si="81"/>
        <v>1.6182320814510147</v>
      </c>
      <c r="X444">
        <f>'OHL Raw'!G444</f>
        <v>4</v>
      </c>
      <c r="Y444" s="1">
        <f t="shared" si="82"/>
        <v>1.6182320814510147</v>
      </c>
      <c r="Z444">
        <f>'OHL Raw'!AJ444</f>
        <v>2</v>
      </c>
      <c r="AA444">
        <f>'OHL Raw'!AM444</f>
        <v>1</v>
      </c>
      <c r="AB444">
        <f>'OHL Raw'!AP444</f>
        <v>1</v>
      </c>
      <c r="AC444" s="1">
        <f t="shared" si="88"/>
        <v>1.8574916124172052</v>
      </c>
      <c r="AD444" s="1">
        <f t="shared" si="83"/>
        <v>0.75146312955992378</v>
      </c>
      <c r="AE444" s="1">
        <f t="shared" si="89"/>
        <v>22.222222222222221</v>
      </c>
      <c r="AF444" s="1">
        <f t="shared" si="90"/>
        <v>10.319397846762252</v>
      </c>
      <c r="AG444">
        <f>'OHL Raw'!AB444</f>
        <v>13.97</v>
      </c>
      <c r="AH444">
        <f>'OHL Raw'!AC444</f>
        <v>13.54</v>
      </c>
      <c r="AI444">
        <f>'OHL Raw'!AD444</f>
        <v>50.68</v>
      </c>
      <c r="AJ444">
        <f>'OHL Raw'!AE444</f>
        <v>51.43</v>
      </c>
    </row>
    <row r="445" spans="1:36" x14ac:dyDescent="0.2">
      <c r="A445" t="str">
        <f>'OHL Raw'!B445</f>
        <v>Sam Miletic</v>
      </c>
      <c r="B445" t="s">
        <v>1748</v>
      </c>
      <c r="C445" t="str">
        <f>'OHL Raw'!C445</f>
        <v>LW</v>
      </c>
      <c r="D445" t="str">
        <f t="shared" si="84"/>
        <v>F</v>
      </c>
      <c r="E445" t="str">
        <f>IF(ISNUMBER(SEARCH("/",'OHL Raw'!D445))=TRUE,"Multiple",'OHL Raw'!D445)</f>
        <v>Multiple</v>
      </c>
      <c r="F445" s="2">
        <f ca="1">ROUNDDOWN('OHL Raw'!E445+((TODAY()-42993)/365),0)</f>
        <v>21</v>
      </c>
      <c r="G445">
        <f>'OHL Raw'!F445</f>
        <v>63</v>
      </c>
      <c r="H445" s="1">
        <f>'OHL Raw'!U445</f>
        <v>17.16</v>
      </c>
      <c r="I445" s="1">
        <f>'OHL Raw'!T445</f>
        <v>1081.3399999999999</v>
      </c>
      <c r="J445">
        <f>'OHL Raw'!AH445</f>
        <v>74</v>
      </c>
      <c r="K445">
        <f>'OHL Raw'!AI445</f>
        <v>42</v>
      </c>
      <c r="L445" s="1">
        <f t="shared" si="78"/>
        <v>4.1060166090221388</v>
      </c>
      <c r="M445" s="1">
        <f t="shared" si="79"/>
        <v>2.3304418591747278</v>
      </c>
      <c r="N445">
        <f>'OHL Raw'!L445</f>
        <v>173</v>
      </c>
      <c r="O445" s="1">
        <f t="shared" si="80"/>
        <v>9.5992009913625687</v>
      </c>
      <c r="P445">
        <f>'OHL Raw'!AK445</f>
        <v>32</v>
      </c>
      <c r="Q445">
        <f>'OHL Raw'!AN445</f>
        <v>22</v>
      </c>
      <c r="R445">
        <f>'OHL Raw'!AQ445</f>
        <v>119</v>
      </c>
      <c r="S445" s="1">
        <f t="shared" si="85"/>
        <v>18.497109826589593</v>
      </c>
      <c r="T445" s="1">
        <f t="shared" si="86"/>
        <v>12.716763005780345</v>
      </c>
      <c r="U445" s="1">
        <f t="shared" si="87"/>
        <v>68.786127167630056</v>
      </c>
      <c r="V445">
        <f>'OHL Raw'!J445</f>
        <v>43</v>
      </c>
      <c r="W445" s="1">
        <f t="shared" si="81"/>
        <v>2.3859285701074597</v>
      </c>
      <c r="X445">
        <f>'OHL Raw'!G445</f>
        <v>25</v>
      </c>
      <c r="Y445" s="1">
        <f t="shared" si="82"/>
        <v>1.3871677733182903</v>
      </c>
      <c r="Z445">
        <f>'OHL Raw'!AJ445</f>
        <v>7</v>
      </c>
      <c r="AA445">
        <f>'OHL Raw'!AM445</f>
        <v>6</v>
      </c>
      <c r="AB445">
        <f>'OHL Raw'!AP445</f>
        <v>12</v>
      </c>
      <c r="AC445" s="1">
        <f t="shared" si="88"/>
        <v>18.110413285841659</v>
      </c>
      <c r="AD445" s="1">
        <f t="shared" si="83"/>
        <v>1.0048872668637983</v>
      </c>
      <c r="AE445" s="1">
        <f t="shared" si="89"/>
        <v>14.450867052023122</v>
      </c>
      <c r="AF445" s="1">
        <f t="shared" si="90"/>
        <v>10.468446986035641</v>
      </c>
      <c r="AG445">
        <f>'OHL Raw'!AB445</f>
        <v>14.73</v>
      </c>
      <c r="AH445">
        <f>'OHL Raw'!AC445</f>
        <v>14.2</v>
      </c>
      <c r="AI445">
        <f>'OHL Raw'!AD445</f>
        <v>54.7</v>
      </c>
      <c r="AJ445">
        <f>'OHL Raw'!AE445</f>
        <v>49.86</v>
      </c>
    </row>
    <row r="446" spans="1:36" x14ac:dyDescent="0.2">
      <c r="A446" t="str">
        <f>'OHL Raw'!B446</f>
        <v>Sam Rhodes</v>
      </c>
      <c r="B446" t="s">
        <v>1748</v>
      </c>
      <c r="C446" t="str">
        <f>'OHL Raw'!C446</f>
        <v>C</v>
      </c>
      <c r="D446" t="str">
        <f t="shared" si="84"/>
        <v>F</v>
      </c>
      <c r="E446" t="str">
        <f>IF(ISNUMBER(SEARCH("/",'OHL Raw'!D446))=TRUE,"Multiple",'OHL Raw'!D446)</f>
        <v>BAR</v>
      </c>
      <c r="F446" s="2">
        <f ca="1">ROUNDDOWN('OHL Raw'!E446+((TODAY()-42993)/365),0)</f>
        <v>18</v>
      </c>
      <c r="G446">
        <f>'OHL Raw'!F446</f>
        <v>45</v>
      </c>
      <c r="H446" s="1">
        <f>'OHL Raw'!U446</f>
        <v>7.8</v>
      </c>
      <c r="I446" s="1">
        <f>'OHL Raw'!T446</f>
        <v>351.03</v>
      </c>
      <c r="J446">
        <f>'OHL Raw'!AH446</f>
        <v>11</v>
      </c>
      <c r="K446">
        <f>'OHL Raw'!AI446</f>
        <v>14</v>
      </c>
      <c r="L446" s="1">
        <f t="shared" si="78"/>
        <v>1.880181181095633</v>
      </c>
      <c r="M446" s="1">
        <f t="shared" si="79"/>
        <v>2.3929578668489873</v>
      </c>
      <c r="N446">
        <f>'OHL Raw'!L446</f>
        <v>41</v>
      </c>
      <c r="O446" s="1">
        <f t="shared" si="80"/>
        <v>7.007948038629177</v>
      </c>
      <c r="P446">
        <f>'OHL Raw'!AK446</f>
        <v>6</v>
      </c>
      <c r="Q446">
        <f>'OHL Raw'!AN446</f>
        <v>2</v>
      </c>
      <c r="R446">
        <f>'OHL Raw'!AQ446</f>
        <v>33</v>
      </c>
      <c r="S446" s="1">
        <f t="shared" si="85"/>
        <v>14.634146341463413</v>
      </c>
      <c r="T446" s="1">
        <f t="shared" si="86"/>
        <v>4.8780487804878048</v>
      </c>
      <c r="U446" s="1">
        <f t="shared" si="87"/>
        <v>80.487804878048792</v>
      </c>
      <c r="V446">
        <f>'OHL Raw'!J446</f>
        <v>3</v>
      </c>
      <c r="W446" s="1">
        <f t="shared" si="81"/>
        <v>0.51277668575335444</v>
      </c>
      <c r="X446">
        <f>'OHL Raw'!G446</f>
        <v>3</v>
      </c>
      <c r="Y446" s="1">
        <f t="shared" si="82"/>
        <v>0.51277668575335444</v>
      </c>
      <c r="Z446">
        <f>'OHL Raw'!AJ446</f>
        <v>2</v>
      </c>
      <c r="AA446">
        <f>'OHL Raw'!AM446</f>
        <v>1</v>
      </c>
      <c r="AB446">
        <f>'OHL Raw'!AP446</f>
        <v>0</v>
      </c>
      <c r="AC446" s="1">
        <f t="shared" si="88"/>
        <v>3.7350994998730056</v>
      </c>
      <c r="AD446" s="1">
        <f t="shared" si="83"/>
        <v>0.63842398083463059</v>
      </c>
      <c r="AE446" s="1">
        <f t="shared" si="89"/>
        <v>7.3170731707317067</v>
      </c>
      <c r="AF446" s="1">
        <f t="shared" si="90"/>
        <v>9.1099987801780618</v>
      </c>
      <c r="AG446">
        <f>'OHL Raw'!AB446</f>
        <v>12.79</v>
      </c>
      <c r="AH446">
        <f>'OHL Raw'!AC446</f>
        <v>13.47</v>
      </c>
      <c r="AI446">
        <f>'OHL Raw'!AD446</f>
        <v>55.64</v>
      </c>
      <c r="AJ446">
        <f>'OHL Raw'!AE446</f>
        <v>47.94</v>
      </c>
    </row>
    <row r="447" spans="1:36" x14ac:dyDescent="0.2">
      <c r="A447" t="str">
        <f>'OHL Raw'!B447</f>
        <v>Samuel Hatto</v>
      </c>
      <c r="B447" t="s">
        <v>1748</v>
      </c>
      <c r="C447" t="str">
        <f>'OHL Raw'!C447</f>
        <v>RW</v>
      </c>
      <c r="D447" t="str">
        <f t="shared" si="84"/>
        <v>F</v>
      </c>
      <c r="E447" t="str">
        <f>IF(ISNUMBER(SEARCH("/",'OHL Raw'!D447))=TRUE,"Multiple",'OHL Raw'!D447)</f>
        <v>GAT</v>
      </c>
      <c r="F447" s="2">
        <f ca="1">ROUNDDOWN('OHL Raw'!E447+((TODAY()-42993)/365),0)</f>
        <v>18</v>
      </c>
      <c r="G447">
        <f>'OHL Raw'!F447</f>
        <v>2</v>
      </c>
      <c r="H447" s="1">
        <f>'OHL Raw'!U447</f>
        <v>0</v>
      </c>
      <c r="I447" s="1">
        <f>'OHL Raw'!T447</f>
        <v>0</v>
      </c>
      <c r="J447">
        <f>'OHL Raw'!AH447</f>
        <v>0</v>
      </c>
      <c r="K447">
        <f>'OHL Raw'!AI447</f>
        <v>0</v>
      </c>
      <c r="L447" s="1" t="e">
        <f t="shared" si="78"/>
        <v>#DIV/0!</v>
      </c>
      <c r="M447" s="1" t="e">
        <f t="shared" si="79"/>
        <v>#DIV/0!</v>
      </c>
      <c r="N447">
        <f>'OHL Raw'!L447</f>
        <v>0</v>
      </c>
      <c r="O447" s="1" t="e">
        <f t="shared" si="80"/>
        <v>#DIV/0!</v>
      </c>
      <c r="P447">
        <f>'OHL Raw'!AK447</f>
        <v>0</v>
      </c>
      <c r="Q447">
        <f>'OHL Raw'!AN447</f>
        <v>0</v>
      </c>
      <c r="R447">
        <f>'OHL Raw'!AQ447</f>
        <v>0</v>
      </c>
      <c r="S447" s="1" t="e">
        <f t="shared" si="85"/>
        <v>#DIV/0!</v>
      </c>
      <c r="T447" s="1" t="e">
        <f t="shared" si="86"/>
        <v>#DIV/0!</v>
      </c>
      <c r="U447" s="1" t="e">
        <f t="shared" si="87"/>
        <v>#DIV/0!</v>
      </c>
      <c r="V447">
        <f>'OHL Raw'!J447</f>
        <v>0</v>
      </c>
      <c r="W447" s="1" t="e">
        <f t="shared" si="81"/>
        <v>#DIV/0!</v>
      </c>
      <c r="X447">
        <f>'OHL Raw'!G447</f>
        <v>0</v>
      </c>
      <c r="Y447" s="1" t="e">
        <f t="shared" si="82"/>
        <v>#DIV/0!</v>
      </c>
      <c r="Z447">
        <f>'OHL Raw'!AJ447</f>
        <v>0</v>
      </c>
      <c r="AA447">
        <f>'OHL Raw'!AM447</f>
        <v>0</v>
      </c>
      <c r="AB447">
        <f>'OHL Raw'!AP447</f>
        <v>0</v>
      </c>
      <c r="AC447" s="1">
        <f t="shared" si="88"/>
        <v>0</v>
      </c>
      <c r="AD447" s="1" t="e">
        <f t="shared" si="83"/>
        <v>#DIV/0!</v>
      </c>
      <c r="AE447" s="1" t="e">
        <f t="shared" si="89"/>
        <v>#DIV/0!</v>
      </c>
      <c r="AF447" s="1" t="e">
        <f t="shared" si="90"/>
        <v>#DIV/0!</v>
      </c>
      <c r="AG447">
        <f>'OHL Raw'!AB447</f>
        <v>0</v>
      </c>
      <c r="AH447">
        <f>'OHL Raw'!AC447</f>
        <v>0</v>
      </c>
      <c r="AI447">
        <f>'OHL Raw'!AD447</f>
        <v>0</v>
      </c>
      <c r="AJ447">
        <f>'OHL Raw'!AE447</f>
        <v>0</v>
      </c>
    </row>
    <row r="448" spans="1:36" x14ac:dyDescent="0.2">
      <c r="A448" t="str">
        <f>'OHL Raw'!B448</f>
        <v>Sasha Chmelevski</v>
      </c>
      <c r="B448" t="s">
        <v>1748</v>
      </c>
      <c r="C448" t="str">
        <f>'OHL Raw'!C448</f>
        <v>C</v>
      </c>
      <c r="D448" t="str">
        <f t="shared" si="84"/>
        <v>F</v>
      </c>
      <c r="E448" t="str">
        <f>IF(ISNUMBER(SEARCH("/",'OHL Raw'!D448))=TRUE,"Multiple",'OHL Raw'!D448)</f>
        <v>OTT</v>
      </c>
      <c r="F448" s="2">
        <f ca="1">ROUNDDOWN('OHL Raw'!E448+((TODAY()-42993)/365),0)</f>
        <v>18</v>
      </c>
      <c r="G448">
        <f>'OHL Raw'!F448</f>
        <v>68</v>
      </c>
      <c r="H448" s="1">
        <f>'OHL Raw'!U448</f>
        <v>17.2</v>
      </c>
      <c r="I448" s="1">
        <f>'OHL Raw'!T448</f>
        <v>1169.3900000000001</v>
      </c>
      <c r="J448">
        <f>'OHL Raw'!AH448</f>
        <v>72</v>
      </c>
      <c r="K448">
        <f>'OHL Raw'!AI448</f>
        <v>68</v>
      </c>
      <c r="L448" s="1">
        <f t="shared" si="78"/>
        <v>3.6942337457990915</v>
      </c>
      <c r="M448" s="1">
        <f t="shared" si="79"/>
        <v>3.4889985376991421</v>
      </c>
      <c r="N448">
        <f>'OHL Raw'!L448</f>
        <v>215</v>
      </c>
      <c r="O448" s="1">
        <f t="shared" si="80"/>
        <v>11.031392435372288</v>
      </c>
      <c r="P448">
        <f>'OHL Raw'!AK448</f>
        <v>38</v>
      </c>
      <c r="Q448">
        <f>'OHL Raw'!AN448</f>
        <v>33</v>
      </c>
      <c r="R448">
        <f>'OHL Raw'!AQ448</f>
        <v>144</v>
      </c>
      <c r="S448" s="1">
        <f t="shared" si="85"/>
        <v>17.674418604651162</v>
      </c>
      <c r="T448" s="1">
        <f t="shared" si="86"/>
        <v>15.348837209302326</v>
      </c>
      <c r="U448" s="1">
        <f t="shared" si="87"/>
        <v>66.976744186046517</v>
      </c>
      <c r="V448">
        <f>'OHL Raw'!J448</f>
        <v>40</v>
      </c>
      <c r="W448" s="1">
        <f t="shared" si="81"/>
        <v>2.0523520809994951</v>
      </c>
      <c r="X448">
        <f>'OHL Raw'!G448</f>
        <v>26</v>
      </c>
      <c r="Y448" s="1">
        <f t="shared" si="82"/>
        <v>1.334028852649672</v>
      </c>
      <c r="Z448">
        <f>'OHL Raw'!AJ448</f>
        <v>6</v>
      </c>
      <c r="AA448">
        <f>'OHL Raw'!AM448</f>
        <v>6</v>
      </c>
      <c r="AB448">
        <f>'OHL Raw'!AP448</f>
        <v>14</v>
      </c>
      <c r="AC448" s="1">
        <f t="shared" si="88"/>
        <v>22.801801239919602</v>
      </c>
      <c r="AD448" s="1">
        <f t="shared" si="83"/>
        <v>1.1699331056321467</v>
      </c>
      <c r="AE448" s="1">
        <f t="shared" si="89"/>
        <v>12.093023255813954</v>
      </c>
      <c r="AF448" s="1">
        <f t="shared" si="90"/>
        <v>10.605488948799815</v>
      </c>
      <c r="AG448">
        <f>'OHL Raw'!AB448</f>
        <v>15.43</v>
      </c>
      <c r="AH448">
        <f>'OHL Raw'!AC448</f>
        <v>14.34</v>
      </c>
      <c r="AI448">
        <f>'OHL Raw'!AD448</f>
        <v>47.8</v>
      </c>
      <c r="AJ448">
        <f>'OHL Raw'!AE448</f>
        <v>51.97</v>
      </c>
    </row>
    <row r="449" spans="1:36" x14ac:dyDescent="0.2">
      <c r="A449" t="str">
        <f>'OHL Raw'!B449</f>
        <v>Sean Allen</v>
      </c>
      <c r="B449" t="s">
        <v>1748</v>
      </c>
      <c r="C449" t="str">
        <f>'OHL Raw'!C449</f>
        <v>D</v>
      </c>
      <c r="D449" t="str">
        <f t="shared" si="84"/>
        <v>D</v>
      </c>
      <c r="E449" t="str">
        <f>IF(ISNUMBER(SEARCH("/",'OHL Raw'!D449))=TRUE,"Multiple",'OHL Raw'!D449)</f>
        <v>OSH</v>
      </c>
      <c r="F449" s="2">
        <f ca="1">ROUNDDOWN('OHL Raw'!E449+((TODAY()-42993)/365),0)</f>
        <v>20</v>
      </c>
      <c r="G449">
        <f>'OHL Raw'!F449</f>
        <v>52</v>
      </c>
      <c r="H449" s="1">
        <f>'OHL Raw'!U449</f>
        <v>12.7</v>
      </c>
      <c r="I449" s="1">
        <f>'OHL Raw'!T449</f>
        <v>660.38</v>
      </c>
      <c r="J449">
        <f>'OHL Raw'!AH449</f>
        <v>36</v>
      </c>
      <c r="K449">
        <f>'OHL Raw'!AI449</f>
        <v>32</v>
      </c>
      <c r="L449" s="1">
        <f t="shared" si="78"/>
        <v>3.270844059480905</v>
      </c>
      <c r="M449" s="1">
        <f t="shared" si="79"/>
        <v>2.9074169417608045</v>
      </c>
      <c r="N449">
        <f>'OHL Raw'!L449</f>
        <v>25</v>
      </c>
      <c r="O449" s="1">
        <f t="shared" si="80"/>
        <v>2.2714194857506285</v>
      </c>
      <c r="P449">
        <f>'OHL Raw'!AK449</f>
        <v>0</v>
      </c>
      <c r="Q449">
        <f>'OHL Raw'!AN449</f>
        <v>0</v>
      </c>
      <c r="R449">
        <f>'OHL Raw'!AQ449</f>
        <v>25</v>
      </c>
      <c r="S449" s="1">
        <f t="shared" si="85"/>
        <v>0</v>
      </c>
      <c r="T449" s="1">
        <f t="shared" si="86"/>
        <v>0</v>
      </c>
      <c r="U449" s="1">
        <f t="shared" si="87"/>
        <v>100</v>
      </c>
      <c r="V449">
        <f>'OHL Raw'!J449</f>
        <v>1</v>
      </c>
      <c r="W449" s="1">
        <f t="shared" si="81"/>
        <v>9.0856779430025139E-2</v>
      </c>
      <c r="X449">
        <f>'OHL Raw'!G449</f>
        <v>0</v>
      </c>
      <c r="Y449" s="1">
        <f t="shared" si="82"/>
        <v>0</v>
      </c>
      <c r="Z449">
        <f>'OHL Raw'!AJ449</f>
        <v>0</v>
      </c>
      <c r="AA449">
        <f>'OHL Raw'!AM449</f>
        <v>0</v>
      </c>
      <c r="AB449">
        <f>'OHL Raw'!AP449</f>
        <v>0</v>
      </c>
      <c r="AC449" s="1">
        <f t="shared" si="88"/>
        <v>1.6058993036100218</v>
      </c>
      <c r="AD449" s="1">
        <f t="shared" si="83"/>
        <v>0.14590683881492672</v>
      </c>
      <c r="AE449" s="1">
        <f t="shared" si="89"/>
        <v>0</v>
      </c>
      <c r="AF449" s="1">
        <f t="shared" si="90"/>
        <v>6.423597214440087</v>
      </c>
      <c r="AG449">
        <f>'OHL Raw'!AB449</f>
        <v>12.91</v>
      </c>
      <c r="AH449">
        <f>'OHL Raw'!AC449</f>
        <v>13.91</v>
      </c>
      <c r="AI449">
        <f>'OHL Raw'!AD449</f>
        <v>50.4</v>
      </c>
      <c r="AJ449">
        <f>'OHL Raw'!AE449</f>
        <v>49.11</v>
      </c>
    </row>
    <row r="450" spans="1:36" x14ac:dyDescent="0.2">
      <c r="A450" t="str">
        <f>'OHL Raw'!B450</f>
        <v>Sean Day</v>
      </c>
      <c r="B450" t="s">
        <v>1748</v>
      </c>
      <c r="C450" t="str">
        <f>'OHL Raw'!C450</f>
        <v>D</v>
      </c>
      <c r="D450" t="str">
        <f t="shared" si="84"/>
        <v>D</v>
      </c>
      <c r="E450" t="str">
        <f>IF(ISNUMBER(SEARCH("/",'OHL Raw'!D450))=TRUE,"Multiple",'OHL Raw'!D450)</f>
        <v>Multiple</v>
      </c>
      <c r="F450" s="2">
        <f ca="1">ROUNDDOWN('OHL Raw'!E450+((TODAY()-42993)/365),0)</f>
        <v>20</v>
      </c>
      <c r="G450">
        <f>'OHL Raw'!F450</f>
        <v>50</v>
      </c>
      <c r="H450" s="1">
        <f>'OHL Raw'!U450</f>
        <v>19.59</v>
      </c>
      <c r="I450" s="1">
        <f>'OHL Raw'!T450</f>
        <v>979.49</v>
      </c>
      <c r="J450">
        <f>'OHL Raw'!AH450</f>
        <v>56</v>
      </c>
      <c r="K450">
        <f>'OHL Raw'!AI450</f>
        <v>55</v>
      </c>
      <c r="L450" s="1">
        <f t="shared" ref="L450:L500" si="91">J450/I450*60</f>
        <v>3.4303566141563464</v>
      </c>
      <c r="M450" s="1">
        <f t="shared" ref="M450:M500" si="92">K450/I450*60</f>
        <v>3.3691002460464117</v>
      </c>
      <c r="N450">
        <f>'OHL Raw'!L450</f>
        <v>77</v>
      </c>
      <c r="O450" s="1">
        <f t="shared" ref="O450:O500" si="93">(N450/I450)*60</f>
        <v>4.7167403444649771</v>
      </c>
      <c r="P450">
        <f>'OHL Raw'!AK450</f>
        <v>8</v>
      </c>
      <c r="Q450">
        <f>'OHL Raw'!AN450</f>
        <v>6</v>
      </c>
      <c r="R450">
        <f>'OHL Raw'!AQ450</f>
        <v>63</v>
      </c>
      <c r="S450" s="1">
        <f t="shared" si="85"/>
        <v>10.38961038961039</v>
      </c>
      <c r="T450" s="1">
        <f t="shared" si="86"/>
        <v>7.7922077922077921</v>
      </c>
      <c r="U450" s="1">
        <f t="shared" si="87"/>
        <v>81.818181818181827</v>
      </c>
      <c r="V450">
        <f>'OHL Raw'!J450</f>
        <v>10</v>
      </c>
      <c r="W450" s="1">
        <f t="shared" ref="W450:W500" si="94">(V450/I450)*60</f>
        <v>0.61256368109934756</v>
      </c>
      <c r="X450">
        <f>'OHL Raw'!G450</f>
        <v>2</v>
      </c>
      <c r="Y450" s="1">
        <f t="shared" ref="Y450:Y500" si="95">(X450/I450)*60</f>
        <v>0.12251273621986952</v>
      </c>
      <c r="Z450">
        <f>'OHL Raw'!AJ450</f>
        <v>0</v>
      </c>
      <c r="AA450">
        <f>'OHL Raw'!AM450</f>
        <v>1</v>
      </c>
      <c r="AB450">
        <f>'OHL Raw'!AP450</f>
        <v>1</v>
      </c>
      <c r="AC450" s="1">
        <f t="shared" si="88"/>
        <v>6.7451258525595295</v>
      </c>
      <c r="AD450" s="1">
        <f t="shared" ref="AD450:AD500" si="96">(AC450/I450)*60</f>
        <v>0.41318191217222405</v>
      </c>
      <c r="AE450" s="1">
        <f t="shared" si="89"/>
        <v>2.5974025974025974</v>
      </c>
      <c r="AF450" s="1">
        <f t="shared" si="90"/>
        <v>8.759903704622765</v>
      </c>
      <c r="AG450">
        <f>'OHL Raw'!AB450</f>
        <v>15.04</v>
      </c>
      <c r="AH450">
        <f>'OHL Raw'!AC450</f>
        <v>14.41</v>
      </c>
      <c r="AI450">
        <f>'OHL Raw'!AD450</f>
        <v>53.16</v>
      </c>
      <c r="AJ450">
        <f>'OHL Raw'!AE450</f>
        <v>51.38</v>
      </c>
    </row>
    <row r="451" spans="1:36" x14ac:dyDescent="0.2">
      <c r="A451" t="str">
        <f>'OHL Raw'!B451</f>
        <v>Sean Durzi</v>
      </c>
      <c r="B451" t="s">
        <v>1748</v>
      </c>
      <c r="C451" t="str">
        <f>'OHL Raw'!C451</f>
        <v>D</v>
      </c>
      <c r="D451" t="str">
        <f t="shared" ref="D451:D458" si="97">IF(C451="D",C451,"F")</f>
        <v>D</v>
      </c>
      <c r="E451" t="str">
        <f>IF(ISNUMBER(SEARCH("/",'OHL Raw'!D451))=TRUE,"Multiple",'OHL Raw'!D451)</f>
        <v>OS</v>
      </c>
      <c r="F451" s="2">
        <f ca="1">ROUNDDOWN('OHL Raw'!E451+((TODAY()-42993)/365),0)</f>
        <v>19</v>
      </c>
      <c r="G451">
        <f>'OHL Raw'!F451</f>
        <v>40</v>
      </c>
      <c r="H451" s="1">
        <f>'OHL Raw'!U451</f>
        <v>18.079999999999998</v>
      </c>
      <c r="I451" s="1">
        <f>'OHL Raw'!T451</f>
        <v>723.33</v>
      </c>
      <c r="J451">
        <f>'OHL Raw'!AH451</f>
        <v>55</v>
      </c>
      <c r="K451">
        <f>'OHL Raw'!AI451</f>
        <v>37</v>
      </c>
      <c r="L451" s="1">
        <f t="shared" si="91"/>
        <v>4.562233005682053</v>
      </c>
      <c r="M451" s="1">
        <f t="shared" si="92"/>
        <v>3.0691385674588361</v>
      </c>
      <c r="N451">
        <f>'OHL Raw'!L451</f>
        <v>84</v>
      </c>
      <c r="O451" s="1">
        <f t="shared" si="93"/>
        <v>6.9677740450416819</v>
      </c>
      <c r="P451">
        <f>'OHL Raw'!AK451</f>
        <v>3</v>
      </c>
      <c r="Q451">
        <f>'OHL Raw'!AN451</f>
        <v>3</v>
      </c>
      <c r="R451">
        <f>'OHL Raw'!AQ451</f>
        <v>78</v>
      </c>
      <c r="S451" s="1">
        <f t="shared" ref="S451:S500" si="98">(P451/N451)*100</f>
        <v>3.5714285714285712</v>
      </c>
      <c r="T451" s="1">
        <f t="shared" ref="T451:T500" si="99">(Q451/N451)*100</f>
        <v>3.5714285714285712</v>
      </c>
      <c r="U451" s="1">
        <f t="shared" ref="U451:U500" si="100">(R451/N451)*100</f>
        <v>92.857142857142861</v>
      </c>
      <c r="V451">
        <f>'OHL Raw'!J451</f>
        <v>14</v>
      </c>
      <c r="W451" s="1">
        <f t="shared" si="94"/>
        <v>1.1612956741736136</v>
      </c>
      <c r="X451">
        <f>'OHL Raw'!G451</f>
        <v>8</v>
      </c>
      <c r="Y451" s="1">
        <f t="shared" si="95"/>
        <v>0.6635975280992078</v>
      </c>
      <c r="Z451">
        <f>'OHL Raw'!AJ451</f>
        <v>1</v>
      </c>
      <c r="AA451">
        <f>'OHL Raw'!AM451</f>
        <v>2</v>
      </c>
      <c r="AB451">
        <f>'OHL Raw'!AP451</f>
        <v>5</v>
      </c>
      <c r="AC451" s="1">
        <f t="shared" ref="AC451:AC500" si="101">(P451*(SUM(Z:Z)/SUM(P:P)))+(Q451*(SUM(AA:AA)/SUM(Q:Q)))+(R451*(SUM(AB:AB)/SUM(R:R)))</f>
        <v>6.1447678660082996</v>
      </c>
      <c r="AD451" s="1">
        <f t="shared" si="96"/>
        <v>0.50970659582831901</v>
      </c>
      <c r="AE451" s="1">
        <f t="shared" ref="AE451:AE500" si="102">(X451/N451)*100</f>
        <v>9.5238095238095237</v>
      </c>
      <c r="AF451" s="1">
        <f t="shared" ref="AF451:AF500" si="103">((((SUM(Z:Z)/SUM(P:P))/SUM(P451:R451))*P451)+(((SUM(AA:AA)/SUM(Q:Q))/SUM(P451:R451))*Q451)+(((SUM(AB:AB)/SUM(R:R))/SUM(P451:R451))*R451))*100</f>
        <v>7.3151998404860707</v>
      </c>
      <c r="AG451">
        <f>'OHL Raw'!AB451</f>
        <v>14.76</v>
      </c>
      <c r="AH451">
        <f>'OHL Raw'!AC451</f>
        <v>14.28</v>
      </c>
      <c r="AI451">
        <f>'OHL Raw'!AD451</f>
        <v>54.07</v>
      </c>
      <c r="AJ451">
        <f>'OHL Raw'!AE451</f>
        <v>49.55</v>
      </c>
    </row>
    <row r="452" spans="1:36" x14ac:dyDescent="0.2">
      <c r="A452" t="str">
        <f>'OHL Raw'!B452</f>
        <v>Sean Josling</v>
      </c>
      <c r="B452" t="s">
        <v>1748</v>
      </c>
      <c r="C452" t="str">
        <f>'OHL Raw'!C452</f>
        <v>RW</v>
      </c>
      <c r="D452" t="str">
        <f t="shared" si="97"/>
        <v>F</v>
      </c>
      <c r="E452" t="str">
        <f>IF(ISNUMBER(SEARCH("/",'OHL Raw'!D452))=TRUE,"Multiple",'OHL Raw'!D452)</f>
        <v>SAR</v>
      </c>
      <c r="F452" s="2">
        <f ca="1">ROUNDDOWN('OHL Raw'!E452+((TODAY()-42993)/365),0)</f>
        <v>19</v>
      </c>
      <c r="G452">
        <f>'OHL Raw'!F452</f>
        <v>68</v>
      </c>
      <c r="H452" s="1">
        <f>'OHL Raw'!U452</f>
        <v>11.67</v>
      </c>
      <c r="I452" s="1">
        <f>'OHL Raw'!T452</f>
        <v>793.67</v>
      </c>
      <c r="J452">
        <f>'OHL Raw'!AH452</f>
        <v>43</v>
      </c>
      <c r="K452">
        <f>'OHL Raw'!AI452</f>
        <v>44</v>
      </c>
      <c r="L452" s="1">
        <f t="shared" si="91"/>
        <v>3.2507213325437525</v>
      </c>
      <c r="M452" s="1">
        <f t="shared" si="92"/>
        <v>3.3263195030680262</v>
      </c>
      <c r="N452">
        <f>'OHL Raw'!L452</f>
        <v>122</v>
      </c>
      <c r="O452" s="1">
        <f t="shared" si="93"/>
        <v>9.2229768039613447</v>
      </c>
      <c r="P452">
        <f>'OHL Raw'!AK452</f>
        <v>23</v>
      </c>
      <c r="Q452">
        <f>'OHL Raw'!AN452</f>
        <v>18</v>
      </c>
      <c r="R452">
        <f>'OHL Raw'!AQ452</f>
        <v>81</v>
      </c>
      <c r="S452" s="1">
        <f t="shared" si="98"/>
        <v>18.852459016393443</v>
      </c>
      <c r="T452" s="1">
        <f t="shared" si="99"/>
        <v>14.754098360655737</v>
      </c>
      <c r="U452" s="1">
        <f t="shared" si="100"/>
        <v>66.393442622950815</v>
      </c>
      <c r="V452">
        <f>'OHL Raw'!J452</f>
        <v>27</v>
      </c>
      <c r="W452" s="1">
        <f t="shared" si="94"/>
        <v>2.0411506041553795</v>
      </c>
      <c r="X452">
        <f>'OHL Raw'!G452</f>
        <v>18</v>
      </c>
      <c r="Y452" s="1">
        <f t="shared" si="95"/>
        <v>1.3607670694369198</v>
      </c>
      <c r="Z452">
        <f>'OHL Raw'!AJ452</f>
        <v>5</v>
      </c>
      <c r="AA452">
        <f>'OHL Raw'!AM452</f>
        <v>8</v>
      </c>
      <c r="AB452">
        <f>'OHL Raw'!AP452</f>
        <v>5</v>
      </c>
      <c r="AC452" s="1">
        <f t="shared" si="101"/>
        <v>13.083124801097188</v>
      </c>
      <c r="AD452" s="1">
        <f t="shared" si="96"/>
        <v>0.98906029970369458</v>
      </c>
      <c r="AE452" s="1">
        <f t="shared" si="102"/>
        <v>14.754098360655737</v>
      </c>
      <c r="AF452" s="1">
        <f t="shared" si="103"/>
        <v>10.723872787784581</v>
      </c>
      <c r="AG452">
        <f>'OHL Raw'!AB452</f>
        <v>13.52</v>
      </c>
      <c r="AH452">
        <f>'OHL Raw'!AC452</f>
        <v>14.1</v>
      </c>
      <c r="AI452">
        <f>'OHL Raw'!AD452</f>
        <v>55.69</v>
      </c>
      <c r="AJ452">
        <f>'OHL Raw'!AE452</f>
        <v>49.33</v>
      </c>
    </row>
    <row r="453" spans="1:36" x14ac:dyDescent="0.2">
      <c r="A453" t="str">
        <f>'OHL Raw'!B453</f>
        <v>Semyon Der-Arguchintsev</v>
      </c>
      <c r="B453" t="s">
        <v>1748</v>
      </c>
      <c r="C453" t="str">
        <f>'OHL Raw'!C453</f>
        <v>C</v>
      </c>
      <c r="D453" t="str">
        <f t="shared" si="97"/>
        <v>F</v>
      </c>
      <c r="E453" t="str">
        <f>IF(ISNUMBER(SEARCH("/",'OHL Raw'!D453))=TRUE,"Multiple",'OHL Raw'!D453)</f>
        <v>PBO</v>
      </c>
      <c r="F453" s="2">
        <f ca="1">ROUNDDOWN('OHL Raw'!E453+((TODAY()-42993)/365),0)</f>
        <v>17</v>
      </c>
      <c r="G453">
        <f>'OHL Raw'!F453</f>
        <v>68</v>
      </c>
      <c r="H453" s="1">
        <f>'OHL Raw'!U453</f>
        <v>14.02</v>
      </c>
      <c r="I453" s="1">
        <f>'OHL Raw'!T453</f>
        <v>953.05</v>
      </c>
      <c r="J453">
        <f>'OHL Raw'!AH453</f>
        <v>48</v>
      </c>
      <c r="K453">
        <f>'OHL Raw'!AI453</f>
        <v>54</v>
      </c>
      <c r="L453" s="1">
        <f t="shared" si="91"/>
        <v>3.021877131315251</v>
      </c>
      <c r="M453" s="1">
        <f t="shared" si="92"/>
        <v>3.3996117727296573</v>
      </c>
      <c r="N453">
        <f>'OHL Raw'!L453</f>
        <v>86</v>
      </c>
      <c r="O453" s="1">
        <f t="shared" si="93"/>
        <v>5.4141965269398256</v>
      </c>
      <c r="P453">
        <f>'OHL Raw'!AK453</f>
        <v>9</v>
      </c>
      <c r="Q453">
        <f>'OHL Raw'!AN453</f>
        <v>13</v>
      </c>
      <c r="R453">
        <f>'OHL Raw'!AQ453</f>
        <v>64</v>
      </c>
      <c r="S453" s="1">
        <f t="shared" si="98"/>
        <v>10.465116279069768</v>
      </c>
      <c r="T453" s="1">
        <f t="shared" si="99"/>
        <v>15.11627906976744</v>
      </c>
      <c r="U453" s="1">
        <f t="shared" si="100"/>
        <v>74.418604651162795</v>
      </c>
      <c r="V453">
        <f>'OHL Raw'!J453</f>
        <v>20</v>
      </c>
      <c r="W453" s="1">
        <f t="shared" si="94"/>
        <v>1.2591154713813546</v>
      </c>
      <c r="X453">
        <f>'OHL Raw'!G453</f>
        <v>8</v>
      </c>
      <c r="Y453" s="1">
        <f t="shared" si="95"/>
        <v>0.50364618855254195</v>
      </c>
      <c r="Z453">
        <f>'OHL Raw'!AJ453</f>
        <v>2</v>
      </c>
      <c r="AA453">
        <f>'OHL Raw'!AM453</f>
        <v>1</v>
      </c>
      <c r="AB453">
        <f>'OHL Raw'!AP453</f>
        <v>5</v>
      </c>
      <c r="AC453" s="1">
        <f t="shared" si="101"/>
        <v>8.1675999918590385</v>
      </c>
      <c r="AD453" s="1">
        <f t="shared" si="96"/>
        <v>0.51419757569019708</v>
      </c>
      <c r="AE453" s="1">
        <f t="shared" si="102"/>
        <v>9.3023255813953494</v>
      </c>
      <c r="AF453" s="1">
        <f t="shared" si="103"/>
        <v>9.4972092928593455</v>
      </c>
      <c r="AG453">
        <f>'OHL Raw'!AB453</f>
        <v>13.85</v>
      </c>
      <c r="AH453">
        <f>'OHL Raw'!AC453</f>
        <v>14.12</v>
      </c>
      <c r="AI453">
        <f>'OHL Raw'!AD453</f>
        <v>44.89</v>
      </c>
      <c r="AJ453">
        <f>'OHL Raw'!AE453</f>
        <v>50.78</v>
      </c>
    </row>
    <row r="454" spans="1:36" x14ac:dyDescent="0.2">
      <c r="A454" t="str">
        <f>'OHL Raw'!B454</f>
        <v>Sergey Popov</v>
      </c>
      <c r="B454" t="s">
        <v>1748</v>
      </c>
      <c r="C454" t="str">
        <f>'OHL Raw'!C454</f>
        <v>LW</v>
      </c>
      <c r="D454" t="str">
        <f t="shared" si="97"/>
        <v>F</v>
      </c>
      <c r="E454" t="str">
        <f>IF(ISNUMBER(SEARCH("/",'OHL Raw'!D454))=TRUE,"Multiple",'OHL Raw'!D454)</f>
        <v>Multiple</v>
      </c>
      <c r="F454" s="2">
        <f ca="1">ROUNDDOWN('OHL Raw'!E454+((TODAY()-42993)/365),0)</f>
        <v>18</v>
      </c>
      <c r="G454">
        <f>'OHL Raw'!F454</f>
        <v>63</v>
      </c>
      <c r="H454" s="1">
        <f>'OHL Raw'!U454</f>
        <v>11.24</v>
      </c>
      <c r="I454" s="1">
        <f>'OHL Raw'!T454</f>
        <v>707.99</v>
      </c>
      <c r="J454">
        <f>'OHL Raw'!AH454</f>
        <v>32</v>
      </c>
      <c r="K454">
        <f>'OHL Raw'!AI454</f>
        <v>31</v>
      </c>
      <c r="L454" s="1">
        <f t="shared" si="91"/>
        <v>2.7119027104902611</v>
      </c>
      <c r="M454" s="1">
        <f t="shared" si="92"/>
        <v>2.6271557507874408</v>
      </c>
      <c r="N454">
        <f>'OHL Raw'!L454</f>
        <v>103</v>
      </c>
      <c r="O454" s="1">
        <f t="shared" si="93"/>
        <v>8.7289368493905286</v>
      </c>
      <c r="P454">
        <f>'OHL Raw'!AK454</f>
        <v>9</v>
      </c>
      <c r="Q454">
        <f>'OHL Raw'!AN454</f>
        <v>14</v>
      </c>
      <c r="R454">
        <f>'OHL Raw'!AQ454</f>
        <v>80</v>
      </c>
      <c r="S454" s="1">
        <f t="shared" si="98"/>
        <v>8.7378640776699026</v>
      </c>
      <c r="T454" s="1">
        <f t="shared" si="99"/>
        <v>13.592233009708737</v>
      </c>
      <c r="U454" s="1">
        <f t="shared" si="100"/>
        <v>77.669902912621353</v>
      </c>
      <c r="V454">
        <f>'OHL Raw'!J454</f>
        <v>16</v>
      </c>
      <c r="W454" s="1">
        <f t="shared" si="94"/>
        <v>1.3559513552451306</v>
      </c>
      <c r="X454">
        <f>'OHL Raw'!G454</f>
        <v>9</v>
      </c>
      <c r="Y454" s="1">
        <f t="shared" si="95"/>
        <v>0.76272263732538592</v>
      </c>
      <c r="Z454">
        <f>'OHL Raw'!AJ454</f>
        <v>2</v>
      </c>
      <c r="AA454">
        <f>'OHL Raw'!AM454</f>
        <v>1</v>
      </c>
      <c r="AB454">
        <f>'OHL Raw'!AP454</f>
        <v>6</v>
      </c>
      <c r="AC454" s="1">
        <f t="shared" si="101"/>
        <v>9.3587284607650219</v>
      </c>
      <c r="AD454" s="1">
        <f t="shared" si="96"/>
        <v>0.7931237837340942</v>
      </c>
      <c r="AE454" s="1">
        <f t="shared" si="102"/>
        <v>8.7378640776699026</v>
      </c>
      <c r="AF454" s="1">
        <f t="shared" si="103"/>
        <v>9.0861441366650695</v>
      </c>
      <c r="AG454">
        <f>'OHL Raw'!AB454</f>
        <v>13.58</v>
      </c>
      <c r="AH454">
        <f>'OHL Raw'!AC454</f>
        <v>13.48</v>
      </c>
      <c r="AI454">
        <f>'OHL Raw'!AD454</f>
        <v>50.78</v>
      </c>
      <c r="AJ454">
        <f>'OHL Raw'!AE454</f>
        <v>48</v>
      </c>
    </row>
    <row r="455" spans="1:36" x14ac:dyDescent="0.2">
      <c r="A455" t="str">
        <f>'OHL Raw'!B455</f>
        <v>Serron Noel</v>
      </c>
      <c r="B455" t="s">
        <v>1748</v>
      </c>
      <c r="C455" t="str">
        <f>'OHL Raw'!C455</f>
        <v>RW</v>
      </c>
      <c r="D455" t="str">
        <f t="shared" si="97"/>
        <v>F</v>
      </c>
      <c r="E455" t="str">
        <f>IF(ISNUMBER(SEARCH("/",'OHL Raw'!D455))=TRUE,"Multiple",'OHL Raw'!D455)</f>
        <v>OSH</v>
      </c>
      <c r="F455" s="2">
        <f ca="1">ROUNDDOWN('OHL Raw'!E455+((TODAY()-42993)/365),0)</f>
        <v>17</v>
      </c>
      <c r="G455">
        <f>'OHL Raw'!F455</f>
        <v>62</v>
      </c>
      <c r="H455" s="1">
        <f>'OHL Raw'!U455</f>
        <v>13.89</v>
      </c>
      <c r="I455" s="1">
        <f>'OHL Raw'!T455</f>
        <v>861.21</v>
      </c>
      <c r="J455">
        <f>'OHL Raw'!AH455</f>
        <v>47</v>
      </c>
      <c r="K455">
        <f>'OHL Raw'!AI455</f>
        <v>48</v>
      </c>
      <c r="L455" s="1">
        <f t="shared" si="91"/>
        <v>3.2744626746089804</v>
      </c>
      <c r="M455" s="1">
        <f t="shared" si="92"/>
        <v>3.3441320932176821</v>
      </c>
      <c r="N455">
        <f>'OHL Raw'!L455</f>
        <v>83</v>
      </c>
      <c r="O455" s="1">
        <f t="shared" si="93"/>
        <v>5.7825617445222415</v>
      </c>
      <c r="P455">
        <f>'OHL Raw'!AK455</f>
        <v>34</v>
      </c>
      <c r="Q455">
        <f>'OHL Raw'!AN455</f>
        <v>20</v>
      </c>
      <c r="R455">
        <f>'OHL Raw'!AQ455</f>
        <v>29</v>
      </c>
      <c r="S455" s="1">
        <f t="shared" si="98"/>
        <v>40.963855421686745</v>
      </c>
      <c r="T455" s="1">
        <f t="shared" si="99"/>
        <v>24.096385542168676</v>
      </c>
      <c r="U455" s="1">
        <f t="shared" si="100"/>
        <v>34.939759036144579</v>
      </c>
      <c r="V455">
        <f>'OHL Raw'!J455</f>
        <v>33</v>
      </c>
      <c r="W455" s="1">
        <f t="shared" si="94"/>
        <v>2.2990908140871564</v>
      </c>
      <c r="X455">
        <f>'OHL Raw'!G455</f>
        <v>22</v>
      </c>
      <c r="Y455" s="1">
        <f t="shared" si="95"/>
        <v>1.5327272093914375</v>
      </c>
      <c r="Z455">
        <f>'OHL Raw'!AJ455</f>
        <v>12</v>
      </c>
      <c r="AA455">
        <f>'OHL Raw'!AM455</f>
        <v>8</v>
      </c>
      <c r="AB455">
        <f>'OHL Raw'!AP455</f>
        <v>2</v>
      </c>
      <c r="AC455" s="1">
        <f t="shared" si="101"/>
        <v>12.432005493626649</v>
      </c>
      <c r="AD455" s="1">
        <f t="shared" si="96"/>
        <v>0.8661305948811544</v>
      </c>
      <c r="AE455" s="1">
        <f t="shared" si="102"/>
        <v>26.506024096385545</v>
      </c>
      <c r="AF455" s="1">
        <f t="shared" si="103"/>
        <v>14.978319871839332</v>
      </c>
      <c r="AG455">
        <f>'OHL Raw'!AB455</f>
        <v>13.88</v>
      </c>
      <c r="AH455">
        <f>'OHL Raw'!AC455</f>
        <v>14.5</v>
      </c>
      <c r="AI455">
        <f>'OHL Raw'!AD455</f>
        <v>51.96</v>
      </c>
      <c r="AJ455">
        <f>'OHL Raw'!AE455</f>
        <v>50.19</v>
      </c>
    </row>
    <row r="456" spans="1:36" x14ac:dyDescent="0.2">
      <c r="A456" t="str">
        <f>'OHL Raw'!B456</f>
        <v>Seva Losev</v>
      </c>
      <c r="B456" t="s">
        <v>1748</v>
      </c>
      <c r="C456" t="str">
        <f>'OHL Raw'!C456</f>
        <v>LW</v>
      </c>
      <c r="D456" t="str">
        <f t="shared" si="97"/>
        <v>F</v>
      </c>
      <c r="E456" t="str">
        <f>IF(ISNUMBER(SEARCH("/",'OHL Raw'!D456))=TRUE,"Multiple",'OHL Raw'!D456)</f>
        <v>OTT</v>
      </c>
      <c r="F456" s="2">
        <f ca="1">ROUNDDOWN('OHL Raw'!E456+((TODAY()-42993)/365),0)</f>
        <v>17</v>
      </c>
      <c r="G456">
        <f>'OHL Raw'!F456</f>
        <v>30</v>
      </c>
      <c r="H456" s="1">
        <f>'OHL Raw'!U456</f>
        <v>7.77</v>
      </c>
      <c r="I456" s="1">
        <f>'OHL Raw'!T456</f>
        <v>233.23</v>
      </c>
      <c r="J456">
        <f>'OHL Raw'!AH456</f>
        <v>5</v>
      </c>
      <c r="K456">
        <f>'OHL Raw'!AI456</f>
        <v>10</v>
      </c>
      <c r="L456" s="1">
        <f t="shared" si="91"/>
        <v>1.2862839257385414</v>
      </c>
      <c r="M456" s="1">
        <f t="shared" si="92"/>
        <v>2.5725678514770829</v>
      </c>
      <c r="N456">
        <f>'OHL Raw'!L456</f>
        <v>13</v>
      </c>
      <c r="O456" s="1">
        <f t="shared" si="93"/>
        <v>3.3443382069202077</v>
      </c>
      <c r="P456">
        <f>'OHL Raw'!AK456</f>
        <v>3</v>
      </c>
      <c r="Q456">
        <f>'OHL Raw'!AN456</f>
        <v>2</v>
      </c>
      <c r="R456">
        <f>'OHL Raw'!AQ456</f>
        <v>8</v>
      </c>
      <c r="S456" s="1">
        <f t="shared" si="98"/>
        <v>23.076923076923077</v>
      </c>
      <c r="T456" s="1">
        <f t="shared" si="99"/>
        <v>15.384615384615385</v>
      </c>
      <c r="U456" s="1">
        <f t="shared" si="100"/>
        <v>61.53846153846154</v>
      </c>
      <c r="V456">
        <f>'OHL Raw'!J456</f>
        <v>3</v>
      </c>
      <c r="W456" s="1">
        <f t="shared" si="94"/>
        <v>0.77177035544312489</v>
      </c>
      <c r="X456">
        <f>'OHL Raw'!G456</f>
        <v>2</v>
      </c>
      <c r="Y456" s="1">
        <f t="shared" si="95"/>
        <v>0.51451357029541656</v>
      </c>
      <c r="Z456">
        <f>'OHL Raw'!AJ456</f>
        <v>1</v>
      </c>
      <c r="AA456">
        <f>'OHL Raw'!AM456</f>
        <v>1</v>
      </c>
      <c r="AB456">
        <f>'OHL Raw'!AP456</f>
        <v>0</v>
      </c>
      <c r="AC456" s="1">
        <f t="shared" si="101"/>
        <v>1.4848969013046669</v>
      </c>
      <c r="AD456" s="1">
        <f t="shared" si="96"/>
        <v>0.38199980310543252</v>
      </c>
      <c r="AE456" s="1">
        <f t="shared" si="102"/>
        <v>15.384615384615385</v>
      </c>
      <c r="AF456" s="1">
        <f t="shared" si="103"/>
        <v>11.422283856189747</v>
      </c>
      <c r="AG456">
        <f>'OHL Raw'!AB456</f>
        <v>12.72</v>
      </c>
      <c r="AH456">
        <f>'OHL Raw'!AC456</f>
        <v>13.23</v>
      </c>
      <c r="AI456">
        <f>'OHL Raw'!AD456</f>
        <v>43.37</v>
      </c>
      <c r="AJ456">
        <f>'OHL Raw'!AE456</f>
        <v>51.11</v>
      </c>
    </row>
    <row r="457" spans="1:36" x14ac:dyDescent="0.2">
      <c r="A457" t="str">
        <f>'OHL Raw'!B457</f>
        <v>Shane Bulitka</v>
      </c>
      <c r="B457" t="s">
        <v>1748</v>
      </c>
      <c r="C457" t="str">
        <f>'OHL Raw'!C457</f>
        <v>LW</v>
      </c>
      <c r="D457" t="str">
        <f t="shared" si="97"/>
        <v>F</v>
      </c>
      <c r="E457" t="str">
        <f>IF(ISNUMBER(SEARCH("/",'OHL Raw'!D457))=TRUE,"Multiple",'OHL Raw'!D457)</f>
        <v>SBY</v>
      </c>
      <c r="F457" s="2">
        <f ca="1">ROUNDDOWN('OHL Raw'!E457+((TODAY()-42993)/365),0)</f>
        <v>18</v>
      </c>
      <c r="G457">
        <f>'OHL Raw'!F457</f>
        <v>67</v>
      </c>
      <c r="H457" s="1">
        <f>'OHL Raw'!U457</f>
        <v>13.05</v>
      </c>
      <c r="I457" s="1">
        <f>'OHL Raw'!T457</f>
        <v>874.55</v>
      </c>
      <c r="J457">
        <f>'OHL Raw'!AH457</f>
        <v>44</v>
      </c>
      <c r="K457">
        <f>'OHL Raw'!AI457</f>
        <v>48</v>
      </c>
      <c r="L457" s="1">
        <f t="shared" si="91"/>
        <v>3.0186953290263565</v>
      </c>
      <c r="M457" s="1">
        <f t="shared" si="92"/>
        <v>3.2931221771196615</v>
      </c>
      <c r="N457">
        <f>'OHL Raw'!L457</f>
        <v>78</v>
      </c>
      <c r="O457" s="1">
        <f t="shared" si="93"/>
        <v>5.351323537819451</v>
      </c>
      <c r="P457">
        <f>'OHL Raw'!AK457</f>
        <v>12</v>
      </c>
      <c r="Q457">
        <f>'OHL Raw'!AN457</f>
        <v>16</v>
      </c>
      <c r="R457">
        <f>'OHL Raw'!AQ457</f>
        <v>50</v>
      </c>
      <c r="S457" s="1">
        <f t="shared" si="98"/>
        <v>15.384615384615385</v>
      </c>
      <c r="T457" s="1">
        <f t="shared" si="99"/>
        <v>20.512820512820511</v>
      </c>
      <c r="U457" s="1">
        <f t="shared" si="100"/>
        <v>64.102564102564102</v>
      </c>
      <c r="V457">
        <f>'OHL Raw'!J457</f>
        <v>21</v>
      </c>
      <c r="W457" s="1">
        <f t="shared" si="94"/>
        <v>1.440740952489852</v>
      </c>
      <c r="X457">
        <f>'OHL Raw'!G457</f>
        <v>9</v>
      </c>
      <c r="Y457" s="1">
        <f t="shared" si="95"/>
        <v>0.61746040820993653</v>
      </c>
      <c r="Z457">
        <f>'OHL Raw'!AJ457</f>
        <v>2</v>
      </c>
      <c r="AA457">
        <f>'OHL Raw'!AM457</f>
        <v>1</v>
      </c>
      <c r="AB457">
        <f>'OHL Raw'!AP457</f>
        <v>6</v>
      </c>
      <c r="AC457" s="1">
        <f t="shared" si="101"/>
        <v>8.4026584205824566</v>
      </c>
      <c r="AD457" s="1">
        <f t="shared" si="96"/>
        <v>0.57647876649127827</v>
      </c>
      <c r="AE457" s="1">
        <f t="shared" si="102"/>
        <v>11.538461538461538</v>
      </c>
      <c r="AF457" s="1">
        <f t="shared" si="103"/>
        <v>10.772639000746739</v>
      </c>
      <c r="AG457">
        <f>'OHL Raw'!AB457</f>
        <v>13.72</v>
      </c>
      <c r="AH457">
        <f>'OHL Raw'!AC457</f>
        <v>13.95</v>
      </c>
      <c r="AI457">
        <f>'OHL Raw'!AD457</f>
        <v>43.72</v>
      </c>
      <c r="AJ457">
        <f>'OHL Raw'!AE457</f>
        <v>50.68</v>
      </c>
    </row>
    <row r="458" spans="1:36" x14ac:dyDescent="0.2">
      <c r="A458" t="str">
        <f>'OHL Raw'!B458</f>
        <v>Shane Collins</v>
      </c>
      <c r="B458" t="s">
        <v>1748</v>
      </c>
      <c r="C458" t="str">
        <f>'OHL Raw'!C458</f>
        <v>D</v>
      </c>
      <c r="D458" t="str">
        <f t="shared" si="97"/>
        <v>D</v>
      </c>
      <c r="E458" t="str">
        <f>IF(ISNUMBER(SEARCH("/",'OHL Raw'!D458))=TRUE,"Multiple",'OHL Raw'!D458)</f>
        <v>LDN</v>
      </c>
      <c r="F458" s="2">
        <f ca="1">ROUNDDOWN('OHL Raw'!E458+((TODAY()-42993)/365),0)</f>
        <v>21</v>
      </c>
      <c r="G458">
        <f>'OHL Raw'!F458</f>
        <v>58</v>
      </c>
      <c r="H458" s="1">
        <f>'OHL Raw'!U458</f>
        <v>14.14</v>
      </c>
      <c r="I458" s="1">
        <f>'OHL Raw'!T458</f>
        <v>820.3</v>
      </c>
      <c r="J458">
        <f>'OHL Raw'!AH458</f>
        <v>43</v>
      </c>
      <c r="K458">
        <f>'OHL Raw'!AI458</f>
        <v>36</v>
      </c>
      <c r="L458" s="1">
        <f t="shared" si="91"/>
        <v>3.1451907838595639</v>
      </c>
      <c r="M458" s="1">
        <f t="shared" si="92"/>
        <v>2.633182981835914</v>
      </c>
      <c r="N458">
        <f>'OHL Raw'!L458</f>
        <v>70</v>
      </c>
      <c r="O458" s="1">
        <f t="shared" si="93"/>
        <v>5.1200780202364991</v>
      </c>
      <c r="P458">
        <f>'OHL Raw'!AK458</f>
        <v>1</v>
      </c>
      <c r="Q458">
        <f>'OHL Raw'!AN458</f>
        <v>4</v>
      </c>
      <c r="R458">
        <f>'OHL Raw'!AQ458</f>
        <v>65</v>
      </c>
      <c r="S458" s="1">
        <f t="shared" si="98"/>
        <v>1.4285714285714286</v>
      </c>
      <c r="T458" s="1">
        <f t="shared" si="99"/>
        <v>5.7142857142857144</v>
      </c>
      <c r="U458" s="1">
        <f t="shared" si="100"/>
        <v>92.857142857142861</v>
      </c>
      <c r="V458">
        <f>'OHL Raw'!J458</f>
        <v>6</v>
      </c>
      <c r="W458" s="1">
        <f t="shared" si="94"/>
        <v>0.43886383030598564</v>
      </c>
      <c r="X458">
        <f>'OHL Raw'!G458</f>
        <v>3</v>
      </c>
      <c r="Y458" s="1">
        <f t="shared" si="95"/>
        <v>0.21943191515299282</v>
      </c>
      <c r="Z458">
        <f>'OHL Raw'!AJ458</f>
        <v>0</v>
      </c>
      <c r="AA458">
        <f>'OHL Raw'!AM458</f>
        <v>1</v>
      </c>
      <c r="AB458">
        <f>'OHL Raw'!AP458</f>
        <v>2</v>
      </c>
      <c r="AC458" s="1">
        <f t="shared" si="101"/>
        <v>5.0435176127544485</v>
      </c>
      <c r="AD458" s="1">
        <f t="shared" si="96"/>
        <v>0.368902909624853</v>
      </c>
      <c r="AE458" s="1">
        <f t="shared" si="102"/>
        <v>4.2857142857142856</v>
      </c>
      <c r="AF458" s="1">
        <f t="shared" si="103"/>
        <v>7.2050251610777831</v>
      </c>
      <c r="AG458">
        <f>'OHL Raw'!AB458</f>
        <v>13.35</v>
      </c>
      <c r="AH458">
        <f>'OHL Raw'!AC458</f>
        <v>14.06</v>
      </c>
      <c r="AI458">
        <f>'OHL Raw'!AD458</f>
        <v>51.14</v>
      </c>
      <c r="AJ458">
        <f>'OHL Raw'!AE458</f>
        <v>49.1</v>
      </c>
    </row>
    <row r="459" spans="1:36" x14ac:dyDescent="0.2">
      <c r="A459" t="str">
        <f>'OHL Raw'!B459</f>
        <v>Shaw Boomhower</v>
      </c>
      <c r="B459" t="s">
        <v>1748</v>
      </c>
      <c r="C459" t="str">
        <f>'OHL Raw'!C459</f>
        <v>C</v>
      </c>
      <c r="D459" t="str">
        <f>IF(C459="D",C459,"F")</f>
        <v>F</v>
      </c>
      <c r="E459" t="str">
        <f>IF(ISNUMBER(SEARCH("/",'OHL Raw'!D459))=TRUE,"Multiple",'OHL Raw'!D459)</f>
        <v>Multiple</v>
      </c>
      <c r="F459" s="2">
        <f ca="1">ROUNDDOWN('OHL Raw'!E459+((TODAY()-42993)/365),0)</f>
        <v>19</v>
      </c>
      <c r="G459">
        <f>'OHL Raw'!F459</f>
        <v>39</v>
      </c>
      <c r="H459" s="1">
        <f>'OHL Raw'!U459</f>
        <v>10.72</v>
      </c>
      <c r="I459" s="1">
        <f>'OHL Raw'!T459</f>
        <v>418.2</v>
      </c>
      <c r="J459">
        <f>'OHL Raw'!AH459</f>
        <v>18</v>
      </c>
      <c r="K459">
        <f>'OHL Raw'!AI459</f>
        <v>20</v>
      </c>
      <c r="L459" s="1">
        <f t="shared" si="91"/>
        <v>2.5824964131994261</v>
      </c>
      <c r="M459" s="1">
        <f t="shared" si="92"/>
        <v>2.8694404591104736</v>
      </c>
      <c r="N459">
        <f>'OHL Raw'!L459</f>
        <v>50</v>
      </c>
      <c r="O459" s="1">
        <f t="shared" si="93"/>
        <v>7.1736011477761839</v>
      </c>
      <c r="P459">
        <f>'OHL Raw'!AK459</f>
        <v>7</v>
      </c>
      <c r="Q459">
        <f>'OHL Raw'!AN459</f>
        <v>7</v>
      </c>
      <c r="R459">
        <f>'OHL Raw'!AQ459</f>
        <v>36</v>
      </c>
      <c r="S459" s="1">
        <f t="shared" si="98"/>
        <v>14.000000000000002</v>
      </c>
      <c r="T459" s="1">
        <f t="shared" si="99"/>
        <v>14.000000000000002</v>
      </c>
      <c r="U459" s="1">
        <f t="shared" si="100"/>
        <v>72</v>
      </c>
      <c r="V459">
        <f>'OHL Raw'!J459</f>
        <v>9</v>
      </c>
      <c r="W459" s="1">
        <f t="shared" si="94"/>
        <v>1.2912482065997131</v>
      </c>
      <c r="X459">
        <f>'OHL Raw'!G459</f>
        <v>5</v>
      </c>
      <c r="Y459" s="1">
        <f t="shared" si="95"/>
        <v>0.71736011477761841</v>
      </c>
      <c r="Z459">
        <f>'OHL Raw'!AJ459</f>
        <v>2</v>
      </c>
      <c r="AA459">
        <f>'OHL Raw'!AM459</f>
        <v>1</v>
      </c>
      <c r="AB459">
        <f>'OHL Raw'!AP459</f>
        <v>2</v>
      </c>
      <c r="AC459" s="1">
        <f t="shared" si="101"/>
        <v>4.9593397542701716</v>
      </c>
      <c r="AD459" s="1">
        <f t="shared" si="96"/>
        <v>0.7115265070688912</v>
      </c>
      <c r="AE459" s="1">
        <f t="shared" si="102"/>
        <v>10</v>
      </c>
      <c r="AF459" s="1">
        <f t="shared" si="103"/>
        <v>9.9186795085403432</v>
      </c>
      <c r="AG459">
        <f>'OHL Raw'!AB459</f>
        <v>13.85</v>
      </c>
      <c r="AH459">
        <f>'OHL Raw'!AC459</f>
        <v>13.92</v>
      </c>
      <c r="AI459">
        <f>'OHL Raw'!AD459</f>
        <v>46.83</v>
      </c>
      <c r="AJ459">
        <f>'OHL Raw'!AE459</f>
        <v>51.32</v>
      </c>
    </row>
    <row r="460" spans="1:36" x14ac:dyDescent="0.2">
      <c r="A460" t="str">
        <f>'OHL Raw'!B460</f>
        <v>Shawn Boudrias</v>
      </c>
      <c r="B460" t="s">
        <v>1748</v>
      </c>
      <c r="C460" t="str">
        <f>'OHL Raw'!C460</f>
        <v>RW</v>
      </c>
      <c r="D460" t="str">
        <f t="shared" ref="D460:D462" si="104">IF(C460="D",C460,"F")</f>
        <v>F</v>
      </c>
      <c r="E460" t="str">
        <f>IF(ISNUMBER(SEARCH("/",'OHL Raw'!D460))=TRUE,"Multiple",'OHL Raw'!D460)</f>
        <v>GAT</v>
      </c>
      <c r="F460" s="2">
        <f ca="1">ROUNDDOWN('OHL Raw'!E460+((TODAY()-42993)/365),0)</f>
        <v>18</v>
      </c>
      <c r="G460">
        <f>'OHL Raw'!F460</f>
        <v>2</v>
      </c>
      <c r="H460" s="1">
        <f>'OHL Raw'!U460</f>
        <v>18.3</v>
      </c>
      <c r="I460" s="1">
        <f>'OHL Raw'!T460</f>
        <v>36.590000000000003</v>
      </c>
      <c r="J460">
        <f>'OHL Raw'!AH460</f>
        <v>4</v>
      </c>
      <c r="K460">
        <f>'OHL Raw'!AI460</f>
        <v>0</v>
      </c>
      <c r="L460" s="1">
        <f t="shared" si="91"/>
        <v>6.5591691719048919</v>
      </c>
      <c r="M460" s="1">
        <f t="shared" si="92"/>
        <v>0</v>
      </c>
      <c r="N460">
        <f>'OHL Raw'!L460</f>
        <v>1</v>
      </c>
      <c r="O460" s="1">
        <f t="shared" si="93"/>
        <v>1.639792292976223</v>
      </c>
      <c r="P460">
        <f>'OHL Raw'!AK460</f>
        <v>0</v>
      </c>
      <c r="Q460">
        <f>'OHL Raw'!AN460</f>
        <v>0</v>
      </c>
      <c r="R460">
        <f>'OHL Raw'!AQ460</f>
        <v>1</v>
      </c>
      <c r="S460" s="1">
        <f t="shared" si="98"/>
        <v>0</v>
      </c>
      <c r="T460" s="1">
        <f t="shared" si="99"/>
        <v>0</v>
      </c>
      <c r="U460" s="1">
        <f t="shared" si="100"/>
        <v>100</v>
      </c>
      <c r="V460">
        <f>'OHL Raw'!J460</f>
        <v>3</v>
      </c>
      <c r="W460" s="1">
        <f t="shared" si="94"/>
        <v>4.9193768789286692</v>
      </c>
      <c r="X460">
        <f>'OHL Raw'!G460</f>
        <v>1</v>
      </c>
      <c r="Y460" s="1">
        <f t="shared" si="95"/>
        <v>1.639792292976223</v>
      </c>
      <c r="Z460">
        <f>'OHL Raw'!AJ460</f>
        <v>0</v>
      </c>
      <c r="AA460">
        <f>'OHL Raw'!AM460</f>
        <v>0</v>
      </c>
      <c r="AB460">
        <f>'OHL Raw'!AP460</f>
        <v>1</v>
      </c>
      <c r="AC460" s="1">
        <f t="shared" si="101"/>
        <v>6.4235972144400869E-2</v>
      </c>
      <c r="AD460" s="1">
        <f t="shared" si="96"/>
        <v>0.10533365205422389</v>
      </c>
      <c r="AE460" s="1">
        <f t="shared" si="102"/>
        <v>100</v>
      </c>
      <c r="AF460" s="1">
        <f t="shared" si="103"/>
        <v>6.423597214440087</v>
      </c>
      <c r="AG460">
        <f>'OHL Raw'!AB460</f>
        <v>17.04</v>
      </c>
      <c r="AH460">
        <f>'OHL Raw'!AC460</f>
        <v>14.91</v>
      </c>
      <c r="AI460">
        <f>'OHL Raw'!AD460</f>
        <v>100</v>
      </c>
      <c r="AJ460">
        <f>'OHL Raw'!AE460</f>
        <v>46.5</v>
      </c>
    </row>
    <row r="461" spans="1:36" x14ac:dyDescent="0.2">
      <c r="A461" t="str">
        <f>'OHL Raw'!B461</f>
        <v>Simon Rose</v>
      </c>
      <c r="B461" t="s">
        <v>1748</v>
      </c>
      <c r="C461" t="str">
        <f>'OHL Raw'!C461</f>
        <v>D</v>
      </c>
      <c r="D461" t="str">
        <f t="shared" si="104"/>
        <v>D</v>
      </c>
      <c r="E461" t="str">
        <f>IF(ISNUMBER(SEARCH("/",'OHL Raw'!D461))=TRUE,"Multiple",'OHL Raw'!D461)</f>
        <v>NB</v>
      </c>
      <c r="F461" s="2">
        <f ca="1">ROUNDDOWN('OHL Raw'!E461+((TODAY()-42993)/365),0)</f>
        <v>17</v>
      </c>
      <c r="G461">
        <f>'OHL Raw'!F461</f>
        <v>39</v>
      </c>
      <c r="H461" s="1">
        <f>'OHL Raw'!U461</f>
        <v>9.17</v>
      </c>
      <c r="I461" s="1">
        <f>'OHL Raw'!T461</f>
        <v>357.75</v>
      </c>
      <c r="J461">
        <f>'OHL Raw'!AH461</f>
        <v>10</v>
      </c>
      <c r="K461">
        <f>'OHL Raw'!AI461</f>
        <v>14</v>
      </c>
      <c r="L461" s="1">
        <f t="shared" si="91"/>
        <v>1.6771488469601676</v>
      </c>
      <c r="M461" s="1">
        <f t="shared" si="92"/>
        <v>2.3480083857442349</v>
      </c>
      <c r="N461">
        <f>'OHL Raw'!L461</f>
        <v>11</v>
      </c>
      <c r="O461" s="1">
        <f t="shared" si="93"/>
        <v>1.8448637316561844</v>
      </c>
      <c r="P461">
        <f>'OHL Raw'!AK461</f>
        <v>1</v>
      </c>
      <c r="Q461">
        <f>'OHL Raw'!AN461</f>
        <v>0</v>
      </c>
      <c r="R461">
        <f>'OHL Raw'!AQ461</f>
        <v>10</v>
      </c>
      <c r="S461" s="1">
        <f t="shared" si="98"/>
        <v>9.0909090909090917</v>
      </c>
      <c r="T461" s="1">
        <f t="shared" si="99"/>
        <v>0</v>
      </c>
      <c r="U461" s="1">
        <f t="shared" si="100"/>
        <v>90.909090909090907</v>
      </c>
      <c r="V461">
        <f>'OHL Raw'!J461</f>
        <v>0</v>
      </c>
      <c r="W461" s="1">
        <f t="shared" si="94"/>
        <v>0</v>
      </c>
      <c r="X461">
        <f>'OHL Raw'!G461</f>
        <v>0</v>
      </c>
      <c r="Y461" s="1">
        <f t="shared" si="95"/>
        <v>0</v>
      </c>
      <c r="Z461">
        <f>'OHL Raw'!AJ461</f>
        <v>0</v>
      </c>
      <c r="AA461">
        <f>'OHL Raw'!AM461</f>
        <v>0</v>
      </c>
      <c r="AB461">
        <f>'OHL Raw'!AP461</f>
        <v>0</v>
      </c>
      <c r="AC461" s="1">
        <f t="shared" si="101"/>
        <v>0.85712748643011427</v>
      </c>
      <c r="AD461" s="1">
        <f t="shared" si="96"/>
        <v>0.14375303755641328</v>
      </c>
      <c r="AE461" s="1">
        <f t="shared" si="102"/>
        <v>0</v>
      </c>
      <c r="AF461" s="1">
        <f t="shared" si="103"/>
        <v>7.7920680584555839</v>
      </c>
      <c r="AG461">
        <f>'OHL Raw'!AB461</f>
        <v>13.17</v>
      </c>
      <c r="AH461">
        <f>'OHL Raw'!AC461</f>
        <v>13.07</v>
      </c>
      <c r="AI461">
        <f>'OHL Raw'!AD461</f>
        <v>46.36</v>
      </c>
      <c r="AJ461">
        <f>'OHL Raw'!AE461</f>
        <v>48.77</v>
      </c>
    </row>
    <row r="462" spans="1:36" x14ac:dyDescent="0.2">
      <c r="A462" t="str">
        <f>'OHL Raw'!B462</f>
        <v>Stephane Patry</v>
      </c>
      <c r="B462" t="s">
        <v>1748</v>
      </c>
      <c r="C462" t="str">
        <f>'OHL Raw'!C462</f>
        <v>C</v>
      </c>
      <c r="D462" t="str">
        <f t="shared" si="104"/>
        <v>F</v>
      </c>
      <c r="E462" t="str">
        <f>IF(ISNUMBER(SEARCH("/",'OHL Raw'!D462))=TRUE,"Multiple",'OHL Raw'!D462)</f>
        <v>ER</v>
      </c>
      <c r="F462" s="2">
        <f ca="1">ROUNDDOWN('OHL Raw'!E462+((TODAY()-42993)/365),0)</f>
        <v>18</v>
      </c>
      <c r="G462">
        <f>'OHL Raw'!F462</f>
        <v>50</v>
      </c>
      <c r="H462" s="1">
        <f>'OHL Raw'!U462</f>
        <v>10.33</v>
      </c>
      <c r="I462" s="1">
        <f>'OHL Raw'!T462</f>
        <v>516.26</v>
      </c>
      <c r="J462">
        <f>'OHL Raw'!AH462</f>
        <v>23</v>
      </c>
      <c r="K462">
        <f>'OHL Raw'!AI462</f>
        <v>22</v>
      </c>
      <c r="L462" s="1">
        <f t="shared" si="91"/>
        <v>2.6730717080540813</v>
      </c>
      <c r="M462" s="1">
        <f t="shared" si="92"/>
        <v>2.5568511990082516</v>
      </c>
      <c r="N462">
        <f>'OHL Raw'!L462</f>
        <v>44</v>
      </c>
      <c r="O462" s="1">
        <f t="shared" si="93"/>
        <v>5.1137023980165033</v>
      </c>
      <c r="P462">
        <f>'OHL Raw'!AK462</f>
        <v>2</v>
      </c>
      <c r="Q462">
        <f>'OHL Raw'!AN462</f>
        <v>10</v>
      </c>
      <c r="R462">
        <f>'OHL Raw'!AQ462</f>
        <v>32</v>
      </c>
      <c r="S462" s="1">
        <f t="shared" si="98"/>
        <v>4.5454545454545459</v>
      </c>
      <c r="T462" s="1">
        <f t="shared" si="99"/>
        <v>22.727272727272727</v>
      </c>
      <c r="U462" s="1">
        <f t="shared" si="100"/>
        <v>72.727272727272734</v>
      </c>
      <c r="V462">
        <f>'OHL Raw'!J462</f>
        <v>9</v>
      </c>
      <c r="W462" s="1">
        <f t="shared" si="94"/>
        <v>1.0459845814124664</v>
      </c>
      <c r="X462">
        <f>'OHL Raw'!G462</f>
        <v>5</v>
      </c>
      <c r="Y462" s="1">
        <f t="shared" si="95"/>
        <v>0.58110254522914817</v>
      </c>
      <c r="Z462">
        <f>'OHL Raw'!AJ462</f>
        <v>2</v>
      </c>
      <c r="AA462">
        <f>'OHL Raw'!AM462</f>
        <v>1</v>
      </c>
      <c r="AB462">
        <f>'OHL Raw'!AP462</f>
        <v>2</v>
      </c>
      <c r="AC462" s="1">
        <f t="shared" si="101"/>
        <v>4.118615784548755</v>
      </c>
      <c r="AD462" s="1">
        <f t="shared" si="96"/>
        <v>0.47866762304444521</v>
      </c>
      <c r="AE462" s="1">
        <f t="shared" si="102"/>
        <v>11.363636363636363</v>
      </c>
      <c r="AF462" s="1">
        <f t="shared" si="103"/>
        <v>9.3604904194289897</v>
      </c>
      <c r="AG462">
        <f>'OHL Raw'!AB462</f>
        <v>13.45</v>
      </c>
      <c r="AH462">
        <f>'OHL Raw'!AC462</f>
        <v>13.14</v>
      </c>
      <c r="AI462">
        <f>'OHL Raw'!AD462</f>
        <v>42.72</v>
      </c>
      <c r="AJ462">
        <f>'OHL Raw'!AE462</f>
        <v>48.41</v>
      </c>
    </row>
    <row r="463" spans="1:36" x14ac:dyDescent="0.2">
      <c r="A463" t="str">
        <f>'OHL Raw'!B463</f>
        <v>Stephen Gibson</v>
      </c>
      <c r="B463" t="s">
        <v>1748</v>
      </c>
      <c r="C463" t="str">
        <f>'OHL Raw'!C463</f>
        <v>D</v>
      </c>
      <c r="D463" t="str">
        <f>IF(C463="D",C463,"F")</f>
        <v>D</v>
      </c>
      <c r="E463" t="str">
        <f>IF(ISNUMBER(SEARCH("/",'OHL Raw'!D463))=TRUE,"Multiple",'OHL Raw'!D463)</f>
        <v>MISS</v>
      </c>
      <c r="F463" s="2">
        <f ca="1">ROUNDDOWN('OHL Raw'!E463+((TODAY()-42993)/365),0)</f>
        <v>21</v>
      </c>
      <c r="G463">
        <f>'OHL Raw'!F463</f>
        <v>68</v>
      </c>
      <c r="H463" s="1">
        <f>'OHL Raw'!U463</f>
        <v>14.42</v>
      </c>
      <c r="I463" s="1">
        <f>'OHL Raw'!T463</f>
        <v>980.23</v>
      </c>
      <c r="J463">
        <f>'OHL Raw'!AH463</f>
        <v>52</v>
      </c>
      <c r="K463">
        <f>'OHL Raw'!AI463</f>
        <v>53</v>
      </c>
      <c r="L463" s="1">
        <f t="shared" si="91"/>
        <v>3.1829264560358279</v>
      </c>
      <c r="M463" s="1">
        <f t="shared" si="92"/>
        <v>3.2441365801903634</v>
      </c>
      <c r="N463">
        <f>'OHL Raw'!L463</f>
        <v>71</v>
      </c>
      <c r="O463" s="1">
        <f t="shared" si="93"/>
        <v>4.3459188149719967</v>
      </c>
      <c r="P463">
        <f>'OHL Raw'!AK463</f>
        <v>0</v>
      </c>
      <c r="Q463">
        <f>'OHL Raw'!AN463</f>
        <v>1</v>
      </c>
      <c r="R463">
        <f>'OHL Raw'!AQ463</f>
        <v>70</v>
      </c>
      <c r="S463" s="1">
        <f t="shared" si="98"/>
        <v>0</v>
      </c>
      <c r="T463" s="1">
        <f t="shared" si="99"/>
        <v>1.4084507042253522</v>
      </c>
      <c r="U463" s="1">
        <f t="shared" si="100"/>
        <v>98.591549295774655</v>
      </c>
      <c r="V463">
        <f>'OHL Raw'!J463</f>
        <v>3</v>
      </c>
      <c r="W463" s="1">
        <f t="shared" si="94"/>
        <v>0.18363037246360547</v>
      </c>
      <c r="X463">
        <f>'OHL Raw'!G463</f>
        <v>1</v>
      </c>
      <c r="Y463" s="1">
        <f t="shared" si="95"/>
        <v>6.1210124154535167E-2</v>
      </c>
      <c r="Z463">
        <f>'OHL Raw'!AJ463</f>
        <v>0</v>
      </c>
      <c r="AA463">
        <f>'OHL Raw'!AM463</f>
        <v>0</v>
      </c>
      <c r="AB463">
        <f>'OHL Raw'!AP463</f>
        <v>1</v>
      </c>
      <c r="AC463" s="1">
        <f t="shared" si="101"/>
        <v>4.6598709647036323</v>
      </c>
      <c r="AD463" s="1">
        <f t="shared" si="96"/>
        <v>0.28523128029362288</v>
      </c>
      <c r="AE463" s="1">
        <f t="shared" si="102"/>
        <v>1.4084507042253522</v>
      </c>
      <c r="AF463" s="1">
        <f t="shared" si="103"/>
        <v>6.563198541836103</v>
      </c>
      <c r="AG463">
        <f>'OHL Raw'!AB463</f>
        <v>14.15</v>
      </c>
      <c r="AH463">
        <f>'OHL Raw'!AC463</f>
        <v>14.12</v>
      </c>
      <c r="AI463">
        <f>'OHL Raw'!AD463</f>
        <v>48.42</v>
      </c>
      <c r="AJ463">
        <f>'OHL Raw'!AE463</f>
        <v>49.93</v>
      </c>
    </row>
    <row r="464" spans="1:36" x14ac:dyDescent="0.2">
      <c r="A464" t="str">
        <f>'OHL Raw'!B464</f>
        <v>Stephen Templeton</v>
      </c>
      <c r="B464" t="s">
        <v>1748</v>
      </c>
      <c r="C464" t="str">
        <f>'OHL Raw'!C464</f>
        <v>D</v>
      </c>
      <c r="D464" t="str">
        <f t="shared" ref="D464:D473" si="105">IF(C464="D",C464,"F")</f>
        <v>D</v>
      </c>
      <c r="E464" t="str">
        <f>IF(ISNUMBER(SEARCH("/",'OHL Raw'!D464))=TRUE,"Multiple",'OHL Raw'!D464)</f>
        <v>HAM</v>
      </c>
      <c r="F464" s="2">
        <f ca="1">ROUNDDOWN('OHL Raw'!E464+((TODAY()-42993)/365),0)</f>
        <v>21</v>
      </c>
      <c r="G464">
        <f>'OHL Raw'!F464</f>
        <v>13</v>
      </c>
      <c r="H464" s="1">
        <f>'OHL Raw'!U464</f>
        <v>7.9</v>
      </c>
      <c r="I464" s="1">
        <f>'OHL Raw'!T464</f>
        <v>102.72</v>
      </c>
      <c r="J464">
        <f>'OHL Raw'!AH464</f>
        <v>0</v>
      </c>
      <c r="K464">
        <f>'OHL Raw'!AI464</f>
        <v>5</v>
      </c>
      <c r="L464" s="1">
        <f t="shared" si="91"/>
        <v>0</v>
      </c>
      <c r="M464" s="1">
        <f t="shared" si="92"/>
        <v>2.9205607476635511</v>
      </c>
      <c r="N464">
        <f>'OHL Raw'!L464</f>
        <v>8</v>
      </c>
      <c r="O464" s="1">
        <f t="shared" si="93"/>
        <v>4.6728971962616823</v>
      </c>
      <c r="P464">
        <f>'OHL Raw'!AK464</f>
        <v>1</v>
      </c>
      <c r="Q464">
        <f>'OHL Raw'!AN464</f>
        <v>1</v>
      </c>
      <c r="R464">
        <f>'OHL Raw'!AQ464</f>
        <v>6</v>
      </c>
      <c r="S464" s="1">
        <f t="shared" si="98"/>
        <v>12.5</v>
      </c>
      <c r="T464" s="1">
        <f t="shared" si="99"/>
        <v>12.5</v>
      </c>
      <c r="U464" s="1">
        <f t="shared" si="100"/>
        <v>75</v>
      </c>
      <c r="V464">
        <f>'OHL Raw'!J464</f>
        <v>0</v>
      </c>
      <c r="W464" s="1">
        <f t="shared" si="94"/>
        <v>0</v>
      </c>
      <c r="X464">
        <f>'OHL Raw'!G464</f>
        <v>0</v>
      </c>
      <c r="Y464" s="1">
        <f t="shared" si="95"/>
        <v>0</v>
      </c>
      <c r="Z464">
        <f>'OHL Raw'!AJ464</f>
        <v>0</v>
      </c>
      <c r="AA464">
        <f>'OHL Raw'!AM464</f>
        <v>0</v>
      </c>
      <c r="AB464">
        <f>'OHL Raw'!AP464</f>
        <v>0</v>
      </c>
      <c r="AC464" s="1">
        <f t="shared" si="101"/>
        <v>0.76353651244808241</v>
      </c>
      <c r="AD464" s="1">
        <f t="shared" si="96"/>
        <v>0.44599095353275842</v>
      </c>
      <c r="AE464" s="1">
        <f t="shared" si="102"/>
        <v>0</v>
      </c>
      <c r="AF464" s="1">
        <f t="shared" si="103"/>
        <v>9.544206405601031</v>
      </c>
      <c r="AG464">
        <f>'OHL Raw'!AB464</f>
        <v>12.88</v>
      </c>
      <c r="AH464">
        <f>'OHL Raw'!AC464</f>
        <v>14.52</v>
      </c>
      <c r="AI464">
        <f>'OHL Raw'!AD464</f>
        <v>55.02</v>
      </c>
      <c r="AJ464">
        <f>'OHL Raw'!AE464</f>
        <v>51.03</v>
      </c>
    </row>
    <row r="465" spans="1:36" x14ac:dyDescent="0.2">
      <c r="A465" t="str">
        <f>'OHL Raw'!B465</f>
        <v>Sullivan Sparkes</v>
      </c>
      <c r="B465" t="s">
        <v>1748</v>
      </c>
      <c r="C465" t="str">
        <f>'OHL Raw'!C465</f>
        <v>C</v>
      </c>
      <c r="D465" t="str">
        <f t="shared" si="105"/>
        <v>F</v>
      </c>
      <c r="E465" t="str">
        <f>IF(ISNUMBER(SEARCH("/",'OHL Raw'!D465))=TRUE,"Multiple",'OHL Raw'!D465)</f>
        <v>OSH</v>
      </c>
      <c r="F465" s="2">
        <f ca="1">ROUNDDOWN('OHL Raw'!E465+((TODAY()-42993)/365),0)</f>
        <v>19</v>
      </c>
      <c r="G465">
        <f>'OHL Raw'!F465</f>
        <v>4</v>
      </c>
      <c r="H465" s="1">
        <f>'OHL Raw'!U465</f>
        <v>5.84</v>
      </c>
      <c r="I465" s="1">
        <f>'OHL Raw'!T465</f>
        <v>23.38</v>
      </c>
      <c r="J465">
        <f>'OHL Raw'!AH465</f>
        <v>0</v>
      </c>
      <c r="K465">
        <f>'OHL Raw'!AI465</f>
        <v>1</v>
      </c>
      <c r="L465" s="1">
        <f t="shared" si="91"/>
        <v>0</v>
      </c>
      <c r="M465" s="1">
        <f t="shared" si="92"/>
        <v>2.5662959794696323</v>
      </c>
      <c r="N465">
        <f>'OHL Raw'!L465</f>
        <v>5</v>
      </c>
      <c r="O465" s="1">
        <f t="shared" si="93"/>
        <v>12.83147989734816</v>
      </c>
      <c r="P465">
        <f>'OHL Raw'!AK465</f>
        <v>0</v>
      </c>
      <c r="Q465">
        <f>'OHL Raw'!AN465</f>
        <v>1</v>
      </c>
      <c r="R465">
        <f>'OHL Raw'!AQ465</f>
        <v>4</v>
      </c>
      <c r="S465" s="1">
        <f t="shared" si="98"/>
        <v>0</v>
      </c>
      <c r="T465" s="1">
        <f t="shared" si="99"/>
        <v>20</v>
      </c>
      <c r="U465" s="1">
        <f t="shared" si="100"/>
        <v>80</v>
      </c>
      <c r="V465">
        <f>'OHL Raw'!J465</f>
        <v>0</v>
      </c>
      <c r="W465" s="1">
        <f t="shared" si="94"/>
        <v>0</v>
      </c>
      <c r="X465">
        <f>'OHL Raw'!G465</f>
        <v>0</v>
      </c>
      <c r="Y465" s="1">
        <f t="shared" si="95"/>
        <v>0</v>
      </c>
      <c r="Z465">
        <f>'OHL Raw'!AJ465</f>
        <v>0</v>
      </c>
      <c r="AA465">
        <f>'OHL Raw'!AM465</f>
        <v>0</v>
      </c>
      <c r="AB465">
        <f>'OHL Raw'!AP465</f>
        <v>0</v>
      </c>
      <c r="AC465" s="1">
        <f t="shared" si="101"/>
        <v>0.42029680317317508</v>
      </c>
      <c r="AD465" s="1">
        <f t="shared" si="96"/>
        <v>1.0786059961672587</v>
      </c>
      <c r="AE465" s="1">
        <f t="shared" si="102"/>
        <v>0</v>
      </c>
      <c r="AF465" s="1">
        <f t="shared" si="103"/>
        <v>8.4059360634635016</v>
      </c>
      <c r="AG465">
        <f>'OHL Raw'!AB465</f>
        <v>14.13</v>
      </c>
      <c r="AH465">
        <f>'OHL Raw'!AC465</f>
        <v>15.58</v>
      </c>
      <c r="AI465">
        <f>'OHL Raw'!AD465</f>
        <v>48.73</v>
      </c>
      <c r="AJ465">
        <f>'OHL Raw'!AE465</f>
        <v>45.94</v>
      </c>
    </row>
    <row r="466" spans="1:36" x14ac:dyDescent="0.2">
      <c r="A466" t="str">
        <f>'OHL Raw'!B466</f>
        <v>Tag Bertuzzi</v>
      </c>
      <c r="B466" t="s">
        <v>1748</v>
      </c>
      <c r="C466" t="str">
        <f>'OHL Raw'!C466</f>
        <v>C</v>
      </c>
      <c r="D466" t="str">
        <f t="shared" si="105"/>
        <v>F</v>
      </c>
      <c r="E466" t="str">
        <f>IF(ISNUMBER(SEARCH("/",'OHL Raw'!D466))=TRUE,"Multiple",'OHL Raw'!D466)</f>
        <v>GUE</v>
      </c>
      <c r="F466" s="2">
        <f ca="1">ROUNDDOWN('OHL Raw'!E466+((TODAY()-42993)/365),0)</f>
        <v>17</v>
      </c>
      <c r="G466">
        <f>'OHL Raw'!F466</f>
        <v>41</v>
      </c>
      <c r="H466" s="1">
        <f>'OHL Raw'!U466</f>
        <v>10.59</v>
      </c>
      <c r="I466" s="1">
        <f>'OHL Raw'!T466</f>
        <v>434.24</v>
      </c>
      <c r="J466">
        <f>'OHL Raw'!AH466</f>
        <v>12</v>
      </c>
      <c r="K466">
        <f>'OHL Raw'!AI466</f>
        <v>26</v>
      </c>
      <c r="L466" s="1">
        <f t="shared" si="91"/>
        <v>1.658069270449521</v>
      </c>
      <c r="M466" s="1">
        <f t="shared" si="92"/>
        <v>3.5924834193072956</v>
      </c>
      <c r="N466">
        <f>'OHL Raw'!L466</f>
        <v>27</v>
      </c>
      <c r="O466" s="1">
        <f t="shared" si="93"/>
        <v>3.730655858511422</v>
      </c>
      <c r="P466">
        <f>'OHL Raw'!AK466</f>
        <v>9</v>
      </c>
      <c r="Q466">
        <f>'OHL Raw'!AN466</f>
        <v>6</v>
      </c>
      <c r="R466">
        <f>'OHL Raw'!AQ466</f>
        <v>12</v>
      </c>
      <c r="S466" s="1">
        <f t="shared" si="98"/>
        <v>33.333333333333329</v>
      </c>
      <c r="T466" s="1">
        <f t="shared" si="99"/>
        <v>22.222222222222221</v>
      </c>
      <c r="U466" s="1">
        <f t="shared" si="100"/>
        <v>44.444444444444443</v>
      </c>
      <c r="V466">
        <f>'OHL Raw'!J466</f>
        <v>8</v>
      </c>
      <c r="W466" s="1">
        <f t="shared" si="94"/>
        <v>1.105379513633014</v>
      </c>
      <c r="X466">
        <f>'OHL Raw'!G466</f>
        <v>2</v>
      </c>
      <c r="Y466" s="1">
        <f t="shared" si="95"/>
        <v>0.2763448784082535</v>
      </c>
      <c r="Z466">
        <f>'OHL Raw'!AJ466</f>
        <v>0</v>
      </c>
      <c r="AA466">
        <f>'OHL Raw'!AM466</f>
        <v>1</v>
      </c>
      <c r="AB466">
        <f>'OHL Raw'!AP466</f>
        <v>1</v>
      </c>
      <c r="AC466" s="1">
        <f t="shared" si="101"/>
        <v>3.6838590381811906</v>
      </c>
      <c r="AD466" s="1">
        <f t="shared" si="96"/>
        <v>0.50900778898966337</v>
      </c>
      <c r="AE466" s="1">
        <f t="shared" si="102"/>
        <v>7.4074074074074066</v>
      </c>
      <c r="AF466" s="1">
        <f t="shared" si="103"/>
        <v>13.64392236363404</v>
      </c>
      <c r="AG466">
        <f>'OHL Raw'!AB466</f>
        <v>14.07</v>
      </c>
      <c r="AH466">
        <f>'OHL Raw'!AC466</f>
        <v>13.57</v>
      </c>
      <c r="AI466">
        <f>'OHL Raw'!AD466</f>
        <v>43.63</v>
      </c>
      <c r="AJ466">
        <f>'OHL Raw'!AE466</f>
        <v>50.71</v>
      </c>
    </row>
    <row r="467" spans="1:36" x14ac:dyDescent="0.2">
      <c r="A467" t="str">
        <f>'OHL Raw'!B467</f>
        <v>Taylor Raddysh</v>
      </c>
      <c r="B467" t="s">
        <v>1748</v>
      </c>
      <c r="C467" t="str">
        <f>'OHL Raw'!C467</f>
        <v>RW</v>
      </c>
      <c r="D467" t="str">
        <f t="shared" si="105"/>
        <v>F</v>
      </c>
      <c r="E467" t="str">
        <f>IF(ISNUMBER(SEARCH("/",'OHL Raw'!D467))=TRUE,"Multiple",'OHL Raw'!D467)</f>
        <v>Multiple</v>
      </c>
      <c r="F467" s="2">
        <f ca="1">ROUNDDOWN('OHL Raw'!E467+((TODAY()-42993)/365),0)</f>
        <v>20</v>
      </c>
      <c r="G467">
        <f>'OHL Raw'!F467</f>
        <v>58</v>
      </c>
      <c r="H467" s="1">
        <f>'OHL Raw'!U467</f>
        <v>15.54</v>
      </c>
      <c r="I467" s="1">
        <f>'OHL Raw'!T467</f>
        <v>901.58</v>
      </c>
      <c r="J467">
        <f>'OHL Raw'!AH467</f>
        <v>65</v>
      </c>
      <c r="K467">
        <f>'OHL Raw'!AI467</f>
        <v>44</v>
      </c>
      <c r="L467" s="1">
        <f t="shared" si="91"/>
        <v>4.32573925774751</v>
      </c>
      <c r="M467" s="1">
        <f t="shared" si="92"/>
        <v>2.9281927283213913</v>
      </c>
      <c r="N467">
        <f>'OHL Raw'!L467</f>
        <v>139</v>
      </c>
      <c r="O467" s="1">
        <f t="shared" si="93"/>
        <v>9.2504270281062126</v>
      </c>
      <c r="P467">
        <f>'OHL Raw'!AK467</f>
        <v>30</v>
      </c>
      <c r="Q467">
        <f>'OHL Raw'!AN467</f>
        <v>25</v>
      </c>
      <c r="R467">
        <f>'OHL Raw'!AQ467</f>
        <v>84</v>
      </c>
      <c r="S467" s="1">
        <f t="shared" si="98"/>
        <v>21.582733812949641</v>
      </c>
      <c r="T467" s="1">
        <f t="shared" si="99"/>
        <v>17.985611510791365</v>
      </c>
      <c r="U467" s="1">
        <f t="shared" si="100"/>
        <v>60.431654676258994</v>
      </c>
      <c r="V467">
        <f>'OHL Raw'!J467</f>
        <v>43</v>
      </c>
      <c r="W467" s="1">
        <f t="shared" si="94"/>
        <v>2.8616428935868141</v>
      </c>
      <c r="X467">
        <f>'OHL Raw'!G467</f>
        <v>23</v>
      </c>
      <c r="Y467" s="1">
        <f t="shared" si="95"/>
        <v>1.5306461988952729</v>
      </c>
      <c r="Z467">
        <f>'OHL Raw'!AJ467</f>
        <v>6</v>
      </c>
      <c r="AA467">
        <f>'OHL Raw'!AM467</f>
        <v>8</v>
      </c>
      <c r="AB467">
        <f>'OHL Raw'!AP467</f>
        <v>9</v>
      </c>
      <c r="AC467" s="1">
        <f t="shared" si="101"/>
        <v>15.922677474602132</v>
      </c>
      <c r="AD467" s="1">
        <f t="shared" si="96"/>
        <v>1.0596515544667449</v>
      </c>
      <c r="AE467" s="1">
        <f t="shared" si="102"/>
        <v>16.546762589928058</v>
      </c>
      <c r="AF467" s="1">
        <f t="shared" si="103"/>
        <v>11.455163650792899</v>
      </c>
      <c r="AG467">
        <f>'OHL Raw'!AB467</f>
        <v>15.58</v>
      </c>
      <c r="AH467">
        <f>'OHL Raw'!AC467</f>
        <v>14.64</v>
      </c>
      <c r="AI467">
        <f>'OHL Raw'!AD467</f>
        <v>56.42</v>
      </c>
      <c r="AJ467">
        <f>'OHL Raw'!AE467</f>
        <v>50.89</v>
      </c>
    </row>
    <row r="468" spans="1:36" x14ac:dyDescent="0.2">
      <c r="A468" t="str">
        <f>'OHL Raw'!B468</f>
        <v>Ted Nichol</v>
      </c>
      <c r="B468" t="s">
        <v>1748</v>
      </c>
      <c r="C468" t="str">
        <f>'OHL Raw'!C468</f>
        <v>C</v>
      </c>
      <c r="D468" t="str">
        <f t="shared" si="105"/>
        <v>F</v>
      </c>
      <c r="E468" t="str">
        <f>IF(ISNUMBER(SEARCH("/",'OHL Raw'!D468))=TRUE,"Multiple",'OHL Raw'!D468)</f>
        <v>KGN</v>
      </c>
      <c r="F468" s="2">
        <f ca="1">ROUNDDOWN('OHL Raw'!E468+((TODAY()-42993)/365),0)</f>
        <v>21</v>
      </c>
      <c r="G468">
        <f>'OHL Raw'!F468</f>
        <v>68</v>
      </c>
      <c r="H468" s="1">
        <f>'OHL Raw'!U468</f>
        <v>14.36</v>
      </c>
      <c r="I468" s="1">
        <f>'OHL Raw'!T468</f>
        <v>976.16</v>
      </c>
      <c r="J468">
        <f>'OHL Raw'!AH468</f>
        <v>37</v>
      </c>
      <c r="K468">
        <f>'OHL Raw'!AI468</f>
        <v>59</v>
      </c>
      <c r="L468" s="1">
        <f t="shared" si="91"/>
        <v>2.2742173414194395</v>
      </c>
      <c r="M468" s="1">
        <f t="shared" si="92"/>
        <v>3.626454679560728</v>
      </c>
      <c r="N468">
        <f>'OHL Raw'!L468</f>
        <v>119</v>
      </c>
      <c r="O468" s="1">
        <f t="shared" si="93"/>
        <v>7.314374692673332</v>
      </c>
      <c r="P468">
        <f>'OHL Raw'!AK468</f>
        <v>13</v>
      </c>
      <c r="Q468">
        <f>'OHL Raw'!AN468</f>
        <v>13</v>
      </c>
      <c r="R468">
        <f>'OHL Raw'!AQ468</f>
        <v>93</v>
      </c>
      <c r="S468" s="1">
        <f t="shared" si="98"/>
        <v>10.92436974789916</v>
      </c>
      <c r="T468" s="1">
        <f t="shared" si="99"/>
        <v>10.92436974789916</v>
      </c>
      <c r="U468" s="1">
        <f t="shared" si="100"/>
        <v>78.151260504201687</v>
      </c>
      <c r="V468">
        <f>'OHL Raw'!J468</f>
        <v>22</v>
      </c>
      <c r="W468" s="1">
        <f t="shared" si="94"/>
        <v>1.3522373381412884</v>
      </c>
      <c r="X468">
        <f>'OHL Raw'!G468</f>
        <v>5</v>
      </c>
      <c r="Y468" s="1">
        <f t="shared" si="95"/>
        <v>0.30732666775938372</v>
      </c>
      <c r="Z468">
        <f>'OHL Raw'!AJ468</f>
        <v>2</v>
      </c>
      <c r="AA468">
        <f>'OHL Raw'!AM468</f>
        <v>0</v>
      </c>
      <c r="AB468">
        <f>'OHL Raw'!AP468</f>
        <v>3</v>
      </c>
      <c r="AC468" s="1">
        <f t="shared" si="101"/>
        <v>10.889514243991085</v>
      </c>
      <c r="AD468" s="1">
        <f t="shared" si="96"/>
        <v>0.66932762522482503</v>
      </c>
      <c r="AE468" s="1">
        <f t="shared" si="102"/>
        <v>4.2016806722689077</v>
      </c>
      <c r="AF468" s="1">
        <f t="shared" si="103"/>
        <v>9.1508523058748601</v>
      </c>
      <c r="AG468">
        <f>'OHL Raw'!AB468</f>
        <v>14.6</v>
      </c>
      <c r="AH468">
        <f>'OHL Raw'!AC468</f>
        <v>14.04</v>
      </c>
      <c r="AI468">
        <f>'OHL Raw'!AD468</f>
        <v>51.67</v>
      </c>
      <c r="AJ468">
        <f>'OHL Raw'!AE468</f>
        <v>50.55</v>
      </c>
    </row>
    <row r="469" spans="1:36" x14ac:dyDescent="0.2">
      <c r="A469" t="str">
        <f>'OHL Raw'!B469</f>
        <v>Theo Calvas</v>
      </c>
      <c r="B469" t="s">
        <v>1748</v>
      </c>
      <c r="C469" t="str">
        <f>'OHL Raw'!C469</f>
        <v>D</v>
      </c>
      <c r="D469" t="str">
        <f t="shared" si="105"/>
        <v>D</v>
      </c>
      <c r="E469" t="str">
        <f>IF(ISNUMBER(SEARCH("/",'OHL Raw'!D469))=TRUE,"Multiple",'OHL Raw'!D469)</f>
        <v>SAR</v>
      </c>
      <c r="F469" s="2">
        <f ca="1">ROUNDDOWN('OHL Raw'!E469+((TODAY()-42993)/365),0)</f>
        <v>19</v>
      </c>
      <c r="G469">
        <f>'OHL Raw'!F469</f>
        <v>68</v>
      </c>
      <c r="H469" s="1">
        <f>'OHL Raw'!U469</f>
        <v>16.82</v>
      </c>
      <c r="I469" s="1">
        <f>'OHL Raw'!T469</f>
        <v>1143.49</v>
      </c>
      <c r="J469">
        <f>'OHL Raw'!AH469</f>
        <v>86</v>
      </c>
      <c r="K469">
        <f>'OHL Raw'!AI469</f>
        <v>66</v>
      </c>
      <c r="L469" s="1">
        <f t="shared" si="91"/>
        <v>4.5125012024591378</v>
      </c>
      <c r="M469" s="1">
        <f t="shared" si="92"/>
        <v>3.4630823181663155</v>
      </c>
      <c r="N469">
        <f>'OHL Raw'!L469</f>
        <v>73</v>
      </c>
      <c r="O469" s="1">
        <f t="shared" si="93"/>
        <v>3.8303789276688032</v>
      </c>
      <c r="P469">
        <f>'OHL Raw'!AK469</f>
        <v>1</v>
      </c>
      <c r="Q469">
        <f>'OHL Raw'!AN469</f>
        <v>1</v>
      </c>
      <c r="R469">
        <f>'OHL Raw'!AQ469</f>
        <v>71</v>
      </c>
      <c r="S469" s="1">
        <f t="shared" si="98"/>
        <v>1.3698630136986301</v>
      </c>
      <c r="T469" s="1">
        <f t="shared" si="99"/>
        <v>1.3698630136986301</v>
      </c>
      <c r="U469" s="1">
        <f t="shared" si="100"/>
        <v>97.260273972602747</v>
      </c>
      <c r="V469">
        <f>'OHL Raw'!J469</f>
        <v>11</v>
      </c>
      <c r="W469" s="1">
        <f t="shared" si="94"/>
        <v>0.57718038636105251</v>
      </c>
      <c r="X469">
        <f>'OHL Raw'!G469</f>
        <v>3</v>
      </c>
      <c r="Y469" s="1">
        <f t="shared" si="95"/>
        <v>0.15741283264392342</v>
      </c>
      <c r="Z469">
        <f>'OHL Raw'!AJ469</f>
        <v>1</v>
      </c>
      <c r="AA469">
        <f>'OHL Raw'!AM469</f>
        <v>1</v>
      </c>
      <c r="AB469">
        <f>'OHL Raw'!AP469</f>
        <v>1</v>
      </c>
      <c r="AC469" s="1">
        <f t="shared" si="101"/>
        <v>4.9388747018341386</v>
      </c>
      <c r="AD469" s="1">
        <f t="shared" si="96"/>
        <v>0.2591474189630415</v>
      </c>
      <c r="AE469" s="1">
        <f t="shared" si="102"/>
        <v>4.10958904109589</v>
      </c>
      <c r="AF469" s="1">
        <f t="shared" si="103"/>
        <v>6.7655817833344374</v>
      </c>
      <c r="AG469">
        <f>'OHL Raw'!AB469</f>
        <v>13.34</v>
      </c>
      <c r="AH469">
        <f>'OHL Raw'!AC469</f>
        <v>14.47</v>
      </c>
      <c r="AI469">
        <f>'OHL Raw'!AD469</f>
        <v>55.73</v>
      </c>
      <c r="AJ469">
        <f>'OHL Raw'!AE469</f>
        <v>50.66</v>
      </c>
    </row>
    <row r="470" spans="1:36" x14ac:dyDescent="0.2">
      <c r="A470" t="str">
        <f>'OHL Raw'!B470</f>
        <v>Thomas Harley</v>
      </c>
      <c r="B470" t="s">
        <v>1748</v>
      </c>
      <c r="C470" t="str">
        <f>'OHL Raw'!C470</f>
        <v>D</v>
      </c>
      <c r="D470" t="str">
        <f t="shared" si="105"/>
        <v>D</v>
      </c>
      <c r="E470" t="str">
        <f>IF(ISNUMBER(SEARCH("/",'OHL Raw'!D470))=TRUE,"Multiple",'OHL Raw'!D470)</f>
        <v>MISS</v>
      </c>
      <c r="F470" s="2">
        <f ca="1">ROUNDDOWN('OHL Raw'!E470+((TODAY()-42993)/365),0)</f>
        <v>16</v>
      </c>
      <c r="G470">
        <f>'OHL Raw'!F470</f>
        <v>62</v>
      </c>
      <c r="H470" s="1">
        <f>'OHL Raw'!U470</f>
        <v>12.56</v>
      </c>
      <c r="I470" s="1">
        <f>'OHL Raw'!T470</f>
        <v>778.58</v>
      </c>
      <c r="J470">
        <f>'OHL Raw'!AH470</f>
        <v>38</v>
      </c>
      <c r="K470">
        <f>'OHL Raw'!AI470</f>
        <v>40</v>
      </c>
      <c r="L470" s="1">
        <f t="shared" si="91"/>
        <v>2.9284081276169434</v>
      </c>
      <c r="M470" s="1">
        <f t="shared" si="92"/>
        <v>3.0825348711757301</v>
      </c>
      <c r="N470">
        <f>'OHL Raw'!L470</f>
        <v>46</v>
      </c>
      <c r="O470" s="1">
        <f t="shared" si="93"/>
        <v>3.5449151018520895</v>
      </c>
      <c r="P470">
        <f>'OHL Raw'!AK470</f>
        <v>0</v>
      </c>
      <c r="Q470">
        <f>'OHL Raw'!AN470</f>
        <v>1</v>
      </c>
      <c r="R470">
        <f>'OHL Raw'!AQ470</f>
        <v>45</v>
      </c>
      <c r="S470" s="1">
        <f t="shared" si="98"/>
        <v>0</v>
      </c>
      <c r="T470" s="1">
        <f t="shared" si="99"/>
        <v>2.1739130434782608</v>
      </c>
      <c r="U470" s="1">
        <f t="shared" si="100"/>
        <v>97.826086956521735</v>
      </c>
      <c r="V470">
        <f>'OHL Raw'!J470</f>
        <v>5</v>
      </c>
      <c r="W470" s="1">
        <f t="shared" si="94"/>
        <v>0.38531685889696626</v>
      </c>
      <c r="X470">
        <f>'OHL Raw'!G470</f>
        <v>0</v>
      </c>
      <c r="Y470" s="1">
        <f t="shared" si="95"/>
        <v>0</v>
      </c>
      <c r="Z470">
        <f>'OHL Raw'!AJ470</f>
        <v>0</v>
      </c>
      <c r="AA470">
        <f>'OHL Raw'!AM470</f>
        <v>0</v>
      </c>
      <c r="AB470">
        <f>'OHL Raw'!AP470</f>
        <v>0</v>
      </c>
      <c r="AC470" s="1">
        <f t="shared" si="101"/>
        <v>3.0539716610936107</v>
      </c>
      <c r="AD470" s="1">
        <f t="shared" si="96"/>
        <v>0.23534935352258807</v>
      </c>
      <c r="AE470" s="1">
        <f t="shared" si="102"/>
        <v>0</v>
      </c>
      <c r="AF470" s="1">
        <f t="shared" si="103"/>
        <v>6.6390688284643717</v>
      </c>
      <c r="AG470">
        <f>'OHL Raw'!AB470</f>
        <v>13.99</v>
      </c>
      <c r="AH470">
        <f>'OHL Raw'!AC470</f>
        <v>13.79</v>
      </c>
      <c r="AI470">
        <f>'OHL Raw'!AD470</f>
        <v>48.31</v>
      </c>
      <c r="AJ470">
        <f>'OHL Raw'!AE470</f>
        <v>49.91</v>
      </c>
    </row>
    <row r="471" spans="1:36" x14ac:dyDescent="0.2">
      <c r="A471" t="str">
        <f>'OHL Raw'!B471</f>
        <v>Thomas Stevenson</v>
      </c>
      <c r="B471" t="s">
        <v>1748</v>
      </c>
      <c r="C471" t="str">
        <f>'OHL Raw'!C471</f>
        <v>D</v>
      </c>
      <c r="D471" t="str">
        <f t="shared" si="105"/>
        <v>D</v>
      </c>
      <c r="E471" t="str">
        <f>IF(ISNUMBER(SEARCH("/",'OHL Raw'!D471))=TRUE,"Multiple",'OHL Raw'!D471)</f>
        <v>WSR</v>
      </c>
      <c r="F471" s="2">
        <f ca="1">ROUNDDOWN('OHL Raw'!E471+((TODAY()-42993)/365),0)</f>
        <v>18</v>
      </c>
      <c r="G471">
        <f>'OHL Raw'!F471</f>
        <v>67</v>
      </c>
      <c r="H471" s="1">
        <f>'OHL Raw'!U471</f>
        <v>14.91</v>
      </c>
      <c r="I471" s="1">
        <f>'OHL Raw'!T471</f>
        <v>998.89</v>
      </c>
      <c r="J471">
        <f>'OHL Raw'!AH471</f>
        <v>43</v>
      </c>
      <c r="K471">
        <f>'OHL Raw'!AI471</f>
        <v>57</v>
      </c>
      <c r="L471" s="1">
        <f t="shared" si="91"/>
        <v>2.5828669823504091</v>
      </c>
      <c r="M471" s="1">
        <f t="shared" si="92"/>
        <v>3.4238004184644955</v>
      </c>
      <c r="N471">
        <f>'OHL Raw'!L471</f>
        <v>53</v>
      </c>
      <c r="O471" s="1">
        <f t="shared" si="93"/>
        <v>3.1835337224318994</v>
      </c>
      <c r="P471">
        <f>'OHL Raw'!AK471</f>
        <v>0</v>
      </c>
      <c r="Q471">
        <f>'OHL Raw'!AN471</f>
        <v>2</v>
      </c>
      <c r="R471">
        <f>'OHL Raw'!AQ471</f>
        <v>51</v>
      </c>
      <c r="S471" s="1">
        <f t="shared" si="98"/>
        <v>0</v>
      </c>
      <c r="T471" s="1">
        <f t="shared" si="99"/>
        <v>3.7735849056603774</v>
      </c>
      <c r="U471" s="1">
        <f t="shared" si="100"/>
        <v>96.226415094339629</v>
      </c>
      <c r="V471">
        <f>'OHL Raw'!J471</f>
        <v>6</v>
      </c>
      <c r="W471" s="1">
        <f t="shared" si="94"/>
        <v>0.36040004404889431</v>
      </c>
      <c r="X471">
        <f>'OHL Raw'!G471</f>
        <v>3</v>
      </c>
      <c r="Y471" s="1">
        <f t="shared" si="95"/>
        <v>0.18020002202444715</v>
      </c>
      <c r="Z471">
        <f>'OHL Raw'!AJ471</f>
        <v>0</v>
      </c>
      <c r="AA471">
        <f>'OHL Raw'!AM471</f>
        <v>0</v>
      </c>
      <c r="AB471">
        <f>'OHL Raw'!AP471</f>
        <v>3</v>
      </c>
      <c r="AC471" s="1">
        <f t="shared" si="101"/>
        <v>3.6027404085555874</v>
      </c>
      <c r="AD471" s="1">
        <f t="shared" si="96"/>
        <v>0.21640463365669418</v>
      </c>
      <c r="AE471" s="1">
        <f t="shared" si="102"/>
        <v>5.6603773584905666</v>
      </c>
      <c r="AF471" s="1">
        <f t="shared" si="103"/>
        <v>6.7976234123690329</v>
      </c>
      <c r="AG471">
        <f>'OHL Raw'!AB471</f>
        <v>14.01</v>
      </c>
      <c r="AH471">
        <f>'OHL Raw'!AC471</f>
        <v>14.33</v>
      </c>
      <c r="AI471">
        <f>'OHL Raw'!AD471</f>
        <v>51.46</v>
      </c>
      <c r="AJ471">
        <f>'OHL Raw'!AE471</f>
        <v>50.8</v>
      </c>
    </row>
    <row r="472" spans="1:36" x14ac:dyDescent="0.2">
      <c r="A472" t="str">
        <f>'OHL Raw'!B472</f>
        <v>Tim Fallowfield</v>
      </c>
      <c r="B472" t="s">
        <v>1748</v>
      </c>
      <c r="C472" t="str">
        <f>'OHL Raw'!C472</f>
        <v>D</v>
      </c>
      <c r="D472" t="str">
        <f t="shared" si="105"/>
        <v>D</v>
      </c>
      <c r="E472" t="str">
        <f>IF(ISNUMBER(SEARCH("/",'OHL Raw'!D472))=TRUE,"Multiple",'OHL Raw'!D472)</f>
        <v>LDN</v>
      </c>
      <c r="F472" s="2">
        <f ca="1">ROUNDDOWN('OHL Raw'!E472+((TODAY()-42993)/365),0)</f>
        <v>19</v>
      </c>
      <c r="G472">
        <f>'OHL Raw'!F472</f>
        <v>43</v>
      </c>
      <c r="H472" s="1">
        <f>'OHL Raw'!U472</f>
        <v>10.1</v>
      </c>
      <c r="I472" s="1">
        <f>'OHL Raw'!T472</f>
        <v>434.11</v>
      </c>
      <c r="J472">
        <f>'OHL Raw'!AH472</f>
        <v>12</v>
      </c>
      <c r="K472">
        <f>'OHL Raw'!AI472</f>
        <v>18</v>
      </c>
      <c r="L472" s="1">
        <f t="shared" si="91"/>
        <v>1.6585658012946027</v>
      </c>
      <c r="M472" s="1">
        <f t="shared" si="92"/>
        <v>2.4878487019419042</v>
      </c>
      <c r="N472">
        <f>'OHL Raw'!L472</f>
        <v>28</v>
      </c>
      <c r="O472" s="1">
        <f t="shared" si="93"/>
        <v>3.8699868696874065</v>
      </c>
      <c r="P472">
        <f>'OHL Raw'!AK472</f>
        <v>0</v>
      </c>
      <c r="Q472">
        <f>'OHL Raw'!AN472</f>
        <v>0</v>
      </c>
      <c r="R472">
        <f>'OHL Raw'!AQ472</f>
        <v>28</v>
      </c>
      <c r="S472" s="1">
        <f t="shared" si="98"/>
        <v>0</v>
      </c>
      <c r="T472" s="1">
        <f t="shared" si="99"/>
        <v>0</v>
      </c>
      <c r="U472" s="1">
        <f t="shared" si="100"/>
        <v>100</v>
      </c>
      <c r="V472">
        <f>'OHL Raw'!J472</f>
        <v>4</v>
      </c>
      <c r="W472" s="1">
        <f t="shared" si="94"/>
        <v>0.55285526709820088</v>
      </c>
      <c r="X472">
        <f>'OHL Raw'!G472</f>
        <v>2</v>
      </c>
      <c r="Y472" s="1">
        <f t="shared" si="95"/>
        <v>0.27642763354910044</v>
      </c>
      <c r="Z472">
        <f>'OHL Raw'!AJ472</f>
        <v>0</v>
      </c>
      <c r="AA472">
        <f>'OHL Raw'!AM472</f>
        <v>0</v>
      </c>
      <c r="AB472">
        <f>'OHL Raw'!AP472</f>
        <v>2</v>
      </c>
      <c r="AC472" s="1">
        <f t="shared" si="101"/>
        <v>1.7986072200432244</v>
      </c>
      <c r="AD472" s="1">
        <f t="shared" si="96"/>
        <v>0.24859236876043739</v>
      </c>
      <c r="AE472" s="1">
        <f t="shared" si="102"/>
        <v>7.1428571428571423</v>
      </c>
      <c r="AF472" s="1">
        <f t="shared" si="103"/>
        <v>6.423597214440087</v>
      </c>
      <c r="AG472">
        <f>'OHL Raw'!AB472</f>
        <v>12.69</v>
      </c>
      <c r="AH472">
        <f>'OHL Raw'!AC472</f>
        <v>13.61</v>
      </c>
      <c r="AI472">
        <f>'OHL Raw'!AD472</f>
        <v>50.1</v>
      </c>
      <c r="AJ472">
        <f>'OHL Raw'!AE472</f>
        <v>46.04</v>
      </c>
    </row>
    <row r="473" spans="1:36" x14ac:dyDescent="0.2">
      <c r="A473" t="str">
        <f>'OHL Raw'!B473</f>
        <v>Tim Gettinger</v>
      </c>
      <c r="B473" t="s">
        <v>1748</v>
      </c>
      <c r="C473" t="str">
        <f>'OHL Raw'!C473</f>
        <v>LW</v>
      </c>
      <c r="D473" t="str">
        <f t="shared" si="105"/>
        <v>F</v>
      </c>
      <c r="E473" t="str">
        <f>IF(ISNUMBER(SEARCH("/",'OHL Raw'!D473))=TRUE,"Multiple",'OHL Raw'!D473)</f>
        <v>SSM</v>
      </c>
      <c r="F473" s="2">
        <f ca="1">ROUNDDOWN('OHL Raw'!E473+((TODAY()-42993)/365),0)</f>
        <v>20</v>
      </c>
      <c r="G473">
        <f>'OHL Raw'!F473</f>
        <v>66</v>
      </c>
      <c r="H473" s="1">
        <f>'OHL Raw'!U473</f>
        <v>14.66</v>
      </c>
      <c r="I473" s="1">
        <f>'OHL Raw'!T473</f>
        <v>967.67</v>
      </c>
      <c r="J473">
        <f>'OHL Raw'!AH473</f>
        <v>67</v>
      </c>
      <c r="K473">
        <f>'OHL Raw'!AI473</f>
        <v>37</v>
      </c>
      <c r="L473" s="1">
        <f t="shared" si="91"/>
        <v>4.1543088036210696</v>
      </c>
      <c r="M473" s="1">
        <f t="shared" si="92"/>
        <v>2.2941705333429785</v>
      </c>
      <c r="N473">
        <f>'OHL Raw'!L473</f>
        <v>186</v>
      </c>
      <c r="O473" s="1">
        <f t="shared" si="93"/>
        <v>11.532857275724163</v>
      </c>
      <c r="P473">
        <f>'OHL Raw'!AK473</f>
        <v>25</v>
      </c>
      <c r="Q473">
        <f>'OHL Raw'!AN473</f>
        <v>21</v>
      </c>
      <c r="R473">
        <f>'OHL Raw'!AQ473</f>
        <v>140</v>
      </c>
      <c r="S473" s="1">
        <f t="shared" si="98"/>
        <v>13.440860215053762</v>
      </c>
      <c r="T473" s="1">
        <f t="shared" si="99"/>
        <v>11.29032258064516</v>
      </c>
      <c r="U473" s="1">
        <f t="shared" si="100"/>
        <v>75.268817204301072</v>
      </c>
      <c r="V473">
        <f>'OHL Raw'!J473</f>
        <v>34</v>
      </c>
      <c r="W473" s="1">
        <f t="shared" si="94"/>
        <v>2.1081567063151692</v>
      </c>
      <c r="X473">
        <f>'OHL Raw'!G473</f>
        <v>20</v>
      </c>
      <c r="Y473" s="1">
        <f t="shared" si="95"/>
        <v>1.2400921801853937</v>
      </c>
      <c r="Z473">
        <f>'OHL Raw'!AJ473</f>
        <v>6</v>
      </c>
      <c r="AA473">
        <f>'OHL Raw'!AM473</f>
        <v>3</v>
      </c>
      <c r="AB473">
        <f>'OHL Raw'!AP473</f>
        <v>11</v>
      </c>
      <c r="AC473" s="1">
        <f t="shared" si="101"/>
        <v>17.792641431375763</v>
      </c>
      <c r="AD473" s="1">
        <f t="shared" si="96"/>
        <v>1.1032257751945869</v>
      </c>
      <c r="AE473" s="1">
        <f t="shared" si="102"/>
        <v>10.75268817204301</v>
      </c>
      <c r="AF473" s="1">
        <f t="shared" si="103"/>
        <v>9.5659362534278305</v>
      </c>
      <c r="AG473">
        <f>'OHL Raw'!AB473</f>
        <v>14</v>
      </c>
      <c r="AH473">
        <f>'OHL Raw'!AC473</f>
        <v>13.87</v>
      </c>
      <c r="AI473">
        <f>'OHL Raw'!AD473</f>
        <v>62.45</v>
      </c>
      <c r="AJ473">
        <f>'OHL Raw'!AE473</f>
        <v>49.82</v>
      </c>
    </row>
    <row r="474" spans="1:36" x14ac:dyDescent="0.2">
      <c r="A474" t="str">
        <f>'OHL Raw'!B474</f>
        <v>TJ Fergus</v>
      </c>
      <c r="B474" t="s">
        <v>1748</v>
      </c>
      <c r="C474" t="str">
        <f>'OHL Raw'!C474</f>
        <v>D</v>
      </c>
      <c r="D474" t="str">
        <f t="shared" ref="D474:D496" si="106">IF(C474="D",C474,"F")</f>
        <v>D</v>
      </c>
      <c r="E474" t="str">
        <f>IF(ISNUMBER(SEARCH("/",'OHL Raw'!D474))=TRUE,"Multiple",'OHL Raw'!D474)</f>
        <v>Multiple</v>
      </c>
      <c r="F474" s="2">
        <f ca="1">ROUNDDOWN('OHL Raw'!E474+((TODAY()-42993)/365),0)</f>
        <v>21</v>
      </c>
      <c r="G474">
        <f>'OHL Raw'!F474</f>
        <v>64</v>
      </c>
      <c r="H474" s="1">
        <f>'OHL Raw'!U474</f>
        <v>17.71</v>
      </c>
      <c r="I474" s="1">
        <f>'OHL Raw'!T474</f>
        <v>1133.25</v>
      </c>
      <c r="J474">
        <f>'OHL Raw'!AH474</f>
        <v>72</v>
      </c>
      <c r="K474">
        <f>'OHL Raw'!AI474</f>
        <v>65</v>
      </c>
      <c r="L474" s="1">
        <f t="shared" si="91"/>
        <v>3.8120450033090667</v>
      </c>
      <c r="M474" s="1">
        <f t="shared" si="92"/>
        <v>3.4414295168762408</v>
      </c>
      <c r="N474">
        <f>'OHL Raw'!L474</f>
        <v>75</v>
      </c>
      <c r="O474" s="1">
        <f t="shared" si="93"/>
        <v>3.9708802117802779</v>
      </c>
      <c r="P474">
        <f>'OHL Raw'!AK474</f>
        <v>2</v>
      </c>
      <c r="Q474">
        <f>'OHL Raw'!AN474</f>
        <v>2</v>
      </c>
      <c r="R474">
        <f>'OHL Raw'!AQ474</f>
        <v>71</v>
      </c>
      <c r="S474" s="1">
        <f t="shared" si="98"/>
        <v>2.666666666666667</v>
      </c>
      <c r="T474" s="1">
        <f t="shared" si="99"/>
        <v>2.666666666666667</v>
      </c>
      <c r="U474" s="1">
        <f t="shared" si="100"/>
        <v>94.666666666666671</v>
      </c>
      <c r="V474">
        <f>'OHL Raw'!J474</f>
        <v>11</v>
      </c>
      <c r="W474" s="1">
        <f t="shared" si="94"/>
        <v>0.58239576439444074</v>
      </c>
      <c r="X474">
        <f>'OHL Raw'!G474</f>
        <v>2</v>
      </c>
      <c r="Y474" s="1">
        <f t="shared" si="95"/>
        <v>0.1058901389808074</v>
      </c>
      <c r="Z474">
        <f>'OHL Raw'!AJ474</f>
        <v>0</v>
      </c>
      <c r="AA474">
        <f>'OHL Raw'!AM474</f>
        <v>0</v>
      </c>
      <c r="AB474">
        <f>'OHL Raw'!AP474</f>
        <v>2</v>
      </c>
      <c r="AC474" s="1">
        <f t="shared" si="101"/>
        <v>5.3169953814158157</v>
      </c>
      <c r="AD474" s="1">
        <f t="shared" si="96"/>
        <v>0.28150868994921591</v>
      </c>
      <c r="AE474" s="1">
        <f t="shared" si="102"/>
        <v>2.666666666666667</v>
      </c>
      <c r="AF474" s="1">
        <f t="shared" si="103"/>
        <v>7.0893271752210882</v>
      </c>
      <c r="AG474">
        <f>'OHL Raw'!AB474</f>
        <v>14.14</v>
      </c>
      <c r="AH474">
        <f>'OHL Raw'!AC474</f>
        <v>14.2</v>
      </c>
      <c r="AI474">
        <f>'OHL Raw'!AD474</f>
        <v>57.99</v>
      </c>
      <c r="AJ474">
        <f>'OHL Raw'!AE474</f>
        <v>49.26</v>
      </c>
    </row>
    <row r="475" spans="1:36" x14ac:dyDescent="0.2">
      <c r="A475" t="str">
        <f>'OHL Raw'!B475</f>
        <v>Tom Bappert</v>
      </c>
      <c r="B475" t="s">
        <v>1748</v>
      </c>
      <c r="C475" t="str">
        <f>'OHL Raw'!C475</f>
        <v>D</v>
      </c>
      <c r="D475" t="str">
        <f t="shared" si="106"/>
        <v>D</v>
      </c>
      <c r="E475" t="str">
        <f>IF(ISNUMBER(SEARCH("/",'OHL Raw'!D475))=TRUE,"Multiple",'OHL Raw'!D475)</f>
        <v>SAG</v>
      </c>
      <c r="F475" s="2">
        <f ca="1">ROUNDDOWN('OHL Raw'!E475+((TODAY()-42993)/365),0)</f>
        <v>19</v>
      </c>
      <c r="G475">
        <f>'OHL Raw'!F475</f>
        <v>16</v>
      </c>
      <c r="H475" s="1">
        <f>'OHL Raw'!U475</f>
        <v>13.01</v>
      </c>
      <c r="I475" s="1">
        <f>'OHL Raw'!T475</f>
        <v>208.21</v>
      </c>
      <c r="J475">
        <f>'OHL Raw'!AH475</f>
        <v>8</v>
      </c>
      <c r="K475">
        <f>'OHL Raw'!AI475</f>
        <v>11</v>
      </c>
      <c r="L475" s="1">
        <f t="shared" si="91"/>
        <v>2.3053647759473606</v>
      </c>
      <c r="M475" s="1">
        <f t="shared" si="92"/>
        <v>3.1698765669276212</v>
      </c>
      <c r="N475">
        <f>'OHL Raw'!L475</f>
        <v>19</v>
      </c>
      <c r="O475" s="1">
        <f t="shared" si="93"/>
        <v>5.4752413428749822</v>
      </c>
      <c r="P475">
        <f>'OHL Raw'!AK475</f>
        <v>0</v>
      </c>
      <c r="Q475">
        <f>'OHL Raw'!AN475</f>
        <v>0</v>
      </c>
      <c r="R475">
        <f>'OHL Raw'!AQ475</f>
        <v>19</v>
      </c>
      <c r="S475" s="1">
        <f t="shared" si="98"/>
        <v>0</v>
      </c>
      <c r="T475" s="1">
        <f t="shared" si="99"/>
        <v>0</v>
      </c>
      <c r="U475" s="1">
        <f t="shared" si="100"/>
        <v>100</v>
      </c>
      <c r="V475">
        <f>'OHL Raw'!J475</f>
        <v>0</v>
      </c>
      <c r="W475" s="1">
        <f t="shared" si="94"/>
        <v>0</v>
      </c>
      <c r="X475">
        <f>'OHL Raw'!G475</f>
        <v>0</v>
      </c>
      <c r="Y475" s="1">
        <f t="shared" si="95"/>
        <v>0</v>
      </c>
      <c r="Z475">
        <f>'OHL Raw'!AJ475</f>
        <v>0</v>
      </c>
      <c r="AA475">
        <f>'OHL Raw'!AM475</f>
        <v>0</v>
      </c>
      <c r="AB475">
        <f>'OHL Raw'!AP475</f>
        <v>0</v>
      </c>
      <c r="AC475" s="1">
        <f t="shared" si="101"/>
        <v>1.2204834707436165</v>
      </c>
      <c r="AD475" s="1">
        <f t="shared" si="96"/>
        <v>0.35170745038478934</v>
      </c>
      <c r="AE475" s="1">
        <f t="shared" si="102"/>
        <v>0</v>
      </c>
      <c r="AF475" s="1">
        <f t="shared" si="103"/>
        <v>6.423597214440087</v>
      </c>
      <c r="AG475">
        <f>'OHL Raw'!AB475</f>
        <v>12.91</v>
      </c>
      <c r="AH475">
        <f>'OHL Raw'!AC475</f>
        <v>13.74</v>
      </c>
      <c r="AI475">
        <f>'OHL Raw'!AD475</f>
        <v>44.89</v>
      </c>
      <c r="AJ475">
        <f>'OHL Raw'!AE475</f>
        <v>50.22</v>
      </c>
    </row>
    <row r="476" spans="1:36" x14ac:dyDescent="0.2">
      <c r="A476" t="str">
        <f>'OHL Raw'!B476</f>
        <v>Travis Barron</v>
      </c>
      <c r="B476" t="s">
        <v>1748</v>
      </c>
      <c r="C476" t="str">
        <f>'OHL Raw'!C476</f>
        <v>LW</v>
      </c>
      <c r="D476" t="str">
        <f t="shared" si="106"/>
        <v>F</v>
      </c>
      <c r="E476" t="str">
        <f>IF(ISNUMBER(SEARCH("/",'OHL Raw'!D476))=TRUE,"Multiple",'OHL Raw'!D476)</f>
        <v>OTT</v>
      </c>
      <c r="F476" s="2">
        <f ca="1">ROUNDDOWN('OHL Raw'!E476+((TODAY()-42993)/365),0)</f>
        <v>19</v>
      </c>
      <c r="G476">
        <f>'OHL Raw'!F476</f>
        <v>67</v>
      </c>
      <c r="H476" s="1">
        <f>'OHL Raw'!U476</f>
        <v>19.010000000000002</v>
      </c>
      <c r="I476" s="1">
        <f>'OHL Raw'!T476</f>
        <v>1273.3900000000001</v>
      </c>
      <c r="J476">
        <f>'OHL Raw'!AH476</f>
        <v>76</v>
      </c>
      <c r="K476">
        <f>'OHL Raw'!AI476</f>
        <v>79</v>
      </c>
      <c r="L476" s="1">
        <f t="shared" si="91"/>
        <v>3.58099246892154</v>
      </c>
      <c r="M476" s="1">
        <f t="shared" si="92"/>
        <v>3.7223474348000218</v>
      </c>
      <c r="N476">
        <f>'OHL Raw'!L476</f>
        <v>175</v>
      </c>
      <c r="O476" s="1">
        <f t="shared" si="93"/>
        <v>8.2457063429114399</v>
      </c>
      <c r="P476">
        <f>'OHL Raw'!AK476</f>
        <v>32</v>
      </c>
      <c r="Q476">
        <f>'OHL Raw'!AN476</f>
        <v>36</v>
      </c>
      <c r="R476">
        <f>'OHL Raw'!AQ476</f>
        <v>107</v>
      </c>
      <c r="S476" s="1">
        <f t="shared" si="98"/>
        <v>18.285714285714285</v>
      </c>
      <c r="T476" s="1">
        <f t="shared" si="99"/>
        <v>20.571428571428569</v>
      </c>
      <c r="U476" s="1">
        <f t="shared" si="100"/>
        <v>61.142857142857146</v>
      </c>
      <c r="V476">
        <f>'OHL Raw'!J476</f>
        <v>36</v>
      </c>
      <c r="W476" s="1">
        <f t="shared" si="94"/>
        <v>1.6962595905417821</v>
      </c>
      <c r="X476">
        <f>'OHL Raw'!G476</f>
        <v>17</v>
      </c>
      <c r="Y476" s="1">
        <f t="shared" si="95"/>
        <v>0.80101147331139699</v>
      </c>
      <c r="Z476">
        <f>'OHL Raw'!AJ476</f>
        <v>8</v>
      </c>
      <c r="AA476">
        <f>'OHL Raw'!AM476</f>
        <v>2</v>
      </c>
      <c r="AB476">
        <f>'OHL Raw'!AP476</f>
        <v>7</v>
      </c>
      <c r="AC476" s="1">
        <f t="shared" si="101"/>
        <v>19.626522424446851</v>
      </c>
      <c r="AD476" s="1">
        <f t="shared" si="96"/>
        <v>0.92476880254031435</v>
      </c>
      <c r="AE476" s="1">
        <f t="shared" si="102"/>
        <v>9.7142857142857135</v>
      </c>
      <c r="AF476" s="1">
        <f t="shared" si="103"/>
        <v>11.215155671112488</v>
      </c>
      <c r="AG476">
        <f>'OHL Raw'!AB476</f>
        <v>14.8</v>
      </c>
      <c r="AH476">
        <f>'OHL Raw'!AC476</f>
        <v>14.39</v>
      </c>
      <c r="AI476">
        <f>'OHL Raw'!AD476</f>
        <v>48.03</v>
      </c>
      <c r="AJ476">
        <f>'OHL Raw'!AE476</f>
        <v>51.92</v>
      </c>
    </row>
    <row r="477" spans="1:36" x14ac:dyDescent="0.2">
      <c r="A477" t="str">
        <f>'OHL Raw'!B477</f>
        <v>Travis Mailhot</v>
      </c>
      <c r="B477" t="s">
        <v>1748</v>
      </c>
      <c r="C477" t="str">
        <f>'OHL Raw'!C477</f>
        <v>D</v>
      </c>
      <c r="D477" t="str">
        <f t="shared" si="106"/>
        <v>D</v>
      </c>
      <c r="E477" t="str">
        <f>IF(ISNUMBER(SEARCH("/",'OHL Raw'!D477))=TRUE,"Multiple",'OHL Raw'!D477)</f>
        <v>NB</v>
      </c>
      <c r="F477" s="2">
        <f ca="1">ROUNDDOWN('OHL Raw'!E477+((TODAY()-42993)/365),0)</f>
        <v>18</v>
      </c>
      <c r="G477">
        <f>'OHL Raw'!F477</f>
        <v>30</v>
      </c>
      <c r="H477" s="1">
        <f>'OHL Raw'!U477</f>
        <v>7.5</v>
      </c>
      <c r="I477" s="1">
        <f>'OHL Raw'!T477</f>
        <v>224.92</v>
      </c>
      <c r="J477">
        <f>'OHL Raw'!AH477</f>
        <v>4</v>
      </c>
      <c r="K477">
        <f>'OHL Raw'!AI477</f>
        <v>6</v>
      </c>
      <c r="L477" s="1">
        <f t="shared" si="91"/>
        <v>1.0670460608216255</v>
      </c>
      <c r="M477" s="1">
        <f t="shared" si="92"/>
        <v>1.6005690912324382</v>
      </c>
      <c r="N477">
        <f>'OHL Raw'!L477</f>
        <v>15</v>
      </c>
      <c r="O477" s="1">
        <f t="shared" si="93"/>
        <v>4.0014227280810957</v>
      </c>
      <c r="P477">
        <f>'OHL Raw'!AK477</f>
        <v>0</v>
      </c>
      <c r="Q477">
        <f>'OHL Raw'!AN477</f>
        <v>0</v>
      </c>
      <c r="R477">
        <f>'OHL Raw'!AQ477</f>
        <v>15</v>
      </c>
      <c r="S477" s="1">
        <f t="shared" si="98"/>
        <v>0</v>
      </c>
      <c r="T477" s="1">
        <f t="shared" si="99"/>
        <v>0</v>
      </c>
      <c r="U477" s="1">
        <f t="shared" si="100"/>
        <v>100</v>
      </c>
      <c r="V477">
        <f>'OHL Raw'!J477</f>
        <v>0</v>
      </c>
      <c r="W477" s="1">
        <f t="shared" si="94"/>
        <v>0</v>
      </c>
      <c r="X477">
        <f>'OHL Raw'!G477</f>
        <v>0</v>
      </c>
      <c r="Y477" s="1">
        <f t="shared" si="95"/>
        <v>0</v>
      </c>
      <c r="Z477">
        <f>'OHL Raw'!AJ477</f>
        <v>0</v>
      </c>
      <c r="AA477">
        <f>'OHL Raw'!AM477</f>
        <v>0</v>
      </c>
      <c r="AB477">
        <f>'OHL Raw'!AP477</f>
        <v>0</v>
      </c>
      <c r="AC477" s="1">
        <f t="shared" si="101"/>
        <v>0.96353958216601299</v>
      </c>
      <c r="AD477" s="1">
        <f t="shared" si="96"/>
        <v>0.25703527889898981</v>
      </c>
      <c r="AE477" s="1">
        <f t="shared" si="102"/>
        <v>0</v>
      </c>
      <c r="AF477" s="1">
        <f t="shared" si="103"/>
        <v>6.423597214440087</v>
      </c>
      <c r="AG477">
        <f>'OHL Raw'!AB477</f>
        <v>12.42</v>
      </c>
      <c r="AH477">
        <f>'OHL Raw'!AC477</f>
        <v>13.67</v>
      </c>
      <c r="AI477">
        <f>'OHL Raw'!AD477</f>
        <v>46.55</v>
      </c>
      <c r="AJ477">
        <f>'OHL Raw'!AE477</f>
        <v>46.45</v>
      </c>
    </row>
    <row r="478" spans="1:36" x14ac:dyDescent="0.2">
      <c r="A478" t="str">
        <f>'OHL Raw'!B478</f>
        <v>Trent Fox</v>
      </c>
      <c r="B478" t="s">
        <v>1748</v>
      </c>
      <c r="C478" t="str">
        <f>'OHL Raw'!C478</f>
        <v>LW</v>
      </c>
      <c r="D478" t="str">
        <f t="shared" si="106"/>
        <v>F</v>
      </c>
      <c r="E478" t="str">
        <f>IF(ISNUMBER(SEARCH("/",'OHL Raw'!D478))=TRUE,"Multiple",'OHL Raw'!D478)</f>
        <v>MISS</v>
      </c>
      <c r="F478" s="2">
        <f ca="1">ROUNDDOWN('OHL Raw'!E478+((TODAY()-42993)/365),0)</f>
        <v>20</v>
      </c>
      <c r="G478">
        <f>'OHL Raw'!F478</f>
        <v>60</v>
      </c>
      <c r="H478" s="1">
        <f>'OHL Raw'!U478</f>
        <v>15.17</v>
      </c>
      <c r="I478" s="1">
        <f>'OHL Raw'!T478</f>
        <v>909.96</v>
      </c>
      <c r="J478">
        <f>'OHL Raw'!AH478</f>
        <v>51</v>
      </c>
      <c r="K478">
        <f>'OHL Raw'!AI478</f>
        <v>50</v>
      </c>
      <c r="L478" s="1">
        <f t="shared" si="91"/>
        <v>3.362785177370434</v>
      </c>
      <c r="M478" s="1">
        <f t="shared" si="92"/>
        <v>3.2968482131082686</v>
      </c>
      <c r="N478">
        <f>'OHL Raw'!L478</f>
        <v>165</v>
      </c>
      <c r="O478" s="1">
        <f t="shared" si="93"/>
        <v>10.879599103257286</v>
      </c>
      <c r="P478">
        <f>'OHL Raw'!AK478</f>
        <v>30</v>
      </c>
      <c r="Q478">
        <f>'OHL Raw'!AN478</f>
        <v>40</v>
      </c>
      <c r="R478">
        <f>'OHL Raw'!AQ478</f>
        <v>95</v>
      </c>
      <c r="S478" s="1">
        <f t="shared" si="98"/>
        <v>18.181818181818183</v>
      </c>
      <c r="T478" s="1">
        <f t="shared" si="99"/>
        <v>24.242424242424242</v>
      </c>
      <c r="U478" s="1">
        <f t="shared" si="100"/>
        <v>57.575757575757578</v>
      </c>
      <c r="V478">
        <f>'OHL Raw'!J478</f>
        <v>31</v>
      </c>
      <c r="W478" s="1">
        <f t="shared" si="94"/>
        <v>2.0440458921271265</v>
      </c>
      <c r="X478">
        <f>'OHL Raw'!G478</f>
        <v>18</v>
      </c>
      <c r="Y478" s="1">
        <f t="shared" si="95"/>
        <v>1.1868653567189764</v>
      </c>
      <c r="Z478">
        <f>'OHL Raw'!AJ478</f>
        <v>5</v>
      </c>
      <c r="AA478">
        <f>'OHL Raw'!AM478</f>
        <v>8</v>
      </c>
      <c r="AB478">
        <f>'OHL Raw'!AP478</f>
        <v>5</v>
      </c>
      <c r="AC478" s="1">
        <f t="shared" si="101"/>
        <v>19.079566887124116</v>
      </c>
      <c r="AD478" s="1">
        <f t="shared" si="96"/>
        <v>1.2580487199738966</v>
      </c>
      <c r="AE478" s="1">
        <f t="shared" si="102"/>
        <v>10.909090909090908</v>
      </c>
      <c r="AF478" s="1">
        <f t="shared" si="103"/>
        <v>11.563373870984311</v>
      </c>
      <c r="AG478">
        <f>'OHL Raw'!AB478</f>
        <v>15.11</v>
      </c>
      <c r="AH478">
        <f>'OHL Raw'!AC478</f>
        <v>14.1</v>
      </c>
      <c r="AI478">
        <f>'OHL Raw'!AD478</f>
        <v>49.17</v>
      </c>
      <c r="AJ478">
        <f>'OHL Raw'!AE478</f>
        <v>50.65</v>
      </c>
    </row>
    <row r="479" spans="1:36" x14ac:dyDescent="0.2">
      <c r="A479" t="str">
        <f>'OHL Raw'!B479</f>
        <v>Trenton Bourque</v>
      </c>
      <c r="B479" t="s">
        <v>1748</v>
      </c>
      <c r="C479" t="str">
        <f>'OHL Raw'!C479</f>
        <v>D</v>
      </c>
      <c r="D479" t="str">
        <f t="shared" si="106"/>
        <v>D</v>
      </c>
      <c r="E479" t="str">
        <f>IF(ISNUMBER(SEARCH("/",'OHL Raw'!D479))=TRUE,"Multiple",'OHL Raw'!D479)</f>
        <v>OS</v>
      </c>
      <c r="F479" s="2">
        <f ca="1">ROUNDDOWN('OHL Raw'!E479+((TODAY()-42993)/365),0)</f>
        <v>19</v>
      </c>
      <c r="G479">
        <f>'OHL Raw'!F479</f>
        <v>62</v>
      </c>
      <c r="H479" s="1">
        <f>'OHL Raw'!U479</f>
        <v>16.57</v>
      </c>
      <c r="I479" s="1">
        <f>'OHL Raw'!T479</f>
        <v>1027.52</v>
      </c>
      <c r="J479">
        <f>'OHL Raw'!AH479</f>
        <v>60</v>
      </c>
      <c r="K479">
        <f>'OHL Raw'!AI479</f>
        <v>68</v>
      </c>
      <c r="L479" s="1">
        <f t="shared" si="91"/>
        <v>3.5035814388041109</v>
      </c>
      <c r="M479" s="1">
        <f t="shared" si="92"/>
        <v>3.9707256306446586</v>
      </c>
      <c r="N479">
        <f>'OHL Raw'!L479</f>
        <v>55</v>
      </c>
      <c r="O479" s="1">
        <f t="shared" si="93"/>
        <v>3.2116163189037685</v>
      </c>
      <c r="P479">
        <f>'OHL Raw'!AK479</f>
        <v>1</v>
      </c>
      <c r="Q479">
        <f>'OHL Raw'!AN479</f>
        <v>3</v>
      </c>
      <c r="R479">
        <f>'OHL Raw'!AQ479</f>
        <v>51</v>
      </c>
      <c r="S479" s="1">
        <f t="shared" si="98"/>
        <v>1.8181818181818181</v>
      </c>
      <c r="T479" s="1">
        <f t="shared" si="99"/>
        <v>5.4545454545454541</v>
      </c>
      <c r="U479" s="1">
        <f t="shared" si="100"/>
        <v>92.72727272727272</v>
      </c>
      <c r="V479">
        <f>'OHL Raw'!J479</f>
        <v>5</v>
      </c>
      <c r="W479" s="1">
        <f t="shared" si="94"/>
        <v>0.29196511990034257</v>
      </c>
      <c r="X479">
        <f>'OHL Raw'!G479</f>
        <v>0</v>
      </c>
      <c r="Y479" s="1">
        <f t="shared" si="95"/>
        <v>0</v>
      </c>
      <c r="Z479">
        <f>'OHL Raw'!AJ479</f>
        <v>0</v>
      </c>
      <c r="AA479">
        <f>'OHL Raw'!AM479</f>
        <v>0</v>
      </c>
      <c r="AB479">
        <f>'OHL Raw'!AP479</f>
        <v>0</v>
      </c>
      <c r="AC479" s="1">
        <f t="shared" si="101"/>
        <v>3.9808610881372646</v>
      </c>
      <c r="AD479" s="1">
        <f t="shared" si="96"/>
        <v>0.23245451698092093</v>
      </c>
      <c r="AE479" s="1">
        <f t="shared" si="102"/>
        <v>0</v>
      </c>
      <c r="AF479" s="1">
        <f t="shared" si="103"/>
        <v>7.237929251158663</v>
      </c>
      <c r="AG479">
        <f>'OHL Raw'!AB479</f>
        <v>14.43</v>
      </c>
      <c r="AH479">
        <f>'OHL Raw'!AC479</f>
        <v>14.2</v>
      </c>
      <c r="AI479">
        <f>'OHL Raw'!AD479</f>
        <v>54.19</v>
      </c>
      <c r="AJ479">
        <f>'OHL Raw'!AE479</f>
        <v>49.38</v>
      </c>
    </row>
    <row r="480" spans="1:36" x14ac:dyDescent="0.2">
      <c r="A480" t="str">
        <f>'OHL Raw'!B480</f>
        <v>Troy Lajeunesse</v>
      </c>
      <c r="B480" t="s">
        <v>1748</v>
      </c>
      <c r="C480" t="str">
        <f>'OHL Raw'!C480</f>
        <v>C</v>
      </c>
      <c r="D480" t="str">
        <f t="shared" si="106"/>
        <v>F</v>
      </c>
      <c r="E480" t="str">
        <f>IF(ISNUMBER(SEARCH("/",'OHL Raw'!D480))=TRUE,"Multiple",'OHL Raw'!D480)</f>
        <v>Multiple</v>
      </c>
      <c r="F480" s="2">
        <f ca="1">ROUNDDOWN('OHL Raw'!E480+((TODAY()-42993)/365),0)</f>
        <v>20</v>
      </c>
      <c r="G480">
        <f>'OHL Raw'!F480</f>
        <v>60</v>
      </c>
      <c r="H480" s="1">
        <f>'OHL Raw'!U480</f>
        <v>15</v>
      </c>
      <c r="I480" s="1">
        <f>'OHL Raw'!T480</f>
        <v>899.7</v>
      </c>
      <c r="J480">
        <f>'OHL Raw'!AH480</f>
        <v>43</v>
      </c>
      <c r="K480">
        <f>'OHL Raw'!AI480</f>
        <v>57</v>
      </c>
      <c r="L480" s="1">
        <f t="shared" si="91"/>
        <v>2.8676225408469489</v>
      </c>
      <c r="M480" s="1">
        <f t="shared" si="92"/>
        <v>3.8012670890296767</v>
      </c>
      <c r="N480">
        <f>'OHL Raw'!L480</f>
        <v>74</v>
      </c>
      <c r="O480" s="1">
        <f t="shared" si="93"/>
        <v>4.9349783261087028</v>
      </c>
      <c r="P480">
        <f>'OHL Raw'!AK480</f>
        <v>6</v>
      </c>
      <c r="Q480">
        <f>'OHL Raw'!AN480</f>
        <v>7</v>
      </c>
      <c r="R480">
        <f>'OHL Raw'!AQ480</f>
        <v>61</v>
      </c>
      <c r="S480" s="1">
        <f t="shared" si="98"/>
        <v>8.1081081081081088</v>
      </c>
      <c r="T480" s="1">
        <f t="shared" si="99"/>
        <v>9.4594594594594597</v>
      </c>
      <c r="U480" s="1">
        <f t="shared" si="100"/>
        <v>82.432432432432435</v>
      </c>
      <c r="V480">
        <f>'OHL Raw'!J480</f>
        <v>20</v>
      </c>
      <c r="W480" s="1">
        <f t="shared" si="94"/>
        <v>1.3337779259753251</v>
      </c>
      <c r="X480">
        <f>'OHL Raw'!G480</f>
        <v>11</v>
      </c>
      <c r="Y480" s="1">
        <f t="shared" si="95"/>
        <v>0.73357785928642871</v>
      </c>
      <c r="Z480">
        <f>'OHL Raw'!AJ480</f>
        <v>3</v>
      </c>
      <c r="AA480">
        <f>'OHL Raw'!AM480</f>
        <v>0</v>
      </c>
      <c r="AB480">
        <f>'OHL Raw'!AP480</f>
        <v>8</v>
      </c>
      <c r="AC480" s="1">
        <f t="shared" si="101"/>
        <v>6.3504712928940883</v>
      </c>
      <c r="AD480" s="1">
        <f t="shared" si="96"/>
        <v>0.42350592150010591</v>
      </c>
      <c r="AE480" s="1">
        <f t="shared" si="102"/>
        <v>14.864864864864865</v>
      </c>
      <c r="AF480" s="1">
        <f t="shared" si="103"/>
        <v>8.5817179633703891</v>
      </c>
      <c r="AG480">
        <f>'OHL Raw'!AB480</f>
        <v>14.33</v>
      </c>
      <c r="AH480">
        <f>'OHL Raw'!AC480</f>
        <v>14.1</v>
      </c>
      <c r="AI480">
        <f>'OHL Raw'!AD480</f>
        <v>44.95</v>
      </c>
      <c r="AJ480">
        <f>'OHL Raw'!AE480</f>
        <v>49.91</v>
      </c>
    </row>
    <row r="481" spans="1:36" x14ac:dyDescent="0.2">
      <c r="A481" t="str">
        <f>'OHL Raw'!B481</f>
        <v>Ty Dellandrea</v>
      </c>
      <c r="B481" t="s">
        <v>1748</v>
      </c>
      <c r="C481" t="str">
        <f>'OHL Raw'!C481</f>
        <v>C</v>
      </c>
      <c r="D481" t="str">
        <f t="shared" si="106"/>
        <v>F</v>
      </c>
      <c r="E481" t="str">
        <f>IF(ISNUMBER(SEARCH("/",'OHL Raw'!D481))=TRUE,"Multiple",'OHL Raw'!D481)</f>
        <v>FLNT</v>
      </c>
      <c r="F481" s="2">
        <f ca="1">ROUNDDOWN('OHL Raw'!E481+((TODAY()-42993)/365),0)</f>
        <v>17</v>
      </c>
      <c r="G481">
        <f>'OHL Raw'!F481</f>
        <v>67</v>
      </c>
      <c r="H481" s="1">
        <f>'OHL Raw'!U481</f>
        <v>14.68</v>
      </c>
      <c r="I481" s="1">
        <f>'OHL Raw'!T481</f>
        <v>983.77</v>
      </c>
      <c r="J481">
        <f>'OHL Raw'!AH481</f>
        <v>40</v>
      </c>
      <c r="K481">
        <f>'OHL Raw'!AI481</f>
        <v>74</v>
      </c>
      <c r="L481" s="1">
        <f t="shared" si="91"/>
        <v>2.4395946206938612</v>
      </c>
      <c r="M481" s="1">
        <f t="shared" si="92"/>
        <v>4.513250048283644</v>
      </c>
      <c r="N481">
        <f>'OHL Raw'!L481</f>
        <v>165</v>
      </c>
      <c r="O481" s="1">
        <f t="shared" si="93"/>
        <v>10.063327810362178</v>
      </c>
      <c r="P481">
        <f>'OHL Raw'!AK481</f>
        <v>29</v>
      </c>
      <c r="Q481">
        <f>'OHL Raw'!AN481</f>
        <v>11</v>
      </c>
      <c r="R481">
        <f>'OHL Raw'!AQ481</f>
        <v>125</v>
      </c>
      <c r="S481" s="1">
        <f t="shared" si="98"/>
        <v>17.575757575757574</v>
      </c>
      <c r="T481" s="1">
        <f t="shared" si="99"/>
        <v>6.666666666666667</v>
      </c>
      <c r="U481" s="1">
        <f t="shared" si="100"/>
        <v>75.757575757575751</v>
      </c>
      <c r="V481">
        <f>'OHL Raw'!J481</f>
        <v>24</v>
      </c>
      <c r="W481" s="1">
        <f t="shared" si="94"/>
        <v>1.4637567724163167</v>
      </c>
      <c r="X481">
        <f>'OHL Raw'!G481</f>
        <v>14</v>
      </c>
      <c r="Y481" s="1">
        <f t="shared" si="95"/>
        <v>0.85385811724285154</v>
      </c>
      <c r="Z481">
        <f>'OHL Raw'!AJ481</f>
        <v>4</v>
      </c>
      <c r="AA481">
        <f>'OHL Raw'!AM481</f>
        <v>2</v>
      </c>
      <c r="AB481">
        <f>'OHL Raw'!AP481</f>
        <v>8</v>
      </c>
      <c r="AC481" s="1">
        <f t="shared" si="101"/>
        <v>16.05464376319846</v>
      </c>
      <c r="AD481" s="1">
        <f t="shared" si="96"/>
        <v>0.97917056404638025</v>
      </c>
      <c r="AE481" s="1">
        <f t="shared" si="102"/>
        <v>8.4848484848484862</v>
      </c>
      <c r="AF481" s="1">
        <f t="shared" si="103"/>
        <v>9.7300871292111868</v>
      </c>
      <c r="AG481">
        <f>'OHL Raw'!AB481</f>
        <v>15.08</v>
      </c>
      <c r="AH481">
        <f>'OHL Raw'!AC481</f>
        <v>14.17</v>
      </c>
      <c r="AI481">
        <f>'OHL Raw'!AD481</f>
        <v>37.020000000000003</v>
      </c>
      <c r="AJ481">
        <f>'OHL Raw'!AE481</f>
        <v>51.5</v>
      </c>
    </row>
    <row r="482" spans="1:36" x14ac:dyDescent="0.2">
      <c r="A482" t="str">
        <f>'OHL Raw'!B482</f>
        <v>Tye Felhaber</v>
      </c>
      <c r="B482" t="s">
        <v>1748</v>
      </c>
      <c r="C482" t="str">
        <f>'OHL Raw'!C482</f>
        <v>LW</v>
      </c>
      <c r="D482" t="str">
        <f t="shared" si="106"/>
        <v>F</v>
      </c>
      <c r="E482" t="str">
        <f>IF(ISNUMBER(SEARCH("/",'OHL Raw'!D482))=TRUE,"Multiple",'OHL Raw'!D482)</f>
        <v>OTT</v>
      </c>
      <c r="F482" s="2">
        <f ca="1">ROUNDDOWN('OHL Raw'!E482+((TODAY()-42993)/365),0)</f>
        <v>19</v>
      </c>
      <c r="G482">
        <f>'OHL Raw'!F482</f>
        <v>68</v>
      </c>
      <c r="H482" s="1">
        <f>'OHL Raw'!U482</f>
        <v>16.93</v>
      </c>
      <c r="I482" s="1">
        <f>'OHL Raw'!T482</f>
        <v>1151.3800000000001</v>
      </c>
      <c r="J482">
        <f>'OHL Raw'!AH482</f>
        <v>70</v>
      </c>
      <c r="K482">
        <f>'OHL Raw'!AI482</f>
        <v>67</v>
      </c>
      <c r="L482" s="1">
        <f t="shared" si="91"/>
        <v>3.6477965571748681</v>
      </c>
      <c r="M482" s="1">
        <f t="shared" si="92"/>
        <v>3.4914624190102308</v>
      </c>
      <c r="N482">
        <f>'OHL Raw'!L482</f>
        <v>193</v>
      </c>
      <c r="O482" s="1">
        <f t="shared" si="93"/>
        <v>10.057496221924994</v>
      </c>
      <c r="P482">
        <f>'OHL Raw'!AK482</f>
        <v>24</v>
      </c>
      <c r="Q482">
        <f>'OHL Raw'!AN482</f>
        <v>39</v>
      </c>
      <c r="R482">
        <f>'OHL Raw'!AQ482</f>
        <v>130</v>
      </c>
      <c r="S482" s="1">
        <f t="shared" si="98"/>
        <v>12.435233160621761</v>
      </c>
      <c r="T482" s="1">
        <f t="shared" si="99"/>
        <v>20.207253886010363</v>
      </c>
      <c r="U482" s="1">
        <f t="shared" si="100"/>
        <v>67.357512953367873</v>
      </c>
      <c r="V482">
        <f>'OHL Raw'!J482</f>
        <v>43</v>
      </c>
      <c r="W482" s="1">
        <f t="shared" si="94"/>
        <v>2.2407893136931332</v>
      </c>
      <c r="X482">
        <f>'OHL Raw'!G482</f>
        <v>23</v>
      </c>
      <c r="Y482" s="1">
        <f t="shared" si="95"/>
        <v>1.1985617259288852</v>
      </c>
      <c r="Z482">
        <f>'OHL Raw'!AJ482</f>
        <v>6</v>
      </c>
      <c r="AA482">
        <f>'OHL Raw'!AM482</f>
        <v>9</v>
      </c>
      <c r="AB482">
        <f>'OHL Raw'!AP482</f>
        <v>8</v>
      </c>
      <c r="AC482" s="1">
        <f t="shared" si="101"/>
        <v>19.875866407665939</v>
      </c>
      <c r="AD482" s="1">
        <f t="shared" si="96"/>
        <v>1.035758815039306</v>
      </c>
      <c r="AE482" s="1">
        <f t="shared" si="102"/>
        <v>11.917098445595855</v>
      </c>
      <c r="AF482" s="1">
        <f t="shared" si="103"/>
        <v>10.298376377028985</v>
      </c>
      <c r="AG482">
        <f>'OHL Raw'!AB482</f>
        <v>15.03</v>
      </c>
      <c r="AH482">
        <f>'OHL Raw'!AC482</f>
        <v>14.41</v>
      </c>
      <c r="AI482">
        <f>'OHL Raw'!AD482</f>
        <v>47.76</v>
      </c>
      <c r="AJ482">
        <f>'OHL Raw'!AE482</f>
        <v>52.78</v>
      </c>
    </row>
    <row r="483" spans="1:36" x14ac:dyDescent="0.2">
      <c r="A483" t="str">
        <f>'OHL Raw'!B483</f>
        <v>Tyler Angle</v>
      </c>
      <c r="B483" t="s">
        <v>1748</v>
      </c>
      <c r="C483" t="str">
        <f>'OHL Raw'!C483</f>
        <v>C</v>
      </c>
      <c r="D483" t="str">
        <f t="shared" si="106"/>
        <v>F</v>
      </c>
      <c r="E483" t="str">
        <f>IF(ISNUMBER(SEARCH("/",'OHL Raw'!D483))=TRUE,"Multiple",'OHL Raw'!D483)</f>
        <v>WSR</v>
      </c>
      <c r="F483" s="2">
        <f ca="1">ROUNDDOWN('OHL Raw'!E483+((TODAY()-42993)/365),0)</f>
        <v>17</v>
      </c>
      <c r="G483">
        <f>'OHL Raw'!F483</f>
        <v>67</v>
      </c>
      <c r="H483" s="1">
        <f>'OHL Raw'!U483</f>
        <v>12.5</v>
      </c>
      <c r="I483" s="1">
        <f>'OHL Raw'!T483</f>
        <v>837.7</v>
      </c>
      <c r="J483">
        <f>'OHL Raw'!AH483</f>
        <v>30</v>
      </c>
      <c r="K483">
        <f>'OHL Raw'!AI483</f>
        <v>45</v>
      </c>
      <c r="L483" s="1">
        <f t="shared" si="91"/>
        <v>2.1487405992598783</v>
      </c>
      <c r="M483" s="1">
        <f t="shared" si="92"/>
        <v>3.2231108988898174</v>
      </c>
      <c r="N483">
        <f>'OHL Raw'!L483</f>
        <v>103</v>
      </c>
      <c r="O483" s="1">
        <f t="shared" si="93"/>
        <v>7.3773427241255813</v>
      </c>
      <c r="P483">
        <f>'OHL Raw'!AK483</f>
        <v>24</v>
      </c>
      <c r="Q483">
        <f>'OHL Raw'!AN483</f>
        <v>14</v>
      </c>
      <c r="R483">
        <f>'OHL Raw'!AQ483</f>
        <v>65</v>
      </c>
      <c r="S483" s="1">
        <f t="shared" si="98"/>
        <v>23.300970873786408</v>
      </c>
      <c r="T483" s="1">
        <f t="shared" si="99"/>
        <v>13.592233009708737</v>
      </c>
      <c r="U483" s="1">
        <f t="shared" si="100"/>
        <v>63.10679611650486</v>
      </c>
      <c r="V483">
        <f>'OHL Raw'!J483</f>
        <v>14</v>
      </c>
      <c r="W483" s="1">
        <f t="shared" si="94"/>
        <v>1.0027456129879431</v>
      </c>
      <c r="X483">
        <f>'OHL Raw'!G483</f>
        <v>10</v>
      </c>
      <c r="Y483" s="1">
        <f t="shared" si="95"/>
        <v>0.71624686641995938</v>
      </c>
      <c r="Z483">
        <f>'OHL Raw'!AJ483</f>
        <v>4</v>
      </c>
      <c r="AA483">
        <f>'OHL Raw'!AM483</f>
        <v>4</v>
      </c>
      <c r="AB483">
        <f>'OHL Raw'!AP483</f>
        <v>2</v>
      </c>
      <c r="AC483" s="1">
        <f t="shared" si="101"/>
        <v>11.616705353390593</v>
      </c>
      <c r="AD483" s="1">
        <f t="shared" si="96"/>
        <v>0.8320428807489979</v>
      </c>
      <c r="AE483" s="1">
        <f t="shared" si="102"/>
        <v>9.7087378640776691</v>
      </c>
      <c r="AF483" s="1">
        <f t="shared" si="103"/>
        <v>11.278354712029703</v>
      </c>
      <c r="AG483">
        <f>'OHL Raw'!AB483</f>
        <v>14.08</v>
      </c>
      <c r="AH483">
        <f>'OHL Raw'!AC483</f>
        <v>13.69</v>
      </c>
      <c r="AI483">
        <f>'OHL Raw'!AD483</f>
        <v>52.43</v>
      </c>
      <c r="AJ483">
        <f>'OHL Raw'!AE483</f>
        <v>49.63</v>
      </c>
    </row>
    <row r="484" spans="1:36" x14ac:dyDescent="0.2">
      <c r="A484" t="str">
        <f>'OHL Raw'!B484</f>
        <v>Tyler Burnie</v>
      </c>
      <c r="B484" t="s">
        <v>1748</v>
      </c>
      <c r="C484" t="str">
        <f>'OHL Raw'!C484</f>
        <v>C</v>
      </c>
      <c r="D484" t="str">
        <f t="shared" si="106"/>
        <v>F</v>
      </c>
      <c r="E484" t="str">
        <f>IF(ISNUMBER(SEARCH("/",'OHL Raw'!D484))=TRUE,"Multiple",'OHL Raw'!D484)</f>
        <v>KGN</v>
      </c>
      <c r="F484" s="2">
        <f ca="1">ROUNDDOWN('OHL Raw'!E484+((TODAY()-42993)/365),0)</f>
        <v>19</v>
      </c>
      <c r="G484">
        <f>'OHL Raw'!F484</f>
        <v>55</v>
      </c>
      <c r="H484" s="1">
        <f>'OHL Raw'!U484</f>
        <v>12.13</v>
      </c>
      <c r="I484" s="1">
        <f>'OHL Raw'!T484</f>
        <v>667.32</v>
      </c>
      <c r="J484">
        <f>'OHL Raw'!AH484</f>
        <v>28</v>
      </c>
      <c r="K484">
        <f>'OHL Raw'!AI484</f>
        <v>31</v>
      </c>
      <c r="L484" s="1">
        <f t="shared" si="91"/>
        <v>2.5175328178385179</v>
      </c>
      <c r="M484" s="1">
        <f t="shared" si="92"/>
        <v>2.787268476892645</v>
      </c>
      <c r="N484">
        <f>'OHL Raw'!L484</f>
        <v>87</v>
      </c>
      <c r="O484" s="1">
        <f t="shared" si="93"/>
        <v>7.8223341125696804</v>
      </c>
      <c r="P484">
        <f>'OHL Raw'!AK484</f>
        <v>15</v>
      </c>
      <c r="Q484">
        <f>'OHL Raw'!AN484</f>
        <v>20</v>
      </c>
      <c r="R484">
        <f>'OHL Raw'!AQ484</f>
        <v>52</v>
      </c>
      <c r="S484" s="1">
        <f t="shared" si="98"/>
        <v>17.241379310344829</v>
      </c>
      <c r="T484" s="1">
        <f t="shared" si="99"/>
        <v>22.988505747126435</v>
      </c>
      <c r="U484" s="1">
        <f t="shared" si="100"/>
        <v>59.770114942528743</v>
      </c>
      <c r="V484">
        <f>'OHL Raw'!J484</f>
        <v>16</v>
      </c>
      <c r="W484" s="1">
        <f t="shared" si="94"/>
        <v>1.4385901816220104</v>
      </c>
      <c r="X484">
        <f>'OHL Raw'!G484</f>
        <v>12</v>
      </c>
      <c r="Y484" s="1">
        <f t="shared" si="95"/>
        <v>1.0789426362165078</v>
      </c>
      <c r="Z484">
        <f>'OHL Raw'!AJ484</f>
        <v>4</v>
      </c>
      <c r="AA484">
        <f>'OHL Raw'!AM484</f>
        <v>5</v>
      </c>
      <c r="AB484">
        <f>'OHL Raw'!AP484</f>
        <v>3</v>
      </c>
      <c r="AC484" s="1">
        <f t="shared" si="101"/>
        <v>9.8288453182118616</v>
      </c>
      <c r="AD484" s="1">
        <f t="shared" si="96"/>
        <v>0.88373002321631555</v>
      </c>
      <c r="AE484" s="1">
        <f t="shared" si="102"/>
        <v>13.793103448275861</v>
      </c>
      <c r="AF484" s="1">
        <f t="shared" si="103"/>
        <v>11.297523354266508</v>
      </c>
      <c r="AG484">
        <f>'OHL Raw'!AB484</f>
        <v>14.46</v>
      </c>
      <c r="AH484">
        <f>'OHL Raw'!AC484</f>
        <v>13.82</v>
      </c>
      <c r="AI484">
        <f>'OHL Raw'!AD484</f>
        <v>49.51</v>
      </c>
      <c r="AJ484">
        <f>'OHL Raw'!AE484</f>
        <v>50.62</v>
      </c>
    </row>
    <row r="485" spans="1:36" x14ac:dyDescent="0.2">
      <c r="A485" t="str">
        <f>'OHL Raw'!B485</f>
        <v>Tyler MacArthur</v>
      </c>
      <c r="B485" t="s">
        <v>1748</v>
      </c>
      <c r="C485" t="str">
        <f>'OHL Raw'!C485</f>
        <v>D</v>
      </c>
      <c r="D485" t="str">
        <f t="shared" si="106"/>
        <v>D</v>
      </c>
      <c r="E485" t="str">
        <f>IF(ISNUMBER(SEARCH("/",'OHL Raw'!D485))=TRUE,"Multiple",'OHL Raw'!D485)</f>
        <v>BAR</v>
      </c>
      <c r="F485" s="2">
        <f ca="1">ROUNDDOWN('OHL Raw'!E485+((TODAY()-42993)/365),0)</f>
        <v>20</v>
      </c>
      <c r="G485">
        <f>'OHL Raw'!F485</f>
        <v>5</v>
      </c>
      <c r="H485" s="1">
        <f>'OHL Raw'!U485</f>
        <v>13.2</v>
      </c>
      <c r="I485" s="1">
        <f>'OHL Raw'!T485</f>
        <v>66.010000000000005</v>
      </c>
      <c r="J485">
        <f>'OHL Raw'!AH485</f>
        <v>5</v>
      </c>
      <c r="K485">
        <f>'OHL Raw'!AI485</f>
        <v>5</v>
      </c>
      <c r="L485" s="1">
        <f t="shared" si="91"/>
        <v>4.5447659445538555</v>
      </c>
      <c r="M485" s="1">
        <f t="shared" si="92"/>
        <v>4.5447659445538555</v>
      </c>
      <c r="N485">
        <f>'OHL Raw'!L485</f>
        <v>2</v>
      </c>
      <c r="O485" s="1">
        <f t="shared" si="93"/>
        <v>1.8179063778215421</v>
      </c>
      <c r="P485">
        <f>'OHL Raw'!AK485</f>
        <v>0</v>
      </c>
      <c r="Q485">
        <f>'OHL Raw'!AN485</f>
        <v>0</v>
      </c>
      <c r="R485">
        <f>'OHL Raw'!AQ485</f>
        <v>2</v>
      </c>
      <c r="S485" s="1">
        <f t="shared" si="98"/>
        <v>0</v>
      </c>
      <c r="T485" s="1">
        <f t="shared" si="99"/>
        <v>0</v>
      </c>
      <c r="U485" s="1">
        <f t="shared" si="100"/>
        <v>100</v>
      </c>
      <c r="V485">
        <f>'OHL Raw'!J485</f>
        <v>1</v>
      </c>
      <c r="W485" s="1">
        <f t="shared" si="94"/>
        <v>0.90895318891077104</v>
      </c>
      <c r="X485">
        <f>'OHL Raw'!G485</f>
        <v>0</v>
      </c>
      <c r="Y485" s="1">
        <f t="shared" si="95"/>
        <v>0</v>
      </c>
      <c r="Z485">
        <f>'OHL Raw'!AJ485</f>
        <v>0</v>
      </c>
      <c r="AA485">
        <f>'OHL Raw'!AM485</f>
        <v>0</v>
      </c>
      <c r="AB485">
        <f>'OHL Raw'!AP485</f>
        <v>0</v>
      </c>
      <c r="AC485" s="1">
        <f t="shared" si="101"/>
        <v>0.12847194428880174</v>
      </c>
      <c r="AD485" s="1">
        <f t="shared" si="96"/>
        <v>0.11677498344687326</v>
      </c>
      <c r="AE485" s="1">
        <f t="shared" si="102"/>
        <v>0</v>
      </c>
      <c r="AF485" s="1">
        <f t="shared" si="103"/>
        <v>6.423597214440087</v>
      </c>
      <c r="AG485">
        <f>'OHL Raw'!AB485</f>
        <v>12.97</v>
      </c>
      <c r="AH485">
        <f>'OHL Raw'!AC485</f>
        <v>13.7</v>
      </c>
      <c r="AI485">
        <f>'OHL Raw'!AD485</f>
        <v>57.38</v>
      </c>
      <c r="AJ485">
        <f>'OHL Raw'!AE485</f>
        <v>49.02</v>
      </c>
    </row>
    <row r="486" spans="1:36" x14ac:dyDescent="0.2">
      <c r="A486" t="str">
        <f>'OHL Raw'!B486</f>
        <v>Tyler Rollo</v>
      </c>
      <c r="B486" t="s">
        <v>1748</v>
      </c>
      <c r="C486" t="str">
        <f>'OHL Raw'!C486</f>
        <v>LW</v>
      </c>
      <c r="D486" t="str">
        <f t="shared" si="106"/>
        <v>F</v>
      </c>
      <c r="E486" t="str">
        <f>IF(ISNUMBER(SEARCH("/",'OHL Raw'!D486))=TRUE,"Multiple",'OHL Raw'!D486)</f>
        <v>Multiple</v>
      </c>
      <c r="F486" s="2">
        <f ca="1">ROUNDDOWN('OHL Raw'!E486+((TODAY()-42993)/365),0)</f>
        <v>20</v>
      </c>
      <c r="G486">
        <f>'OHL Raw'!F486</f>
        <v>62</v>
      </c>
      <c r="H486" s="1">
        <f>'OHL Raw'!U486</f>
        <v>12.63</v>
      </c>
      <c r="I486" s="1">
        <f>'OHL Raw'!T486</f>
        <v>783.26</v>
      </c>
      <c r="J486">
        <f>'OHL Raw'!AH486</f>
        <v>39</v>
      </c>
      <c r="K486">
        <f>'OHL Raw'!AI486</f>
        <v>33</v>
      </c>
      <c r="L486" s="1">
        <f t="shared" si="91"/>
        <v>2.9875137246891197</v>
      </c>
      <c r="M486" s="1">
        <f t="shared" si="92"/>
        <v>2.5278962285831015</v>
      </c>
      <c r="N486">
        <f>'OHL Raw'!L486</f>
        <v>67</v>
      </c>
      <c r="O486" s="1">
        <f t="shared" si="93"/>
        <v>5.132395373183873</v>
      </c>
      <c r="P486">
        <f>'OHL Raw'!AK486</f>
        <v>11</v>
      </c>
      <c r="Q486">
        <f>'OHL Raw'!AN486</f>
        <v>19</v>
      </c>
      <c r="R486">
        <f>'OHL Raw'!AQ486</f>
        <v>37</v>
      </c>
      <c r="S486" s="1">
        <f t="shared" si="98"/>
        <v>16.417910447761194</v>
      </c>
      <c r="T486" s="1">
        <f t="shared" si="99"/>
        <v>28.35820895522388</v>
      </c>
      <c r="U486" s="1">
        <f t="shared" si="100"/>
        <v>55.223880597014926</v>
      </c>
      <c r="V486">
        <f>'OHL Raw'!J486</f>
        <v>19</v>
      </c>
      <c r="W486" s="1">
        <f t="shared" si="94"/>
        <v>1.4554554043357251</v>
      </c>
      <c r="X486">
        <f>'OHL Raw'!G486</f>
        <v>9</v>
      </c>
      <c r="Y486" s="1">
        <f t="shared" si="95"/>
        <v>0.68942624415902765</v>
      </c>
      <c r="Z486">
        <f>'OHL Raw'!AJ486</f>
        <v>1</v>
      </c>
      <c r="AA486">
        <f>'OHL Raw'!AM486</f>
        <v>3</v>
      </c>
      <c r="AB486">
        <f>'OHL Raw'!AP486</f>
        <v>5</v>
      </c>
      <c r="AC486" s="1">
        <f t="shared" si="101"/>
        <v>7.8428817615058541</v>
      </c>
      <c r="AD486" s="1">
        <f t="shared" si="96"/>
        <v>0.60078761291314664</v>
      </c>
      <c r="AE486" s="1">
        <f t="shared" si="102"/>
        <v>13.432835820895523</v>
      </c>
      <c r="AF486" s="1">
        <f t="shared" si="103"/>
        <v>11.705793673889337</v>
      </c>
      <c r="AG486">
        <f>'OHL Raw'!AB486</f>
        <v>14.37</v>
      </c>
      <c r="AH486">
        <f>'OHL Raw'!AC486</f>
        <v>14.27</v>
      </c>
      <c r="AI486">
        <f>'OHL Raw'!AD486</f>
        <v>51.25</v>
      </c>
      <c r="AJ486">
        <f>'OHL Raw'!AE486</f>
        <v>49.32</v>
      </c>
    </row>
    <row r="487" spans="1:36" x14ac:dyDescent="0.2">
      <c r="A487" t="str">
        <f>'OHL Raw'!B487</f>
        <v>Tyler Tucker</v>
      </c>
      <c r="B487" t="s">
        <v>1748</v>
      </c>
      <c r="C487" t="str">
        <f>'OHL Raw'!C487</f>
        <v>D</v>
      </c>
      <c r="D487" t="str">
        <f t="shared" si="106"/>
        <v>D</v>
      </c>
      <c r="E487" t="str">
        <f>IF(ISNUMBER(SEARCH("/",'OHL Raw'!D487))=TRUE,"Multiple",'OHL Raw'!D487)</f>
        <v>BAR</v>
      </c>
      <c r="F487" s="2">
        <f ca="1">ROUNDDOWN('OHL Raw'!E487+((TODAY()-42993)/365),0)</f>
        <v>18</v>
      </c>
      <c r="G487">
        <f>'OHL Raw'!F487</f>
        <v>59</v>
      </c>
      <c r="H487" s="1">
        <f>'OHL Raw'!U487</f>
        <v>15.29</v>
      </c>
      <c r="I487" s="1">
        <f>'OHL Raw'!T487</f>
        <v>902.16</v>
      </c>
      <c r="J487">
        <f>'OHL Raw'!AH487</f>
        <v>67</v>
      </c>
      <c r="K487">
        <f>'OHL Raw'!AI487</f>
        <v>44</v>
      </c>
      <c r="L487" s="1">
        <f t="shared" si="91"/>
        <v>4.4559723330673053</v>
      </c>
      <c r="M487" s="1">
        <f t="shared" si="92"/>
        <v>2.9263101888800214</v>
      </c>
      <c r="N487">
        <f>'OHL Raw'!L487</f>
        <v>95</v>
      </c>
      <c r="O487" s="1">
        <f t="shared" si="93"/>
        <v>6.3181697259909555</v>
      </c>
      <c r="P487">
        <f>'OHL Raw'!AK487</f>
        <v>5</v>
      </c>
      <c r="Q487">
        <f>'OHL Raw'!AN487</f>
        <v>4</v>
      </c>
      <c r="R487">
        <f>'OHL Raw'!AQ487</f>
        <v>86</v>
      </c>
      <c r="S487" s="1">
        <f t="shared" si="98"/>
        <v>5.2631578947368416</v>
      </c>
      <c r="T487" s="1">
        <f t="shared" si="99"/>
        <v>4.2105263157894735</v>
      </c>
      <c r="U487" s="1">
        <f t="shared" si="100"/>
        <v>90.526315789473685</v>
      </c>
      <c r="V487">
        <f>'OHL Raw'!J487</f>
        <v>8</v>
      </c>
      <c r="W487" s="1">
        <f t="shared" si="94"/>
        <v>0.53205639797818571</v>
      </c>
      <c r="X487">
        <f>'OHL Raw'!G487</f>
        <v>1</v>
      </c>
      <c r="Y487" s="1">
        <f t="shared" si="95"/>
        <v>6.6507049747273214E-2</v>
      </c>
      <c r="Z487">
        <f>'OHL Raw'!AJ487</f>
        <v>0</v>
      </c>
      <c r="AA487">
        <f>'OHL Raw'!AM487</f>
        <v>0</v>
      </c>
      <c r="AB487">
        <f>'OHL Raw'!AP487</f>
        <v>1</v>
      </c>
      <c r="AC487" s="1">
        <f t="shared" si="101"/>
        <v>7.2515440877312889</v>
      </c>
      <c r="AD487" s="1">
        <f t="shared" si="96"/>
        <v>0.48227880338728984</v>
      </c>
      <c r="AE487" s="1">
        <f t="shared" si="102"/>
        <v>1.0526315789473684</v>
      </c>
      <c r="AF487" s="1">
        <f t="shared" si="103"/>
        <v>7.6332043028750407</v>
      </c>
      <c r="AG487">
        <f>'OHL Raw'!AB487</f>
        <v>13.59</v>
      </c>
      <c r="AH487">
        <f>'OHL Raw'!AC487</f>
        <v>14.24</v>
      </c>
      <c r="AI487">
        <f>'OHL Raw'!AD487</f>
        <v>58.22</v>
      </c>
      <c r="AJ487">
        <f>'OHL Raw'!AE487</f>
        <v>49.56</v>
      </c>
    </row>
    <row r="488" spans="1:36" x14ac:dyDescent="0.2">
      <c r="A488" t="str">
        <f>'OHL Raw'!B488</f>
        <v>Victor Hadfield</v>
      </c>
      <c r="B488" t="s">
        <v>1748</v>
      </c>
      <c r="C488" t="str">
        <f>'OHL Raw'!C488</f>
        <v>D</v>
      </c>
      <c r="D488" t="str">
        <f t="shared" si="106"/>
        <v>D</v>
      </c>
      <c r="E488" t="str">
        <f>IF(ISNUMBER(SEARCH("/",'OHL Raw'!D488))=TRUE,"Multiple",'OHL Raw'!D488)</f>
        <v>BAR</v>
      </c>
      <c r="F488" s="2">
        <f ca="1">ROUNDDOWN('OHL Raw'!E488+((TODAY()-42993)/365),0)</f>
        <v>17</v>
      </c>
      <c r="G488">
        <f>'OHL Raw'!F488</f>
        <v>27</v>
      </c>
      <c r="H488" s="1">
        <f>'OHL Raw'!U488</f>
        <v>7.81</v>
      </c>
      <c r="I488" s="1">
        <f>'OHL Raw'!T488</f>
        <v>210.89</v>
      </c>
      <c r="J488">
        <f>'OHL Raw'!AH488</f>
        <v>7</v>
      </c>
      <c r="K488">
        <f>'OHL Raw'!AI488</f>
        <v>7</v>
      </c>
      <c r="L488" s="1">
        <f t="shared" si="91"/>
        <v>1.9915595808241267</v>
      </c>
      <c r="M488" s="1">
        <f t="shared" si="92"/>
        <v>1.9915595808241267</v>
      </c>
      <c r="N488">
        <f>'OHL Raw'!L488</f>
        <v>16</v>
      </c>
      <c r="O488" s="1">
        <f t="shared" si="93"/>
        <v>4.5521361847408599</v>
      </c>
      <c r="P488">
        <f>'OHL Raw'!AK488</f>
        <v>2</v>
      </c>
      <c r="Q488">
        <f>'OHL Raw'!AN488</f>
        <v>5</v>
      </c>
      <c r="R488">
        <f>'OHL Raw'!AQ488</f>
        <v>9</v>
      </c>
      <c r="S488" s="1">
        <f t="shared" si="98"/>
        <v>12.5</v>
      </c>
      <c r="T488" s="1">
        <f t="shared" si="99"/>
        <v>31.25</v>
      </c>
      <c r="U488" s="1">
        <f t="shared" si="100"/>
        <v>56.25</v>
      </c>
      <c r="V488">
        <f>'OHL Raw'!J488</f>
        <v>0</v>
      </c>
      <c r="W488" s="1">
        <f t="shared" si="94"/>
        <v>0</v>
      </c>
      <c r="X488">
        <f>'OHL Raw'!G488</f>
        <v>0</v>
      </c>
      <c r="Y488" s="1">
        <f t="shared" si="95"/>
        <v>0</v>
      </c>
      <c r="Z488">
        <f>'OHL Raw'!AJ488</f>
        <v>0</v>
      </c>
      <c r="AA488">
        <f>'OHL Raw'!AM488</f>
        <v>0</v>
      </c>
      <c r="AB488">
        <f>'OHL Raw'!AP488</f>
        <v>0</v>
      </c>
      <c r="AC488" s="1">
        <f t="shared" si="101"/>
        <v>1.8244238522496772</v>
      </c>
      <c r="AD488" s="1">
        <f t="shared" si="96"/>
        <v>0.51906411463312929</v>
      </c>
      <c r="AE488" s="1">
        <f t="shared" si="102"/>
        <v>0</v>
      </c>
      <c r="AF488" s="1">
        <f t="shared" si="103"/>
        <v>11.402649076560483</v>
      </c>
      <c r="AG488">
        <f>'OHL Raw'!AB488</f>
        <v>12.35</v>
      </c>
      <c r="AH488">
        <f>'OHL Raw'!AC488</f>
        <v>13.56</v>
      </c>
      <c r="AI488">
        <f>'OHL Raw'!AD488</f>
        <v>57.28</v>
      </c>
      <c r="AJ488">
        <f>'OHL Raw'!AE488</f>
        <v>48.29</v>
      </c>
    </row>
    <row r="489" spans="1:36" x14ac:dyDescent="0.2">
      <c r="A489" t="str">
        <f>'OHL Raw'!B489</f>
        <v>Will Bitten</v>
      </c>
      <c r="B489" t="s">
        <v>1748</v>
      </c>
      <c r="C489" t="str">
        <f>'OHL Raw'!C489</f>
        <v>C</v>
      </c>
      <c r="D489" t="str">
        <f t="shared" si="106"/>
        <v>F</v>
      </c>
      <c r="E489" t="str">
        <f>IF(ISNUMBER(SEARCH("/",'OHL Raw'!D489))=TRUE,"Multiple",'OHL Raw'!D489)</f>
        <v>HAM</v>
      </c>
      <c r="F489" s="2">
        <f ca="1">ROUNDDOWN('OHL Raw'!E489+((TODAY()-42993)/365),0)</f>
        <v>19</v>
      </c>
      <c r="G489">
        <f>'OHL Raw'!F489</f>
        <v>62</v>
      </c>
      <c r="H489" s="1">
        <f>'OHL Raw'!U489</f>
        <v>15.38</v>
      </c>
      <c r="I489" s="1">
        <f>'OHL Raw'!T489</f>
        <v>953.32</v>
      </c>
      <c r="J489">
        <f>'OHL Raw'!AH489</f>
        <v>53</v>
      </c>
      <c r="K489">
        <f>'OHL Raw'!AI489</f>
        <v>47</v>
      </c>
      <c r="L489" s="1">
        <f t="shared" si="91"/>
        <v>3.3357109889648804</v>
      </c>
      <c r="M489" s="1">
        <f t="shared" si="92"/>
        <v>2.9580833298367808</v>
      </c>
      <c r="N489">
        <f>'OHL Raw'!L489</f>
        <v>123</v>
      </c>
      <c r="O489" s="1">
        <f t="shared" si="93"/>
        <v>7.7413670121260436</v>
      </c>
      <c r="P489">
        <f>'OHL Raw'!AK489</f>
        <v>32</v>
      </c>
      <c r="Q489">
        <f>'OHL Raw'!AN489</f>
        <v>21</v>
      </c>
      <c r="R489">
        <f>'OHL Raw'!AQ489</f>
        <v>70</v>
      </c>
      <c r="S489" s="1">
        <f t="shared" si="98"/>
        <v>26.016260162601629</v>
      </c>
      <c r="T489" s="1">
        <f t="shared" si="99"/>
        <v>17.073170731707318</v>
      </c>
      <c r="U489" s="1">
        <f t="shared" si="100"/>
        <v>56.910569105691053</v>
      </c>
      <c r="V489">
        <f>'OHL Raw'!J489</f>
        <v>31</v>
      </c>
      <c r="W489" s="1">
        <f t="shared" si="94"/>
        <v>1.9510762388285148</v>
      </c>
      <c r="X489">
        <f>'OHL Raw'!G489</f>
        <v>15</v>
      </c>
      <c r="Y489" s="1">
        <f t="shared" si="95"/>
        <v>0.9440691478202492</v>
      </c>
      <c r="Z489">
        <f>'OHL Raw'!AJ489</f>
        <v>5</v>
      </c>
      <c r="AA489">
        <f>'OHL Raw'!AM489</f>
        <v>4</v>
      </c>
      <c r="AB489">
        <f>'OHL Raw'!AP489</f>
        <v>6</v>
      </c>
      <c r="AC489" s="1">
        <f t="shared" si="101"/>
        <v>14.799497736170444</v>
      </c>
      <c r="AD489" s="1">
        <f t="shared" si="96"/>
        <v>0.9314499477302759</v>
      </c>
      <c r="AE489" s="1">
        <f t="shared" si="102"/>
        <v>12.195121951219512</v>
      </c>
      <c r="AF489" s="1">
        <f t="shared" si="103"/>
        <v>12.032111980626377</v>
      </c>
      <c r="AG489">
        <f>'OHL Raw'!AB489</f>
        <v>14.84</v>
      </c>
      <c r="AH489">
        <f>'OHL Raw'!AC489</f>
        <v>14.14</v>
      </c>
      <c r="AI489">
        <f>'OHL Raw'!AD489</f>
        <v>55.66</v>
      </c>
      <c r="AJ489">
        <f>'OHL Raw'!AE489</f>
        <v>49.61</v>
      </c>
    </row>
    <row r="490" spans="1:36" x14ac:dyDescent="0.2">
      <c r="A490" t="str">
        <f>'OHL Raw'!B490</f>
        <v>Will Thompson</v>
      </c>
      <c r="B490" t="s">
        <v>1748</v>
      </c>
      <c r="C490" t="str">
        <f>'OHL Raw'!C490</f>
        <v>D</v>
      </c>
      <c r="D490" t="str">
        <f t="shared" si="106"/>
        <v>D</v>
      </c>
      <c r="E490" t="str">
        <f>IF(ISNUMBER(SEARCH("/",'OHL Raw'!D490))=TRUE,"Multiple",'OHL Raw'!D490)</f>
        <v>GAT</v>
      </c>
      <c r="F490" s="2">
        <f ca="1">ROUNDDOWN('OHL Raw'!E490+((TODAY()-42993)/365),0)</f>
        <v>20</v>
      </c>
      <c r="G490">
        <f>'OHL Raw'!F490</f>
        <v>1</v>
      </c>
      <c r="H490" s="1">
        <f>'OHL Raw'!U490</f>
        <v>0</v>
      </c>
      <c r="I490" s="1">
        <f>'OHL Raw'!T490</f>
        <v>0</v>
      </c>
      <c r="J490">
        <f>'OHL Raw'!AH490</f>
        <v>0</v>
      </c>
      <c r="K490">
        <f>'OHL Raw'!AI490</f>
        <v>0</v>
      </c>
      <c r="L490" s="1" t="e">
        <f t="shared" si="91"/>
        <v>#DIV/0!</v>
      </c>
      <c r="M490" s="1" t="e">
        <f t="shared" si="92"/>
        <v>#DIV/0!</v>
      </c>
      <c r="N490">
        <f>'OHL Raw'!L490</f>
        <v>2</v>
      </c>
      <c r="O490" s="1" t="e">
        <f t="shared" si="93"/>
        <v>#DIV/0!</v>
      </c>
      <c r="P490">
        <f>'OHL Raw'!AK490</f>
        <v>0</v>
      </c>
      <c r="Q490">
        <f>'OHL Raw'!AN490</f>
        <v>0</v>
      </c>
      <c r="R490">
        <f>'OHL Raw'!AQ490</f>
        <v>2</v>
      </c>
      <c r="S490" s="1">
        <f t="shared" si="98"/>
        <v>0</v>
      </c>
      <c r="T490" s="1">
        <f t="shared" si="99"/>
        <v>0</v>
      </c>
      <c r="U490" s="1">
        <f t="shared" si="100"/>
        <v>100</v>
      </c>
      <c r="V490">
        <f>'OHL Raw'!J490</f>
        <v>0</v>
      </c>
      <c r="W490" s="1" t="e">
        <f t="shared" si="94"/>
        <v>#DIV/0!</v>
      </c>
      <c r="X490">
        <f>'OHL Raw'!G490</f>
        <v>0</v>
      </c>
      <c r="Y490" s="1" t="e">
        <f t="shared" si="95"/>
        <v>#DIV/0!</v>
      </c>
      <c r="Z490">
        <f>'OHL Raw'!AJ490</f>
        <v>0</v>
      </c>
      <c r="AA490">
        <f>'OHL Raw'!AM490</f>
        <v>0</v>
      </c>
      <c r="AB490">
        <f>'OHL Raw'!AP490</f>
        <v>0</v>
      </c>
      <c r="AC490" s="1">
        <f t="shared" si="101"/>
        <v>0.12847194428880174</v>
      </c>
      <c r="AD490" s="1" t="e">
        <f t="shared" si="96"/>
        <v>#DIV/0!</v>
      </c>
      <c r="AE490" s="1">
        <f t="shared" si="102"/>
        <v>0</v>
      </c>
      <c r="AF490" s="1">
        <f t="shared" si="103"/>
        <v>6.423597214440087</v>
      </c>
      <c r="AG490">
        <f>'OHL Raw'!AB490</f>
        <v>0</v>
      </c>
      <c r="AH490">
        <f>'OHL Raw'!AC490</f>
        <v>0</v>
      </c>
      <c r="AI490">
        <f>'OHL Raw'!AD490</f>
        <v>0</v>
      </c>
      <c r="AJ490">
        <f>'OHL Raw'!AE490</f>
        <v>0</v>
      </c>
    </row>
    <row r="491" spans="1:36" x14ac:dyDescent="0.2">
      <c r="A491" t="str">
        <f>'OHL Raw'!B491</f>
        <v>William Basque</v>
      </c>
      <c r="B491" t="s">
        <v>1748</v>
      </c>
      <c r="C491" t="str">
        <f>'OHL Raw'!C491</f>
        <v>C</v>
      </c>
      <c r="D491" t="str">
        <f t="shared" si="106"/>
        <v>F</v>
      </c>
      <c r="E491" t="str">
        <f>IF(ISNUMBER(SEARCH("/",'OHL Raw'!D491))=TRUE,"Multiple",'OHL Raw'!D491)</f>
        <v>GAT</v>
      </c>
      <c r="F491" s="2">
        <f ca="1">ROUNDDOWN('OHL Raw'!E491+((TODAY()-42993)/365),0)</f>
        <v>18</v>
      </c>
      <c r="G491">
        <f>'OHL Raw'!F491</f>
        <v>1</v>
      </c>
      <c r="H491" s="1">
        <f>'OHL Raw'!U491</f>
        <v>0</v>
      </c>
      <c r="I491" s="1">
        <f>'OHL Raw'!T491</f>
        <v>0</v>
      </c>
      <c r="J491">
        <f>'OHL Raw'!AH491</f>
        <v>0</v>
      </c>
      <c r="K491">
        <f>'OHL Raw'!AI491</f>
        <v>0</v>
      </c>
      <c r="L491" s="1" t="e">
        <f t="shared" si="91"/>
        <v>#DIV/0!</v>
      </c>
      <c r="M491" s="1" t="e">
        <f t="shared" si="92"/>
        <v>#DIV/0!</v>
      </c>
      <c r="N491">
        <f>'OHL Raw'!L491</f>
        <v>0</v>
      </c>
      <c r="O491" s="1" t="e">
        <f t="shared" si="93"/>
        <v>#DIV/0!</v>
      </c>
      <c r="P491">
        <f>'OHL Raw'!AK491</f>
        <v>0</v>
      </c>
      <c r="Q491">
        <f>'OHL Raw'!AN491</f>
        <v>0</v>
      </c>
      <c r="R491">
        <f>'OHL Raw'!AQ491</f>
        <v>0</v>
      </c>
      <c r="S491" s="1" t="e">
        <f t="shared" si="98"/>
        <v>#DIV/0!</v>
      </c>
      <c r="T491" s="1" t="e">
        <f t="shared" si="99"/>
        <v>#DIV/0!</v>
      </c>
      <c r="U491" s="1" t="e">
        <f t="shared" si="100"/>
        <v>#DIV/0!</v>
      </c>
      <c r="V491">
        <f>'OHL Raw'!J491</f>
        <v>0</v>
      </c>
      <c r="W491" s="1" t="e">
        <f t="shared" si="94"/>
        <v>#DIV/0!</v>
      </c>
      <c r="X491">
        <f>'OHL Raw'!G491</f>
        <v>0</v>
      </c>
      <c r="Y491" s="1" t="e">
        <f t="shared" si="95"/>
        <v>#DIV/0!</v>
      </c>
      <c r="Z491">
        <f>'OHL Raw'!AJ491</f>
        <v>0</v>
      </c>
      <c r="AA491">
        <f>'OHL Raw'!AM491</f>
        <v>0</v>
      </c>
      <c r="AB491">
        <f>'OHL Raw'!AP491</f>
        <v>0</v>
      </c>
      <c r="AC491" s="1">
        <f t="shared" si="101"/>
        <v>0</v>
      </c>
      <c r="AD491" s="1" t="e">
        <f t="shared" si="96"/>
        <v>#DIV/0!</v>
      </c>
      <c r="AE491" s="1" t="e">
        <f t="shared" si="102"/>
        <v>#DIV/0!</v>
      </c>
      <c r="AF491" s="1" t="e">
        <f t="shared" si="103"/>
        <v>#DIV/0!</v>
      </c>
      <c r="AG491">
        <f>'OHL Raw'!AB491</f>
        <v>0</v>
      </c>
      <c r="AH491">
        <f>'OHL Raw'!AC491</f>
        <v>0</v>
      </c>
      <c r="AI491">
        <f>'OHL Raw'!AD491</f>
        <v>0</v>
      </c>
      <c r="AJ491">
        <f>'OHL Raw'!AE491</f>
        <v>0</v>
      </c>
    </row>
    <row r="492" spans="1:36" x14ac:dyDescent="0.2">
      <c r="A492" t="str">
        <f>'OHL Raw'!B492</f>
        <v>William Ennis</v>
      </c>
      <c r="B492" t="s">
        <v>1748</v>
      </c>
      <c r="C492" t="str">
        <f>'OHL Raw'!C492</f>
        <v>D</v>
      </c>
      <c r="D492" t="str">
        <f t="shared" si="106"/>
        <v>D</v>
      </c>
      <c r="E492" t="str">
        <f>IF(ISNUMBER(SEARCH("/",'OHL Raw'!D492))=TRUE,"Multiple",'OHL Raw'!D492)</f>
        <v>OSH</v>
      </c>
      <c r="F492" s="2">
        <f ca="1">ROUNDDOWN('OHL Raw'!E492+((TODAY()-42993)/365),0)</f>
        <v>17</v>
      </c>
      <c r="G492">
        <f>'OHL Raw'!F492</f>
        <v>66</v>
      </c>
      <c r="H492" s="1">
        <f>'OHL Raw'!U492</f>
        <v>15.14</v>
      </c>
      <c r="I492" s="1">
        <f>'OHL Raw'!T492</f>
        <v>999.54</v>
      </c>
      <c r="J492">
        <f>'OHL Raw'!AH492</f>
        <v>52</v>
      </c>
      <c r="K492">
        <f>'OHL Raw'!AI492</f>
        <v>60</v>
      </c>
      <c r="L492" s="1">
        <f t="shared" si="91"/>
        <v>3.1214358604958283</v>
      </c>
      <c r="M492" s="1">
        <f t="shared" si="92"/>
        <v>3.6016567621105708</v>
      </c>
      <c r="N492">
        <f>'OHL Raw'!L492</f>
        <v>38</v>
      </c>
      <c r="O492" s="1">
        <f t="shared" si="93"/>
        <v>2.2810492826700286</v>
      </c>
      <c r="P492">
        <f>'OHL Raw'!AK492</f>
        <v>0</v>
      </c>
      <c r="Q492">
        <f>'OHL Raw'!AN492</f>
        <v>1</v>
      </c>
      <c r="R492">
        <f>'OHL Raw'!AQ492</f>
        <v>37</v>
      </c>
      <c r="S492" s="1">
        <f t="shared" si="98"/>
        <v>0</v>
      </c>
      <c r="T492" s="1">
        <f t="shared" si="99"/>
        <v>2.6315789473684208</v>
      </c>
      <c r="U492" s="1">
        <f t="shared" si="100"/>
        <v>97.368421052631575</v>
      </c>
      <c r="V492">
        <f>'OHL Raw'!J492</f>
        <v>2</v>
      </c>
      <c r="W492" s="1">
        <f t="shared" si="94"/>
        <v>0.12005522540368571</v>
      </c>
      <c r="X492">
        <f>'OHL Raw'!G492</f>
        <v>1</v>
      </c>
      <c r="Y492" s="1">
        <f t="shared" si="95"/>
        <v>6.0027612701842856E-2</v>
      </c>
      <c r="Z492">
        <f>'OHL Raw'!AJ492</f>
        <v>0</v>
      </c>
      <c r="AA492">
        <f>'OHL Raw'!AM492</f>
        <v>0</v>
      </c>
      <c r="AB492">
        <f>'OHL Raw'!AP492</f>
        <v>1</v>
      </c>
      <c r="AC492" s="1">
        <f t="shared" si="101"/>
        <v>2.5400838839384035</v>
      </c>
      <c r="AD492" s="1">
        <f t="shared" si="96"/>
        <v>0.15247517161524723</v>
      </c>
      <c r="AE492" s="1">
        <f t="shared" si="102"/>
        <v>2.6315789473684208</v>
      </c>
      <c r="AF492" s="1">
        <f t="shared" si="103"/>
        <v>6.6844312735221152</v>
      </c>
      <c r="AG492">
        <f>'OHL Raw'!AB492</f>
        <v>13.58</v>
      </c>
      <c r="AH492">
        <f>'OHL Raw'!AC492</f>
        <v>14.56</v>
      </c>
      <c r="AI492">
        <f>'OHL Raw'!AD492</f>
        <v>51.47</v>
      </c>
      <c r="AJ492">
        <f>'OHL Raw'!AE492</f>
        <v>50.24</v>
      </c>
    </row>
    <row r="493" spans="1:36" x14ac:dyDescent="0.2">
      <c r="A493" t="str">
        <f>'OHL Raw'!B493</f>
        <v>William Lochead</v>
      </c>
      <c r="B493" t="s">
        <v>1748</v>
      </c>
      <c r="C493" t="str">
        <f>'OHL Raw'!C493</f>
        <v>D</v>
      </c>
      <c r="D493" t="str">
        <f t="shared" si="106"/>
        <v>D</v>
      </c>
      <c r="E493" t="str">
        <f>IF(ISNUMBER(SEARCH("/",'OHL Raw'!D493))=TRUE,"Multiple",'OHL Raw'!D493)</f>
        <v>NIAG</v>
      </c>
      <c r="F493" s="2">
        <f ca="1">ROUNDDOWN('OHL Raw'!E493+((TODAY()-42993)/365),0)</f>
        <v>20</v>
      </c>
      <c r="G493">
        <f>'OHL Raw'!F493</f>
        <v>55</v>
      </c>
      <c r="H493" s="1">
        <f>'OHL Raw'!U493</f>
        <v>13.51</v>
      </c>
      <c r="I493" s="1">
        <f>'OHL Raw'!T493</f>
        <v>742.99</v>
      </c>
      <c r="J493">
        <f>'OHL Raw'!AH493</f>
        <v>42</v>
      </c>
      <c r="K493">
        <f>'OHL Raw'!AI493</f>
        <v>34</v>
      </c>
      <c r="L493" s="1">
        <f t="shared" si="91"/>
        <v>3.3917010996110308</v>
      </c>
      <c r="M493" s="1">
        <f t="shared" si="92"/>
        <v>2.7456627949232155</v>
      </c>
      <c r="N493">
        <f>'OHL Raw'!L493</f>
        <v>63</v>
      </c>
      <c r="O493" s="1">
        <f t="shared" si="93"/>
        <v>5.0875516494165467</v>
      </c>
      <c r="P493">
        <f>'OHL Raw'!AK493</f>
        <v>3</v>
      </c>
      <c r="Q493">
        <f>'OHL Raw'!AN493</f>
        <v>4</v>
      </c>
      <c r="R493">
        <f>'OHL Raw'!AQ493</f>
        <v>56</v>
      </c>
      <c r="S493" s="1">
        <f t="shared" si="98"/>
        <v>4.7619047619047619</v>
      </c>
      <c r="T493" s="1">
        <f t="shared" si="99"/>
        <v>6.3492063492063489</v>
      </c>
      <c r="U493" s="1">
        <f t="shared" si="100"/>
        <v>88.888888888888886</v>
      </c>
      <c r="V493">
        <f>'OHL Raw'!J493</f>
        <v>7</v>
      </c>
      <c r="W493" s="1">
        <f t="shared" si="94"/>
        <v>0.56528351660183851</v>
      </c>
      <c r="X493">
        <f>'OHL Raw'!G493</f>
        <v>5</v>
      </c>
      <c r="Y493" s="1">
        <f t="shared" si="95"/>
        <v>0.40377394042988463</v>
      </c>
      <c r="Z493">
        <f>'OHL Raw'!AJ493</f>
        <v>1</v>
      </c>
      <c r="AA493">
        <f>'OHL Raw'!AM493</f>
        <v>2</v>
      </c>
      <c r="AB493">
        <f>'OHL Raw'!AP493</f>
        <v>2</v>
      </c>
      <c r="AC493" s="1">
        <f t="shared" si="101"/>
        <v>4.8949293934270521</v>
      </c>
      <c r="AD493" s="1">
        <f t="shared" si="96"/>
        <v>0.39528898586202121</v>
      </c>
      <c r="AE493" s="1">
        <f t="shared" si="102"/>
        <v>7.9365079365079358</v>
      </c>
      <c r="AF493" s="1">
        <f t="shared" si="103"/>
        <v>7.7697291959159562</v>
      </c>
      <c r="AG493">
        <f>'OHL Raw'!AB493</f>
        <v>12.94</v>
      </c>
      <c r="AH493">
        <f>'OHL Raw'!AC493</f>
        <v>14.45</v>
      </c>
      <c r="AI493">
        <f>'OHL Raw'!AD493</f>
        <v>50.74</v>
      </c>
      <c r="AJ493">
        <f>'OHL Raw'!AE493</f>
        <v>49.34</v>
      </c>
    </row>
    <row r="494" spans="1:36" x14ac:dyDescent="0.2">
      <c r="A494" t="str">
        <f>'OHL Raw'!B494</f>
        <v>William Sirman</v>
      </c>
      <c r="B494" t="s">
        <v>1748</v>
      </c>
      <c r="C494" t="str">
        <f>'OHL Raw'!C494</f>
        <v>C</v>
      </c>
      <c r="D494" t="str">
        <f t="shared" si="106"/>
        <v>F</v>
      </c>
      <c r="E494" t="str">
        <f>IF(ISNUMBER(SEARCH("/",'OHL Raw'!D494))=TRUE,"Multiple",'OHL Raw'!D494)</f>
        <v>WSR</v>
      </c>
      <c r="F494" s="2">
        <f ca="1">ROUNDDOWN('OHL Raw'!E494+((TODAY()-42993)/365),0)</f>
        <v>18</v>
      </c>
      <c r="G494">
        <f>'OHL Raw'!F494</f>
        <v>66</v>
      </c>
      <c r="H494" s="1">
        <f>'OHL Raw'!U494</f>
        <v>11.62</v>
      </c>
      <c r="I494" s="1">
        <f>'OHL Raw'!T494</f>
        <v>766.71</v>
      </c>
      <c r="J494">
        <f>'OHL Raw'!AH494</f>
        <v>36</v>
      </c>
      <c r="K494">
        <f>'OHL Raw'!AI494</f>
        <v>29</v>
      </c>
      <c r="L494" s="1">
        <f t="shared" si="91"/>
        <v>2.8172320694917241</v>
      </c>
      <c r="M494" s="1">
        <f t="shared" si="92"/>
        <v>2.2694369448683336</v>
      </c>
      <c r="N494">
        <f>'OHL Raw'!L494</f>
        <v>68</v>
      </c>
      <c r="O494" s="1">
        <f t="shared" si="93"/>
        <v>5.3214383534843677</v>
      </c>
      <c r="P494">
        <f>'OHL Raw'!AK494</f>
        <v>14</v>
      </c>
      <c r="Q494">
        <f>'OHL Raw'!AN494</f>
        <v>7</v>
      </c>
      <c r="R494">
        <f>'OHL Raw'!AQ494</f>
        <v>47</v>
      </c>
      <c r="S494" s="1">
        <f t="shared" si="98"/>
        <v>20.588235294117645</v>
      </c>
      <c r="T494" s="1">
        <f t="shared" si="99"/>
        <v>10.294117647058822</v>
      </c>
      <c r="U494" s="1">
        <f t="shared" si="100"/>
        <v>69.117647058823522</v>
      </c>
      <c r="V494">
        <f>'OHL Raw'!J494</f>
        <v>15</v>
      </c>
      <c r="W494" s="1">
        <f t="shared" si="94"/>
        <v>1.1738466956215516</v>
      </c>
      <c r="X494">
        <f>'OHL Raw'!G494</f>
        <v>6</v>
      </c>
      <c r="Y494" s="1">
        <f t="shared" si="95"/>
        <v>0.46953867824862072</v>
      </c>
      <c r="Z494">
        <f>'OHL Raw'!AJ494</f>
        <v>2</v>
      </c>
      <c r="AA494">
        <f>'OHL Raw'!AM494</f>
        <v>2</v>
      </c>
      <c r="AB494">
        <f>'OHL Raw'!AP494</f>
        <v>2</v>
      </c>
      <c r="AC494" s="1">
        <f t="shared" si="101"/>
        <v>7.1693098027613207</v>
      </c>
      <c r="AD494" s="1">
        <f t="shared" si="96"/>
        <v>0.56104470812390506</v>
      </c>
      <c r="AE494" s="1">
        <f t="shared" si="102"/>
        <v>8.8235294117647065</v>
      </c>
      <c r="AF494" s="1">
        <f t="shared" si="103"/>
        <v>10.54310265111959</v>
      </c>
      <c r="AG494">
        <f>'OHL Raw'!AB494</f>
        <v>14.09</v>
      </c>
      <c r="AH494">
        <f>'OHL Raw'!AC494</f>
        <v>13.87</v>
      </c>
      <c r="AI494">
        <f>'OHL Raw'!AD494</f>
        <v>50.62</v>
      </c>
      <c r="AJ494">
        <f>'OHL Raw'!AE494</f>
        <v>49.72</v>
      </c>
    </row>
    <row r="495" spans="1:36" x14ac:dyDescent="0.2">
      <c r="A495" t="str">
        <f>'OHL Raw'!B495</f>
        <v>Zach Gallant</v>
      </c>
      <c r="B495" t="s">
        <v>1748</v>
      </c>
      <c r="C495" t="str">
        <f>'OHL Raw'!C495</f>
        <v>C</v>
      </c>
      <c r="D495" t="str">
        <f t="shared" si="106"/>
        <v>F</v>
      </c>
      <c r="E495" t="str">
        <f>IF(ISNUMBER(SEARCH("/",'OHL Raw'!D495))=TRUE,"Multiple",'OHL Raw'!D495)</f>
        <v>PBO</v>
      </c>
      <c r="F495" s="2">
        <f ca="1">ROUNDDOWN('OHL Raw'!E495+((TODAY()-42993)/365),0)</f>
        <v>19</v>
      </c>
      <c r="G495">
        <f>'OHL Raw'!F495</f>
        <v>54</v>
      </c>
      <c r="H495" s="1">
        <f>'OHL Raw'!U495</f>
        <v>12.85</v>
      </c>
      <c r="I495" s="1">
        <f>'OHL Raw'!T495</f>
        <v>694.12</v>
      </c>
      <c r="J495">
        <f>'OHL Raw'!AH495</f>
        <v>33</v>
      </c>
      <c r="K495">
        <f>'OHL Raw'!AI495</f>
        <v>33</v>
      </c>
      <c r="L495" s="1">
        <f t="shared" si="91"/>
        <v>2.8525327032789716</v>
      </c>
      <c r="M495" s="1">
        <f t="shared" si="92"/>
        <v>2.8525327032789716</v>
      </c>
      <c r="N495">
        <f>'OHL Raw'!L495</f>
        <v>81</v>
      </c>
      <c r="O495" s="1">
        <f t="shared" si="93"/>
        <v>7.0016711807756584</v>
      </c>
      <c r="P495">
        <f>'OHL Raw'!AK495</f>
        <v>15</v>
      </c>
      <c r="Q495">
        <f>'OHL Raw'!AN495</f>
        <v>9</v>
      </c>
      <c r="R495">
        <f>'OHL Raw'!AQ495</f>
        <v>57</v>
      </c>
      <c r="S495" s="1">
        <f t="shared" si="98"/>
        <v>18.518518518518519</v>
      </c>
      <c r="T495" s="1">
        <f t="shared" si="99"/>
        <v>11.111111111111111</v>
      </c>
      <c r="U495" s="1">
        <f t="shared" si="100"/>
        <v>70.370370370370367</v>
      </c>
      <c r="V495">
        <f>'OHL Raw'!J495</f>
        <v>16</v>
      </c>
      <c r="W495" s="1">
        <f t="shared" si="94"/>
        <v>1.3830461591655623</v>
      </c>
      <c r="X495">
        <f>'OHL Raw'!G495</f>
        <v>6</v>
      </c>
      <c r="Y495" s="1">
        <f t="shared" si="95"/>
        <v>0.5186423096870858</v>
      </c>
      <c r="Z495">
        <f>'OHL Raw'!AJ495</f>
        <v>1</v>
      </c>
      <c r="AA495">
        <f>'OHL Raw'!AM495</f>
        <v>1</v>
      </c>
      <c r="AB495">
        <f>'OHL Raw'!AP495</f>
        <v>4</v>
      </c>
      <c r="AC495" s="1">
        <f t="shared" si="101"/>
        <v>8.3531431183825777</v>
      </c>
      <c r="AD495" s="1">
        <f t="shared" si="96"/>
        <v>0.72204890667745436</v>
      </c>
      <c r="AE495" s="1">
        <f t="shared" si="102"/>
        <v>7.4074074074074066</v>
      </c>
      <c r="AF495" s="1">
        <f t="shared" si="103"/>
        <v>10.312522368373553</v>
      </c>
      <c r="AG495">
        <f>'OHL Raw'!AB495</f>
        <v>13.96</v>
      </c>
      <c r="AH495">
        <f>'OHL Raw'!AC495</f>
        <v>14.46</v>
      </c>
      <c r="AI495">
        <f>'OHL Raw'!AD495</f>
        <v>44.71</v>
      </c>
      <c r="AJ495">
        <f>'OHL Raw'!AE495</f>
        <v>50.67</v>
      </c>
    </row>
    <row r="496" spans="1:36" x14ac:dyDescent="0.2">
      <c r="A496" t="str">
        <f>'OHL Raw'!B496</f>
        <v>Zach Poirier</v>
      </c>
      <c r="B496" t="s">
        <v>1748</v>
      </c>
      <c r="C496" t="str">
        <f>'OHL Raw'!C496</f>
        <v>RW</v>
      </c>
      <c r="D496" t="str">
        <f t="shared" si="106"/>
        <v>F</v>
      </c>
      <c r="E496" t="str">
        <f>IF(ISNUMBER(SEARCH("/",'OHL Raw'!D496))=TRUE,"Multiple",'OHL Raw'!D496)</f>
        <v>GUE</v>
      </c>
      <c r="F496" s="2">
        <f ca="1">ROUNDDOWN('OHL Raw'!E496+((TODAY()-42993)/365),0)</f>
        <v>20</v>
      </c>
      <c r="G496">
        <f>'OHL Raw'!F496</f>
        <v>54</v>
      </c>
      <c r="H496" s="1">
        <f>'OHL Raw'!U496</f>
        <v>11.41</v>
      </c>
      <c r="I496" s="1">
        <f>'OHL Raw'!T496</f>
        <v>616.28</v>
      </c>
      <c r="J496">
        <f>'OHL Raw'!AH496</f>
        <v>22</v>
      </c>
      <c r="K496">
        <f>'OHL Raw'!AI496</f>
        <v>33</v>
      </c>
      <c r="L496" s="1">
        <f t="shared" si="91"/>
        <v>2.1418835594210424</v>
      </c>
      <c r="M496" s="1">
        <f t="shared" si="92"/>
        <v>3.2128253391315638</v>
      </c>
      <c r="N496">
        <f>'OHL Raw'!L496</f>
        <v>81</v>
      </c>
      <c r="O496" s="1">
        <f t="shared" si="93"/>
        <v>7.8860258324138393</v>
      </c>
      <c r="P496">
        <f>'OHL Raw'!AK496</f>
        <v>16</v>
      </c>
      <c r="Q496">
        <f>'OHL Raw'!AN496</f>
        <v>11</v>
      </c>
      <c r="R496">
        <f>'OHL Raw'!AQ496</f>
        <v>54</v>
      </c>
      <c r="S496" s="1">
        <f t="shared" si="98"/>
        <v>19.753086419753085</v>
      </c>
      <c r="T496" s="1">
        <f t="shared" si="99"/>
        <v>13.580246913580247</v>
      </c>
      <c r="U496" s="1">
        <f t="shared" si="100"/>
        <v>66.666666666666657</v>
      </c>
      <c r="V496">
        <f>'OHL Raw'!J496</f>
        <v>9</v>
      </c>
      <c r="W496" s="1">
        <f t="shared" si="94"/>
        <v>0.87622509249042646</v>
      </c>
      <c r="X496">
        <f>'OHL Raw'!G496</f>
        <v>5</v>
      </c>
      <c r="Y496" s="1">
        <f t="shared" si="95"/>
        <v>0.48679171805023691</v>
      </c>
      <c r="Z496">
        <f>'OHL Raw'!AJ496</f>
        <v>2</v>
      </c>
      <c r="AA496">
        <f>'OHL Raw'!AM496</f>
        <v>0</v>
      </c>
      <c r="AB496">
        <f>'OHL Raw'!AP496</f>
        <v>3</v>
      </c>
      <c r="AC496" s="1">
        <f t="shared" si="101"/>
        <v>8.7019087961266237</v>
      </c>
      <c r="AD496" s="1">
        <f t="shared" si="96"/>
        <v>0.84720342663658965</v>
      </c>
      <c r="AE496" s="1">
        <f t="shared" si="102"/>
        <v>6.1728395061728394</v>
      </c>
      <c r="AF496" s="1">
        <f t="shared" si="103"/>
        <v>10.743097279168673</v>
      </c>
      <c r="AG496">
        <f>'OHL Raw'!AB496</f>
        <v>14.14</v>
      </c>
      <c r="AH496">
        <f>'OHL Raw'!AC496</f>
        <v>13.74</v>
      </c>
      <c r="AI496">
        <f>'OHL Raw'!AD496</f>
        <v>44.23</v>
      </c>
      <c r="AJ496">
        <f>'OHL Raw'!AE496</f>
        <v>48.77</v>
      </c>
    </row>
    <row r="497" spans="1:36" x14ac:dyDescent="0.2">
      <c r="A497" t="str">
        <f>'OHL Raw'!B497</f>
        <v>Zach Shankar</v>
      </c>
      <c r="B497" t="s">
        <v>1748</v>
      </c>
      <c r="C497" t="str">
        <f>'OHL Raw'!C497</f>
        <v>D</v>
      </c>
      <c r="D497" t="str">
        <f t="shared" ref="D497:D500" si="107">IF(C497="D",C497,"F")</f>
        <v>D</v>
      </c>
      <c r="E497" t="str">
        <f>IF(ISNUMBER(SEARCH("/",'OHL Raw'!D497))=TRUE,"Multiple",'OHL Raw'!D497)</f>
        <v>Multiple</v>
      </c>
      <c r="F497" s="2">
        <f ca="1">ROUNDDOWN('OHL Raw'!E497+((TODAY()-42993)/365),0)</f>
        <v>21</v>
      </c>
      <c r="G497">
        <f>'OHL Raw'!F497</f>
        <v>53</v>
      </c>
      <c r="H497" s="1">
        <f>'OHL Raw'!U497</f>
        <v>13.84</v>
      </c>
      <c r="I497" s="1">
        <f>'OHL Raw'!T497</f>
        <v>733.6</v>
      </c>
      <c r="J497">
        <f>'OHL Raw'!AH497</f>
        <v>40</v>
      </c>
      <c r="K497">
        <f>'OHL Raw'!AI497</f>
        <v>34</v>
      </c>
      <c r="L497" s="1">
        <f t="shared" si="91"/>
        <v>3.2715376226826609</v>
      </c>
      <c r="M497" s="1">
        <f t="shared" si="92"/>
        <v>2.7808069792802619</v>
      </c>
      <c r="N497">
        <f>'OHL Raw'!L497</f>
        <v>53</v>
      </c>
      <c r="O497" s="1">
        <f t="shared" si="93"/>
        <v>4.3347873500545253</v>
      </c>
      <c r="P497">
        <f>'OHL Raw'!AK497</f>
        <v>2</v>
      </c>
      <c r="Q497">
        <f>'OHL Raw'!AN497</f>
        <v>2</v>
      </c>
      <c r="R497">
        <f>'OHL Raw'!AQ497</f>
        <v>49</v>
      </c>
      <c r="S497" s="1">
        <f t="shared" si="98"/>
        <v>3.7735849056603774</v>
      </c>
      <c r="T497" s="1">
        <f t="shared" si="99"/>
        <v>3.7735849056603774</v>
      </c>
      <c r="U497" s="1">
        <f t="shared" si="100"/>
        <v>92.452830188679243</v>
      </c>
      <c r="V497">
        <f>'OHL Raw'!J497</f>
        <v>8</v>
      </c>
      <c r="W497" s="1">
        <f t="shared" si="94"/>
        <v>0.65430752453653218</v>
      </c>
      <c r="X497">
        <f>'OHL Raw'!G497</f>
        <v>2</v>
      </c>
      <c r="Y497" s="1">
        <f t="shared" si="95"/>
        <v>0.16357688113413305</v>
      </c>
      <c r="Z497">
        <f>'OHL Raw'!AJ497</f>
        <v>0</v>
      </c>
      <c r="AA497">
        <f>'OHL Raw'!AM497</f>
        <v>0</v>
      </c>
      <c r="AB497">
        <f>'OHL Raw'!AP497</f>
        <v>2</v>
      </c>
      <c r="AC497" s="1">
        <f t="shared" si="101"/>
        <v>3.9038039942389968</v>
      </c>
      <c r="AD497" s="1">
        <f t="shared" si="96"/>
        <v>0.31928604096829311</v>
      </c>
      <c r="AE497" s="1">
        <f t="shared" si="102"/>
        <v>3.7735849056603774</v>
      </c>
      <c r="AF497" s="1">
        <f t="shared" si="103"/>
        <v>7.3656679136584859</v>
      </c>
      <c r="AG497">
        <f>'OHL Raw'!AB497</f>
        <v>13.02</v>
      </c>
      <c r="AH497">
        <f>'OHL Raw'!AC497</f>
        <v>13.92</v>
      </c>
      <c r="AI497">
        <f>'OHL Raw'!AD497</f>
        <v>51.29</v>
      </c>
      <c r="AJ497">
        <f>'OHL Raw'!AE497</f>
        <v>48.37</v>
      </c>
    </row>
    <row r="498" spans="1:36" x14ac:dyDescent="0.2">
      <c r="A498" t="str">
        <f>'OHL Raw'!B498</f>
        <v>Zachary Jackson</v>
      </c>
      <c r="B498" t="s">
        <v>1748</v>
      </c>
      <c r="C498" t="str">
        <f>'OHL Raw'!C498</f>
        <v>LW</v>
      </c>
      <c r="D498" t="str">
        <f t="shared" si="107"/>
        <v>F</v>
      </c>
      <c r="E498" t="str">
        <f>IF(ISNUMBER(SEARCH("/",'OHL Raw'!D498))=TRUE,"Multiple",'OHL Raw'!D498)</f>
        <v>HAM</v>
      </c>
      <c r="F498" s="2">
        <f ca="1">ROUNDDOWN('OHL Raw'!E498+((TODAY()-42993)/365),0)</f>
        <v>19</v>
      </c>
      <c r="G498">
        <f>'OHL Raw'!F498</f>
        <v>42</v>
      </c>
      <c r="H498" s="1">
        <f>'OHL Raw'!U498</f>
        <v>8.19</v>
      </c>
      <c r="I498" s="1">
        <f>'OHL Raw'!T498</f>
        <v>343.97</v>
      </c>
      <c r="J498">
        <f>'OHL Raw'!AH498</f>
        <v>10</v>
      </c>
      <c r="K498">
        <f>'OHL Raw'!AI498</f>
        <v>10</v>
      </c>
      <c r="L498" s="1">
        <f t="shared" si="91"/>
        <v>1.7443381690263684</v>
      </c>
      <c r="M498" s="1">
        <f t="shared" si="92"/>
        <v>1.7443381690263684</v>
      </c>
      <c r="N498">
        <f>'OHL Raw'!L498</f>
        <v>24</v>
      </c>
      <c r="O498" s="1">
        <f t="shared" si="93"/>
        <v>4.1864116056632845</v>
      </c>
      <c r="P498">
        <f>'OHL Raw'!AK498</f>
        <v>5</v>
      </c>
      <c r="Q498">
        <f>'OHL Raw'!AN498</f>
        <v>3</v>
      </c>
      <c r="R498">
        <f>'OHL Raw'!AQ498</f>
        <v>16</v>
      </c>
      <c r="S498" s="1">
        <f t="shared" si="98"/>
        <v>20.833333333333336</v>
      </c>
      <c r="T498" s="1">
        <f t="shared" si="99"/>
        <v>12.5</v>
      </c>
      <c r="U498" s="1">
        <f t="shared" si="100"/>
        <v>66.666666666666657</v>
      </c>
      <c r="V498">
        <f>'OHL Raw'!J498</f>
        <v>5</v>
      </c>
      <c r="W498" s="1">
        <f t="shared" si="94"/>
        <v>0.8721690845131842</v>
      </c>
      <c r="X498">
        <f>'OHL Raw'!G498</f>
        <v>3</v>
      </c>
      <c r="Y498" s="1">
        <f t="shared" si="95"/>
        <v>0.52330145070791056</v>
      </c>
      <c r="Z498">
        <f>'OHL Raw'!AJ498</f>
        <v>3</v>
      </c>
      <c r="AA498">
        <f>'OHL Raw'!AM498</f>
        <v>0</v>
      </c>
      <c r="AB498">
        <f>'OHL Raw'!AP498</f>
        <v>0</v>
      </c>
      <c r="AC498" s="1">
        <f t="shared" si="101"/>
        <v>2.5916731230276566</v>
      </c>
      <c r="AD498" s="1">
        <f t="shared" si="96"/>
        <v>0.45207543501369124</v>
      </c>
      <c r="AE498" s="1">
        <f t="shared" si="102"/>
        <v>12.5</v>
      </c>
      <c r="AF498" s="1">
        <f t="shared" si="103"/>
        <v>10.798638012615235</v>
      </c>
      <c r="AG498">
        <f>'OHL Raw'!AB498</f>
        <v>12.78</v>
      </c>
      <c r="AH498">
        <f>'OHL Raw'!AC498</f>
        <v>13.85</v>
      </c>
      <c r="AI498">
        <f>'OHL Raw'!AD498</f>
        <v>51.82</v>
      </c>
      <c r="AJ498">
        <f>'OHL Raw'!AE498</f>
        <v>48.55</v>
      </c>
    </row>
    <row r="499" spans="1:36" x14ac:dyDescent="0.2">
      <c r="A499" t="str">
        <f>'OHL Raw'!B499</f>
        <v>Zachary Magwood</v>
      </c>
      <c r="B499" t="s">
        <v>1748</v>
      </c>
      <c r="C499" t="str">
        <f>'OHL Raw'!C499</f>
        <v>C</v>
      </c>
      <c r="D499" t="str">
        <f t="shared" si="107"/>
        <v>F</v>
      </c>
      <c r="E499" t="str">
        <f>IF(ISNUMBER(SEARCH("/",'OHL Raw'!D499))=TRUE,"Multiple",'OHL Raw'!D499)</f>
        <v>BAR</v>
      </c>
      <c r="F499" s="2">
        <f ca="1">ROUNDDOWN('OHL Raw'!E499+((TODAY()-42993)/365),0)</f>
        <v>20</v>
      </c>
      <c r="G499">
        <f>'OHL Raw'!F499</f>
        <v>65</v>
      </c>
      <c r="H499" s="1">
        <f>'OHL Raw'!U499</f>
        <v>12.77</v>
      </c>
      <c r="I499" s="1">
        <f>'OHL Raw'!T499</f>
        <v>830.37</v>
      </c>
      <c r="J499">
        <f>'OHL Raw'!AH499</f>
        <v>57</v>
      </c>
      <c r="K499">
        <f>'OHL Raw'!AI499</f>
        <v>37</v>
      </c>
      <c r="L499" s="1">
        <f t="shared" si="91"/>
        <v>4.118645904837603</v>
      </c>
      <c r="M499" s="1">
        <f t="shared" si="92"/>
        <v>2.6735069908594964</v>
      </c>
      <c r="N499">
        <f>'OHL Raw'!L499</f>
        <v>106</v>
      </c>
      <c r="O499" s="1">
        <f t="shared" si="93"/>
        <v>7.6592362440839628</v>
      </c>
      <c r="P499">
        <f>'OHL Raw'!AK499</f>
        <v>20</v>
      </c>
      <c r="Q499">
        <f>'OHL Raw'!AN499</f>
        <v>21</v>
      </c>
      <c r="R499">
        <f>'OHL Raw'!AQ499</f>
        <v>65</v>
      </c>
      <c r="S499" s="1">
        <f t="shared" si="98"/>
        <v>18.867924528301888</v>
      </c>
      <c r="T499" s="1">
        <f t="shared" si="99"/>
        <v>19.811320754716981</v>
      </c>
      <c r="U499" s="1">
        <f t="shared" si="100"/>
        <v>61.320754716981128</v>
      </c>
      <c r="V499">
        <f>'OHL Raw'!J499</f>
        <v>37</v>
      </c>
      <c r="W499" s="1">
        <f t="shared" si="94"/>
        <v>2.6735069908594964</v>
      </c>
      <c r="X499">
        <f>'OHL Raw'!G499</f>
        <v>20</v>
      </c>
      <c r="Y499" s="1">
        <f t="shared" si="95"/>
        <v>1.4451389139781061</v>
      </c>
      <c r="Z499">
        <f>'OHL Raw'!AJ499</f>
        <v>6</v>
      </c>
      <c r="AA499">
        <f>'OHL Raw'!AM499</f>
        <v>5</v>
      </c>
      <c r="AB499">
        <f>'OHL Raw'!AP499</f>
        <v>9</v>
      </c>
      <c r="AC499" s="1">
        <f t="shared" si="101"/>
        <v>11.901104695615171</v>
      </c>
      <c r="AD499" s="1">
        <f t="shared" si="96"/>
        <v>0.85993747574805235</v>
      </c>
      <c r="AE499" s="1">
        <f t="shared" si="102"/>
        <v>18.867924528301888</v>
      </c>
      <c r="AF499" s="1">
        <f t="shared" si="103"/>
        <v>11.227457260014313</v>
      </c>
      <c r="AG499">
        <f>'OHL Raw'!AB499</f>
        <v>13.67</v>
      </c>
      <c r="AH499">
        <f>'OHL Raw'!AC499</f>
        <v>13.82</v>
      </c>
      <c r="AI499">
        <f>'OHL Raw'!AD499</f>
        <v>58.25</v>
      </c>
      <c r="AJ499">
        <f>'OHL Raw'!AE499</f>
        <v>47.97</v>
      </c>
    </row>
    <row r="500" spans="1:36" x14ac:dyDescent="0.2">
      <c r="A500" t="str">
        <f>'OHL Raw'!B500</f>
        <v>Zachary Roberts</v>
      </c>
      <c r="B500" t="s">
        <v>1748</v>
      </c>
      <c r="C500" t="str">
        <f>'OHL Raw'!C500</f>
        <v>LW</v>
      </c>
      <c r="D500" t="str">
        <f t="shared" si="107"/>
        <v>F</v>
      </c>
      <c r="E500" t="str">
        <f>IF(ISNUMBER(SEARCH("/",'OHL Raw'!D500))=TRUE,"Multiple",'OHL Raw'!D500)</f>
        <v>OS</v>
      </c>
      <c r="F500" s="2">
        <f ca="1">ROUNDDOWN('OHL Raw'!E500+((TODAY()-42993)/365),0)</f>
        <v>18</v>
      </c>
      <c r="G500">
        <f>'OHL Raw'!F500</f>
        <v>23</v>
      </c>
      <c r="H500" s="1">
        <f>'OHL Raw'!U500</f>
        <v>10.17</v>
      </c>
      <c r="I500" s="1">
        <f>'OHL Raw'!T500</f>
        <v>233.91</v>
      </c>
      <c r="J500">
        <f>'OHL Raw'!AH500</f>
        <v>12</v>
      </c>
      <c r="K500">
        <f>'OHL Raw'!AI500</f>
        <v>9</v>
      </c>
      <c r="L500" s="1">
        <f t="shared" si="91"/>
        <v>3.0781069642170067</v>
      </c>
      <c r="M500" s="1">
        <f t="shared" si="92"/>
        <v>2.308580223162755</v>
      </c>
      <c r="N500">
        <f>'OHL Raw'!L500</f>
        <v>37</v>
      </c>
      <c r="O500" s="1">
        <f t="shared" si="93"/>
        <v>9.4908298063357712</v>
      </c>
      <c r="P500">
        <f>'OHL Raw'!AK500</f>
        <v>10</v>
      </c>
      <c r="Q500">
        <f>'OHL Raw'!AN500</f>
        <v>8</v>
      </c>
      <c r="R500">
        <f>'OHL Raw'!AQ500</f>
        <v>19</v>
      </c>
      <c r="S500" s="1">
        <f t="shared" si="98"/>
        <v>27.027027027027028</v>
      </c>
      <c r="T500" s="1">
        <f t="shared" si="99"/>
        <v>21.621621621621621</v>
      </c>
      <c r="U500" s="1">
        <f t="shared" si="100"/>
        <v>51.351351351351347</v>
      </c>
      <c r="V500">
        <f>'OHL Raw'!J500</f>
        <v>5</v>
      </c>
      <c r="W500" s="1">
        <f t="shared" si="94"/>
        <v>1.2825445684237526</v>
      </c>
      <c r="X500">
        <f>'OHL Raw'!G500</f>
        <v>3</v>
      </c>
      <c r="Y500" s="1">
        <f t="shared" si="95"/>
        <v>0.76952674105425167</v>
      </c>
      <c r="Z500">
        <f>'OHL Raw'!AJ500</f>
        <v>1</v>
      </c>
      <c r="AA500">
        <f>'OHL Raw'!AM500</f>
        <v>1</v>
      </c>
      <c r="AB500">
        <f>'OHL Raw'!AP500</f>
        <v>1</v>
      </c>
      <c r="AC500" s="1">
        <f t="shared" si="101"/>
        <v>4.6749844373692451</v>
      </c>
      <c r="AD500" s="1">
        <f t="shared" si="96"/>
        <v>1.1991751795226999</v>
      </c>
      <c r="AE500" s="1">
        <f t="shared" si="102"/>
        <v>8.1081081081081088</v>
      </c>
      <c r="AF500" s="1">
        <f t="shared" si="103"/>
        <v>12.635093073970932</v>
      </c>
      <c r="AG500">
        <f>'OHL Raw'!AB500</f>
        <v>14.71</v>
      </c>
      <c r="AH500">
        <f>'OHL Raw'!AC500</f>
        <v>13.4</v>
      </c>
      <c r="AI500">
        <f>'OHL Raw'!AD500</f>
        <v>50.5</v>
      </c>
      <c r="AJ500">
        <f>'OHL Raw'!AE500</f>
        <v>46.44</v>
      </c>
    </row>
    <row r="501" spans="1:36" x14ac:dyDescent="0.2">
      <c r="A501" t="str">
        <f>'OHL Raw'!B501</f>
        <v>Zachary Snow</v>
      </c>
      <c r="B501" t="s">
        <v>1748</v>
      </c>
      <c r="C501" t="str">
        <f>'OHL Raw'!C501</f>
        <v>D</v>
      </c>
      <c r="D501" t="str">
        <f t="shared" ref="D501:D502" si="108">IF(C501="D",C501,"F")</f>
        <v>D</v>
      </c>
      <c r="E501" t="str">
        <f>IF(ISNUMBER(SEARCH("/",'OHL Raw'!D501))=TRUE,"Multiple",'OHL Raw'!D501)</f>
        <v>SBY</v>
      </c>
      <c r="F501" s="2">
        <f ca="1">ROUNDDOWN('OHL Raw'!E501+((TODAY()-42993)/365),0)</f>
        <v>19</v>
      </c>
      <c r="G501">
        <f>'OHL Raw'!F501</f>
        <v>9</v>
      </c>
      <c r="H501" s="1">
        <f>'OHL Raw'!U501</f>
        <v>6.75</v>
      </c>
      <c r="I501" s="1">
        <f>'OHL Raw'!T501</f>
        <v>60.77</v>
      </c>
      <c r="J501">
        <f>'OHL Raw'!AH501</f>
        <v>1</v>
      </c>
      <c r="K501">
        <f>'OHL Raw'!AI501</f>
        <v>2</v>
      </c>
      <c r="L501" s="1">
        <f t="shared" ref="L501:L502" si="109">J501/I501*60</f>
        <v>0.98732927431298334</v>
      </c>
      <c r="M501" s="1">
        <f t="shared" ref="M501:M502" si="110">K501/I501*60</f>
        <v>1.9746585486259667</v>
      </c>
      <c r="N501">
        <f>'OHL Raw'!L501</f>
        <v>2</v>
      </c>
      <c r="O501" s="1">
        <f t="shared" ref="O501:O502" si="111">(N501/I501)*60</f>
        <v>1.9746585486259667</v>
      </c>
      <c r="P501">
        <f>'OHL Raw'!AK501</f>
        <v>0</v>
      </c>
      <c r="Q501">
        <f>'OHL Raw'!AN501</f>
        <v>1</v>
      </c>
      <c r="R501">
        <f>'OHL Raw'!AQ501</f>
        <v>1</v>
      </c>
      <c r="S501" s="1">
        <f t="shared" ref="S501:S502" si="112">(P501/N501)*100</f>
        <v>0</v>
      </c>
      <c r="T501" s="1">
        <f t="shared" ref="T501:T502" si="113">(Q501/N501)*100</f>
        <v>50</v>
      </c>
      <c r="U501" s="1">
        <f t="shared" ref="U501:U502" si="114">(R501/N501)*100</f>
        <v>50</v>
      </c>
      <c r="V501">
        <f>'OHL Raw'!J501</f>
        <v>0</v>
      </c>
      <c r="W501" s="1">
        <f t="shared" ref="W501:W502" si="115">(V501/I501)*60</f>
        <v>0</v>
      </c>
      <c r="X501">
        <f>'OHL Raw'!G501</f>
        <v>0</v>
      </c>
      <c r="Y501" s="1">
        <f t="shared" ref="Y501:Y502" si="116">(X501/I501)*60</f>
        <v>0</v>
      </c>
      <c r="Z501">
        <f>'OHL Raw'!AJ501</f>
        <v>0</v>
      </c>
      <c r="AA501">
        <f>'OHL Raw'!AM501</f>
        <v>0</v>
      </c>
      <c r="AB501">
        <f>'OHL Raw'!AP501</f>
        <v>0</v>
      </c>
      <c r="AC501" s="1">
        <f t="shared" ref="AC501:AC502" si="117">(P501*(SUM(Z:Z)/SUM(P:P)))+(Q501*(SUM(AA:AA)/SUM(Q:Q)))+(R501*(SUM(AB:AB)/SUM(R:R)))</f>
        <v>0.22758888673997252</v>
      </c>
      <c r="AD501" s="1">
        <f t="shared" ref="AD501:AD502" si="118">(AC501/I501)*60</f>
        <v>0.22470517038667681</v>
      </c>
      <c r="AE501" s="1">
        <f t="shared" ref="AE501:AE502" si="119">(X501/N501)*100</f>
        <v>0</v>
      </c>
      <c r="AF501" s="1">
        <f t="shared" ref="AF501:AF502" si="120">((((SUM(Z:Z)/SUM(P:P))/SUM(P501:R501))*P501)+(((SUM(AA:AA)/SUM(Q:Q))/SUM(P501:R501))*Q501)+(((SUM(AB:AB)/SUM(R:R))/SUM(P501:R501))*R501))*100</f>
        <v>11.379444336998626</v>
      </c>
      <c r="AG501">
        <f>'OHL Raw'!AB501</f>
        <v>15.09</v>
      </c>
      <c r="AH501">
        <f>'OHL Raw'!AC501</f>
        <v>14.31</v>
      </c>
      <c r="AI501">
        <f>'OHL Raw'!AD501</f>
        <v>44.76</v>
      </c>
      <c r="AJ501">
        <f>'OHL Raw'!AE501</f>
        <v>56.39</v>
      </c>
    </row>
    <row r="502" spans="1:36" x14ac:dyDescent="0.2">
      <c r="A502" t="str">
        <f>'OHL Raw'!B502</f>
        <v>Zack Malik</v>
      </c>
      <c r="B502" t="s">
        <v>1748</v>
      </c>
      <c r="C502" t="str">
        <f>'OHL Raw'!C502</f>
        <v>D</v>
      </c>
      <c r="D502" t="str">
        <f t="shared" si="108"/>
        <v>D</v>
      </c>
      <c r="E502" t="str">
        <f>IF(ISNUMBER(SEARCH("/",'OHL Raw'!D502))=TRUE,"Multiple",'OHL Raw'!D502)</f>
        <v>SBY</v>
      </c>
      <c r="F502" s="2">
        <f ca="1">ROUNDDOWN('OHL Raw'!E502+((TODAY()-42993)/365),0)</f>
        <v>17</v>
      </c>
      <c r="G502">
        <f>'OHL Raw'!F502</f>
        <v>32</v>
      </c>
      <c r="H502" s="1">
        <f>'OHL Raw'!U502</f>
        <v>14.59</v>
      </c>
      <c r="I502" s="1">
        <f>'OHL Raw'!T502</f>
        <v>466.82</v>
      </c>
      <c r="J502">
        <f>'OHL Raw'!AH502</f>
        <v>23</v>
      </c>
      <c r="K502">
        <f>'OHL Raw'!AI502</f>
        <v>28</v>
      </c>
      <c r="L502" s="1">
        <f t="shared" si="109"/>
        <v>2.9561715436356626</v>
      </c>
      <c r="M502" s="1">
        <f t="shared" si="110"/>
        <v>3.5988175313825455</v>
      </c>
      <c r="N502">
        <f>'OHL Raw'!L502</f>
        <v>26</v>
      </c>
      <c r="O502" s="1">
        <f t="shared" si="111"/>
        <v>3.3417591362837924</v>
      </c>
      <c r="P502">
        <f>'OHL Raw'!AK502</f>
        <v>1</v>
      </c>
      <c r="Q502">
        <f>'OHL Raw'!AN502</f>
        <v>0</v>
      </c>
      <c r="R502">
        <f>'OHL Raw'!AQ502</f>
        <v>25</v>
      </c>
      <c r="S502" s="1">
        <f t="shared" si="112"/>
        <v>3.8461538461538463</v>
      </c>
      <c r="T502" s="1">
        <f t="shared" si="113"/>
        <v>0</v>
      </c>
      <c r="U502" s="1">
        <f t="shared" si="114"/>
        <v>96.15384615384616</v>
      </c>
      <c r="V502">
        <f>'OHL Raw'!J502</f>
        <v>4</v>
      </c>
      <c r="W502" s="1">
        <f t="shared" si="115"/>
        <v>0.51411679019750656</v>
      </c>
      <c r="X502">
        <f>'OHL Raw'!G502</f>
        <v>0</v>
      </c>
      <c r="Y502" s="1">
        <f t="shared" si="116"/>
        <v>0</v>
      </c>
      <c r="Z502">
        <f>'OHL Raw'!AJ502</f>
        <v>0</v>
      </c>
      <c r="AA502">
        <f>'OHL Raw'!AM502</f>
        <v>0</v>
      </c>
      <c r="AB502">
        <f>'OHL Raw'!AP502</f>
        <v>0</v>
      </c>
      <c r="AC502" s="1">
        <f t="shared" si="117"/>
        <v>1.8206670685961273</v>
      </c>
      <c r="AD502" s="1">
        <f t="shared" si="118"/>
        <v>0.2340088773312361</v>
      </c>
      <c r="AE502" s="1">
        <f t="shared" si="119"/>
        <v>0</v>
      </c>
      <c r="AF502" s="1">
        <f t="shared" si="120"/>
        <v>7.0025656484466428</v>
      </c>
      <c r="AG502">
        <f>'OHL Raw'!AB502</f>
        <v>13.75</v>
      </c>
      <c r="AH502">
        <f>'OHL Raw'!AC502</f>
        <v>14.27</v>
      </c>
      <c r="AI502">
        <f>'OHL Raw'!AD502</f>
        <v>44.13</v>
      </c>
      <c r="AJ502">
        <f>'OHL Raw'!AE502</f>
        <v>51.34</v>
      </c>
    </row>
    <row r="503" spans="1:36" x14ac:dyDescent="0.2">
      <c r="A503" t="str">
        <f>'OHL Raw'!B503</f>
        <v>Zack Pilon</v>
      </c>
      <c r="B503" t="s">
        <v>1748</v>
      </c>
      <c r="C503" t="str">
        <f>'OHL Raw'!C503</f>
        <v>D</v>
      </c>
      <c r="D503" t="str">
        <f t="shared" ref="D503:D504" si="121">IF(C503="D",C503,"F")</f>
        <v>D</v>
      </c>
      <c r="E503" t="str">
        <f>IF(ISNUMBER(SEARCH("/",'OHL Raw'!D503))=TRUE,"Multiple",'OHL Raw'!D503)</f>
        <v>FLNT</v>
      </c>
      <c r="F503" s="2">
        <f ca="1">ROUNDDOWN('OHL Raw'!E503+((TODAY()-42993)/365),0)</f>
        <v>17</v>
      </c>
      <c r="G503">
        <f>'OHL Raw'!F503</f>
        <v>43</v>
      </c>
      <c r="H503" s="1">
        <f>'OHL Raw'!U503</f>
        <v>8.8699999999999992</v>
      </c>
      <c r="I503" s="1">
        <f>'OHL Raw'!T503</f>
        <v>381.24</v>
      </c>
      <c r="J503">
        <f>'OHL Raw'!AH503</f>
        <v>12</v>
      </c>
      <c r="K503">
        <f>'OHL Raw'!AI503</f>
        <v>19</v>
      </c>
      <c r="L503" s="1">
        <f t="shared" ref="L503:L504" si="122">J503/I503*60</f>
        <v>1.8885741265344667</v>
      </c>
      <c r="M503" s="1">
        <f t="shared" ref="M503:M504" si="123">K503/I503*60</f>
        <v>2.9902423670129052</v>
      </c>
      <c r="N503">
        <f>'OHL Raw'!L503</f>
        <v>22</v>
      </c>
      <c r="O503" s="1">
        <f t="shared" ref="O503:O504" si="124">(N503/I503)*60</f>
        <v>3.4623858986465219</v>
      </c>
      <c r="P503">
        <f>'OHL Raw'!AK503</f>
        <v>2</v>
      </c>
      <c r="Q503">
        <f>'OHL Raw'!AN503</f>
        <v>0</v>
      </c>
      <c r="R503">
        <f>'OHL Raw'!AQ503</f>
        <v>20</v>
      </c>
      <c r="S503" s="1">
        <f t="shared" ref="S503:S504" si="125">(P503/N503)*100</f>
        <v>9.0909090909090917</v>
      </c>
      <c r="T503" s="1">
        <f t="shared" ref="T503:T504" si="126">(Q503/N503)*100</f>
        <v>0</v>
      </c>
      <c r="U503" s="1">
        <f t="shared" ref="U503:U504" si="127">(R503/N503)*100</f>
        <v>90.909090909090907</v>
      </c>
      <c r="V503">
        <f>'OHL Raw'!J503</f>
        <v>1</v>
      </c>
      <c r="W503" s="1">
        <f t="shared" ref="W503:W504" si="128">(V503/I503)*60</f>
        <v>0.15738117721120554</v>
      </c>
      <c r="X503">
        <f>'OHL Raw'!G503</f>
        <v>0</v>
      </c>
      <c r="Y503" s="1">
        <f t="shared" ref="Y503:Y504" si="129">(X503/I503)*60</f>
        <v>0</v>
      </c>
      <c r="Z503">
        <f>'OHL Raw'!AJ503</f>
        <v>0</v>
      </c>
      <c r="AA503">
        <f>'OHL Raw'!AM503</f>
        <v>0</v>
      </c>
      <c r="AB503">
        <f>'OHL Raw'!AP503</f>
        <v>0</v>
      </c>
      <c r="AC503" s="1">
        <f t="shared" ref="AC503:AC504" si="130">(P503*(SUM(Z:Z)/SUM(P:P)))+(Q503*(SUM(AA:AA)/SUM(Q:Q)))+(R503*(SUM(AB:AB)/SUM(R:R)))</f>
        <v>1.7142549728602285</v>
      </c>
      <c r="AD503" s="1">
        <f t="shared" ref="AD503:AD504" si="131">(AC503/I503)*60</f>
        <v>0.26979146566890594</v>
      </c>
      <c r="AE503" s="1">
        <f t="shared" ref="AE503:AE504" si="132">(X503/N503)*100</f>
        <v>0</v>
      </c>
      <c r="AF503" s="1">
        <f t="shared" ref="AF503:AF504" si="133">((((SUM(Z:Z)/SUM(P:P))/SUM(P503:R503))*P503)+(((SUM(AA:AA)/SUM(Q:Q))/SUM(P503:R503))*Q503)+(((SUM(AB:AB)/SUM(R:R))/SUM(P503:R503))*R503))*100</f>
        <v>7.7920680584555839</v>
      </c>
      <c r="AG503">
        <f>'OHL Raw'!AB503</f>
        <v>13.46</v>
      </c>
      <c r="AH503">
        <f>'OHL Raw'!AC503</f>
        <v>13.22</v>
      </c>
      <c r="AI503">
        <f>'OHL Raw'!AD503</f>
        <v>36.229999999999997</v>
      </c>
      <c r="AJ503">
        <f>'OHL Raw'!AE503</f>
        <v>51.74</v>
      </c>
    </row>
    <row r="504" spans="1:36" x14ac:dyDescent="0.2">
      <c r="A504" t="str">
        <f>'OHL Raw'!B504</f>
        <v>Zack Trott</v>
      </c>
      <c r="B504" t="s">
        <v>1748</v>
      </c>
      <c r="C504" t="str">
        <f>'OHL Raw'!C504</f>
        <v>LW</v>
      </c>
      <c r="D504" t="str">
        <f t="shared" si="121"/>
        <v>F</v>
      </c>
      <c r="E504" t="str">
        <f>IF(ISNUMBER(SEARCH("/",'OHL Raw'!D504))=TRUE,"Multiple",'OHL Raw'!D504)</f>
        <v>SSM</v>
      </c>
      <c r="F504" s="2">
        <f ca="1">ROUNDDOWN('OHL Raw'!E504+((TODAY()-42993)/365),0)</f>
        <v>18</v>
      </c>
      <c r="G504">
        <f>'OHL Raw'!F504</f>
        <v>38</v>
      </c>
      <c r="H504" s="1">
        <f>'OHL Raw'!U504</f>
        <v>7.94</v>
      </c>
      <c r="I504" s="1">
        <f>'OHL Raw'!T504</f>
        <v>301.61</v>
      </c>
      <c r="J504">
        <f>'OHL Raw'!AH504</f>
        <v>7</v>
      </c>
      <c r="K504">
        <f>'OHL Raw'!AI504</f>
        <v>11</v>
      </c>
      <c r="L504" s="1">
        <f t="shared" si="122"/>
        <v>1.3925267729849806</v>
      </c>
      <c r="M504" s="1">
        <f t="shared" si="123"/>
        <v>2.1882563575478264</v>
      </c>
      <c r="N504">
        <f>'OHL Raw'!L504</f>
        <v>25</v>
      </c>
      <c r="O504" s="1">
        <f t="shared" si="124"/>
        <v>4.9733099035177881</v>
      </c>
      <c r="P504">
        <f>'OHL Raw'!AK504</f>
        <v>4</v>
      </c>
      <c r="Q504">
        <f>'OHL Raw'!AN504</f>
        <v>3</v>
      </c>
      <c r="R504">
        <f>'OHL Raw'!AQ504</f>
        <v>18</v>
      </c>
      <c r="S504" s="1">
        <f t="shared" si="125"/>
        <v>16</v>
      </c>
      <c r="T504" s="1">
        <f t="shared" si="126"/>
        <v>12</v>
      </c>
      <c r="U504" s="1">
        <f t="shared" si="127"/>
        <v>72</v>
      </c>
      <c r="V504">
        <f>'OHL Raw'!J504</f>
        <v>2</v>
      </c>
      <c r="W504" s="1">
        <f t="shared" si="128"/>
        <v>0.39786479228142302</v>
      </c>
      <c r="X504">
        <f>'OHL Raw'!G504</f>
        <v>2</v>
      </c>
      <c r="Y504" s="1">
        <f t="shared" si="129"/>
        <v>0.39786479228142302</v>
      </c>
      <c r="Z504">
        <f>'OHL Raw'!AJ504</f>
        <v>0</v>
      </c>
      <c r="AA504">
        <f>'OHL Raw'!AM504</f>
        <v>0</v>
      </c>
      <c r="AB504">
        <f>'OHL Raw'!AP504</f>
        <v>2</v>
      </c>
      <c r="AC504" s="1">
        <f t="shared" si="130"/>
        <v>2.5053773023303529</v>
      </c>
      <c r="AD504" s="1">
        <f t="shared" si="131"/>
        <v>0.49840070998912889</v>
      </c>
      <c r="AE504" s="1">
        <f t="shared" si="132"/>
        <v>8</v>
      </c>
      <c r="AF504" s="1">
        <f t="shared" si="133"/>
        <v>10.021509209321412</v>
      </c>
      <c r="AG504">
        <f>'OHL Raw'!AB504</f>
        <v>13.81</v>
      </c>
      <c r="AH504">
        <f>'OHL Raw'!AC504</f>
        <v>13.59</v>
      </c>
      <c r="AI504">
        <f>'OHL Raw'!AD504</f>
        <v>60.55</v>
      </c>
      <c r="AJ504">
        <f>'OHL Raw'!AE504</f>
        <v>48.21</v>
      </c>
    </row>
    <row r="505" spans="1:36" x14ac:dyDescent="0.2">
      <c r="F505" s="2"/>
      <c r="O505" s="1"/>
      <c r="S505" s="1"/>
      <c r="T505" s="1"/>
      <c r="U505" s="1"/>
    </row>
    <row r="506" spans="1:36" x14ac:dyDescent="0.2">
      <c r="F506" s="2"/>
      <c r="O506" s="1"/>
      <c r="S506" s="1"/>
      <c r="T506" s="1"/>
      <c r="U506" s="1"/>
    </row>
    <row r="507" spans="1:36" x14ac:dyDescent="0.2">
      <c r="F507" s="2"/>
      <c r="O507" s="1"/>
      <c r="S507" s="1"/>
      <c r="T507" s="1"/>
      <c r="U507" s="1"/>
    </row>
    <row r="508" spans="1:36" x14ac:dyDescent="0.2">
      <c r="F508" s="2"/>
      <c r="O508" s="1"/>
      <c r="S508" s="1"/>
      <c r="T508" s="1"/>
      <c r="U508" s="1"/>
    </row>
    <row r="509" spans="1:36" x14ac:dyDescent="0.2">
      <c r="F509" s="2"/>
      <c r="O509" s="1"/>
      <c r="S509" s="1"/>
      <c r="T509" s="1"/>
      <c r="U509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524"/>
  <sheetViews>
    <sheetView workbookViewId="0">
      <pane ySplit="1" topLeftCell="A2" activePane="bottomLeft" state="frozen"/>
      <selection activeCell="H1" sqref="H1"/>
      <selection pane="bottomLeft" activeCell="AJ524" sqref="A1:AJ524"/>
    </sheetView>
  </sheetViews>
  <sheetFormatPr baseColWidth="10" defaultRowHeight="16" x14ac:dyDescent="0.2"/>
  <cols>
    <col min="1" max="1" width="22.1640625" bestFit="1" customWidth="1"/>
    <col min="2" max="2" width="7" bestFit="1" customWidth="1"/>
    <col min="3" max="4" width="4" bestFit="1" customWidth="1"/>
    <col min="5" max="5" width="10.6640625" bestFit="1" customWidth="1"/>
    <col min="6" max="6" width="4.33203125" bestFit="1" customWidth="1"/>
    <col min="7" max="7" width="3.33203125" bestFit="1" customWidth="1"/>
    <col min="8" max="8" width="7" style="1" bestFit="1" customWidth="1"/>
    <col min="9" max="9" width="7.6640625" style="1" bestFit="1" customWidth="1"/>
    <col min="10" max="10" width="3.33203125" bestFit="1" customWidth="1"/>
    <col min="11" max="11" width="3.5" bestFit="1" customWidth="1"/>
    <col min="12" max="13" width="7.33203125" style="1" bestFit="1" customWidth="1"/>
    <col min="14" max="14" width="4.83203125" bestFit="1" customWidth="1"/>
    <col min="15" max="16" width="7.6640625" bestFit="1" customWidth="1"/>
    <col min="17" max="17" width="8.1640625" bestFit="1" customWidth="1"/>
    <col min="18" max="18" width="7.33203125" bestFit="1" customWidth="1"/>
    <col min="19" max="19" width="7.5" bestFit="1" customWidth="1"/>
    <col min="20" max="21" width="7.5" customWidth="1"/>
    <col min="22" max="22" width="3.1640625" bestFit="1" customWidth="1"/>
    <col min="23" max="23" width="7.5" bestFit="1" customWidth="1"/>
    <col min="24" max="24" width="3.1640625" bestFit="1" customWidth="1"/>
    <col min="25" max="25" width="5.33203125" style="1" bestFit="1" customWidth="1"/>
    <col min="26" max="26" width="5.33203125" bestFit="1" customWidth="1"/>
    <col min="27" max="27" width="5.83203125" bestFit="1" customWidth="1"/>
    <col min="28" max="28" width="5" bestFit="1" customWidth="1"/>
    <col min="29" max="29" width="5.6640625" style="1" bestFit="1" customWidth="1"/>
    <col min="30" max="30" width="6.1640625" style="1" bestFit="1" customWidth="1"/>
    <col min="31" max="32" width="7.5" style="1" bestFit="1" customWidth="1"/>
  </cols>
  <sheetData>
    <row r="1" spans="1:36" x14ac:dyDescent="0.2">
      <c r="A1" t="s">
        <v>566</v>
      </c>
      <c r="B1" t="s">
        <v>1747</v>
      </c>
      <c r="C1" t="s">
        <v>2</v>
      </c>
      <c r="D1" t="s">
        <v>573</v>
      </c>
      <c r="E1" t="s">
        <v>3</v>
      </c>
      <c r="F1" t="s">
        <v>4</v>
      </c>
      <c r="G1" t="s">
        <v>5</v>
      </c>
      <c r="H1" s="1" t="s">
        <v>567</v>
      </c>
      <c r="I1" s="1" t="s">
        <v>568</v>
      </c>
      <c r="J1" t="s">
        <v>569</v>
      </c>
      <c r="K1" t="s">
        <v>570</v>
      </c>
      <c r="L1" s="1" t="s">
        <v>571</v>
      </c>
      <c r="M1" s="1" t="s">
        <v>572</v>
      </c>
      <c r="N1" s="1" t="s">
        <v>1751</v>
      </c>
      <c r="O1" s="1" t="s">
        <v>1752</v>
      </c>
      <c r="P1" s="1" t="s">
        <v>1753</v>
      </c>
      <c r="Q1" s="1" t="s">
        <v>1756</v>
      </c>
      <c r="R1" s="1" t="s">
        <v>1757</v>
      </c>
      <c r="S1" s="1" t="s">
        <v>1754</v>
      </c>
      <c r="T1" s="1" t="s">
        <v>1760</v>
      </c>
      <c r="U1" s="1" t="s">
        <v>1761</v>
      </c>
      <c r="V1" s="1" t="s">
        <v>9</v>
      </c>
      <c r="W1" s="1" t="s">
        <v>1755</v>
      </c>
      <c r="X1" s="1" t="s">
        <v>6</v>
      </c>
      <c r="Y1" s="1" t="s">
        <v>3685</v>
      </c>
      <c r="Z1" s="1" t="s">
        <v>28</v>
      </c>
      <c r="AA1" s="1" t="s">
        <v>31</v>
      </c>
      <c r="AB1" s="1" t="s">
        <v>34</v>
      </c>
      <c r="AC1" s="1" t="s">
        <v>3686</v>
      </c>
      <c r="AD1" s="1" t="s">
        <v>3687</v>
      </c>
      <c r="AE1" s="1" t="s">
        <v>12</v>
      </c>
      <c r="AF1" s="1" t="s">
        <v>3688</v>
      </c>
      <c r="AG1" s="1" t="s">
        <v>3690</v>
      </c>
      <c r="AH1" s="1" t="s">
        <v>3691</v>
      </c>
      <c r="AI1" s="1" t="s">
        <v>3692</v>
      </c>
      <c r="AJ1" s="1" t="s">
        <v>3693</v>
      </c>
    </row>
    <row r="2" spans="1:36" x14ac:dyDescent="0.2">
      <c r="A2" t="str">
        <f>'QMJHL Raw'!B2</f>
        <v>Adam Capannelli</v>
      </c>
      <c r="B2" t="s">
        <v>1749</v>
      </c>
      <c r="C2" t="str">
        <f>'QMJHL Raw'!C2</f>
        <v>C</v>
      </c>
      <c r="D2" t="str">
        <f>IF(C2="D",C2,"F")</f>
        <v>F</v>
      </c>
      <c r="E2" t="str">
        <f>IF(ISNUMBER(SEARCH("/",'QMJHL Raw'!D2)),"Multiple",'QMJHL Raw'!D2)</f>
        <v>MON</v>
      </c>
      <c r="F2" s="2">
        <f ca="1">ROUNDDOWN('QMJHL Raw'!E2+((TODAY()-42993)/365),0)</f>
        <v>18</v>
      </c>
      <c r="G2">
        <f>'QMJHL Raw'!F2</f>
        <v>42</v>
      </c>
      <c r="H2" s="1">
        <f>'QMJHL Raw'!U2</f>
        <v>11.78</v>
      </c>
      <c r="I2" s="1">
        <f>'QMJHL Raw'!T2</f>
        <v>494.82</v>
      </c>
      <c r="J2">
        <f>'QMJHL Raw'!AH2</f>
        <v>19</v>
      </c>
      <c r="K2">
        <f>'QMJHL Raw'!AI2</f>
        <v>35</v>
      </c>
      <c r="L2" s="1">
        <f>J2/I2*60</f>
        <v>2.3038680732387538</v>
      </c>
      <c r="M2" s="1">
        <f>K2/I2*60</f>
        <v>4.2439675033345461</v>
      </c>
      <c r="N2">
        <f>'QMJHL Raw'!L2</f>
        <v>35</v>
      </c>
      <c r="O2" s="1">
        <f>(N2/I2)*60</f>
        <v>4.2439675033345461</v>
      </c>
      <c r="P2">
        <f>'QMJHL Raw'!AK2</f>
        <v>5</v>
      </c>
      <c r="Q2">
        <f>'QMJHL Raw'!AN2</f>
        <v>8</v>
      </c>
      <c r="R2">
        <f>'QMJHL Raw'!AQ2</f>
        <v>22</v>
      </c>
      <c r="S2" s="1">
        <f>(P2/N2)*100</f>
        <v>14.285714285714285</v>
      </c>
      <c r="T2" s="1">
        <f>(Q2/N2)*100</f>
        <v>22.857142857142858</v>
      </c>
      <c r="U2" s="1">
        <f>(R2/N2)*100</f>
        <v>62.857142857142854</v>
      </c>
      <c r="V2">
        <f>'QMJHL Raw'!J2</f>
        <v>8</v>
      </c>
      <c r="W2" s="1">
        <f>(V2/I2)*60</f>
        <v>0.97004971504789628</v>
      </c>
      <c r="X2">
        <f>'QMJHL Raw'!G2</f>
        <v>2</v>
      </c>
      <c r="Y2" s="1">
        <f>(X2/I2)*60</f>
        <v>0.24251242876197407</v>
      </c>
      <c r="Z2">
        <f>'QMJHL Raw'!AJ2</f>
        <v>1</v>
      </c>
      <c r="AA2">
        <f>'QMJHL Raw'!AM2</f>
        <v>1</v>
      </c>
      <c r="AB2">
        <f>'QMJHL Raw'!AP2</f>
        <v>0</v>
      </c>
      <c r="AC2" s="1">
        <f>(P2*(SUM(Z:Z)/SUM(P:P)))+(Q2*(SUM(AA:AA)/SUM(Q:Q)))+(R2*(SUM(AB:AB)/SUM(R:R)))</f>
        <v>4.0605269560579309</v>
      </c>
      <c r="AD2" s="1">
        <f>(AC2/I2)*60</f>
        <v>0.49236412708353722</v>
      </c>
      <c r="AE2" s="1">
        <f>(X2/N2)*100</f>
        <v>5.7142857142857144</v>
      </c>
      <c r="AF2" s="1">
        <f>((((SUM(Z:Z)/SUM(P:P))/SUM(P2:R2))*P2)+(((SUM(AA:AA)/SUM(Q:Q))/SUM(P2:R2))*Q2)+(((SUM(AB:AB)/SUM(R:R))/SUM(P2:R2))*R2))*100</f>
        <v>11.601505588736947</v>
      </c>
      <c r="AG2">
        <f>'QMJHL Raw'!AB2</f>
        <v>12.69</v>
      </c>
      <c r="AH2">
        <f>'QMJHL Raw'!AC2</f>
        <v>13.2</v>
      </c>
      <c r="AI2">
        <f>'QMJHL Raw'!AD2</f>
        <v>41.74</v>
      </c>
      <c r="AJ2">
        <f>'QMJHL Raw'!AE2</f>
        <v>50.96</v>
      </c>
    </row>
    <row r="3" spans="1:36" x14ac:dyDescent="0.2">
      <c r="A3" t="str">
        <f>'QMJHL Raw'!B3</f>
        <v>Adam Cheezo</v>
      </c>
      <c r="B3" t="s">
        <v>1749</v>
      </c>
      <c r="C3" t="str">
        <f>'QMJHL Raw'!C3</f>
        <v>RW</v>
      </c>
      <c r="D3" t="str">
        <f t="shared" ref="D3:D66" si="0">IF(C3="D",C3,"F")</f>
        <v>F</v>
      </c>
      <c r="E3" t="str">
        <f>IF(ISNUMBER(SEARCH("/",'QMJHL Raw'!D3)),"Multiple",'QMJHL Raw'!D3)</f>
        <v>VDO</v>
      </c>
      <c r="F3" s="2">
        <f ca="1">ROUNDDOWN('QMJHL Raw'!E3+((TODAY()-42993)/365),0)</f>
        <v>19</v>
      </c>
      <c r="G3">
        <f>'QMJHL Raw'!F3</f>
        <v>52</v>
      </c>
      <c r="H3" s="1">
        <f>'QMJHL Raw'!U3</f>
        <v>15.13</v>
      </c>
      <c r="I3" s="1">
        <f>'QMJHL Raw'!T3</f>
        <v>786.85</v>
      </c>
      <c r="J3">
        <f>'QMJHL Raw'!AH3</f>
        <v>32</v>
      </c>
      <c r="K3">
        <f>'QMJHL Raw'!AI3</f>
        <v>61</v>
      </c>
      <c r="L3" s="1">
        <f t="shared" ref="L3:L66" si="1">J3/I3*60</f>
        <v>2.440109296562242</v>
      </c>
      <c r="M3" s="1">
        <f t="shared" ref="M3:M66" si="2">K3/I3*60</f>
        <v>4.6514583465717729</v>
      </c>
      <c r="N3">
        <f>'QMJHL Raw'!L3</f>
        <v>60</v>
      </c>
      <c r="O3" s="1">
        <f t="shared" ref="O3:O66" si="3">(N3/I3)*60</f>
        <v>4.5752049310542038</v>
      </c>
      <c r="P3">
        <f>'QMJHL Raw'!AK3</f>
        <v>4</v>
      </c>
      <c r="Q3">
        <f>'QMJHL Raw'!AN3</f>
        <v>9</v>
      </c>
      <c r="R3">
        <f>'QMJHL Raw'!AQ3</f>
        <v>47</v>
      </c>
      <c r="S3" s="1">
        <f t="shared" ref="S3:S66" si="4">(P3/N3)*100</f>
        <v>6.666666666666667</v>
      </c>
      <c r="T3" s="1">
        <f t="shared" ref="T3:T66" si="5">(Q3/N3)*100</f>
        <v>15</v>
      </c>
      <c r="U3" s="1">
        <f t="shared" ref="U3:U66" si="6">(R3/N3)*100</f>
        <v>78.333333333333329</v>
      </c>
      <c r="V3">
        <f>'QMJHL Raw'!J3</f>
        <v>17</v>
      </c>
      <c r="W3" s="1">
        <f t="shared" ref="W3:W66" si="7">(V3/I3)*60</f>
        <v>1.296308063798691</v>
      </c>
      <c r="X3">
        <f>'QMJHL Raw'!G3</f>
        <v>7</v>
      </c>
      <c r="Y3" s="1">
        <f t="shared" ref="Y3:Y66" si="8">(X3/I3)*60</f>
        <v>0.53377390862299035</v>
      </c>
      <c r="Z3">
        <f>'QMJHL Raw'!AJ3</f>
        <v>0</v>
      </c>
      <c r="AA3">
        <f>'QMJHL Raw'!AM3</f>
        <v>2</v>
      </c>
      <c r="AB3">
        <f>'QMJHL Raw'!AP3</f>
        <v>5</v>
      </c>
      <c r="AC3" s="1">
        <f t="shared" ref="AC3:AC66" si="9">(P3*(SUM(Z:Z)/SUM(P:P)))+(Q3*(SUM(AA:AA)/SUM(Q:Q)))+(R3*(SUM(AB:AB)/SUM(R:R)))</f>
        <v>5.5605631602705392</v>
      </c>
      <c r="AD3" s="1">
        <f t="shared" ref="AD3:AD66" si="10">(AC3/I3)*60</f>
        <v>0.42401193317180191</v>
      </c>
      <c r="AE3" s="1">
        <f t="shared" ref="AE3:AE66" si="11">(X3/N3)*100</f>
        <v>11.666666666666666</v>
      </c>
      <c r="AF3" s="1">
        <f t="shared" ref="AF3:AF66" si="12">((((SUM(Z:Z)/SUM(P:P))/SUM(P3:R3))*P3)+(((SUM(AA:AA)/SUM(Q:Q))/SUM(P3:R3))*Q3)+(((SUM(AB:AB)/SUM(R:R))/SUM(P3:R3))*R3))*100</f>
        <v>9.267605267117565</v>
      </c>
      <c r="AG3">
        <f>'QMJHL Raw'!AB3</f>
        <v>13.86</v>
      </c>
      <c r="AH3">
        <f>'QMJHL Raw'!AC3</f>
        <v>13.34</v>
      </c>
      <c r="AI3">
        <f>'QMJHL Raw'!AD3</f>
        <v>38.33</v>
      </c>
      <c r="AJ3">
        <f>'QMJHL Raw'!AE3</f>
        <v>54.88</v>
      </c>
    </row>
    <row r="4" spans="1:36" x14ac:dyDescent="0.2">
      <c r="A4" t="str">
        <f>'QMJHL Raw'!B4</f>
        <v>Adam Gaudreau</v>
      </c>
      <c r="B4" t="s">
        <v>1749</v>
      </c>
      <c r="C4" t="str">
        <f>'QMJHL Raw'!C4</f>
        <v>D</v>
      </c>
      <c r="D4" t="str">
        <f t="shared" si="0"/>
        <v>D</v>
      </c>
      <c r="E4" t="str">
        <f>IF(ISNUMBER(SEARCH("/",'QMJHL Raw'!D4)),"Multiple",'QMJHL Raw'!D4)</f>
        <v>VIC</v>
      </c>
      <c r="F4" s="2">
        <f ca="1">ROUNDDOWN('QMJHL Raw'!E4+((TODAY()-42993)/365),0)</f>
        <v>18</v>
      </c>
      <c r="G4">
        <f>'QMJHL Raw'!F4</f>
        <v>24</v>
      </c>
      <c r="H4" s="1">
        <f>'QMJHL Raw'!U4</f>
        <v>7.51</v>
      </c>
      <c r="I4" s="1">
        <f>'QMJHL Raw'!T4</f>
        <v>180.33</v>
      </c>
      <c r="J4">
        <f>'QMJHL Raw'!AH4</f>
        <v>9</v>
      </c>
      <c r="K4">
        <f>'QMJHL Raw'!AI4</f>
        <v>2</v>
      </c>
      <c r="L4" s="1">
        <f t="shared" si="1"/>
        <v>2.9945100648810512</v>
      </c>
      <c r="M4" s="1">
        <f t="shared" si="2"/>
        <v>0.66544668108467797</v>
      </c>
      <c r="N4">
        <f>'QMJHL Raw'!L4</f>
        <v>6</v>
      </c>
      <c r="O4" s="1">
        <f t="shared" si="3"/>
        <v>1.9963400432540341</v>
      </c>
      <c r="P4">
        <f>'QMJHL Raw'!AK4</f>
        <v>0</v>
      </c>
      <c r="Q4">
        <f>'QMJHL Raw'!AN4</f>
        <v>0</v>
      </c>
      <c r="R4">
        <f>'QMJHL Raw'!AQ4</f>
        <v>6</v>
      </c>
      <c r="S4" s="1">
        <f t="shared" si="4"/>
        <v>0</v>
      </c>
      <c r="T4" s="1">
        <f t="shared" si="5"/>
        <v>0</v>
      </c>
      <c r="U4" s="1">
        <f t="shared" si="6"/>
        <v>100</v>
      </c>
      <c r="V4">
        <f>'QMJHL Raw'!J4</f>
        <v>1</v>
      </c>
      <c r="W4" s="1">
        <f t="shared" si="7"/>
        <v>0.33272334054233899</v>
      </c>
      <c r="X4">
        <f>'QMJHL Raw'!G4</f>
        <v>0</v>
      </c>
      <c r="Y4" s="1">
        <f t="shared" si="8"/>
        <v>0</v>
      </c>
      <c r="Z4">
        <f>'QMJHL Raw'!AJ4</f>
        <v>0</v>
      </c>
      <c r="AA4">
        <f>'QMJHL Raw'!AM4</f>
        <v>0</v>
      </c>
      <c r="AB4">
        <f>'QMJHL Raw'!AP4</f>
        <v>0</v>
      </c>
      <c r="AC4" s="1">
        <f t="shared" si="9"/>
        <v>0.37701210589330847</v>
      </c>
      <c r="AD4" s="1">
        <f t="shared" si="10"/>
        <v>0.12544072729772365</v>
      </c>
      <c r="AE4" s="1">
        <f t="shared" si="11"/>
        <v>0</v>
      </c>
      <c r="AF4" s="1">
        <f t="shared" si="12"/>
        <v>6.2835350982218081</v>
      </c>
      <c r="AG4">
        <f>'QMJHL Raw'!AB4</f>
        <v>12.71</v>
      </c>
      <c r="AH4">
        <f>'QMJHL Raw'!AC4</f>
        <v>12.34</v>
      </c>
      <c r="AI4">
        <f>'QMJHL Raw'!AD4</f>
        <v>54.97</v>
      </c>
      <c r="AJ4">
        <f>'QMJHL Raw'!AE4</f>
        <v>47.55</v>
      </c>
    </row>
    <row r="5" spans="1:36" x14ac:dyDescent="0.2">
      <c r="A5" t="str">
        <f>'QMJHL Raw'!B5</f>
        <v>Adam Holwell</v>
      </c>
      <c r="B5" t="s">
        <v>1749</v>
      </c>
      <c r="C5" t="str">
        <f>'QMJHL Raw'!C5</f>
        <v>D</v>
      </c>
      <c r="D5" t="str">
        <f t="shared" si="0"/>
        <v>D</v>
      </c>
      <c r="E5" t="str">
        <f>IF(ISNUMBER(SEARCH("/",'QMJHL Raw'!D5)),"Multiple",'QMJHL Raw'!D5)</f>
        <v>BAT</v>
      </c>
      <c r="F5" s="2">
        <f ca="1">ROUNDDOWN('QMJHL Raw'!E5+((TODAY()-42993)/365),0)</f>
        <v>21</v>
      </c>
      <c r="G5">
        <f>'QMJHL Raw'!F5</f>
        <v>67</v>
      </c>
      <c r="H5" s="1">
        <f>'QMJHL Raw'!U5</f>
        <v>16.440000000000001</v>
      </c>
      <c r="I5" s="1">
        <f>'QMJHL Raw'!T5</f>
        <v>1101.75</v>
      </c>
      <c r="J5">
        <f>'QMJHL Raw'!AH5</f>
        <v>78</v>
      </c>
      <c r="K5">
        <f>'QMJHL Raw'!AI5</f>
        <v>42</v>
      </c>
      <c r="L5" s="1">
        <f t="shared" si="1"/>
        <v>4.2477876106194685</v>
      </c>
      <c r="M5" s="1">
        <f t="shared" si="2"/>
        <v>2.2872702518720218</v>
      </c>
      <c r="N5">
        <f>'QMJHL Raw'!L5</f>
        <v>122</v>
      </c>
      <c r="O5" s="1">
        <f t="shared" si="3"/>
        <v>6.6439754935330155</v>
      </c>
      <c r="P5">
        <f>'QMJHL Raw'!AK5</f>
        <v>4</v>
      </c>
      <c r="Q5">
        <f>'QMJHL Raw'!AN5</f>
        <v>8</v>
      </c>
      <c r="R5">
        <f>'QMJHL Raw'!AQ5</f>
        <v>110</v>
      </c>
      <c r="S5" s="1">
        <f t="shared" si="4"/>
        <v>3.278688524590164</v>
      </c>
      <c r="T5" s="1">
        <f t="shared" si="5"/>
        <v>6.557377049180328</v>
      </c>
      <c r="U5" s="1">
        <f t="shared" si="6"/>
        <v>90.163934426229503</v>
      </c>
      <c r="V5">
        <f>'QMJHL Raw'!J5</f>
        <v>20</v>
      </c>
      <c r="W5" s="1">
        <f t="shared" si="7"/>
        <v>1.0891763104152485</v>
      </c>
      <c r="X5">
        <f>'QMJHL Raw'!G5</f>
        <v>8</v>
      </c>
      <c r="Y5" s="1">
        <f t="shared" si="8"/>
        <v>0.43567052416609936</v>
      </c>
      <c r="Z5">
        <f>'QMJHL Raw'!AJ5</f>
        <v>0</v>
      </c>
      <c r="AA5">
        <f>'QMJHL Raw'!AM5</f>
        <v>1</v>
      </c>
      <c r="AB5">
        <f>'QMJHL Raw'!AP5</f>
        <v>7</v>
      </c>
      <c r="AC5" s="1">
        <f t="shared" si="9"/>
        <v>9.3404278580937472</v>
      </c>
      <c r="AD5" s="1">
        <f t="shared" si="10"/>
        <v>0.50866863760891745</v>
      </c>
      <c r="AE5" s="1">
        <f t="shared" si="11"/>
        <v>6.557377049180328</v>
      </c>
      <c r="AF5" s="1">
        <f t="shared" si="12"/>
        <v>7.656088408273563</v>
      </c>
      <c r="AG5">
        <f>'QMJHL Raw'!AB5</f>
        <v>13.65</v>
      </c>
      <c r="AH5">
        <f>'QMJHL Raw'!AC5</f>
        <v>13.37</v>
      </c>
      <c r="AI5">
        <f>'QMJHL Raw'!AD5</f>
        <v>60.12</v>
      </c>
      <c r="AJ5">
        <f>'QMJHL Raw'!AE5</f>
        <v>47.55</v>
      </c>
    </row>
    <row r="6" spans="1:36" x14ac:dyDescent="0.2">
      <c r="A6" t="str">
        <f>'QMJHL Raw'!B6</f>
        <v>Adam Marsh</v>
      </c>
      <c r="B6" t="s">
        <v>1749</v>
      </c>
      <c r="C6" t="str">
        <f>'QMJHL Raw'!C6</f>
        <v>LW</v>
      </c>
      <c r="D6" t="str">
        <f t="shared" si="0"/>
        <v>F</v>
      </c>
      <c r="E6" t="str">
        <f>IF(ISNUMBER(SEARCH("/",'QMJHL Raw'!D6)),"Multiple",'QMJHL Raw'!D6)</f>
        <v>CHA</v>
      </c>
      <c r="F6" s="2">
        <f ca="1">ROUNDDOWN('QMJHL Raw'!E6+((TODAY()-42993)/365),0)</f>
        <v>20</v>
      </c>
      <c r="G6">
        <f>'QMJHL Raw'!F6</f>
        <v>19</v>
      </c>
      <c r="H6" s="1">
        <f>'QMJHL Raw'!U6</f>
        <v>13.27</v>
      </c>
      <c r="I6" s="1">
        <f>'QMJHL Raw'!T6</f>
        <v>252.04</v>
      </c>
      <c r="J6">
        <f>'QMJHL Raw'!AH6</f>
        <v>13</v>
      </c>
      <c r="K6">
        <f>'QMJHL Raw'!AI6</f>
        <v>9</v>
      </c>
      <c r="L6" s="1">
        <f t="shared" si="1"/>
        <v>3.0947468655768926</v>
      </c>
      <c r="M6" s="1">
        <f t="shared" si="2"/>
        <v>2.1425170607840025</v>
      </c>
      <c r="N6">
        <f>'QMJHL Raw'!L6</f>
        <v>36</v>
      </c>
      <c r="O6" s="1">
        <f t="shared" si="3"/>
        <v>8.57006824313601</v>
      </c>
      <c r="P6">
        <f>'QMJHL Raw'!AK6</f>
        <v>2</v>
      </c>
      <c r="Q6">
        <f>'QMJHL Raw'!AN6</f>
        <v>8</v>
      </c>
      <c r="R6">
        <f>'QMJHL Raw'!AQ6</f>
        <v>26</v>
      </c>
      <c r="S6" s="1">
        <f t="shared" si="4"/>
        <v>5.5555555555555554</v>
      </c>
      <c r="T6" s="1">
        <f t="shared" si="5"/>
        <v>22.222222222222221</v>
      </c>
      <c r="U6" s="1">
        <f t="shared" si="6"/>
        <v>72.222222222222214</v>
      </c>
      <c r="V6">
        <f>'QMJHL Raw'!J6</f>
        <v>7</v>
      </c>
      <c r="W6" s="1">
        <f t="shared" si="7"/>
        <v>1.6664021583875577</v>
      </c>
      <c r="X6">
        <f>'QMJHL Raw'!G6</f>
        <v>3</v>
      </c>
      <c r="Y6" s="1">
        <f t="shared" si="8"/>
        <v>0.71417235359466757</v>
      </c>
      <c r="Z6">
        <f>'QMJHL Raw'!AJ6</f>
        <v>0</v>
      </c>
      <c r="AA6">
        <f>'QMJHL Raw'!AM6</f>
        <v>2</v>
      </c>
      <c r="AB6">
        <f>'QMJHL Raw'!AP6</f>
        <v>1</v>
      </c>
      <c r="AC6" s="1">
        <f t="shared" si="9"/>
        <v>3.5630384067886758</v>
      </c>
      <c r="AD6" s="1">
        <f t="shared" si="10"/>
        <v>0.84820784164148766</v>
      </c>
      <c r="AE6" s="1">
        <f t="shared" si="11"/>
        <v>8.3333333333333321</v>
      </c>
      <c r="AF6" s="1">
        <f t="shared" si="12"/>
        <v>9.8973289077463225</v>
      </c>
      <c r="AG6">
        <f>'QMJHL Raw'!AB6</f>
        <v>13.1</v>
      </c>
      <c r="AH6">
        <f>'QMJHL Raw'!AC6</f>
        <v>13.43</v>
      </c>
      <c r="AI6">
        <f>'QMJHL Raw'!AD6</f>
        <v>52.63</v>
      </c>
      <c r="AJ6">
        <f>'QMJHL Raw'!AE6</f>
        <v>49.41</v>
      </c>
    </row>
    <row r="7" spans="1:36" x14ac:dyDescent="0.2">
      <c r="A7" t="str">
        <f>'QMJHL Raw'!B7</f>
        <v>Adam McCormick</v>
      </c>
      <c r="B7" t="s">
        <v>1749</v>
      </c>
      <c r="C7" t="str">
        <f>'QMJHL Raw'!C7</f>
        <v>D</v>
      </c>
      <c r="D7" t="str">
        <f t="shared" si="0"/>
        <v>D</v>
      </c>
      <c r="E7" t="str">
        <f>IF(ISNUMBER(SEARCH("/",'QMJHL Raw'!D7)),"Multiple",'QMJHL Raw'!D7)</f>
        <v>CAP</v>
      </c>
      <c r="F7" s="2">
        <f ca="1">ROUNDDOWN('QMJHL Raw'!E7+((TODAY()-42993)/365),0)</f>
        <v>17</v>
      </c>
      <c r="G7">
        <f>'QMJHL Raw'!F7</f>
        <v>67</v>
      </c>
      <c r="H7" s="1">
        <f>'QMJHL Raw'!U7</f>
        <v>15.48</v>
      </c>
      <c r="I7" s="1">
        <f>'QMJHL Raw'!T7</f>
        <v>1037.3499999999999</v>
      </c>
      <c r="J7">
        <f>'QMJHL Raw'!AH7</f>
        <v>51</v>
      </c>
      <c r="K7">
        <f>'QMJHL Raw'!AI7</f>
        <v>66</v>
      </c>
      <c r="L7" s="1">
        <f t="shared" si="1"/>
        <v>2.949824070950017</v>
      </c>
      <c r="M7" s="1">
        <f t="shared" si="2"/>
        <v>3.8174193859353163</v>
      </c>
      <c r="N7">
        <f>'QMJHL Raw'!L7</f>
        <v>56</v>
      </c>
      <c r="O7" s="1">
        <f t="shared" si="3"/>
        <v>3.2390225092784499</v>
      </c>
      <c r="P7">
        <f>'QMJHL Raw'!AK7</f>
        <v>1</v>
      </c>
      <c r="Q7">
        <f>'QMJHL Raw'!AN7</f>
        <v>1</v>
      </c>
      <c r="R7">
        <f>'QMJHL Raw'!AQ7</f>
        <v>54</v>
      </c>
      <c r="S7" s="1">
        <f t="shared" si="4"/>
        <v>1.7857142857142856</v>
      </c>
      <c r="T7" s="1">
        <f t="shared" si="5"/>
        <v>1.7857142857142856</v>
      </c>
      <c r="U7" s="1">
        <f t="shared" si="6"/>
        <v>96.428571428571431</v>
      </c>
      <c r="V7">
        <f>'QMJHL Raw'!J7</f>
        <v>12</v>
      </c>
      <c r="W7" s="1">
        <f t="shared" si="7"/>
        <v>0.69407625198823941</v>
      </c>
      <c r="X7">
        <f>'QMJHL Raw'!G7</f>
        <v>5</v>
      </c>
      <c r="Y7" s="1">
        <f t="shared" si="8"/>
        <v>0.28919843832843306</v>
      </c>
      <c r="Z7">
        <f>'QMJHL Raw'!AJ7</f>
        <v>0</v>
      </c>
      <c r="AA7">
        <f>'QMJHL Raw'!AM7</f>
        <v>1</v>
      </c>
      <c r="AB7">
        <f>'QMJHL Raw'!AP7</f>
        <v>4</v>
      </c>
      <c r="AC7" s="1">
        <f t="shared" si="9"/>
        <v>3.8214813514956845</v>
      </c>
      <c r="AD7" s="1">
        <f t="shared" si="10"/>
        <v>0.22103328779075634</v>
      </c>
      <c r="AE7" s="1">
        <f t="shared" si="11"/>
        <v>8.9285714285714288</v>
      </c>
      <c r="AF7" s="1">
        <f t="shared" si="12"/>
        <v>6.8240738419565776</v>
      </c>
      <c r="AG7">
        <f>'QMJHL Raw'!AB7</f>
        <v>12.46</v>
      </c>
      <c r="AH7">
        <f>'QMJHL Raw'!AC7</f>
        <v>13.34</v>
      </c>
      <c r="AI7">
        <f>'QMJHL Raw'!AD7</f>
        <v>44</v>
      </c>
      <c r="AJ7">
        <f>'QMJHL Raw'!AE7</f>
        <v>49.79</v>
      </c>
    </row>
    <row r="8" spans="1:36" x14ac:dyDescent="0.2">
      <c r="A8" t="str">
        <f>'QMJHL Raw'!B8</f>
        <v>Aiden Macintosh</v>
      </c>
      <c r="B8" t="s">
        <v>1749</v>
      </c>
      <c r="C8" t="str">
        <f>'QMJHL Raw'!C8</f>
        <v>C</v>
      </c>
      <c r="D8" t="str">
        <f t="shared" si="0"/>
        <v>F</v>
      </c>
      <c r="E8" t="str">
        <f>IF(ISNUMBER(SEARCH("/",'QMJHL Raw'!D8)),"Multiple",'QMJHL Raw'!D8)</f>
        <v>SNB</v>
      </c>
      <c r="F8" s="2">
        <f ca="1">ROUNDDOWN('QMJHL Raw'!E8+((TODAY()-42993)/365),0)</f>
        <v>17</v>
      </c>
      <c r="G8">
        <f>'QMJHL Raw'!F8</f>
        <v>29</v>
      </c>
      <c r="H8" s="1">
        <f>'QMJHL Raw'!U8</f>
        <v>8.99</v>
      </c>
      <c r="I8" s="1">
        <f>'QMJHL Raw'!T8</f>
        <v>260.69</v>
      </c>
      <c r="J8">
        <f>'QMJHL Raw'!AH8</f>
        <v>11</v>
      </c>
      <c r="K8">
        <f>'QMJHL Raw'!AI8</f>
        <v>13</v>
      </c>
      <c r="L8" s="1">
        <f t="shared" si="1"/>
        <v>2.5317426828800489</v>
      </c>
      <c r="M8" s="1">
        <f t="shared" si="2"/>
        <v>2.9920595343127854</v>
      </c>
      <c r="N8">
        <f>'QMJHL Raw'!L8</f>
        <v>16</v>
      </c>
      <c r="O8" s="1">
        <f t="shared" si="3"/>
        <v>3.6825348114618897</v>
      </c>
      <c r="P8">
        <f>'QMJHL Raw'!AK8</f>
        <v>5</v>
      </c>
      <c r="Q8">
        <f>'QMJHL Raw'!AN8</f>
        <v>1</v>
      </c>
      <c r="R8">
        <f>'QMJHL Raw'!AQ8</f>
        <v>10</v>
      </c>
      <c r="S8" s="1">
        <f t="shared" si="4"/>
        <v>31.25</v>
      </c>
      <c r="T8" s="1">
        <f t="shared" si="5"/>
        <v>6.25</v>
      </c>
      <c r="U8" s="1">
        <f t="shared" si="6"/>
        <v>62.5</v>
      </c>
      <c r="V8">
        <f>'QMJHL Raw'!J8</f>
        <v>6</v>
      </c>
      <c r="W8" s="1">
        <f t="shared" si="7"/>
        <v>1.3809505542982086</v>
      </c>
      <c r="X8">
        <f>'QMJHL Raw'!G8</f>
        <v>4</v>
      </c>
      <c r="Y8" s="1">
        <f t="shared" si="8"/>
        <v>0.92063370286547241</v>
      </c>
      <c r="Z8">
        <f>'QMJHL Raw'!AJ8</f>
        <v>2</v>
      </c>
      <c r="AA8">
        <f>'QMJHL Raw'!AM8</f>
        <v>0</v>
      </c>
      <c r="AB8">
        <f>'QMJHL Raw'!AP8</f>
        <v>2</v>
      </c>
      <c r="AC8" s="1">
        <f t="shared" si="9"/>
        <v>2.0551658458755924</v>
      </c>
      <c r="AD8" s="1">
        <f t="shared" si="10"/>
        <v>0.47301373567277433</v>
      </c>
      <c r="AE8" s="1">
        <f t="shared" si="11"/>
        <v>25</v>
      </c>
      <c r="AF8" s="1">
        <f t="shared" si="12"/>
        <v>12.844786536722452</v>
      </c>
      <c r="AG8">
        <f>'QMJHL Raw'!AB8</f>
        <v>12.21</v>
      </c>
      <c r="AH8">
        <f>'QMJHL Raw'!AC8</f>
        <v>12.53</v>
      </c>
      <c r="AI8">
        <f>'QMJHL Raw'!AD8</f>
        <v>39.51</v>
      </c>
      <c r="AJ8">
        <f>'QMJHL Raw'!AE8</f>
        <v>51.16</v>
      </c>
    </row>
    <row r="9" spans="1:36" x14ac:dyDescent="0.2">
      <c r="A9" t="str">
        <f>'QMJHL Raw'!B9</f>
        <v>Alec Malo</v>
      </c>
      <c r="B9" t="s">
        <v>1749</v>
      </c>
      <c r="C9" t="str">
        <f>'QMJHL Raw'!C9</f>
        <v>LW</v>
      </c>
      <c r="D9" t="str">
        <f t="shared" si="0"/>
        <v>F</v>
      </c>
      <c r="E9" t="str">
        <f>IF(ISNUMBER(SEARCH("/",'QMJHL Raw'!D9)),"Multiple",'QMJHL Raw'!D9)</f>
        <v>GAT</v>
      </c>
      <c r="F9" s="2">
        <f ca="1">ROUNDDOWN('QMJHL Raw'!E9+((TODAY()-42993)/365),0)</f>
        <v>18</v>
      </c>
      <c r="G9">
        <f>'QMJHL Raw'!F9</f>
        <v>60</v>
      </c>
      <c r="H9" s="1">
        <f>'QMJHL Raw'!U9</f>
        <v>8.65</v>
      </c>
      <c r="I9" s="1">
        <f>'QMJHL Raw'!T9</f>
        <v>519.07000000000005</v>
      </c>
      <c r="J9">
        <f>'QMJHL Raw'!AH9</f>
        <v>12</v>
      </c>
      <c r="K9">
        <f>'QMJHL Raw'!AI9</f>
        <v>20</v>
      </c>
      <c r="L9" s="1">
        <f t="shared" si="1"/>
        <v>1.3870961527346986</v>
      </c>
      <c r="M9" s="1">
        <f t="shared" si="2"/>
        <v>2.3118269212244971</v>
      </c>
      <c r="N9">
        <f>'QMJHL Raw'!L9</f>
        <v>42</v>
      </c>
      <c r="O9" s="1">
        <f t="shared" si="3"/>
        <v>4.8548365345714446</v>
      </c>
      <c r="P9">
        <f>'QMJHL Raw'!AK9</f>
        <v>3</v>
      </c>
      <c r="Q9">
        <f>'QMJHL Raw'!AN9</f>
        <v>6</v>
      </c>
      <c r="R9">
        <f>'QMJHL Raw'!AQ9</f>
        <v>33</v>
      </c>
      <c r="S9" s="1">
        <f t="shared" si="4"/>
        <v>7.1428571428571423</v>
      </c>
      <c r="T9" s="1">
        <f t="shared" si="5"/>
        <v>14.285714285714285</v>
      </c>
      <c r="U9" s="1">
        <f t="shared" si="6"/>
        <v>78.571428571428569</v>
      </c>
      <c r="V9">
        <f>'QMJHL Raw'!J9</f>
        <v>5</v>
      </c>
      <c r="W9" s="1">
        <f t="shared" si="7"/>
        <v>0.57795673030612427</v>
      </c>
      <c r="X9">
        <f>'QMJHL Raw'!G9</f>
        <v>5</v>
      </c>
      <c r="Y9" s="1">
        <f t="shared" si="8"/>
        <v>0.57795673030612427</v>
      </c>
      <c r="Z9">
        <f>'QMJHL Raw'!AJ9</f>
        <v>0</v>
      </c>
      <c r="AA9">
        <f>'QMJHL Raw'!AM9</f>
        <v>1</v>
      </c>
      <c r="AB9">
        <f>'QMJHL Raw'!AP9</f>
        <v>4</v>
      </c>
      <c r="AC9" s="1">
        <f t="shared" si="9"/>
        <v>3.894971019950515</v>
      </c>
      <c r="AD9" s="1">
        <f t="shared" si="10"/>
        <v>0.45022494306554195</v>
      </c>
      <c r="AE9" s="1">
        <f t="shared" si="11"/>
        <v>11.904761904761903</v>
      </c>
      <c r="AF9" s="1">
        <f t="shared" si="12"/>
        <v>9.2737405236917017</v>
      </c>
      <c r="AG9">
        <f>'QMJHL Raw'!AB9</f>
        <v>12.45</v>
      </c>
      <c r="AH9">
        <f>'QMJHL Raw'!AC9</f>
        <v>12.89</v>
      </c>
      <c r="AI9">
        <f>'QMJHL Raw'!AD9</f>
        <v>51.96</v>
      </c>
      <c r="AJ9">
        <f>'QMJHL Raw'!AE9</f>
        <v>51.17</v>
      </c>
    </row>
    <row r="10" spans="1:36" x14ac:dyDescent="0.2">
      <c r="A10" t="str">
        <f>'QMJHL Raw'!B10</f>
        <v>Aleksi Anttalainen</v>
      </c>
      <c r="B10" t="s">
        <v>1749</v>
      </c>
      <c r="C10" t="str">
        <f>'QMJHL Raw'!C10</f>
        <v>D</v>
      </c>
      <c r="D10" t="str">
        <f t="shared" si="0"/>
        <v>D</v>
      </c>
      <c r="E10" t="str">
        <f>IF(ISNUMBER(SEARCH("/",'QMJHL Raw'!D10)),"Multiple",'QMJHL Raw'!D10)</f>
        <v>BLB</v>
      </c>
      <c r="F10" s="2">
        <f ca="1">ROUNDDOWN('QMJHL Raw'!E10+((TODAY()-42993)/365),0)</f>
        <v>19</v>
      </c>
      <c r="G10">
        <f>'QMJHL Raw'!F10</f>
        <v>61</v>
      </c>
      <c r="H10" s="1">
        <f>'QMJHL Raw'!U10</f>
        <v>15.58</v>
      </c>
      <c r="I10" s="1">
        <f>'QMJHL Raw'!T10</f>
        <v>950.68</v>
      </c>
      <c r="J10">
        <f>'QMJHL Raw'!AH10</f>
        <v>44</v>
      </c>
      <c r="K10">
        <f>'QMJHL Raw'!AI10</f>
        <v>45</v>
      </c>
      <c r="L10" s="1">
        <f t="shared" si="1"/>
        <v>2.7769596499347835</v>
      </c>
      <c r="M10" s="1">
        <f t="shared" si="2"/>
        <v>2.8400723692514833</v>
      </c>
      <c r="N10">
        <f>'QMJHL Raw'!L10</f>
        <v>68</v>
      </c>
      <c r="O10" s="1">
        <f t="shared" si="3"/>
        <v>4.2916649135355742</v>
      </c>
      <c r="P10">
        <f>'QMJHL Raw'!AK10</f>
        <v>1</v>
      </c>
      <c r="Q10">
        <f>'QMJHL Raw'!AN10</f>
        <v>1</v>
      </c>
      <c r="R10">
        <f>'QMJHL Raw'!AQ10</f>
        <v>66</v>
      </c>
      <c r="S10" s="1">
        <f t="shared" si="4"/>
        <v>1.4705882352941175</v>
      </c>
      <c r="T10" s="1">
        <f t="shared" si="5"/>
        <v>1.4705882352941175</v>
      </c>
      <c r="U10" s="1">
        <f t="shared" si="6"/>
        <v>97.058823529411768</v>
      </c>
      <c r="V10">
        <f>'QMJHL Raw'!J10</f>
        <v>7</v>
      </c>
      <c r="W10" s="1">
        <f t="shared" si="7"/>
        <v>0.44178903521689739</v>
      </c>
      <c r="X10">
        <f>'QMJHL Raw'!G10</f>
        <v>2</v>
      </c>
      <c r="Y10" s="1">
        <f t="shared" si="8"/>
        <v>0.12622543863339925</v>
      </c>
      <c r="Z10">
        <f>'QMJHL Raw'!AJ10</f>
        <v>0</v>
      </c>
      <c r="AA10">
        <f>'QMJHL Raw'!AM10</f>
        <v>1</v>
      </c>
      <c r="AB10">
        <f>'QMJHL Raw'!AP10</f>
        <v>1</v>
      </c>
      <c r="AC10" s="1">
        <f t="shared" si="9"/>
        <v>4.5755055632823014</v>
      </c>
      <c r="AD10" s="1">
        <f t="shared" si="10"/>
        <v>0.28877259834743352</v>
      </c>
      <c r="AE10" s="1">
        <f t="shared" si="11"/>
        <v>2.9411764705882351</v>
      </c>
      <c r="AF10" s="1">
        <f t="shared" si="12"/>
        <v>6.7286846518857368</v>
      </c>
      <c r="AG10">
        <f>'QMJHL Raw'!AB10</f>
        <v>13.73</v>
      </c>
      <c r="AH10">
        <f>'QMJHL Raw'!AC10</f>
        <v>13.23</v>
      </c>
      <c r="AI10">
        <f>'QMJHL Raw'!AD10</f>
        <v>58.27</v>
      </c>
      <c r="AJ10">
        <f>'QMJHL Raw'!AE10</f>
        <v>51.46</v>
      </c>
    </row>
    <row r="11" spans="1:36" x14ac:dyDescent="0.2">
      <c r="A11" t="str">
        <f>'QMJHL Raw'!B11</f>
        <v>Alex Barre-Boulet</v>
      </c>
      <c r="B11" t="s">
        <v>1749</v>
      </c>
      <c r="C11" t="str">
        <f>'QMJHL Raw'!C11</f>
        <v>C</v>
      </c>
      <c r="D11" t="str">
        <f t="shared" si="0"/>
        <v>F</v>
      </c>
      <c r="E11" t="str">
        <f>IF(ISNUMBER(SEARCH("/",'QMJHL Raw'!D11)),"Multiple",'QMJHL Raw'!D11)</f>
        <v>BLB</v>
      </c>
      <c r="F11" s="2">
        <f ca="1">ROUNDDOWN('QMJHL Raw'!E11+((TODAY()-42993)/365),0)</f>
        <v>20</v>
      </c>
      <c r="G11">
        <f>'QMJHL Raw'!F11</f>
        <v>65</v>
      </c>
      <c r="H11" s="1">
        <f>'QMJHL Raw'!U11</f>
        <v>16.670000000000002</v>
      </c>
      <c r="I11" s="1">
        <f>'QMJHL Raw'!T11</f>
        <v>1083.33</v>
      </c>
      <c r="J11">
        <f>'QMJHL Raw'!AH11</f>
        <v>64</v>
      </c>
      <c r="K11">
        <f>'QMJHL Raw'!AI11</f>
        <v>41</v>
      </c>
      <c r="L11" s="1">
        <f t="shared" si="1"/>
        <v>3.5446262911578192</v>
      </c>
      <c r="M11" s="1">
        <f t="shared" si="2"/>
        <v>2.2707762177729776</v>
      </c>
      <c r="N11">
        <f>'QMJHL Raw'!L11</f>
        <v>212</v>
      </c>
      <c r="O11" s="1">
        <f t="shared" si="3"/>
        <v>11.741574589460276</v>
      </c>
      <c r="P11">
        <f>'QMJHL Raw'!AK11</f>
        <v>22</v>
      </c>
      <c r="Q11">
        <f>'QMJHL Raw'!AN11</f>
        <v>28</v>
      </c>
      <c r="R11">
        <f>'QMJHL Raw'!AQ11</f>
        <v>162</v>
      </c>
      <c r="S11" s="1">
        <f t="shared" si="4"/>
        <v>10.377358490566039</v>
      </c>
      <c r="T11" s="1">
        <f t="shared" si="5"/>
        <v>13.20754716981132</v>
      </c>
      <c r="U11" s="1">
        <f t="shared" si="6"/>
        <v>76.415094339622641</v>
      </c>
      <c r="V11">
        <f>'QMJHL Raw'!J11</f>
        <v>47</v>
      </c>
      <c r="W11" s="1">
        <f t="shared" si="7"/>
        <v>2.6030849325690233</v>
      </c>
      <c r="X11">
        <f>'QMJHL Raw'!G11</f>
        <v>28</v>
      </c>
      <c r="Y11" s="1">
        <f t="shared" si="8"/>
        <v>1.5507740023815459</v>
      </c>
      <c r="Z11">
        <f>'QMJHL Raw'!AJ11</f>
        <v>7</v>
      </c>
      <c r="AA11">
        <f>'QMJHL Raw'!AM11</f>
        <v>5</v>
      </c>
      <c r="AB11">
        <f>'QMJHL Raw'!AP11</f>
        <v>16</v>
      </c>
      <c r="AC11" s="1">
        <f t="shared" si="9"/>
        <v>20.676094109488488</v>
      </c>
      <c r="AD11" s="1">
        <f t="shared" si="10"/>
        <v>1.1451410434210345</v>
      </c>
      <c r="AE11" s="1">
        <f t="shared" si="11"/>
        <v>13.20754716981132</v>
      </c>
      <c r="AF11" s="1">
        <f t="shared" si="12"/>
        <v>9.7528745799474006</v>
      </c>
      <c r="AG11">
        <f>'QMJHL Raw'!AB11</f>
        <v>14.44</v>
      </c>
      <c r="AH11">
        <f>'QMJHL Raw'!AC11</f>
        <v>13.52</v>
      </c>
      <c r="AI11">
        <f>'QMJHL Raw'!AD11</f>
        <v>59.2</v>
      </c>
      <c r="AJ11">
        <f>'QMJHL Raw'!AE11</f>
        <v>51.2</v>
      </c>
    </row>
    <row r="12" spans="1:36" x14ac:dyDescent="0.2">
      <c r="A12" t="str">
        <f>'QMJHL Raw'!B12</f>
        <v>Alex Beaucage</v>
      </c>
      <c r="B12" t="s">
        <v>1749</v>
      </c>
      <c r="C12" t="str">
        <f>'QMJHL Raw'!C12</f>
        <v>RW</v>
      </c>
      <c r="D12" t="str">
        <f t="shared" si="0"/>
        <v>F</v>
      </c>
      <c r="E12" t="str">
        <f>IF(ISNUMBER(SEARCH("/",'QMJHL Raw'!D12)),"Multiple",'QMJHL Raw'!D12)</f>
        <v>ROU</v>
      </c>
      <c r="F12" s="2">
        <f ca="1">ROUNDDOWN('QMJHL Raw'!E12+((TODAY()-42993)/365),0)</f>
        <v>16</v>
      </c>
      <c r="G12">
        <f>'QMJHL Raw'!F12</f>
        <v>56</v>
      </c>
      <c r="H12" s="1">
        <f>'QMJHL Raw'!U12</f>
        <v>11.54</v>
      </c>
      <c r="I12" s="1">
        <f>'QMJHL Raw'!T12</f>
        <v>646.15</v>
      </c>
      <c r="J12">
        <f>'QMJHL Raw'!AH12</f>
        <v>36</v>
      </c>
      <c r="K12">
        <f>'QMJHL Raw'!AI12</f>
        <v>15</v>
      </c>
      <c r="L12" s="1">
        <f t="shared" si="1"/>
        <v>3.3428770409347677</v>
      </c>
      <c r="M12" s="1">
        <f t="shared" si="2"/>
        <v>1.3928654337228199</v>
      </c>
      <c r="N12">
        <f>'QMJHL Raw'!L12</f>
        <v>103</v>
      </c>
      <c r="O12" s="1">
        <f t="shared" si="3"/>
        <v>9.5643426448966959</v>
      </c>
      <c r="P12">
        <f>'QMJHL Raw'!AK12</f>
        <v>1</v>
      </c>
      <c r="Q12">
        <f>'QMJHL Raw'!AN12</f>
        <v>13</v>
      </c>
      <c r="R12">
        <f>'QMJHL Raw'!AQ12</f>
        <v>89</v>
      </c>
      <c r="S12" s="1">
        <f t="shared" si="4"/>
        <v>0.97087378640776689</v>
      </c>
      <c r="T12" s="1">
        <f t="shared" si="5"/>
        <v>12.621359223300971</v>
      </c>
      <c r="U12" s="1">
        <f t="shared" si="6"/>
        <v>86.40776699029125</v>
      </c>
      <c r="V12">
        <f>'QMJHL Raw'!J12</f>
        <v>15</v>
      </c>
      <c r="W12" s="1">
        <f t="shared" si="7"/>
        <v>1.3928654337228199</v>
      </c>
      <c r="X12">
        <f>'QMJHL Raw'!G12</f>
        <v>9</v>
      </c>
      <c r="Y12" s="1">
        <f t="shared" si="8"/>
        <v>0.83571926023369192</v>
      </c>
      <c r="Z12">
        <f>'QMJHL Raw'!AJ12</f>
        <v>0</v>
      </c>
      <c r="AA12">
        <f>'QMJHL Raw'!AM12</f>
        <v>4</v>
      </c>
      <c r="AB12">
        <f>'QMJHL Raw'!AP12</f>
        <v>5</v>
      </c>
      <c r="AC12" s="1">
        <f t="shared" si="9"/>
        <v>8.1658676045516962</v>
      </c>
      <c r="AD12" s="1">
        <f t="shared" si="10"/>
        <v>0.75826364818246805</v>
      </c>
      <c r="AE12" s="1">
        <f t="shared" si="11"/>
        <v>8.7378640776699026</v>
      </c>
      <c r="AF12" s="1">
        <f t="shared" si="12"/>
        <v>7.9280268005356289</v>
      </c>
      <c r="AG12">
        <f>'QMJHL Raw'!AB12</f>
        <v>13.16</v>
      </c>
      <c r="AH12">
        <f>'QMJHL Raw'!AC12</f>
        <v>13.26</v>
      </c>
      <c r="AI12">
        <f>'QMJHL Raw'!AD12</f>
        <v>56.19</v>
      </c>
      <c r="AJ12">
        <f>'QMJHL Raw'!AE12</f>
        <v>46.51</v>
      </c>
    </row>
    <row r="13" spans="1:36" x14ac:dyDescent="0.2">
      <c r="A13" t="str">
        <f>'QMJHL Raw'!B13</f>
        <v>Alex Breton</v>
      </c>
      <c r="B13" t="s">
        <v>1749</v>
      </c>
      <c r="C13" t="str">
        <f>'QMJHL Raw'!C13</f>
        <v>D</v>
      </c>
      <c r="D13" t="str">
        <f t="shared" si="0"/>
        <v>D</v>
      </c>
      <c r="E13" t="str">
        <f>IF(ISNUMBER(SEARCH("/",'QMJHL Raw'!D13)),"Multiple",'QMJHL Raw'!D13)</f>
        <v>GAT</v>
      </c>
      <c r="F13" s="2">
        <f ca="1">ROUNDDOWN('QMJHL Raw'!E13+((TODAY()-42993)/365),0)</f>
        <v>20</v>
      </c>
      <c r="G13">
        <f>'QMJHL Raw'!F13</f>
        <v>59</v>
      </c>
      <c r="H13" s="1">
        <f>'QMJHL Raw'!U13</f>
        <v>17.649999999999999</v>
      </c>
      <c r="I13" s="1">
        <f>'QMJHL Raw'!T13</f>
        <v>1041.53</v>
      </c>
      <c r="J13">
        <f>'QMJHL Raw'!AH13</f>
        <v>59</v>
      </c>
      <c r="K13">
        <f>'QMJHL Raw'!AI13</f>
        <v>39</v>
      </c>
      <c r="L13" s="1">
        <f t="shared" si="1"/>
        <v>3.3988459285858306</v>
      </c>
      <c r="M13" s="1">
        <f t="shared" si="2"/>
        <v>2.2466947663533454</v>
      </c>
      <c r="N13">
        <f>'QMJHL Raw'!L13</f>
        <v>101</v>
      </c>
      <c r="O13" s="1">
        <f t="shared" si="3"/>
        <v>5.8183633692740493</v>
      </c>
      <c r="P13">
        <f>'QMJHL Raw'!AK13</f>
        <v>2</v>
      </c>
      <c r="Q13">
        <f>'QMJHL Raw'!AN13</f>
        <v>9</v>
      </c>
      <c r="R13">
        <f>'QMJHL Raw'!AQ13</f>
        <v>90</v>
      </c>
      <c r="S13" s="1">
        <f t="shared" si="4"/>
        <v>1.9801980198019802</v>
      </c>
      <c r="T13" s="1">
        <f t="shared" si="5"/>
        <v>8.9108910891089099</v>
      </c>
      <c r="U13" s="1">
        <f t="shared" si="6"/>
        <v>89.10891089108911</v>
      </c>
      <c r="V13">
        <f>'QMJHL Raw'!J13</f>
        <v>13</v>
      </c>
      <c r="W13" s="1">
        <f t="shared" si="7"/>
        <v>0.74889825545111521</v>
      </c>
      <c r="X13">
        <f>'QMJHL Raw'!G13</f>
        <v>3</v>
      </c>
      <c r="Y13" s="1">
        <f t="shared" si="8"/>
        <v>0.17282267433487275</v>
      </c>
      <c r="Z13">
        <f>'QMJHL Raw'!AJ13</f>
        <v>1</v>
      </c>
      <c r="AA13">
        <f>'QMJHL Raw'!AM13</f>
        <v>1</v>
      </c>
      <c r="AB13">
        <f>'QMJHL Raw'!AP13</f>
        <v>1</v>
      </c>
      <c r="AC13" s="1">
        <f t="shared" si="9"/>
        <v>7.7632632837071647</v>
      </c>
      <c r="AD13" s="1">
        <f t="shared" si="10"/>
        <v>0.44722264075199936</v>
      </c>
      <c r="AE13" s="1">
        <f t="shared" si="11"/>
        <v>2.9702970297029703</v>
      </c>
      <c r="AF13" s="1">
        <f t="shared" si="12"/>
        <v>7.6863992907991729</v>
      </c>
      <c r="AG13">
        <f>'QMJHL Raw'!AB13</f>
        <v>12.61</v>
      </c>
      <c r="AH13">
        <f>'QMJHL Raw'!AC13</f>
        <v>13.91</v>
      </c>
      <c r="AI13">
        <f>'QMJHL Raw'!AD13</f>
        <v>52.52</v>
      </c>
      <c r="AJ13">
        <f>'QMJHL Raw'!AE13</f>
        <v>50.68</v>
      </c>
    </row>
    <row r="14" spans="1:36" x14ac:dyDescent="0.2">
      <c r="A14" t="str">
        <f>'QMJHL Raw'!B14</f>
        <v>Alex DeGagne</v>
      </c>
      <c r="B14" t="s">
        <v>1749</v>
      </c>
      <c r="C14" t="str">
        <f>'QMJHL Raw'!C14</f>
        <v>D</v>
      </c>
      <c r="D14" t="str">
        <f t="shared" si="0"/>
        <v>D</v>
      </c>
      <c r="E14" t="str">
        <f>IF(ISNUMBER(SEARCH("/",'QMJHL Raw'!D14)),"Multiple",'QMJHL Raw'!D14)</f>
        <v>SHA</v>
      </c>
      <c r="F14" s="2">
        <f ca="1">ROUNDDOWN('QMJHL Raw'!E14+((TODAY()-42993)/365),0)</f>
        <v>18</v>
      </c>
      <c r="G14">
        <f>'QMJHL Raw'!F14</f>
        <v>50</v>
      </c>
      <c r="H14" s="1">
        <f>'QMJHL Raw'!U14</f>
        <v>11.94</v>
      </c>
      <c r="I14" s="1">
        <f>'QMJHL Raw'!T14</f>
        <v>597.25</v>
      </c>
      <c r="J14">
        <f>'QMJHL Raw'!AH14</f>
        <v>25</v>
      </c>
      <c r="K14">
        <f>'QMJHL Raw'!AI14</f>
        <v>32</v>
      </c>
      <c r="L14" s="1">
        <f t="shared" si="1"/>
        <v>2.5115110925073254</v>
      </c>
      <c r="M14" s="1">
        <f t="shared" si="2"/>
        <v>3.2147341984093765</v>
      </c>
      <c r="N14">
        <f>'QMJHL Raw'!L14</f>
        <v>34</v>
      </c>
      <c r="O14" s="1">
        <f t="shared" si="3"/>
        <v>3.4156550858099624</v>
      </c>
      <c r="P14">
        <f>'QMJHL Raw'!AK14</f>
        <v>0</v>
      </c>
      <c r="Q14">
        <f>'QMJHL Raw'!AN14</f>
        <v>0</v>
      </c>
      <c r="R14">
        <f>'QMJHL Raw'!AQ14</f>
        <v>34</v>
      </c>
      <c r="S14" s="1">
        <f t="shared" si="4"/>
        <v>0</v>
      </c>
      <c r="T14" s="1">
        <f t="shared" si="5"/>
        <v>0</v>
      </c>
      <c r="U14" s="1">
        <f t="shared" si="6"/>
        <v>100</v>
      </c>
      <c r="V14">
        <f>'QMJHL Raw'!J14</f>
        <v>2</v>
      </c>
      <c r="W14" s="1">
        <f t="shared" si="7"/>
        <v>0.20092088740058603</v>
      </c>
      <c r="X14">
        <f>'QMJHL Raw'!G14</f>
        <v>0</v>
      </c>
      <c r="Y14" s="1">
        <f t="shared" si="8"/>
        <v>0</v>
      </c>
      <c r="Z14">
        <f>'QMJHL Raw'!AJ14</f>
        <v>0</v>
      </c>
      <c r="AA14">
        <f>'QMJHL Raw'!AM14</f>
        <v>0</v>
      </c>
      <c r="AB14">
        <f>'QMJHL Raw'!AP14</f>
        <v>0</v>
      </c>
      <c r="AC14" s="1">
        <f t="shared" si="9"/>
        <v>2.136401933395415</v>
      </c>
      <c r="AD14" s="1">
        <f t="shared" si="10"/>
        <v>0.2146238861510672</v>
      </c>
      <c r="AE14" s="1">
        <f t="shared" si="11"/>
        <v>0</v>
      </c>
      <c r="AF14" s="1">
        <f t="shared" si="12"/>
        <v>6.2835350982218081</v>
      </c>
      <c r="AG14">
        <f>'QMJHL Raw'!AB14</f>
        <v>12.81</v>
      </c>
      <c r="AH14">
        <f>'QMJHL Raw'!AC14</f>
        <v>12.77</v>
      </c>
      <c r="AI14">
        <f>'QMJHL Raw'!AD14</f>
        <v>39.79</v>
      </c>
      <c r="AJ14">
        <f>'QMJHL Raw'!AE14</f>
        <v>51.1</v>
      </c>
    </row>
    <row r="15" spans="1:36" x14ac:dyDescent="0.2">
      <c r="A15" t="str">
        <f>'QMJHL Raw'!B15</f>
        <v>Alex Plamondon</v>
      </c>
      <c r="B15" t="s">
        <v>1749</v>
      </c>
      <c r="C15" t="str">
        <f>'QMJHL Raw'!C15</f>
        <v>C</v>
      </c>
      <c r="D15" t="str">
        <f t="shared" si="0"/>
        <v>F</v>
      </c>
      <c r="E15" t="str">
        <f>IF(ISNUMBER(SEARCH("/",'QMJHL Raw'!D15)),"Multiple",'QMJHL Raw'!D15)</f>
        <v>SHA</v>
      </c>
      <c r="F15" s="2">
        <f ca="1">ROUNDDOWN('QMJHL Raw'!E15+((TODAY()-42993)/365),0)</f>
        <v>18</v>
      </c>
      <c r="G15">
        <f>'QMJHL Raw'!F15</f>
        <v>58</v>
      </c>
      <c r="H15" s="1">
        <f>'QMJHL Raw'!U15</f>
        <v>9.84</v>
      </c>
      <c r="I15" s="1">
        <f>'QMJHL Raw'!T15</f>
        <v>570.5</v>
      </c>
      <c r="J15">
        <f>'QMJHL Raw'!AH15</f>
        <v>21</v>
      </c>
      <c r="K15">
        <f>'QMJHL Raw'!AI15</f>
        <v>28</v>
      </c>
      <c r="L15" s="1">
        <f t="shared" si="1"/>
        <v>2.2085889570552149</v>
      </c>
      <c r="M15" s="1">
        <f t="shared" si="2"/>
        <v>2.9447852760736195</v>
      </c>
      <c r="N15">
        <f>'QMJHL Raw'!L15</f>
        <v>59</v>
      </c>
      <c r="O15" s="1">
        <f t="shared" si="3"/>
        <v>6.2050832602979842</v>
      </c>
      <c r="P15">
        <f>'QMJHL Raw'!AK15</f>
        <v>7</v>
      </c>
      <c r="Q15">
        <f>'QMJHL Raw'!AN15</f>
        <v>11</v>
      </c>
      <c r="R15">
        <f>'QMJHL Raw'!AQ15</f>
        <v>41</v>
      </c>
      <c r="S15" s="1">
        <f t="shared" si="4"/>
        <v>11.864406779661017</v>
      </c>
      <c r="T15" s="1">
        <f t="shared" si="5"/>
        <v>18.64406779661017</v>
      </c>
      <c r="U15" s="1">
        <f t="shared" si="6"/>
        <v>69.491525423728817</v>
      </c>
      <c r="V15">
        <f>'QMJHL Raw'!J15</f>
        <v>12</v>
      </c>
      <c r="W15" s="1">
        <f t="shared" si="7"/>
        <v>1.2620508326029798</v>
      </c>
      <c r="X15">
        <f>'QMJHL Raw'!G15</f>
        <v>9</v>
      </c>
      <c r="Y15" s="1">
        <f t="shared" si="8"/>
        <v>0.94653812445223484</v>
      </c>
      <c r="Z15">
        <f>'QMJHL Raw'!AJ15</f>
        <v>3</v>
      </c>
      <c r="AA15">
        <f>'QMJHL Raw'!AM15</f>
        <v>4</v>
      </c>
      <c r="AB15">
        <f>'QMJHL Raw'!AP15</f>
        <v>2</v>
      </c>
      <c r="AC15" s="1">
        <f t="shared" si="9"/>
        <v>6.2899058356884225</v>
      </c>
      <c r="AD15" s="1">
        <f t="shared" si="10"/>
        <v>0.66151507474374294</v>
      </c>
      <c r="AE15" s="1">
        <f t="shared" si="11"/>
        <v>15.254237288135593</v>
      </c>
      <c r="AF15" s="1">
        <f t="shared" si="12"/>
        <v>10.660857348624445</v>
      </c>
      <c r="AG15">
        <f>'QMJHL Raw'!AB15</f>
        <v>12.82</v>
      </c>
      <c r="AH15">
        <f>'QMJHL Raw'!AC15</f>
        <v>12.79</v>
      </c>
      <c r="AI15">
        <f>'QMJHL Raw'!AD15</f>
        <v>38.159999999999997</v>
      </c>
      <c r="AJ15">
        <f>'QMJHL Raw'!AE15</f>
        <v>50.24</v>
      </c>
    </row>
    <row r="16" spans="1:36" x14ac:dyDescent="0.2">
      <c r="A16" t="str">
        <f>'QMJHL Raw'!B16</f>
        <v>Alex-Olivier Voyer</v>
      </c>
      <c r="B16" t="s">
        <v>1749</v>
      </c>
      <c r="C16" t="str">
        <f>'QMJHL Raw'!C16</f>
        <v>RW</v>
      </c>
      <c r="D16" t="str">
        <f t="shared" si="0"/>
        <v>F</v>
      </c>
      <c r="E16" t="str">
        <f>IF(ISNUMBER(SEARCH("/",'QMJHL Raw'!D16)),"Multiple",'QMJHL Raw'!D16)</f>
        <v>RIM</v>
      </c>
      <c r="F16" s="2">
        <f ca="1">ROUNDDOWN('QMJHL Raw'!E16+((TODAY()-42993)/365),0)</f>
        <v>19</v>
      </c>
      <c r="G16">
        <f>'QMJHL Raw'!F16</f>
        <v>55</v>
      </c>
      <c r="H16" s="1">
        <f>'QMJHL Raw'!U16</f>
        <v>12.42</v>
      </c>
      <c r="I16" s="1">
        <f>'QMJHL Raw'!T16</f>
        <v>683.14</v>
      </c>
      <c r="J16">
        <f>'QMJHL Raw'!AH16</f>
        <v>37</v>
      </c>
      <c r="K16">
        <f>'QMJHL Raw'!AI16</f>
        <v>23</v>
      </c>
      <c r="L16" s="1">
        <f t="shared" si="1"/>
        <v>3.2496999150979304</v>
      </c>
      <c r="M16" s="1">
        <f t="shared" si="2"/>
        <v>2.0200837310068218</v>
      </c>
      <c r="N16">
        <f>'QMJHL Raw'!L16</f>
        <v>94</v>
      </c>
      <c r="O16" s="1">
        <f t="shared" si="3"/>
        <v>8.2559943788974444</v>
      </c>
      <c r="P16">
        <f>'QMJHL Raw'!AK16</f>
        <v>7</v>
      </c>
      <c r="Q16">
        <f>'QMJHL Raw'!AN16</f>
        <v>11</v>
      </c>
      <c r="R16">
        <f>'QMJHL Raw'!AQ16</f>
        <v>76</v>
      </c>
      <c r="S16" s="1">
        <f t="shared" si="4"/>
        <v>7.4468085106382977</v>
      </c>
      <c r="T16" s="1">
        <f t="shared" si="5"/>
        <v>11.702127659574469</v>
      </c>
      <c r="U16" s="1">
        <f t="shared" si="6"/>
        <v>80.851063829787222</v>
      </c>
      <c r="V16">
        <f>'QMJHL Raw'!J16</f>
        <v>16</v>
      </c>
      <c r="W16" s="1">
        <f t="shared" si="7"/>
        <v>1.4052756389612671</v>
      </c>
      <c r="X16">
        <f>'QMJHL Raw'!G16</f>
        <v>8</v>
      </c>
      <c r="Y16" s="1">
        <f t="shared" si="8"/>
        <v>0.70263781948063353</v>
      </c>
      <c r="Z16">
        <f>'QMJHL Raw'!AJ16</f>
        <v>0</v>
      </c>
      <c r="AA16">
        <f>'QMJHL Raw'!AM16</f>
        <v>3</v>
      </c>
      <c r="AB16">
        <f>'QMJHL Raw'!AP16</f>
        <v>5</v>
      </c>
      <c r="AC16" s="1">
        <f t="shared" si="9"/>
        <v>8.4891431200660552</v>
      </c>
      <c r="AD16" s="1">
        <f t="shared" si="10"/>
        <v>0.74559912639277948</v>
      </c>
      <c r="AE16" s="1">
        <f t="shared" si="11"/>
        <v>8.5106382978723403</v>
      </c>
      <c r="AF16" s="1">
        <f t="shared" si="12"/>
        <v>9.0310033192192076</v>
      </c>
      <c r="AG16">
        <f>'QMJHL Raw'!AB16</f>
        <v>13.51</v>
      </c>
      <c r="AH16">
        <f>'QMJHL Raw'!AC16</f>
        <v>13.12</v>
      </c>
      <c r="AI16">
        <f>'QMJHL Raw'!AD16</f>
        <v>60.76</v>
      </c>
      <c r="AJ16">
        <f>'QMJHL Raw'!AE16</f>
        <v>47.54</v>
      </c>
    </row>
    <row r="17" spans="1:36" x14ac:dyDescent="0.2">
      <c r="A17" t="str">
        <f>'QMJHL Raw'!B17</f>
        <v>Alexander Katerinakis</v>
      </c>
      <c r="B17" t="s">
        <v>1749</v>
      </c>
      <c r="C17" t="str">
        <f>'QMJHL Raw'!C17</f>
        <v>RW</v>
      </c>
      <c r="D17" t="str">
        <f t="shared" si="0"/>
        <v>F</v>
      </c>
      <c r="E17" t="str">
        <f>IF(ISNUMBER(SEARCH("/",'QMJHL Raw'!D17)),"Multiple",'QMJHL Raw'!D17)</f>
        <v>BLB</v>
      </c>
      <c r="F17" s="2">
        <f ca="1">ROUNDDOWN('QMJHL Raw'!E17+((TODAY()-42993)/365),0)</f>
        <v>20</v>
      </c>
      <c r="G17">
        <f>'QMJHL Raw'!F17</f>
        <v>51</v>
      </c>
      <c r="H17" s="1">
        <f>'QMJHL Raw'!U17</f>
        <v>13.41</v>
      </c>
      <c r="I17" s="1">
        <f>'QMJHL Raw'!T17</f>
        <v>684.16</v>
      </c>
      <c r="J17">
        <f>'QMJHL Raw'!AH17</f>
        <v>40</v>
      </c>
      <c r="K17">
        <f>'QMJHL Raw'!AI17</f>
        <v>20</v>
      </c>
      <c r="L17" s="1">
        <f t="shared" si="1"/>
        <v>3.5079513564078577</v>
      </c>
      <c r="M17" s="1">
        <f t="shared" si="2"/>
        <v>1.7539756782039289</v>
      </c>
      <c r="N17">
        <f>'QMJHL Raw'!L17</f>
        <v>84</v>
      </c>
      <c r="O17" s="1">
        <f t="shared" si="3"/>
        <v>7.3666978484565018</v>
      </c>
      <c r="P17">
        <f>'QMJHL Raw'!AK17</f>
        <v>8</v>
      </c>
      <c r="Q17">
        <f>'QMJHL Raw'!AN17</f>
        <v>10</v>
      </c>
      <c r="R17">
        <f>'QMJHL Raw'!AQ17</f>
        <v>66</v>
      </c>
      <c r="S17" s="1">
        <f t="shared" si="4"/>
        <v>9.5238095238095237</v>
      </c>
      <c r="T17" s="1">
        <f t="shared" si="5"/>
        <v>11.904761904761903</v>
      </c>
      <c r="U17" s="1">
        <f t="shared" si="6"/>
        <v>78.571428571428569</v>
      </c>
      <c r="V17">
        <f>'QMJHL Raw'!J17</f>
        <v>26</v>
      </c>
      <c r="W17" s="1">
        <f t="shared" si="7"/>
        <v>2.2801683816651077</v>
      </c>
      <c r="X17">
        <f>'QMJHL Raw'!G17</f>
        <v>12</v>
      </c>
      <c r="Y17" s="1">
        <f t="shared" si="8"/>
        <v>1.0523854069223575</v>
      </c>
      <c r="Z17">
        <f>'QMJHL Raw'!AJ17</f>
        <v>5</v>
      </c>
      <c r="AA17">
        <f>'QMJHL Raw'!AM17</f>
        <v>3</v>
      </c>
      <c r="AB17">
        <f>'QMJHL Raw'!AP17</f>
        <v>4</v>
      </c>
      <c r="AC17" s="1">
        <f t="shared" si="9"/>
        <v>7.9316371805867183</v>
      </c>
      <c r="AD17" s="1">
        <f t="shared" si="10"/>
        <v>0.69559493515435444</v>
      </c>
      <c r="AE17" s="1">
        <f t="shared" si="11"/>
        <v>14.285714285714285</v>
      </c>
      <c r="AF17" s="1">
        <f t="shared" si="12"/>
        <v>9.442425214984187</v>
      </c>
      <c r="AG17">
        <f>'QMJHL Raw'!AB17</f>
        <v>13.66</v>
      </c>
      <c r="AH17">
        <f>'QMJHL Raw'!AC17</f>
        <v>13.23</v>
      </c>
      <c r="AI17">
        <f>'QMJHL Raw'!AD17</f>
        <v>58.42</v>
      </c>
      <c r="AJ17">
        <f>'QMJHL Raw'!AE17</f>
        <v>50.59</v>
      </c>
    </row>
    <row r="18" spans="1:36" x14ac:dyDescent="0.2">
      <c r="A18" t="str">
        <f>'QMJHL Raw'!B18</f>
        <v>Alexander Khovanov</v>
      </c>
      <c r="B18" t="s">
        <v>1749</v>
      </c>
      <c r="C18" t="str">
        <f>'QMJHL Raw'!C18</f>
        <v>C</v>
      </c>
      <c r="D18" t="str">
        <f t="shared" si="0"/>
        <v>F</v>
      </c>
      <c r="E18" t="str">
        <f>IF(ISNUMBER(SEARCH("/",'QMJHL Raw'!D18)),"Multiple",'QMJHL Raw'!D18)</f>
        <v>MON</v>
      </c>
      <c r="F18" s="2">
        <f ca="1">ROUNDDOWN('QMJHL Raw'!E18+((TODAY()-42993)/365),0)</f>
        <v>18</v>
      </c>
      <c r="G18">
        <f>'QMJHL Raw'!F18</f>
        <v>29</v>
      </c>
      <c r="H18" s="1">
        <f>'QMJHL Raw'!U18</f>
        <v>14.5</v>
      </c>
      <c r="I18" s="1">
        <f>'QMJHL Raw'!T18</f>
        <v>420.52</v>
      </c>
      <c r="J18">
        <f>'QMJHL Raw'!AH18</f>
        <v>27</v>
      </c>
      <c r="K18">
        <f>'QMJHL Raw'!AI18</f>
        <v>25</v>
      </c>
      <c r="L18" s="1">
        <f t="shared" si="1"/>
        <v>3.852373252163988</v>
      </c>
      <c r="M18" s="1">
        <f t="shared" si="2"/>
        <v>3.5670122705222105</v>
      </c>
      <c r="N18">
        <f>'QMJHL Raw'!L18</f>
        <v>49</v>
      </c>
      <c r="O18" s="1">
        <f t="shared" si="3"/>
        <v>6.9913440502235327</v>
      </c>
      <c r="P18">
        <f>'QMJHL Raw'!AK18</f>
        <v>6</v>
      </c>
      <c r="Q18">
        <f>'QMJHL Raw'!AN18</f>
        <v>10</v>
      </c>
      <c r="R18">
        <f>'QMJHL Raw'!AQ18</f>
        <v>33</v>
      </c>
      <c r="S18" s="1">
        <f t="shared" si="4"/>
        <v>12.244897959183673</v>
      </c>
      <c r="T18" s="1">
        <f t="shared" si="5"/>
        <v>20.408163265306122</v>
      </c>
      <c r="U18" s="1">
        <f t="shared" si="6"/>
        <v>67.346938775510196</v>
      </c>
      <c r="V18">
        <f>'QMJHL Raw'!J18</f>
        <v>10</v>
      </c>
      <c r="W18" s="1">
        <f t="shared" si="7"/>
        <v>1.4268049082088843</v>
      </c>
      <c r="X18">
        <f>'QMJHL Raw'!G18</f>
        <v>5</v>
      </c>
      <c r="Y18" s="1">
        <f t="shared" si="8"/>
        <v>0.71340245410444214</v>
      </c>
      <c r="Z18">
        <f>'QMJHL Raw'!AJ18</f>
        <v>2</v>
      </c>
      <c r="AA18">
        <f>'QMJHL Raw'!AM18</f>
        <v>1</v>
      </c>
      <c r="AB18">
        <f>'QMJHL Raw'!AP18</f>
        <v>2</v>
      </c>
      <c r="AC18" s="1">
        <f t="shared" si="9"/>
        <v>5.3588506293747695</v>
      </c>
      <c r="AD18" s="1">
        <f t="shared" si="10"/>
        <v>0.76460343803501896</v>
      </c>
      <c r="AE18" s="1">
        <f t="shared" si="11"/>
        <v>10.204081632653061</v>
      </c>
      <c r="AF18" s="1">
        <f t="shared" si="12"/>
        <v>10.936429855866878</v>
      </c>
      <c r="AG18">
        <f>'QMJHL Raw'!AB18</f>
        <v>13.58</v>
      </c>
      <c r="AH18">
        <f>'QMJHL Raw'!AC18</f>
        <v>13.15</v>
      </c>
      <c r="AI18">
        <f>'QMJHL Raw'!AD18</f>
        <v>43.66</v>
      </c>
      <c r="AJ18">
        <f>'QMJHL Raw'!AE18</f>
        <v>49.82</v>
      </c>
    </row>
    <row r="19" spans="1:36" x14ac:dyDescent="0.2">
      <c r="A19" t="str">
        <f>'QMJHL Raw'!B19</f>
        <v>Alexandre Alain</v>
      </c>
      <c r="B19" t="s">
        <v>1749</v>
      </c>
      <c r="C19" t="str">
        <f>'QMJHL Raw'!C19</f>
        <v>C</v>
      </c>
      <c r="D19" t="str">
        <f t="shared" si="0"/>
        <v>F</v>
      </c>
      <c r="E19" t="str">
        <f>IF(ISNUMBER(SEARCH("/",'QMJHL Raw'!D19)),"Multiple",'QMJHL Raw'!D19)</f>
        <v>BLB</v>
      </c>
      <c r="F19" s="2">
        <f ca="1">ROUNDDOWN('QMJHL Raw'!E19+((TODAY()-42993)/365),0)</f>
        <v>21</v>
      </c>
      <c r="G19">
        <f>'QMJHL Raw'!F19</f>
        <v>65</v>
      </c>
      <c r="H19" s="1">
        <f>'QMJHL Raw'!U19</f>
        <v>15.66</v>
      </c>
      <c r="I19" s="1">
        <f>'QMJHL Raw'!T19</f>
        <v>1017.71</v>
      </c>
      <c r="J19">
        <f>'QMJHL Raw'!AH19</f>
        <v>62</v>
      </c>
      <c r="K19">
        <f>'QMJHL Raw'!AI19</f>
        <v>34</v>
      </c>
      <c r="L19" s="1">
        <f t="shared" si="1"/>
        <v>3.6552652523803442</v>
      </c>
      <c r="M19" s="1">
        <f t="shared" si="2"/>
        <v>2.0045002996924466</v>
      </c>
      <c r="N19">
        <f>'QMJHL Raw'!L19</f>
        <v>187</v>
      </c>
      <c r="O19" s="1">
        <f t="shared" si="3"/>
        <v>11.024751648308456</v>
      </c>
      <c r="P19">
        <f>'QMJHL Raw'!AK19</f>
        <v>19</v>
      </c>
      <c r="Q19">
        <f>'QMJHL Raw'!AN19</f>
        <v>33</v>
      </c>
      <c r="R19">
        <f>'QMJHL Raw'!AQ19</f>
        <v>135</v>
      </c>
      <c r="S19" s="1">
        <f t="shared" si="4"/>
        <v>10.160427807486631</v>
      </c>
      <c r="T19" s="1">
        <f t="shared" si="5"/>
        <v>17.647058823529413</v>
      </c>
      <c r="U19" s="1">
        <f t="shared" si="6"/>
        <v>72.192513368983953</v>
      </c>
      <c r="V19">
        <f>'QMJHL Raw'!J19</f>
        <v>40</v>
      </c>
      <c r="W19" s="1">
        <f t="shared" si="7"/>
        <v>2.358235646696996</v>
      </c>
      <c r="X19">
        <f>'QMJHL Raw'!G19</f>
        <v>22</v>
      </c>
      <c r="Y19" s="1">
        <f t="shared" si="8"/>
        <v>1.2970296056833479</v>
      </c>
      <c r="Z19">
        <f>'QMJHL Raw'!AJ19</f>
        <v>3</v>
      </c>
      <c r="AA19">
        <f>'QMJHL Raw'!AM19</f>
        <v>10</v>
      </c>
      <c r="AB19">
        <f>'QMJHL Raw'!AP19</f>
        <v>9</v>
      </c>
      <c r="AC19" s="1">
        <f t="shared" si="9"/>
        <v>19.124521750053134</v>
      </c>
      <c r="AD19" s="1">
        <f t="shared" si="10"/>
        <v>1.1275032229251831</v>
      </c>
      <c r="AE19" s="1">
        <f t="shared" si="11"/>
        <v>11.76470588235294</v>
      </c>
      <c r="AF19" s="1">
        <f t="shared" si="12"/>
        <v>10.227016978638037</v>
      </c>
      <c r="AG19">
        <f>'QMJHL Raw'!AB19</f>
        <v>14.65</v>
      </c>
      <c r="AH19">
        <f>'QMJHL Raw'!AC19</f>
        <v>13.42</v>
      </c>
      <c r="AI19">
        <f>'QMJHL Raw'!AD19</f>
        <v>58.48</v>
      </c>
      <c r="AJ19">
        <f>'QMJHL Raw'!AE19</f>
        <v>50.5</v>
      </c>
    </row>
    <row r="20" spans="1:36" x14ac:dyDescent="0.2">
      <c r="A20" t="str">
        <f>'QMJHL Raw'!B20</f>
        <v>Alexandre Couture</v>
      </c>
      <c r="B20" t="s">
        <v>1749</v>
      </c>
      <c r="C20" t="str">
        <f>'QMJHL Raw'!C20</f>
        <v>RW</v>
      </c>
      <c r="D20" t="str">
        <f t="shared" si="0"/>
        <v>F</v>
      </c>
      <c r="E20" t="str">
        <f>IF(ISNUMBER(SEARCH("/",'QMJHL Raw'!D20)),"Multiple",'QMJHL Raw'!D20)</f>
        <v>VDO</v>
      </c>
      <c r="F20" s="2">
        <f ca="1">ROUNDDOWN('QMJHL Raw'!E20+((TODAY()-42993)/365),0)</f>
        <v>18</v>
      </c>
      <c r="G20">
        <f>'QMJHL Raw'!F20</f>
        <v>67</v>
      </c>
      <c r="H20" s="1">
        <f>'QMJHL Raw'!U20</f>
        <v>11.92</v>
      </c>
      <c r="I20" s="1">
        <f>'QMJHL Raw'!T20</f>
        <v>798.37</v>
      </c>
      <c r="J20">
        <f>'QMJHL Raw'!AH20</f>
        <v>24</v>
      </c>
      <c r="K20">
        <f>'QMJHL Raw'!AI20</f>
        <v>55</v>
      </c>
      <c r="L20" s="1">
        <f t="shared" si="1"/>
        <v>1.8036749877876173</v>
      </c>
      <c r="M20" s="1">
        <f t="shared" si="2"/>
        <v>4.13342184701329</v>
      </c>
      <c r="N20">
        <f>'QMJHL Raw'!L20</f>
        <v>36</v>
      </c>
      <c r="O20" s="1">
        <f t="shared" si="3"/>
        <v>2.705512481681426</v>
      </c>
      <c r="P20">
        <f>'QMJHL Raw'!AK20</f>
        <v>4</v>
      </c>
      <c r="Q20">
        <f>'QMJHL Raw'!AN20</f>
        <v>4</v>
      </c>
      <c r="R20">
        <f>'QMJHL Raw'!AQ20</f>
        <v>28</v>
      </c>
      <c r="S20" s="1">
        <f t="shared" si="4"/>
        <v>11.111111111111111</v>
      </c>
      <c r="T20" s="1">
        <f t="shared" si="5"/>
        <v>11.111111111111111</v>
      </c>
      <c r="U20" s="1">
        <f t="shared" si="6"/>
        <v>77.777777777777786</v>
      </c>
      <c r="V20">
        <f>'QMJHL Raw'!J20</f>
        <v>7</v>
      </c>
      <c r="W20" s="1">
        <f t="shared" si="7"/>
        <v>0.52607187143805501</v>
      </c>
      <c r="X20">
        <f>'QMJHL Raw'!G20</f>
        <v>3</v>
      </c>
      <c r="Y20" s="1">
        <f t="shared" si="8"/>
        <v>0.22545937347345216</v>
      </c>
      <c r="Z20">
        <f>'QMJHL Raw'!AJ20</f>
        <v>1</v>
      </c>
      <c r="AA20">
        <f>'QMJHL Raw'!AM20</f>
        <v>1</v>
      </c>
      <c r="AB20">
        <f>'QMJHL Raw'!AP20</f>
        <v>1</v>
      </c>
      <c r="AC20" s="1">
        <f t="shared" si="9"/>
        <v>3.4728794213257368</v>
      </c>
      <c r="AD20" s="1">
        <f t="shared" si="10"/>
        <v>0.26099773949364857</v>
      </c>
      <c r="AE20" s="1">
        <f t="shared" si="11"/>
        <v>8.3333333333333321</v>
      </c>
      <c r="AF20" s="1">
        <f t="shared" si="12"/>
        <v>9.6468872814603817</v>
      </c>
      <c r="AG20">
        <f>'QMJHL Raw'!AB20</f>
        <v>13.35</v>
      </c>
      <c r="AH20">
        <f>'QMJHL Raw'!AC20</f>
        <v>13.13</v>
      </c>
      <c r="AI20">
        <f>'QMJHL Raw'!AD20</f>
        <v>33.909999999999997</v>
      </c>
      <c r="AJ20">
        <f>'QMJHL Raw'!AE20</f>
        <v>53.78</v>
      </c>
    </row>
    <row r="21" spans="1:36" x14ac:dyDescent="0.2">
      <c r="A21" t="str">
        <f>'QMJHL Raw'!B21</f>
        <v>Alexandre Grise</v>
      </c>
      <c r="B21" t="s">
        <v>1749</v>
      </c>
      <c r="C21" t="str">
        <f>'QMJHL Raw'!C21</f>
        <v>LW</v>
      </c>
      <c r="D21" t="str">
        <f t="shared" si="0"/>
        <v>F</v>
      </c>
      <c r="E21" t="str">
        <f>IF(ISNUMBER(SEARCH("/",'QMJHL Raw'!D21)),"Multiple",'QMJHL Raw'!D21)</f>
        <v>VIC</v>
      </c>
      <c r="F21" s="2">
        <f ca="1">ROUNDDOWN('QMJHL Raw'!E21+((TODAY()-42993)/365),0)</f>
        <v>19</v>
      </c>
      <c r="G21">
        <f>'QMJHL Raw'!F21</f>
        <v>59</v>
      </c>
      <c r="H21" s="1">
        <f>'QMJHL Raw'!U21</f>
        <v>10.51</v>
      </c>
      <c r="I21" s="1">
        <f>'QMJHL Raw'!T21</f>
        <v>620.19000000000005</v>
      </c>
      <c r="J21">
        <f>'QMJHL Raw'!AH21</f>
        <v>28</v>
      </c>
      <c r="K21">
        <f>'QMJHL Raw'!AI21</f>
        <v>27</v>
      </c>
      <c r="L21" s="1">
        <f t="shared" si="1"/>
        <v>2.7088472887340975</v>
      </c>
      <c r="M21" s="1">
        <f t="shared" si="2"/>
        <v>2.6121027427078798</v>
      </c>
      <c r="N21">
        <f>'QMJHL Raw'!L21</f>
        <v>75</v>
      </c>
      <c r="O21" s="1">
        <f t="shared" si="3"/>
        <v>7.2558409519663316</v>
      </c>
      <c r="P21">
        <f>'QMJHL Raw'!AK21</f>
        <v>5</v>
      </c>
      <c r="Q21">
        <f>'QMJHL Raw'!AN21</f>
        <v>7</v>
      </c>
      <c r="R21">
        <f>'QMJHL Raw'!AQ21</f>
        <v>63</v>
      </c>
      <c r="S21" s="1">
        <f t="shared" si="4"/>
        <v>6.666666666666667</v>
      </c>
      <c r="T21" s="1">
        <f t="shared" si="5"/>
        <v>9.3333333333333339</v>
      </c>
      <c r="U21" s="1">
        <f t="shared" si="6"/>
        <v>84</v>
      </c>
      <c r="V21">
        <f>'QMJHL Raw'!J21</f>
        <v>13</v>
      </c>
      <c r="W21" s="1">
        <f t="shared" si="7"/>
        <v>1.257679098340831</v>
      </c>
      <c r="X21">
        <f>'QMJHL Raw'!G21</f>
        <v>9</v>
      </c>
      <c r="Y21" s="1">
        <f t="shared" si="8"/>
        <v>0.87070091423595986</v>
      </c>
      <c r="Z21">
        <f>'QMJHL Raw'!AJ21</f>
        <v>3</v>
      </c>
      <c r="AA21">
        <f>'QMJHL Raw'!AM21</f>
        <v>2</v>
      </c>
      <c r="AB21">
        <f>'QMJHL Raw'!AP21</f>
        <v>4</v>
      </c>
      <c r="AC21" s="1">
        <f t="shared" si="9"/>
        <v>6.4580139322723413</v>
      </c>
      <c r="AD21" s="1">
        <f t="shared" si="10"/>
        <v>0.62477762610867715</v>
      </c>
      <c r="AE21" s="1">
        <f t="shared" si="11"/>
        <v>12</v>
      </c>
      <c r="AF21" s="1">
        <f t="shared" si="12"/>
        <v>8.6106852430297884</v>
      </c>
      <c r="AG21">
        <f>'QMJHL Raw'!AB21</f>
        <v>12.72</v>
      </c>
      <c r="AH21">
        <f>'QMJHL Raw'!AC21</f>
        <v>13.27</v>
      </c>
      <c r="AI21">
        <f>'QMJHL Raw'!AD21</f>
        <v>52.71</v>
      </c>
      <c r="AJ21">
        <f>'QMJHL Raw'!AE21</f>
        <v>50.43</v>
      </c>
    </row>
    <row r="22" spans="1:36" x14ac:dyDescent="0.2">
      <c r="A22" t="str">
        <f>'QMJHL Raw'!B22</f>
        <v>Alexandre Joncas</v>
      </c>
      <c r="B22" t="s">
        <v>1749</v>
      </c>
      <c r="C22" t="str">
        <f>'QMJHL Raw'!C22</f>
        <v>D</v>
      </c>
      <c r="D22" t="str">
        <f t="shared" si="0"/>
        <v>D</v>
      </c>
      <c r="E22" t="str">
        <f>IF(ISNUMBER(SEARCH("/",'QMJHL Raw'!D22)),"Multiple",'QMJHL Raw'!D22)</f>
        <v>SHE</v>
      </c>
      <c r="F22" s="2">
        <f ca="1">ROUNDDOWN('QMJHL Raw'!E22+((TODAY()-42993)/365),0)</f>
        <v>17</v>
      </c>
      <c r="G22">
        <f>'QMJHL Raw'!F22</f>
        <v>68</v>
      </c>
      <c r="H22" s="1">
        <f>'QMJHL Raw'!U22</f>
        <v>13.81</v>
      </c>
      <c r="I22" s="1">
        <f>'QMJHL Raw'!T22</f>
        <v>939.01</v>
      </c>
      <c r="J22">
        <f>'QMJHL Raw'!AH22</f>
        <v>47</v>
      </c>
      <c r="K22">
        <f>'QMJHL Raw'!AI22</f>
        <v>45</v>
      </c>
      <c r="L22" s="1">
        <f t="shared" si="1"/>
        <v>3.0031629056133586</v>
      </c>
      <c r="M22" s="1">
        <f t="shared" si="2"/>
        <v>2.8753687394170457</v>
      </c>
      <c r="N22">
        <f>'QMJHL Raw'!L22</f>
        <v>41</v>
      </c>
      <c r="O22" s="1">
        <f t="shared" si="3"/>
        <v>2.6197804070244191</v>
      </c>
      <c r="P22">
        <f>'QMJHL Raw'!AK22</f>
        <v>0</v>
      </c>
      <c r="Q22">
        <f>'QMJHL Raw'!AN22</f>
        <v>0</v>
      </c>
      <c r="R22">
        <f>'QMJHL Raw'!AQ22</f>
        <v>41</v>
      </c>
      <c r="S22" s="1">
        <f t="shared" si="4"/>
        <v>0</v>
      </c>
      <c r="T22" s="1">
        <f t="shared" si="5"/>
        <v>0</v>
      </c>
      <c r="U22" s="1">
        <f t="shared" si="6"/>
        <v>100</v>
      </c>
      <c r="V22">
        <f>'QMJHL Raw'!J22</f>
        <v>6</v>
      </c>
      <c r="W22" s="1">
        <f t="shared" si="7"/>
        <v>0.38338249858893941</v>
      </c>
      <c r="X22">
        <f>'QMJHL Raw'!G22</f>
        <v>1</v>
      </c>
      <c r="Y22" s="1">
        <f t="shared" si="8"/>
        <v>6.3897083098156573E-2</v>
      </c>
      <c r="Z22">
        <f>'QMJHL Raw'!AJ22</f>
        <v>0</v>
      </c>
      <c r="AA22">
        <f>'QMJHL Raw'!AM22</f>
        <v>0</v>
      </c>
      <c r="AB22">
        <f>'QMJHL Raw'!AP22</f>
        <v>1</v>
      </c>
      <c r="AC22" s="1">
        <f t="shared" si="9"/>
        <v>2.5762493902709416</v>
      </c>
      <c r="AD22" s="1">
        <f t="shared" si="10"/>
        <v>0.16461482137171757</v>
      </c>
      <c r="AE22" s="1">
        <f t="shared" si="11"/>
        <v>2.4390243902439024</v>
      </c>
      <c r="AF22" s="1">
        <f t="shared" si="12"/>
        <v>6.2835350982218081</v>
      </c>
      <c r="AG22">
        <f>'QMJHL Raw'!AB22</f>
        <v>13.06</v>
      </c>
      <c r="AH22">
        <f>'QMJHL Raw'!AC22</f>
        <v>13.01</v>
      </c>
      <c r="AI22">
        <f>'QMJHL Raw'!AD22</f>
        <v>51.66</v>
      </c>
      <c r="AJ22">
        <f>'QMJHL Raw'!AE22</f>
        <v>50.92</v>
      </c>
    </row>
    <row r="23" spans="1:36" x14ac:dyDescent="0.2">
      <c r="A23" t="str">
        <f>'QMJHL Raw'!B23</f>
        <v>Alexandre Lafreniere</v>
      </c>
      <c r="B23" t="s">
        <v>1749</v>
      </c>
      <c r="C23" t="str">
        <f>'QMJHL Raw'!C23</f>
        <v>RW</v>
      </c>
      <c r="D23" t="str">
        <f t="shared" si="0"/>
        <v>F</v>
      </c>
      <c r="E23" t="str">
        <f>IF(ISNUMBER(SEARCH("/",'QMJHL Raw'!D23)),"Multiple",'QMJHL Raw'!D23)</f>
        <v>SNB</v>
      </c>
      <c r="F23" s="2">
        <f ca="1">ROUNDDOWN('QMJHL Raw'!E23+((TODAY()-42993)/365),0)</f>
        <v>18</v>
      </c>
      <c r="G23">
        <f>'QMJHL Raw'!F23</f>
        <v>14</v>
      </c>
      <c r="H23" s="1">
        <f>'QMJHL Raw'!U23</f>
        <v>11.6</v>
      </c>
      <c r="I23" s="1">
        <f>'QMJHL Raw'!T23</f>
        <v>162.41999999999999</v>
      </c>
      <c r="J23">
        <f>'QMJHL Raw'!AH23</f>
        <v>4</v>
      </c>
      <c r="K23">
        <f>'QMJHL Raw'!AI23</f>
        <v>7</v>
      </c>
      <c r="L23" s="1">
        <f t="shared" si="1"/>
        <v>1.4776505356483192</v>
      </c>
      <c r="M23" s="1">
        <f t="shared" si="2"/>
        <v>2.585888437384559</v>
      </c>
      <c r="N23">
        <f>'QMJHL Raw'!L23</f>
        <v>12</v>
      </c>
      <c r="O23" s="1">
        <f t="shared" si="3"/>
        <v>4.4329516069449584</v>
      </c>
      <c r="P23">
        <f>'QMJHL Raw'!AK23</f>
        <v>1</v>
      </c>
      <c r="Q23">
        <f>'QMJHL Raw'!AN23</f>
        <v>1</v>
      </c>
      <c r="R23">
        <f>'QMJHL Raw'!AQ23</f>
        <v>10</v>
      </c>
      <c r="S23" s="1">
        <f t="shared" si="4"/>
        <v>8.3333333333333321</v>
      </c>
      <c r="T23" s="1">
        <f t="shared" si="5"/>
        <v>8.3333333333333321</v>
      </c>
      <c r="U23" s="1">
        <f t="shared" si="6"/>
        <v>83.333333333333343</v>
      </c>
      <c r="V23">
        <f>'QMJHL Raw'!J23</f>
        <v>2</v>
      </c>
      <c r="W23" s="1">
        <f t="shared" si="7"/>
        <v>0.73882526782415958</v>
      </c>
      <c r="X23">
        <f>'QMJHL Raw'!G23</f>
        <v>1</v>
      </c>
      <c r="Y23" s="1">
        <f t="shared" si="8"/>
        <v>0.36941263391207979</v>
      </c>
      <c r="Z23">
        <f>'QMJHL Raw'!AJ23</f>
        <v>0</v>
      </c>
      <c r="AA23">
        <f>'QMJHL Raw'!AM23</f>
        <v>0</v>
      </c>
      <c r="AB23">
        <f>'QMJHL Raw'!AP23</f>
        <v>1</v>
      </c>
      <c r="AC23" s="1">
        <f t="shared" si="9"/>
        <v>1.0567259082780884</v>
      </c>
      <c r="AD23" s="1">
        <f t="shared" si="10"/>
        <v>0.39036790110014352</v>
      </c>
      <c r="AE23" s="1">
        <f t="shared" si="11"/>
        <v>8.3333333333333321</v>
      </c>
      <c r="AF23" s="1">
        <f t="shared" si="12"/>
        <v>8.8060492356507361</v>
      </c>
      <c r="AG23">
        <f>'QMJHL Raw'!AB23</f>
        <v>12.85</v>
      </c>
      <c r="AH23">
        <f>'QMJHL Raw'!AC23</f>
        <v>13.23</v>
      </c>
      <c r="AI23">
        <f>'QMJHL Raw'!AD23</f>
        <v>38.85</v>
      </c>
      <c r="AJ23">
        <f>'QMJHL Raw'!AE23</f>
        <v>49.07</v>
      </c>
    </row>
    <row r="24" spans="1:36" x14ac:dyDescent="0.2">
      <c r="A24" t="str">
        <f>'QMJHL Raw'!B24</f>
        <v>Alexandre Landreville</v>
      </c>
      <c r="B24" t="s">
        <v>1749</v>
      </c>
      <c r="C24" t="str">
        <f>'QMJHL Raw'!C24</f>
        <v>C</v>
      </c>
      <c r="D24" t="str">
        <f t="shared" si="0"/>
        <v>F</v>
      </c>
      <c r="E24" t="str">
        <f>IF(ISNUMBER(SEARCH("/",'QMJHL Raw'!D24)),"Multiple",'QMJHL Raw'!D24)</f>
        <v>GAT</v>
      </c>
      <c r="F24" s="2">
        <f ca="1">ROUNDDOWN('QMJHL Raw'!E24+((TODAY()-42993)/365),0)</f>
        <v>21</v>
      </c>
      <c r="G24">
        <f>'QMJHL Raw'!F24</f>
        <v>68</v>
      </c>
      <c r="H24" s="1">
        <f>'QMJHL Raw'!U24</f>
        <v>12.11</v>
      </c>
      <c r="I24" s="1">
        <f>'QMJHL Raw'!T24</f>
        <v>823.77</v>
      </c>
      <c r="J24">
        <f>'QMJHL Raw'!AH24</f>
        <v>31</v>
      </c>
      <c r="K24">
        <f>'QMJHL Raw'!AI24</f>
        <v>37</v>
      </c>
      <c r="L24" s="1">
        <f t="shared" si="1"/>
        <v>2.2579117957682362</v>
      </c>
      <c r="M24" s="1">
        <f t="shared" si="2"/>
        <v>2.6949269820459594</v>
      </c>
      <c r="N24">
        <f>'QMJHL Raw'!L24</f>
        <v>73</v>
      </c>
      <c r="O24" s="1">
        <f t="shared" si="3"/>
        <v>5.3170180997122989</v>
      </c>
      <c r="P24">
        <f>'QMJHL Raw'!AK24</f>
        <v>7</v>
      </c>
      <c r="Q24">
        <f>'QMJHL Raw'!AN24</f>
        <v>14</v>
      </c>
      <c r="R24">
        <f>'QMJHL Raw'!AQ24</f>
        <v>52</v>
      </c>
      <c r="S24" s="1">
        <f t="shared" si="4"/>
        <v>9.5890410958904102</v>
      </c>
      <c r="T24" s="1">
        <f t="shared" si="5"/>
        <v>19.17808219178082</v>
      </c>
      <c r="U24" s="1">
        <f t="shared" si="6"/>
        <v>71.232876712328761</v>
      </c>
      <c r="V24">
        <f>'QMJHL Raw'!J24</f>
        <v>14</v>
      </c>
      <c r="W24" s="1">
        <f t="shared" si="7"/>
        <v>1.0197021013146874</v>
      </c>
      <c r="X24">
        <f>'QMJHL Raw'!G24</f>
        <v>9</v>
      </c>
      <c r="Y24" s="1">
        <f t="shared" si="8"/>
        <v>0.65552277941658477</v>
      </c>
      <c r="Z24">
        <f>'QMJHL Raw'!AJ24</f>
        <v>4</v>
      </c>
      <c r="AA24">
        <f>'QMJHL Raw'!AM24</f>
        <v>2</v>
      </c>
      <c r="AB24">
        <f>'QMJHL Raw'!AP24</f>
        <v>3</v>
      </c>
      <c r="AC24" s="1">
        <f t="shared" si="9"/>
        <v>7.5173819386624166</v>
      </c>
      <c r="AD24" s="1">
        <f t="shared" si="10"/>
        <v>0.54753501137422467</v>
      </c>
      <c r="AE24" s="1">
        <f t="shared" si="11"/>
        <v>12.328767123287671</v>
      </c>
      <c r="AF24" s="1">
        <f t="shared" si="12"/>
        <v>10.297783477619749</v>
      </c>
      <c r="AG24">
        <f>'QMJHL Raw'!AB24</f>
        <v>13.01</v>
      </c>
      <c r="AH24">
        <f>'QMJHL Raw'!AC24</f>
        <v>13.4</v>
      </c>
      <c r="AI24">
        <f>'QMJHL Raw'!AD24</f>
        <v>52.99</v>
      </c>
      <c r="AJ24">
        <f>'QMJHL Raw'!AE24</f>
        <v>52.05</v>
      </c>
    </row>
    <row r="25" spans="1:36" x14ac:dyDescent="0.2">
      <c r="A25" t="str">
        <f>'QMJHL Raw'!B25</f>
        <v>Alexandre Pellerin</v>
      </c>
      <c r="B25" t="s">
        <v>1749</v>
      </c>
      <c r="C25" t="str">
        <f>'QMJHL Raw'!C25</f>
        <v>C</v>
      </c>
      <c r="D25" t="str">
        <f t="shared" si="0"/>
        <v>F</v>
      </c>
      <c r="E25" t="str">
        <f>IF(ISNUMBER(SEARCH("/",'QMJHL Raw'!D25)),"Multiple",'QMJHL Raw'!D25)</f>
        <v>GAT</v>
      </c>
      <c r="F25" s="2">
        <f ca="1">ROUNDDOWN('QMJHL Raw'!E25+((TODAY()-42993)/365),0)</f>
        <v>16</v>
      </c>
      <c r="G25">
        <f>'QMJHL Raw'!F25</f>
        <v>1</v>
      </c>
      <c r="H25" s="1">
        <f>'QMJHL Raw'!U25</f>
        <v>0</v>
      </c>
      <c r="I25" s="1">
        <f>'QMJHL Raw'!T25</f>
        <v>0</v>
      </c>
      <c r="J25">
        <f>'QMJHL Raw'!AH25</f>
        <v>0</v>
      </c>
      <c r="K25">
        <f>'QMJHL Raw'!AI25</f>
        <v>0</v>
      </c>
      <c r="L25" s="1" t="e">
        <f t="shared" si="1"/>
        <v>#DIV/0!</v>
      </c>
      <c r="M25" s="1" t="e">
        <f t="shared" si="2"/>
        <v>#DIV/0!</v>
      </c>
      <c r="N25">
        <f>'QMJHL Raw'!L25</f>
        <v>1</v>
      </c>
      <c r="O25" s="1" t="e">
        <f t="shared" si="3"/>
        <v>#DIV/0!</v>
      </c>
      <c r="P25">
        <f>'QMJHL Raw'!AK25</f>
        <v>0</v>
      </c>
      <c r="Q25">
        <f>'QMJHL Raw'!AN25</f>
        <v>0</v>
      </c>
      <c r="R25">
        <f>'QMJHL Raw'!AQ25</f>
        <v>1</v>
      </c>
      <c r="S25" s="1">
        <f t="shared" si="4"/>
        <v>0</v>
      </c>
      <c r="T25" s="1">
        <f t="shared" si="5"/>
        <v>0</v>
      </c>
      <c r="U25" s="1">
        <f t="shared" si="6"/>
        <v>100</v>
      </c>
      <c r="V25">
        <f>'QMJHL Raw'!J25</f>
        <v>0</v>
      </c>
      <c r="W25" s="1" t="e">
        <f t="shared" si="7"/>
        <v>#DIV/0!</v>
      </c>
      <c r="X25">
        <f>'QMJHL Raw'!G25</f>
        <v>0</v>
      </c>
      <c r="Y25" s="1" t="e">
        <f t="shared" si="8"/>
        <v>#DIV/0!</v>
      </c>
      <c r="Z25">
        <f>'QMJHL Raw'!AJ25</f>
        <v>0</v>
      </c>
      <c r="AA25">
        <f>'QMJHL Raw'!AM25</f>
        <v>0</v>
      </c>
      <c r="AB25">
        <f>'QMJHL Raw'!AP25</f>
        <v>0</v>
      </c>
      <c r="AC25" s="1">
        <f t="shared" si="9"/>
        <v>6.2835350982218083E-2</v>
      </c>
      <c r="AD25" s="1" t="e">
        <f t="shared" si="10"/>
        <v>#DIV/0!</v>
      </c>
      <c r="AE25" s="1">
        <f t="shared" si="11"/>
        <v>0</v>
      </c>
      <c r="AF25" s="1">
        <f t="shared" si="12"/>
        <v>6.2835350982218081</v>
      </c>
      <c r="AG25">
        <f>'QMJHL Raw'!AB25</f>
        <v>0</v>
      </c>
      <c r="AH25">
        <f>'QMJHL Raw'!AC25</f>
        <v>0</v>
      </c>
      <c r="AI25">
        <f>'QMJHL Raw'!AD25</f>
        <v>0</v>
      </c>
      <c r="AJ25">
        <f>'QMJHL Raw'!AE25</f>
        <v>0</v>
      </c>
    </row>
    <row r="26" spans="1:36" x14ac:dyDescent="0.2">
      <c r="A26" t="str">
        <f>'QMJHL Raw'!B26</f>
        <v>Alexis Arsenault</v>
      </c>
      <c r="B26" t="s">
        <v>1749</v>
      </c>
      <c r="C26" t="str">
        <f>'QMJHL Raw'!C26</f>
        <v>D</v>
      </c>
      <c r="D26" t="str">
        <f t="shared" si="0"/>
        <v>D</v>
      </c>
      <c r="E26" t="str">
        <f>IF(ISNUMBER(SEARCH("/",'QMJHL Raw'!D26)),"Multiple",'QMJHL Raw'!D26)</f>
        <v>ROU</v>
      </c>
      <c r="F26" s="2">
        <f ca="1">ROUNDDOWN('QMJHL Raw'!E26+((TODAY()-42993)/365),0)</f>
        <v>17</v>
      </c>
      <c r="G26">
        <f>'QMJHL Raw'!F26</f>
        <v>65</v>
      </c>
      <c r="H26" s="1">
        <f>'QMJHL Raw'!U26</f>
        <v>12.58</v>
      </c>
      <c r="I26" s="1">
        <f>'QMJHL Raw'!T26</f>
        <v>817.81</v>
      </c>
      <c r="J26">
        <f>'QMJHL Raw'!AH26</f>
        <v>43</v>
      </c>
      <c r="K26">
        <f>'QMJHL Raw'!AI26</f>
        <v>30</v>
      </c>
      <c r="L26" s="1">
        <f t="shared" si="1"/>
        <v>3.1547669996698504</v>
      </c>
      <c r="M26" s="1">
        <f t="shared" si="2"/>
        <v>2.2010002323278024</v>
      </c>
      <c r="N26">
        <f>'QMJHL Raw'!L26</f>
        <v>58</v>
      </c>
      <c r="O26" s="1">
        <f t="shared" si="3"/>
        <v>4.2552671158337514</v>
      </c>
      <c r="P26">
        <f>'QMJHL Raw'!AK26</f>
        <v>1</v>
      </c>
      <c r="Q26">
        <f>'QMJHL Raw'!AN26</f>
        <v>4</v>
      </c>
      <c r="R26">
        <f>'QMJHL Raw'!AQ26</f>
        <v>53</v>
      </c>
      <c r="S26" s="1">
        <f t="shared" si="4"/>
        <v>1.7241379310344827</v>
      </c>
      <c r="T26" s="1">
        <f t="shared" si="5"/>
        <v>6.8965517241379306</v>
      </c>
      <c r="U26" s="1">
        <f t="shared" si="6"/>
        <v>91.379310344827587</v>
      </c>
      <c r="V26">
        <f>'QMJHL Raw'!J26</f>
        <v>10</v>
      </c>
      <c r="W26" s="1">
        <f t="shared" si="7"/>
        <v>0.73366674410926747</v>
      </c>
      <c r="X26">
        <f>'QMJHL Raw'!G26</f>
        <v>6</v>
      </c>
      <c r="Y26" s="1">
        <f t="shared" si="8"/>
        <v>0.44020004646556049</v>
      </c>
      <c r="Z26">
        <f>'QMJHL Raw'!AJ26</f>
        <v>0</v>
      </c>
      <c r="AA26">
        <f>'QMJHL Raw'!AM26</f>
        <v>2</v>
      </c>
      <c r="AB26">
        <f>'QMJHL Raw'!AP26</f>
        <v>4</v>
      </c>
      <c r="AC26" s="1">
        <f t="shared" si="9"/>
        <v>4.2949332426830615</v>
      </c>
      <c r="AD26" s="1">
        <f t="shared" si="10"/>
        <v>0.31510496883259403</v>
      </c>
      <c r="AE26" s="1">
        <f t="shared" si="11"/>
        <v>10.344827586206897</v>
      </c>
      <c r="AF26" s="1">
        <f t="shared" si="12"/>
        <v>7.4050573149707946</v>
      </c>
      <c r="AG26">
        <f>'QMJHL Raw'!AB26</f>
        <v>12.64</v>
      </c>
      <c r="AH26">
        <f>'QMJHL Raw'!AC26</f>
        <v>13.09</v>
      </c>
      <c r="AI26">
        <f>'QMJHL Raw'!AD26</f>
        <v>55.4</v>
      </c>
      <c r="AJ26">
        <f>'QMJHL Raw'!AE26</f>
        <v>46.27</v>
      </c>
    </row>
    <row r="27" spans="1:36" x14ac:dyDescent="0.2">
      <c r="A27" t="str">
        <f>'QMJHL Raw'!B27</f>
        <v>Alexis Gaboury-Potvin</v>
      </c>
      <c r="B27" t="s">
        <v>1749</v>
      </c>
      <c r="C27" t="str">
        <f>'QMJHL Raw'!C27</f>
        <v>RW</v>
      </c>
      <c r="D27" t="str">
        <f t="shared" si="0"/>
        <v>F</v>
      </c>
      <c r="E27" t="str">
        <f>IF(ISNUMBER(SEARCH("/",'QMJHL Raw'!D27)),"Multiple",'QMJHL Raw'!D27)</f>
        <v>CHI</v>
      </c>
      <c r="F27" s="2">
        <f ca="1">ROUNDDOWN('QMJHL Raw'!E27+((TODAY()-42993)/365),0)</f>
        <v>19</v>
      </c>
      <c r="G27">
        <f>'QMJHL Raw'!F27</f>
        <v>28</v>
      </c>
      <c r="H27" s="1">
        <f>'QMJHL Raw'!U27</f>
        <v>8.43</v>
      </c>
      <c r="I27" s="1">
        <f>'QMJHL Raw'!T27</f>
        <v>235.92</v>
      </c>
      <c r="J27">
        <f>'QMJHL Raw'!AH27</f>
        <v>7</v>
      </c>
      <c r="K27">
        <f>'QMJHL Raw'!AI27</f>
        <v>9</v>
      </c>
      <c r="L27" s="1">
        <f t="shared" si="1"/>
        <v>1.7802644964394712</v>
      </c>
      <c r="M27" s="1">
        <f t="shared" si="2"/>
        <v>2.2889114954221772</v>
      </c>
      <c r="N27">
        <f>'QMJHL Raw'!L27</f>
        <v>22</v>
      </c>
      <c r="O27" s="1">
        <f t="shared" si="3"/>
        <v>5.5951169888097665</v>
      </c>
      <c r="P27">
        <f>'QMJHL Raw'!AK27</f>
        <v>1</v>
      </c>
      <c r="Q27">
        <f>'QMJHL Raw'!AN27</f>
        <v>3</v>
      </c>
      <c r="R27">
        <f>'QMJHL Raw'!AQ27</f>
        <v>18</v>
      </c>
      <c r="S27" s="1">
        <f t="shared" si="4"/>
        <v>4.5454545454545459</v>
      </c>
      <c r="T27" s="1">
        <f t="shared" si="5"/>
        <v>13.636363636363635</v>
      </c>
      <c r="U27" s="1">
        <f t="shared" si="6"/>
        <v>81.818181818181827</v>
      </c>
      <c r="V27">
        <f>'QMJHL Raw'!J27</f>
        <v>3</v>
      </c>
      <c r="W27" s="1">
        <f t="shared" si="7"/>
        <v>0.76297049847405907</v>
      </c>
      <c r="X27">
        <f>'QMJHL Raw'!G27</f>
        <v>2</v>
      </c>
      <c r="Y27" s="1">
        <f t="shared" si="8"/>
        <v>0.50864699898270604</v>
      </c>
      <c r="Z27">
        <f>'QMJHL Raw'!AJ27</f>
        <v>1</v>
      </c>
      <c r="AA27">
        <f>'QMJHL Raw'!AM27</f>
        <v>0</v>
      </c>
      <c r="AB27">
        <f>'QMJHL Raw'!AP27</f>
        <v>1</v>
      </c>
      <c r="AC27" s="1">
        <f t="shared" si="9"/>
        <v>1.9169335442488964</v>
      </c>
      <c r="AD27" s="1">
        <f t="shared" si="10"/>
        <v>0.48752124726574175</v>
      </c>
      <c r="AE27" s="1">
        <f t="shared" si="11"/>
        <v>9.0909090909090917</v>
      </c>
      <c r="AF27" s="1">
        <f t="shared" si="12"/>
        <v>8.7133342920404395</v>
      </c>
      <c r="AG27">
        <f>'QMJHL Raw'!AB27</f>
        <v>12.87</v>
      </c>
      <c r="AH27">
        <f>'QMJHL Raw'!AC27</f>
        <v>12.88</v>
      </c>
      <c r="AI27">
        <f>'QMJHL Raw'!AD27</f>
        <v>50.49</v>
      </c>
      <c r="AJ27">
        <f>'QMJHL Raw'!AE27</f>
        <v>48.26</v>
      </c>
    </row>
    <row r="28" spans="1:36" x14ac:dyDescent="0.2">
      <c r="A28" t="str">
        <f>'QMJHL Raw'!B28</f>
        <v>Alexis Girard</v>
      </c>
      <c r="B28" t="s">
        <v>1749</v>
      </c>
      <c r="C28" t="str">
        <f>'QMJHL Raw'!C28</f>
        <v>D</v>
      </c>
      <c r="D28" t="str">
        <f t="shared" si="0"/>
        <v>D</v>
      </c>
      <c r="E28" t="str">
        <f>IF(ISNUMBER(SEARCH("/",'QMJHL Raw'!D28)),"Multiple",'QMJHL Raw'!D28)</f>
        <v>SNB</v>
      </c>
      <c r="F28" s="2">
        <f ca="1">ROUNDDOWN('QMJHL Raw'!E28+((TODAY()-42993)/365),0)</f>
        <v>18</v>
      </c>
      <c r="G28">
        <f>'QMJHL Raw'!F28</f>
        <v>62</v>
      </c>
      <c r="H28" s="1">
        <f>'QMJHL Raw'!U28</f>
        <v>14.55</v>
      </c>
      <c r="I28" s="1">
        <f>'QMJHL Raw'!T28</f>
        <v>902.28</v>
      </c>
      <c r="J28">
        <f>'QMJHL Raw'!AH28</f>
        <v>45</v>
      </c>
      <c r="K28">
        <f>'QMJHL Raw'!AI28</f>
        <v>57</v>
      </c>
      <c r="L28" s="1">
        <f t="shared" si="1"/>
        <v>2.9924192046814739</v>
      </c>
      <c r="M28" s="1">
        <f t="shared" si="2"/>
        <v>3.7903976592631996</v>
      </c>
      <c r="N28">
        <f>'QMJHL Raw'!L28</f>
        <v>65</v>
      </c>
      <c r="O28" s="1">
        <f t="shared" si="3"/>
        <v>4.3223832956510169</v>
      </c>
      <c r="P28">
        <f>'QMJHL Raw'!AK28</f>
        <v>5</v>
      </c>
      <c r="Q28">
        <f>'QMJHL Raw'!AN28</f>
        <v>2</v>
      </c>
      <c r="R28">
        <f>'QMJHL Raw'!AQ28</f>
        <v>58</v>
      </c>
      <c r="S28" s="1">
        <f t="shared" si="4"/>
        <v>7.6923076923076925</v>
      </c>
      <c r="T28" s="1">
        <f t="shared" si="5"/>
        <v>3.0769230769230771</v>
      </c>
      <c r="U28" s="1">
        <f t="shared" si="6"/>
        <v>89.230769230769241</v>
      </c>
      <c r="V28">
        <f>'QMJHL Raw'!J28</f>
        <v>10</v>
      </c>
      <c r="W28" s="1">
        <f t="shared" si="7"/>
        <v>0.66498204548477191</v>
      </c>
      <c r="X28">
        <f>'QMJHL Raw'!G28</f>
        <v>4</v>
      </c>
      <c r="Y28" s="1">
        <f t="shared" si="8"/>
        <v>0.26599281819390874</v>
      </c>
      <c r="Z28">
        <f>'QMJHL Raw'!AJ28</f>
        <v>0</v>
      </c>
      <c r="AA28">
        <f>'QMJHL Raw'!AM28</f>
        <v>1</v>
      </c>
      <c r="AB28">
        <f>'QMJHL Raw'!AP28</f>
        <v>3</v>
      </c>
      <c r="AC28" s="1">
        <f t="shared" si="9"/>
        <v>5.2500251070785922</v>
      </c>
      <c r="AD28" s="1">
        <f t="shared" si="10"/>
        <v>0.3491172434551531</v>
      </c>
      <c r="AE28" s="1">
        <f t="shared" si="11"/>
        <v>6.1538461538461542</v>
      </c>
      <c r="AF28" s="1">
        <f t="shared" si="12"/>
        <v>8.0769617031978331</v>
      </c>
      <c r="AG28">
        <f>'QMJHL Raw'!AB28</f>
        <v>12.87</v>
      </c>
      <c r="AH28">
        <f>'QMJHL Raw'!AC28</f>
        <v>13.11</v>
      </c>
      <c r="AI28">
        <f>'QMJHL Raw'!AD28</f>
        <v>39.270000000000003</v>
      </c>
      <c r="AJ28">
        <f>'QMJHL Raw'!AE28</f>
        <v>51.56</v>
      </c>
    </row>
    <row r="29" spans="1:36" x14ac:dyDescent="0.2">
      <c r="A29" t="str">
        <f>'QMJHL Raw'!B29</f>
        <v>Alexis Lafreniere</v>
      </c>
      <c r="B29" t="s">
        <v>1749</v>
      </c>
      <c r="C29" t="str">
        <f>'QMJHL Raw'!C29</f>
        <v>LW</v>
      </c>
      <c r="D29" t="str">
        <f t="shared" si="0"/>
        <v>F</v>
      </c>
      <c r="E29" t="str">
        <f>IF(ISNUMBER(SEARCH("/",'QMJHL Raw'!D29)),"Multiple",'QMJHL Raw'!D29)</f>
        <v>RIM</v>
      </c>
      <c r="F29" s="2">
        <f ca="1">ROUNDDOWN('QMJHL Raw'!E29+((TODAY()-42993)/365),0)</f>
        <v>16</v>
      </c>
      <c r="G29">
        <f>'QMJHL Raw'!F29</f>
        <v>60</v>
      </c>
      <c r="H29" s="1">
        <f>'QMJHL Raw'!U29</f>
        <v>16.47</v>
      </c>
      <c r="I29" s="1">
        <f>'QMJHL Raw'!T29</f>
        <v>987.95</v>
      </c>
      <c r="J29">
        <f>'QMJHL Raw'!AH29</f>
        <v>72</v>
      </c>
      <c r="K29">
        <f>'QMJHL Raw'!AI29</f>
        <v>29</v>
      </c>
      <c r="L29" s="1">
        <f t="shared" si="1"/>
        <v>4.3726909256541324</v>
      </c>
      <c r="M29" s="1">
        <f t="shared" si="2"/>
        <v>1.7612227339440254</v>
      </c>
      <c r="N29">
        <f>'QMJHL Raw'!L29</f>
        <v>148</v>
      </c>
      <c r="O29" s="1">
        <f t="shared" si="3"/>
        <v>8.9883091249557161</v>
      </c>
      <c r="P29">
        <f>'QMJHL Raw'!AK29</f>
        <v>27</v>
      </c>
      <c r="Q29">
        <f>'QMJHL Raw'!AN29</f>
        <v>35</v>
      </c>
      <c r="R29">
        <f>'QMJHL Raw'!AQ29</f>
        <v>86</v>
      </c>
      <c r="S29" s="1">
        <f t="shared" si="4"/>
        <v>18.243243243243242</v>
      </c>
      <c r="T29" s="1">
        <f t="shared" si="5"/>
        <v>23.648648648648649</v>
      </c>
      <c r="U29" s="1">
        <f t="shared" si="6"/>
        <v>58.108108108108105</v>
      </c>
      <c r="V29">
        <f>'QMJHL Raw'!J29</f>
        <v>53</v>
      </c>
      <c r="W29" s="1">
        <f t="shared" si="7"/>
        <v>3.2187863758287358</v>
      </c>
      <c r="X29">
        <f>'QMJHL Raw'!G29</f>
        <v>35</v>
      </c>
      <c r="Y29" s="1">
        <f t="shared" si="8"/>
        <v>2.1256136444152034</v>
      </c>
      <c r="Z29">
        <f>'QMJHL Raw'!AJ29</f>
        <v>11</v>
      </c>
      <c r="AA29">
        <f>'QMJHL Raw'!AM29</f>
        <v>12</v>
      </c>
      <c r="AB29">
        <f>'QMJHL Raw'!AP29</f>
        <v>12</v>
      </c>
      <c r="AC29" s="1">
        <f t="shared" si="9"/>
        <v>18.399994255232517</v>
      </c>
      <c r="AD29" s="1">
        <f t="shared" si="10"/>
        <v>1.1174651098881025</v>
      </c>
      <c r="AE29" s="1">
        <f t="shared" si="11"/>
        <v>23.648648648648649</v>
      </c>
      <c r="AF29" s="1">
        <f t="shared" si="12"/>
        <v>12.43242855083278</v>
      </c>
      <c r="AG29">
        <f>'QMJHL Raw'!AB29</f>
        <v>14.39</v>
      </c>
      <c r="AH29">
        <f>'QMJHL Raw'!AC29</f>
        <v>13.27</v>
      </c>
      <c r="AI29">
        <f>'QMJHL Raw'!AD29</f>
        <v>61.16</v>
      </c>
      <c r="AJ29">
        <f>'QMJHL Raw'!AE29</f>
        <v>48.98</v>
      </c>
    </row>
    <row r="30" spans="1:36" x14ac:dyDescent="0.2">
      <c r="A30" t="str">
        <f>'QMJHL Raw'!B30</f>
        <v>Alexis Sansfacon</v>
      </c>
      <c r="B30" t="s">
        <v>1749</v>
      </c>
      <c r="C30" t="str">
        <f>'QMJHL Raw'!C30</f>
        <v>D</v>
      </c>
      <c r="D30" t="str">
        <f t="shared" si="0"/>
        <v>D</v>
      </c>
      <c r="E30" t="str">
        <f>IF(ISNUMBER(SEARCH("/",'QMJHL Raw'!D30)),"Multiple",'QMJHL Raw'!D30)</f>
        <v>Multiple</v>
      </c>
      <c r="F30" s="2">
        <f ca="1">ROUNDDOWN('QMJHL Raw'!E30+((TODAY()-42993)/365),0)</f>
        <v>19</v>
      </c>
      <c r="G30">
        <f>'QMJHL Raw'!F30</f>
        <v>60</v>
      </c>
      <c r="H30" s="1">
        <f>'QMJHL Raw'!U30</f>
        <v>12.72</v>
      </c>
      <c r="I30" s="1">
        <f>'QMJHL Raw'!T30</f>
        <v>763.22</v>
      </c>
      <c r="J30">
        <f>'QMJHL Raw'!AH30</f>
        <v>35</v>
      </c>
      <c r="K30">
        <f>'QMJHL Raw'!AI30</f>
        <v>39</v>
      </c>
      <c r="L30" s="1">
        <f t="shared" si="1"/>
        <v>2.7515002227404941</v>
      </c>
      <c r="M30" s="1">
        <f t="shared" si="2"/>
        <v>3.0659573910536935</v>
      </c>
      <c r="N30">
        <f>'QMJHL Raw'!L30</f>
        <v>47</v>
      </c>
      <c r="O30" s="1">
        <f t="shared" si="3"/>
        <v>3.6948717276800922</v>
      </c>
      <c r="P30">
        <f>'QMJHL Raw'!AK30</f>
        <v>1</v>
      </c>
      <c r="Q30">
        <f>'QMJHL Raw'!AN30</f>
        <v>0</v>
      </c>
      <c r="R30">
        <f>'QMJHL Raw'!AQ30</f>
        <v>46</v>
      </c>
      <c r="S30" s="1">
        <f t="shared" si="4"/>
        <v>2.1276595744680851</v>
      </c>
      <c r="T30" s="1">
        <f t="shared" si="5"/>
        <v>0</v>
      </c>
      <c r="U30" s="1">
        <f t="shared" si="6"/>
        <v>97.872340425531917</v>
      </c>
      <c r="V30">
        <f>'QMJHL Raw'!J30</f>
        <v>4</v>
      </c>
      <c r="W30" s="1">
        <f t="shared" si="7"/>
        <v>0.31445716831319931</v>
      </c>
      <c r="X30">
        <f>'QMJHL Raw'!G30</f>
        <v>0</v>
      </c>
      <c r="Y30" s="1">
        <f t="shared" si="8"/>
        <v>0</v>
      </c>
      <c r="Z30">
        <f>'QMJHL Raw'!AJ30</f>
        <v>0</v>
      </c>
      <c r="AA30">
        <f>'QMJHL Raw'!AM30</f>
        <v>0</v>
      </c>
      <c r="AB30">
        <f>'QMJHL Raw'!AP30</f>
        <v>0</v>
      </c>
      <c r="AC30" s="1">
        <f t="shared" si="9"/>
        <v>3.1400361295814081</v>
      </c>
      <c r="AD30" s="1">
        <f t="shared" si="10"/>
        <v>0.24685171742732692</v>
      </c>
      <c r="AE30" s="1">
        <f t="shared" si="11"/>
        <v>0</v>
      </c>
      <c r="AF30" s="1">
        <f t="shared" si="12"/>
        <v>6.6809279352795921</v>
      </c>
      <c r="AG30">
        <f>'QMJHL Raw'!AB30</f>
        <v>13.15</v>
      </c>
      <c r="AH30">
        <f>'QMJHL Raw'!AC30</f>
        <v>12.97</v>
      </c>
      <c r="AI30">
        <f>'QMJHL Raw'!AD30</f>
        <v>49.82</v>
      </c>
      <c r="AJ30">
        <f>'QMJHL Raw'!AE30</f>
        <v>49.89</v>
      </c>
    </row>
    <row r="31" spans="1:36" x14ac:dyDescent="0.2">
      <c r="A31" t="str">
        <f>'QMJHL Raw'!B31</f>
        <v>Anderson MacDonald</v>
      </c>
      <c r="B31" t="s">
        <v>1749</v>
      </c>
      <c r="C31" t="str">
        <f>'QMJHL Raw'!C31</f>
        <v>LW</v>
      </c>
      <c r="D31" t="str">
        <f t="shared" si="0"/>
        <v>F</v>
      </c>
      <c r="E31" t="str">
        <f>IF(ISNUMBER(SEARCH("/",'QMJHL Raw'!D31)),"Multiple",'QMJHL Raw'!D31)</f>
        <v>MON</v>
      </c>
      <c r="F31" s="2">
        <f ca="1">ROUNDDOWN('QMJHL Raw'!E31+((TODAY()-42993)/365),0)</f>
        <v>17</v>
      </c>
      <c r="G31">
        <f>'QMJHL Raw'!F31</f>
        <v>58</v>
      </c>
      <c r="H31" s="1">
        <f>'QMJHL Raw'!U31</f>
        <v>14.75</v>
      </c>
      <c r="I31" s="1">
        <f>'QMJHL Raw'!T31</f>
        <v>855.36</v>
      </c>
      <c r="J31">
        <f>'QMJHL Raw'!AH31</f>
        <v>37</v>
      </c>
      <c r="K31">
        <f>'QMJHL Raw'!AI31</f>
        <v>59</v>
      </c>
      <c r="L31" s="1">
        <f t="shared" si="1"/>
        <v>2.595398428731762</v>
      </c>
      <c r="M31" s="1">
        <f t="shared" si="2"/>
        <v>4.138608305274972</v>
      </c>
      <c r="N31">
        <f>'QMJHL Raw'!L31</f>
        <v>103</v>
      </c>
      <c r="O31" s="1">
        <f t="shared" si="3"/>
        <v>7.2250280583613913</v>
      </c>
      <c r="P31">
        <f>'QMJHL Raw'!AK31</f>
        <v>15</v>
      </c>
      <c r="Q31">
        <f>'QMJHL Raw'!AN31</f>
        <v>26</v>
      </c>
      <c r="R31">
        <f>'QMJHL Raw'!AQ31</f>
        <v>62</v>
      </c>
      <c r="S31" s="1">
        <f t="shared" si="4"/>
        <v>14.563106796116504</v>
      </c>
      <c r="T31" s="1">
        <f t="shared" si="5"/>
        <v>25.242718446601941</v>
      </c>
      <c r="U31" s="1">
        <f t="shared" si="6"/>
        <v>60.194174757281552</v>
      </c>
      <c r="V31">
        <f>'QMJHL Raw'!J31</f>
        <v>21</v>
      </c>
      <c r="W31" s="1">
        <f t="shared" si="7"/>
        <v>1.473063973063973</v>
      </c>
      <c r="X31">
        <f>'QMJHL Raw'!G31</f>
        <v>14</v>
      </c>
      <c r="Y31" s="1">
        <f t="shared" si="8"/>
        <v>0.98204264870931524</v>
      </c>
      <c r="Z31">
        <f>'QMJHL Raw'!AJ31</f>
        <v>4</v>
      </c>
      <c r="AA31">
        <f>'QMJHL Raw'!AM31</f>
        <v>6</v>
      </c>
      <c r="AB31">
        <f>'QMJHL Raw'!AP31</f>
        <v>4</v>
      </c>
      <c r="AC31" s="1">
        <f t="shared" si="9"/>
        <v>12.287764292357984</v>
      </c>
      <c r="AD31" s="1">
        <f t="shared" si="10"/>
        <v>0.86193632802735576</v>
      </c>
      <c r="AE31" s="1">
        <f t="shared" si="11"/>
        <v>13.592233009708737</v>
      </c>
      <c r="AF31" s="1">
        <f t="shared" si="12"/>
        <v>11.929868245007752</v>
      </c>
      <c r="AG31">
        <f>'QMJHL Raw'!AB31</f>
        <v>13.12</v>
      </c>
      <c r="AH31">
        <f>'QMJHL Raw'!AC31</f>
        <v>13.35</v>
      </c>
      <c r="AI31">
        <f>'QMJHL Raw'!AD31</f>
        <v>43.21</v>
      </c>
      <c r="AJ31">
        <f>'QMJHL Raw'!AE31</f>
        <v>50.34</v>
      </c>
    </row>
    <row r="32" spans="1:36" x14ac:dyDescent="0.2">
      <c r="A32" t="str">
        <f>'QMJHL Raw'!B32</f>
        <v>Andrew Coxhead</v>
      </c>
      <c r="B32" t="s">
        <v>1749</v>
      </c>
      <c r="C32" t="str">
        <f>'QMJHL Raw'!C32</f>
        <v>C</v>
      </c>
      <c r="D32" t="str">
        <f t="shared" si="0"/>
        <v>F</v>
      </c>
      <c r="E32" t="str">
        <f>IF(ISNUMBER(SEARCH("/",'QMJHL Raw'!D32)),"Multiple",'QMJHL Raw'!D32)</f>
        <v>QUE</v>
      </c>
      <c r="F32" s="2">
        <f ca="1">ROUNDDOWN('QMJHL Raw'!E32+((TODAY()-42993)/365),0)</f>
        <v>18</v>
      </c>
      <c r="G32">
        <f>'QMJHL Raw'!F32</f>
        <v>68</v>
      </c>
      <c r="H32" s="1">
        <f>'QMJHL Raw'!U32</f>
        <v>9.99</v>
      </c>
      <c r="I32" s="1">
        <f>'QMJHL Raw'!T32</f>
        <v>679.6</v>
      </c>
      <c r="J32">
        <f>'QMJHL Raw'!AH32</f>
        <v>29</v>
      </c>
      <c r="K32">
        <f>'QMJHL Raw'!AI32</f>
        <v>21</v>
      </c>
      <c r="L32" s="1">
        <f t="shared" si="1"/>
        <v>2.5603296056503826</v>
      </c>
      <c r="M32" s="1">
        <f t="shared" si="2"/>
        <v>1.854031783402001</v>
      </c>
      <c r="N32">
        <f>'QMJHL Raw'!L32</f>
        <v>93</v>
      </c>
      <c r="O32" s="1">
        <f t="shared" si="3"/>
        <v>8.2107121836374333</v>
      </c>
      <c r="P32">
        <f>'QMJHL Raw'!AK32</f>
        <v>5</v>
      </c>
      <c r="Q32">
        <f>'QMJHL Raw'!AN32</f>
        <v>13</v>
      </c>
      <c r="R32">
        <f>'QMJHL Raw'!AQ32</f>
        <v>75</v>
      </c>
      <c r="S32" s="1">
        <f t="shared" si="4"/>
        <v>5.376344086021505</v>
      </c>
      <c r="T32" s="1">
        <f t="shared" si="5"/>
        <v>13.978494623655912</v>
      </c>
      <c r="U32" s="1">
        <f t="shared" si="6"/>
        <v>80.645161290322577</v>
      </c>
      <c r="V32">
        <f>'QMJHL Raw'!J32</f>
        <v>15</v>
      </c>
      <c r="W32" s="1">
        <f t="shared" si="7"/>
        <v>1.3243084167157151</v>
      </c>
      <c r="X32">
        <f>'QMJHL Raw'!G32</f>
        <v>8</v>
      </c>
      <c r="Y32" s="1">
        <f t="shared" si="8"/>
        <v>0.70629782224838134</v>
      </c>
      <c r="Z32">
        <f>'QMJHL Raw'!AJ32</f>
        <v>2</v>
      </c>
      <c r="AA32">
        <f>'QMJHL Raw'!AM32</f>
        <v>1</v>
      </c>
      <c r="AB32">
        <f>'QMJHL Raw'!AP32</f>
        <v>5</v>
      </c>
      <c r="AC32" s="1">
        <f t="shared" si="9"/>
        <v>8.2846126283981469</v>
      </c>
      <c r="AD32" s="1">
        <f t="shared" si="10"/>
        <v>0.73142548220113124</v>
      </c>
      <c r="AE32" s="1">
        <f t="shared" si="11"/>
        <v>8.6021505376344098</v>
      </c>
      <c r="AF32" s="1">
        <f t="shared" si="12"/>
        <v>8.9081856219334927</v>
      </c>
      <c r="AG32">
        <f>'QMJHL Raw'!AB32</f>
        <v>12.84</v>
      </c>
      <c r="AH32">
        <f>'QMJHL Raw'!AC32</f>
        <v>13.04</v>
      </c>
      <c r="AI32">
        <f>'QMJHL Raw'!AD32</f>
        <v>51.76</v>
      </c>
      <c r="AJ32">
        <f>'QMJHL Raw'!AE32</f>
        <v>51.46</v>
      </c>
    </row>
    <row r="33" spans="1:36" x14ac:dyDescent="0.2">
      <c r="A33" t="str">
        <f>'QMJHL Raw'!B33</f>
        <v>Andrew Picco</v>
      </c>
      <c r="B33" t="s">
        <v>1749</v>
      </c>
      <c r="C33" t="str">
        <f>'QMJHL Raw'!C33</f>
        <v>D</v>
      </c>
      <c r="D33" t="str">
        <f t="shared" si="0"/>
        <v>D</v>
      </c>
      <c r="E33" t="str">
        <f>IF(ISNUMBER(SEARCH("/",'QMJHL Raw'!D33)),"Multiple",'QMJHL Raw'!D33)</f>
        <v>QUE</v>
      </c>
      <c r="F33" s="2">
        <f ca="1">ROUNDDOWN('QMJHL Raw'!E33+((TODAY()-42993)/365),0)</f>
        <v>21</v>
      </c>
      <c r="G33">
        <f>'QMJHL Raw'!F33</f>
        <v>56</v>
      </c>
      <c r="H33" s="1">
        <f>'QMJHL Raw'!U33</f>
        <v>14.01</v>
      </c>
      <c r="I33" s="1">
        <f>'QMJHL Raw'!T33</f>
        <v>784.35</v>
      </c>
      <c r="J33">
        <f>'QMJHL Raw'!AH33</f>
        <v>37</v>
      </c>
      <c r="K33">
        <f>'QMJHL Raw'!AI33</f>
        <v>34</v>
      </c>
      <c r="L33" s="1">
        <f t="shared" si="1"/>
        <v>2.8303690954293366</v>
      </c>
      <c r="M33" s="1">
        <f t="shared" si="2"/>
        <v>2.6008797093134444</v>
      </c>
      <c r="N33">
        <f>'QMJHL Raw'!L33</f>
        <v>32</v>
      </c>
      <c r="O33" s="1">
        <f t="shared" si="3"/>
        <v>2.4478867852361827</v>
      </c>
      <c r="P33">
        <f>'QMJHL Raw'!AK33</f>
        <v>0</v>
      </c>
      <c r="Q33">
        <f>'QMJHL Raw'!AN33</f>
        <v>1</v>
      </c>
      <c r="R33">
        <f>'QMJHL Raw'!AQ33</f>
        <v>31</v>
      </c>
      <c r="S33" s="1">
        <f t="shared" si="4"/>
        <v>0</v>
      </c>
      <c r="T33" s="1">
        <f t="shared" si="5"/>
        <v>3.125</v>
      </c>
      <c r="U33" s="1">
        <f t="shared" si="6"/>
        <v>96.875</v>
      </c>
      <c r="V33">
        <f>'QMJHL Raw'!J33</f>
        <v>4</v>
      </c>
      <c r="W33" s="1">
        <f t="shared" si="7"/>
        <v>0.30598584815452284</v>
      </c>
      <c r="X33">
        <f>'QMJHL Raw'!G33</f>
        <v>1</v>
      </c>
      <c r="Y33" s="1">
        <f t="shared" si="8"/>
        <v>7.6496462038630711E-2</v>
      </c>
      <c r="Z33">
        <f>'QMJHL Raw'!AJ33</f>
        <v>0</v>
      </c>
      <c r="AA33">
        <f>'QMJHL Raw'!AM33</f>
        <v>0</v>
      </c>
      <c r="AB33">
        <f>'QMJHL Raw'!AP33</f>
        <v>1</v>
      </c>
      <c r="AC33" s="1">
        <f t="shared" si="9"/>
        <v>2.1266582945052921</v>
      </c>
      <c r="AD33" s="1">
        <f t="shared" si="10"/>
        <v>0.16268183549476323</v>
      </c>
      <c r="AE33" s="1">
        <f t="shared" si="11"/>
        <v>3.125</v>
      </c>
      <c r="AF33" s="1">
        <f t="shared" si="12"/>
        <v>6.6458071703290376</v>
      </c>
      <c r="AG33">
        <f>'QMJHL Raw'!AB33</f>
        <v>12.38</v>
      </c>
      <c r="AH33">
        <f>'QMJHL Raw'!AC33</f>
        <v>13.28</v>
      </c>
      <c r="AI33">
        <f>'QMJHL Raw'!AD33</f>
        <v>52.44</v>
      </c>
      <c r="AJ33">
        <f>'QMJHL Raw'!AE33</f>
        <v>49.92</v>
      </c>
    </row>
    <row r="34" spans="1:36" x14ac:dyDescent="0.2">
      <c r="A34" t="str">
        <f>'QMJHL Raw'!B34</f>
        <v>Andrew Smith</v>
      </c>
      <c r="B34" t="s">
        <v>1749</v>
      </c>
      <c r="C34" t="str">
        <f>'QMJHL Raw'!C34</f>
        <v>D</v>
      </c>
      <c r="D34" t="str">
        <f t="shared" si="0"/>
        <v>D</v>
      </c>
      <c r="E34" t="str">
        <f>IF(ISNUMBER(SEARCH("/",'QMJHL Raw'!D34)),"Multiple",'QMJHL Raw'!D34)</f>
        <v>VIC</v>
      </c>
      <c r="F34" s="2">
        <f ca="1">ROUNDDOWN('QMJHL Raw'!E34+((TODAY()-42993)/365),0)</f>
        <v>20</v>
      </c>
      <c r="G34">
        <f>'QMJHL Raw'!F34</f>
        <v>62</v>
      </c>
      <c r="H34" s="1">
        <f>'QMJHL Raw'!U34</f>
        <v>11.83</v>
      </c>
      <c r="I34" s="1">
        <f>'QMJHL Raw'!T34</f>
        <v>733.19</v>
      </c>
      <c r="J34">
        <f>'QMJHL Raw'!AH34</f>
        <v>31</v>
      </c>
      <c r="K34">
        <f>'QMJHL Raw'!AI34</f>
        <v>39</v>
      </c>
      <c r="L34" s="1">
        <f t="shared" si="1"/>
        <v>2.5368594770796107</v>
      </c>
      <c r="M34" s="1">
        <f t="shared" si="2"/>
        <v>3.1915328905195102</v>
      </c>
      <c r="N34">
        <f>'QMJHL Raw'!L34</f>
        <v>34</v>
      </c>
      <c r="O34" s="1">
        <f t="shared" si="3"/>
        <v>2.7823620071195729</v>
      </c>
      <c r="P34">
        <f>'QMJHL Raw'!AK34</f>
        <v>0</v>
      </c>
      <c r="Q34">
        <f>'QMJHL Raw'!AN34</f>
        <v>2</v>
      </c>
      <c r="R34">
        <f>'QMJHL Raw'!AQ34</f>
        <v>32</v>
      </c>
      <c r="S34" s="1">
        <f t="shared" si="4"/>
        <v>0</v>
      </c>
      <c r="T34" s="1">
        <f t="shared" si="5"/>
        <v>5.8823529411764701</v>
      </c>
      <c r="U34" s="1">
        <f t="shared" si="6"/>
        <v>94.117647058823522</v>
      </c>
      <c r="V34">
        <f>'QMJHL Raw'!J34</f>
        <v>5</v>
      </c>
      <c r="W34" s="1">
        <f t="shared" si="7"/>
        <v>0.40917088339993724</v>
      </c>
      <c r="X34">
        <f>'QMJHL Raw'!G34</f>
        <v>1</v>
      </c>
      <c r="Y34" s="1">
        <f t="shared" si="8"/>
        <v>8.183417667998745E-2</v>
      </c>
      <c r="Z34">
        <f>'QMJHL Raw'!AJ34</f>
        <v>0</v>
      </c>
      <c r="AA34">
        <f>'QMJHL Raw'!AM34</f>
        <v>0</v>
      </c>
      <c r="AB34">
        <f>'QMJHL Raw'!AP34</f>
        <v>1</v>
      </c>
      <c r="AC34" s="1">
        <f t="shared" si="9"/>
        <v>2.3682560595440423</v>
      </c>
      <c r="AD34" s="1">
        <f t="shared" si="10"/>
        <v>0.19380428480017803</v>
      </c>
      <c r="AE34" s="1">
        <f t="shared" si="11"/>
        <v>2.9411764705882351</v>
      </c>
      <c r="AF34" s="1">
        <f t="shared" si="12"/>
        <v>6.9654589986589484</v>
      </c>
      <c r="AG34">
        <f>'QMJHL Raw'!AB34</f>
        <v>13.04</v>
      </c>
      <c r="AH34">
        <f>'QMJHL Raw'!AC34</f>
        <v>13.08</v>
      </c>
      <c r="AI34">
        <f>'QMJHL Raw'!AD34</f>
        <v>55.54</v>
      </c>
      <c r="AJ34">
        <f>'QMJHL Raw'!AE34</f>
        <v>49.86</v>
      </c>
    </row>
    <row r="35" spans="1:36" x14ac:dyDescent="0.2">
      <c r="A35" t="str">
        <f>'QMJHL Raw'!B35</f>
        <v>Anthony Allepot</v>
      </c>
      <c r="B35" t="s">
        <v>1749</v>
      </c>
      <c r="C35" t="str">
        <f>'QMJHL Raw'!C35</f>
        <v>D</v>
      </c>
      <c r="D35" t="str">
        <f t="shared" si="0"/>
        <v>D</v>
      </c>
      <c r="E35" t="str">
        <f>IF(ISNUMBER(SEARCH("/",'QMJHL Raw'!D35)),"Multiple",'QMJHL Raw'!D35)</f>
        <v>VDO</v>
      </c>
      <c r="F35" s="2">
        <f ca="1">ROUNDDOWN('QMJHL Raw'!E35+((TODAY()-42993)/365),0)</f>
        <v>17</v>
      </c>
      <c r="G35">
        <f>'QMJHL Raw'!F35</f>
        <v>58</v>
      </c>
      <c r="H35" s="1">
        <f>'QMJHL Raw'!U35</f>
        <v>10.57</v>
      </c>
      <c r="I35" s="1">
        <f>'QMJHL Raw'!T35</f>
        <v>612.97</v>
      </c>
      <c r="J35">
        <f>'QMJHL Raw'!AH35</f>
        <v>16</v>
      </c>
      <c r="K35">
        <f>'QMJHL Raw'!AI35</f>
        <v>41</v>
      </c>
      <c r="L35" s="1">
        <f t="shared" si="1"/>
        <v>1.5661451620797102</v>
      </c>
      <c r="M35" s="1">
        <f t="shared" si="2"/>
        <v>4.0132469778292572</v>
      </c>
      <c r="N35">
        <f>'QMJHL Raw'!L35</f>
        <v>21</v>
      </c>
      <c r="O35" s="1">
        <f t="shared" si="3"/>
        <v>2.0555655252296199</v>
      </c>
      <c r="P35">
        <f>'QMJHL Raw'!AK35</f>
        <v>0</v>
      </c>
      <c r="Q35">
        <f>'QMJHL Raw'!AN35</f>
        <v>1</v>
      </c>
      <c r="R35">
        <f>'QMJHL Raw'!AQ35</f>
        <v>20</v>
      </c>
      <c r="S35" s="1">
        <f t="shared" si="4"/>
        <v>0</v>
      </c>
      <c r="T35" s="1">
        <f t="shared" si="5"/>
        <v>4.7619047619047619</v>
      </c>
      <c r="U35" s="1">
        <f t="shared" si="6"/>
        <v>95.238095238095227</v>
      </c>
      <c r="V35">
        <f>'QMJHL Raw'!J35</f>
        <v>1</v>
      </c>
      <c r="W35" s="1">
        <f t="shared" si="7"/>
        <v>9.7884072629981889E-2</v>
      </c>
      <c r="X35">
        <f>'QMJHL Raw'!G35</f>
        <v>0</v>
      </c>
      <c r="Y35" s="1">
        <f t="shared" si="8"/>
        <v>0</v>
      </c>
      <c r="Z35">
        <f>'QMJHL Raw'!AJ35</f>
        <v>0</v>
      </c>
      <c r="AA35">
        <f>'QMJHL Raw'!AM35</f>
        <v>0</v>
      </c>
      <c r="AB35">
        <f>'QMJHL Raw'!AP35</f>
        <v>0</v>
      </c>
      <c r="AC35" s="1">
        <f t="shared" si="9"/>
        <v>1.4354694337008933</v>
      </c>
      <c r="AD35" s="1">
        <f t="shared" si="10"/>
        <v>0.1405095943064972</v>
      </c>
      <c r="AE35" s="1">
        <f t="shared" si="11"/>
        <v>0</v>
      </c>
      <c r="AF35" s="1">
        <f t="shared" si="12"/>
        <v>6.8355687319090155</v>
      </c>
      <c r="AG35">
        <f>'QMJHL Raw'!AB35</f>
        <v>12.73</v>
      </c>
      <c r="AH35">
        <f>'QMJHL Raw'!AC35</f>
        <v>12.71</v>
      </c>
      <c r="AI35">
        <f>'QMJHL Raw'!AD35</f>
        <v>35.159999999999997</v>
      </c>
      <c r="AJ35">
        <f>'QMJHL Raw'!AE35</f>
        <v>51.97</v>
      </c>
    </row>
    <row r="36" spans="1:36" x14ac:dyDescent="0.2">
      <c r="A36" t="str">
        <f>'QMJHL Raw'!B36</f>
        <v>Anthony Beauchamp</v>
      </c>
      <c r="B36" t="s">
        <v>1749</v>
      </c>
      <c r="C36" t="str">
        <f>'QMJHL Raw'!C36</f>
        <v>RW</v>
      </c>
      <c r="D36" t="str">
        <f t="shared" si="0"/>
        <v>F</v>
      </c>
      <c r="E36" t="str">
        <f>IF(ISNUMBER(SEARCH("/",'QMJHL Raw'!D36)),"Multiple",'QMJHL Raw'!D36)</f>
        <v>GAT</v>
      </c>
      <c r="F36" s="2">
        <f ca="1">ROUNDDOWN('QMJHL Raw'!E36+((TODAY()-42993)/365),0)</f>
        <v>19</v>
      </c>
      <c r="G36">
        <f>'QMJHL Raw'!F36</f>
        <v>65</v>
      </c>
      <c r="H36" s="1">
        <f>'QMJHL Raw'!U36</f>
        <v>11.86</v>
      </c>
      <c r="I36" s="1">
        <f>'QMJHL Raw'!T36</f>
        <v>770.58</v>
      </c>
      <c r="J36">
        <f>'QMJHL Raw'!AH36</f>
        <v>33</v>
      </c>
      <c r="K36">
        <f>'QMJHL Raw'!AI36</f>
        <v>29</v>
      </c>
      <c r="L36" s="1">
        <f t="shared" si="1"/>
        <v>2.569493109086662</v>
      </c>
      <c r="M36" s="1">
        <f t="shared" si="2"/>
        <v>2.2580393988943395</v>
      </c>
      <c r="N36">
        <f>'QMJHL Raw'!L36</f>
        <v>103</v>
      </c>
      <c r="O36" s="1">
        <f t="shared" si="3"/>
        <v>8.0199330374523079</v>
      </c>
      <c r="P36">
        <f>'QMJHL Raw'!AK36</f>
        <v>9</v>
      </c>
      <c r="Q36">
        <f>'QMJHL Raw'!AN36</f>
        <v>16</v>
      </c>
      <c r="R36">
        <f>'QMJHL Raw'!AQ36</f>
        <v>78</v>
      </c>
      <c r="S36" s="1">
        <f t="shared" si="4"/>
        <v>8.7378640776699026</v>
      </c>
      <c r="T36" s="1">
        <f t="shared" si="5"/>
        <v>15.53398058252427</v>
      </c>
      <c r="U36" s="1">
        <f t="shared" si="6"/>
        <v>75.728155339805824</v>
      </c>
      <c r="V36">
        <f>'QMJHL Raw'!J36</f>
        <v>13</v>
      </c>
      <c r="W36" s="1">
        <f t="shared" si="7"/>
        <v>1.0122245581250484</v>
      </c>
      <c r="X36">
        <f>'QMJHL Raw'!G36</f>
        <v>8</v>
      </c>
      <c r="Y36" s="1">
        <f t="shared" si="8"/>
        <v>0.62290742038464531</v>
      </c>
      <c r="Z36">
        <f>'QMJHL Raw'!AJ36</f>
        <v>2</v>
      </c>
      <c r="AA36">
        <f>'QMJHL Raw'!AM36</f>
        <v>2</v>
      </c>
      <c r="AB36">
        <f>'QMJHL Raw'!AP36</f>
        <v>4</v>
      </c>
      <c r="AC36" s="1">
        <f t="shared" si="9"/>
        <v>10.007845861111901</v>
      </c>
      <c r="AD36" s="1">
        <f t="shared" si="10"/>
        <v>0.7792451811190455</v>
      </c>
      <c r="AE36" s="1">
        <f t="shared" si="11"/>
        <v>7.7669902912621351</v>
      </c>
      <c r="AF36" s="1">
        <f t="shared" si="12"/>
        <v>9.716355204963012</v>
      </c>
      <c r="AG36">
        <f>'QMJHL Raw'!AB36</f>
        <v>12.58</v>
      </c>
      <c r="AH36">
        <f>'QMJHL Raw'!AC36</f>
        <v>13.01</v>
      </c>
      <c r="AI36">
        <f>'QMJHL Raw'!AD36</f>
        <v>51.3</v>
      </c>
      <c r="AJ36">
        <f>'QMJHL Raw'!AE36</f>
        <v>50.02</v>
      </c>
    </row>
    <row r="37" spans="1:36" x14ac:dyDescent="0.2">
      <c r="A37" t="str">
        <f>'QMJHL Raw'!B37</f>
        <v>Anthony Boucher</v>
      </c>
      <c r="B37" t="s">
        <v>1749</v>
      </c>
      <c r="C37" t="str">
        <f>'QMJHL Raw'!C37</f>
        <v>C</v>
      </c>
      <c r="D37" t="str">
        <f t="shared" si="0"/>
        <v>F</v>
      </c>
      <c r="E37" t="str">
        <f>IF(ISNUMBER(SEARCH("/",'QMJHL Raw'!D37)),"Multiple",'QMJHL Raw'!D37)</f>
        <v>SNB</v>
      </c>
      <c r="F37" s="2">
        <f ca="1">ROUNDDOWN('QMJHL Raw'!E37+((TODAY()-42993)/365),0)</f>
        <v>19</v>
      </c>
      <c r="G37">
        <f>'QMJHL Raw'!F37</f>
        <v>68</v>
      </c>
      <c r="H37" s="1">
        <f>'QMJHL Raw'!U37</f>
        <v>13.15</v>
      </c>
      <c r="I37" s="1">
        <f>'QMJHL Raw'!T37</f>
        <v>894.2</v>
      </c>
      <c r="J37">
        <f>'QMJHL Raw'!AH37</f>
        <v>37</v>
      </c>
      <c r="K37">
        <f>'QMJHL Raw'!AI37</f>
        <v>59</v>
      </c>
      <c r="L37" s="1">
        <f t="shared" si="1"/>
        <v>2.4826660702303736</v>
      </c>
      <c r="M37" s="1">
        <f t="shared" si="2"/>
        <v>3.9588458957727579</v>
      </c>
      <c r="N37">
        <f>'QMJHL Raw'!L37</f>
        <v>97</v>
      </c>
      <c r="O37" s="1">
        <f t="shared" si="3"/>
        <v>6.5086110489823295</v>
      </c>
      <c r="P37">
        <f>'QMJHL Raw'!AK37</f>
        <v>10</v>
      </c>
      <c r="Q37">
        <f>'QMJHL Raw'!AN37</f>
        <v>13</v>
      </c>
      <c r="R37">
        <f>'QMJHL Raw'!AQ37</f>
        <v>74</v>
      </c>
      <c r="S37" s="1">
        <f t="shared" si="4"/>
        <v>10.309278350515463</v>
      </c>
      <c r="T37" s="1">
        <f t="shared" si="5"/>
        <v>13.402061855670103</v>
      </c>
      <c r="U37" s="1">
        <f t="shared" si="6"/>
        <v>76.288659793814432</v>
      </c>
      <c r="V37">
        <f>'QMJHL Raw'!J37</f>
        <v>14</v>
      </c>
      <c r="W37" s="1">
        <f t="shared" si="7"/>
        <v>0.93938716170878989</v>
      </c>
      <c r="X37">
        <f>'QMJHL Raw'!G37</f>
        <v>10</v>
      </c>
      <c r="Y37" s="1">
        <f t="shared" si="8"/>
        <v>0.67099082979199276</v>
      </c>
      <c r="Z37">
        <f>'QMJHL Raw'!AJ37</f>
        <v>1</v>
      </c>
      <c r="AA37">
        <f>'QMJHL Raw'!AM37</f>
        <v>2</v>
      </c>
      <c r="AB37">
        <f>'QMJHL Raw'!AP37</f>
        <v>7</v>
      </c>
      <c r="AC37" s="1">
        <f t="shared" si="9"/>
        <v>9.4698271994128103</v>
      </c>
      <c r="AD37" s="1">
        <f t="shared" si="10"/>
        <v>0.63541672105207847</v>
      </c>
      <c r="AE37" s="1">
        <f t="shared" si="11"/>
        <v>10.309278350515463</v>
      </c>
      <c r="AF37" s="1">
        <f t="shared" si="12"/>
        <v>9.7627084530028974</v>
      </c>
      <c r="AG37">
        <f>'QMJHL Raw'!AB37</f>
        <v>13.31</v>
      </c>
      <c r="AH37">
        <f>'QMJHL Raw'!AC37</f>
        <v>13.3</v>
      </c>
      <c r="AI37">
        <f>'QMJHL Raw'!AD37</f>
        <v>38.119999999999997</v>
      </c>
      <c r="AJ37">
        <f>'QMJHL Raw'!AE37</f>
        <v>52.29</v>
      </c>
    </row>
    <row r="38" spans="1:36" x14ac:dyDescent="0.2">
      <c r="A38" t="str">
        <f>'QMJHL Raw'!B38</f>
        <v>Anthony D'Amours</v>
      </c>
      <c r="B38" t="s">
        <v>1749</v>
      </c>
      <c r="C38" t="str">
        <f>'QMJHL Raw'!C38</f>
        <v>D</v>
      </c>
      <c r="D38" t="str">
        <f t="shared" si="0"/>
        <v>D</v>
      </c>
      <c r="E38" t="str">
        <f>IF(ISNUMBER(SEARCH("/",'QMJHL Raw'!D38)),"Multiple",'QMJHL Raw'!D38)</f>
        <v>RIM</v>
      </c>
      <c r="F38" s="2">
        <f ca="1">ROUNDDOWN('QMJHL Raw'!E38+((TODAY()-42993)/365),0)</f>
        <v>18</v>
      </c>
      <c r="G38">
        <f>'QMJHL Raw'!F38</f>
        <v>53</v>
      </c>
      <c r="H38" s="1">
        <f>'QMJHL Raw'!U38</f>
        <v>9.67</v>
      </c>
      <c r="I38" s="1">
        <f>'QMJHL Raw'!T38</f>
        <v>512.55999999999995</v>
      </c>
      <c r="J38">
        <f>'QMJHL Raw'!AH38</f>
        <v>22</v>
      </c>
      <c r="K38">
        <f>'QMJHL Raw'!AI38</f>
        <v>17</v>
      </c>
      <c r="L38" s="1">
        <f t="shared" si="1"/>
        <v>2.5753082565943499</v>
      </c>
      <c r="M38" s="1">
        <f t="shared" si="2"/>
        <v>1.9900109255501799</v>
      </c>
      <c r="N38">
        <f>'QMJHL Raw'!L38</f>
        <v>21</v>
      </c>
      <c r="O38" s="1">
        <f t="shared" si="3"/>
        <v>2.4582487903855164</v>
      </c>
      <c r="P38">
        <f>'QMJHL Raw'!AK38</f>
        <v>0</v>
      </c>
      <c r="Q38">
        <f>'QMJHL Raw'!AN38</f>
        <v>1</v>
      </c>
      <c r="R38">
        <f>'QMJHL Raw'!AQ38</f>
        <v>20</v>
      </c>
      <c r="S38" s="1">
        <f t="shared" si="4"/>
        <v>0</v>
      </c>
      <c r="T38" s="1">
        <f t="shared" si="5"/>
        <v>4.7619047619047619</v>
      </c>
      <c r="U38" s="1">
        <f t="shared" si="6"/>
        <v>95.238095238095227</v>
      </c>
      <c r="V38">
        <f>'QMJHL Raw'!J38</f>
        <v>2</v>
      </c>
      <c r="W38" s="1">
        <f t="shared" si="7"/>
        <v>0.23411893241766821</v>
      </c>
      <c r="X38">
        <f>'QMJHL Raw'!G38</f>
        <v>1</v>
      </c>
      <c r="Y38" s="1">
        <f t="shared" si="8"/>
        <v>0.1170594662088341</v>
      </c>
      <c r="Z38">
        <f>'QMJHL Raw'!AJ38</f>
        <v>0</v>
      </c>
      <c r="AA38">
        <f>'QMJHL Raw'!AM38</f>
        <v>0</v>
      </c>
      <c r="AB38">
        <f>'QMJHL Raw'!AP38</f>
        <v>1</v>
      </c>
      <c r="AC38" s="1">
        <f t="shared" si="9"/>
        <v>1.4354694337008933</v>
      </c>
      <c r="AD38" s="1">
        <f t="shared" si="10"/>
        <v>0.16803528566812395</v>
      </c>
      <c r="AE38" s="1">
        <f t="shared" si="11"/>
        <v>4.7619047619047619</v>
      </c>
      <c r="AF38" s="1">
        <f t="shared" si="12"/>
        <v>6.8355687319090155</v>
      </c>
      <c r="AG38">
        <f>'QMJHL Raw'!AB38</f>
        <v>12.22</v>
      </c>
      <c r="AH38">
        <f>'QMJHL Raw'!AC38</f>
        <v>12.51</v>
      </c>
      <c r="AI38">
        <f>'QMJHL Raw'!AD38</f>
        <v>58.21</v>
      </c>
      <c r="AJ38">
        <f>'QMJHL Raw'!AE38</f>
        <v>48.12</v>
      </c>
    </row>
    <row r="39" spans="1:36" x14ac:dyDescent="0.2">
      <c r="A39" t="str">
        <f>'QMJHL Raw'!B39</f>
        <v>Anthony Gagnon</v>
      </c>
      <c r="B39" t="s">
        <v>1749</v>
      </c>
      <c r="C39" t="str">
        <f>'QMJHL Raw'!C39</f>
        <v>RW</v>
      </c>
      <c r="D39" t="str">
        <f t="shared" si="0"/>
        <v>F</v>
      </c>
      <c r="E39" t="str">
        <f>IF(ISNUMBER(SEARCH("/",'QMJHL Raw'!D39)),"Multiple",'QMJHL Raw'!D39)</f>
        <v>Multiple</v>
      </c>
      <c r="F39" s="2">
        <f ca="1">ROUNDDOWN('QMJHL Raw'!E39+((TODAY()-42993)/365),0)</f>
        <v>19</v>
      </c>
      <c r="G39">
        <f>'QMJHL Raw'!F39</f>
        <v>67</v>
      </c>
      <c r="H39" s="1">
        <f>'QMJHL Raw'!U39</f>
        <v>11.94</v>
      </c>
      <c r="I39" s="1">
        <f>'QMJHL Raw'!T39</f>
        <v>799.97</v>
      </c>
      <c r="J39">
        <f>'QMJHL Raw'!AH39</f>
        <v>33</v>
      </c>
      <c r="K39">
        <f>'QMJHL Raw'!AI39</f>
        <v>31</v>
      </c>
      <c r="L39" s="1">
        <f t="shared" si="1"/>
        <v>2.4750928159805992</v>
      </c>
      <c r="M39" s="1">
        <f t="shared" si="2"/>
        <v>2.3250871907696538</v>
      </c>
      <c r="N39">
        <f>'QMJHL Raw'!L39</f>
        <v>101</v>
      </c>
      <c r="O39" s="1">
        <f t="shared" si="3"/>
        <v>7.5752840731527424</v>
      </c>
      <c r="P39">
        <f>'QMJHL Raw'!AK39</f>
        <v>8</v>
      </c>
      <c r="Q39">
        <f>'QMJHL Raw'!AN39</f>
        <v>16</v>
      </c>
      <c r="R39">
        <f>'QMJHL Raw'!AQ39</f>
        <v>77</v>
      </c>
      <c r="S39" s="1">
        <f t="shared" si="4"/>
        <v>7.9207920792079207</v>
      </c>
      <c r="T39" s="1">
        <f t="shared" si="5"/>
        <v>15.841584158415841</v>
      </c>
      <c r="U39" s="1">
        <f t="shared" si="6"/>
        <v>76.237623762376245</v>
      </c>
      <c r="V39">
        <f>'QMJHL Raw'!J39</f>
        <v>13</v>
      </c>
      <c r="W39" s="1">
        <f t="shared" si="7"/>
        <v>0.97503656387114523</v>
      </c>
      <c r="X39">
        <f>'QMJHL Raw'!G39</f>
        <v>8</v>
      </c>
      <c r="Y39" s="1">
        <f t="shared" si="8"/>
        <v>0.60002250084378161</v>
      </c>
      <c r="Z39">
        <f>'QMJHL Raw'!AJ39</f>
        <v>0</v>
      </c>
      <c r="AA39">
        <f>'QMJHL Raw'!AM39</f>
        <v>5</v>
      </c>
      <c r="AB39">
        <f>'QMJHL Raw'!AP39</f>
        <v>3</v>
      </c>
      <c r="AC39" s="1">
        <f t="shared" si="9"/>
        <v>9.6954005257303066</v>
      </c>
      <c r="AD39" s="1">
        <f t="shared" si="10"/>
        <v>0.7271823087663517</v>
      </c>
      <c r="AE39" s="1">
        <f t="shared" si="11"/>
        <v>7.9207920792079207</v>
      </c>
      <c r="AF39" s="1">
        <f t="shared" si="12"/>
        <v>9.5994064611191163</v>
      </c>
      <c r="AG39">
        <f>'QMJHL Raw'!AB39</f>
        <v>13.27</v>
      </c>
      <c r="AH39">
        <f>'QMJHL Raw'!AC39</f>
        <v>13</v>
      </c>
      <c r="AI39">
        <f>'QMJHL Raw'!AD39</f>
        <v>57.89</v>
      </c>
      <c r="AJ39">
        <f>'QMJHL Raw'!AE39</f>
        <v>47.27</v>
      </c>
    </row>
    <row r="40" spans="1:36" x14ac:dyDescent="0.2">
      <c r="A40" t="str">
        <f>'QMJHL Raw'!B40</f>
        <v>Anthony Imbeault</v>
      </c>
      <c r="B40" t="s">
        <v>1749</v>
      </c>
      <c r="C40" t="str">
        <f>'QMJHL Raw'!C40</f>
        <v>LW</v>
      </c>
      <c r="D40" t="str">
        <f t="shared" si="0"/>
        <v>F</v>
      </c>
      <c r="E40" t="str">
        <f>IF(ISNUMBER(SEARCH("/",'QMJHL Raw'!D40)),"Multiple",'QMJHL Raw'!D40)</f>
        <v>SHA</v>
      </c>
      <c r="F40" s="2">
        <f ca="1">ROUNDDOWN('QMJHL Raw'!E40+((TODAY()-42993)/365),0)</f>
        <v>17</v>
      </c>
      <c r="G40">
        <f>'QMJHL Raw'!F40</f>
        <v>26</v>
      </c>
      <c r="H40" s="1">
        <f>'QMJHL Raw'!U40</f>
        <v>13</v>
      </c>
      <c r="I40" s="1">
        <f>'QMJHL Raw'!T40</f>
        <v>337.93</v>
      </c>
      <c r="J40">
        <f>'QMJHL Raw'!AH40</f>
        <v>12</v>
      </c>
      <c r="K40">
        <f>'QMJHL Raw'!AI40</f>
        <v>24</v>
      </c>
      <c r="L40" s="1">
        <f t="shared" si="1"/>
        <v>2.1306187672003074</v>
      </c>
      <c r="M40" s="1">
        <f t="shared" si="2"/>
        <v>4.2612375344006148</v>
      </c>
      <c r="N40">
        <f>'QMJHL Raw'!L40</f>
        <v>26</v>
      </c>
      <c r="O40" s="1">
        <f t="shared" si="3"/>
        <v>4.6163406622673335</v>
      </c>
      <c r="P40">
        <f>'QMJHL Raw'!AK40</f>
        <v>3</v>
      </c>
      <c r="Q40">
        <f>'QMJHL Raw'!AN40</f>
        <v>5</v>
      </c>
      <c r="R40">
        <f>'QMJHL Raw'!AQ40</f>
        <v>18</v>
      </c>
      <c r="S40" s="1">
        <f t="shared" si="4"/>
        <v>11.538461538461538</v>
      </c>
      <c r="T40" s="1">
        <f t="shared" si="5"/>
        <v>19.230769230769234</v>
      </c>
      <c r="U40" s="1">
        <f t="shared" si="6"/>
        <v>69.230769230769226</v>
      </c>
      <c r="V40">
        <f>'QMJHL Raw'!J40</f>
        <v>7</v>
      </c>
      <c r="W40" s="1">
        <f t="shared" si="7"/>
        <v>1.2428609475335128</v>
      </c>
      <c r="X40">
        <f>'QMJHL Raw'!G40</f>
        <v>4</v>
      </c>
      <c r="Y40" s="1">
        <f t="shared" si="8"/>
        <v>0.71020625573343588</v>
      </c>
      <c r="Z40">
        <f>'QMJHL Raw'!AJ40</f>
        <v>2</v>
      </c>
      <c r="AA40">
        <f>'QMJHL Raw'!AM40</f>
        <v>1</v>
      </c>
      <c r="AB40">
        <f>'QMJHL Raw'!AP40</f>
        <v>1</v>
      </c>
      <c r="AC40" s="1">
        <f t="shared" si="9"/>
        <v>2.773678341160712</v>
      </c>
      <c r="AD40" s="1">
        <f t="shared" si="10"/>
        <v>0.49247092732116921</v>
      </c>
      <c r="AE40" s="1">
        <f t="shared" si="11"/>
        <v>15.384615384615385</v>
      </c>
      <c r="AF40" s="1">
        <f t="shared" si="12"/>
        <v>10.667993619848893</v>
      </c>
      <c r="AG40">
        <f>'QMJHL Raw'!AB40</f>
        <v>13.1</v>
      </c>
      <c r="AH40">
        <f>'QMJHL Raw'!AC40</f>
        <v>13.37</v>
      </c>
      <c r="AI40">
        <f>'QMJHL Raw'!AD40</f>
        <v>39.979999999999997</v>
      </c>
      <c r="AJ40">
        <f>'QMJHL Raw'!AE40</f>
        <v>52.6</v>
      </c>
    </row>
    <row r="41" spans="1:36" x14ac:dyDescent="0.2">
      <c r="A41" t="str">
        <f>'QMJHL Raw'!B41</f>
        <v>Anthony Morin</v>
      </c>
      <c r="B41" t="s">
        <v>1749</v>
      </c>
      <c r="C41" t="str">
        <f>'QMJHL Raw'!C41</f>
        <v>C</v>
      </c>
      <c r="D41" t="str">
        <f t="shared" si="0"/>
        <v>F</v>
      </c>
      <c r="E41" t="str">
        <f>IF(ISNUMBER(SEARCH("/",'QMJHL Raw'!D41)),"Multiple",'QMJHL Raw'!D41)</f>
        <v>BLB</v>
      </c>
      <c r="F41" s="2">
        <f ca="1">ROUNDDOWN('QMJHL Raw'!E41+((TODAY()-42993)/365),0)</f>
        <v>18</v>
      </c>
      <c r="G41">
        <f>'QMJHL Raw'!F41</f>
        <v>4</v>
      </c>
      <c r="H41" s="1">
        <f>'QMJHL Raw'!U41</f>
        <v>10.32</v>
      </c>
      <c r="I41" s="1">
        <f>'QMJHL Raw'!T41</f>
        <v>41.26</v>
      </c>
      <c r="J41">
        <f>'QMJHL Raw'!AH41</f>
        <v>2</v>
      </c>
      <c r="K41">
        <f>'QMJHL Raw'!AI41</f>
        <v>2</v>
      </c>
      <c r="L41" s="1">
        <f t="shared" si="1"/>
        <v>2.90838584585555</v>
      </c>
      <c r="M41" s="1">
        <f t="shared" si="2"/>
        <v>2.90838584585555</v>
      </c>
      <c r="N41">
        <f>'QMJHL Raw'!L41</f>
        <v>3</v>
      </c>
      <c r="O41" s="1">
        <f t="shared" si="3"/>
        <v>4.3625787687833251</v>
      </c>
      <c r="P41">
        <f>'QMJHL Raw'!AK41</f>
        <v>0</v>
      </c>
      <c r="Q41">
        <f>'QMJHL Raw'!AN41</f>
        <v>0</v>
      </c>
      <c r="R41">
        <f>'QMJHL Raw'!AQ41</f>
        <v>3</v>
      </c>
      <c r="S41" s="1">
        <f t="shared" si="4"/>
        <v>0</v>
      </c>
      <c r="T41" s="1">
        <f t="shared" si="5"/>
        <v>0</v>
      </c>
      <c r="U41" s="1">
        <f t="shared" si="6"/>
        <v>100</v>
      </c>
      <c r="V41">
        <f>'QMJHL Raw'!J41</f>
        <v>2</v>
      </c>
      <c r="W41" s="1">
        <f t="shared" si="7"/>
        <v>2.90838584585555</v>
      </c>
      <c r="X41">
        <f>'QMJHL Raw'!G41</f>
        <v>1</v>
      </c>
      <c r="Y41" s="1">
        <f t="shared" si="8"/>
        <v>1.454192922927775</v>
      </c>
      <c r="Z41">
        <f>'QMJHL Raw'!AJ41</f>
        <v>0</v>
      </c>
      <c r="AA41">
        <f>'QMJHL Raw'!AM41</f>
        <v>0</v>
      </c>
      <c r="AB41">
        <f>'QMJHL Raw'!AP41</f>
        <v>1</v>
      </c>
      <c r="AC41" s="1">
        <f t="shared" si="9"/>
        <v>0.18850605294665423</v>
      </c>
      <c r="AD41" s="1">
        <f t="shared" si="10"/>
        <v>0.27412416812407303</v>
      </c>
      <c r="AE41" s="1">
        <f t="shared" si="11"/>
        <v>33.333333333333329</v>
      </c>
      <c r="AF41" s="1">
        <f t="shared" si="12"/>
        <v>6.2835350982218081</v>
      </c>
      <c r="AG41">
        <f>'QMJHL Raw'!AB41</f>
        <v>13.07</v>
      </c>
      <c r="AH41">
        <f>'QMJHL Raw'!AC41</f>
        <v>12.98</v>
      </c>
      <c r="AI41">
        <f>'QMJHL Raw'!AD41</f>
        <v>53.39</v>
      </c>
      <c r="AJ41">
        <f>'QMJHL Raw'!AE41</f>
        <v>49.29</v>
      </c>
    </row>
    <row r="42" spans="1:36" x14ac:dyDescent="0.2">
      <c r="A42" t="str">
        <f>'QMJHL Raw'!B42</f>
        <v>Anthony Poulin</v>
      </c>
      <c r="B42" t="s">
        <v>1749</v>
      </c>
      <c r="C42" t="str">
        <f>'QMJHL Raw'!C42</f>
        <v>C</v>
      </c>
      <c r="D42" t="str">
        <f t="shared" si="0"/>
        <v>F</v>
      </c>
      <c r="E42" t="str">
        <f>IF(ISNUMBER(SEARCH("/",'QMJHL Raw'!D42)),"Multiple",'QMJHL Raw'!D42)</f>
        <v>BLB</v>
      </c>
      <c r="F42" s="2">
        <f ca="1">ROUNDDOWN('QMJHL Raw'!E42+((TODAY()-42993)/365),0)</f>
        <v>18</v>
      </c>
      <c r="G42">
        <f>'QMJHL Raw'!F42</f>
        <v>40</v>
      </c>
      <c r="H42" s="1">
        <f>'QMJHL Raw'!U42</f>
        <v>12.36</v>
      </c>
      <c r="I42" s="1">
        <f>'QMJHL Raw'!T42</f>
        <v>494.58</v>
      </c>
      <c r="J42">
        <f>'QMJHL Raw'!AH42</f>
        <v>27</v>
      </c>
      <c r="K42">
        <f>'QMJHL Raw'!AI42</f>
        <v>14</v>
      </c>
      <c r="L42" s="1">
        <f t="shared" si="1"/>
        <v>3.2755064903554532</v>
      </c>
      <c r="M42" s="1">
        <f t="shared" si="2"/>
        <v>1.6984107727769016</v>
      </c>
      <c r="N42">
        <f>'QMJHL Raw'!L42</f>
        <v>30</v>
      </c>
      <c r="O42" s="1">
        <f t="shared" si="3"/>
        <v>3.6394516559505035</v>
      </c>
      <c r="P42">
        <f>'QMJHL Raw'!AK42</f>
        <v>4</v>
      </c>
      <c r="Q42">
        <f>'QMJHL Raw'!AN42</f>
        <v>6</v>
      </c>
      <c r="R42">
        <f>'QMJHL Raw'!AQ42</f>
        <v>20</v>
      </c>
      <c r="S42" s="1">
        <f t="shared" si="4"/>
        <v>13.333333333333334</v>
      </c>
      <c r="T42" s="1">
        <f t="shared" si="5"/>
        <v>20</v>
      </c>
      <c r="U42" s="1">
        <f t="shared" si="6"/>
        <v>66.666666666666657</v>
      </c>
      <c r="V42">
        <f>'QMJHL Raw'!J42</f>
        <v>9</v>
      </c>
      <c r="W42" s="1">
        <f t="shared" si="7"/>
        <v>1.0918354967851511</v>
      </c>
      <c r="X42">
        <f>'QMJHL Raw'!G42</f>
        <v>5</v>
      </c>
      <c r="Y42" s="1">
        <f t="shared" si="8"/>
        <v>0.60657527599175065</v>
      </c>
      <c r="Z42">
        <f>'QMJHL Raw'!AJ42</f>
        <v>2</v>
      </c>
      <c r="AA42">
        <f>'QMJHL Raw'!AM42</f>
        <v>1</v>
      </c>
      <c r="AB42">
        <f>'QMJHL Raw'!AP42</f>
        <v>2</v>
      </c>
      <c r="AC42" s="1">
        <f t="shared" si="9"/>
        <v>3.3277214415810561</v>
      </c>
      <c r="AD42" s="1">
        <f t="shared" si="10"/>
        <v>0.40370271037013905</v>
      </c>
      <c r="AE42" s="1">
        <f t="shared" si="11"/>
        <v>16.666666666666664</v>
      </c>
      <c r="AF42" s="1">
        <f t="shared" si="12"/>
        <v>11.092404805270185</v>
      </c>
      <c r="AG42">
        <f>'QMJHL Raw'!AB42</f>
        <v>13.5</v>
      </c>
      <c r="AH42">
        <f>'QMJHL Raw'!AC42</f>
        <v>12.76</v>
      </c>
      <c r="AI42">
        <f>'QMJHL Raw'!AD42</f>
        <v>57.26</v>
      </c>
      <c r="AJ42">
        <f>'QMJHL Raw'!AE42</f>
        <v>50.36</v>
      </c>
    </row>
    <row r="43" spans="1:36" x14ac:dyDescent="0.2">
      <c r="A43" t="str">
        <f>'QMJHL Raw'!B43</f>
        <v>Anthony Wojcik</v>
      </c>
      <c r="B43" t="s">
        <v>1749</v>
      </c>
      <c r="C43" t="str">
        <f>'QMJHL Raw'!C43</f>
        <v>LW</v>
      </c>
      <c r="D43" t="str">
        <f t="shared" si="0"/>
        <v>F</v>
      </c>
      <c r="E43" t="str">
        <f>IF(ISNUMBER(SEARCH("/",'QMJHL Raw'!D43)),"Multiple",'QMJHL Raw'!D43)</f>
        <v>QUE</v>
      </c>
      <c r="F43" s="2">
        <f ca="1">ROUNDDOWN('QMJHL Raw'!E43+((TODAY()-42993)/365),0)</f>
        <v>19</v>
      </c>
      <c r="G43">
        <f>'QMJHL Raw'!F43</f>
        <v>9</v>
      </c>
      <c r="H43" s="1">
        <f>'QMJHL Raw'!U43</f>
        <v>6.86</v>
      </c>
      <c r="I43" s="1">
        <f>'QMJHL Raw'!T43</f>
        <v>61.76</v>
      </c>
      <c r="J43">
        <f>'QMJHL Raw'!AH43</f>
        <v>1</v>
      </c>
      <c r="K43">
        <f>'QMJHL Raw'!AI43</f>
        <v>2</v>
      </c>
      <c r="L43" s="1">
        <f t="shared" si="1"/>
        <v>0.97150259067357525</v>
      </c>
      <c r="M43" s="1">
        <f t="shared" si="2"/>
        <v>1.9430051813471505</v>
      </c>
      <c r="N43">
        <f>'QMJHL Raw'!L43</f>
        <v>8</v>
      </c>
      <c r="O43" s="1">
        <f t="shared" si="3"/>
        <v>7.772020725388602</v>
      </c>
      <c r="P43">
        <f>'QMJHL Raw'!AK43</f>
        <v>1</v>
      </c>
      <c r="Q43">
        <f>'QMJHL Raw'!AN43</f>
        <v>2</v>
      </c>
      <c r="R43">
        <f>'QMJHL Raw'!AQ43</f>
        <v>5</v>
      </c>
      <c r="S43" s="1">
        <f t="shared" si="4"/>
        <v>12.5</v>
      </c>
      <c r="T43" s="1">
        <f t="shared" si="5"/>
        <v>25</v>
      </c>
      <c r="U43" s="1">
        <f t="shared" si="6"/>
        <v>62.5</v>
      </c>
      <c r="V43">
        <f>'QMJHL Raw'!J43</f>
        <v>1</v>
      </c>
      <c r="W43" s="1">
        <f t="shared" si="7"/>
        <v>0.97150259067357525</v>
      </c>
      <c r="X43">
        <f>'QMJHL Raw'!G43</f>
        <v>1</v>
      </c>
      <c r="Y43" s="1">
        <f t="shared" si="8"/>
        <v>0.97150259067357525</v>
      </c>
      <c r="Z43">
        <f>'QMJHL Raw'!AJ43</f>
        <v>0</v>
      </c>
      <c r="AA43">
        <f>'QMJHL Raw'!AM43</f>
        <v>1</v>
      </c>
      <c r="AB43">
        <f>'QMJHL Raw'!AP43</f>
        <v>0</v>
      </c>
      <c r="AC43" s="1">
        <f t="shared" si="9"/>
        <v>0.92131156742352982</v>
      </c>
      <c r="AD43" s="1">
        <f t="shared" si="10"/>
        <v>0.89505657456949139</v>
      </c>
      <c r="AE43" s="1">
        <f t="shared" si="11"/>
        <v>12.5</v>
      </c>
      <c r="AF43" s="1">
        <f t="shared" si="12"/>
        <v>11.516394592794123</v>
      </c>
      <c r="AG43">
        <f>'QMJHL Raw'!AB43</f>
        <v>12.67</v>
      </c>
      <c r="AH43">
        <f>'QMJHL Raw'!AC43</f>
        <v>12.28</v>
      </c>
      <c r="AI43">
        <f>'QMJHL Raw'!AD43</f>
        <v>48.62</v>
      </c>
      <c r="AJ43">
        <f>'QMJHL Raw'!AE43</f>
        <v>51.16</v>
      </c>
    </row>
    <row r="44" spans="1:36" x14ac:dyDescent="0.2">
      <c r="A44" t="str">
        <f>'QMJHL Raw'!B44</f>
        <v>Antoine Crete-Belzile</v>
      </c>
      <c r="B44" t="s">
        <v>1749</v>
      </c>
      <c r="C44" t="str">
        <f>'QMJHL Raw'!C44</f>
        <v>D</v>
      </c>
      <c r="D44" t="str">
        <f t="shared" si="0"/>
        <v>D</v>
      </c>
      <c r="E44" t="str">
        <f>IF(ISNUMBER(SEARCH("/",'QMJHL Raw'!D44)),"Multiple",'QMJHL Raw'!D44)</f>
        <v>BLB</v>
      </c>
      <c r="F44" s="2">
        <f ca="1">ROUNDDOWN('QMJHL Raw'!E44+((TODAY()-42993)/365),0)</f>
        <v>18</v>
      </c>
      <c r="G44">
        <f>'QMJHL Raw'!F44</f>
        <v>51</v>
      </c>
      <c r="H44" s="1">
        <f>'QMJHL Raw'!U44</f>
        <v>14.02</v>
      </c>
      <c r="I44" s="1">
        <f>'QMJHL Raw'!T44</f>
        <v>714.95</v>
      </c>
      <c r="J44">
        <f>'QMJHL Raw'!AH44</f>
        <v>43</v>
      </c>
      <c r="K44">
        <f>'QMJHL Raw'!AI44</f>
        <v>20</v>
      </c>
      <c r="L44" s="1">
        <f t="shared" si="1"/>
        <v>3.608643961116162</v>
      </c>
      <c r="M44" s="1">
        <f t="shared" si="2"/>
        <v>1.6784390516819356</v>
      </c>
      <c r="N44">
        <f>'QMJHL Raw'!L44</f>
        <v>31</v>
      </c>
      <c r="O44" s="1">
        <f t="shared" si="3"/>
        <v>2.6015805301070003</v>
      </c>
      <c r="P44">
        <f>'QMJHL Raw'!AK44</f>
        <v>2</v>
      </c>
      <c r="Q44">
        <f>'QMJHL Raw'!AN44</f>
        <v>0</v>
      </c>
      <c r="R44">
        <f>'QMJHL Raw'!AQ44</f>
        <v>29</v>
      </c>
      <c r="S44" s="1">
        <f t="shared" si="4"/>
        <v>6.4516129032258061</v>
      </c>
      <c r="T44" s="1">
        <f t="shared" si="5"/>
        <v>0</v>
      </c>
      <c r="U44" s="1">
        <f t="shared" si="6"/>
        <v>93.548387096774192</v>
      </c>
      <c r="V44">
        <f>'QMJHL Raw'!J44</f>
        <v>3</v>
      </c>
      <c r="W44" s="1">
        <f t="shared" si="7"/>
        <v>0.25176585775229038</v>
      </c>
      <c r="X44">
        <f>'QMJHL Raw'!G44</f>
        <v>1</v>
      </c>
      <c r="Y44" s="1">
        <f t="shared" si="8"/>
        <v>8.3921952584096779E-2</v>
      </c>
      <c r="Z44">
        <f>'QMJHL Raw'!AJ44</f>
        <v>0</v>
      </c>
      <c r="AA44">
        <f>'QMJHL Raw'!AM44</f>
        <v>0</v>
      </c>
      <c r="AB44">
        <f>'QMJHL Raw'!AP44</f>
        <v>1</v>
      </c>
      <c r="AC44" s="1">
        <f t="shared" si="9"/>
        <v>2.3214451472830762</v>
      </c>
      <c r="AD44" s="1">
        <f t="shared" si="10"/>
        <v>0.19482020957687191</v>
      </c>
      <c r="AE44" s="1">
        <f t="shared" si="11"/>
        <v>3.225806451612903</v>
      </c>
      <c r="AF44" s="1">
        <f t="shared" si="12"/>
        <v>7.4885327331712146</v>
      </c>
      <c r="AG44">
        <f>'QMJHL Raw'!AB44</f>
        <v>13.79</v>
      </c>
      <c r="AH44">
        <f>'QMJHL Raw'!AC44</f>
        <v>13.08</v>
      </c>
      <c r="AI44">
        <f>'QMJHL Raw'!AD44</f>
        <v>57.32</v>
      </c>
      <c r="AJ44">
        <f>'QMJHL Raw'!AE44</f>
        <v>50.46</v>
      </c>
    </row>
    <row r="45" spans="1:36" x14ac:dyDescent="0.2">
      <c r="A45" t="str">
        <f>'QMJHL Raw'!B45</f>
        <v>Antoine Demers</v>
      </c>
      <c r="B45" t="s">
        <v>1749</v>
      </c>
      <c r="C45" t="str">
        <f>'QMJHL Raw'!C45</f>
        <v>C</v>
      </c>
      <c r="D45" t="str">
        <f t="shared" si="0"/>
        <v>F</v>
      </c>
      <c r="E45" t="str">
        <f>IF(ISNUMBER(SEARCH("/",'QMJHL Raw'!D45)),"Multiple",'QMJHL Raw'!D45)</f>
        <v>SHA</v>
      </c>
      <c r="F45" s="2">
        <f ca="1">ROUNDDOWN('QMJHL Raw'!E45+((TODAY()-42993)/365),0)</f>
        <v>19</v>
      </c>
      <c r="G45">
        <f>'QMJHL Raw'!F45</f>
        <v>67</v>
      </c>
      <c r="H45" s="1">
        <f>'QMJHL Raw'!U45</f>
        <v>13.7</v>
      </c>
      <c r="I45" s="1">
        <f>'QMJHL Raw'!T45</f>
        <v>917.7</v>
      </c>
      <c r="J45">
        <f>'QMJHL Raw'!AH45</f>
        <v>36</v>
      </c>
      <c r="K45">
        <f>'QMJHL Raw'!AI45</f>
        <v>62</v>
      </c>
      <c r="L45" s="1">
        <f t="shared" si="1"/>
        <v>2.3537103628636808</v>
      </c>
      <c r="M45" s="1">
        <f t="shared" si="2"/>
        <v>4.0536122915985615</v>
      </c>
      <c r="N45">
        <f>'QMJHL Raw'!L45</f>
        <v>87</v>
      </c>
      <c r="O45" s="1">
        <f t="shared" si="3"/>
        <v>5.688133376920562</v>
      </c>
      <c r="P45">
        <f>'QMJHL Raw'!AK45</f>
        <v>10</v>
      </c>
      <c r="Q45">
        <f>'QMJHL Raw'!AN45</f>
        <v>16</v>
      </c>
      <c r="R45">
        <f>'QMJHL Raw'!AQ45</f>
        <v>61</v>
      </c>
      <c r="S45" s="1">
        <f t="shared" si="4"/>
        <v>11.494252873563218</v>
      </c>
      <c r="T45" s="1">
        <f t="shared" si="5"/>
        <v>18.390804597701148</v>
      </c>
      <c r="U45" s="1">
        <f t="shared" si="6"/>
        <v>70.114942528735639</v>
      </c>
      <c r="V45">
        <f>'QMJHL Raw'!J45</f>
        <v>21</v>
      </c>
      <c r="W45" s="1">
        <f t="shared" si="7"/>
        <v>1.3729977116704806</v>
      </c>
      <c r="X45">
        <f>'QMJHL Raw'!G45</f>
        <v>11</v>
      </c>
      <c r="Y45" s="1">
        <f t="shared" si="8"/>
        <v>0.71918927754168016</v>
      </c>
      <c r="Z45">
        <f>'QMJHL Raw'!AJ45</f>
        <v>2</v>
      </c>
      <c r="AA45">
        <f>'QMJHL Raw'!AM45</f>
        <v>4</v>
      </c>
      <c r="AB45">
        <f>'QMJHL Raw'!AP45</f>
        <v>5</v>
      </c>
      <c r="AC45" s="1">
        <f t="shared" si="9"/>
        <v>9.1892548788135695</v>
      </c>
      <c r="AD45" s="1">
        <f t="shared" si="10"/>
        <v>0.60080123431275378</v>
      </c>
      <c r="AE45" s="1">
        <f t="shared" si="11"/>
        <v>12.643678160919542</v>
      </c>
      <c r="AF45" s="1">
        <f t="shared" si="12"/>
        <v>10.56236192967077</v>
      </c>
      <c r="AG45">
        <f>'QMJHL Raw'!AB45</f>
        <v>12.71</v>
      </c>
      <c r="AH45">
        <f>'QMJHL Raw'!AC45</f>
        <v>13.12</v>
      </c>
      <c r="AI45">
        <f>'QMJHL Raw'!AD45</f>
        <v>38.950000000000003</v>
      </c>
      <c r="AJ45">
        <f>'QMJHL Raw'!AE45</f>
        <v>50.83</v>
      </c>
    </row>
    <row r="46" spans="1:36" x14ac:dyDescent="0.2">
      <c r="A46" t="str">
        <f>'QMJHL Raw'!B46</f>
        <v>Antoine Girard</v>
      </c>
      <c r="B46" t="s">
        <v>1749</v>
      </c>
      <c r="C46" t="str">
        <f>'QMJHL Raw'!C46</f>
        <v>LW</v>
      </c>
      <c r="D46" t="str">
        <f t="shared" si="0"/>
        <v>F</v>
      </c>
      <c r="E46" t="str">
        <f>IF(ISNUMBER(SEARCH("/",'QMJHL Raw'!D46)),"Multiple",'QMJHL Raw'!D46)</f>
        <v>BAC</v>
      </c>
      <c r="F46" s="2">
        <f ca="1">ROUNDDOWN('QMJHL Raw'!E46+((TODAY()-42993)/365),0)</f>
        <v>19</v>
      </c>
      <c r="G46">
        <f>'QMJHL Raw'!F46</f>
        <v>50</v>
      </c>
      <c r="H46" s="1">
        <f>'QMJHL Raw'!U46</f>
        <v>10.85</v>
      </c>
      <c r="I46" s="1">
        <f>'QMJHL Raw'!T46</f>
        <v>542.63</v>
      </c>
      <c r="J46">
        <f>'QMJHL Raw'!AH46</f>
        <v>22</v>
      </c>
      <c r="K46">
        <f>'QMJHL Raw'!AI46</f>
        <v>31</v>
      </c>
      <c r="L46" s="1">
        <f t="shared" si="1"/>
        <v>2.4325967970808837</v>
      </c>
      <c r="M46" s="1">
        <f t="shared" si="2"/>
        <v>3.4277500322503363</v>
      </c>
      <c r="N46">
        <f>'QMJHL Raw'!L46</f>
        <v>74</v>
      </c>
      <c r="O46" s="1">
        <f t="shared" si="3"/>
        <v>8.1823710447266098</v>
      </c>
      <c r="P46">
        <f>'QMJHL Raw'!AK46</f>
        <v>9</v>
      </c>
      <c r="Q46">
        <f>'QMJHL Raw'!AN46</f>
        <v>9</v>
      </c>
      <c r="R46">
        <f>'QMJHL Raw'!AQ46</f>
        <v>56</v>
      </c>
      <c r="S46" s="1">
        <f t="shared" si="4"/>
        <v>12.162162162162163</v>
      </c>
      <c r="T46" s="1">
        <f t="shared" si="5"/>
        <v>12.162162162162163</v>
      </c>
      <c r="U46" s="1">
        <f t="shared" si="6"/>
        <v>75.675675675675677</v>
      </c>
      <c r="V46">
        <f>'QMJHL Raw'!J46</f>
        <v>9</v>
      </c>
      <c r="W46" s="1">
        <f t="shared" si="7"/>
        <v>0.99515323516945242</v>
      </c>
      <c r="X46">
        <f>'QMJHL Raw'!G46</f>
        <v>4</v>
      </c>
      <c r="Y46" s="1">
        <f t="shared" si="8"/>
        <v>0.44229032674197888</v>
      </c>
      <c r="Z46">
        <f>'QMJHL Raw'!AJ46</f>
        <v>2</v>
      </c>
      <c r="AA46">
        <f>'QMJHL Raw'!AM46</f>
        <v>0</v>
      </c>
      <c r="AB46">
        <f>'QMJHL Raw'!AP46</f>
        <v>2</v>
      </c>
      <c r="AC46" s="1">
        <f t="shared" si="9"/>
        <v>7.3741312411073814</v>
      </c>
      <c r="AD46" s="1">
        <f t="shared" si="10"/>
        <v>0.8153767290169045</v>
      </c>
      <c r="AE46" s="1">
        <f t="shared" si="11"/>
        <v>5.4054054054054053</v>
      </c>
      <c r="AF46" s="1">
        <f t="shared" si="12"/>
        <v>9.9650422177126767</v>
      </c>
      <c r="AG46">
        <f>'QMJHL Raw'!AB46</f>
        <v>12.98</v>
      </c>
      <c r="AH46">
        <f>'QMJHL Raw'!AC46</f>
        <v>12.92</v>
      </c>
      <c r="AI46">
        <f>'QMJHL Raw'!AD46</f>
        <v>43.94</v>
      </c>
      <c r="AJ46">
        <f>'QMJHL Raw'!AE46</f>
        <v>50.42</v>
      </c>
    </row>
    <row r="47" spans="1:36" x14ac:dyDescent="0.2">
      <c r="A47" t="str">
        <f>'QMJHL Raw'!B47</f>
        <v>Antoine Lessard</v>
      </c>
      <c r="B47" t="s">
        <v>1749</v>
      </c>
      <c r="C47" t="str">
        <f>'QMJHL Raw'!C47</f>
        <v>RW</v>
      </c>
      <c r="D47" t="str">
        <f t="shared" si="0"/>
        <v>F</v>
      </c>
      <c r="E47" t="str">
        <f>IF(ISNUMBER(SEARCH("/",'QMJHL Raw'!D47)),"Multiple",'QMJHL Raw'!D47)</f>
        <v>VIC</v>
      </c>
      <c r="F47" s="2">
        <f ca="1">ROUNDDOWN('QMJHL Raw'!E47+((TODAY()-42993)/365),0)</f>
        <v>19</v>
      </c>
      <c r="G47">
        <f>'QMJHL Raw'!F47</f>
        <v>1</v>
      </c>
      <c r="H47" s="1">
        <f>'QMJHL Raw'!U47</f>
        <v>0</v>
      </c>
      <c r="I47" s="1">
        <f>'QMJHL Raw'!T47</f>
        <v>0</v>
      </c>
      <c r="J47">
        <f>'QMJHL Raw'!AH47</f>
        <v>0</v>
      </c>
      <c r="K47">
        <f>'QMJHL Raw'!AI47</f>
        <v>0</v>
      </c>
      <c r="L47" s="1" t="e">
        <f t="shared" si="1"/>
        <v>#DIV/0!</v>
      </c>
      <c r="M47" s="1" t="e">
        <f t="shared" si="2"/>
        <v>#DIV/0!</v>
      </c>
      <c r="N47">
        <f>'QMJHL Raw'!L47</f>
        <v>0</v>
      </c>
      <c r="O47" s="1" t="e">
        <f t="shared" si="3"/>
        <v>#DIV/0!</v>
      </c>
      <c r="P47">
        <f>'QMJHL Raw'!AK47</f>
        <v>0</v>
      </c>
      <c r="Q47">
        <f>'QMJHL Raw'!AN47</f>
        <v>0</v>
      </c>
      <c r="R47">
        <f>'QMJHL Raw'!AQ47</f>
        <v>0</v>
      </c>
      <c r="S47" s="1" t="e">
        <f t="shared" si="4"/>
        <v>#DIV/0!</v>
      </c>
      <c r="T47" s="1" t="e">
        <f t="shared" si="5"/>
        <v>#DIV/0!</v>
      </c>
      <c r="U47" s="1" t="e">
        <f t="shared" si="6"/>
        <v>#DIV/0!</v>
      </c>
      <c r="V47">
        <f>'QMJHL Raw'!J47</f>
        <v>0</v>
      </c>
      <c r="W47" s="1" t="e">
        <f t="shared" si="7"/>
        <v>#DIV/0!</v>
      </c>
      <c r="X47">
        <f>'QMJHL Raw'!G47</f>
        <v>0</v>
      </c>
      <c r="Y47" s="1" t="e">
        <f t="shared" si="8"/>
        <v>#DIV/0!</v>
      </c>
      <c r="Z47">
        <f>'QMJHL Raw'!AJ47</f>
        <v>0</v>
      </c>
      <c r="AA47">
        <f>'QMJHL Raw'!AM47</f>
        <v>0</v>
      </c>
      <c r="AB47">
        <f>'QMJHL Raw'!AP47</f>
        <v>0</v>
      </c>
      <c r="AC47" s="1">
        <f t="shared" si="9"/>
        <v>0</v>
      </c>
      <c r="AD47" s="1" t="e">
        <f t="shared" si="10"/>
        <v>#DIV/0!</v>
      </c>
      <c r="AE47" s="1" t="e">
        <f t="shared" si="11"/>
        <v>#DIV/0!</v>
      </c>
      <c r="AF47" s="1" t="e">
        <f t="shared" si="12"/>
        <v>#DIV/0!</v>
      </c>
      <c r="AG47">
        <f>'QMJHL Raw'!AB47</f>
        <v>0</v>
      </c>
      <c r="AH47">
        <f>'QMJHL Raw'!AC47</f>
        <v>0</v>
      </c>
      <c r="AI47">
        <f>'QMJHL Raw'!AD47</f>
        <v>0</v>
      </c>
      <c r="AJ47">
        <f>'QMJHL Raw'!AE47</f>
        <v>0</v>
      </c>
    </row>
    <row r="48" spans="1:36" x14ac:dyDescent="0.2">
      <c r="A48" t="str">
        <f>'QMJHL Raw'!B48</f>
        <v>Antoine Morand</v>
      </c>
      <c r="B48" t="s">
        <v>1749</v>
      </c>
      <c r="C48" t="str">
        <f>'QMJHL Raw'!C48</f>
        <v>C</v>
      </c>
      <c r="D48" t="str">
        <f t="shared" si="0"/>
        <v>F</v>
      </c>
      <c r="E48" t="str">
        <f>IF(ISNUMBER(SEARCH("/",'QMJHL Raw'!D48)),"Multiple",'QMJHL Raw'!D48)</f>
        <v>BAT</v>
      </c>
      <c r="F48" s="2">
        <f ca="1">ROUNDDOWN('QMJHL Raw'!E48+((TODAY()-42993)/365),0)</f>
        <v>19</v>
      </c>
      <c r="G48">
        <f>'QMJHL Raw'!F48</f>
        <v>66</v>
      </c>
      <c r="H48" s="1">
        <f>'QMJHL Raw'!U48</f>
        <v>15.12</v>
      </c>
      <c r="I48" s="1">
        <f>'QMJHL Raw'!T48</f>
        <v>997.77</v>
      </c>
      <c r="J48">
        <f>'QMJHL Raw'!AH48</f>
        <v>62</v>
      </c>
      <c r="K48">
        <f>'QMJHL Raw'!AI48</f>
        <v>44</v>
      </c>
      <c r="L48" s="1">
        <f t="shared" si="1"/>
        <v>3.7283141405333895</v>
      </c>
      <c r="M48" s="1">
        <f t="shared" si="2"/>
        <v>2.6459003577978892</v>
      </c>
      <c r="N48">
        <f>'QMJHL Raw'!L48</f>
        <v>141</v>
      </c>
      <c r="O48" s="1">
        <f t="shared" si="3"/>
        <v>8.4789079647614187</v>
      </c>
      <c r="P48">
        <f>'QMJHL Raw'!AK48</f>
        <v>23</v>
      </c>
      <c r="Q48">
        <f>'QMJHL Raw'!AN48</f>
        <v>27</v>
      </c>
      <c r="R48">
        <f>'QMJHL Raw'!AQ48</f>
        <v>91</v>
      </c>
      <c r="S48" s="1">
        <f t="shared" si="4"/>
        <v>16.312056737588655</v>
      </c>
      <c r="T48" s="1">
        <f t="shared" si="5"/>
        <v>19.148936170212767</v>
      </c>
      <c r="U48" s="1">
        <f t="shared" si="6"/>
        <v>64.539007092198588</v>
      </c>
      <c r="V48">
        <f>'QMJHL Raw'!J48</f>
        <v>37</v>
      </c>
      <c r="W48" s="1">
        <f t="shared" si="7"/>
        <v>2.2249616645118615</v>
      </c>
      <c r="X48">
        <f>'QMJHL Raw'!G48</f>
        <v>16</v>
      </c>
      <c r="Y48" s="1">
        <f t="shared" si="8"/>
        <v>0.96214558465377797</v>
      </c>
      <c r="Z48">
        <f>'QMJHL Raw'!AJ48</f>
        <v>7</v>
      </c>
      <c r="AA48">
        <f>'QMJHL Raw'!AM48</f>
        <v>4</v>
      </c>
      <c r="AB48">
        <f>'QMJHL Raw'!AP48</f>
        <v>5</v>
      </c>
      <c r="AC48" s="1">
        <f t="shared" si="9"/>
        <v>16.28563176009385</v>
      </c>
      <c r="AD48" s="1">
        <f t="shared" si="10"/>
        <v>0.97932179320447699</v>
      </c>
      <c r="AE48" s="1">
        <f t="shared" si="11"/>
        <v>11.347517730496454</v>
      </c>
      <c r="AF48" s="1">
        <f t="shared" si="12"/>
        <v>11.550093446875071</v>
      </c>
      <c r="AG48">
        <f>'QMJHL Raw'!AB48</f>
        <v>13.97</v>
      </c>
      <c r="AH48">
        <f>'QMJHL Raw'!AC48</f>
        <v>13.28</v>
      </c>
      <c r="AI48">
        <f>'QMJHL Raw'!AD48</f>
        <v>60.88</v>
      </c>
      <c r="AJ48">
        <f>'QMJHL Raw'!AE48</f>
        <v>47.99</v>
      </c>
    </row>
    <row r="49" spans="1:36" x14ac:dyDescent="0.2">
      <c r="A49" t="str">
        <f>'QMJHL Raw'!B49</f>
        <v>Arnaud Durandeau</v>
      </c>
      <c r="B49" t="s">
        <v>1749</v>
      </c>
      <c r="C49" t="str">
        <f>'QMJHL Raw'!C49</f>
        <v>LW</v>
      </c>
      <c r="D49" t="str">
        <f t="shared" si="0"/>
        <v>F</v>
      </c>
      <c r="E49" t="str">
        <f>IF(ISNUMBER(SEARCH("/",'QMJHL Raw'!D49)),"Multiple",'QMJHL Raw'!D49)</f>
        <v>HAL</v>
      </c>
      <c r="F49" s="2">
        <f ca="1">ROUNDDOWN('QMJHL Raw'!E49+((TODAY()-42993)/365),0)</f>
        <v>19</v>
      </c>
      <c r="G49">
        <f>'QMJHL Raw'!F49</f>
        <v>67</v>
      </c>
      <c r="H49" s="1">
        <f>'QMJHL Raw'!U49</f>
        <v>15.02</v>
      </c>
      <c r="I49" s="1">
        <f>'QMJHL Raw'!T49</f>
        <v>1006.24</v>
      </c>
      <c r="J49">
        <f>'QMJHL Raw'!AH49</f>
        <v>60</v>
      </c>
      <c r="K49">
        <f>'QMJHL Raw'!AI49</f>
        <v>60</v>
      </c>
      <c r="L49" s="1">
        <f t="shared" si="1"/>
        <v>3.5776753060899984</v>
      </c>
      <c r="M49" s="1">
        <f t="shared" si="2"/>
        <v>3.5776753060899984</v>
      </c>
      <c r="N49">
        <f>'QMJHL Raw'!L49</f>
        <v>119</v>
      </c>
      <c r="O49" s="1">
        <f t="shared" si="3"/>
        <v>7.0957226904118302</v>
      </c>
      <c r="P49">
        <f>'QMJHL Raw'!AK49</f>
        <v>15</v>
      </c>
      <c r="Q49">
        <f>'QMJHL Raw'!AN49</f>
        <v>28</v>
      </c>
      <c r="R49">
        <f>'QMJHL Raw'!AQ49</f>
        <v>76</v>
      </c>
      <c r="S49" s="1">
        <f t="shared" si="4"/>
        <v>12.605042016806722</v>
      </c>
      <c r="T49" s="1">
        <f t="shared" si="5"/>
        <v>23.52941176470588</v>
      </c>
      <c r="U49" s="1">
        <f t="shared" si="6"/>
        <v>63.865546218487388</v>
      </c>
      <c r="V49">
        <f>'QMJHL Raw'!J49</f>
        <v>33</v>
      </c>
      <c r="W49" s="1">
        <f t="shared" si="7"/>
        <v>1.9677214183494993</v>
      </c>
      <c r="X49">
        <f>'QMJHL Raw'!G49</f>
        <v>15</v>
      </c>
      <c r="Y49" s="1">
        <f t="shared" si="8"/>
        <v>0.8944188265224996</v>
      </c>
      <c r="Z49">
        <f>'QMJHL Raw'!AJ49</f>
        <v>5</v>
      </c>
      <c r="AA49">
        <f>'QMJHL Raw'!AM49</f>
        <v>3</v>
      </c>
      <c r="AB49">
        <f>'QMJHL Raw'!AP49</f>
        <v>7</v>
      </c>
      <c r="AC49" s="1">
        <f t="shared" si="9"/>
        <v>13.524984034222102</v>
      </c>
      <c r="AD49" s="1">
        <f t="shared" si="10"/>
        <v>0.8064666899082984</v>
      </c>
      <c r="AE49" s="1">
        <f t="shared" si="11"/>
        <v>12.605042016806722</v>
      </c>
      <c r="AF49" s="1">
        <f t="shared" si="12"/>
        <v>11.365532801867312</v>
      </c>
      <c r="AG49">
        <f>'QMJHL Raw'!AB49</f>
        <v>14</v>
      </c>
      <c r="AH49">
        <f>'QMJHL Raw'!AC49</f>
        <v>13.08</v>
      </c>
      <c r="AI49">
        <f>'QMJHL Raw'!AD49</f>
        <v>54.72</v>
      </c>
      <c r="AJ49">
        <f>'QMJHL Raw'!AE49</f>
        <v>50.3</v>
      </c>
    </row>
    <row r="50" spans="1:36" x14ac:dyDescent="0.2">
      <c r="A50" t="str">
        <f>'QMJHL Raw'!B50</f>
        <v>Austen Keating</v>
      </c>
      <c r="B50" t="s">
        <v>1749</v>
      </c>
      <c r="C50" t="str">
        <f>'QMJHL Raw'!C50</f>
        <v>C</v>
      </c>
      <c r="D50" t="str">
        <f t="shared" si="0"/>
        <v>F</v>
      </c>
      <c r="E50" t="str">
        <f>IF(ISNUMBER(SEARCH("/",'QMJHL Raw'!D50)),"Multiple",'QMJHL Raw'!D50)</f>
        <v>OTT</v>
      </c>
      <c r="F50" s="2">
        <f ca="1">ROUNDDOWN('QMJHL Raw'!E50+((TODAY()-42993)/365),0)</f>
        <v>2017</v>
      </c>
      <c r="G50">
        <f>'QMJHL Raw'!F50</f>
        <v>2</v>
      </c>
      <c r="H50" s="1">
        <f>'QMJHL Raw'!U50</f>
        <v>25.12</v>
      </c>
      <c r="I50" s="1">
        <f>'QMJHL Raw'!T50</f>
        <v>50.25</v>
      </c>
      <c r="J50">
        <f>'QMJHL Raw'!AH50</f>
        <v>3</v>
      </c>
      <c r="K50">
        <f>'QMJHL Raw'!AI50</f>
        <v>3</v>
      </c>
      <c r="L50" s="1">
        <f t="shared" si="1"/>
        <v>3.5820895522388061</v>
      </c>
      <c r="M50" s="1">
        <f t="shared" si="2"/>
        <v>3.5820895522388061</v>
      </c>
      <c r="N50">
        <f>'QMJHL Raw'!L50</f>
        <v>10</v>
      </c>
      <c r="O50" s="1">
        <f t="shared" si="3"/>
        <v>11.940298507462687</v>
      </c>
      <c r="P50">
        <f>'QMJHL Raw'!AK50</f>
        <v>4</v>
      </c>
      <c r="Q50">
        <f>'QMJHL Raw'!AN50</f>
        <v>0</v>
      </c>
      <c r="R50">
        <f>'QMJHL Raw'!AQ50</f>
        <v>6</v>
      </c>
      <c r="S50" s="1">
        <f t="shared" si="4"/>
        <v>40</v>
      </c>
      <c r="T50" s="1">
        <f t="shared" si="5"/>
        <v>0</v>
      </c>
      <c r="U50" s="1">
        <f t="shared" si="6"/>
        <v>60</v>
      </c>
      <c r="V50">
        <f>'QMJHL Raw'!J50</f>
        <v>2</v>
      </c>
      <c r="W50" s="1">
        <f t="shared" si="7"/>
        <v>2.3880597014925371</v>
      </c>
      <c r="X50">
        <f>'QMJHL Raw'!G50</f>
        <v>1</v>
      </c>
      <c r="Y50" s="1">
        <f t="shared" si="8"/>
        <v>1.1940298507462686</v>
      </c>
      <c r="Z50">
        <f>'QMJHL Raw'!AJ50</f>
        <v>1</v>
      </c>
      <c r="AA50">
        <f>'QMJHL Raw'!AM50</f>
        <v>0</v>
      </c>
      <c r="AB50">
        <f>'QMJHL Raw'!AP50</f>
        <v>0</v>
      </c>
      <c r="AC50" s="1">
        <f t="shared" si="9"/>
        <v>1.3754520434908124</v>
      </c>
      <c r="AD50" s="1">
        <f t="shared" si="10"/>
        <v>1.6423307981979849</v>
      </c>
      <c r="AE50" s="1">
        <f t="shared" si="11"/>
        <v>10</v>
      </c>
      <c r="AF50" s="1">
        <f t="shared" si="12"/>
        <v>13.754520434908123</v>
      </c>
      <c r="AG50">
        <f>'QMJHL Raw'!AB50</f>
        <v>19.09</v>
      </c>
      <c r="AH50">
        <f>'QMJHL Raw'!AC50</f>
        <v>12.5</v>
      </c>
      <c r="AI50">
        <f>'QMJHL Raw'!AD50</f>
        <v>50.56</v>
      </c>
      <c r="AJ50">
        <f>'QMJHL Raw'!AE50</f>
        <v>54.82</v>
      </c>
    </row>
    <row r="51" spans="1:36" x14ac:dyDescent="0.2">
      <c r="A51" t="str">
        <f>'QMJHL Raw'!B51</f>
        <v>Austin Eastman</v>
      </c>
      <c r="B51" t="s">
        <v>1749</v>
      </c>
      <c r="C51" t="str">
        <f>'QMJHL Raw'!C51</f>
        <v>LW</v>
      </c>
      <c r="D51" t="str">
        <f t="shared" si="0"/>
        <v>F</v>
      </c>
      <c r="E51" t="str">
        <f>IF(ISNUMBER(SEARCH("/",'QMJHL Raw'!D51)),"Multiple",'QMJHL Raw'!D51)</f>
        <v>QUE</v>
      </c>
      <c r="F51" s="2">
        <f ca="1">ROUNDDOWN('QMJHL Raw'!E51+((TODAY()-42993)/365),0)</f>
        <v>21</v>
      </c>
      <c r="G51">
        <f>'QMJHL Raw'!F51</f>
        <v>18</v>
      </c>
      <c r="H51" s="1">
        <f>'QMJHL Raw'!U51</f>
        <v>9.56</v>
      </c>
      <c r="I51" s="1">
        <f>'QMJHL Raw'!T51</f>
        <v>172.1</v>
      </c>
      <c r="J51">
        <f>'QMJHL Raw'!AH51</f>
        <v>6</v>
      </c>
      <c r="K51">
        <f>'QMJHL Raw'!AI51</f>
        <v>6</v>
      </c>
      <c r="L51" s="1">
        <f t="shared" si="1"/>
        <v>2.0918070889018012</v>
      </c>
      <c r="M51" s="1">
        <f t="shared" si="2"/>
        <v>2.0918070889018012</v>
      </c>
      <c r="N51">
        <f>'QMJHL Raw'!L51</f>
        <v>17</v>
      </c>
      <c r="O51" s="1">
        <f t="shared" si="3"/>
        <v>5.9267867518884367</v>
      </c>
      <c r="P51">
        <f>'QMJHL Raw'!AK51</f>
        <v>2</v>
      </c>
      <c r="Q51">
        <f>'QMJHL Raw'!AN51</f>
        <v>2</v>
      </c>
      <c r="R51">
        <f>'QMJHL Raw'!AQ51</f>
        <v>13</v>
      </c>
      <c r="S51" s="1">
        <f t="shared" si="4"/>
        <v>11.76470588235294</v>
      </c>
      <c r="T51" s="1">
        <f t="shared" si="5"/>
        <v>11.76470588235294</v>
      </c>
      <c r="U51" s="1">
        <f t="shared" si="6"/>
        <v>76.470588235294116</v>
      </c>
      <c r="V51">
        <f>'QMJHL Raw'!J51</f>
        <v>2</v>
      </c>
      <c r="W51" s="1">
        <f t="shared" si="7"/>
        <v>0.69726902963393378</v>
      </c>
      <c r="X51">
        <f>'QMJHL Raw'!G51</f>
        <v>1</v>
      </c>
      <c r="Y51" s="1">
        <f t="shared" si="8"/>
        <v>0.34863451481696689</v>
      </c>
      <c r="Z51">
        <f>'QMJHL Raw'!AJ51</f>
        <v>0</v>
      </c>
      <c r="AA51">
        <f>'QMJHL Raw'!AM51</f>
        <v>0</v>
      </c>
      <c r="AB51">
        <f>'QMJHL Raw'!AP51</f>
        <v>1</v>
      </c>
      <c r="AC51" s="1">
        <f t="shared" si="9"/>
        <v>1.6736043596806505</v>
      </c>
      <c r="AD51" s="1">
        <f t="shared" si="10"/>
        <v>0.58347624393282416</v>
      </c>
      <c r="AE51" s="1">
        <f t="shared" si="11"/>
        <v>5.8823529411764701</v>
      </c>
      <c r="AF51" s="1">
        <f t="shared" si="12"/>
        <v>9.8447315275332379</v>
      </c>
      <c r="AG51">
        <f>'QMJHL Raw'!AB51</f>
        <v>12.88</v>
      </c>
      <c r="AH51">
        <f>'QMJHL Raw'!AC51</f>
        <v>12.55</v>
      </c>
      <c r="AI51">
        <f>'QMJHL Raw'!AD51</f>
        <v>48.72</v>
      </c>
      <c r="AJ51">
        <f>'QMJHL Raw'!AE51</f>
        <v>52.24</v>
      </c>
    </row>
    <row r="52" spans="1:36" x14ac:dyDescent="0.2">
      <c r="A52" t="str">
        <f>'QMJHL Raw'!B52</f>
        <v>Bailey Peach</v>
      </c>
      <c r="B52" t="s">
        <v>1749</v>
      </c>
      <c r="C52" t="str">
        <f>'QMJHL Raw'!C52</f>
        <v>RW</v>
      </c>
      <c r="D52" t="str">
        <f t="shared" si="0"/>
        <v>F</v>
      </c>
      <c r="E52" t="str">
        <f>IF(ISNUMBER(SEARCH("/",'QMJHL Raw'!D52)),"Multiple",'QMJHL Raw'!D52)</f>
        <v>SHE</v>
      </c>
      <c r="F52" s="2">
        <f ca="1">ROUNDDOWN('QMJHL Raw'!E52+((TODAY()-42993)/365),0)</f>
        <v>17</v>
      </c>
      <c r="G52">
        <f>'QMJHL Raw'!F52</f>
        <v>49</v>
      </c>
      <c r="H52" s="1">
        <f>'QMJHL Raw'!U52</f>
        <v>8.5500000000000007</v>
      </c>
      <c r="I52" s="1">
        <f>'QMJHL Raw'!T52</f>
        <v>418.75</v>
      </c>
      <c r="J52">
        <f>'QMJHL Raw'!AH52</f>
        <v>10</v>
      </c>
      <c r="K52">
        <f>'QMJHL Raw'!AI52</f>
        <v>18</v>
      </c>
      <c r="L52" s="1">
        <f t="shared" si="1"/>
        <v>1.4328358208955223</v>
      </c>
      <c r="M52" s="1">
        <f t="shared" si="2"/>
        <v>2.5791044776119403</v>
      </c>
      <c r="N52">
        <f>'QMJHL Raw'!L52</f>
        <v>43</v>
      </c>
      <c r="O52" s="1">
        <f t="shared" si="3"/>
        <v>6.1611940298507468</v>
      </c>
      <c r="P52">
        <f>'QMJHL Raw'!AK52</f>
        <v>1</v>
      </c>
      <c r="Q52">
        <f>'QMJHL Raw'!AN52</f>
        <v>9</v>
      </c>
      <c r="R52">
        <f>'QMJHL Raw'!AQ52</f>
        <v>33</v>
      </c>
      <c r="S52" s="1">
        <f t="shared" si="4"/>
        <v>2.3255813953488373</v>
      </c>
      <c r="T52" s="1">
        <f t="shared" si="5"/>
        <v>20.930232558139537</v>
      </c>
      <c r="U52" s="1">
        <f t="shared" si="6"/>
        <v>76.744186046511629</v>
      </c>
      <c r="V52">
        <f>'QMJHL Raw'!J52</f>
        <v>4</v>
      </c>
      <c r="W52" s="1">
        <f t="shared" si="7"/>
        <v>0.57313432835820899</v>
      </c>
      <c r="X52">
        <f>'QMJHL Raw'!G52</f>
        <v>3</v>
      </c>
      <c r="Y52" s="1">
        <f t="shared" si="8"/>
        <v>0.42985074626865671</v>
      </c>
      <c r="Z52">
        <f>'QMJHL Raw'!AJ52</f>
        <v>0</v>
      </c>
      <c r="AA52">
        <f>'QMJHL Raw'!AM52</f>
        <v>1</v>
      </c>
      <c r="AB52">
        <f>'QMJHL Raw'!AP52</f>
        <v>2</v>
      </c>
      <c r="AC52" s="1">
        <f t="shared" si="9"/>
        <v>3.9320382933213578</v>
      </c>
      <c r="AD52" s="1">
        <f t="shared" si="10"/>
        <v>0.56339653158037362</v>
      </c>
      <c r="AE52" s="1">
        <f t="shared" si="11"/>
        <v>6.9767441860465116</v>
      </c>
      <c r="AF52" s="1">
        <f t="shared" si="12"/>
        <v>9.1442751007473433</v>
      </c>
      <c r="AG52">
        <f>'QMJHL Raw'!AB52</f>
        <v>12.68</v>
      </c>
      <c r="AH52">
        <f>'QMJHL Raw'!AC52</f>
        <v>12.93</v>
      </c>
      <c r="AI52">
        <f>'QMJHL Raw'!AD52</f>
        <v>47.3</v>
      </c>
      <c r="AJ52">
        <f>'QMJHL Raw'!AE52</f>
        <v>49.61</v>
      </c>
    </row>
    <row r="53" spans="1:36" x14ac:dyDescent="0.2">
      <c r="A53" t="str">
        <f>'QMJHL Raw'!B53</f>
        <v>Bailey Webster</v>
      </c>
      <c r="B53" t="s">
        <v>1749</v>
      </c>
      <c r="C53" t="str">
        <f>'QMJHL Raw'!C53</f>
        <v>D</v>
      </c>
      <c r="D53" t="str">
        <f t="shared" si="0"/>
        <v>D</v>
      </c>
      <c r="E53" t="str">
        <f>IF(ISNUMBER(SEARCH("/",'QMJHL Raw'!D53)),"Multiple",'QMJHL Raw'!D53)</f>
        <v>SNB</v>
      </c>
      <c r="F53" s="2">
        <f ca="1">ROUNDDOWN('QMJHL Raw'!E53+((TODAY()-42993)/365),0)</f>
        <v>20</v>
      </c>
      <c r="G53">
        <f>'QMJHL Raw'!F53</f>
        <v>67</v>
      </c>
      <c r="H53" s="1">
        <f>'QMJHL Raw'!U53</f>
        <v>14.47</v>
      </c>
      <c r="I53" s="1">
        <f>'QMJHL Raw'!T53</f>
        <v>969.63</v>
      </c>
      <c r="J53">
        <f>'QMJHL Raw'!AH53</f>
        <v>44</v>
      </c>
      <c r="K53">
        <f>'QMJHL Raw'!AI53</f>
        <v>66</v>
      </c>
      <c r="L53" s="1">
        <f t="shared" si="1"/>
        <v>2.7226880356424616</v>
      </c>
      <c r="M53" s="1">
        <f t="shared" si="2"/>
        <v>4.0840320534636927</v>
      </c>
      <c r="N53">
        <f>'QMJHL Raw'!L53</f>
        <v>54</v>
      </c>
      <c r="O53" s="1">
        <f t="shared" si="3"/>
        <v>3.3414807710157484</v>
      </c>
      <c r="P53">
        <f>'QMJHL Raw'!AK53</f>
        <v>0</v>
      </c>
      <c r="Q53">
        <f>'QMJHL Raw'!AN53</f>
        <v>0</v>
      </c>
      <c r="R53">
        <f>'QMJHL Raw'!AQ53</f>
        <v>54</v>
      </c>
      <c r="S53" s="1">
        <f t="shared" si="4"/>
        <v>0</v>
      </c>
      <c r="T53" s="1">
        <f t="shared" si="5"/>
        <v>0</v>
      </c>
      <c r="U53" s="1">
        <f t="shared" si="6"/>
        <v>100</v>
      </c>
      <c r="V53">
        <f>'QMJHL Raw'!J53</f>
        <v>5</v>
      </c>
      <c r="W53" s="1">
        <f t="shared" si="7"/>
        <v>0.30939636768664336</v>
      </c>
      <c r="X53">
        <f>'QMJHL Raw'!G53</f>
        <v>1</v>
      </c>
      <c r="Y53" s="1">
        <f t="shared" si="8"/>
        <v>6.187927353732868E-2</v>
      </c>
      <c r="Z53">
        <f>'QMJHL Raw'!AJ53</f>
        <v>0</v>
      </c>
      <c r="AA53">
        <f>'QMJHL Raw'!AM53</f>
        <v>0</v>
      </c>
      <c r="AB53">
        <f>'QMJHL Raw'!AP53</f>
        <v>1</v>
      </c>
      <c r="AC53" s="1">
        <f t="shared" si="9"/>
        <v>3.3931089530397767</v>
      </c>
      <c r="AD53" s="1">
        <f t="shared" si="10"/>
        <v>0.20996311704710727</v>
      </c>
      <c r="AE53" s="1">
        <f t="shared" si="11"/>
        <v>1.8518518518518516</v>
      </c>
      <c r="AF53" s="1">
        <f t="shared" si="12"/>
        <v>6.2835350982218081</v>
      </c>
      <c r="AG53">
        <f>'QMJHL Raw'!AB53</f>
        <v>13.1</v>
      </c>
      <c r="AH53">
        <f>'QMJHL Raw'!AC53</f>
        <v>13.07</v>
      </c>
      <c r="AI53">
        <f>'QMJHL Raw'!AD53</f>
        <v>39.340000000000003</v>
      </c>
      <c r="AJ53">
        <f>'QMJHL Raw'!AE53</f>
        <v>52.2</v>
      </c>
    </row>
    <row r="54" spans="1:36" x14ac:dyDescent="0.2">
      <c r="A54" t="str">
        <f>'QMJHL Raw'!B54</f>
        <v>Barrett Dachyshyn</v>
      </c>
      <c r="B54" t="s">
        <v>1749</v>
      </c>
      <c r="C54" t="str">
        <f>'QMJHL Raw'!C54</f>
        <v>RW</v>
      </c>
      <c r="D54" t="str">
        <f t="shared" si="0"/>
        <v>F</v>
      </c>
      <c r="E54" t="str">
        <f>IF(ISNUMBER(SEARCH("/",'QMJHL Raw'!D54)),"Multiple",'QMJHL Raw'!D54)</f>
        <v>HAL</v>
      </c>
      <c r="F54" s="2">
        <f ca="1">ROUNDDOWN('QMJHL Raw'!E54+((TODAY()-42993)/365),0)</f>
        <v>19</v>
      </c>
      <c r="G54">
        <f>'QMJHL Raw'!F54</f>
        <v>52</v>
      </c>
      <c r="H54" s="1">
        <f>'QMJHL Raw'!U54</f>
        <v>7.26</v>
      </c>
      <c r="I54" s="1">
        <f>'QMJHL Raw'!T54</f>
        <v>377.42</v>
      </c>
      <c r="J54">
        <f>'QMJHL Raw'!AH54</f>
        <v>8</v>
      </c>
      <c r="K54">
        <f>'QMJHL Raw'!AI54</f>
        <v>15</v>
      </c>
      <c r="L54" s="1">
        <f t="shared" si="1"/>
        <v>1.2717926977902601</v>
      </c>
      <c r="M54" s="1">
        <f t="shared" si="2"/>
        <v>2.3846113083567375</v>
      </c>
      <c r="N54">
        <f>'QMJHL Raw'!L54</f>
        <v>41</v>
      </c>
      <c r="O54" s="1">
        <f t="shared" si="3"/>
        <v>6.5179375761750835</v>
      </c>
      <c r="P54">
        <f>'QMJHL Raw'!AK54</f>
        <v>2</v>
      </c>
      <c r="Q54">
        <f>'QMJHL Raw'!AN54</f>
        <v>6</v>
      </c>
      <c r="R54">
        <f>'QMJHL Raw'!AQ54</f>
        <v>33</v>
      </c>
      <c r="S54" s="1">
        <f t="shared" si="4"/>
        <v>4.8780487804878048</v>
      </c>
      <c r="T54" s="1">
        <f t="shared" si="5"/>
        <v>14.634146341463413</v>
      </c>
      <c r="U54" s="1">
        <f t="shared" si="6"/>
        <v>80.487804878048792</v>
      </c>
      <c r="V54">
        <f>'QMJHL Raw'!J54</f>
        <v>3</v>
      </c>
      <c r="W54" s="1">
        <f t="shared" si="7"/>
        <v>0.4769222616713476</v>
      </c>
      <c r="X54">
        <f>'QMJHL Raw'!G54</f>
        <v>1</v>
      </c>
      <c r="Y54" s="1">
        <f t="shared" si="8"/>
        <v>0.15897408722378251</v>
      </c>
      <c r="Z54">
        <f>'QMJHL Raw'!AJ54</f>
        <v>0</v>
      </c>
      <c r="AA54">
        <f>'QMJHL Raw'!AM54</f>
        <v>0</v>
      </c>
      <c r="AB54">
        <f>'QMJHL Raw'!AP54</f>
        <v>1</v>
      </c>
      <c r="AC54" s="1">
        <f t="shared" si="9"/>
        <v>3.6453610355511392</v>
      </c>
      <c r="AD54" s="1">
        <f t="shared" si="10"/>
        <v>0.57951794322788497</v>
      </c>
      <c r="AE54" s="1">
        <f t="shared" si="11"/>
        <v>2.4390243902439024</v>
      </c>
      <c r="AF54" s="1">
        <f t="shared" si="12"/>
        <v>8.8911244769539977</v>
      </c>
      <c r="AG54">
        <f>'QMJHL Raw'!AB54</f>
        <v>11.71</v>
      </c>
      <c r="AH54">
        <f>'QMJHL Raw'!AC54</f>
        <v>12.82</v>
      </c>
      <c r="AI54">
        <f>'QMJHL Raw'!AD54</f>
        <v>53.41</v>
      </c>
      <c r="AJ54">
        <f>'QMJHL Raw'!AE54</f>
        <v>49.39</v>
      </c>
    </row>
    <row r="55" spans="1:36" x14ac:dyDescent="0.2">
      <c r="A55" t="str">
        <f>'QMJHL Raw'!B55</f>
        <v>Bastian Eckl</v>
      </c>
      <c r="B55" t="s">
        <v>1749</v>
      </c>
      <c r="C55" t="str">
        <f>'QMJHL Raw'!C55</f>
        <v>RW</v>
      </c>
      <c r="D55" t="str">
        <f t="shared" si="0"/>
        <v>F</v>
      </c>
      <c r="E55" t="str">
        <f>IF(ISNUMBER(SEARCH("/",'QMJHL Raw'!D55)),"Multiple",'QMJHL Raw'!D55)</f>
        <v>DRU</v>
      </c>
      <c r="F55" s="2">
        <f ca="1">ROUNDDOWN('QMJHL Raw'!E55+((TODAY()-42993)/365),0)</f>
        <v>17</v>
      </c>
      <c r="G55">
        <f>'QMJHL Raw'!F55</f>
        <v>46</v>
      </c>
      <c r="H55" s="1">
        <f>'QMJHL Raw'!U55</f>
        <v>9.01</v>
      </c>
      <c r="I55" s="1">
        <f>'QMJHL Raw'!T55</f>
        <v>414.25</v>
      </c>
      <c r="J55">
        <f>'QMJHL Raw'!AH55</f>
        <v>21</v>
      </c>
      <c r="K55">
        <f>'QMJHL Raw'!AI55</f>
        <v>12</v>
      </c>
      <c r="L55" s="1">
        <f t="shared" si="1"/>
        <v>3.0416415208207601</v>
      </c>
      <c r="M55" s="1">
        <f t="shared" si="2"/>
        <v>1.7380808690404344</v>
      </c>
      <c r="N55">
        <f>'QMJHL Raw'!L55</f>
        <v>52</v>
      </c>
      <c r="O55" s="1">
        <f t="shared" si="3"/>
        <v>7.5316837658418834</v>
      </c>
      <c r="P55">
        <f>'QMJHL Raw'!AK55</f>
        <v>4</v>
      </c>
      <c r="Q55">
        <f>'QMJHL Raw'!AN55</f>
        <v>11</v>
      </c>
      <c r="R55">
        <f>'QMJHL Raw'!AQ55</f>
        <v>37</v>
      </c>
      <c r="S55" s="1">
        <f t="shared" si="4"/>
        <v>7.6923076923076925</v>
      </c>
      <c r="T55" s="1">
        <f t="shared" si="5"/>
        <v>21.153846153846153</v>
      </c>
      <c r="U55" s="1">
        <f t="shared" si="6"/>
        <v>71.15384615384616</v>
      </c>
      <c r="V55">
        <f>'QMJHL Raw'!J55</f>
        <v>9</v>
      </c>
      <c r="W55" s="1">
        <f t="shared" si="7"/>
        <v>1.303560651780326</v>
      </c>
      <c r="X55">
        <f>'QMJHL Raw'!G55</f>
        <v>2</v>
      </c>
      <c r="Y55" s="1">
        <f t="shared" si="8"/>
        <v>0.28968014484007243</v>
      </c>
      <c r="Z55">
        <f>'QMJHL Raw'!AJ55</f>
        <v>2</v>
      </c>
      <c r="AA55">
        <f>'QMJHL Raw'!AM55</f>
        <v>0</v>
      </c>
      <c r="AB55">
        <f>'QMJHL Raw'!AP55</f>
        <v>0</v>
      </c>
      <c r="AC55" s="1">
        <f t="shared" si="9"/>
        <v>5.2897344785614218</v>
      </c>
      <c r="AD55" s="1">
        <f t="shared" si="10"/>
        <v>0.76616552495759882</v>
      </c>
      <c r="AE55" s="1">
        <f t="shared" si="11"/>
        <v>3.8461538461538463</v>
      </c>
      <c r="AF55" s="1">
        <f t="shared" si="12"/>
        <v>10.172566304925812</v>
      </c>
      <c r="AG55">
        <f>'QMJHL Raw'!AB55</f>
        <v>13.12</v>
      </c>
      <c r="AH55">
        <f>'QMJHL Raw'!AC55</f>
        <v>12.68</v>
      </c>
      <c r="AI55">
        <f>'QMJHL Raw'!AD55</f>
        <v>59.53</v>
      </c>
      <c r="AJ55">
        <f>'QMJHL Raw'!AE55</f>
        <v>48.69</v>
      </c>
    </row>
    <row r="56" spans="1:36" x14ac:dyDescent="0.2">
      <c r="A56" t="str">
        <f>'QMJHL Raw'!B56</f>
        <v>Ben Higgins</v>
      </c>
      <c r="B56" t="s">
        <v>1749</v>
      </c>
      <c r="C56" t="str">
        <f>'QMJHL Raw'!C56</f>
        <v>C</v>
      </c>
      <c r="D56" t="str">
        <f t="shared" si="0"/>
        <v>F</v>
      </c>
      <c r="E56" t="str">
        <f>IF(ISNUMBER(SEARCH("/",'QMJHL Raw'!D56)),"Multiple",'QMJHL Raw'!D56)</f>
        <v>HAL</v>
      </c>
      <c r="F56" s="2">
        <f ca="1">ROUNDDOWN('QMJHL Raw'!E56+((TODAY()-42993)/365),0)</f>
        <v>19</v>
      </c>
      <c r="G56">
        <f>'QMJHL Raw'!F56</f>
        <v>65</v>
      </c>
      <c r="H56" s="1">
        <f>'QMJHL Raw'!U56</f>
        <v>7.98</v>
      </c>
      <c r="I56" s="1">
        <f>'QMJHL Raw'!T56</f>
        <v>519.01</v>
      </c>
      <c r="J56">
        <f>'QMJHL Raw'!AH56</f>
        <v>20</v>
      </c>
      <c r="K56">
        <f>'QMJHL Raw'!AI56</f>
        <v>16</v>
      </c>
      <c r="L56" s="1">
        <f t="shared" si="1"/>
        <v>2.3120941793029037</v>
      </c>
      <c r="M56" s="1">
        <f t="shared" si="2"/>
        <v>1.849675343442323</v>
      </c>
      <c r="N56">
        <f>'QMJHL Raw'!L56</f>
        <v>47</v>
      </c>
      <c r="O56" s="1">
        <f t="shared" si="3"/>
        <v>5.4334213213618234</v>
      </c>
      <c r="P56">
        <f>'QMJHL Raw'!AK56</f>
        <v>3</v>
      </c>
      <c r="Q56">
        <f>'QMJHL Raw'!AN56</f>
        <v>16</v>
      </c>
      <c r="R56">
        <f>'QMJHL Raw'!AQ56</f>
        <v>28</v>
      </c>
      <c r="S56" s="1">
        <f t="shared" si="4"/>
        <v>6.3829787234042552</v>
      </c>
      <c r="T56" s="1">
        <f t="shared" si="5"/>
        <v>34.042553191489361</v>
      </c>
      <c r="U56" s="1">
        <f t="shared" si="6"/>
        <v>59.574468085106382</v>
      </c>
      <c r="V56">
        <f>'QMJHL Raw'!J56</f>
        <v>9</v>
      </c>
      <c r="W56" s="1">
        <f t="shared" si="7"/>
        <v>1.0404423806863066</v>
      </c>
      <c r="X56">
        <f>'QMJHL Raw'!G56</f>
        <v>4</v>
      </c>
      <c r="Y56" s="1">
        <f t="shared" si="8"/>
        <v>0.46241883586058075</v>
      </c>
      <c r="Z56">
        <f>'QMJHL Raw'!AJ56</f>
        <v>1</v>
      </c>
      <c r="AA56">
        <f>'QMJHL Raw'!AM56</f>
        <v>3</v>
      </c>
      <c r="AB56">
        <f>'QMJHL Raw'!AP56</f>
        <v>0</v>
      </c>
      <c r="AC56" s="1">
        <f t="shared" si="9"/>
        <v>5.3684184056047419</v>
      </c>
      <c r="AD56" s="1">
        <f t="shared" si="10"/>
        <v>0.62061444738306493</v>
      </c>
      <c r="AE56" s="1">
        <f t="shared" si="11"/>
        <v>8.5106382978723403</v>
      </c>
      <c r="AF56" s="1">
        <f t="shared" si="12"/>
        <v>11.422166820435621</v>
      </c>
      <c r="AG56">
        <f>'QMJHL Raw'!AB56</f>
        <v>12.3</v>
      </c>
      <c r="AH56">
        <f>'QMJHL Raw'!AC56</f>
        <v>12.73</v>
      </c>
      <c r="AI56">
        <f>'QMJHL Raw'!AD56</f>
        <v>52.05</v>
      </c>
      <c r="AJ56">
        <f>'QMJHL Raw'!AE56</f>
        <v>48.45</v>
      </c>
    </row>
    <row r="57" spans="1:36" x14ac:dyDescent="0.2">
      <c r="A57" t="str">
        <f>'QMJHL Raw'!B57</f>
        <v>Ben Reid</v>
      </c>
      <c r="B57" t="s">
        <v>1749</v>
      </c>
      <c r="C57" t="str">
        <f>'QMJHL Raw'!C57</f>
        <v>RW</v>
      </c>
      <c r="D57" t="str">
        <f t="shared" si="0"/>
        <v>F</v>
      </c>
      <c r="E57" t="str">
        <f>IF(ISNUMBER(SEARCH("/",'QMJHL Raw'!D57)),"Multiple",'QMJHL Raw'!D57)</f>
        <v>SNB</v>
      </c>
      <c r="F57" s="2">
        <f ca="1">ROUNDDOWN('QMJHL Raw'!E57+((TODAY()-42993)/365),0)</f>
        <v>18</v>
      </c>
      <c r="G57">
        <f>'QMJHL Raw'!F57</f>
        <v>35</v>
      </c>
      <c r="H57" s="1">
        <f>'QMJHL Raw'!U57</f>
        <v>10.77</v>
      </c>
      <c r="I57" s="1">
        <f>'QMJHL Raw'!T57</f>
        <v>377.07</v>
      </c>
      <c r="J57">
        <f>'QMJHL Raw'!AH57</f>
        <v>15</v>
      </c>
      <c r="K57">
        <f>'QMJHL Raw'!AI57</f>
        <v>24</v>
      </c>
      <c r="L57" s="1">
        <f t="shared" si="1"/>
        <v>2.3868247275041767</v>
      </c>
      <c r="M57" s="1">
        <f t="shared" si="2"/>
        <v>3.8189195640066833</v>
      </c>
      <c r="N57">
        <f>'QMJHL Raw'!L57</f>
        <v>38</v>
      </c>
      <c r="O57" s="1">
        <f t="shared" si="3"/>
        <v>6.0466226430105818</v>
      </c>
      <c r="P57">
        <f>'QMJHL Raw'!AK57</f>
        <v>1</v>
      </c>
      <c r="Q57">
        <f>'QMJHL Raw'!AN57</f>
        <v>9</v>
      </c>
      <c r="R57">
        <f>'QMJHL Raw'!AQ57</f>
        <v>28</v>
      </c>
      <c r="S57" s="1">
        <f t="shared" si="4"/>
        <v>2.6315789473684208</v>
      </c>
      <c r="T57" s="1">
        <f t="shared" si="5"/>
        <v>23.684210526315788</v>
      </c>
      <c r="U57" s="1">
        <f t="shared" si="6"/>
        <v>73.68421052631578</v>
      </c>
      <c r="V57">
        <f>'QMJHL Raw'!J57</f>
        <v>9</v>
      </c>
      <c r="W57" s="1">
        <f t="shared" si="7"/>
        <v>1.4320948365025061</v>
      </c>
      <c r="X57">
        <f>'QMJHL Raw'!G57</f>
        <v>5</v>
      </c>
      <c r="Y57" s="1">
        <f t="shared" si="8"/>
        <v>0.79560824250139228</v>
      </c>
      <c r="Z57">
        <f>'QMJHL Raw'!AJ57</f>
        <v>0</v>
      </c>
      <c r="AA57">
        <f>'QMJHL Raw'!AM57</f>
        <v>3</v>
      </c>
      <c r="AB57">
        <f>'QMJHL Raw'!AP57</f>
        <v>2</v>
      </c>
      <c r="AC57" s="1">
        <f t="shared" si="9"/>
        <v>3.6178615384102675</v>
      </c>
      <c r="AD57" s="1">
        <f t="shared" si="10"/>
        <v>0.57568009203759518</v>
      </c>
      <c r="AE57" s="1">
        <f t="shared" si="11"/>
        <v>13.157894736842104</v>
      </c>
      <c r="AF57" s="1">
        <f t="shared" si="12"/>
        <v>9.5206882589743884</v>
      </c>
      <c r="AG57">
        <f>'QMJHL Raw'!AB57</f>
        <v>12.75</v>
      </c>
      <c r="AH57">
        <f>'QMJHL Raw'!AC57</f>
        <v>12.96</v>
      </c>
      <c r="AI57">
        <f>'QMJHL Raw'!AD57</f>
        <v>40.5</v>
      </c>
      <c r="AJ57">
        <f>'QMJHL Raw'!AE57</f>
        <v>54.2</v>
      </c>
    </row>
    <row r="58" spans="1:36" x14ac:dyDescent="0.2">
      <c r="A58" t="str">
        <f>'QMJHL Raw'!B58</f>
        <v>Benjamin Dion</v>
      </c>
      <c r="B58" t="s">
        <v>1749</v>
      </c>
      <c r="C58" t="str">
        <f>'QMJHL Raw'!C58</f>
        <v>LW</v>
      </c>
      <c r="D58" t="str">
        <f t="shared" si="0"/>
        <v>F</v>
      </c>
      <c r="E58" t="str">
        <f>IF(ISNUMBER(SEARCH("/",'QMJHL Raw'!D58)),"Multiple",'QMJHL Raw'!D58)</f>
        <v>VDO</v>
      </c>
      <c r="F58" s="2">
        <f ca="1">ROUNDDOWN('QMJHL Raw'!E58+((TODAY()-42993)/365),0)</f>
        <v>17</v>
      </c>
      <c r="G58">
        <f>'QMJHL Raw'!F58</f>
        <v>59</v>
      </c>
      <c r="H58" s="1">
        <f>'QMJHL Raw'!U58</f>
        <v>8.8800000000000008</v>
      </c>
      <c r="I58" s="1">
        <f>'QMJHL Raw'!T58</f>
        <v>523.69000000000005</v>
      </c>
      <c r="J58">
        <f>'QMJHL Raw'!AH58</f>
        <v>10</v>
      </c>
      <c r="K58">
        <f>'QMJHL Raw'!AI58</f>
        <v>31</v>
      </c>
      <c r="L58" s="1">
        <f t="shared" si="1"/>
        <v>1.1457159770092993</v>
      </c>
      <c r="M58" s="1">
        <f t="shared" si="2"/>
        <v>3.5517195287288277</v>
      </c>
      <c r="N58">
        <f>'QMJHL Raw'!L58</f>
        <v>33</v>
      </c>
      <c r="O58" s="1">
        <f t="shared" si="3"/>
        <v>3.7808627241306878</v>
      </c>
      <c r="P58">
        <f>'QMJHL Raw'!AK58</f>
        <v>1</v>
      </c>
      <c r="Q58">
        <f>'QMJHL Raw'!AN58</f>
        <v>3</v>
      </c>
      <c r="R58">
        <f>'QMJHL Raw'!AQ58</f>
        <v>29</v>
      </c>
      <c r="S58" s="1">
        <f t="shared" si="4"/>
        <v>3.0303030303030303</v>
      </c>
      <c r="T58" s="1">
        <f t="shared" si="5"/>
        <v>9.0909090909090917</v>
      </c>
      <c r="U58" s="1">
        <f t="shared" si="6"/>
        <v>87.878787878787875</v>
      </c>
      <c r="V58">
        <f>'QMJHL Raw'!J58</f>
        <v>3</v>
      </c>
      <c r="W58" s="1">
        <f t="shared" si="7"/>
        <v>0.3437147931027898</v>
      </c>
      <c r="X58">
        <f>'QMJHL Raw'!G58</f>
        <v>2</v>
      </c>
      <c r="Y58" s="1">
        <f t="shared" si="8"/>
        <v>0.22914319540185984</v>
      </c>
      <c r="Z58">
        <f>'QMJHL Raw'!AJ58</f>
        <v>0</v>
      </c>
      <c r="AA58">
        <f>'QMJHL Raw'!AM58</f>
        <v>1</v>
      </c>
      <c r="AB58">
        <f>'QMJHL Raw'!AP58</f>
        <v>1</v>
      </c>
      <c r="AC58" s="1">
        <f t="shared" si="9"/>
        <v>2.6081224050532956</v>
      </c>
      <c r="AD58" s="1">
        <f t="shared" si="10"/>
        <v>0.29881675094654797</v>
      </c>
      <c r="AE58" s="1">
        <f t="shared" si="11"/>
        <v>6.0606060606060606</v>
      </c>
      <c r="AF58" s="1">
        <f t="shared" si="12"/>
        <v>7.9034012274342285</v>
      </c>
      <c r="AG58">
        <f>'QMJHL Raw'!AB58</f>
        <v>12.03</v>
      </c>
      <c r="AH58">
        <f>'QMJHL Raw'!AC58</f>
        <v>12.42</v>
      </c>
      <c r="AI58">
        <f>'QMJHL Raw'!AD58</f>
        <v>32.090000000000003</v>
      </c>
      <c r="AJ58">
        <f>'QMJHL Raw'!AE58</f>
        <v>51.17</v>
      </c>
    </row>
    <row r="59" spans="1:36" x14ac:dyDescent="0.2">
      <c r="A59" t="str">
        <f>'QMJHL Raw'!B59</f>
        <v>Benjamin Gagne</v>
      </c>
      <c r="B59" t="s">
        <v>1749</v>
      </c>
      <c r="C59" t="str">
        <f>'QMJHL Raw'!C59</f>
        <v>D</v>
      </c>
      <c r="D59" t="str">
        <f t="shared" si="0"/>
        <v>D</v>
      </c>
      <c r="E59" t="str">
        <f>IF(ISNUMBER(SEARCH("/",'QMJHL Raw'!D59)),"Multiple",'QMJHL Raw'!D59)</f>
        <v>QUE</v>
      </c>
      <c r="F59" s="2">
        <f ca="1">ROUNDDOWN('QMJHL Raw'!E59+((TODAY()-42993)/365),0)</f>
        <v>19</v>
      </c>
      <c r="G59">
        <f>'QMJHL Raw'!F59</f>
        <v>66</v>
      </c>
      <c r="H59" s="1">
        <f>'QMJHL Raw'!U59</f>
        <v>16.54</v>
      </c>
      <c r="I59" s="1">
        <f>'QMJHL Raw'!T59</f>
        <v>1091.5</v>
      </c>
      <c r="J59">
        <f>'QMJHL Raw'!AH59</f>
        <v>55</v>
      </c>
      <c r="K59">
        <f>'QMJHL Raw'!AI59</f>
        <v>55</v>
      </c>
      <c r="L59" s="1">
        <f t="shared" si="1"/>
        <v>3.0233623453962437</v>
      </c>
      <c r="M59" s="1">
        <f t="shared" si="2"/>
        <v>3.0233623453962437</v>
      </c>
      <c r="N59">
        <f>'QMJHL Raw'!L59</f>
        <v>110</v>
      </c>
      <c r="O59" s="1">
        <f t="shared" si="3"/>
        <v>6.0467246907924874</v>
      </c>
      <c r="P59">
        <f>'QMJHL Raw'!AK59</f>
        <v>4</v>
      </c>
      <c r="Q59">
        <f>'QMJHL Raw'!AN59</f>
        <v>5</v>
      </c>
      <c r="R59">
        <f>'QMJHL Raw'!AQ59</f>
        <v>101</v>
      </c>
      <c r="S59" s="1">
        <f t="shared" si="4"/>
        <v>3.6363636363636362</v>
      </c>
      <c r="T59" s="1">
        <f t="shared" si="5"/>
        <v>4.5454545454545459</v>
      </c>
      <c r="U59" s="1">
        <f t="shared" si="6"/>
        <v>91.818181818181827</v>
      </c>
      <c r="V59">
        <f>'QMJHL Raw'!J59</f>
        <v>11</v>
      </c>
      <c r="W59" s="1">
        <f t="shared" si="7"/>
        <v>0.60467246907924876</v>
      </c>
      <c r="X59">
        <f>'QMJHL Raw'!G59</f>
        <v>4</v>
      </c>
      <c r="Y59" s="1">
        <f t="shared" si="8"/>
        <v>0.21988089784699955</v>
      </c>
      <c r="Z59">
        <f>'QMJHL Raw'!AJ59</f>
        <v>1</v>
      </c>
      <c r="AA59">
        <f>'QMJHL Raw'!AM59</f>
        <v>2</v>
      </c>
      <c r="AB59">
        <f>'QMJHL Raw'!AP59</f>
        <v>1</v>
      </c>
      <c r="AC59" s="1">
        <f t="shared" si="9"/>
        <v>8.2386224570841886</v>
      </c>
      <c r="AD59" s="1">
        <f t="shared" si="10"/>
        <v>0.45287892572153121</v>
      </c>
      <c r="AE59" s="1">
        <f t="shared" si="11"/>
        <v>3.6363636363636362</v>
      </c>
      <c r="AF59" s="1">
        <f t="shared" si="12"/>
        <v>7.4896567791674444</v>
      </c>
      <c r="AG59">
        <f>'QMJHL Raw'!AB59</f>
        <v>12.99</v>
      </c>
      <c r="AH59">
        <f>'QMJHL Raw'!AC59</f>
        <v>13.4</v>
      </c>
      <c r="AI59">
        <f>'QMJHL Raw'!AD59</f>
        <v>51.5</v>
      </c>
      <c r="AJ59">
        <f>'QMJHL Raw'!AE59</f>
        <v>50.57</v>
      </c>
    </row>
    <row r="60" spans="1:36" x14ac:dyDescent="0.2">
      <c r="A60" t="str">
        <f>'QMJHL Raw'!B60</f>
        <v>Benjamin Tardif</v>
      </c>
      <c r="B60" t="s">
        <v>1749</v>
      </c>
      <c r="C60" t="str">
        <f>'QMJHL Raw'!C60</f>
        <v>LW</v>
      </c>
      <c r="D60" t="str">
        <f t="shared" si="0"/>
        <v>F</v>
      </c>
      <c r="E60" t="str">
        <f>IF(ISNUMBER(SEARCH("/",'QMJHL Raw'!D60)),"Multiple",'QMJHL Raw'!D60)</f>
        <v>SHE</v>
      </c>
      <c r="F60" s="2">
        <f ca="1">ROUNDDOWN('QMJHL Raw'!E60+((TODAY()-42993)/365),0)</f>
        <v>18</v>
      </c>
      <c r="G60">
        <f>'QMJHL Raw'!F60</f>
        <v>68</v>
      </c>
      <c r="H60" s="1">
        <f>'QMJHL Raw'!U60</f>
        <v>12.44</v>
      </c>
      <c r="I60" s="1">
        <f>'QMJHL Raw'!T60</f>
        <v>846.16</v>
      </c>
      <c r="J60">
        <f>'QMJHL Raw'!AH60</f>
        <v>39</v>
      </c>
      <c r="K60">
        <f>'QMJHL Raw'!AI60</f>
        <v>39</v>
      </c>
      <c r="L60" s="1">
        <f t="shared" si="1"/>
        <v>2.7654344332041223</v>
      </c>
      <c r="M60" s="1">
        <f t="shared" si="2"/>
        <v>2.7654344332041223</v>
      </c>
      <c r="N60">
        <f>'QMJHL Raw'!L60</f>
        <v>92</v>
      </c>
      <c r="O60" s="1">
        <f t="shared" si="3"/>
        <v>6.5235889193533136</v>
      </c>
      <c r="P60">
        <f>'QMJHL Raw'!AK60</f>
        <v>10</v>
      </c>
      <c r="Q60">
        <f>'QMJHL Raw'!AN60</f>
        <v>15</v>
      </c>
      <c r="R60">
        <f>'QMJHL Raw'!AQ60</f>
        <v>67</v>
      </c>
      <c r="S60" s="1">
        <f t="shared" si="4"/>
        <v>10.869565217391305</v>
      </c>
      <c r="T60" s="1">
        <f t="shared" si="5"/>
        <v>16.304347826086957</v>
      </c>
      <c r="U60" s="1">
        <f t="shared" si="6"/>
        <v>72.826086956521735</v>
      </c>
      <c r="V60">
        <f>'QMJHL Raw'!J60</f>
        <v>22</v>
      </c>
      <c r="W60" s="1">
        <f t="shared" si="7"/>
        <v>1.5599886546279664</v>
      </c>
      <c r="X60">
        <f>'QMJHL Raw'!G60</f>
        <v>14</v>
      </c>
      <c r="Y60" s="1">
        <f t="shared" si="8"/>
        <v>0.99272005294506949</v>
      </c>
      <c r="Z60">
        <f>'QMJHL Raw'!AJ60</f>
        <v>4</v>
      </c>
      <c r="AA60">
        <f>'QMJHL Raw'!AM60</f>
        <v>4</v>
      </c>
      <c r="AB60">
        <f>'QMJHL Raw'!AP60</f>
        <v>6</v>
      </c>
      <c r="AC60" s="1">
        <f t="shared" si="9"/>
        <v>9.3875045706503464</v>
      </c>
      <c r="AD60" s="1">
        <f t="shared" si="10"/>
        <v>0.66565457388557814</v>
      </c>
      <c r="AE60" s="1">
        <f t="shared" si="11"/>
        <v>15.217391304347828</v>
      </c>
      <c r="AF60" s="1">
        <f t="shared" si="12"/>
        <v>10.203809315924289</v>
      </c>
      <c r="AG60">
        <f>'QMJHL Raw'!AB60</f>
        <v>13.07</v>
      </c>
      <c r="AH60">
        <f>'QMJHL Raw'!AC60</f>
        <v>12.86</v>
      </c>
      <c r="AI60">
        <f>'QMJHL Raw'!AD60</f>
        <v>50.13</v>
      </c>
      <c r="AJ60">
        <f>'QMJHL Raw'!AE60</f>
        <v>50.76</v>
      </c>
    </row>
    <row r="61" spans="1:36" x14ac:dyDescent="0.2">
      <c r="A61" t="str">
        <f>'QMJHL Raw'!B61</f>
        <v>Benjamin Thibeault</v>
      </c>
      <c r="B61" t="s">
        <v>1749</v>
      </c>
      <c r="C61" t="str">
        <f>'QMJHL Raw'!C61</f>
        <v>D</v>
      </c>
      <c r="D61" t="str">
        <f t="shared" si="0"/>
        <v>D</v>
      </c>
      <c r="E61" t="str">
        <f>IF(ISNUMBER(SEARCH("/",'QMJHL Raw'!D61)),"Multiple",'QMJHL Raw'!D61)</f>
        <v>VIC</v>
      </c>
      <c r="F61" s="2">
        <f ca="1">ROUNDDOWN('QMJHL Raw'!E61+((TODAY()-42993)/365),0)</f>
        <v>18</v>
      </c>
      <c r="G61">
        <f>'QMJHL Raw'!F61</f>
        <v>25</v>
      </c>
      <c r="H61" s="1">
        <f>'QMJHL Raw'!U61</f>
        <v>9.89</v>
      </c>
      <c r="I61" s="1">
        <f>'QMJHL Raw'!T61</f>
        <v>247.31</v>
      </c>
      <c r="J61">
        <f>'QMJHL Raw'!AH61</f>
        <v>9</v>
      </c>
      <c r="K61">
        <f>'QMJHL Raw'!AI61</f>
        <v>10</v>
      </c>
      <c r="L61" s="1">
        <f t="shared" si="1"/>
        <v>2.1834943997412157</v>
      </c>
      <c r="M61" s="1">
        <f t="shared" si="2"/>
        <v>2.4261048886013503</v>
      </c>
      <c r="N61">
        <f>'QMJHL Raw'!L61</f>
        <v>16</v>
      </c>
      <c r="O61" s="1">
        <f t="shared" si="3"/>
        <v>3.8817678217621605</v>
      </c>
      <c r="P61">
        <f>'QMJHL Raw'!AK61</f>
        <v>0</v>
      </c>
      <c r="Q61">
        <f>'QMJHL Raw'!AN61</f>
        <v>0</v>
      </c>
      <c r="R61">
        <f>'QMJHL Raw'!AQ61</f>
        <v>16</v>
      </c>
      <c r="S61" s="1">
        <f t="shared" si="4"/>
        <v>0</v>
      </c>
      <c r="T61" s="1">
        <f t="shared" si="5"/>
        <v>0</v>
      </c>
      <c r="U61" s="1">
        <f t="shared" si="6"/>
        <v>100</v>
      </c>
      <c r="V61">
        <f>'QMJHL Raw'!J61</f>
        <v>1</v>
      </c>
      <c r="W61" s="1">
        <f t="shared" si="7"/>
        <v>0.24261048886013503</v>
      </c>
      <c r="X61">
        <f>'QMJHL Raw'!G61</f>
        <v>0</v>
      </c>
      <c r="Y61" s="1">
        <f t="shared" si="8"/>
        <v>0</v>
      </c>
      <c r="Z61">
        <f>'QMJHL Raw'!AJ61</f>
        <v>0</v>
      </c>
      <c r="AA61">
        <f>'QMJHL Raw'!AM61</f>
        <v>0</v>
      </c>
      <c r="AB61">
        <f>'QMJHL Raw'!AP61</f>
        <v>0</v>
      </c>
      <c r="AC61" s="1">
        <f t="shared" si="9"/>
        <v>1.0053656157154893</v>
      </c>
      <c r="AD61" s="1">
        <f t="shared" si="10"/>
        <v>0.24391224351190552</v>
      </c>
      <c r="AE61" s="1">
        <f t="shared" si="11"/>
        <v>0</v>
      </c>
      <c r="AF61" s="1">
        <f t="shared" si="12"/>
        <v>6.2835350982218081</v>
      </c>
      <c r="AG61">
        <f>'QMJHL Raw'!AB61</f>
        <v>12.06</v>
      </c>
      <c r="AH61">
        <f>'QMJHL Raw'!AC61</f>
        <v>13</v>
      </c>
      <c r="AI61">
        <f>'QMJHL Raw'!AD61</f>
        <v>44.22</v>
      </c>
      <c r="AJ61">
        <f>'QMJHL Raw'!AE61</f>
        <v>49.35</v>
      </c>
    </row>
    <row r="62" spans="1:36" x14ac:dyDescent="0.2">
      <c r="A62" t="str">
        <f>'QMJHL Raw'!B62</f>
        <v>Benoit-Olivier Groulx</v>
      </c>
      <c r="B62" t="s">
        <v>1749</v>
      </c>
      <c r="C62" t="str">
        <f>'QMJHL Raw'!C62</f>
        <v>LW</v>
      </c>
      <c r="D62" t="str">
        <f t="shared" si="0"/>
        <v>F</v>
      </c>
      <c r="E62" t="str">
        <f>IF(ISNUMBER(SEARCH("/",'QMJHL Raw'!D62)),"Multiple",'QMJHL Raw'!D62)</f>
        <v>HAL</v>
      </c>
      <c r="F62" s="2">
        <f ca="1">ROUNDDOWN('QMJHL Raw'!E62+((TODAY()-42993)/365),0)</f>
        <v>18</v>
      </c>
      <c r="G62">
        <f>'QMJHL Raw'!F62</f>
        <v>68</v>
      </c>
      <c r="H62" s="1">
        <f>'QMJHL Raw'!U62</f>
        <v>13.52</v>
      </c>
      <c r="I62" s="1">
        <f>'QMJHL Raw'!T62</f>
        <v>919.38</v>
      </c>
      <c r="J62">
        <f>'QMJHL Raw'!AH62</f>
        <v>55</v>
      </c>
      <c r="K62">
        <f>'QMJHL Raw'!AI62</f>
        <v>48</v>
      </c>
      <c r="L62" s="1">
        <f t="shared" si="1"/>
        <v>3.5893754486719311</v>
      </c>
      <c r="M62" s="1">
        <f t="shared" si="2"/>
        <v>3.1325458461136853</v>
      </c>
      <c r="N62">
        <f>'QMJHL Raw'!L62</f>
        <v>119</v>
      </c>
      <c r="O62" s="1">
        <f t="shared" si="3"/>
        <v>7.7661032434901776</v>
      </c>
      <c r="P62">
        <f>'QMJHL Raw'!AK62</f>
        <v>18</v>
      </c>
      <c r="Q62">
        <f>'QMJHL Raw'!AN62</f>
        <v>17</v>
      </c>
      <c r="R62">
        <f>'QMJHL Raw'!AQ62</f>
        <v>84</v>
      </c>
      <c r="S62" s="1">
        <f t="shared" si="4"/>
        <v>15.126050420168067</v>
      </c>
      <c r="T62" s="1">
        <f t="shared" si="5"/>
        <v>14.285714285714285</v>
      </c>
      <c r="U62" s="1">
        <f t="shared" si="6"/>
        <v>70.588235294117652</v>
      </c>
      <c r="V62">
        <f>'QMJHL Raw'!J62</f>
        <v>29</v>
      </c>
      <c r="W62" s="1">
        <f t="shared" si="7"/>
        <v>1.8925797820270183</v>
      </c>
      <c r="X62">
        <f>'QMJHL Raw'!G62</f>
        <v>18</v>
      </c>
      <c r="Y62" s="1">
        <f t="shared" si="8"/>
        <v>1.1747046922926319</v>
      </c>
      <c r="Z62">
        <f>'QMJHL Raw'!AJ62</f>
        <v>5</v>
      </c>
      <c r="AA62">
        <f>'QMJHL Raw'!AM62</f>
        <v>5</v>
      </c>
      <c r="AB62">
        <f>'QMJHL Raw'!AP62</f>
        <v>8</v>
      </c>
      <c r="AC62" s="1">
        <f t="shared" si="9"/>
        <v>12.810110240656126</v>
      </c>
      <c r="AD62" s="1">
        <f t="shared" si="10"/>
        <v>0.83600536713803608</v>
      </c>
      <c r="AE62" s="1">
        <f t="shared" si="11"/>
        <v>15.126050420168067</v>
      </c>
      <c r="AF62" s="1">
        <f t="shared" si="12"/>
        <v>10.764798521559769</v>
      </c>
      <c r="AG62">
        <f>'QMJHL Raw'!AB62</f>
        <v>14.04</v>
      </c>
      <c r="AH62">
        <f>'QMJHL Raw'!AC62</f>
        <v>13.14</v>
      </c>
      <c r="AI62">
        <f>'QMJHL Raw'!AD62</f>
        <v>55.37</v>
      </c>
      <c r="AJ62">
        <f>'QMJHL Raw'!AE62</f>
        <v>49.54</v>
      </c>
    </row>
    <row r="63" spans="1:36" x14ac:dyDescent="0.2">
      <c r="A63" t="str">
        <f>'QMJHL Raw'!B63</f>
        <v>Bradley Lalonde</v>
      </c>
      <c r="B63" t="s">
        <v>1749</v>
      </c>
      <c r="C63" t="str">
        <f>'QMJHL Raw'!C63</f>
        <v>D</v>
      </c>
      <c r="D63" t="str">
        <f t="shared" si="0"/>
        <v>D</v>
      </c>
      <c r="E63" t="str">
        <f>IF(ISNUMBER(SEARCH("/",'QMJHL Raw'!D63)),"Multiple",'QMJHL Raw'!D63)</f>
        <v>BAC</v>
      </c>
      <c r="F63" s="2">
        <f ca="1">ROUNDDOWN('QMJHL Raw'!E63+((TODAY()-42993)/365),0)</f>
        <v>20</v>
      </c>
      <c r="G63">
        <f>'QMJHL Raw'!F63</f>
        <v>60</v>
      </c>
      <c r="H63" s="1">
        <f>'QMJHL Raw'!U63</f>
        <v>16.73</v>
      </c>
      <c r="I63" s="1">
        <f>'QMJHL Raw'!T63</f>
        <v>1003.86</v>
      </c>
      <c r="J63">
        <f>'QMJHL Raw'!AH63</f>
        <v>61</v>
      </c>
      <c r="K63">
        <f>'QMJHL Raw'!AI63</f>
        <v>60</v>
      </c>
      <c r="L63" s="1">
        <f t="shared" si="1"/>
        <v>3.6459267228497998</v>
      </c>
      <c r="M63" s="1">
        <f t="shared" si="2"/>
        <v>3.5861574323112784</v>
      </c>
      <c r="N63">
        <f>'QMJHL Raw'!L63</f>
        <v>131</v>
      </c>
      <c r="O63" s="1">
        <f t="shared" si="3"/>
        <v>7.8297770605462906</v>
      </c>
      <c r="P63">
        <f>'QMJHL Raw'!AK63</f>
        <v>0</v>
      </c>
      <c r="Q63">
        <f>'QMJHL Raw'!AN63</f>
        <v>8</v>
      </c>
      <c r="R63">
        <f>'QMJHL Raw'!AQ63</f>
        <v>123</v>
      </c>
      <c r="S63" s="1">
        <f t="shared" si="4"/>
        <v>0</v>
      </c>
      <c r="T63" s="1">
        <f t="shared" si="5"/>
        <v>6.1068702290076331</v>
      </c>
      <c r="U63" s="1">
        <f t="shared" si="6"/>
        <v>93.893129770992374</v>
      </c>
      <c r="V63">
        <f>'QMJHL Raw'!J63</f>
        <v>16</v>
      </c>
      <c r="W63" s="1">
        <f t="shared" si="7"/>
        <v>0.95630864861634091</v>
      </c>
      <c r="X63">
        <f>'QMJHL Raw'!G63</f>
        <v>8</v>
      </c>
      <c r="Y63" s="1">
        <f t="shared" si="8"/>
        <v>0.47815432430817045</v>
      </c>
      <c r="Z63">
        <f>'QMJHL Raw'!AJ63</f>
        <v>0</v>
      </c>
      <c r="AA63">
        <f>'QMJHL Raw'!AM63</f>
        <v>1</v>
      </c>
      <c r="AB63">
        <f>'QMJHL Raw'!AP63</f>
        <v>7</v>
      </c>
      <c r="AC63" s="1">
        <f t="shared" si="9"/>
        <v>9.1588474832650775</v>
      </c>
      <c r="AD63" s="1">
        <f t="shared" si="10"/>
        <v>0.54741781622527508</v>
      </c>
      <c r="AE63" s="1">
        <f t="shared" si="11"/>
        <v>6.1068702290076331</v>
      </c>
      <c r="AF63" s="1">
        <f t="shared" si="12"/>
        <v>6.9914866284466246</v>
      </c>
      <c r="AG63">
        <f>'QMJHL Raw'!AB63</f>
        <v>13</v>
      </c>
      <c r="AH63">
        <f>'QMJHL Raw'!AC63</f>
        <v>13.16</v>
      </c>
      <c r="AI63">
        <f>'QMJHL Raw'!AD63</f>
        <v>48.39</v>
      </c>
      <c r="AJ63">
        <f>'QMJHL Raw'!AE63</f>
        <v>50.2</v>
      </c>
    </row>
    <row r="64" spans="1:36" x14ac:dyDescent="0.2">
      <c r="A64" t="str">
        <f>'QMJHL Raw'!B64</f>
        <v>Brady Pataki</v>
      </c>
      <c r="B64" t="s">
        <v>1749</v>
      </c>
      <c r="C64" t="str">
        <f>'QMJHL Raw'!C64</f>
        <v>RW</v>
      </c>
      <c r="D64" t="str">
        <f t="shared" si="0"/>
        <v>F</v>
      </c>
      <c r="E64" t="str">
        <f>IF(ISNUMBER(SEARCH("/",'QMJHL Raw'!D64)),"Multiple",'QMJHL Raw'!D64)</f>
        <v>MON</v>
      </c>
      <c r="F64" s="2">
        <f ca="1">ROUNDDOWN('QMJHL Raw'!E64+((TODAY()-42993)/365),0)</f>
        <v>19</v>
      </c>
      <c r="G64">
        <f>'QMJHL Raw'!F64</f>
        <v>47</v>
      </c>
      <c r="H64" s="1">
        <f>'QMJHL Raw'!U64</f>
        <v>10.7</v>
      </c>
      <c r="I64" s="1">
        <f>'QMJHL Raw'!T64</f>
        <v>502.98</v>
      </c>
      <c r="J64">
        <f>'QMJHL Raw'!AH64</f>
        <v>15</v>
      </c>
      <c r="K64">
        <f>'QMJHL Raw'!AI64</f>
        <v>33</v>
      </c>
      <c r="L64" s="1">
        <f t="shared" si="1"/>
        <v>1.7893355600620302</v>
      </c>
      <c r="M64" s="1">
        <f t="shared" si="2"/>
        <v>3.9365382321364661</v>
      </c>
      <c r="N64">
        <f>'QMJHL Raw'!L64</f>
        <v>74</v>
      </c>
      <c r="O64" s="1">
        <f t="shared" si="3"/>
        <v>8.8273887629726833</v>
      </c>
      <c r="P64">
        <f>'QMJHL Raw'!AK64</f>
        <v>7</v>
      </c>
      <c r="Q64">
        <f>'QMJHL Raw'!AN64</f>
        <v>13</v>
      </c>
      <c r="R64">
        <f>'QMJHL Raw'!AQ64</f>
        <v>54</v>
      </c>
      <c r="S64" s="1">
        <f t="shared" si="4"/>
        <v>9.4594594594594597</v>
      </c>
      <c r="T64" s="1">
        <f t="shared" si="5"/>
        <v>17.567567567567568</v>
      </c>
      <c r="U64" s="1">
        <f t="shared" si="6"/>
        <v>72.972972972972968</v>
      </c>
      <c r="V64">
        <f>'QMJHL Raw'!J64</f>
        <v>10</v>
      </c>
      <c r="W64" s="1">
        <f t="shared" si="7"/>
        <v>1.1928903733746867</v>
      </c>
      <c r="X64">
        <f>'QMJHL Raw'!G64</f>
        <v>7</v>
      </c>
      <c r="Y64" s="1">
        <f t="shared" si="8"/>
        <v>0.83502326136228078</v>
      </c>
      <c r="Z64">
        <f>'QMJHL Raw'!AJ64</f>
        <v>0</v>
      </c>
      <c r="AA64">
        <f>'QMJHL Raw'!AM64</f>
        <v>5</v>
      </c>
      <c r="AB64">
        <f>'QMJHL Raw'!AP64</f>
        <v>2</v>
      </c>
      <c r="AC64" s="1">
        <f t="shared" si="9"/>
        <v>7.4642902265703208</v>
      </c>
      <c r="AD64" s="1">
        <f t="shared" si="10"/>
        <v>0.89040799553504957</v>
      </c>
      <c r="AE64" s="1">
        <f t="shared" si="11"/>
        <v>9.4594594594594597</v>
      </c>
      <c r="AF64" s="1">
        <f t="shared" si="12"/>
        <v>10.086878684554486</v>
      </c>
      <c r="AG64">
        <f>'QMJHL Raw'!AB64</f>
        <v>12.36</v>
      </c>
      <c r="AH64">
        <f>'QMJHL Raw'!AC64</f>
        <v>12.88</v>
      </c>
      <c r="AI64">
        <f>'QMJHL Raw'!AD64</f>
        <v>41.1</v>
      </c>
      <c r="AJ64">
        <f>'QMJHL Raw'!AE64</f>
        <v>50.52</v>
      </c>
    </row>
    <row r="65" spans="1:36" x14ac:dyDescent="0.2">
      <c r="A65" t="str">
        <f>'QMJHL Raw'!B65</f>
        <v>Braeden Virtue</v>
      </c>
      <c r="B65" t="s">
        <v>1749</v>
      </c>
      <c r="C65" t="str">
        <f>'QMJHL Raw'!C65</f>
        <v>D</v>
      </c>
      <c r="D65" t="str">
        <f t="shared" si="0"/>
        <v>D</v>
      </c>
      <c r="E65" t="str">
        <f>IF(ISNUMBER(SEARCH("/",'QMJHL Raw'!D65)),"Multiple",'QMJHL Raw'!D65)</f>
        <v>QUE</v>
      </c>
      <c r="F65" s="2">
        <f ca="1">ROUNDDOWN('QMJHL Raw'!E65+((TODAY()-42993)/365),0)</f>
        <v>17</v>
      </c>
      <c r="G65">
        <f>'QMJHL Raw'!F65</f>
        <v>27</v>
      </c>
      <c r="H65" s="1">
        <f>'QMJHL Raw'!U65</f>
        <v>10.78</v>
      </c>
      <c r="I65" s="1">
        <f>'QMJHL Raw'!T65</f>
        <v>291.12</v>
      </c>
      <c r="J65">
        <f>'QMJHL Raw'!AH65</f>
        <v>10</v>
      </c>
      <c r="K65">
        <f>'QMJHL Raw'!AI65</f>
        <v>15</v>
      </c>
      <c r="L65" s="1">
        <f t="shared" si="1"/>
        <v>2.0610057708161582</v>
      </c>
      <c r="M65" s="1">
        <f t="shared" si="2"/>
        <v>3.0915086562242373</v>
      </c>
      <c r="N65">
        <f>'QMJHL Raw'!L65</f>
        <v>17</v>
      </c>
      <c r="O65" s="1">
        <f t="shared" si="3"/>
        <v>3.5037098103874693</v>
      </c>
      <c r="P65">
        <f>'QMJHL Raw'!AK65</f>
        <v>0</v>
      </c>
      <c r="Q65">
        <f>'QMJHL Raw'!AN65</f>
        <v>1</v>
      </c>
      <c r="R65">
        <f>'QMJHL Raw'!AQ65</f>
        <v>16</v>
      </c>
      <c r="S65" s="1">
        <f t="shared" si="4"/>
        <v>0</v>
      </c>
      <c r="T65" s="1">
        <f t="shared" si="5"/>
        <v>5.8823529411764701</v>
      </c>
      <c r="U65" s="1">
        <f t="shared" si="6"/>
        <v>94.117647058823522</v>
      </c>
      <c r="V65">
        <f>'QMJHL Raw'!J65</f>
        <v>0</v>
      </c>
      <c r="W65" s="1">
        <f t="shared" si="7"/>
        <v>0</v>
      </c>
      <c r="X65">
        <f>'QMJHL Raw'!G65</f>
        <v>0</v>
      </c>
      <c r="Y65" s="1">
        <f t="shared" si="8"/>
        <v>0</v>
      </c>
      <c r="Z65">
        <f>'QMJHL Raw'!AJ65</f>
        <v>0</v>
      </c>
      <c r="AA65">
        <f>'QMJHL Raw'!AM65</f>
        <v>0</v>
      </c>
      <c r="AB65">
        <f>'QMJHL Raw'!AP65</f>
        <v>0</v>
      </c>
      <c r="AC65" s="1">
        <f t="shared" si="9"/>
        <v>1.1841280297720211</v>
      </c>
      <c r="AD65" s="1">
        <f t="shared" si="10"/>
        <v>0.24404947027453031</v>
      </c>
      <c r="AE65" s="1">
        <f t="shared" si="11"/>
        <v>0</v>
      </c>
      <c r="AF65" s="1">
        <f t="shared" si="12"/>
        <v>6.9654589986589484</v>
      </c>
      <c r="AG65">
        <f>'QMJHL Raw'!AB65</f>
        <v>12.75</v>
      </c>
      <c r="AH65">
        <f>'QMJHL Raw'!AC65</f>
        <v>12.46</v>
      </c>
      <c r="AI65">
        <f>'QMJHL Raw'!AD65</f>
        <v>49.66</v>
      </c>
      <c r="AJ65">
        <f>'QMJHL Raw'!AE65</f>
        <v>45.84</v>
      </c>
    </row>
    <row r="66" spans="1:36" x14ac:dyDescent="0.2">
      <c r="A66" t="str">
        <f>'QMJHL Raw'!B66</f>
        <v>Brandon Frattaroli</v>
      </c>
      <c r="B66" t="s">
        <v>1749</v>
      </c>
      <c r="C66" t="str">
        <f>'QMJHL Raw'!C66</f>
        <v>D</v>
      </c>
      <c r="D66" t="str">
        <f t="shared" si="0"/>
        <v>D</v>
      </c>
      <c r="E66" t="str">
        <f>IF(ISNUMBER(SEARCH("/",'QMJHL Raw'!D66)),"Multiple",'QMJHL Raw'!D66)</f>
        <v>GAT</v>
      </c>
      <c r="F66" s="2">
        <f ca="1">ROUNDDOWN('QMJHL Raw'!E66+((TODAY()-42993)/365),0)</f>
        <v>17</v>
      </c>
      <c r="G66">
        <f>'QMJHL Raw'!F66</f>
        <v>6</v>
      </c>
      <c r="H66" s="1">
        <f>'QMJHL Raw'!U66</f>
        <v>11.68</v>
      </c>
      <c r="I66" s="1">
        <f>'QMJHL Raw'!T66</f>
        <v>70.069999999999993</v>
      </c>
      <c r="J66">
        <f>'QMJHL Raw'!AH66</f>
        <v>3</v>
      </c>
      <c r="K66">
        <f>'QMJHL Raw'!AI66</f>
        <v>3</v>
      </c>
      <c r="L66" s="1">
        <f t="shared" si="1"/>
        <v>2.568859711716855</v>
      </c>
      <c r="M66" s="1">
        <f t="shared" si="2"/>
        <v>2.568859711716855</v>
      </c>
      <c r="N66">
        <f>'QMJHL Raw'!L66</f>
        <v>2</v>
      </c>
      <c r="O66" s="1">
        <f t="shared" si="3"/>
        <v>1.7125731411445699</v>
      </c>
      <c r="P66">
        <f>'QMJHL Raw'!AK66</f>
        <v>0</v>
      </c>
      <c r="Q66">
        <f>'QMJHL Raw'!AN66</f>
        <v>0</v>
      </c>
      <c r="R66">
        <f>'QMJHL Raw'!AQ66</f>
        <v>2</v>
      </c>
      <c r="S66" s="1">
        <f t="shared" si="4"/>
        <v>0</v>
      </c>
      <c r="T66" s="1">
        <f t="shared" si="5"/>
        <v>0</v>
      </c>
      <c r="U66" s="1">
        <f t="shared" si="6"/>
        <v>100</v>
      </c>
      <c r="V66">
        <f>'QMJHL Raw'!J66</f>
        <v>2</v>
      </c>
      <c r="W66" s="1">
        <f t="shared" si="7"/>
        <v>1.7125731411445699</v>
      </c>
      <c r="X66">
        <f>'QMJHL Raw'!G66</f>
        <v>0</v>
      </c>
      <c r="Y66" s="1">
        <f t="shared" si="8"/>
        <v>0</v>
      </c>
      <c r="Z66">
        <f>'QMJHL Raw'!AJ66</f>
        <v>0</v>
      </c>
      <c r="AA66">
        <f>'QMJHL Raw'!AM66</f>
        <v>0</v>
      </c>
      <c r="AB66">
        <f>'QMJHL Raw'!AP66</f>
        <v>0</v>
      </c>
      <c r="AC66" s="1">
        <f t="shared" si="9"/>
        <v>0.12567070196443617</v>
      </c>
      <c r="AD66" s="1">
        <f t="shared" si="10"/>
        <v>0.10761013440653876</v>
      </c>
      <c r="AE66" s="1">
        <f t="shared" si="11"/>
        <v>0</v>
      </c>
      <c r="AF66" s="1">
        <f t="shared" si="12"/>
        <v>6.2835350982218081</v>
      </c>
      <c r="AG66">
        <f>'QMJHL Raw'!AB66</f>
        <v>12.93</v>
      </c>
      <c r="AH66">
        <f>'QMJHL Raw'!AC66</f>
        <v>12.74</v>
      </c>
      <c r="AI66">
        <f>'QMJHL Raw'!AD66</f>
        <v>49.82</v>
      </c>
      <c r="AJ66">
        <f>'QMJHL Raw'!AE66</f>
        <v>47.16</v>
      </c>
    </row>
    <row r="67" spans="1:36" x14ac:dyDescent="0.2">
      <c r="A67" t="str">
        <f>'QMJHL Raw'!B67</f>
        <v>Brandon Skubel</v>
      </c>
      <c r="B67" t="s">
        <v>1749</v>
      </c>
      <c r="C67" t="str">
        <f>'QMJHL Raw'!C67</f>
        <v>RW</v>
      </c>
      <c r="D67" t="str">
        <f t="shared" ref="D67:D130" si="13">IF(C67="D",C67,"F")</f>
        <v>F</v>
      </c>
      <c r="E67" t="str">
        <f>IF(ISNUMBER(SEARCH("/",'QMJHL Raw'!D67)),"Multiple",'QMJHL Raw'!D67)</f>
        <v>DRU</v>
      </c>
      <c r="F67" s="2">
        <f ca="1">ROUNDDOWN('QMJHL Raw'!E67+((TODAY()-42993)/365),0)</f>
        <v>18</v>
      </c>
      <c r="G67">
        <f>'QMJHL Raw'!F67</f>
        <v>60</v>
      </c>
      <c r="H67" s="1">
        <f>'QMJHL Raw'!U67</f>
        <v>11.54</v>
      </c>
      <c r="I67" s="1">
        <f>'QMJHL Raw'!T67</f>
        <v>692.2</v>
      </c>
      <c r="J67">
        <f>'QMJHL Raw'!AH67</f>
        <v>40</v>
      </c>
      <c r="K67">
        <f>'QMJHL Raw'!AI67</f>
        <v>27</v>
      </c>
      <c r="L67" s="1">
        <f t="shared" ref="L67:L130" si="14">J67/I67*60</f>
        <v>3.4672060098237503</v>
      </c>
      <c r="M67" s="1">
        <f t="shared" ref="M67:M130" si="15">K67/I67*60</f>
        <v>2.3403640566310315</v>
      </c>
      <c r="N67">
        <f>'QMJHL Raw'!L67</f>
        <v>74</v>
      </c>
      <c r="O67" s="1">
        <f t="shared" ref="O67:O130" si="16">(N67/I67)*60</f>
        <v>6.414331118173938</v>
      </c>
      <c r="P67">
        <f>'QMJHL Raw'!AK67</f>
        <v>11</v>
      </c>
      <c r="Q67">
        <f>'QMJHL Raw'!AN67</f>
        <v>15</v>
      </c>
      <c r="R67">
        <f>'QMJHL Raw'!AQ67</f>
        <v>48</v>
      </c>
      <c r="S67" s="1">
        <f t="shared" ref="S67:S130" si="17">(P67/N67)*100</f>
        <v>14.864864864864865</v>
      </c>
      <c r="T67" s="1">
        <f t="shared" ref="T67:T130" si="18">(Q67/N67)*100</f>
        <v>20.27027027027027</v>
      </c>
      <c r="U67" s="1">
        <f t="shared" ref="U67:U130" si="19">(R67/N67)*100</f>
        <v>64.86486486486487</v>
      </c>
      <c r="V67">
        <f>'QMJHL Raw'!J67</f>
        <v>16</v>
      </c>
      <c r="W67" s="1">
        <f t="shared" ref="W67:W130" si="20">(V67/I67)*60</f>
        <v>1.3868824039295</v>
      </c>
      <c r="X67">
        <f>'QMJHL Raw'!G67</f>
        <v>11</v>
      </c>
      <c r="Y67" s="1">
        <f t="shared" ref="Y67:Y130" si="21">(X67/I67)*60</f>
        <v>0.95348165270153129</v>
      </c>
      <c r="Z67">
        <f>'QMJHL Raw'!AJ67</f>
        <v>4</v>
      </c>
      <c r="AA67">
        <f>'QMJHL Raw'!AM67</f>
        <v>2</v>
      </c>
      <c r="AB67">
        <f>'QMJHL Raw'!AP67</f>
        <v>5</v>
      </c>
      <c r="AC67" s="1">
        <f t="shared" ref="AC67:AC130" si="22">(P67*(SUM(Z:Z)/SUM(P:P)))+(Q67*(SUM(AA:AA)/SUM(Q:Q)))+(R67*(SUM(AB:AB)/SUM(R:R)))</f>
        <v>8.4432428863875799</v>
      </c>
      <c r="AD67" s="1">
        <f t="shared" ref="AD67:AD130" si="23">(AC67/I67)*60</f>
        <v>0.73186156195211616</v>
      </c>
      <c r="AE67" s="1">
        <f t="shared" ref="AE67:AE130" si="24">(X67/N67)*100</f>
        <v>14.864864864864865</v>
      </c>
      <c r="AF67" s="1">
        <f t="shared" ref="AF67:AF130" si="25">((((SUM(Z:Z)/SUM(P:P))/SUM(P67:R67))*P67)+(((SUM(AA:AA)/SUM(Q:Q))/SUM(P67:R67))*Q67)+(((SUM(AB:AB)/SUM(R:R))/SUM(P67:R67))*R67))*100</f>
        <v>11.40978768430754</v>
      </c>
      <c r="AG67">
        <f>'QMJHL Raw'!AB67</f>
        <v>13.1</v>
      </c>
      <c r="AH67">
        <f>'QMJHL Raw'!AC67</f>
        <v>13.22</v>
      </c>
      <c r="AI67">
        <f>'QMJHL Raw'!AD67</f>
        <v>58.18</v>
      </c>
      <c r="AJ67">
        <f>'QMJHL Raw'!AE67</f>
        <v>47.34</v>
      </c>
    </row>
    <row r="68" spans="1:36" x14ac:dyDescent="0.2">
      <c r="A68" t="str">
        <f>'QMJHL Raw'!B68</f>
        <v>Brendan O'Reilly</v>
      </c>
      <c r="B68" t="s">
        <v>1749</v>
      </c>
      <c r="C68" t="str">
        <f>'QMJHL Raw'!C68</f>
        <v>D</v>
      </c>
      <c r="D68" t="str">
        <f t="shared" si="13"/>
        <v>D</v>
      </c>
      <c r="E68" t="str">
        <f>IF(ISNUMBER(SEARCH("/",'QMJHL Raw'!D68)),"Multiple",'QMJHL Raw'!D68)</f>
        <v>SNB</v>
      </c>
      <c r="F68" s="2">
        <f ca="1">ROUNDDOWN('QMJHL Raw'!E68+((TODAY()-42993)/365),0)</f>
        <v>21</v>
      </c>
      <c r="G68">
        <f>'QMJHL Raw'!F68</f>
        <v>31</v>
      </c>
      <c r="H68" s="1">
        <f>'QMJHL Raw'!U68</f>
        <v>12.33</v>
      </c>
      <c r="I68" s="1">
        <f>'QMJHL Raw'!T68</f>
        <v>382.19</v>
      </c>
      <c r="J68">
        <f>'QMJHL Raw'!AH68</f>
        <v>9</v>
      </c>
      <c r="K68">
        <f>'QMJHL Raw'!AI68</f>
        <v>30</v>
      </c>
      <c r="L68" s="1">
        <f t="shared" si="14"/>
        <v>1.4129098092571757</v>
      </c>
      <c r="M68" s="1">
        <f t="shared" si="15"/>
        <v>4.7096993641905867</v>
      </c>
      <c r="N68">
        <f>'QMJHL Raw'!L68</f>
        <v>19</v>
      </c>
      <c r="O68" s="1">
        <f t="shared" si="16"/>
        <v>2.9828095973207045</v>
      </c>
      <c r="P68">
        <f>'QMJHL Raw'!AK68</f>
        <v>1</v>
      </c>
      <c r="Q68">
        <f>'QMJHL Raw'!AN68</f>
        <v>0</v>
      </c>
      <c r="R68">
        <f>'QMJHL Raw'!AQ68</f>
        <v>18</v>
      </c>
      <c r="S68" s="1">
        <f t="shared" si="17"/>
        <v>5.2631578947368416</v>
      </c>
      <c r="T68" s="1">
        <f t="shared" si="18"/>
        <v>0</v>
      </c>
      <c r="U68" s="1">
        <f t="shared" si="19"/>
        <v>94.73684210526315</v>
      </c>
      <c r="V68">
        <f>'QMJHL Raw'!J68</f>
        <v>0</v>
      </c>
      <c r="W68" s="1">
        <f t="shared" si="20"/>
        <v>0</v>
      </c>
      <c r="X68">
        <f>'QMJHL Raw'!G68</f>
        <v>0</v>
      </c>
      <c r="Y68" s="1">
        <f t="shared" si="21"/>
        <v>0</v>
      </c>
      <c r="Z68">
        <f>'QMJHL Raw'!AJ68</f>
        <v>0</v>
      </c>
      <c r="AA68">
        <f>'QMJHL Raw'!AM68</f>
        <v>0</v>
      </c>
      <c r="AB68">
        <f>'QMJHL Raw'!AP68</f>
        <v>0</v>
      </c>
      <c r="AC68" s="1">
        <f t="shared" si="22"/>
        <v>1.3806463020793014</v>
      </c>
      <c r="AD68" s="1">
        <f t="shared" si="23"/>
        <v>0.21674763370249897</v>
      </c>
      <c r="AE68" s="1">
        <f t="shared" si="24"/>
        <v>0</v>
      </c>
      <c r="AF68" s="1">
        <f t="shared" si="25"/>
        <v>7.2665594846279022</v>
      </c>
      <c r="AG68">
        <f>'QMJHL Raw'!AB68</f>
        <v>12.68</v>
      </c>
      <c r="AH68">
        <f>'QMJHL Raw'!AC68</f>
        <v>13.27</v>
      </c>
      <c r="AI68">
        <f>'QMJHL Raw'!AD68</f>
        <v>39.619999999999997</v>
      </c>
      <c r="AJ68">
        <f>'QMJHL Raw'!AE68</f>
        <v>53.63</v>
      </c>
    </row>
    <row r="69" spans="1:36" x14ac:dyDescent="0.2">
      <c r="A69" t="str">
        <f>'QMJHL Raw'!B69</f>
        <v>Brendan Sibley</v>
      </c>
      <c r="B69" t="s">
        <v>1749</v>
      </c>
      <c r="C69" t="str">
        <f>'QMJHL Raw'!C69</f>
        <v>D</v>
      </c>
      <c r="D69" t="str">
        <f t="shared" si="13"/>
        <v>D</v>
      </c>
      <c r="E69" t="str">
        <f>IF(ISNUMBER(SEARCH("/",'QMJHL Raw'!D69)),"Multiple",'QMJHL Raw'!D69)</f>
        <v>SNB</v>
      </c>
      <c r="F69" s="2">
        <f ca="1">ROUNDDOWN('QMJHL Raw'!E69+((TODAY()-42993)/365),0)</f>
        <v>17</v>
      </c>
      <c r="G69">
        <f>'QMJHL Raw'!F69</f>
        <v>30</v>
      </c>
      <c r="H69" s="1">
        <f>'QMJHL Raw'!U69</f>
        <v>11.96</v>
      </c>
      <c r="I69" s="1">
        <f>'QMJHL Raw'!T69</f>
        <v>358.65</v>
      </c>
      <c r="J69">
        <f>'QMJHL Raw'!AH69</f>
        <v>14</v>
      </c>
      <c r="K69">
        <f>'QMJHL Raw'!AI69</f>
        <v>24</v>
      </c>
      <c r="L69" s="1">
        <f t="shared" si="14"/>
        <v>2.3421162693433715</v>
      </c>
      <c r="M69" s="1">
        <f t="shared" si="15"/>
        <v>4.0150564617314934</v>
      </c>
      <c r="N69">
        <f>'QMJHL Raw'!L69</f>
        <v>7</v>
      </c>
      <c r="O69" s="1">
        <f t="shared" si="16"/>
        <v>1.1710581346716857</v>
      </c>
      <c r="P69">
        <f>'QMJHL Raw'!AK69</f>
        <v>0</v>
      </c>
      <c r="Q69">
        <f>'QMJHL Raw'!AN69</f>
        <v>2</v>
      </c>
      <c r="R69">
        <f>'QMJHL Raw'!AQ69</f>
        <v>5</v>
      </c>
      <c r="S69" s="1">
        <f t="shared" si="17"/>
        <v>0</v>
      </c>
      <c r="T69" s="1">
        <f t="shared" si="18"/>
        <v>28.571428571428569</v>
      </c>
      <c r="U69" s="1">
        <f t="shared" si="19"/>
        <v>71.428571428571431</v>
      </c>
      <c r="V69">
        <f>'QMJHL Raw'!J69</f>
        <v>2</v>
      </c>
      <c r="W69" s="1">
        <f t="shared" si="20"/>
        <v>0.33458803847762442</v>
      </c>
      <c r="X69">
        <f>'QMJHL Raw'!G69</f>
        <v>1</v>
      </c>
      <c r="Y69" s="1">
        <f t="shared" si="21"/>
        <v>0.16729401923881221</v>
      </c>
      <c r="Z69">
        <f>'QMJHL Raw'!AJ69</f>
        <v>0</v>
      </c>
      <c r="AA69">
        <f>'QMJHL Raw'!AM69</f>
        <v>1</v>
      </c>
      <c r="AB69">
        <f>'QMJHL Raw'!AP69</f>
        <v>0</v>
      </c>
      <c r="AC69" s="1">
        <f t="shared" si="22"/>
        <v>0.67170158302415384</v>
      </c>
      <c r="AD69" s="1">
        <f t="shared" si="23"/>
        <v>0.11237165755318342</v>
      </c>
      <c r="AE69" s="1">
        <f t="shared" si="24"/>
        <v>14.285714285714285</v>
      </c>
      <c r="AF69" s="1">
        <f t="shared" si="25"/>
        <v>9.5957369003450523</v>
      </c>
      <c r="AG69">
        <f>'QMJHL Raw'!AB69</f>
        <v>12.46</v>
      </c>
      <c r="AH69">
        <f>'QMJHL Raw'!AC69</f>
        <v>12.97</v>
      </c>
      <c r="AI69">
        <f>'QMJHL Raw'!AD69</f>
        <v>39.82</v>
      </c>
      <c r="AJ69">
        <f>'QMJHL Raw'!AE69</f>
        <v>52.19</v>
      </c>
    </row>
    <row r="70" spans="1:36" x14ac:dyDescent="0.2">
      <c r="A70" t="str">
        <f>'QMJHL Raw'!B70</f>
        <v>Brendon Clavelle</v>
      </c>
      <c r="B70" t="s">
        <v>1749</v>
      </c>
      <c r="C70" t="str">
        <f>'QMJHL Raw'!C70</f>
        <v>D</v>
      </c>
      <c r="D70" t="str">
        <f t="shared" si="13"/>
        <v>D</v>
      </c>
      <c r="E70" t="str">
        <f>IF(ISNUMBER(SEARCH("/",'QMJHL Raw'!D70)),"Multiple",'QMJHL Raw'!D70)</f>
        <v>CHA</v>
      </c>
      <c r="F70" s="2">
        <f ca="1">ROUNDDOWN('QMJHL Raw'!E70+((TODAY()-42993)/365),0)</f>
        <v>18</v>
      </c>
      <c r="G70">
        <f>'QMJHL Raw'!F70</f>
        <v>56</v>
      </c>
      <c r="H70" s="1">
        <f>'QMJHL Raw'!U70</f>
        <v>13.05</v>
      </c>
      <c r="I70" s="1">
        <f>'QMJHL Raw'!T70</f>
        <v>730.8</v>
      </c>
      <c r="J70">
        <f>'QMJHL Raw'!AH70</f>
        <v>32</v>
      </c>
      <c r="K70">
        <f>'QMJHL Raw'!AI70</f>
        <v>34</v>
      </c>
      <c r="L70" s="1">
        <f t="shared" si="14"/>
        <v>2.6272577996715927</v>
      </c>
      <c r="M70" s="1">
        <f t="shared" si="15"/>
        <v>2.7914614121510675</v>
      </c>
      <c r="N70">
        <f>'QMJHL Raw'!L70</f>
        <v>59</v>
      </c>
      <c r="O70" s="1">
        <f t="shared" si="16"/>
        <v>4.8440065681444997</v>
      </c>
      <c r="P70">
        <f>'QMJHL Raw'!AK70</f>
        <v>0</v>
      </c>
      <c r="Q70">
        <f>'QMJHL Raw'!AN70</f>
        <v>1</v>
      </c>
      <c r="R70">
        <f>'QMJHL Raw'!AQ70</f>
        <v>58</v>
      </c>
      <c r="S70" s="1">
        <f t="shared" si="17"/>
        <v>0</v>
      </c>
      <c r="T70" s="1">
        <f t="shared" si="18"/>
        <v>1.6949152542372881</v>
      </c>
      <c r="U70" s="1">
        <f t="shared" si="19"/>
        <v>98.305084745762713</v>
      </c>
      <c r="V70">
        <f>'QMJHL Raw'!J70</f>
        <v>3</v>
      </c>
      <c r="W70" s="1">
        <f t="shared" si="20"/>
        <v>0.24630541871921183</v>
      </c>
      <c r="X70">
        <f>'QMJHL Raw'!G70</f>
        <v>0</v>
      </c>
      <c r="Y70" s="1">
        <f t="shared" si="21"/>
        <v>0</v>
      </c>
      <c r="Z70">
        <f>'QMJHL Raw'!AJ70</f>
        <v>0</v>
      </c>
      <c r="AA70">
        <f>'QMJHL Raw'!AM70</f>
        <v>0</v>
      </c>
      <c r="AB70">
        <f>'QMJHL Raw'!AP70</f>
        <v>0</v>
      </c>
      <c r="AC70" s="1">
        <f t="shared" si="22"/>
        <v>3.8232127710251804</v>
      </c>
      <c r="AD70" s="1">
        <f t="shared" si="23"/>
        <v>0.31389267413999838</v>
      </c>
      <c r="AE70" s="1">
        <f t="shared" si="24"/>
        <v>0</v>
      </c>
      <c r="AF70" s="1">
        <f t="shared" si="25"/>
        <v>6.4800216458053912</v>
      </c>
      <c r="AG70">
        <f>'QMJHL Raw'!AB70</f>
        <v>12.63</v>
      </c>
      <c r="AH70">
        <f>'QMJHL Raw'!AC70</f>
        <v>13.35</v>
      </c>
      <c r="AI70">
        <f>'QMJHL Raw'!AD70</f>
        <v>51.13</v>
      </c>
      <c r="AJ70">
        <f>'QMJHL Raw'!AE70</f>
        <v>50.04</v>
      </c>
    </row>
    <row r="71" spans="1:36" x14ac:dyDescent="0.2">
      <c r="A71" t="str">
        <f>'QMJHL Raw'!B71</f>
        <v>Brett Budgell</v>
      </c>
      <c r="B71" t="s">
        <v>1749</v>
      </c>
      <c r="C71" t="str">
        <f>'QMJHL Raw'!C71</f>
        <v>LW</v>
      </c>
      <c r="D71" t="str">
        <f t="shared" si="13"/>
        <v>F</v>
      </c>
      <c r="E71" t="str">
        <f>IF(ISNUMBER(SEARCH("/",'QMJHL Raw'!D71)),"Multiple",'QMJHL Raw'!D71)</f>
        <v>CHA</v>
      </c>
      <c r="F71" s="2">
        <f ca="1">ROUNDDOWN('QMJHL Raw'!E71+((TODAY()-42993)/365),0)</f>
        <v>16</v>
      </c>
      <c r="G71">
        <f>'QMJHL Raw'!F71</f>
        <v>32</v>
      </c>
      <c r="H71" s="1">
        <f>'QMJHL Raw'!U71</f>
        <v>12.77</v>
      </c>
      <c r="I71" s="1">
        <f>'QMJHL Raw'!T71</f>
        <v>408.78</v>
      </c>
      <c r="J71">
        <f>'QMJHL Raw'!AH71</f>
        <v>24</v>
      </c>
      <c r="K71">
        <f>'QMJHL Raw'!AI71</f>
        <v>16</v>
      </c>
      <c r="L71" s="1">
        <f t="shared" si="14"/>
        <v>3.5226772346983708</v>
      </c>
      <c r="M71" s="1">
        <f t="shared" si="15"/>
        <v>2.3484514897989137</v>
      </c>
      <c r="N71">
        <f>'QMJHL Raw'!L71</f>
        <v>51</v>
      </c>
      <c r="O71" s="1">
        <f t="shared" si="16"/>
        <v>7.4856891237340388</v>
      </c>
      <c r="P71">
        <f>'QMJHL Raw'!AK71</f>
        <v>12</v>
      </c>
      <c r="Q71">
        <f>'QMJHL Raw'!AN71</f>
        <v>8</v>
      </c>
      <c r="R71">
        <f>'QMJHL Raw'!AQ71</f>
        <v>31</v>
      </c>
      <c r="S71" s="1">
        <f t="shared" si="17"/>
        <v>23.52941176470588</v>
      </c>
      <c r="T71" s="1">
        <f t="shared" si="18"/>
        <v>15.686274509803921</v>
      </c>
      <c r="U71" s="1">
        <f t="shared" si="19"/>
        <v>60.784313725490193</v>
      </c>
      <c r="V71">
        <f>'QMJHL Raw'!J71</f>
        <v>14</v>
      </c>
      <c r="W71" s="1">
        <f t="shared" si="20"/>
        <v>2.0548950535740498</v>
      </c>
      <c r="X71">
        <f>'QMJHL Raw'!G71</f>
        <v>8</v>
      </c>
      <c r="Y71" s="1">
        <f t="shared" si="21"/>
        <v>1.1742257448994569</v>
      </c>
      <c r="Z71">
        <f>'QMJHL Raw'!AJ71</f>
        <v>3</v>
      </c>
      <c r="AA71">
        <f>'QMJHL Raw'!AM71</f>
        <v>3</v>
      </c>
      <c r="AB71">
        <f>'QMJHL Raw'!AP71</f>
        <v>2</v>
      </c>
      <c r="AC71" s="1">
        <f t="shared" si="22"/>
        <v>6.3733150056935255</v>
      </c>
      <c r="AD71" s="1">
        <f t="shared" si="23"/>
        <v>0.9354638200049209</v>
      </c>
      <c r="AE71" s="1">
        <f t="shared" si="24"/>
        <v>15.686274509803921</v>
      </c>
      <c r="AF71" s="1">
        <f t="shared" si="25"/>
        <v>12.496696089595149</v>
      </c>
      <c r="AG71">
        <f>'QMJHL Raw'!AB71</f>
        <v>13.7</v>
      </c>
      <c r="AH71">
        <f>'QMJHL Raw'!AC71</f>
        <v>13.28</v>
      </c>
      <c r="AI71">
        <f>'QMJHL Raw'!AD71</f>
        <v>51.71</v>
      </c>
      <c r="AJ71">
        <f>'QMJHL Raw'!AE71</f>
        <v>49.31</v>
      </c>
    </row>
    <row r="72" spans="1:36" x14ac:dyDescent="0.2">
      <c r="A72" t="str">
        <f>'QMJHL Raw'!B72</f>
        <v>Brett Crossley</v>
      </c>
      <c r="B72" t="s">
        <v>1749</v>
      </c>
      <c r="C72" t="str">
        <f>'QMJHL Raw'!C72</f>
        <v>C</v>
      </c>
      <c r="D72" t="str">
        <f t="shared" si="13"/>
        <v>F</v>
      </c>
      <c r="E72" t="str">
        <f>IF(ISNUMBER(SEARCH("/",'QMJHL Raw'!D72)),"Multiple",'QMJHL Raw'!D72)</f>
        <v>HAL</v>
      </c>
      <c r="F72" s="2">
        <f ca="1">ROUNDDOWN('QMJHL Raw'!E72+((TODAY()-42993)/365),0)</f>
        <v>20</v>
      </c>
      <c r="G72">
        <f>'QMJHL Raw'!F72</f>
        <v>66</v>
      </c>
      <c r="H72" s="1">
        <f>'QMJHL Raw'!U72</f>
        <v>7.53</v>
      </c>
      <c r="I72" s="1">
        <f>'QMJHL Raw'!T72</f>
        <v>496.93</v>
      </c>
      <c r="J72">
        <f>'QMJHL Raw'!AH72</f>
        <v>15</v>
      </c>
      <c r="K72">
        <f>'QMJHL Raw'!AI72</f>
        <v>17</v>
      </c>
      <c r="L72" s="1">
        <f t="shared" si="14"/>
        <v>1.8111202785100518</v>
      </c>
      <c r="M72" s="1">
        <f t="shared" si="15"/>
        <v>2.052602982311392</v>
      </c>
      <c r="N72">
        <f>'QMJHL Raw'!L72</f>
        <v>37</v>
      </c>
      <c r="O72" s="1">
        <f t="shared" si="16"/>
        <v>4.4674300203247936</v>
      </c>
      <c r="P72">
        <f>'QMJHL Raw'!AK72</f>
        <v>2</v>
      </c>
      <c r="Q72">
        <f>'QMJHL Raw'!AN72</f>
        <v>5</v>
      </c>
      <c r="R72">
        <f>'QMJHL Raw'!AQ72</f>
        <v>30</v>
      </c>
      <c r="S72" s="1">
        <f t="shared" si="17"/>
        <v>5.4054054054054053</v>
      </c>
      <c r="T72" s="1">
        <f t="shared" si="18"/>
        <v>13.513513513513514</v>
      </c>
      <c r="U72" s="1">
        <f t="shared" si="19"/>
        <v>81.081081081081081</v>
      </c>
      <c r="V72">
        <f>'QMJHL Raw'!J72</f>
        <v>7</v>
      </c>
      <c r="W72" s="1">
        <f t="shared" si="20"/>
        <v>0.8451894633046908</v>
      </c>
      <c r="X72">
        <f>'QMJHL Raw'!G72</f>
        <v>4</v>
      </c>
      <c r="Y72" s="1">
        <f t="shared" si="21"/>
        <v>0.48296540760268047</v>
      </c>
      <c r="Z72">
        <f>'QMJHL Raw'!AJ72</f>
        <v>1</v>
      </c>
      <c r="AA72">
        <f>'QMJHL Raw'!AM72</f>
        <v>0</v>
      </c>
      <c r="AB72">
        <f>'QMJHL Raw'!AP72</f>
        <v>3</v>
      </c>
      <c r="AC72" s="1">
        <f t="shared" si="22"/>
        <v>3.2780925685479527</v>
      </c>
      <c r="AD72" s="1">
        <f t="shared" si="23"/>
        <v>0.39580132838201992</v>
      </c>
      <c r="AE72" s="1">
        <f t="shared" si="24"/>
        <v>10.810810810810811</v>
      </c>
      <c r="AF72" s="1">
        <f t="shared" si="25"/>
        <v>8.8597096447241981</v>
      </c>
      <c r="AG72">
        <f>'QMJHL Raw'!AB72</f>
        <v>12.5</v>
      </c>
      <c r="AH72">
        <f>'QMJHL Raw'!AC72</f>
        <v>12.47</v>
      </c>
      <c r="AI72">
        <f>'QMJHL Raw'!AD72</f>
        <v>53.06</v>
      </c>
      <c r="AJ72">
        <f>'QMJHL Raw'!AE72</f>
        <v>48.22</v>
      </c>
    </row>
    <row r="73" spans="1:36" x14ac:dyDescent="0.2">
      <c r="A73" t="str">
        <f>'QMJHL Raw'!B73</f>
        <v>Brock MacLeod</v>
      </c>
      <c r="B73" t="s">
        <v>1749</v>
      </c>
      <c r="C73" t="str">
        <f>'QMJHL Raw'!C73</f>
        <v>C</v>
      </c>
      <c r="D73" t="str">
        <f t="shared" si="13"/>
        <v>F</v>
      </c>
      <c r="E73" t="str">
        <f>IF(ISNUMBER(SEARCH("/",'QMJHL Raw'!D73)),"Multiple",'QMJHL Raw'!D73)</f>
        <v>CHA</v>
      </c>
      <c r="F73" s="2">
        <f ca="1">ROUNDDOWN('QMJHL Raw'!E73+((TODAY()-42993)/365),0)</f>
        <v>19</v>
      </c>
      <c r="G73">
        <f>'QMJHL Raw'!F73</f>
        <v>2</v>
      </c>
      <c r="H73" s="1">
        <f>'QMJHL Raw'!U73</f>
        <v>7.98</v>
      </c>
      <c r="I73" s="1">
        <f>'QMJHL Raw'!T73</f>
        <v>15.97</v>
      </c>
      <c r="J73">
        <f>'QMJHL Raw'!AH73</f>
        <v>1</v>
      </c>
      <c r="K73">
        <f>'QMJHL Raw'!AI73</f>
        <v>0</v>
      </c>
      <c r="L73" s="1">
        <f t="shared" si="14"/>
        <v>3.7570444583594238</v>
      </c>
      <c r="M73" s="1">
        <f t="shared" si="15"/>
        <v>0</v>
      </c>
      <c r="N73">
        <f>'QMJHL Raw'!L73</f>
        <v>1</v>
      </c>
      <c r="O73" s="1">
        <f t="shared" si="16"/>
        <v>3.7570444583594238</v>
      </c>
      <c r="P73">
        <f>'QMJHL Raw'!AK73</f>
        <v>1</v>
      </c>
      <c r="Q73">
        <f>'QMJHL Raw'!AN73</f>
        <v>0</v>
      </c>
      <c r="R73">
        <f>'QMJHL Raw'!AQ73</f>
        <v>0</v>
      </c>
      <c r="S73" s="1">
        <f t="shared" si="17"/>
        <v>100</v>
      </c>
      <c r="T73" s="1">
        <f t="shared" si="18"/>
        <v>0</v>
      </c>
      <c r="U73" s="1">
        <f t="shared" si="19"/>
        <v>0</v>
      </c>
      <c r="V73">
        <f>'QMJHL Raw'!J73</f>
        <v>1</v>
      </c>
      <c r="W73" s="1">
        <f t="shared" si="20"/>
        <v>3.7570444583594238</v>
      </c>
      <c r="X73">
        <f>'QMJHL Raw'!G73</f>
        <v>0</v>
      </c>
      <c r="Y73" s="1">
        <f t="shared" si="21"/>
        <v>0</v>
      </c>
      <c r="Z73">
        <f>'QMJHL Raw'!AJ73</f>
        <v>0</v>
      </c>
      <c r="AA73">
        <f>'QMJHL Raw'!AM73</f>
        <v>0</v>
      </c>
      <c r="AB73">
        <f>'QMJHL Raw'!AP73</f>
        <v>0</v>
      </c>
      <c r="AC73" s="1">
        <f t="shared" si="22"/>
        <v>0.24960998439937598</v>
      </c>
      <c r="AD73" s="1">
        <f t="shared" si="23"/>
        <v>0.93779580863885781</v>
      </c>
      <c r="AE73" s="1">
        <f t="shared" si="24"/>
        <v>0</v>
      </c>
      <c r="AF73" s="1">
        <f t="shared" si="25"/>
        <v>24.960998439937597</v>
      </c>
      <c r="AG73">
        <f>'QMJHL Raw'!AB73</f>
        <v>13.21</v>
      </c>
      <c r="AH73">
        <f>'QMJHL Raw'!AC73</f>
        <v>9.3000000000000007</v>
      </c>
      <c r="AI73">
        <f>'QMJHL Raw'!AD73</f>
        <v>54.14</v>
      </c>
      <c r="AJ73">
        <f>'QMJHL Raw'!AE73</f>
        <v>46.5</v>
      </c>
    </row>
    <row r="74" spans="1:36" x14ac:dyDescent="0.2">
      <c r="A74" t="str">
        <f>'QMJHL Raw'!B74</f>
        <v>Brodie MacArthur</v>
      </c>
      <c r="B74" t="s">
        <v>1749</v>
      </c>
      <c r="C74" t="str">
        <f>'QMJHL Raw'!C74</f>
        <v>C</v>
      </c>
      <c r="D74" t="str">
        <f t="shared" si="13"/>
        <v>F</v>
      </c>
      <c r="E74" t="str">
        <f>IF(ISNUMBER(SEARCH("/",'QMJHL Raw'!D74)),"Multiple",'QMJHL Raw'!D74)</f>
        <v>MON</v>
      </c>
      <c r="F74" s="2">
        <f ca="1">ROUNDDOWN('QMJHL Raw'!E74+((TODAY()-42993)/365),0)</f>
        <v>19</v>
      </c>
      <c r="G74">
        <f>'QMJHL Raw'!F74</f>
        <v>1</v>
      </c>
      <c r="H74" s="1">
        <f>'QMJHL Raw'!U74</f>
        <v>0</v>
      </c>
      <c r="I74" s="1">
        <f>'QMJHL Raw'!T74</f>
        <v>0</v>
      </c>
      <c r="J74">
        <f>'QMJHL Raw'!AH74</f>
        <v>0</v>
      </c>
      <c r="K74">
        <f>'QMJHL Raw'!AI74</f>
        <v>0</v>
      </c>
      <c r="L74" s="1" t="e">
        <f t="shared" si="14"/>
        <v>#DIV/0!</v>
      </c>
      <c r="M74" s="1" t="e">
        <f t="shared" si="15"/>
        <v>#DIV/0!</v>
      </c>
      <c r="N74">
        <f>'QMJHL Raw'!L74</f>
        <v>0</v>
      </c>
      <c r="O74" s="1" t="e">
        <f t="shared" si="16"/>
        <v>#DIV/0!</v>
      </c>
      <c r="P74">
        <f>'QMJHL Raw'!AK74</f>
        <v>0</v>
      </c>
      <c r="Q74">
        <f>'QMJHL Raw'!AN74</f>
        <v>0</v>
      </c>
      <c r="R74">
        <f>'QMJHL Raw'!AQ74</f>
        <v>0</v>
      </c>
      <c r="S74" s="1" t="e">
        <f t="shared" si="17"/>
        <v>#DIV/0!</v>
      </c>
      <c r="T74" s="1" t="e">
        <f t="shared" si="18"/>
        <v>#DIV/0!</v>
      </c>
      <c r="U74" s="1" t="e">
        <f t="shared" si="19"/>
        <v>#DIV/0!</v>
      </c>
      <c r="V74">
        <f>'QMJHL Raw'!J74</f>
        <v>0</v>
      </c>
      <c r="W74" s="1" t="e">
        <f t="shared" si="20"/>
        <v>#DIV/0!</v>
      </c>
      <c r="X74">
        <f>'QMJHL Raw'!G74</f>
        <v>0</v>
      </c>
      <c r="Y74" s="1" t="e">
        <f t="shared" si="21"/>
        <v>#DIV/0!</v>
      </c>
      <c r="Z74">
        <f>'QMJHL Raw'!AJ74</f>
        <v>0</v>
      </c>
      <c r="AA74">
        <f>'QMJHL Raw'!AM74</f>
        <v>0</v>
      </c>
      <c r="AB74">
        <f>'QMJHL Raw'!AP74</f>
        <v>0</v>
      </c>
      <c r="AC74" s="1">
        <f t="shared" si="22"/>
        <v>0</v>
      </c>
      <c r="AD74" s="1" t="e">
        <f t="shared" si="23"/>
        <v>#DIV/0!</v>
      </c>
      <c r="AE74" s="1" t="e">
        <f t="shared" si="24"/>
        <v>#DIV/0!</v>
      </c>
      <c r="AF74" s="1" t="e">
        <f t="shared" si="25"/>
        <v>#DIV/0!</v>
      </c>
      <c r="AG74">
        <f>'QMJHL Raw'!AB74</f>
        <v>0</v>
      </c>
      <c r="AH74">
        <f>'QMJHL Raw'!AC74</f>
        <v>0</v>
      </c>
      <c r="AI74">
        <f>'QMJHL Raw'!AD74</f>
        <v>0</v>
      </c>
      <c r="AJ74">
        <f>'QMJHL Raw'!AE74</f>
        <v>0</v>
      </c>
    </row>
    <row r="75" spans="1:36" x14ac:dyDescent="0.2">
      <c r="A75" t="str">
        <f>'QMJHL Raw'!B75</f>
        <v>Brooklyn Kalmikov</v>
      </c>
      <c r="B75" t="s">
        <v>1749</v>
      </c>
      <c r="C75" t="str">
        <f>'QMJHL Raw'!C75</f>
        <v>LW</v>
      </c>
      <c r="D75" t="str">
        <f t="shared" si="13"/>
        <v>F</v>
      </c>
      <c r="E75" t="str">
        <f>IF(ISNUMBER(SEARCH("/",'QMJHL Raw'!D75)),"Multiple",'QMJHL Raw'!D75)</f>
        <v>CAP</v>
      </c>
      <c r="F75" s="2">
        <f ca="1">ROUNDDOWN('QMJHL Raw'!E75+((TODAY()-42993)/365),0)</f>
        <v>17</v>
      </c>
      <c r="G75">
        <f>'QMJHL Raw'!F75</f>
        <v>58</v>
      </c>
      <c r="H75" s="1">
        <f>'QMJHL Raw'!U75</f>
        <v>12.26</v>
      </c>
      <c r="I75" s="1">
        <f>'QMJHL Raw'!T75</f>
        <v>711.02</v>
      </c>
      <c r="J75">
        <f>'QMJHL Raw'!AH75</f>
        <v>33</v>
      </c>
      <c r="K75">
        <f>'QMJHL Raw'!AI75</f>
        <v>39</v>
      </c>
      <c r="L75" s="1">
        <f t="shared" si="14"/>
        <v>2.7847317937610758</v>
      </c>
      <c r="M75" s="1">
        <f t="shared" si="15"/>
        <v>3.2910466653539987</v>
      </c>
      <c r="N75">
        <f>'QMJHL Raw'!L75</f>
        <v>71</v>
      </c>
      <c r="O75" s="1">
        <f t="shared" si="16"/>
        <v>5.99139264718292</v>
      </c>
      <c r="P75">
        <f>'QMJHL Raw'!AK75</f>
        <v>6</v>
      </c>
      <c r="Q75">
        <f>'QMJHL Raw'!AN75</f>
        <v>14</v>
      </c>
      <c r="R75">
        <f>'QMJHL Raw'!AQ75</f>
        <v>51</v>
      </c>
      <c r="S75" s="1">
        <f t="shared" si="17"/>
        <v>8.4507042253521121</v>
      </c>
      <c r="T75" s="1">
        <f t="shared" si="18"/>
        <v>19.718309859154928</v>
      </c>
      <c r="U75" s="1">
        <f t="shared" si="19"/>
        <v>71.83098591549296</v>
      </c>
      <c r="V75">
        <f>'QMJHL Raw'!J75</f>
        <v>16</v>
      </c>
      <c r="W75" s="1">
        <f t="shared" si="20"/>
        <v>1.3501729909144609</v>
      </c>
      <c r="X75">
        <f>'QMJHL Raw'!G75</f>
        <v>10</v>
      </c>
      <c r="Y75" s="1">
        <f t="shared" si="21"/>
        <v>0.84385811932153809</v>
      </c>
      <c r="Z75">
        <f>'QMJHL Raw'!AJ75</f>
        <v>1</v>
      </c>
      <c r="AA75">
        <f>'QMJHL Raw'!AM75</f>
        <v>3</v>
      </c>
      <c r="AB75">
        <f>'QMJHL Raw'!AP75</f>
        <v>6</v>
      </c>
      <c r="AC75" s="1">
        <f t="shared" si="22"/>
        <v>7.2049366032808217</v>
      </c>
      <c r="AD75" s="1">
        <f t="shared" si="23"/>
        <v>0.60799442518754654</v>
      </c>
      <c r="AE75" s="1">
        <f t="shared" si="24"/>
        <v>14.084507042253522</v>
      </c>
      <c r="AF75" s="1">
        <f t="shared" si="25"/>
        <v>10.14779803278989</v>
      </c>
      <c r="AG75">
        <f>'QMJHL Raw'!AB75</f>
        <v>13.05</v>
      </c>
      <c r="AH75">
        <f>'QMJHL Raw'!AC75</f>
        <v>12.85</v>
      </c>
      <c r="AI75">
        <f>'QMJHL Raw'!AD75</f>
        <v>44.26</v>
      </c>
      <c r="AJ75">
        <f>'QMJHL Raw'!AE75</f>
        <v>48.67</v>
      </c>
    </row>
    <row r="76" spans="1:36" x14ac:dyDescent="0.2">
      <c r="A76" t="str">
        <f>'QMJHL Raw'!B76</f>
        <v>Calvin Martin</v>
      </c>
      <c r="B76" t="s">
        <v>1749</v>
      </c>
      <c r="C76" t="str">
        <f>'QMJHL Raw'!C76</f>
        <v>C</v>
      </c>
      <c r="D76" t="str">
        <f t="shared" si="13"/>
        <v>F</v>
      </c>
      <c r="E76" t="str">
        <f>IF(ISNUMBER(SEARCH("/",'QMJHL Raw'!D76)),"Multiple",'QMJHL Raw'!D76)</f>
        <v>VDO</v>
      </c>
      <c r="F76" s="2">
        <f ca="1">ROUNDDOWN('QMJHL Raw'!E76+((TODAY()-42993)/365),0)</f>
        <v>18</v>
      </c>
      <c r="G76">
        <f>'QMJHL Raw'!F76</f>
        <v>28</v>
      </c>
      <c r="H76" s="1">
        <f>'QMJHL Raw'!U76</f>
        <v>13.57</v>
      </c>
      <c r="I76" s="1">
        <f>'QMJHL Raw'!T76</f>
        <v>379.87</v>
      </c>
      <c r="J76">
        <f>'QMJHL Raw'!AH76</f>
        <v>11</v>
      </c>
      <c r="K76">
        <f>'QMJHL Raw'!AI76</f>
        <v>37</v>
      </c>
      <c r="L76" s="1">
        <f t="shared" si="14"/>
        <v>1.7374364914312792</v>
      </c>
      <c r="M76" s="1">
        <f t="shared" si="15"/>
        <v>5.84410456208703</v>
      </c>
      <c r="N76">
        <f>'QMJHL Raw'!L76</f>
        <v>26</v>
      </c>
      <c r="O76" s="1">
        <f t="shared" si="16"/>
        <v>4.1066680706557506</v>
      </c>
      <c r="P76">
        <f>'QMJHL Raw'!AK76</f>
        <v>0</v>
      </c>
      <c r="Q76">
        <f>'QMJHL Raw'!AN76</f>
        <v>7</v>
      </c>
      <c r="R76">
        <f>'QMJHL Raw'!AQ76</f>
        <v>19</v>
      </c>
      <c r="S76" s="1">
        <f t="shared" si="17"/>
        <v>0</v>
      </c>
      <c r="T76" s="1">
        <f t="shared" si="18"/>
        <v>26.923076923076923</v>
      </c>
      <c r="U76" s="1">
        <f t="shared" si="19"/>
        <v>73.076923076923066</v>
      </c>
      <c r="V76">
        <f>'QMJHL Raw'!J76</f>
        <v>4</v>
      </c>
      <c r="W76" s="1">
        <f t="shared" si="20"/>
        <v>0.63179508779319238</v>
      </c>
      <c r="X76">
        <f>'QMJHL Raw'!G76</f>
        <v>2</v>
      </c>
      <c r="Y76" s="1">
        <f t="shared" si="21"/>
        <v>0.31589754389659619</v>
      </c>
      <c r="Z76">
        <f>'QMJHL Raw'!AJ76</f>
        <v>0</v>
      </c>
      <c r="AA76">
        <f>'QMJHL Raw'!AM76</f>
        <v>2</v>
      </c>
      <c r="AB76">
        <f>'QMJHL Raw'!AP76</f>
        <v>0</v>
      </c>
      <c r="AC76" s="1">
        <f t="shared" si="22"/>
        <v>2.4452085670578656</v>
      </c>
      <c r="AD76" s="1">
        <f t="shared" si="23"/>
        <v>0.38621769032424758</v>
      </c>
      <c r="AE76" s="1">
        <f t="shared" si="24"/>
        <v>7.6923076923076925</v>
      </c>
      <c r="AF76" s="1">
        <f t="shared" si="25"/>
        <v>9.4046483348379457</v>
      </c>
      <c r="AG76">
        <f>'QMJHL Raw'!AB76</f>
        <v>13.47</v>
      </c>
      <c r="AH76">
        <f>'QMJHL Raw'!AC76</f>
        <v>13.05</v>
      </c>
      <c r="AI76">
        <f>'QMJHL Raw'!AD76</f>
        <v>34.049999999999997</v>
      </c>
      <c r="AJ76">
        <f>'QMJHL Raw'!AE76</f>
        <v>54.2</v>
      </c>
    </row>
    <row r="77" spans="1:36" x14ac:dyDescent="0.2">
      <c r="A77" t="str">
        <f>'QMJHL Raw'!B77</f>
        <v>Cameron Askew</v>
      </c>
      <c r="B77" t="s">
        <v>1749</v>
      </c>
      <c r="C77" t="str">
        <f>'QMJHL Raw'!C77</f>
        <v>RW</v>
      </c>
      <c r="D77" t="str">
        <f t="shared" si="13"/>
        <v>F</v>
      </c>
      <c r="E77" t="str">
        <f>IF(ISNUMBER(SEARCH("/",'QMJHL Raw'!D77)),"Multiple",'QMJHL Raw'!D77)</f>
        <v>Multiple</v>
      </c>
      <c r="F77" s="2">
        <f ca="1">ROUNDDOWN('QMJHL Raw'!E77+((TODAY()-42993)/365),0)</f>
        <v>21</v>
      </c>
      <c r="G77">
        <f>'QMJHL Raw'!F77</f>
        <v>63</v>
      </c>
      <c r="H77" s="1">
        <f>'QMJHL Raw'!U77</f>
        <v>13.1</v>
      </c>
      <c r="I77" s="1">
        <f>'QMJHL Raw'!T77</f>
        <v>825.38</v>
      </c>
      <c r="J77">
        <f>'QMJHL Raw'!AH77</f>
        <v>36</v>
      </c>
      <c r="K77">
        <f>'QMJHL Raw'!AI77</f>
        <v>45</v>
      </c>
      <c r="L77" s="1">
        <f t="shared" si="14"/>
        <v>2.61697642298093</v>
      </c>
      <c r="M77" s="1">
        <f t="shared" si="15"/>
        <v>3.2712205287261629</v>
      </c>
      <c r="N77">
        <f>'QMJHL Raw'!L77</f>
        <v>145</v>
      </c>
      <c r="O77" s="1">
        <f t="shared" si="16"/>
        <v>10.540599481450968</v>
      </c>
      <c r="P77">
        <f>'QMJHL Raw'!AK77</f>
        <v>10</v>
      </c>
      <c r="Q77">
        <f>'QMJHL Raw'!AN77</f>
        <v>21</v>
      </c>
      <c r="R77">
        <f>'QMJHL Raw'!AQ77</f>
        <v>114</v>
      </c>
      <c r="S77" s="1">
        <f t="shared" si="17"/>
        <v>6.8965517241379306</v>
      </c>
      <c r="T77" s="1">
        <f t="shared" si="18"/>
        <v>14.482758620689657</v>
      </c>
      <c r="U77" s="1">
        <f t="shared" si="19"/>
        <v>78.620689655172413</v>
      </c>
      <c r="V77">
        <f>'QMJHL Raw'!J77</f>
        <v>18</v>
      </c>
      <c r="W77" s="1">
        <f t="shared" si="20"/>
        <v>1.308488211490465</v>
      </c>
      <c r="X77">
        <f>'QMJHL Raw'!G77</f>
        <v>11</v>
      </c>
      <c r="Y77" s="1">
        <f t="shared" si="21"/>
        <v>0.79963168479972868</v>
      </c>
      <c r="Z77">
        <f>'QMJHL Raw'!AJ77</f>
        <v>6</v>
      </c>
      <c r="AA77">
        <f>'QMJHL Raw'!AM77</f>
        <v>3</v>
      </c>
      <c r="AB77">
        <f>'QMJHL Raw'!AP77</f>
        <v>2</v>
      </c>
      <c r="AC77" s="1">
        <f t="shared" si="22"/>
        <v>13.413340551153787</v>
      </c>
      <c r="AD77" s="1">
        <f t="shared" si="23"/>
        <v>0.97506655488287497</v>
      </c>
      <c r="AE77" s="1">
        <f t="shared" si="24"/>
        <v>7.5862068965517242</v>
      </c>
      <c r="AF77" s="1">
        <f t="shared" si="25"/>
        <v>9.2505796904508877</v>
      </c>
      <c r="AG77">
        <f>'QMJHL Raw'!AB77</f>
        <v>13.62</v>
      </c>
      <c r="AH77">
        <f>'QMJHL Raw'!AC77</f>
        <v>13.34</v>
      </c>
      <c r="AI77">
        <f>'QMJHL Raw'!AD77</f>
        <v>45.15</v>
      </c>
      <c r="AJ77">
        <f>'QMJHL Raw'!AE77</f>
        <v>50.36</v>
      </c>
    </row>
    <row r="78" spans="1:36" x14ac:dyDescent="0.2">
      <c r="A78" t="str">
        <f>'QMJHL Raw'!B78</f>
        <v>Carl-Olivier Dignard</v>
      </c>
      <c r="B78" t="s">
        <v>1749</v>
      </c>
      <c r="C78" t="str">
        <f>'QMJHL Raw'!C78</f>
        <v>LW</v>
      </c>
      <c r="D78" t="str">
        <f t="shared" si="13"/>
        <v>F</v>
      </c>
      <c r="E78" t="str">
        <f>IF(ISNUMBER(SEARCH("/",'QMJHL Raw'!D78)),"Multiple",'QMJHL Raw'!D78)</f>
        <v>DRU</v>
      </c>
      <c r="F78" s="2">
        <f ca="1">ROUNDDOWN('QMJHL Raw'!E78+((TODAY()-42993)/365),0)</f>
        <v>17</v>
      </c>
      <c r="G78">
        <f>'QMJHL Raw'!F78</f>
        <v>28</v>
      </c>
      <c r="H78" s="1">
        <f>'QMJHL Raw'!U78</f>
        <v>6.95</v>
      </c>
      <c r="I78" s="1">
        <f>'QMJHL Raw'!T78</f>
        <v>194.52</v>
      </c>
      <c r="J78">
        <f>'QMJHL Raw'!AH78</f>
        <v>6</v>
      </c>
      <c r="K78">
        <f>'QMJHL Raw'!AI78</f>
        <v>3</v>
      </c>
      <c r="L78" s="1">
        <f t="shared" si="14"/>
        <v>1.8507094386181369</v>
      </c>
      <c r="M78" s="1">
        <f t="shared" si="15"/>
        <v>0.92535471930906843</v>
      </c>
      <c r="N78">
        <f>'QMJHL Raw'!L78</f>
        <v>21</v>
      </c>
      <c r="O78" s="1">
        <f t="shared" si="16"/>
        <v>6.4774830351634787</v>
      </c>
      <c r="P78">
        <f>'QMJHL Raw'!AK78</f>
        <v>3</v>
      </c>
      <c r="Q78">
        <f>'QMJHL Raw'!AN78</f>
        <v>4</v>
      </c>
      <c r="R78">
        <f>'QMJHL Raw'!AQ78</f>
        <v>14</v>
      </c>
      <c r="S78" s="1">
        <f t="shared" si="17"/>
        <v>14.285714285714285</v>
      </c>
      <c r="T78" s="1">
        <f t="shared" si="18"/>
        <v>19.047619047619047</v>
      </c>
      <c r="U78" s="1">
        <f t="shared" si="19"/>
        <v>66.666666666666657</v>
      </c>
      <c r="V78">
        <f>'QMJHL Raw'!J78</f>
        <v>4</v>
      </c>
      <c r="W78" s="1">
        <f t="shared" si="20"/>
        <v>1.2338062924120912</v>
      </c>
      <c r="X78">
        <f>'QMJHL Raw'!G78</f>
        <v>2</v>
      </c>
      <c r="Y78" s="1">
        <f t="shared" si="21"/>
        <v>0.61690314620604558</v>
      </c>
      <c r="Z78">
        <f>'QMJHL Raw'!AJ78</f>
        <v>0</v>
      </c>
      <c r="AA78">
        <f>'QMJHL Raw'!AM78</f>
        <v>1</v>
      </c>
      <c r="AB78">
        <f>'QMJHL Raw'!AP78</f>
        <v>1</v>
      </c>
      <c r="AC78" s="1">
        <f t="shared" si="22"/>
        <v>2.3435745231753078</v>
      </c>
      <c r="AD78" s="1">
        <f t="shared" si="23"/>
        <v>0.72287924835759032</v>
      </c>
      <c r="AE78" s="1">
        <f t="shared" si="24"/>
        <v>9.5238095238095237</v>
      </c>
      <c r="AF78" s="1">
        <f t="shared" si="25"/>
        <v>11.15987868178718</v>
      </c>
      <c r="AG78">
        <f>'QMJHL Raw'!AB78</f>
        <v>12.58</v>
      </c>
      <c r="AH78">
        <f>'QMJHL Raw'!AC78</f>
        <v>13.12</v>
      </c>
      <c r="AI78">
        <f>'QMJHL Raw'!AD78</f>
        <v>59.54</v>
      </c>
      <c r="AJ78">
        <f>'QMJHL Raw'!AE78</f>
        <v>46.27</v>
      </c>
    </row>
    <row r="79" spans="1:36" x14ac:dyDescent="0.2">
      <c r="A79" t="str">
        <f>'QMJHL Raw'!B79</f>
        <v>Carson Gallant</v>
      </c>
      <c r="B79" t="s">
        <v>1749</v>
      </c>
      <c r="C79" t="str">
        <f>'QMJHL Raw'!C79</f>
        <v>D</v>
      </c>
      <c r="D79" t="str">
        <f t="shared" si="13"/>
        <v>D</v>
      </c>
      <c r="E79" t="str">
        <f>IF(ISNUMBER(SEARCH("/",'QMJHL Raw'!D79)),"Multiple",'QMJHL Raw'!D79)</f>
        <v>GAT</v>
      </c>
      <c r="F79" s="2">
        <f ca="1">ROUNDDOWN('QMJHL Raw'!E79+((TODAY()-42993)/365),0)</f>
        <v>17</v>
      </c>
      <c r="G79">
        <f>'QMJHL Raw'!F79</f>
        <v>24</v>
      </c>
      <c r="H79" s="1">
        <f>'QMJHL Raw'!U79</f>
        <v>7.53</v>
      </c>
      <c r="I79" s="1">
        <f>'QMJHL Raw'!T79</f>
        <v>180.64</v>
      </c>
      <c r="J79">
        <f>'QMJHL Raw'!AH79</f>
        <v>3</v>
      </c>
      <c r="K79">
        <f>'QMJHL Raw'!AI79</f>
        <v>5</v>
      </c>
      <c r="L79" s="1">
        <f t="shared" si="14"/>
        <v>0.99645704162976101</v>
      </c>
      <c r="M79" s="1">
        <f t="shared" si="15"/>
        <v>1.6607617360496016</v>
      </c>
      <c r="N79">
        <f>'QMJHL Raw'!L79</f>
        <v>6</v>
      </c>
      <c r="O79" s="1">
        <f t="shared" si="16"/>
        <v>1.992914083259522</v>
      </c>
      <c r="P79">
        <f>'QMJHL Raw'!AK79</f>
        <v>0</v>
      </c>
      <c r="Q79">
        <f>'QMJHL Raw'!AN79</f>
        <v>0</v>
      </c>
      <c r="R79">
        <f>'QMJHL Raw'!AQ79</f>
        <v>6</v>
      </c>
      <c r="S79" s="1">
        <f t="shared" si="17"/>
        <v>0</v>
      </c>
      <c r="T79" s="1">
        <f t="shared" si="18"/>
        <v>0</v>
      </c>
      <c r="U79" s="1">
        <f t="shared" si="19"/>
        <v>100</v>
      </c>
      <c r="V79">
        <f>'QMJHL Raw'!J79</f>
        <v>0</v>
      </c>
      <c r="W79" s="1">
        <f t="shared" si="20"/>
        <v>0</v>
      </c>
      <c r="X79">
        <f>'QMJHL Raw'!G79</f>
        <v>0</v>
      </c>
      <c r="Y79" s="1">
        <f t="shared" si="21"/>
        <v>0</v>
      </c>
      <c r="Z79">
        <f>'QMJHL Raw'!AJ79</f>
        <v>0</v>
      </c>
      <c r="AA79">
        <f>'QMJHL Raw'!AM79</f>
        <v>0</v>
      </c>
      <c r="AB79">
        <f>'QMJHL Raw'!AP79</f>
        <v>0</v>
      </c>
      <c r="AC79" s="1">
        <f t="shared" si="22"/>
        <v>0.37701210589330847</v>
      </c>
      <c r="AD79" s="1">
        <f t="shared" si="23"/>
        <v>0.12522545589901743</v>
      </c>
      <c r="AE79" s="1">
        <f t="shared" si="24"/>
        <v>0</v>
      </c>
      <c r="AF79" s="1">
        <f t="shared" si="25"/>
        <v>6.2835350982218081</v>
      </c>
      <c r="AG79">
        <f>'QMJHL Raw'!AB79</f>
        <v>12.88</v>
      </c>
      <c r="AH79">
        <f>'QMJHL Raw'!AC79</f>
        <v>12.91</v>
      </c>
      <c r="AI79">
        <f>'QMJHL Raw'!AD79</f>
        <v>56.72</v>
      </c>
      <c r="AJ79">
        <f>'QMJHL Raw'!AE79</f>
        <v>49.94</v>
      </c>
    </row>
    <row r="80" spans="1:36" x14ac:dyDescent="0.2">
      <c r="A80" t="str">
        <f>'QMJHL Raw'!B80</f>
        <v>Carson MacKinnon</v>
      </c>
      <c r="B80" t="s">
        <v>1749</v>
      </c>
      <c r="C80" t="str">
        <f>'QMJHL Raw'!C80</f>
        <v>C</v>
      </c>
      <c r="D80" t="str">
        <f t="shared" si="13"/>
        <v>F</v>
      </c>
      <c r="E80" t="str">
        <f>IF(ISNUMBER(SEARCH("/",'QMJHL Raw'!D80)),"Multiple",'QMJHL Raw'!D80)</f>
        <v>RIM</v>
      </c>
      <c r="F80" s="2">
        <f ca="1">ROUNDDOWN('QMJHL Raw'!E80+((TODAY()-42993)/365),0)</f>
        <v>18</v>
      </c>
      <c r="G80">
        <f>'QMJHL Raw'!F80</f>
        <v>65</v>
      </c>
      <c r="H80" s="1">
        <f>'QMJHL Raw'!U80</f>
        <v>10.38</v>
      </c>
      <c r="I80" s="1">
        <f>'QMJHL Raw'!T80</f>
        <v>674.51</v>
      </c>
      <c r="J80">
        <f>'QMJHL Raw'!AH80</f>
        <v>31</v>
      </c>
      <c r="K80">
        <f>'QMJHL Raw'!AI80</f>
        <v>22</v>
      </c>
      <c r="L80" s="1">
        <f t="shared" si="14"/>
        <v>2.7575573379193785</v>
      </c>
      <c r="M80" s="1">
        <f t="shared" si="15"/>
        <v>1.9569761752976234</v>
      </c>
      <c r="N80">
        <f>'QMJHL Raw'!L80</f>
        <v>100</v>
      </c>
      <c r="O80" s="1">
        <f t="shared" si="16"/>
        <v>8.8953462513528336</v>
      </c>
      <c r="P80">
        <f>'QMJHL Raw'!AK80</f>
        <v>8</v>
      </c>
      <c r="Q80">
        <f>'QMJHL Raw'!AN80</f>
        <v>7</v>
      </c>
      <c r="R80">
        <f>'QMJHL Raw'!AQ80</f>
        <v>85</v>
      </c>
      <c r="S80" s="1">
        <f t="shared" si="17"/>
        <v>8</v>
      </c>
      <c r="T80" s="1">
        <f t="shared" si="18"/>
        <v>7.0000000000000009</v>
      </c>
      <c r="U80" s="1">
        <f t="shared" si="19"/>
        <v>85</v>
      </c>
      <c r="V80">
        <f>'QMJHL Raw'!J80</f>
        <v>19</v>
      </c>
      <c r="W80" s="1">
        <f t="shared" si="20"/>
        <v>1.6901157877570383</v>
      </c>
      <c r="X80">
        <f>'QMJHL Raw'!G80</f>
        <v>11</v>
      </c>
      <c r="Y80" s="1">
        <f t="shared" si="21"/>
        <v>0.97848808764881168</v>
      </c>
      <c r="Z80">
        <f>'QMJHL Raw'!AJ80</f>
        <v>2</v>
      </c>
      <c r="AA80">
        <f>'QMJHL Raw'!AM80</f>
        <v>2</v>
      </c>
      <c r="AB80">
        <f>'QMJHL Raw'!AP80</f>
        <v>7</v>
      </c>
      <c r="AC80" s="1">
        <f t="shared" si="22"/>
        <v>8.5892216070792671</v>
      </c>
      <c r="AD80" s="1">
        <f t="shared" si="23"/>
        <v>0.76404100224571325</v>
      </c>
      <c r="AE80" s="1">
        <f t="shared" si="24"/>
        <v>11</v>
      </c>
      <c r="AF80" s="1">
        <f t="shared" si="25"/>
        <v>8.5892216070792671</v>
      </c>
      <c r="AG80">
        <f>'QMJHL Raw'!AB80</f>
        <v>13.67</v>
      </c>
      <c r="AH80">
        <f>'QMJHL Raw'!AC80</f>
        <v>13.13</v>
      </c>
      <c r="AI80">
        <f>'QMJHL Raw'!AD80</f>
        <v>60.13</v>
      </c>
      <c r="AJ80">
        <f>'QMJHL Raw'!AE80</f>
        <v>48.14</v>
      </c>
    </row>
    <row r="81" spans="1:36" x14ac:dyDescent="0.2">
      <c r="A81" t="str">
        <f>'QMJHL Raw'!B81</f>
        <v>Carter Robertson</v>
      </c>
      <c r="B81" t="s">
        <v>1749</v>
      </c>
      <c r="C81" t="str">
        <f>'QMJHL Raw'!C81</f>
        <v>D</v>
      </c>
      <c r="D81" t="str">
        <f t="shared" si="13"/>
        <v>D</v>
      </c>
      <c r="E81" t="str">
        <f>IF(ISNUMBER(SEARCH("/",'QMJHL Raw'!D81)),"Multiple",'QMJHL Raw'!D81)</f>
        <v>OTT</v>
      </c>
      <c r="F81" s="2">
        <f ca="1">ROUNDDOWN('QMJHL Raw'!E81+((TODAY()-42993)/365),0)</f>
        <v>2017</v>
      </c>
      <c r="G81">
        <f>'QMJHL Raw'!F81</f>
        <v>2</v>
      </c>
      <c r="H81" s="1">
        <f>'QMJHL Raw'!U81</f>
        <v>8.2899999999999991</v>
      </c>
      <c r="I81" s="1">
        <f>'QMJHL Raw'!T81</f>
        <v>16.579999999999998</v>
      </c>
      <c r="J81">
        <f>'QMJHL Raw'!AH81</f>
        <v>0</v>
      </c>
      <c r="K81">
        <f>'QMJHL Raw'!AI81</f>
        <v>1</v>
      </c>
      <c r="L81" s="1">
        <f t="shared" si="14"/>
        <v>0</v>
      </c>
      <c r="M81" s="1">
        <f t="shared" si="15"/>
        <v>3.618817852834741</v>
      </c>
      <c r="N81">
        <f>'QMJHL Raw'!L81</f>
        <v>1</v>
      </c>
      <c r="O81" s="1">
        <f t="shared" si="16"/>
        <v>3.618817852834741</v>
      </c>
      <c r="P81">
        <f>'QMJHL Raw'!AK81</f>
        <v>0</v>
      </c>
      <c r="Q81">
        <f>'QMJHL Raw'!AN81</f>
        <v>0</v>
      </c>
      <c r="R81">
        <f>'QMJHL Raw'!AQ81</f>
        <v>1</v>
      </c>
      <c r="S81" s="1">
        <f t="shared" si="17"/>
        <v>0</v>
      </c>
      <c r="T81" s="1">
        <f t="shared" si="18"/>
        <v>0</v>
      </c>
      <c r="U81" s="1">
        <f t="shared" si="19"/>
        <v>100</v>
      </c>
      <c r="V81">
        <f>'QMJHL Raw'!J81</f>
        <v>0</v>
      </c>
      <c r="W81" s="1">
        <f t="shared" si="20"/>
        <v>0</v>
      </c>
      <c r="X81">
        <f>'QMJHL Raw'!G81</f>
        <v>0</v>
      </c>
      <c r="Y81" s="1">
        <f t="shared" si="21"/>
        <v>0</v>
      </c>
      <c r="Z81">
        <f>'QMJHL Raw'!AJ81</f>
        <v>0</v>
      </c>
      <c r="AA81">
        <f>'QMJHL Raw'!AM81</f>
        <v>0</v>
      </c>
      <c r="AB81">
        <f>'QMJHL Raw'!AP81</f>
        <v>0</v>
      </c>
      <c r="AC81" s="1">
        <f t="shared" si="22"/>
        <v>6.2835350982218083E-2</v>
      </c>
      <c r="AD81" s="1">
        <f t="shared" si="23"/>
        <v>0.22738968992358777</v>
      </c>
      <c r="AE81" s="1">
        <f t="shared" si="24"/>
        <v>0</v>
      </c>
      <c r="AF81" s="1">
        <f t="shared" si="25"/>
        <v>6.2835350982218081</v>
      </c>
      <c r="AG81">
        <f>'QMJHL Raw'!AB81</f>
        <v>24.14</v>
      </c>
      <c r="AH81">
        <f>'QMJHL Raw'!AC81</f>
        <v>13.77</v>
      </c>
      <c r="AI81">
        <f>'QMJHL Raw'!AD81</f>
        <v>17.5</v>
      </c>
      <c r="AJ81">
        <f>'QMJHL Raw'!AE81</f>
        <v>59.39</v>
      </c>
    </row>
    <row r="82" spans="1:36" x14ac:dyDescent="0.2">
      <c r="A82" t="str">
        <f>'QMJHL Raw'!B82</f>
        <v>Casey Fox</v>
      </c>
      <c r="B82" t="s">
        <v>1749</v>
      </c>
      <c r="C82" t="str">
        <f>'QMJHL Raw'!C82</f>
        <v>C</v>
      </c>
      <c r="D82" t="str">
        <f t="shared" si="13"/>
        <v>F</v>
      </c>
      <c r="E82" t="str">
        <f>IF(ISNUMBER(SEARCH("/",'QMJHL Raw'!D82)),"Multiple",'QMJHL Raw'!D82)</f>
        <v>MON</v>
      </c>
      <c r="F82" s="2">
        <f ca="1">ROUNDDOWN('QMJHL Raw'!E82+((TODAY()-42993)/365),0)</f>
        <v>19</v>
      </c>
      <c r="G82">
        <f>'QMJHL Raw'!F82</f>
        <v>27</v>
      </c>
      <c r="H82" s="1">
        <f>'QMJHL Raw'!U82</f>
        <v>6.82</v>
      </c>
      <c r="I82" s="1">
        <f>'QMJHL Raw'!T82</f>
        <v>184.03</v>
      </c>
      <c r="J82">
        <f>'QMJHL Raw'!AH82</f>
        <v>4</v>
      </c>
      <c r="K82">
        <f>'QMJHL Raw'!AI82</f>
        <v>8</v>
      </c>
      <c r="L82" s="1">
        <f t="shared" si="14"/>
        <v>1.3041351953485845</v>
      </c>
      <c r="M82" s="1">
        <f t="shared" si="15"/>
        <v>2.6082703906971689</v>
      </c>
      <c r="N82">
        <f>'QMJHL Raw'!L82</f>
        <v>18</v>
      </c>
      <c r="O82" s="1">
        <f t="shared" si="16"/>
        <v>5.8686083790686299</v>
      </c>
      <c r="P82">
        <f>'QMJHL Raw'!AK82</f>
        <v>1</v>
      </c>
      <c r="Q82">
        <f>'QMJHL Raw'!AN82</f>
        <v>3</v>
      </c>
      <c r="R82">
        <f>'QMJHL Raw'!AQ82</f>
        <v>14</v>
      </c>
      <c r="S82" s="1">
        <f t="shared" si="17"/>
        <v>5.5555555555555554</v>
      </c>
      <c r="T82" s="1">
        <f t="shared" si="18"/>
        <v>16.666666666666664</v>
      </c>
      <c r="U82" s="1">
        <f t="shared" si="19"/>
        <v>77.777777777777786</v>
      </c>
      <c r="V82">
        <f>'QMJHL Raw'!J82</f>
        <v>3</v>
      </c>
      <c r="W82" s="1">
        <f t="shared" si="20"/>
        <v>0.97810139651143835</v>
      </c>
      <c r="X82">
        <f>'QMJHL Raw'!G82</f>
        <v>2</v>
      </c>
      <c r="Y82" s="1">
        <f t="shared" si="21"/>
        <v>0.65206759767429223</v>
      </c>
      <c r="Z82">
        <f>'QMJHL Raw'!AJ82</f>
        <v>0</v>
      </c>
      <c r="AA82">
        <f>'QMJHL Raw'!AM82</f>
        <v>2</v>
      </c>
      <c r="AB82">
        <f>'QMJHL Raw'!AP82</f>
        <v>0</v>
      </c>
      <c r="AC82" s="1">
        <f t="shared" si="22"/>
        <v>1.6655921403200242</v>
      </c>
      <c r="AD82" s="1">
        <f t="shared" si="23"/>
        <v>0.54303933282183048</v>
      </c>
      <c r="AE82" s="1">
        <f t="shared" si="24"/>
        <v>11.111111111111111</v>
      </c>
      <c r="AF82" s="1">
        <f t="shared" si="25"/>
        <v>9.2532896684445802</v>
      </c>
      <c r="AG82">
        <f>'QMJHL Raw'!AB82</f>
        <v>12.12</v>
      </c>
      <c r="AH82">
        <f>'QMJHL Raw'!AC82</f>
        <v>12.85</v>
      </c>
      <c r="AI82">
        <f>'QMJHL Raw'!AD82</f>
        <v>38.99</v>
      </c>
      <c r="AJ82">
        <f>'QMJHL Raw'!AE82</f>
        <v>49.16</v>
      </c>
    </row>
    <row r="83" spans="1:36" x14ac:dyDescent="0.2">
      <c r="A83" t="str">
        <f>'QMJHL Raw'!B83</f>
        <v>Cayse Ton</v>
      </c>
      <c r="B83" t="s">
        <v>1749</v>
      </c>
      <c r="C83" t="str">
        <f>'QMJHL Raw'!C83</f>
        <v>C</v>
      </c>
      <c r="D83" t="str">
        <f t="shared" si="13"/>
        <v>F</v>
      </c>
      <c r="E83" t="str">
        <f>IF(ISNUMBER(SEARCH("/",'QMJHL Raw'!D83)),"Multiple",'QMJHL Raw'!D83)</f>
        <v>CHA</v>
      </c>
      <c r="F83" s="2">
        <f ca="1">ROUNDDOWN('QMJHL Raw'!E83+((TODAY()-42993)/365),0)</f>
        <v>18</v>
      </c>
      <c r="G83">
        <f>'QMJHL Raw'!F83</f>
        <v>60</v>
      </c>
      <c r="H83" s="1">
        <f>'QMJHL Raw'!U83</f>
        <v>8.89</v>
      </c>
      <c r="I83" s="1">
        <f>'QMJHL Raw'!T83</f>
        <v>533.55999999999995</v>
      </c>
      <c r="J83">
        <f>'QMJHL Raw'!AH83</f>
        <v>14</v>
      </c>
      <c r="K83">
        <f>'QMJHL Raw'!AI83</f>
        <v>22</v>
      </c>
      <c r="L83" s="1">
        <f t="shared" si="14"/>
        <v>1.5743309093635207</v>
      </c>
      <c r="M83" s="1">
        <f t="shared" si="15"/>
        <v>2.4739485718569609</v>
      </c>
      <c r="N83">
        <f>'QMJHL Raw'!L83</f>
        <v>44</v>
      </c>
      <c r="O83" s="1">
        <f t="shared" si="16"/>
        <v>4.9478971437139219</v>
      </c>
      <c r="P83">
        <f>'QMJHL Raw'!AK83</f>
        <v>7</v>
      </c>
      <c r="Q83">
        <f>'QMJHL Raw'!AN83</f>
        <v>5</v>
      </c>
      <c r="R83">
        <f>'QMJHL Raw'!AQ83</f>
        <v>32</v>
      </c>
      <c r="S83" s="1">
        <f t="shared" si="17"/>
        <v>15.909090909090908</v>
      </c>
      <c r="T83" s="1">
        <f t="shared" si="18"/>
        <v>11.363636363636363</v>
      </c>
      <c r="U83" s="1">
        <f t="shared" si="19"/>
        <v>72.727272727272734</v>
      </c>
      <c r="V83">
        <f>'QMJHL Raw'!J83</f>
        <v>6</v>
      </c>
      <c r="W83" s="1">
        <f t="shared" si="20"/>
        <v>0.67471324687008027</v>
      </c>
      <c r="X83">
        <f>'QMJHL Raw'!G83</f>
        <v>5</v>
      </c>
      <c r="Y83" s="1">
        <f t="shared" si="21"/>
        <v>0.56226103905840019</v>
      </c>
      <c r="Z83">
        <f>'QMJHL Raw'!AJ83</f>
        <v>2</v>
      </c>
      <c r="AA83">
        <f>'QMJHL Raw'!AM83</f>
        <v>1</v>
      </c>
      <c r="AB83">
        <f>'QMJHL Raw'!AP83</f>
        <v>2</v>
      </c>
      <c r="AC83" s="1">
        <f t="shared" si="22"/>
        <v>4.6518131925092696</v>
      </c>
      <c r="AD83" s="1">
        <f t="shared" si="23"/>
        <v>0.52310666382516713</v>
      </c>
      <c r="AE83" s="1">
        <f t="shared" si="24"/>
        <v>11.363636363636363</v>
      </c>
      <c r="AF83" s="1">
        <f t="shared" si="25"/>
        <v>10.572302710248339</v>
      </c>
      <c r="AG83">
        <f>'QMJHL Raw'!AB83</f>
        <v>12.24</v>
      </c>
      <c r="AH83">
        <f>'QMJHL Raw'!AC83</f>
        <v>13.36</v>
      </c>
      <c r="AI83">
        <f>'QMJHL Raw'!AD83</f>
        <v>47.58</v>
      </c>
      <c r="AJ83">
        <f>'QMJHL Raw'!AE83</f>
        <v>49.65</v>
      </c>
    </row>
    <row r="84" spans="1:36" x14ac:dyDescent="0.2">
      <c r="A84" t="str">
        <f>'QMJHL Raw'!B84</f>
        <v>Cedric Desruisseaux</v>
      </c>
      <c r="B84" t="s">
        <v>1749</v>
      </c>
      <c r="C84" t="str">
        <f>'QMJHL Raw'!C84</f>
        <v>LW</v>
      </c>
      <c r="D84" t="str">
        <f t="shared" si="13"/>
        <v>F</v>
      </c>
      <c r="E84" t="str">
        <f>IF(ISNUMBER(SEARCH("/",'QMJHL Raw'!D84)),"Multiple",'QMJHL Raw'!D84)</f>
        <v>DRU</v>
      </c>
      <c r="F84" s="2">
        <f ca="1">ROUNDDOWN('QMJHL Raw'!E84+((TODAY()-42993)/365),0)</f>
        <v>18</v>
      </c>
      <c r="G84">
        <f>'QMJHL Raw'!F84</f>
        <v>64</v>
      </c>
      <c r="H84" s="1">
        <f>'QMJHL Raw'!U84</f>
        <v>11.74</v>
      </c>
      <c r="I84" s="1">
        <f>'QMJHL Raw'!T84</f>
        <v>751.17</v>
      </c>
      <c r="J84">
        <f>'QMJHL Raw'!AH84</f>
        <v>47</v>
      </c>
      <c r="K84">
        <f>'QMJHL Raw'!AI84</f>
        <v>27</v>
      </c>
      <c r="L84" s="1">
        <f t="shared" si="14"/>
        <v>3.7541435360837099</v>
      </c>
      <c r="M84" s="1">
        <f t="shared" si="15"/>
        <v>2.1566356483885141</v>
      </c>
      <c r="N84">
        <f>'QMJHL Raw'!L84</f>
        <v>113</v>
      </c>
      <c r="O84" s="1">
        <f t="shared" si="16"/>
        <v>9.0259195654778566</v>
      </c>
      <c r="P84">
        <f>'QMJHL Raw'!AK84</f>
        <v>9</v>
      </c>
      <c r="Q84">
        <f>'QMJHL Raw'!AN84</f>
        <v>29</v>
      </c>
      <c r="R84">
        <f>'QMJHL Raw'!AQ84</f>
        <v>75</v>
      </c>
      <c r="S84" s="1">
        <f t="shared" si="17"/>
        <v>7.9646017699115044</v>
      </c>
      <c r="T84" s="1">
        <f t="shared" si="18"/>
        <v>25.663716814159294</v>
      </c>
      <c r="U84" s="1">
        <f t="shared" si="19"/>
        <v>66.371681415929203</v>
      </c>
      <c r="V84">
        <f>'QMJHL Raw'!J84</f>
        <v>26</v>
      </c>
      <c r="W84" s="1">
        <f t="shared" si="20"/>
        <v>2.0767602540037542</v>
      </c>
      <c r="X84">
        <f>'QMJHL Raw'!G84</f>
        <v>19</v>
      </c>
      <c r="Y84" s="1">
        <f t="shared" si="21"/>
        <v>1.5176324933104357</v>
      </c>
      <c r="Z84">
        <f>'QMJHL Raw'!AJ84</f>
        <v>5</v>
      </c>
      <c r="AA84">
        <f>'QMJHL Raw'!AM84</f>
        <v>5</v>
      </c>
      <c r="AB84">
        <f>'QMJHL Raw'!AP84</f>
        <v>9</v>
      </c>
      <c r="AC84" s="1">
        <f t="shared" si="22"/>
        <v>12.143251190900159</v>
      </c>
      <c r="AD84" s="1">
        <f t="shared" si="23"/>
        <v>0.9699469779863541</v>
      </c>
      <c r="AE84" s="1">
        <f t="shared" si="24"/>
        <v>16.814159292035399</v>
      </c>
      <c r="AF84" s="1">
        <f t="shared" si="25"/>
        <v>10.746239991947045</v>
      </c>
      <c r="AG84">
        <f>'QMJHL Raw'!AB84</f>
        <v>13.06</v>
      </c>
      <c r="AH84">
        <f>'QMJHL Raw'!AC84</f>
        <v>13.12</v>
      </c>
      <c r="AI84">
        <f>'QMJHL Raw'!AD84</f>
        <v>58.94</v>
      </c>
      <c r="AJ84">
        <f>'QMJHL Raw'!AE84</f>
        <v>47.91</v>
      </c>
    </row>
    <row r="85" spans="1:36" x14ac:dyDescent="0.2">
      <c r="A85" t="str">
        <f>'QMJHL Raw'!B85</f>
        <v>Cedric Pare</v>
      </c>
      <c r="B85" t="s">
        <v>1749</v>
      </c>
      <c r="C85" t="str">
        <f>'QMJHL Raw'!C85</f>
        <v>C</v>
      </c>
      <c r="D85" t="str">
        <f t="shared" si="13"/>
        <v>F</v>
      </c>
      <c r="E85" t="str">
        <f>IF(ISNUMBER(SEARCH("/",'QMJHL Raw'!D85)),"Multiple",'QMJHL Raw'!D85)</f>
        <v>SNB</v>
      </c>
      <c r="F85" s="2">
        <f ca="1">ROUNDDOWN('QMJHL Raw'!E85+((TODAY()-42993)/365),0)</f>
        <v>19</v>
      </c>
      <c r="G85">
        <f>'QMJHL Raw'!F85</f>
        <v>60</v>
      </c>
      <c r="H85" s="1">
        <f>'QMJHL Raw'!U85</f>
        <v>13.01</v>
      </c>
      <c r="I85" s="1">
        <f>'QMJHL Raw'!T85</f>
        <v>780.83</v>
      </c>
      <c r="J85">
        <f>'QMJHL Raw'!AH85</f>
        <v>39</v>
      </c>
      <c r="K85">
        <f>'QMJHL Raw'!AI85</f>
        <v>45</v>
      </c>
      <c r="L85" s="1">
        <f t="shared" si="14"/>
        <v>2.9968110856396395</v>
      </c>
      <c r="M85" s="1">
        <f t="shared" si="15"/>
        <v>3.4578589449688151</v>
      </c>
      <c r="N85">
        <f>'QMJHL Raw'!L85</f>
        <v>94</v>
      </c>
      <c r="O85" s="1">
        <f t="shared" si="16"/>
        <v>7.2230831294904139</v>
      </c>
      <c r="P85">
        <f>'QMJHL Raw'!AK85</f>
        <v>12</v>
      </c>
      <c r="Q85">
        <f>'QMJHL Raw'!AN85</f>
        <v>15</v>
      </c>
      <c r="R85">
        <f>'QMJHL Raw'!AQ85</f>
        <v>67</v>
      </c>
      <c r="S85" s="1">
        <f t="shared" si="17"/>
        <v>12.76595744680851</v>
      </c>
      <c r="T85" s="1">
        <f t="shared" si="18"/>
        <v>15.957446808510639</v>
      </c>
      <c r="U85" s="1">
        <f t="shared" si="19"/>
        <v>71.276595744680847</v>
      </c>
      <c r="V85">
        <f>'QMJHL Raw'!J85</f>
        <v>16</v>
      </c>
      <c r="W85" s="1">
        <f t="shared" si="20"/>
        <v>1.2294609582111344</v>
      </c>
      <c r="X85">
        <f>'QMJHL Raw'!G85</f>
        <v>6</v>
      </c>
      <c r="Y85" s="1">
        <f t="shared" si="21"/>
        <v>0.4610478593291753</v>
      </c>
      <c r="Z85">
        <f>'QMJHL Raw'!AJ85</f>
        <v>0</v>
      </c>
      <c r="AA85">
        <f>'QMJHL Raw'!AM85</f>
        <v>1</v>
      </c>
      <c r="AB85">
        <f>'QMJHL Raw'!AP85</f>
        <v>5</v>
      </c>
      <c r="AC85" s="1">
        <f t="shared" si="22"/>
        <v>9.8867245394490997</v>
      </c>
      <c r="AD85" s="1">
        <f t="shared" si="23"/>
        <v>0.75970886411503902</v>
      </c>
      <c r="AE85" s="1">
        <f t="shared" si="24"/>
        <v>6.3829787234042552</v>
      </c>
      <c r="AF85" s="1">
        <f t="shared" si="25"/>
        <v>10.517792063243721</v>
      </c>
      <c r="AG85">
        <f>'QMJHL Raw'!AB85</f>
        <v>13.4</v>
      </c>
      <c r="AH85">
        <f>'QMJHL Raw'!AC85</f>
        <v>13.36</v>
      </c>
      <c r="AI85">
        <f>'QMJHL Raw'!AD85</f>
        <v>38.86</v>
      </c>
      <c r="AJ85">
        <f>'QMJHL Raw'!AE85</f>
        <v>52.63</v>
      </c>
    </row>
    <row r="86" spans="1:36" x14ac:dyDescent="0.2">
      <c r="A86" t="str">
        <f>'QMJHL Raw'!B86</f>
        <v>Charle-Edouard D'Astous</v>
      </c>
      <c r="B86" t="s">
        <v>1749</v>
      </c>
      <c r="C86" t="str">
        <f>'QMJHL Raw'!C86</f>
        <v>D</v>
      </c>
      <c r="D86" t="str">
        <f t="shared" si="13"/>
        <v>D</v>
      </c>
      <c r="E86" t="str">
        <f>IF(ISNUMBER(SEARCH("/",'QMJHL Raw'!D86)),"Multiple",'QMJHL Raw'!D86)</f>
        <v>RIM</v>
      </c>
      <c r="F86" s="2">
        <f ca="1">ROUNDDOWN('QMJHL Raw'!E86+((TODAY()-42993)/365),0)</f>
        <v>20</v>
      </c>
      <c r="G86">
        <f>'QMJHL Raw'!F86</f>
        <v>59</v>
      </c>
      <c r="H86" s="1">
        <f>'QMJHL Raw'!U86</f>
        <v>18.510000000000002</v>
      </c>
      <c r="I86" s="1">
        <f>'QMJHL Raw'!T86</f>
        <v>1091.98</v>
      </c>
      <c r="J86">
        <f>'QMJHL Raw'!AH86</f>
        <v>71</v>
      </c>
      <c r="K86">
        <f>'QMJHL Raw'!AI86</f>
        <v>42</v>
      </c>
      <c r="L86" s="1">
        <f t="shared" si="14"/>
        <v>3.9011703511053319</v>
      </c>
      <c r="M86" s="1">
        <f t="shared" si="15"/>
        <v>2.3077345738932951</v>
      </c>
      <c r="N86">
        <f>'QMJHL Raw'!L86</f>
        <v>161</v>
      </c>
      <c r="O86" s="1">
        <f t="shared" si="16"/>
        <v>8.8463158665909631</v>
      </c>
      <c r="P86">
        <f>'QMJHL Raw'!AK86</f>
        <v>1</v>
      </c>
      <c r="Q86">
        <f>'QMJHL Raw'!AN86</f>
        <v>7</v>
      </c>
      <c r="R86">
        <f>'QMJHL Raw'!AQ86</f>
        <v>153</v>
      </c>
      <c r="S86" s="1">
        <f t="shared" si="17"/>
        <v>0.6211180124223602</v>
      </c>
      <c r="T86" s="1">
        <f t="shared" si="18"/>
        <v>4.3478260869565215</v>
      </c>
      <c r="U86" s="1">
        <f t="shared" si="19"/>
        <v>95.031055900621126</v>
      </c>
      <c r="V86">
        <f>'QMJHL Raw'!J86</f>
        <v>19</v>
      </c>
      <c r="W86" s="1">
        <f t="shared" si="20"/>
        <v>1.0439751643802999</v>
      </c>
      <c r="X86">
        <f>'QMJHL Raw'!G86</f>
        <v>11</v>
      </c>
      <c r="Y86" s="1">
        <f t="shared" si="21"/>
        <v>0.60440667411491056</v>
      </c>
      <c r="Z86">
        <f>'QMJHL Raw'!AJ86</f>
        <v>0</v>
      </c>
      <c r="AA86">
        <f>'QMJHL Raw'!AM86</f>
        <v>3</v>
      </c>
      <c r="AB86">
        <f>'QMJHL Raw'!AP86</f>
        <v>8</v>
      </c>
      <c r="AC86" s="1">
        <f t="shared" si="22"/>
        <v>11.114755583074466</v>
      </c>
      <c r="AD86" s="1">
        <f t="shared" si="23"/>
        <v>0.61071204141510649</v>
      </c>
      <c r="AE86" s="1">
        <f t="shared" si="24"/>
        <v>6.8322981366459627</v>
      </c>
      <c r="AF86" s="1">
        <f t="shared" si="25"/>
        <v>6.9035748963195438</v>
      </c>
      <c r="AG86">
        <f>'QMJHL Raw'!AB86</f>
        <v>13.65</v>
      </c>
      <c r="AH86">
        <f>'QMJHL Raw'!AC86</f>
        <v>13.49</v>
      </c>
      <c r="AI86">
        <f>'QMJHL Raw'!AD86</f>
        <v>60.48</v>
      </c>
      <c r="AJ86">
        <f>'QMJHL Raw'!AE86</f>
        <v>48.64</v>
      </c>
    </row>
    <row r="87" spans="1:36" x14ac:dyDescent="0.2">
      <c r="A87" t="str">
        <f>'QMJHL Raw'!B87</f>
        <v>Charles Farmer</v>
      </c>
      <c r="B87" t="s">
        <v>1749</v>
      </c>
      <c r="C87" t="str">
        <f>'QMJHL Raw'!C87</f>
        <v>RW</v>
      </c>
      <c r="D87" t="str">
        <f t="shared" si="13"/>
        <v>F</v>
      </c>
      <c r="E87" t="str">
        <f>IF(ISNUMBER(SEARCH("/",'QMJHL Raw'!D87)),"Multiple",'QMJHL Raw'!D87)</f>
        <v>VDO</v>
      </c>
      <c r="F87" s="2">
        <f ca="1">ROUNDDOWN('QMJHL Raw'!E87+((TODAY()-42993)/365),0)</f>
        <v>19</v>
      </c>
      <c r="G87">
        <f>'QMJHL Raw'!F87</f>
        <v>2</v>
      </c>
      <c r="H87" s="1">
        <f>'QMJHL Raw'!U87</f>
        <v>0</v>
      </c>
      <c r="I87" s="1">
        <f>'QMJHL Raw'!T87</f>
        <v>0</v>
      </c>
      <c r="J87">
        <f>'QMJHL Raw'!AH87</f>
        <v>0</v>
      </c>
      <c r="K87">
        <f>'QMJHL Raw'!AI87</f>
        <v>0</v>
      </c>
      <c r="L87" s="1" t="e">
        <f t="shared" si="14"/>
        <v>#DIV/0!</v>
      </c>
      <c r="M87" s="1" t="e">
        <f t="shared" si="15"/>
        <v>#DIV/0!</v>
      </c>
      <c r="N87">
        <f>'QMJHL Raw'!L87</f>
        <v>0</v>
      </c>
      <c r="O87" s="1" t="e">
        <f t="shared" si="16"/>
        <v>#DIV/0!</v>
      </c>
      <c r="P87">
        <f>'QMJHL Raw'!AK87</f>
        <v>0</v>
      </c>
      <c r="Q87">
        <f>'QMJHL Raw'!AN87</f>
        <v>0</v>
      </c>
      <c r="R87">
        <f>'QMJHL Raw'!AQ87</f>
        <v>0</v>
      </c>
      <c r="S87" s="1" t="e">
        <f t="shared" si="17"/>
        <v>#DIV/0!</v>
      </c>
      <c r="T87" s="1" t="e">
        <f t="shared" si="18"/>
        <v>#DIV/0!</v>
      </c>
      <c r="U87" s="1" t="e">
        <f t="shared" si="19"/>
        <v>#DIV/0!</v>
      </c>
      <c r="V87">
        <f>'QMJHL Raw'!J87</f>
        <v>0</v>
      </c>
      <c r="W87" s="1" t="e">
        <f t="shared" si="20"/>
        <v>#DIV/0!</v>
      </c>
      <c r="X87">
        <f>'QMJHL Raw'!G87</f>
        <v>0</v>
      </c>
      <c r="Y87" s="1" t="e">
        <f t="shared" si="21"/>
        <v>#DIV/0!</v>
      </c>
      <c r="Z87">
        <f>'QMJHL Raw'!AJ87</f>
        <v>0</v>
      </c>
      <c r="AA87">
        <f>'QMJHL Raw'!AM87</f>
        <v>0</v>
      </c>
      <c r="AB87">
        <f>'QMJHL Raw'!AP87</f>
        <v>0</v>
      </c>
      <c r="AC87" s="1">
        <f t="shared" si="22"/>
        <v>0</v>
      </c>
      <c r="AD87" s="1" t="e">
        <f t="shared" si="23"/>
        <v>#DIV/0!</v>
      </c>
      <c r="AE87" s="1" t="e">
        <f t="shared" si="24"/>
        <v>#DIV/0!</v>
      </c>
      <c r="AF87" s="1" t="e">
        <f t="shared" si="25"/>
        <v>#DIV/0!</v>
      </c>
      <c r="AG87">
        <f>'QMJHL Raw'!AB87</f>
        <v>0</v>
      </c>
      <c r="AH87">
        <f>'QMJHL Raw'!AC87</f>
        <v>0</v>
      </c>
      <c r="AI87">
        <f>'QMJHL Raw'!AD87</f>
        <v>0</v>
      </c>
      <c r="AJ87">
        <f>'QMJHL Raw'!AE87</f>
        <v>0</v>
      </c>
    </row>
    <row r="88" spans="1:36" x14ac:dyDescent="0.2">
      <c r="A88" t="str">
        <f>'QMJHL Raw'!B88</f>
        <v>Charles Tremblay</v>
      </c>
      <c r="B88" t="s">
        <v>1749</v>
      </c>
      <c r="C88" t="str">
        <f>'QMJHL Raw'!C88</f>
        <v>C</v>
      </c>
      <c r="D88" t="str">
        <f t="shared" si="13"/>
        <v>F</v>
      </c>
      <c r="E88" t="str">
        <f>IF(ISNUMBER(SEARCH("/",'QMJHL Raw'!D88)),"Multiple",'QMJHL Raw'!D88)</f>
        <v>CHI</v>
      </c>
      <c r="F88" s="2">
        <f ca="1">ROUNDDOWN('QMJHL Raw'!E88+((TODAY()-42993)/365),0)</f>
        <v>17</v>
      </c>
      <c r="G88">
        <f>'QMJHL Raw'!F88</f>
        <v>24</v>
      </c>
      <c r="H88" s="1">
        <f>'QMJHL Raw'!U88</f>
        <v>8.27</v>
      </c>
      <c r="I88" s="1">
        <f>'QMJHL Raw'!T88</f>
        <v>198.51</v>
      </c>
      <c r="J88">
        <f>'QMJHL Raw'!AH88</f>
        <v>4</v>
      </c>
      <c r="K88">
        <f>'QMJHL Raw'!AI88</f>
        <v>8</v>
      </c>
      <c r="L88" s="1">
        <f t="shared" si="14"/>
        <v>1.2090071029167297</v>
      </c>
      <c r="M88" s="1">
        <f t="shared" si="15"/>
        <v>2.4180142058334595</v>
      </c>
      <c r="N88">
        <f>'QMJHL Raw'!L88</f>
        <v>19</v>
      </c>
      <c r="O88" s="1">
        <f t="shared" si="16"/>
        <v>5.7427837388544667</v>
      </c>
      <c r="P88">
        <f>'QMJHL Raw'!AK88</f>
        <v>1</v>
      </c>
      <c r="Q88">
        <f>'QMJHL Raw'!AN88</f>
        <v>3</v>
      </c>
      <c r="R88">
        <f>'QMJHL Raw'!AQ88</f>
        <v>15</v>
      </c>
      <c r="S88" s="1">
        <f t="shared" si="17"/>
        <v>5.2631578947368416</v>
      </c>
      <c r="T88" s="1">
        <f t="shared" si="18"/>
        <v>15.789473684210526</v>
      </c>
      <c r="U88" s="1">
        <f t="shared" si="19"/>
        <v>78.94736842105263</v>
      </c>
      <c r="V88">
        <f>'QMJHL Raw'!J88</f>
        <v>2</v>
      </c>
      <c r="W88" s="1">
        <f t="shared" si="20"/>
        <v>0.60450355145836487</v>
      </c>
      <c r="X88">
        <f>'QMJHL Raw'!G88</f>
        <v>0</v>
      </c>
      <c r="Y88" s="1">
        <f t="shared" si="21"/>
        <v>0</v>
      </c>
      <c r="Z88">
        <f>'QMJHL Raw'!AJ88</f>
        <v>0</v>
      </c>
      <c r="AA88">
        <f>'QMJHL Raw'!AM88</f>
        <v>0</v>
      </c>
      <c r="AB88">
        <f>'QMJHL Raw'!AP88</f>
        <v>0</v>
      </c>
      <c r="AC88" s="1">
        <f t="shared" si="22"/>
        <v>1.7284274913022424</v>
      </c>
      <c r="AD88" s="1">
        <f t="shared" si="23"/>
        <v>0.52242027846523875</v>
      </c>
      <c r="AE88" s="1">
        <f t="shared" si="24"/>
        <v>0</v>
      </c>
      <c r="AF88" s="1">
        <f t="shared" si="25"/>
        <v>9.0969867963275917</v>
      </c>
      <c r="AG88">
        <f>'QMJHL Raw'!AB88</f>
        <v>12.59</v>
      </c>
      <c r="AH88">
        <f>'QMJHL Raw'!AC88</f>
        <v>12.89</v>
      </c>
      <c r="AI88">
        <f>'QMJHL Raw'!AD88</f>
        <v>43.47</v>
      </c>
      <c r="AJ88">
        <f>'QMJHL Raw'!AE88</f>
        <v>50.46</v>
      </c>
    </row>
    <row r="89" spans="1:36" x14ac:dyDescent="0.2">
      <c r="A89" t="str">
        <f>'QMJHL Raw'!B89</f>
        <v>Charles-Antoine Giguere</v>
      </c>
      <c r="B89" t="s">
        <v>1749</v>
      </c>
      <c r="C89" t="str">
        <f>'QMJHL Raw'!C89</f>
        <v>LW</v>
      </c>
      <c r="D89" t="str">
        <f t="shared" si="13"/>
        <v>F</v>
      </c>
      <c r="E89" t="str">
        <f>IF(ISNUMBER(SEARCH("/",'QMJHL Raw'!D89)),"Multiple",'QMJHL Raw'!D89)</f>
        <v>BLB</v>
      </c>
      <c r="F89" s="2">
        <f ca="1">ROUNDDOWN('QMJHL Raw'!E89+((TODAY()-42993)/365),0)</f>
        <v>19</v>
      </c>
      <c r="G89">
        <f>'QMJHL Raw'!F89</f>
        <v>53</v>
      </c>
      <c r="H89" s="1">
        <f>'QMJHL Raw'!U89</f>
        <v>11.08</v>
      </c>
      <c r="I89" s="1">
        <f>'QMJHL Raw'!T89</f>
        <v>587</v>
      </c>
      <c r="J89">
        <f>'QMJHL Raw'!AH89</f>
        <v>19</v>
      </c>
      <c r="K89">
        <f>'QMJHL Raw'!AI89</f>
        <v>26</v>
      </c>
      <c r="L89" s="1">
        <f t="shared" si="14"/>
        <v>1.9420783645655875</v>
      </c>
      <c r="M89" s="1">
        <f t="shared" si="15"/>
        <v>2.6575809199318567</v>
      </c>
      <c r="N89">
        <f>'QMJHL Raw'!L89</f>
        <v>42</v>
      </c>
      <c r="O89" s="1">
        <f t="shared" si="16"/>
        <v>4.2930153321976148</v>
      </c>
      <c r="P89">
        <f>'QMJHL Raw'!AK89</f>
        <v>2</v>
      </c>
      <c r="Q89">
        <f>'QMJHL Raw'!AN89</f>
        <v>6</v>
      </c>
      <c r="R89">
        <f>'QMJHL Raw'!AQ89</f>
        <v>34</v>
      </c>
      <c r="S89" s="1">
        <f t="shared" si="17"/>
        <v>4.7619047619047619</v>
      </c>
      <c r="T89" s="1">
        <f t="shared" si="18"/>
        <v>14.285714285714285</v>
      </c>
      <c r="U89" s="1">
        <f t="shared" si="19"/>
        <v>80.952380952380949</v>
      </c>
      <c r="V89">
        <f>'QMJHL Raw'!J89</f>
        <v>7</v>
      </c>
      <c r="W89" s="1">
        <f t="shared" si="20"/>
        <v>0.71550255536626917</v>
      </c>
      <c r="X89">
        <f>'QMJHL Raw'!G89</f>
        <v>5</v>
      </c>
      <c r="Y89" s="1">
        <f t="shared" si="21"/>
        <v>0.51107325383304936</v>
      </c>
      <c r="Z89">
        <f>'QMJHL Raw'!AJ89</f>
        <v>0</v>
      </c>
      <c r="AA89">
        <f>'QMJHL Raw'!AM89</f>
        <v>1</v>
      </c>
      <c r="AB89">
        <f>'QMJHL Raw'!AP89</f>
        <v>4</v>
      </c>
      <c r="AC89" s="1">
        <f t="shared" si="22"/>
        <v>3.7081963865333574</v>
      </c>
      <c r="AD89" s="1">
        <f t="shared" si="23"/>
        <v>0.37903199862351183</v>
      </c>
      <c r="AE89" s="1">
        <f t="shared" si="24"/>
        <v>11.904761904761903</v>
      </c>
      <c r="AF89" s="1">
        <f t="shared" si="25"/>
        <v>8.8290390155556118</v>
      </c>
      <c r="AG89">
        <f>'QMJHL Raw'!AB89</f>
        <v>13.42</v>
      </c>
      <c r="AH89">
        <f>'QMJHL Raw'!AC89</f>
        <v>12.66</v>
      </c>
      <c r="AI89">
        <f>'QMJHL Raw'!AD89</f>
        <v>58.75</v>
      </c>
      <c r="AJ89">
        <f>'QMJHL Raw'!AE89</f>
        <v>51.04</v>
      </c>
    </row>
    <row r="90" spans="1:36" x14ac:dyDescent="0.2">
      <c r="A90" t="str">
        <f>'QMJHL Raw'!B90</f>
        <v>Charles-Antoine Roy</v>
      </c>
      <c r="B90" t="s">
        <v>1749</v>
      </c>
      <c r="C90" t="str">
        <f>'QMJHL Raw'!C90</f>
        <v>C</v>
      </c>
      <c r="D90" t="str">
        <f t="shared" si="13"/>
        <v>F</v>
      </c>
      <c r="E90" t="str">
        <f>IF(ISNUMBER(SEARCH("/",'QMJHL Raw'!D90)),"Multiple",'QMJHL Raw'!D90)</f>
        <v>GAT</v>
      </c>
      <c r="F90" s="2">
        <f ca="1">ROUNDDOWN('QMJHL Raw'!E90+((TODAY()-42993)/365),0)</f>
        <v>19</v>
      </c>
      <c r="G90">
        <f>'QMJHL Raw'!F90</f>
        <v>66</v>
      </c>
      <c r="H90" s="1">
        <f>'QMJHL Raw'!U90</f>
        <v>10.8</v>
      </c>
      <c r="I90" s="1">
        <f>'QMJHL Raw'!T90</f>
        <v>712.66</v>
      </c>
      <c r="J90">
        <f>'QMJHL Raw'!AH90</f>
        <v>30</v>
      </c>
      <c r="K90">
        <f>'QMJHL Raw'!AI90</f>
        <v>24</v>
      </c>
      <c r="L90" s="1">
        <f t="shared" si="14"/>
        <v>2.5257486038222998</v>
      </c>
      <c r="M90" s="1">
        <f t="shared" si="15"/>
        <v>2.0205988830578394</v>
      </c>
      <c r="N90">
        <f>'QMJHL Raw'!L90</f>
        <v>55</v>
      </c>
      <c r="O90" s="1">
        <f t="shared" si="16"/>
        <v>4.6305391070075492</v>
      </c>
      <c r="P90">
        <f>'QMJHL Raw'!AK90</f>
        <v>11</v>
      </c>
      <c r="Q90">
        <f>'QMJHL Raw'!AN90</f>
        <v>13</v>
      </c>
      <c r="R90">
        <f>'QMJHL Raw'!AQ90</f>
        <v>31</v>
      </c>
      <c r="S90" s="1">
        <f t="shared" si="17"/>
        <v>20</v>
      </c>
      <c r="T90" s="1">
        <f t="shared" si="18"/>
        <v>23.636363636363637</v>
      </c>
      <c r="U90" s="1">
        <f t="shared" si="19"/>
        <v>56.36363636363636</v>
      </c>
      <c r="V90">
        <f>'QMJHL Raw'!J90</f>
        <v>15</v>
      </c>
      <c r="W90" s="1">
        <f t="shared" si="20"/>
        <v>1.2628743019111499</v>
      </c>
      <c r="X90">
        <f>'QMJHL Raw'!G90</f>
        <v>9</v>
      </c>
      <c r="Y90" s="1">
        <f t="shared" si="21"/>
        <v>0.75772458114668995</v>
      </c>
      <c r="Z90">
        <f>'QMJHL Raw'!AJ90</f>
        <v>4</v>
      </c>
      <c r="AA90">
        <f>'QMJHL Raw'!AM90</f>
        <v>2</v>
      </c>
      <c r="AB90">
        <f>'QMJHL Raw'!AP90</f>
        <v>3</v>
      </c>
      <c r="AC90" s="1">
        <f t="shared" si="22"/>
        <v>7.0175170915768081</v>
      </c>
      <c r="AD90" s="1">
        <f t="shared" si="23"/>
        <v>0.59081613321164161</v>
      </c>
      <c r="AE90" s="1">
        <f t="shared" si="24"/>
        <v>16.363636363636363</v>
      </c>
      <c r="AF90" s="1">
        <f t="shared" si="25"/>
        <v>12.759121984685107</v>
      </c>
      <c r="AG90">
        <f>'QMJHL Raw'!AB90</f>
        <v>12.66</v>
      </c>
      <c r="AH90">
        <f>'QMJHL Raw'!AC90</f>
        <v>13.94</v>
      </c>
      <c r="AI90">
        <f>'QMJHL Raw'!AD90</f>
        <v>50.62</v>
      </c>
      <c r="AJ90">
        <f>'QMJHL Raw'!AE90</f>
        <v>49.64</v>
      </c>
    </row>
    <row r="91" spans="1:36" x14ac:dyDescent="0.2">
      <c r="A91" t="str">
        <f>'QMJHL Raw'!B91</f>
        <v>Charlie Roy</v>
      </c>
      <c r="B91" t="s">
        <v>1749</v>
      </c>
      <c r="C91" t="str">
        <f>'QMJHL Raw'!C91</f>
        <v>D</v>
      </c>
      <c r="D91" t="str">
        <f t="shared" si="13"/>
        <v>D</v>
      </c>
      <c r="E91" t="str">
        <f>IF(ISNUMBER(SEARCH("/",'QMJHL Raw'!D91)),"Multiple",'QMJHL Raw'!D91)</f>
        <v>SHA</v>
      </c>
      <c r="F91" s="2">
        <f ca="1">ROUNDDOWN('QMJHL Raw'!E91+((TODAY()-42993)/365),0)</f>
        <v>20</v>
      </c>
      <c r="G91">
        <f>'QMJHL Raw'!F91</f>
        <v>5</v>
      </c>
      <c r="H91" s="1">
        <f>'QMJHL Raw'!U91</f>
        <v>15.53</v>
      </c>
      <c r="I91" s="1">
        <f>'QMJHL Raw'!T91</f>
        <v>77.650000000000006</v>
      </c>
      <c r="J91">
        <f>'QMJHL Raw'!AH91</f>
        <v>4</v>
      </c>
      <c r="K91">
        <f>'QMJHL Raw'!AI91</f>
        <v>4</v>
      </c>
      <c r="L91" s="1">
        <f t="shared" si="14"/>
        <v>3.0907920154539599</v>
      </c>
      <c r="M91" s="1">
        <f t="shared" si="15"/>
        <v>3.0907920154539599</v>
      </c>
      <c r="N91">
        <f>'QMJHL Raw'!L91</f>
        <v>5</v>
      </c>
      <c r="O91" s="1">
        <f t="shared" si="16"/>
        <v>3.8634900193174495</v>
      </c>
      <c r="P91">
        <f>'QMJHL Raw'!AK91</f>
        <v>0</v>
      </c>
      <c r="Q91">
        <f>'QMJHL Raw'!AN91</f>
        <v>0</v>
      </c>
      <c r="R91">
        <f>'QMJHL Raw'!AQ91</f>
        <v>5</v>
      </c>
      <c r="S91" s="1">
        <f t="shared" si="17"/>
        <v>0</v>
      </c>
      <c r="T91" s="1">
        <f t="shared" si="18"/>
        <v>0</v>
      </c>
      <c r="U91" s="1">
        <f t="shared" si="19"/>
        <v>100</v>
      </c>
      <c r="V91">
        <f>'QMJHL Raw'!J91</f>
        <v>1</v>
      </c>
      <c r="W91" s="1">
        <f t="shared" si="20"/>
        <v>0.77269800386348997</v>
      </c>
      <c r="X91">
        <f>'QMJHL Raw'!G91</f>
        <v>0</v>
      </c>
      <c r="Y91" s="1">
        <f t="shared" si="21"/>
        <v>0</v>
      </c>
      <c r="Z91">
        <f>'QMJHL Raw'!AJ91</f>
        <v>0</v>
      </c>
      <c r="AA91">
        <f>'QMJHL Raw'!AM91</f>
        <v>0</v>
      </c>
      <c r="AB91">
        <f>'QMJHL Raw'!AP91</f>
        <v>0</v>
      </c>
      <c r="AC91" s="1">
        <f t="shared" si="22"/>
        <v>0.31417675491109043</v>
      </c>
      <c r="AD91" s="1">
        <f t="shared" si="23"/>
        <v>0.24276375138010847</v>
      </c>
      <c r="AE91" s="1">
        <f t="shared" si="24"/>
        <v>0</v>
      </c>
      <c r="AF91" s="1">
        <f t="shared" si="25"/>
        <v>6.2835350982218081</v>
      </c>
      <c r="AG91">
        <f>'QMJHL Raw'!AB91</f>
        <v>12.84</v>
      </c>
      <c r="AH91">
        <f>'QMJHL Raw'!AC91</f>
        <v>13.4</v>
      </c>
      <c r="AI91">
        <f>'QMJHL Raw'!AD91</f>
        <v>43.94</v>
      </c>
      <c r="AJ91">
        <f>'QMJHL Raw'!AE91</f>
        <v>49.11</v>
      </c>
    </row>
    <row r="92" spans="1:36" x14ac:dyDescent="0.2">
      <c r="A92" t="str">
        <f>'QMJHL Raw'!B92</f>
        <v>Chase Harwell</v>
      </c>
      <c r="B92" t="s">
        <v>1749</v>
      </c>
      <c r="C92" t="str">
        <f>'QMJHL Raw'!C92</f>
        <v>RW</v>
      </c>
      <c r="D92" t="str">
        <f t="shared" si="13"/>
        <v>F</v>
      </c>
      <c r="E92" t="str">
        <f>IF(ISNUMBER(SEARCH("/",'QMJHL Raw'!D92)),"Multiple",'QMJHL Raw'!D92)</f>
        <v>VIC</v>
      </c>
      <c r="F92" s="2">
        <f ca="1">ROUNDDOWN('QMJHL Raw'!E92+((TODAY()-42993)/365),0)</f>
        <v>21</v>
      </c>
      <c r="G92">
        <f>'QMJHL Raw'!F92</f>
        <v>67</v>
      </c>
      <c r="H92" s="1">
        <f>'QMJHL Raw'!U92</f>
        <v>12.61</v>
      </c>
      <c r="I92" s="1">
        <f>'QMJHL Raw'!T92</f>
        <v>844.72</v>
      </c>
      <c r="J92">
        <f>'QMJHL Raw'!AH92</f>
        <v>39</v>
      </c>
      <c r="K92">
        <f>'QMJHL Raw'!AI92</f>
        <v>46</v>
      </c>
      <c r="L92" s="1">
        <f t="shared" si="14"/>
        <v>2.7701486883227577</v>
      </c>
      <c r="M92" s="1">
        <f t="shared" si="15"/>
        <v>3.2673548631499196</v>
      </c>
      <c r="N92">
        <f>'QMJHL Raw'!L92</f>
        <v>150</v>
      </c>
      <c r="O92" s="1">
        <f t="shared" si="16"/>
        <v>10.654418032010607</v>
      </c>
      <c r="P92">
        <f>'QMJHL Raw'!AK92</f>
        <v>13</v>
      </c>
      <c r="Q92">
        <f>'QMJHL Raw'!AN92</f>
        <v>28</v>
      </c>
      <c r="R92">
        <f>'QMJHL Raw'!AQ92</f>
        <v>109</v>
      </c>
      <c r="S92" s="1">
        <f t="shared" si="17"/>
        <v>8.6666666666666679</v>
      </c>
      <c r="T92" s="1">
        <f t="shared" si="18"/>
        <v>18.666666666666668</v>
      </c>
      <c r="U92" s="1">
        <f t="shared" si="19"/>
        <v>72.666666666666671</v>
      </c>
      <c r="V92">
        <f>'QMJHL Raw'!J92</f>
        <v>19</v>
      </c>
      <c r="W92" s="1">
        <f t="shared" si="20"/>
        <v>1.3495596173880102</v>
      </c>
      <c r="X92">
        <f>'QMJHL Raw'!G92</f>
        <v>16</v>
      </c>
      <c r="Y92" s="1">
        <f t="shared" si="21"/>
        <v>1.1364712567477979</v>
      </c>
      <c r="Z92">
        <f>'QMJHL Raw'!AJ92</f>
        <v>3</v>
      </c>
      <c r="AA92">
        <f>'QMJHL Raw'!AM92</f>
        <v>5</v>
      </c>
      <c r="AB92">
        <f>'QMJHL Raw'!AP92</f>
        <v>8</v>
      </c>
      <c r="AC92" s="1">
        <f t="shared" si="22"/>
        <v>15.099330647836547</v>
      </c>
      <c r="AD92" s="1">
        <f t="shared" si="23"/>
        <v>1.072497204837334</v>
      </c>
      <c r="AE92" s="1">
        <f t="shared" si="24"/>
        <v>10.666666666666668</v>
      </c>
      <c r="AF92" s="1">
        <f t="shared" si="25"/>
        <v>10.066220431891029</v>
      </c>
      <c r="AG92">
        <f>'QMJHL Raw'!AB92</f>
        <v>12.87</v>
      </c>
      <c r="AH92">
        <f>'QMJHL Raw'!AC92</f>
        <v>13.14</v>
      </c>
      <c r="AI92">
        <f>'QMJHL Raw'!AD92</f>
        <v>54.99</v>
      </c>
      <c r="AJ92">
        <f>'QMJHL Raw'!AE92</f>
        <v>50.52</v>
      </c>
    </row>
    <row r="93" spans="1:36" x14ac:dyDescent="0.2">
      <c r="A93" t="str">
        <f>'QMJHL Raw'!B93</f>
        <v>Chase Stewart</v>
      </c>
      <c r="B93" t="s">
        <v>1749</v>
      </c>
      <c r="C93" t="str">
        <f>'QMJHL Raw'!C93</f>
        <v>D</v>
      </c>
      <c r="D93" t="str">
        <f t="shared" si="13"/>
        <v>D</v>
      </c>
      <c r="E93" t="str">
        <f>IF(ISNUMBER(SEARCH("/",'QMJHL Raw'!D93)),"Multiple",'QMJHL Raw'!D93)</f>
        <v>RIM</v>
      </c>
      <c r="F93" s="2">
        <f ca="1">ROUNDDOWN('QMJHL Raw'!E93+((TODAY()-42993)/365),0)</f>
        <v>21</v>
      </c>
      <c r="G93">
        <f>'QMJHL Raw'!F93</f>
        <v>53</v>
      </c>
      <c r="H93" s="1">
        <f>'QMJHL Raw'!U93</f>
        <v>16.57</v>
      </c>
      <c r="I93" s="1">
        <f>'QMJHL Raw'!T93</f>
        <v>878.06</v>
      </c>
      <c r="J93">
        <f>'QMJHL Raw'!AH93</f>
        <v>55</v>
      </c>
      <c r="K93">
        <f>'QMJHL Raw'!AI93</f>
        <v>37</v>
      </c>
      <c r="L93" s="1">
        <f t="shared" si="14"/>
        <v>3.7582853107988066</v>
      </c>
      <c r="M93" s="1">
        <f t="shared" si="15"/>
        <v>2.5283010272646518</v>
      </c>
      <c r="N93">
        <f>'QMJHL Raw'!L93</f>
        <v>80</v>
      </c>
      <c r="O93" s="1">
        <f t="shared" si="16"/>
        <v>5.466596815707355</v>
      </c>
      <c r="P93">
        <f>'QMJHL Raw'!AK93</f>
        <v>0</v>
      </c>
      <c r="Q93">
        <f>'QMJHL Raw'!AN93</f>
        <v>0</v>
      </c>
      <c r="R93">
        <f>'QMJHL Raw'!AQ93</f>
        <v>80</v>
      </c>
      <c r="S93" s="1">
        <f t="shared" si="17"/>
        <v>0</v>
      </c>
      <c r="T93" s="1">
        <f t="shared" si="18"/>
        <v>0</v>
      </c>
      <c r="U93" s="1">
        <f t="shared" si="19"/>
        <v>100</v>
      </c>
      <c r="V93">
        <f>'QMJHL Raw'!J93</f>
        <v>10</v>
      </c>
      <c r="W93" s="1">
        <f t="shared" si="20"/>
        <v>0.68332460196341938</v>
      </c>
      <c r="X93">
        <f>'QMJHL Raw'!G93</f>
        <v>2</v>
      </c>
      <c r="Y93" s="1">
        <f t="shared" si="21"/>
        <v>0.13666492039268388</v>
      </c>
      <c r="Z93">
        <f>'QMJHL Raw'!AJ93</f>
        <v>0</v>
      </c>
      <c r="AA93">
        <f>'QMJHL Raw'!AM93</f>
        <v>0</v>
      </c>
      <c r="AB93">
        <f>'QMJHL Raw'!AP93</f>
        <v>2</v>
      </c>
      <c r="AC93" s="1">
        <f t="shared" si="22"/>
        <v>5.0268280785774468</v>
      </c>
      <c r="AD93" s="1">
        <f t="shared" si="23"/>
        <v>0.34349552959324742</v>
      </c>
      <c r="AE93" s="1">
        <f t="shared" si="24"/>
        <v>2.5</v>
      </c>
      <c r="AF93" s="1">
        <f t="shared" si="25"/>
        <v>6.2835350982218081</v>
      </c>
      <c r="AG93">
        <f>'QMJHL Raw'!AB93</f>
        <v>14.04</v>
      </c>
      <c r="AH93">
        <f>'QMJHL Raw'!AC93</f>
        <v>13.34</v>
      </c>
      <c r="AI93">
        <f>'QMJHL Raw'!AD93</f>
        <v>60.75</v>
      </c>
      <c r="AJ93">
        <f>'QMJHL Raw'!AE93</f>
        <v>48.69</v>
      </c>
    </row>
    <row r="94" spans="1:36" x14ac:dyDescent="0.2">
      <c r="A94" t="str">
        <f>'QMJHL Raw'!B94</f>
        <v>Chris McQuaid</v>
      </c>
      <c r="B94" t="s">
        <v>1749</v>
      </c>
      <c r="C94" t="str">
        <f>'QMJHL Raw'!C94</f>
        <v>D</v>
      </c>
      <c r="D94" t="str">
        <f t="shared" si="13"/>
        <v>D</v>
      </c>
      <c r="E94" t="str">
        <f>IF(ISNUMBER(SEARCH("/",'QMJHL Raw'!D94)),"Multiple",'QMJHL Raw'!D94)</f>
        <v>Multiple</v>
      </c>
      <c r="F94" s="2">
        <f ca="1">ROUNDDOWN('QMJHL Raw'!E94+((TODAY()-42993)/365),0)</f>
        <v>18</v>
      </c>
      <c r="G94">
        <f>'QMJHL Raw'!F94</f>
        <v>68</v>
      </c>
      <c r="H94" s="1">
        <f>'QMJHL Raw'!U94</f>
        <v>13.56</v>
      </c>
      <c r="I94" s="1">
        <f>'QMJHL Raw'!T94</f>
        <v>921.81</v>
      </c>
      <c r="J94">
        <f>'QMJHL Raw'!AH94</f>
        <v>44</v>
      </c>
      <c r="K94">
        <f>'QMJHL Raw'!AI94</f>
        <v>44</v>
      </c>
      <c r="L94" s="1">
        <f t="shared" si="14"/>
        <v>2.8639307449474405</v>
      </c>
      <c r="M94" s="1">
        <f t="shared" si="15"/>
        <v>2.8639307449474405</v>
      </c>
      <c r="N94">
        <f>'QMJHL Raw'!L94</f>
        <v>57</v>
      </c>
      <c r="O94" s="1">
        <f t="shared" si="16"/>
        <v>3.7100921014091846</v>
      </c>
      <c r="P94">
        <f>'QMJHL Raw'!AK94</f>
        <v>0</v>
      </c>
      <c r="Q94">
        <f>'QMJHL Raw'!AN94</f>
        <v>1</v>
      </c>
      <c r="R94">
        <f>'QMJHL Raw'!AQ94</f>
        <v>56</v>
      </c>
      <c r="S94" s="1">
        <f t="shared" si="17"/>
        <v>0</v>
      </c>
      <c r="T94" s="1">
        <f t="shared" si="18"/>
        <v>1.7543859649122806</v>
      </c>
      <c r="U94" s="1">
        <f t="shared" si="19"/>
        <v>98.245614035087712</v>
      </c>
      <c r="V94">
        <f>'QMJHL Raw'!J94</f>
        <v>9</v>
      </c>
      <c r="W94" s="1">
        <f t="shared" si="20"/>
        <v>0.5858040160119764</v>
      </c>
      <c r="X94">
        <f>'QMJHL Raw'!G94</f>
        <v>7</v>
      </c>
      <c r="Y94" s="1">
        <f t="shared" si="21"/>
        <v>0.45562534578709279</v>
      </c>
      <c r="Z94">
        <f>'QMJHL Raw'!AJ94</f>
        <v>0</v>
      </c>
      <c r="AA94">
        <f>'QMJHL Raw'!AM94</f>
        <v>1</v>
      </c>
      <c r="AB94">
        <f>'QMJHL Raw'!AP94</f>
        <v>6</v>
      </c>
      <c r="AC94" s="1">
        <f t="shared" si="22"/>
        <v>3.6975420690607441</v>
      </c>
      <c r="AD94" s="1">
        <f t="shared" si="23"/>
        <v>0.2406705548254463</v>
      </c>
      <c r="AE94" s="1">
        <f t="shared" si="24"/>
        <v>12.280701754385964</v>
      </c>
      <c r="AF94" s="1">
        <f t="shared" si="25"/>
        <v>6.4869159106328844</v>
      </c>
      <c r="AG94">
        <f>'QMJHL Raw'!AB94</f>
        <v>12.28</v>
      </c>
      <c r="AH94">
        <f>'QMJHL Raw'!AC94</f>
        <v>13.03</v>
      </c>
      <c r="AI94">
        <f>'QMJHL Raw'!AD94</f>
        <v>52.61</v>
      </c>
      <c r="AJ94">
        <f>'QMJHL Raw'!AE94</f>
        <v>52.44</v>
      </c>
    </row>
    <row r="95" spans="1:36" x14ac:dyDescent="0.2">
      <c r="A95" t="str">
        <f>'QMJHL Raw'!B95</f>
        <v>Christian Huntley</v>
      </c>
      <c r="B95" t="s">
        <v>1749</v>
      </c>
      <c r="C95" t="str">
        <f>'QMJHL Raw'!C95</f>
        <v>D</v>
      </c>
      <c r="D95" t="str">
        <f t="shared" si="13"/>
        <v>D</v>
      </c>
      <c r="E95" t="str">
        <f>IF(ISNUMBER(SEARCH("/",'QMJHL Raw'!D95)),"Multiple",'QMJHL Raw'!D95)</f>
        <v>QUE</v>
      </c>
      <c r="F95" s="2">
        <f ca="1">ROUNDDOWN('QMJHL Raw'!E95+((TODAY()-42993)/365),0)</f>
        <v>19</v>
      </c>
      <c r="G95">
        <f>'QMJHL Raw'!F95</f>
        <v>61</v>
      </c>
      <c r="H95" s="1">
        <f>'QMJHL Raw'!U95</f>
        <v>13.29</v>
      </c>
      <c r="I95" s="1">
        <f>'QMJHL Raw'!T95</f>
        <v>810.93</v>
      </c>
      <c r="J95">
        <f>'QMJHL Raw'!AH95</f>
        <v>34</v>
      </c>
      <c r="K95">
        <f>'QMJHL Raw'!AI95</f>
        <v>37</v>
      </c>
      <c r="L95" s="1">
        <f t="shared" si="14"/>
        <v>2.5156302023602533</v>
      </c>
      <c r="M95" s="1">
        <f t="shared" si="15"/>
        <v>2.7375975731567461</v>
      </c>
      <c r="N95">
        <f>'QMJHL Raw'!L95</f>
        <v>69</v>
      </c>
      <c r="O95" s="1">
        <f t="shared" si="16"/>
        <v>5.1052495283193373</v>
      </c>
      <c r="P95">
        <f>'QMJHL Raw'!AK95</f>
        <v>2</v>
      </c>
      <c r="Q95">
        <f>'QMJHL Raw'!AN95</f>
        <v>2</v>
      </c>
      <c r="R95">
        <f>'QMJHL Raw'!AQ95</f>
        <v>65</v>
      </c>
      <c r="S95" s="1">
        <f t="shared" si="17"/>
        <v>2.8985507246376812</v>
      </c>
      <c r="T95" s="1">
        <f t="shared" si="18"/>
        <v>2.8985507246376812</v>
      </c>
      <c r="U95" s="1">
        <f t="shared" si="19"/>
        <v>94.20289855072464</v>
      </c>
      <c r="V95">
        <f>'QMJHL Raw'!J95</f>
        <v>10</v>
      </c>
      <c r="W95" s="1">
        <f t="shared" si="20"/>
        <v>0.73989123598830975</v>
      </c>
      <c r="X95">
        <f>'QMJHL Raw'!G95</f>
        <v>6</v>
      </c>
      <c r="Y95" s="1">
        <f t="shared" si="21"/>
        <v>0.44393474159298585</v>
      </c>
      <c r="Z95">
        <f>'QMJHL Raw'!AJ95</f>
        <v>2</v>
      </c>
      <c r="AA95">
        <f>'QMJHL Raw'!AM95</f>
        <v>0</v>
      </c>
      <c r="AB95">
        <f>'QMJHL Raw'!AP95</f>
        <v>4</v>
      </c>
      <c r="AC95" s="1">
        <f t="shared" si="22"/>
        <v>4.941042610755991</v>
      </c>
      <c r="AD95" s="1">
        <f t="shared" si="23"/>
        <v>0.36558341243431552</v>
      </c>
      <c r="AE95" s="1">
        <f t="shared" si="24"/>
        <v>8.695652173913043</v>
      </c>
      <c r="AF95" s="1">
        <f t="shared" si="25"/>
        <v>7.1609313199362177</v>
      </c>
      <c r="AG95">
        <f>'QMJHL Raw'!AB95</f>
        <v>12.51</v>
      </c>
      <c r="AH95">
        <f>'QMJHL Raw'!AC95</f>
        <v>13.24</v>
      </c>
      <c r="AI95">
        <f>'QMJHL Raw'!AD95</f>
        <v>51.02</v>
      </c>
      <c r="AJ95">
        <f>'QMJHL Raw'!AE95</f>
        <v>50.22</v>
      </c>
    </row>
    <row r="96" spans="1:36" x14ac:dyDescent="0.2">
      <c r="A96" t="str">
        <f>'QMJHL Raw'!B96</f>
        <v>Christopher Benoit</v>
      </c>
      <c r="B96" t="s">
        <v>1749</v>
      </c>
      <c r="C96" t="str">
        <f>'QMJHL Raw'!C96</f>
        <v>C</v>
      </c>
      <c r="D96" t="str">
        <f t="shared" si="13"/>
        <v>F</v>
      </c>
      <c r="E96" t="str">
        <f>IF(ISNUMBER(SEARCH("/",'QMJHL Raw'!D96)),"Multiple",'QMJHL Raw'!D96)</f>
        <v>BAC</v>
      </c>
      <c r="F96" s="2">
        <f ca="1">ROUNDDOWN('QMJHL Raw'!E96+((TODAY()-42993)/365),0)</f>
        <v>18</v>
      </c>
      <c r="G96">
        <f>'QMJHL Raw'!F96</f>
        <v>68</v>
      </c>
      <c r="H96" s="1">
        <f>'QMJHL Raw'!U96</f>
        <v>10.65</v>
      </c>
      <c r="I96" s="1">
        <f>'QMJHL Raw'!T96</f>
        <v>724</v>
      </c>
      <c r="J96">
        <f>'QMJHL Raw'!AH96</f>
        <v>21</v>
      </c>
      <c r="K96">
        <f>'QMJHL Raw'!AI96</f>
        <v>44</v>
      </c>
      <c r="L96" s="1">
        <f t="shared" si="14"/>
        <v>1.7403314917127071</v>
      </c>
      <c r="M96" s="1">
        <f t="shared" si="15"/>
        <v>3.6464088397790055</v>
      </c>
      <c r="N96">
        <f>'QMJHL Raw'!L96</f>
        <v>75</v>
      </c>
      <c r="O96" s="1">
        <f t="shared" si="16"/>
        <v>6.2154696132596685</v>
      </c>
      <c r="P96">
        <f>'QMJHL Raw'!AK96</f>
        <v>11</v>
      </c>
      <c r="Q96">
        <f>'QMJHL Raw'!AN96</f>
        <v>11</v>
      </c>
      <c r="R96">
        <f>'QMJHL Raw'!AQ96</f>
        <v>53</v>
      </c>
      <c r="S96" s="1">
        <f t="shared" si="17"/>
        <v>14.666666666666666</v>
      </c>
      <c r="T96" s="1">
        <f t="shared" si="18"/>
        <v>14.666666666666666</v>
      </c>
      <c r="U96" s="1">
        <f t="shared" si="19"/>
        <v>70.666666666666671</v>
      </c>
      <c r="V96">
        <f>'QMJHL Raw'!J96</f>
        <v>12</v>
      </c>
      <c r="W96" s="1">
        <f t="shared" si="20"/>
        <v>0.99447513812154686</v>
      </c>
      <c r="X96">
        <f>'QMJHL Raw'!G96</f>
        <v>7</v>
      </c>
      <c r="Y96" s="1">
        <f t="shared" si="21"/>
        <v>0.58011049723756902</v>
      </c>
      <c r="Z96">
        <f>'QMJHL Raw'!AJ96</f>
        <v>1</v>
      </c>
      <c r="AA96">
        <f>'QMJHL Raw'!AM96</f>
        <v>1</v>
      </c>
      <c r="AB96">
        <f>'QMJHL Raw'!AP96</f>
        <v>5</v>
      </c>
      <c r="AC96" s="1">
        <f t="shared" si="22"/>
        <v>8.0423699850725434</v>
      </c>
      <c r="AD96" s="1">
        <f t="shared" si="23"/>
        <v>0.6664947501441334</v>
      </c>
      <c r="AE96" s="1">
        <f t="shared" si="24"/>
        <v>9.3333333333333339</v>
      </c>
      <c r="AF96" s="1">
        <f t="shared" si="25"/>
        <v>10.723159980096723</v>
      </c>
      <c r="AG96">
        <f>'QMJHL Raw'!AB96</f>
        <v>12.59</v>
      </c>
      <c r="AH96">
        <f>'QMJHL Raw'!AC96</f>
        <v>13.04</v>
      </c>
      <c r="AI96">
        <f>'QMJHL Raw'!AD96</f>
        <v>44.6</v>
      </c>
      <c r="AJ96">
        <f>'QMJHL Raw'!AE96</f>
        <v>52.12</v>
      </c>
    </row>
    <row r="97" spans="1:36" x14ac:dyDescent="0.2">
      <c r="A97" t="str">
        <f>'QMJHL Raw'!B97</f>
        <v>Christopher Farmer</v>
      </c>
      <c r="B97" t="s">
        <v>1749</v>
      </c>
      <c r="C97" t="str">
        <f>'QMJHL Raw'!C97</f>
        <v>C</v>
      </c>
      <c r="D97" t="str">
        <f t="shared" si="13"/>
        <v>F</v>
      </c>
      <c r="E97" t="str">
        <f>IF(ISNUMBER(SEARCH("/",'QMJHL Raw'!D97)),"Multiple",'QMJHL Raw'!D97)</f>
        <v>CHI</v>
      </c>
      <c r="F97" s="2">
        <f ca="1">ROUNDDOWN('QMJHL Raw'!E97+((TODAY()-42993)/365),0)</f>
        <v>17</v>
      </c>
      <c r="G97">
        <f>'QMJHL Raw'!F97</f>
        <v>4</v>
      </c>
      <c r="H97" s="1">
        <f>'QMJHL Raw'!U97</f>
        <v>7.47</v>
      </c>
      <c r="I97" s="1">
        <f>'QMJHL Raw'!T97</f>
        <v>29.87</v>
      </c>
      <c r="J97">
        <f>'QMJHL Raw'!AH97</f>
        <v>1</v>
      </c>
      <c r="K97">
        <f>'QMJHL Raw'!AI97</f>
        <v>1</v>
      </c>
      <c r="L97" s="1">
        <f t="shared" si="14"/>
        <v>2.0087043856712419</v>
      </c>
      <c r="M97" s="1">
        <f t="shared" si="15"/>
        <v>2.0087043856712419</v>
      </c>
      <c r="N97">
        <f>'QMJHL Raw'!L97</f>
        <v>4</v>
      </c>
      <c r="O97" s="1">
        <f t="shared" si="16"/>
        <v>8.0348175426849675</v>
      </c>
      <c r="P97">
        <f>'QMJHL Raw'!AK97</f>
        <v>0</v>
      </c>
      <c r="Q97">
        <f>'QMJHL Raw'!AN97</f>
        <v>0</v>
      </c>
      <c r="R97">
        <f>'QMJHL Raw'!AQ97</f>
        <v>4</v>
      </c>
      <c r="S97" s="1">
        <f t="shared" si="17"/>
        <v>0</v>
      </c>
      <c r="T97" s="1">
        <f t="shared" si="18"/>
        <v>0</v>
      </c>
      <c r="U97" s="1">
        <f t="shared" si="19"/>
        <v>100</v>
      </c>
      <c r="V97">
        <f>'QMJHL Raw'!J97</f>
        <v>0</v>
      </c>
      <c r="W97" s="1">
        <f t="shared" si="20"/>
        <v>0</v>
      </c>
      <c r="X97">
        <f>'QMJHL Raw'!G97</f>
        <v>0</v>
      </c>
      <c r="Y97" s="1">
        <f t="shared" si="21"/>
        <v>0</v>
      </c>
      <c r="Z97">
        <f>'QMJHL Raw'!AJ97</f>
        <v>0</v>
      </c>
      <c r="AA97">
        <f>'QMJHL Raw'!AM97</f>
        <v>0</v>
      </c>
      <c r="AB97">
        <f>'QMJHL Raw'!AP97</f>
        <v>0</v>
      </c>
      <c r="AC97" s="1">
        <f t="shared" si="22"/>
        <v>0.25134140392887233</v>
      </c>
      <c r="AD97" s="1">
        <f t="shared" si="23"/>
        <v>0.50487058037269295</v>
      </c>
      <c r="AE97" s="1">
        <f t="shared" si="24"/>
        <v>0</v>
      </c>
      <c r="AF97" s="1">
        <f t="shared" si="25"/>
        <v>6.2835350982218081</v>
      </c>
      <c r="AG97">
        <f>'QMJHL Raw'!AB97</f>
        <v>14.58</v>
      </c>
      <c r="AH97">
        <f>'QMJHL Raw'!AC97</f>
        <v>12.67</v>
      </c>
      <c r="AI97">
        <f>'QMJHL Raw'!AD97</f>
        <v>53.42</v>
      </c>
      <c r="AJ97">
        <f>'QMJHL Raw'!AE97</f>
        <v>55.38</v>
      </c>
    </row>
    <row r="98" spans="1:36" x14ac:dyDescent="0.2">
      <c r="A98" t="str">
        <f>'QMJHL Raw'!B98</f>
        <v>Christopher Inniss</v>
      </c>
      <c r="B98" t="s">
        <v>1749</v>
      </c>
      <c r="C98" t="str">
        <f>'QMJHL Raw'!C98</f>
        <v>D</v>
      </c>
      <c r="D98" t="str">
        <f t="shared" si="13"/>
        <v>D</v>
      </c>
      <c r="E98" t="str">
        <f>IF(ISNUMBER(SEARCH("/",'QMJHL Raw'!D98)),"Multiple",'QMJHL Raw'!D98)</f>
        <v>RIM</v>
      </c>
      <c r="F98" s="2">
        <f ca="1">ROUNDDOWN('QMJHL Raw'!E98+((TODAY()-42993)/365),0)</f>
        <v>17</v>
      </c>
      <c r="G98">
        <f>'QMJHL Raw'!F98</f>
        <v>52</v>
      </c>
      <c r="H98" s="1">
        <f>'QMJHL Raw'!U98</f>
        <v>9.2799999999999994</v>
      </c>
      <c r="I98" s="1">
        <f>'QMJHL Raw'!T98</f>
        <v>482.45</v>
      </c>
      <c r="J98">
        <f>'QMJHL Raw'!AH98</f>
        <v>21</v>
      </c>
      <c r="K98">
        <f>'QMJHL Raw'!AI98</f>
        <v>10</v>
      </c>
      <c r="L98" s="1">
        <f t="shared" si="14"/>
        <v>2.6116696030676758</v>
      </c>
      <c r="M98" s="1">
        <f t="shared" si="15"/>
        <v>1.2436521919369883</v>
      </c>
      <c r="N98">
        <f>'QMJHL Raw'!L98</f>
        <v>21</v>
      </c>
      <c r="O98" s="1">
        <f t="shared" si="16"/>
        <v>2.6116696030676758</v>
      </c>
      <c r="P98">
        <f>'QMJHL Raw'!AK98</f>
        <v>0</v>
      </c>
      <c r="Q98">
        <f>'QMJHL Raw'!AN98</f>
        <v>0</v>
      </c>
      <c r="R98">
        <f>'QMJHL Raw'!AQ98</f>
        <v>21</v>
      </c>
      <c r="S98" s="1">
        <f t="shared" si="17"/>
        <v>0</v>
      </c>
      <c r="T98" s="1">
        <f t="shared" si="18"/>
        <v>0</v>
      </c>
      <c r="U98" s="1">
        <f t="shared" si="19"/>
        <v>100</v>
      </c>
      <c r="V98">
        <f>'QMJHL Raw'!J98</f>
        <v>2</v>
      </c>
      <c r="W98" s="1">
        <f t="shared" si="20"/>
        <v>0.24873043838739767</v>
      </c>
      <c r="X98">
        <f>'QMJHL Raw'!G98</f>
        <v>1</v>
      </c>
      <c r="Y98" s="1">
        <f t="shared" si="21"/>
        <v>0.12436521919369883</v>
      </c>
      <c r="Z98">
        <f>'QMJHL Raw'!AJ98</f>
        <v>0</v>
      </c>
      <c r="AA98">
        <f>'QMJHL Raw'!AM98</f>
        <v>0</v>
      </c>
      <c r="AB98">
        <f>'QMJHL Raw'!AP98</f>
        <v>1</v>
      </c>
      <c r="AC98" s="1">
        <f t="shared" si="22"/>
        <v>1.3195423706265796</v>
      </c>
      <c r="AD98" s="1">
        <f t="shared" si="23"/>
        <v>0.16410517615834758</v>
      </c>
      <c r="AE98" s="1">
        <f t="shared" si="24"/>
        <v>4.7619047619047619</v>
      </c>
      <c r="AF98" s="1">
        <f t="shared" si="25"/>
        <v>6.2835350982218081</v>
      </c>
      <c r="AG98">
        <f>'QMJHL Raw'!AB98</f>
        <v>13.03</v>
      </c>
      <c r="AH98">
        <f>'QMJHL Raw'!AC98</f>
        <v>12.82</v>
      </c>
      <c r="AI98">
        <f>'QMJHL Raw'!AD98</f>
        <v>60.64</v>
      </c>
      <c r="AJ98">
        <f>'QMJHL Raw'!AE98</f>
        <v>46.2</v>
      </c>
    </row>
    <row r="99" spans="1:36" x14ac:dyDescent="0.2">
      <c r="A99" t="str">
        <f>'QMJHL Raw'!B99</f>
        <v>Christopher Merisier-Ortiz</v>
      </c>
      <c r="B99" t="s">
        <v>1749</v>
      </c>
      <c r="C99" t="str">
        <f>'QMJHL Raw'!C99</f>
        <v>D</v>
      </c>
      <c r="D99" t="str">
        <f t="shared" si="13"/>
        <v>D</v>
      </c>
      <c r="E99" t="str">
        <f>IF(ISNUMBER(SEARCH("/",'QMJHL Raw'!D99)),"Multiple",'QMJHL Raw'!D99)</f>
        <v>BAC</v>
      </c>
      <c r="F99" s="2">
        <f ca="1">ROUNDDOWN('QMJHL Raw'!E99+((TODAY()-42993)/365),0)</f>
        <v>17</v>
      </c>
      <c r="G99">
        <f>'QMJHL Raw'!F99</f>
        <v>62</v>
      </c>
      <c r="H99" s="1">
        <f>'QMJHL Raw'!U99</f>
        <v>14.35</v>
      </c>
      <c r="I99" s="1">
        <f>'QMJHL Raw'!T99</f>
        <v>889.49</v>
      </c>
      <c r="J99">
        <f>'QMJHL Raw'!AH99</f>
        <v>48</v>
      </c>
      <c r="K99">
        <f>'QMJHL Raw'!AI99</f>
        <v>48</v>
      </c>
      <c r="L99" s="1">
        <f t="shared" si="14"/>
        <v>3.2378104306962414</v>
      </c>
      <c r="M99" s="1">
        <f t="shared" si="15"/>
        <v>3.2378104306962414</v>
      </c>
      <c r="N99">
        <f>'QMJHL Raw'!L99</f>
        <v>17</v>
      </c>
      <c r="O99" s="1">
        <f t="shared" si="16"/>
        <v>1.1467245275382523</v>
      </c>
      <c r="P99">
        <f>'QMJHL Raw'!AK99</f>
        <v>0</v>
      </c>
      <c r="Q99">
        <f>'QMJHL Raw'!AN99</f>
        <v>0</v>
      </c>
      <c r="R99">
        <f>'QMJHL Raw'!AQ99</f>
        <v>17</v>
      </c>
      <c r="S99" s="1">
        <f t="shared" si="17"/>
        <v>0</v>
      </c>
      <c r="T99" s="1">
        <f t="shared" si="18"/>
        <v>0</v>
      </c>
      <c r="U99" s="1">
        <f t="shared" si="19"/>
        <v>100</v>
      </c>
      <c r="V99">
        <f>'QMJHL Raw'!J99</f>
        <v>6</v>
      </c>
      <c r="W99" s="1">
        <f t="shared" si="20"/>
        <v>0.40472630383703018</v>
      </c>
      <c r="X99">
        <f>'QMJHL Raw'!G99</f>
        <v>2</v>
      </c>
      <c r="Y99" s="1">
        <f t="shared" si="21"/>
        <v>0.13490876794567672</v>
      </c>
      <c r="Z99">
        <f>'QMJHL Raw'!AJ99</f>
        <v>0</v>
      </c>
      <c r="AA99">
        <f>'QMJHL Raw'!AM99</f>
        <v>0</v>
      </c>
      <c r="AB99">
        <f>'QMJHL Raw'!AP99</f>
        <v>2</v>
      </c>
      <c r="AC99" s="1">
        <f t="shared" si="22"/>
        <v>1.0682009666977075</v>
      </c>
      <c r="AD99" s="1">
        <f t="shared" si="23"/>
        <v>7.2054838167784296E-2</v>
      </c>
      <c r="AE99" s="1">
        <f t="shared" si="24"/>
        <v>11.76470588235294</v>
      </c>
      <c r="AF99" s="1">
        <f t="shared" si="25"/>
        <v>6.2835350982218081</v>
      </c>
      <c r="AG99">
        <f>'QMJHL Raw'!AB99</f>
        <v>12.89</v>
      </c>
      <c r="AH99">
        <f>'QMJHL Raw'!AC99</f>
        <v>13.07</v>
      </c>
      <c r="AI99">
        <f>'QMJHL Raw'!AD99</f>
        <v>48.18</v>
      </c>
      <c r="AJ99">
        <f>'QMJHL Raw'!AE99</f>
        <v>50.05</v>
      </c>
    </row>
    <row r="100" spans="1:36" x14ac:dyDescent="0.2">
      <c r="A100" t="str">
        <f>'QMJHL Raw'!B100</f>
        <v>Cole Fraser</v>
      </c>
      <c r="B100" t="s">
        <v>1749</v>
      </c>
      <c r="C100" t="str">
        <f>'QMJHL Raw'!C100</f>
        <v>C</v>
      </c>
      <c r="D100" t="str">
        <f t="shared" si="13"/>
        <v>F</v>
      </c>
      <c r="E100" t="str">
        <f>IF(ISNUMBER(SEARCH("/",'QMJHL Raw'!D100)),"Multiple",'QMJHL Raw'!D100)</f>
        <v>BLB</v>
      </c>
      <c r="F100" s="2">
        <f ca="1">ROUNDDOWN('QMJHL Raw'!E100+((TODAY()-42993)/365),0)</f>
        <v>17</v>
      </c>
      <c r="G100">
        <f>'QMJHL Raw'!F100</f>
        <v>2</v>
      </c>
      <c r="H100" s="1">
        <f>'QMJHL Raw'!U100</f>
        <v>10.51</v>
      </c>
      <c r="I100" s="1">
        <f>'QMJHL Raw'!T100</f>
        <v>21.01</v>
      </c>
      <c r="J100">
        <f>'QMJHL Raw'!AH100</f>
        <v>1</v>
      </c>
      <c r="K100">
        <f>'QMJHL Raw'!AI100</f>
        <v>1</v>
      </c>
      <c r="L100" s="1">
        <f t="shared" si="14"/>
        <v>2.8557829604950022</v>
      </c>
      <c r="M100" s="1">
        <f t="shared" si="15"/>
        <v>2.8557829604950022</v>
      </c>
      <c r="N100">
        <f>'QMJHL Raw'!L100</f>
        <v>1</v>
      </c>
      <c r="O100" s="1">
        <f t="shared" si="16"/>
        <v>2.8557829604950022</v>
      </c>
      <c r="P100">
        <f>'QMJHL Raw'!AK100</f>
        <v>0</v>
      </c>
      <c r="Q100">
        <f>'QMJHL Raw'!AN100</f>
        <v>0</v>
      </c>
      <c r="R100">
        <f>'QMJHL Raw'!AQ100</f>
        <v>1</v>
      </c>
      <c r="S100" s="1">
        <f t="shared" si="17"/>
        <v>0</v>
      </c>
      <c r="T100" s="1">
        <f t="shared" si="18"/>
        <v>0</v>
      </c>
      <c r="U100" s="1">
        <f t="shared" si="19"/>
        <v>100</v>
      </c>
      <c r="V100">
        <f>'QMJHL Raw'!J100</f>
        <v>0</v>
      </c>
      <c r="W100" s="1">
        <f t="shared" si="20"/>
        <v>0</v>
      </c>
      <c r="X100">
        <f>'QMJHL Raw'!G100</f>
        <v>0</v>
      </c>
      <c r="Y100" s="1">
        <f t="shared" si="21"/>
        <v>0</v>
      </c>
      <c r="Z100">
        <f>'QMJHL Raw'!AJ100</f>
        <v>0</v>
      </c>
      <c r="AA100">
        <f>'QMJHL Raw'!AM100</f>
        <v>0</v>
      </c>
      <c r="AB100">
        <f>'QMJHL Raw'!AP100</f>
        <v>0</v>
      </c>
      <c r="AC100" s="1">
        <f t="shared" si="22"/>
        <v>6.2835350982218083E-2</v>
      </c>
      <c r="AD100" s="1">
        <f t="shared" si="23"/>
        <v>0.17944412465174131</v>
      </c>
      <c r="AE100" s="1">
        <f t="shared" si="24"/>
        <v>0</v>
      </c>
      <c r="AF100" s="1">
        <f t="shared" si="25"/>
        <v>6.2835350982218081</v>
      </c>
      <c r="AG100">
        <f>'QMJHL Raw'!AB100</f>
        <v>13.27</v>
      </c>
      <c r="AH100">
        <f>'QMJHL Raw'!AC100</f>
        <v>13.24</v>
      </c>
      <c r="AI100">
        <f>'QMJHL Raw'!AD100</f>
        <v>65.66</v>
      </c>
      <c r="AJ100">
        <f>'QMJHL Raw'!AE100</f>
        <v>39.22</v>
      </c>
    </row>
    <row r="101" spans="1:36" x14ac:dyDescent="0.2">
      <c r="A101" t="str">
        <f>'QMJHL Raw'!B101</f>
        <v>Cole Rafuse</v>
      </c>
      <c r="B101" t="s">
        <v>1749</v>
      </c>
      <c r="C101" t="str">
        <f>'QMJHL Raw'!C101</f>
        <v>RW</v>
      </c>
      <c r="D101" t="str">
        <f t="shared" si="13"/>
        <v>F</v>
      </c>
      <c r="E101" t="str">
        <f>IF(ISNUMBER(SEARCH("/",'QMJHL Raw'!D101)),"Multiple",'QMJHL Raw'!D101)</f>
        <v>BAT</v>
      </c>
      <c r="F101" s="2">
        <f ca="1">ROUNDDOWN('QMJHL Raw'!E101+((TODAY()-42993)/365),0)</f>
        <v>19</v>
      </c>
      <c r="G101">
        <f>'QMJHL Raw'!F101</f>
        <v>66</v>
      </c>
      <c r="H101" s="1">
        <f>'QMJHL Raw'!U101</f>
        <v>9.98</v>
      </c>
      <c r="I101" s="1">
        <f>'QMJHL Raw'!T101</f>
        <v>658.87</v>
      </c>
      <c r="J101">
        <f>'QMJHL Raw'!AH101</f>
        <v>25</v>
      </c>
      <c r="K101">
        <f>'QMJHL Raw'!AI101</f>
        <v>28</v>
      </c>
      <c r="L101" s="1">
        <f t="shared" si="14"/>
        <v>2.2766251309059453</v>
      </c>
      <c r="M101" s="1">
        <f t="shared" si="15"/>
        <v>2.5498201466146582</v>
      </c>
      <c r="N101">
        <f>'QMJHL Raw'!L101</f>
        <v>44</v>
      </c>
      <c r="O101" s="1">
        <f t="shared" si="16"/>
        <v>4.0068602303944632</v>
      </c>
      <c r="P101">
        <f>'QMJHL Raw'!AK101</f>
        <v>9</v>
      </c>
      <c r="Q101">
        <f>'QMJHL Raw'!AN101</f>
        <v>6</v>
      </c>
      <c r="R101">
        <f>'QMJHL Raw'!AQ101</f>
        <v>29</v>
      </c>
      <c r="S101" s="1">
        <f t="shared" si="17"/>
        <v>20.454545454545457</v>
      </c>
      <c r="T101" s="1">
        <f t="shared" si="18"/>
        <v>13.636363636363635</v>
      </c>
      <c r="U101" s="1">
        <f t="shared" si="19"/>
        <v>65.909090909090907</v>
      </c>
      <c r="V101">
        <f>'QMJHL Raw'!J101</f>
        <v>9</v>
      </c>
      <c r="W101" s="1">
        <f t="shared" si="20"/>
        <v>0.81958504712614022</v>
      </c>
      <c r="X101">
        <f>'QMJHL Raw'!G101</f>
        <v>7</v>
      </c>
      <c r="Y101" s="1">
        <f t="shared" si="21"/>
        <v>0.63745503665366454</v>
      </c>
      <c r="Z101">
        <f>'QMJHL Raw'!AJ101</f>
        <v>5</v>
      </c>
      <c r="AA101">
        <f>'QMJHL Raw'!AM101</f>
        <v>1</v>
      </c>
      <c r="AB101">
        <f>'QMJHL Raw'!AP101</f>
        <v>1</v>
      </c>
      <c r="AC101" s="1">
        <f t="shared" si="22"/>
        <v>5.1412895224178987</v>
      </c>
      <c r="AD101" s="1">
        <f t="shared" si="23"/>
        <v>0.46819155728000045</v>
      </c>
      <c r="AE101" s="1">
        <f t="shared" si="24"/>
        <v>15.909090909090908</v>
      </c>
      <c r="AF101" s="1">
        <f t="shared" si="25"/>
        <v>11.684748914586132</v>
      </c>
      <c r="AG101">
        <f>'QMJHL Raw'!AB101</f>
        <v>12.71</v>
      </c>
      <c r="AH101">
        <f>'QMJHL Raw'!AC101</f>
        <v>12.68</v>
      </c>
      <c r="AI101">
        <f>'QMJHL Raw'!AD101</f>
        <v>57.57</v>
      </c>
      <c r="AJ101">
        <f>'QMJHL Raw'!AE101</f>
        <v>48.63</v>
      </c>
    </row>
    <row r="102" spans="1:36" x14ac:dyDescent="0.2">
      <c r="A102" t="str">
        <f>'QMJHL Raw'!B102</f>
        <v>Cole Reginato</v>
      </c>
      <c r="B102" t="s">
        <v>1749</v>
      </c>
      <c r="C102" t="str">
        <f>'QMJHL Raw'!C102</f>
        <v>LW</v>
      </c>
      <c r="D102" t="str">
        <f t="shared" si="13"/>
        <v>F</v>
      </c>
      <c r="E102" t="str">
        <f>IF(ISNUMBER(SEARCH("/",'QMJHL Raw'!D102)),"Multiple",'QMJHL Raw'!D102)</f>
        <v>SNB</v>
      </c>
      <c r="F102" s="2">
        <f ca="1">ROUNDDOWN('QMJHL Raw'!E102+((TODAY()-42993)/365),0)</f>
        <v>20</v>
      </c>
      <c r="G102">
        <f>'QMJHL Raw'!F102</f>
        <v>40</v>
      </c>
      <c r="H102" s="1">
        <f>'QMJHL Raw'!U102</f>
        <v>13.81</v>
      </c>
      <c r="I102" s="1">
        <f>'QMJHL Raw'!T102</f>
        <v>552.53</v>
      </c>
      <c r="J102">
        <f>'QMJHL Raw'!AH102</f>
        <v>25</v>
      </c>
      <c r="K102">
        <f>'QMJHL Raw'!AI102</f>
        <v>34</v>
      </c>
      <c r="L102" s="1">
        <f t="shared" si="14"/>
        <v>2.7147847175718969</v>
      </c>
      <c r="M102" s="1">
        <f t="shared" si="15"/>
        <v>3.6921072158977797</v>
      </c>
      <c r="N102">
        <f>'QMJHL Raw'!L102</f>
        <v>48</v>
      </c>
      <c r="O102" s="1">
        <f t="shared" si="16"/>
        <v>5.2123866577380413</v>
      </c>
      <c r="P102">
        <f>'QMJHL Raw'!AK102</f>
        <v>8</v>
      </c>
      <c r="Q102">
        <f>'QMJHL Raw'!AN102</f>
        <v>9</v>
      </c>
      <c r="R102">
        <f>'QMJHL Raw'!AQ102</f>
        <v>31</v>
      </c>
      <c r="S102" s="1">
        <f t="shared" si="17"/>
        <v>16.666666666666664</v>
      </c>
      <c r="T102" s="1">
        <f t="shared" si="18"/>
        <v>18.75</v>
      </c>
      <c r="U102" s="1">
        <f t="shared" si="19"/>
        <v>64.583333333333343</v>
      </c>
      <c r="V102">
        <f>'QMJHL Raw'!J102</f>
        <v>19</v>
      </c>
      <c r="W102" s="1">
        <f t="shared" si="20"/>
        <v>2.0632363853546414</v>
      </c>
      <c r="X102">
        <f>'QMJHL Raw'!G102</f>
        <v>12</v>
      </c>
      <c r="Y102" s="1">
        <f t="shared" si="21"/>
        <v>1.3030966644345103</v>
      </c>
      <c r="Z102">
        <f>'QMJHL Raw'!AJ102</f>
        <v>1</v>
      </c>
      <c r="AA102">
        <f>'QMJHL Raw'!AM102</f>
        <v>3</v>
      </c>
      <c r="AB102">
        <f>'QMJHL Raw'!AP102</f>
        <v>8</v>
      </c>
      <c r="AC102" s="1">
        <f t="shared" si="22"/>
        <v>5.5536374821525536</v>
      </c>
      <c r="AD102" s="1">
        <f t="shared" si="23"/>
        <v>0.60307720653928876</v>
      </c>
      <c r="AE102" s="1">
        <f t="shared" si="24"/>
        <v>25</v>
      </c>
      <c r="AF102" s="1">
        <f t="shared" si="25"/>
        <v>11.570078087817819</v>
      </c>
      <c r="AG102">
        <f>'QMJHL Raw'!AB102</f>
        <v>13.26</v>
      </c>
      <c r="AH102">
        <f>'QMJHL Raw'!AC102</f>
        <v>13.15</v>
      </c>
      <c r="AI102">
        <f>'QMJHL Raw'!AD102</f>
        <v>38.49</v>
      </c>
      <c r="AJ102">
        <f>'QMJHL Raw'!AE102</f>
        <v>52.06</v>
      </c>
    </row>
    <row r="103" spans="1:36" x14ac:dyDescent="0.2">
      <c r="A103" t="str">
        <f>'QMJHL Raw'!B103</f>
        <v>Cole Stewart</v>
      </c>
      <c r="B103" t="s">
        <v>1749</v>
      </c>
      <c r="C103" t="str">
        <f>'QMJHL Raw'!C103</f>
        <v>C</v>
      </c>
      <c r="D103" t="str">
        <f t="shared" si="13"/>
        <v>F</v>
      </c>
      <c r="E103" t="str">
        <f>IF(ISNUMBER(SEARCH("/",'QMJHL Raw'!D103)),"Multiple",'QMJHL Raw'!D103)</f>
        <v>HAL</v>
      </c>
      <c r="F103" s="2">
        <f ca="1">ROUNDDOWN('QMJHL Raw'!E103+((TODAY()-42993)/365),0)</f>
        <v>16</v>
      </c>
      <c r="G103">
        <f>'QMJHL Raw'!F103</f>
        <v>6</v>
      </c>
      <c r="H103" s="1">
        <f>'QMJHL Raw'!U103</f>
        <v>8.42</v>
      </c>
      <c r="I103" s="1">
        <f>'QMJHL Raw'!T103</f>
        <v>50.54</v>
      </c>
      <c r="J103">
        <f>'QMJHL Raw'!AH103</f>
        <v>2</v>
      </c>
      <c r="K103">
        <f>'QMJHL Raw'!AI103</f>
        <v>1</v>
      </c>
      <c r="L103" s="1">
        <f t="shared" si="14"/>
        <v>2.374356944994064</v>
      </c>
      <c r="M103" s="1">
        <f t="shared" si="15"/>
        <v>1.187178472497032</v>
      </c>
      <c r="N103">
        <f>'QMJHL Raw'!L103</f>
        <v>1</v>
      </c>
      <c r="O103" s="1">
        <f t="shared" si="16"/>
        <v>1.187178472497032</v>
      </c>
      <c r="P103">
        <f>'QMJHL Raw'!AK103</f>
        <v>0</v>
      </c>
      <c r="Q103">
        <f>'QMJHL Raw'!AN103</f>
        <v>0</v>
      </c>
      <c r="R103">
        <f>'QMJHL Raw'!AQ103</f>
        <v>1</v>
      </c>
      <c r="S103" s="1">
        <f t="shared" si="17"/>
        <v>0</v>
      </c>
      <c r="T103" s="1">
        <f t="shared" si="18"/>
        <v>0</v>
      </c>
      <c r="U103" s="1">
        <f t="shared" si="19"/>
        <v>100</v>
      </c>
      <c r="V103">
        <f>'QMJHL Raw'!J103</f>
        <v>0</v>
      </c>
      <c r="W103" s="1">
        <f t="shared" si="20"/>
        <v>0</v>
      </c>
      <c r="X103">
        <f>'QMJHL Raw'!G103</f>
        <v>0</v>
      </c>
      <c r="Y103" s="1">
        <f t="shared" si="21"/>
        <v>0</v>
      </c>
      <c r="Z103">
        <f>'QMJHL Raw'!AJ103</f>
        <v>0</v>
      </c>
      <c r="AA103">
        <f>'QMJHL Raw'!AM103</f>
        <v>0</v>
      </c>
      <c r="AB103">
        <f>'QMJHL Raw'!AP103</f>
        <v>0</v>
      </c>
      <c r="AC103" s="1">
        <f t="shared" si="22"/>
        <v>6.2835350982218083E-2</v>
      </c>
      <c r="AD103" s="1">
        <f t="shared" si="23"/>
        <v>7.4596775997884557E-2</v>
      </c>
      <c r="AE103" s="1">
        <f t="shared" si="24"/>
        <v>0</v>
      </c>
      <c r="AF103" s="1">
        <f t="shared" si="25"/>
        <v>6.2835350982218081</v>
      </c>
      <c r="AG103">
        <f>'QMJHL Raw'!AB103</f>
        <v>12.48</v>
      </c>
      <c r="AH103">
        <f>'QMJHL Raw'!AC103</f>
        <v>11.56</v>
      </c>
      <c r="AI103">
        <f>'QMJHL Raw'!AD103</f>
        <v>52.58</v>
      </c>
      <c r="AJ103">
        <f>'QMJHL Raw'!AE103</f>
        <v>35.11</v>
      </c>
    </row>
    <row r="104" spans="1:36" x14ac:dyDescent="0.2">
      <c r="A104" t="str">
        <f>'QMJHL Raw'!B104</f>
        <v>Colton McKenna</v>
      </c>
      <c r="B104" t="s">
        <v>1749</v>
      </c>
      <c r="C104" t="str">
        <f>'QMJHL Raw'!C104</f>
        <v>LW</v>
      </c>
      <c r="D104" t="str">
        <f t="shared" si="13"/>
        <v>F</v>
      </c>
      <c r="E104" t="str">
        <f>IF(ISNUMBER(SEARCH("/",'QMJHL Raw'!D104)),"Multiple",'QMJHL Raw'!D104)</f>
        <v>MON</v>
      </c>
      <c r="F104" s="2">
        <f ca="1">ROUNDDOWN('QMJHL Raw'!E104+((TODAY()-42993)/365),0)</f>
        <v>18</v>
      </c>
      <c r="G104">
        <f>'QMJHL Raw'!F104</f>
        <v>17</v>
      </c>
      <c r="H104" s="1">
        <f>'QMJHL Raw'!U104</f>
        <v>9.89</v>
      </c>
      <c r="I104" s="1">
        <f>'QMJHL Raw'!T104</f>
        <v>168.08</v>
      </c>
      <c r="J104">
        <f>'QMJHL Raw'!AH104</f>
        <v>3</v>
      </c>
      <c r="K104">
        <f>'QMJHL Raw'!AI104</f>
        <v>12</v>
      </c>
      <c r="L104" s="1">
        <f t="shared" si="14"/>
        <v>1.0709186101856256</v>
      </c>
      <c r="M104" s="1">
        <f t="shared" si="15"/>
        <v>4.2836744407425025</v>
      </c>
      <c r="N104">
        <f>'QMJHL Raw'!L104</f>
        <v>10</v>
      </c>
      <c r="O104" s="1">
        <f t="shared" si="16"/>
        <v>3.5697287006187528</v>
      </c>
      <c r="P104">
        <f>'QMJHL Raw'!AK104</f>
        <v>1</v>
      </c>
      <c r="Q104">
        <f>'QMJHL Raw'!AN104</f>
        <v>2</v>
      </c>
      <c r="R104">
        <f>'QMJHL Raw'!AQ104</f>
        <v>7</v>
      </c>
      <c r="S104" s="1">
        <f t="shared" si="17"/>
        <v>10</v>
      </c>
      <c r="T104" s="1">
        <f t="shared" si="18"/>
        <v>20</v>
      </c>
      <c r="U104" s="1">
        <f t="shared" si="19"/>
        <v>70</v>
      </c>
      <c r="V104">
        <f>'QMJHL Raw'!J104</f>
        <v>2</v>
      </c>
      <c r="W104" s="1">
        <f t="shared" si="20"/>
        <v>0.71394574012375056</v>
      </c>
      <c r="X104">
        <f>'QMJHL Raw'!G104</f>
        <v>0</v>
      </c>
      <c r="Y104" s="1">
        <f t="shared" si="21"/>
        <v>0</v>
      </c>
      <c r="Z104">
        <f>'QMJHL Raw'!AJ104</f>
        <v>0</v>
      </c>
      <c r="AA104">
        <f>'QMJHL Raw'!AM104</f>
        <v>0</v>
      </c>
      <c r="AB104">
        <f>'QMJHL Raw'!AP104</f>
        <v>0</v>
      </c>
      <c r="AC104" s="1">
        <f t="shared" si="22"/>
        <v>1.046982269387966</v>
      </c>
      <c r="AD104" s="1">
        <f t="shared" si="23"/>
        <v>0.37374426560731766</v>
      </c>
      <c r="AE104" s="1">
        <f t="shared" si="24"/>
        <v>0</v>
      </c>
      <c r="AF104" s="1">
        <f t="shared" si="25"/>
        <v>10.46982269387966</v>
      </c>
      <c r="AG104">
        <f>'QMJHL Raw'!AB104</f>
        <v>12.2</v>
      </c>
      <c r="AH104">
        <f>'QMJHL Raw'!AC104</f>
        <v>13.45</v>
      </c>
      <c r="AI104">
        <f>'QMJHL Raw'!AD104</f>
        <v>40.97</v>
      </c>
      <c r="AJ104">
        <f>'QMJHL Raw'!AE104</f>
        <v>50.91</v>
      </c>
    </row>
    <row r="105" spans="1:36" x14ac:dyDescent="0.2">
      <c r="A105" t="str">
        <f>'QMJHL Raw'!B105</f>
        <v>Connor Bramwell</v>
      </c>
      <c r="B105" t="s">
        <v>1749</v>
      </c>
      <c r="C105" t="str">
        <f>'QMJHL Raw'!C105</f>
        <v>LW</v>
      </c>
      <c r="D105" t="str">
        <f t="shared" si="13"/>
        <v>F</v>
      </c>
      <c r="E105" t="str">
        <f>IF(ISNUMBER(SEARCH("/",'QMJHL Raw'!D105)),"Multiple",'QMJHL Raw'!D105)</f>
        <v>Multiple</v>
      </c>
      <c r="F105" s="2">
        <f ca="1">ROUNDDOWN('QMJHL Raw'!E105+((TODAY()-42993)/365),0)</f>
        <v>20</v>
      </c>
      <c r="G105">
        <f>'QMJHL Raw'!F105</f>
        <v>55</v>
      </c>
      <c r="H105" s="1">
        <f>'QMJHL Raw'!U105</f>
        <v>14.35</v>
      </c>
      <c r="I105" s="1">
        <f>'QMJHL Raw'!T105</f>
        <v>789.01</v>
      </c>
      <c r="J105">
        <f>'QMJHL Raw'!AH105</f>
        <v>43</v>
      </c>
      <c r="K105">
        <f>'QMJHL Raw'!AI105</f>
        <v>39</v>
      </c>
      <c r="L105" s="1">
        <f t="shared" si="14"/>
        <v>3.269920533326574</v>
      </c>
      <c r="M105" s="1">
        <f t="shared" si="15"/>
        <v>2.965741879063637</v>
      </c>
      <c r="N105">
        <f>'QMJHL Raw'!L105</f>
        <v>92</v>
      </c>
      <c r="O105" s="1">
        <f t="shared" si="16"/>
        <v>6.9961090480475532</v>
      </c>
      <c r="P105">
        <f>'QMJHL Raw'!AK105</f>
        <v>7</v>
      </c>
      <c r="Q105">
        <f>'QMJHL Raw'!AN105</f>
        <v>21</v>
      </c>
      <c r="R105">
        <f>'QMJHL Raw'!AQ105</f>
        <v>64</v>
      </c>
      <c r="S105" s="1">
        <f t="shared" si="17"/>
        <v>7.608695652173914</v>
      </c>
      <c r="T105" s="1">
        <f t="shared" si="18"/>
        <v>22.826086956521738</v>
      </c>
      <c r="U105" s="1">
        <f t="shared" si="19"/>
        <v>69.565217391304344</v>
      </c>
      <c r="V105">
        <f>'QMJHL Raw'!J105</f>
        <v>23</v>
      </c>
      <c r="W105" s="1">
        <f t="shared" si="20"/>
        <v>1.7490272620118883</v>
      </c>
      <c r="X105">
        <f>'QMJHL Raw'!G105</f>
        <v>12</v>
      </c>
      <c r="Y105" s="1">
        <f t="shared" si="21"/>
        <v>0.91253596278881133</v>
      </c>
      <c r="Z105">
        <f>'QMJHL Raw'!AJ105</f>
        <v>0</v>
      </c>
      <c r="AA105">
        <f>'QMJHL Raw'!AM105</f>
        <v>4</v>
      </c>
      <c r="AB105">
        <f>'QMJHL Raw'!AP105</f>
        <v>8</v>
      </c>
      <c r="AC105" s="1">
        <f t="shared" si="22"/>
        <v>9.522743048844756</v>
      </c>
      <c r="AD105" s="1">
        <f t="shared" si="23"/>
        <v>0.72415379137233415</v>
      </c>
      <c r="AE105" s="1">
        <f t="shared" si="24"/>
        <v>13.043478260869565</v>
      </c>
      <c r="AF105" s="1">
        <f t="shared" si="25"/>
        <v>10.350807661787778</v>
      </c>
      <c r="AG105">
        <f>'QMJHL Raw'!AB105</f>
        <v>13.54</v>
      </c>
      <c r="AH105">
        <f>'QMJHL Raw'!AC105</f>
        <v>13.69</v>
      </c>
      <c r="AI105">
        <f>'QMJHL Raw'!AD105</f>
        <v>57.84</v>
      </c>
      <c r="AJ105">
        <f>'QMJHL Raw'!AE105</f>
        <v>51.25</v>
      </c>
    </row>
    <row r="106" spans="1:36" x14ac:dyDescent="0.2">
      <c r="A106" t="str">
        <f>'QMJHL Raw'!B106</f>
        <v>Connor McCluskey</v>
      </c>
      <c r="B106" t="s">
        <v>1749</v>
      </c>
      <c r="C106" t="str">
        <f>'QMJHL Raw'!C106</f>
        <v>D</v>
      </c>
      <c r="D106" t="str">
        <f t="shared" si="13"/>
        <v>D</v>
      </c>
      <c r="E106" t="str">
        <f>IF(ISNUMBER(SEARCH("/",'QMJHL Raw'!D106)),"Multiple",'QMJHL Raw'!D106)</f>
        <v>MON</v>
      </c>
      <c r="F106" s="2">
        <f ca="1">ROUNDDOWN('QMJHL Raw'!E106+((TODAY()-42993)/365),0)</f>
        <v>16</v>
      </c>
      <c r="G106">
        <f>'QMJHL Raw'!F106</f>
        <v>1</v>
      </c>
      <c r="H106" s="1">
        <f>'QMJHL Raw'!U106</f>
        <v>0</v>
      </c>
      <c r="I106" s="1">
        <f>'QMJHL Raw'!T106</f>
        <v>0</v>
      </c>
      <c r="J106">
        <f>'QMJHL Raw'!AH106</f>
        <v>0</v>
      </c>
      <c r="K106">
        <f>'QMJHL Raw'!AI106</f>
        <v>0</v>
      </c>
      <c r="L106" s="1" t="e">
        <f t="shared" si="14"/>
        <v>#DIV/0!</v>
      </c>
      <c r="M106" s="1" t="e">
        <f t="shared" si="15"/>
        <v>#DIV/0!</v>
      </c>
      <c r="N106">
        <f>'QMJHL Raw'!L106</f>
        <v>0</v>
      </c>
      <c r="O106" s="1" t="e">
        <f t="shared" si="16"/>
        <v>#DIV/0!</v>
      </c>
      <c r="P106">
        <f>'QMJHL Raw'!AK106</f>
        <v>0</v>
      </c>
      <c r="Q106">
        <f>'QMJHL Raw'!AN106</f>
        <v>0</v>
      </c>
      <c r="R106">
        <f>'QMJHL Raw'!AQ106</f>
        <v>0</v>
      </c>
      <c r="S106" s="1" t="e">
        <f t="shared" si="17"/>
        <v>#DIV/0!</v>
      </c>
      <c r="T106" s="1" t="e">
        <f t="shared" si="18"/>
        <v>#DIV/0!</v>
      </c>
      <c r="U106" s="1" t="e">
        <f t="shared" si="19"/>
        <v>#DIV/0!</v>
      </c>
      <c r="V106">
        <f>'QMJHL Raw'!J106</f>
        <v>0</v>
      </c>
      <c r="W106" s="1" t="e">
        <f t="shared" si="20"/>
        <v>#DIV/0!</v>
      </c>
      <c r="X106">
        <f>'QMJHL Raw'!G106</f>
        <v>0</v>
      </c>
      <c r="Y106" s="1" t="e">
        <f t="shared" si="21"/>
        <v>#DIV/0!</v>
      </c>
      <c r="Z106">
        <f>'QMJHL Raw'!AJ106</f>
        <v>0</v>
      </c>
      <c r="AA106">
        <f>'QMJHL Raw'!AM106</f>
        <v>0</v>
      </c>
      <c r="AB106">
        <f>'QMJHL Raw'!AP106</f>
        <v>0</v>
      </c>
      <c r="AC106" s="1">
        <f t="shared" si="22"/>
        <v>0</v>
      </c>
      <c r="AD106" s="1" t="e">
        <f t="shared" si="23"/>
        <v>#DIV/0!</v>
      </c>
      <c r="AE106" s="1" t="e">
        <f t="shared" si="24"/>
        <v>#DIV/0!</v>
      </c>
      <c r="AF106" s="1" t="e">
        <f t="shared" si="25"/>
        <v>#DIV/0!</v>
      </c>
      <c r="AG106">
        <f>'QMJHL Raw'!AB106</f>
        <v>0</v>
      </c>
      <c r="AH106">
        <f>'QMJHL Raw'!AC106</f>
        <v>0</v>
      </c>
      <c r="AI106">
        <f>'QMJHL Raw'!AD106</f>
        <v>0</v>
      </c>
      <c r="AJ106">
        <f>'QMJHL Raw'!AE106</f>
        <v>0</v>
      </c>
    </row>
    <row r="107" spans="1:36" x14ac:dyDescent="0.2">
      <c r="A107" t="str">
        <f>'QMJHL Raw'!B107</f>
        <v>Connor Moynihan</v>
      </c>
      <c r="B107" t="s">
        <v>1749</v>
      </c>
      <c r="C107" t="str">
        <f>'QMJHL Raw'!C107</f>
        <v>LW</v>
      </c>
      <c r="D107" t="str">
        <f t="shared" si="13"/>
        <v>F</v>
      </c>
      <c r="E107" t="str">
        <f>IF(ISNUMBER(SEARCH("/",'QMJHL Raw'!D107)),"Multiple",'QMJHL Raw'!D107)</f>
        <v>HAL</v>
      </c>
      <c r="F107" s="2">
        <f ca="1">ROUNDDOWN('QMJHL Raw'!E107+((TODAY()-42993)/365),0)</f>
        <v>20</v>
      </c>
      <c r="G107">
        <f>'QMJHL Raw'!F107</f>
        <v>66</v>
      </c>
      <c r="H107" s="1">
        <f>'QMJHL Raw'!U107</f>
        <v>11.96</v>
      </c>
      <c r="I107" s="1">
        <f>'QMJHL Raw'!T107</f>
        <v>789.47</v>
      </c>
      <c r="J107">
        <f>'QMJHL Raw'!AH107</f>
        <v>50</v>
      </c>
      <c r="K107">
        <f>'QMJHL Raw'!AI107</f>
        <v>34</v>
      </c>
      <c r="L107" s="1">
        <f t="shared" si="14"/>
        <v>3.8000177334160892</v>
      </c>
      <c r="M107" s="1">
        <f t="shared" si="15"/>
        <v>2.5840120587229407</v>
      </c>
      <c r="N107">
        <f>'QMJHL Raw'!L107</f>
        <v>109</v>
      </c>
      <c r="O107" s="1">
        <f t="shared" si="16"/>
        <v>8.2840386588470736</v>
      </c>
      <c r="P107">
        <f>'QMJHL Raw'!AK107</f>
        <v>19</v>
      </c>
      <c r="Q107">
        <f>'QMJHL Raw'!AN107</f>
        <v>18</v>
      </c>
      <c r="R107">
        <f>'QMJHL Raw'!AQ107</f>
        <v>72</v>
      </c>
      <c r="S107" s="1">
        <f t="shared" si="17"/>
        <v>17.431192660550458</v>
      </c>
      <c r="T107" s="1">
        <f t="shared" si="18"/>
        <v>16.513761467889911</v>
      </c>
      <c r="U107" s="1">
        <f t="shared" si="19"/>
        <v>66.055045871559642</v>
      </c>
      <c r="V107">
        <f>'QMJHL Raw'!J107</f>
        <v>23</v>
      </c>
      <c r="W107" s="1">
        <f t="shared" si="20"/>
        <v>1.7480081573714008</v>
      </c>
      <c r="X107">
        <f>'QMJHL Raw'!G107</f>
        <v>17</v>
      </c>
      <c r="Y107" s="1">
        <f t="shared" si="21"/>
        <v>1.2920060293614704</v>
      </c>
      <c r="Z107">
        <f>'QMJHL Raw'!AJ107</f>
        <v>5</v>
      </c>
      <c r="AA107">
        <f>'QMJHL Raw'!AM107</f>
        <v>4</v>
      </c>
      <c r="AB107">
        <f>'QMJHL Raw'!AP107</f>
        <v>8</v>
      </c>
      <c r="AC107" s="1">
        <f t="shared" si="22"/>
        <v>12.484458427325416</v>
      </c>
      <c r="AD107" s="1">
        <f t="shared" si="23"/>
        <v>0.94882326831865027</v>
      </c>
      <c r="AE107" s="1">
        <f t="shared" si="24"/>
        <v>15.596330275229359</v>
      </c>
      <c r="AF107" s="1">
        <f t="shared" si="25"/>
        <v>11.453631584702217</v>
      </c>
      <c r="AG107">
        <f>'QMJHL Raw'!AB107</f>
        <v>13.99</v>
      </c>
      <c r="AH107">
        <f>'QMJHL Raw'!AC107</f>
        <v>13.05</v>
      </c>
      <c r="AI107">
        <f>'QMJHL Raw'!AD107</f>
        <v>54.58</v>
      </c>
      <c r="AJ107">
        <f>'QMJHL Raw'!AE107</f>
        <v>48.42</v>
      </c>
    </row>
    <row r="108" spans="1:36" x14ac:dyDescent="0.2">
      <c r="A108" t="str">
        <f>'QMJHL Raw'!B108</f>
        <v>Connor Senken</v>
      </c>
      <c r="B108" t="s">
        <v>1749</v>
      </c>
      <c r="C108" t="str">
        <f>'QMJHL Raw'!C108</f>
        <v>D</v>
      </c>
      <c r="D108" t="str">
        <f t="shared" si="13"/>
        <v>D</v>
      </c>
      <c r="E108" t="str">
        <f>IF(ISNUMBER(SEARCH("/",'QMJHL Raw'!D108)),"Multiple",'QMJHL Raw'!D108)</f>
        <v>SHE</v>
      </c>
      <c r="F108" s="2">
        <f ca="1">ROUNDDOWN('QMJHL Raw'!E108+((TODAY()-42993)/365),0)</f>
        <v>18</v>
      </c>
      <c r="G108">
        <f>'QMJHL Raw'!F108</f>
        <v>51</v>
      </c>
      <c r="H108" s="1">
        <f>'QMJHL Raw'!U108</f>
        <v>13.96</v>
      </c>
      <c r="I108" s="1">
        <f>'QMJHL Raw'!T108</f>
        <v>712.18</v>
      </c>
      <c r="J108">
        <f>'QMJHL Raw'!AH108</f>
        <v>34</v>
      </c>
      <c r="K108">
        <f>'QMJHL Raw'!AI108</f>
        <v>40</v>
      </c>
      <c r="L108" s="1">
        <f t="shared" si="14"/>
        <v>2.8644443820382488</v>
      </c>
      <c r="M108" s="1">
        <f t="shared" si="15"/>
        <v>3.3699345671038223</v>
      </c>
      <c r="N108">
        <f>'QMJHL Raw'!L108</f>
        <v>48</v>
      </c>
      <c r="O108" s="1">
        <f t="shared" si="16"/>
        <v>4.0439214805245864</v>
      </c>
      <c r="P108">
        <f>'QMJHL Raw'!AK108</f>
        <v>0</v>
      </c>
      <c r="Q108">
        <f>'QMJHL Raw'!AN108</f>
        <v>2</v>
      </c>
      <c r="R108">
        <f>'QMJHL Raw'!AQ108</f>
        <v>46</v>
      </c>
      <c r="S108" s="1">
        <f t="shared" si="17"/>
        <v>0</v>
      </c>
      <c r="T108" s="1">
        <f t="shared" si="18"/>
        <v>4.1666666666666661</v>
      </c>
      <c r="U108" s="1">
        <f t="shared" si="19"/>
        <v>95.833333333333343</v>
      </c>
      <c r="V108">
        <f>'QMJHL Raw'!J108</f>
        <v>3</v>
      </c>
      <c r="W108" s="1">
        <f t="shared" si="20"/>
        <v>0.25274509253278665</v>
      </c>
      <c r="X108">
        <f>'QMJHL Raw'!G108</f>
        <v>1</v>
      </c>
      <c r="Y108" s="1">
        <f t="shared" si="21"/>
        <v>8.4248364177595569E-2</v>
      </c>
      <c r="Z108">
        <f>'QMJHL Raw'!AJ108</f>
        <v>0</v>
      </c>
      <c r="AA108">
        <f>'QMJHL Raw'!AM108</f>
        <v>0</v>
      </c>
      <c r="AB108">
        <f>'QMJHL Raw'!AP108</f>
        <v>1</v>
      </c>
      <c r="AC108" s="1">
        <f t="shared" si="22"/>
        <v>3.2479509732950955</v>
      </c>
      <c r="AD108" s="1">
        <f t="shared" si="23"/>
        <v>0.27363455642914114</v>
      </c>
      <c r="AE108" s="1">
        <f t="shared" si="24"/>
        <v>2.083333333333333</v>
      </c>
      <c r="AF108" s="1">
        <f t="shared" si="25"/>
        <v>6.7665645276981152</v>
      </c>
      <c r="AG108">
        <f>'QMJHL Raw'!AB108</f>
        <v>12.95</v>
      </c>
      <c r="AH108">
        <f>'QMJHL Raw'!AC108</f>
        <v>12.81</v>
      </c>
      <c r="AI108">
        <f>'QMJHL Raw'!AD108</f>
        <v>51.59</v>
      </c>
      <c r="AJ108">
        <f>'QMJHL Raw'!AE108</f>
        <v>50.03</v>
      </c>
    </row>
    <row r="109" spans="1:36" x14ac:dyDescent="0.2">
      <c r="A109" t="str">
        <f>'QMJHL Raw'!B109</f>
        <v>Cooper Jones</v>
      </c>
      <c r="B109" t="s">
        <v>1749</v>
      </c>
      <c r="C109" t="str">
        <f>'QMJHL Raw'!C109</f>
        <v>D</v>
      </c>
      <c r="D109" t="str">
        <f t="shared" si="13"/>
        <v>D</v>
      </c>
      <c r="E109" t="str">
        <f>IF(ISNUMBER(SEARCH("/",'QMJHL Raw'!D109)),"Multiple",'QMJHL Raw'!D109)</f>
        <v>HAL</v>
      </c>
      <c r="F109" s="2">
        <f ca="1">ROUNDDOWN('QMJHL Raw'!E109+((TODAY()-42993)/365),0)</f>
        <v>19</v>
      </c>
      <c r="G109">
        <f>'QMJHL Raw'!F109</f>
        <v>53</v>
      </c>
      <c r="H109" s="1">
        <f>'QMJHL Raw'!U109</f>
        <v>11.11</v>
      </c>
      <c r="I109" s="1">
        <f>'QMJHL Raw'!T109</f>
        <v>588.65</v>
      </c>
      <c r="J109">
        <f>'QMJHL Raw'!AH109</f>
        <v>28</v>
      </c>
      <c r="K109">
        <f>'QMJHL Raw'!AI109</f>
        <v>31</v>
      </c>
      <c r="L109" s="1">
        <f t="shared" si="14"/>
        <v>2.8539879385033551</v>
      </c>
      <c r="M109" s="1">
        <f t="shared" si="15"/>
        <v>3.1597723604858574</v>
      </c>
      <c r="N109">
        <f>'QMJHL Raw'!L109</f>
        <v>20</v>
      </c>
      <c r="O109" s="1">
        <f t="shared" si="16"/>
        <v>2.0385628132166826</v>
      </c>
      <c r="P109">
        <f>'QMJHL Raw'!AK109</f>
        <v>0</v>
      </c>
      <c r="Q109">
        <f>'QMJHL Raw'!AN109</f>
        <v>0</v>
      </c>
      <c r="R109">
        <f>'QMJHL Raw'!AQ109</f>
        <v>20</v>
      </c>
      <c r="S109" s="1">
        <f t="shared" si="17"/>
        <v>0</v>
      </c>
      <c r="T109" s="1">
        <f t="shared" si="18"/>
        <v>0</v>
      </c>
      <c r="U109" s="1">
        <f t="shared" si="19"/>
        <v>100</v>
      </c>
      <c r="V109">
        <f>'QMJHL Raw'!J109</f>
        <v>2</v>
      </c>
      <c r="W109" s="1">
        <f t="shared" si="20"/>
        <v>0.20385628132166825</v>
      </c>
      <c r="X109">
        <f>'QMJHL Raw'!G109</f>
        <v>1</v>
      </c>
      <c r="Y109" s="1">
        <f t="shared" si="21"/>
        <v>0.10192814066083412</v>
      </c>
      <c r="Z109">
        <f>'QMJHL Raw'!AJ109</f>
        <v>0</v>
      </c>
      <c r="AA109">
        <f>'QMJHL Raw'!AM109</f>
        <v>0</v>
      </c>
      <c r="AB109">
        <f>'QMJHL Raw'!AP109</f>
        <v>1</v>
      </c>
      <c r="AC109" s="1">
        <f t="shared" si="22"/>
        <v>1.2567070196443617</v>
      </c>
      <c r="AD109" s="1">
        <f t="shared" si="23"/>
        <v>0.12809380986776814</v>
      </c>
      <c r="AE109" s="1">
        <f t="shared" si="24"/>
        <v>5</v>
      </c>
      <c r="AF109" s="1">
        <f t="shared" si="25"/>
        <v>6.2835350982218081</v>
      </c>
      <c r="AG109">
        <f>'QMJHL Raw'!AB109</f>
        <v>13.94</v>
      </c>
      <c r="AH109">
        <f>'QMJHL Raw'!AC109</f>
        <v>13.05</v>
      </c>
      <c r="AI109">
        <f>'QMJHL Raw'!AD109</f>
        <v>54.1</v>
      </c>
      <c r="AJ109">
        <f>'QMJHL Raw'!AE109</f>
        <v>50.21</v>
      </c>
    </row>
    <row r="110" spans="1:36" x14ac:dyDescent="0.2">
      <c r="A110" t="str">
        <f>'QMJHL Raw'!B110</f>
        <v>D'Artagnan Joly</v>
      </c>
      <c r="B110" t="s">
        <v>1749</v>
      </c>
      <c r="C110" t="str">
        <f>'QMJHL Raw'!C110</f>
        <v>C</v>
      </c>
      <c r="D110" t="str">
        <f t="shared" si="13"/>
        <v>F</v>
      </c>
      <c r="E110" t="str">
        <f>IF(ISNUMBER(SEARCH("/",'QMJHL Raw'!D110)),"Multiple",'QMJHL Raw'!D110)</f>
        <v>BAC</v>
      </c>
      <c r="F110" s="2">
        <f ca="1">ROUNDDOWN('QMJHL Raw'!E110+((TODAY()-42993)/365),0)</f>
        <v>19</v>
      </c>
      <c r="G110">
        <f>'QMJHL Raw'!F110</f>
        <v>55</v>
      </c>
      <c r="H110" s="1">
        <f>'QMJHL Raw'!U110</f>
        <v>15.39</v>
      </c>
      <c r="I110" s="1">
        <f>'QMJHL Raw'!T110</f>
        <v>846.38</v>
      </c>
      <c r="J110">
        <f>'QMJHL Raw'!AH110</f>
        <v>52</v>
      </c>
      <c r="K110">
        <f>'QMJHL Raw'!AI110</f>
        <v>43</v>
      </c>
      <c r="L110" s="1">
        <f t="shared" si="14"/>
        <v>3.686287483163591</v>
      </c>
      <c r="M110" s="1">
        <f t="shared" si="15"/>
        <v>3.0482761880006617</v>
      </c>
      <c r="N110">
        <f>'QMJHL Raw'!L110</f>
        <v>110</v>
      </c>
      <c r="O110" s="1">
        <f t="shared" si="16"/>
        <v>7.797915829769134</v>
      </c>
      <c r="P110">
        <f>'QMJHL Raw'!AK110</f>
        <v>12</v>
      </c>
      <c r="Q110">
        <f>'QMJHL Raw'!AN110</f>
        <v>17</v>
      </c>
      <c r="R110">
        <f>'QMJHL Raw'!AQ110</f>
        <v>81</v>
      </c>
      <c r="S110" s="1">
        <f t="shared" si="17"/>
        <v>10.909090909090908</v>
      </c>
      <c r="T110" s="1">
        <f t="shared" si="18"/>
        <v>15.454545454545453</v>
      </c>
      <c r="U110" s="1">
        <f t="shared" si="19"/>
        <v>73.636363636363626</v>
      </c>
      <c r="V110">
        <f>'QMJHL Raw'!J110</f>
        <v>38</v>
      </c>
      <c r="W110" s="1">
        <f t="shared" si="20"/>
        <v>2.6938254684657013</v>
      </c>
      <c r="X110">
        <f>'QMJHL Raw'!G110</f>
        <v>16</v>
      </c>
      <c r="Y110" s="1">
        <f t="shared" si="21"/>
        <v>1.1342423025118742</v>
      </c>
      <c r="Z110">
        <f>'QMJHL Raw'!AJ110</f>
        <v>4</v>
      </c>
      <c r="AA110">
        <f>'QMJHL Raw'!AM110</f>
        <v>3</v>
      </c>
      <c r="AB110">
        <f>'QMJHL Raw'!AP110</f>
        <v>9</v>
      </c>
      <c r="AC110" s="1">
        <f t="shared" si="22"/>
        <v>11.123944281313214</v>
      </c>
      <c r="AD110" s="1">
        <f t="shared" si="23"/>
        <v>0.78857801091565594</v>
      </c>
      <c r="AE110" s="1">
        <f t="shared" si="24"/>
        <v>14.545454545454545</v>
      </c>
      <c r="AF110" s="1">
        <f t="shared" si="25"/>
        <v>10.11267661937565</v>
      </c>
      <c r="AG110">
        <f>'QMJHL Raw'!AB110</f>
        <v>13.7</v>
      </c>
      <c r="AH110">
        <f>'QMJHL Raw'!AC110</f>
        <v>13.19</v>
      </c>
      <c r="AI110">
        <f>'QMJHL Raw'!AD110</f>
        <v>49.11</v>
      </c>
      <c r="AJ110">
        <f>'QMJHL Raw'!AE110</f>
        <v>49.92</v>
      </c>
    </row>
    <row r="111" spans="1:36" x14ac:dyDescent="0.2">
      <c r="A111" t="str">
        <f>'QMJHL Raw'!B111</f>
        <v>Dallas Maurovic</v>
      </c>
      <c r="B111" t="s">
        <v>1749</v>
      </c>
      <c r="C111" t="str">
        <f>'QMJHL Raw'!C111</f>
        <v>C</v>
      </c>
      <c r="D111" t="str">
        <f t="shared" si="13"/>
        <v>F</v>
      </c>
      <c r="E111" t="str">
        <f>IF(ISNUMBER(SEARCH("/",'QMJHL Raw'!D111)),"Multiple",'QMJHL Raw'!D111)</f>
        <v>CHI</v>
      </c>
      <c r="F111" s="2">
        <f ca="1">ROUNDDOWN('QMJHL Raw'!E111+((TODAY()-42993)/365),0)</f>
        <v>19</v>
      </c>
      <c r="G111">
        <f>'QMJHL Raw'!F111</f>
        <v>4</v>
      </c>
      <c r="H111" s="1">
        <f>'QMJHL Raw'!U111</f>
        <v>0</v>
      </c>
      <c r="I111" s="1">
        <f>'QMJHL Raw'!T111</f>
        <v>0</v>
      </c>
      <c r="J111">
        <f>'QMJHL Raw'!AH111</f>
        <v>0</v>
      </c>
      <c r="K111">
        <f>'QMJHL Raw'!AI111</f>
        <v>0</v>
      </c>
      <c r="L111" s="1" t="e">
        <f t="shared" si="14"/>
        <v>#DIV/0!</v>
      </c>
      <c r="M111" s="1" t="e">
        <f t="shared" si="15"/>
        <v>#DIV/0!</v>
      </c>
      <c r="N111">
        <f>'QMJHL Raw'!L111</f>
        <v>0</v>
      </c>
      <c r="O111" s="1" t="e">
        <f t="shared" si="16"/>
        <v>#DIV/0!</v>
      </c>
      <c r="P111">
        <f>'QMJHL Raw'!AK111</f>
        <v>0</v>
      </c>
      <c r="Q111">
        <f>'QMJHL Raw'!AN111</f>
        <v>0</v>
      </c>
      <c r="R111">
        <f>'QMJHL Raw'!AQ111</f>
        <v>0</v>
      </c>
      <c r="S111" s="1" t="e">
        <f t="shared" si="17"/>
        <v>#DIV/0!</v>
      </c>
      <c r="T111" s="1" t="e">
        <f t="shared" si="18"/>
        <v>#DIV/0!</v>
      </c>
      <c r="U111" s="1" t="e">
        <f t="shared" si="19"/>
        <v>#DIV/0!</v>
      </c>
      <c r="V111">
        <f>'QMJHL Raw'!J111</f>
        <v>0</v>
      </c>
      <c r="W111" s="1" t="e">
        <f t="shared" si="20"/>
        <v>#DIV/0!</v>
      </c>
      <c r="X111">
        <f>'QMJHL Raw'!G111</f>
        <v>0</v>
      </c>
      <c r="Y111" s="1" t="e">
        <f t="shared" si="21"/>
        <v>#DIV/0!</v>
      </c>
      <c r="Z111">
        <f>'QMJHL Raw'!AJ111</f>
        <v>0</v>
      </c>
      <c r="AA111">
        <f>'QMJHL Raw'!AM111</f>
        <v>0</v>
      </c>
      <c r="AB111">
        <f>'QMJHL Raw'!AP111</f>
        <v>0</v>
      </c>
      <c r="AC111" s="1">
        <f t="shared" si="22"/>
        <v>0</v>
      </c>
      <c r="AD111" s="1" t="e">
        <f t="shared" si="23"/>
        <v>#DIV/0!</v>
      </c>
      <c r="AE111" s="1" t="e">
        <f t="shared" si="24"/>
        <v>#DIV/0!</v>
      </c>
      <c r="AF111" s="1" t="e">
        <f t="shared" si="25"/>
        <v>#DIV/0!</v>
      </c>
      <c r="AG111">
        <f>'QMJHL Raw'!AB111</f>
        <v>0</v>
      </c>
      <c r="AH111">
        <f>'QMJHL Raw'!AC111</f>
        <v>0</v>
      </c>
      <c r="AI111">
        <f>'QMJHL Raw'!AD111</f>
        <v>0</v>
      </c>
      <c r="AJ111">
        <f>'QMJHL Raw'!AE111</f>
        <v>0</v>
      </c>
    </row>
    <row r="112" spans="1:36" x14ac:dyDescent="0.2">
      <c r="A112" t="str">
        <f>'QMJHL Raw'!B112</f>
        <v>Damian Figueira</v>
      </c>
      <c r="B112" t="s">
        <v>1749</v>
      </c>
      <c r="C112" t="str">
        <f>'QMJHL Raw'!C112</f>
        <v>D</v>
      </c>
      <c r="D112" t="str">
        <f t="shared" si="13"/>
        <v>D</v>
      </c>
      <c r="E112" t="str">
        <f>IF(ISNUMBER(SEARCH("/",'QMJHL Raw'!D112)),"Multiple",'QMJHL Raw'!D112)</f>
        <v>DRU</v>
      </c>
      <c r="F112" s="2">
        <f ca="1">ROUNDDOWN('QMJHL Raw'!E112+((TODAY()-42993)/365),0)</f>
        <v>19</v>
      </c>
      <c r="G112">
        <f>'QMJHL Raw'!F112</f>
        <v>6</v>
      </c>
      <c r="H112" s="1">
        <f>'QMJHL Raw'!U112</f>
        <v>10.24</v>
      </c>
      <c r="I112" s="1">
        <f>'QMJHL Raw'!T112</f>
        <v>61.46</v>
      </c>
      <c r="J112">
        <f>'QMJHL Raw'!AH112</f>
        <v>3</v>
      </c>
      <c r="K112">
        <f>'QMJHL Raw'!AI112</f>
        <v>4</v>
      </c>
      <c r="L112" s="1">
        <f t="shared" si="14"/>
        <v>2.9287341360234298</v>
      </c>
      <c r="M112" s="1">
        <f t="shared" si="15"/>
        <v>3.9049788480312397</v>
      </c>
      <c r="N112">
        <f>'QMJHL Raw'!L112</f>
        <v>2</v>
      </c>
      <c r="O112" s="1">
        <f t="shared" si="16"/>
        <v>1.9524894240156199</v>
      </c>
      <c r="P112">
        <f>'QMJHL Raw'!AK112</f>
        <v>0</v>
      </c>
      <c r="Q112">
        <f>'QMJHL Raw'!AN112</f>
        <v>0</v>
      </c>
      <c r="R112">
        <f>'QMJHL Raw'!AQ112</f>
        <v>2</v>
      </c>
      <c r="S112" s="1">
        <f t="shared" si="17"/>
        <v>0</v>
      </c>
      <c r="T112" s="1">
        <f t="shared" si="18"/>
        <v>0</v>
      </c>
      <c r="U112" s="1">
        <f t="shared" si="19"/>
        <v>100</v>
      </c>
      <c r="V112">
        <f>'QMJHL Raw'!J112</f>
        <v>0</v>
      </c>
      <c r="W112" s="1">
        <f t="shared" si="20"/>
        <v>0</v>
      </c>
      <c r="X112">
        <f>'QMJHL Raw'!G112</f>
        <v>0</v>
      </c>
      <c r="Y112" s="1">
        <f t="shared" si="21"/>
        <v>0</v>
      </c>
      <c r="Z112">
        <f>'QMJHL Raw'!AJ112</f>
        <v>0</v>
      </c>
      <c r="AA112">
        <f>'QMJHL Raw'!AM112</f>
        <v>0</v>
      </c>
      <c r="AB112">
        <f>'QMJHL Raw'!AP112</f>
        <v>0</v>
      </c>
      <c r="AC112" s="1">
        <f t="shared" si="22"/>
        <v>0.12567070196443617</v>
      </c>
      <c r="AD112" s="1">
        <f t="shared" si="23"/>
        <v>0.12268535824709031</v>
      </c>
      <c r="AE112" s="1">
        <f t="shared" si="24"/>
        <v>0</v>
      </c>
      <c r="AF112" s="1">
        <f t="shared" si="25"/>
        <v>6.2835350982218081</v>
      </c>
      <c r="AG112">
        <f>'QMJHL Raw'!AB112</f>
        <v>13.15</v>
      </c>
      <c r="AH112">
        <f>'QMJHL Raw'!AC112</f>
        <v>12.69</v>
      </c>
      <c r="AI112">
        <f>'QMJHL Raw'!AD112</f>
        <v>58.88</v>
      </c>
      <c r="AJ112">
        <f>'QMJHL Raw'!AE112</f>
        <v>49.73</v>
      </c>
    </row>
    <row r="113" spans="1:36" x14ac:dyDescent="0.2">
      <c r="A113" t="str">
        <f>'QMJHL Raw'!B113</f>
        <v>Daniel Hardie</v>
      </c>
      <c r="B113" t="s">
        <v>1749</v>
      </c>
      <c r="C113" t="str">
        <f>'QMJHL Raw'!C113</f>
        <v>LW</v>
      </c>
      <c r="D113" t="str">
        <f t="shared" si="13"/>
        <v>F</v>
      </c>
      <c r="E113" t="str">
        <f>IF(ISNUMBER(SEARCH("/",'QMJHL Raw'!D113)),"Multiple",'QMJHL Raw'!D113)</f>
        <v>Multiple</v>
      </c>
      <c r="F113" s="2">
        <f ca="1">ROUNDDOWN('QMJHL Raw'!E113+((TODAY()-42993)/365),0)</f>
        <v>19</v>
      </c>
      <c r="G113">
        <f>'QMJHL Raw'!F113</f>
        <v>68</v>
      </c>
      <c r="H113" s="1">
        <f>'QMJHL Raw'!U113</f>
        <v>13.46</v>
      </c>
      <c r="I113" s="1">
        <f>'QMJHL Raw'!T113</f>
        <v>915.3</v>
      </c>
      <c r="J113">
        <f>'QMJHL Raw'!AH113</f>
        <v>44</v>
      </c>
      <c r="K113">
        <f>'QMJHL Raw'!AI113</f>
        <v>45</v>
      </c>
      <c r="L113" s="1">
        <f t="shared" si="14"/>
        <v>2.8843002294329732</v>
      </c>
      <c r="M113" s="1">
        <f t="shared" si="15"/>
        <v>2.9498525073746316</v>
      </c>
      <c r="N113">
        <f>'QMJHL Raw'!L113</f>
        <v>146</v>
      </c>
      <c r="O113" s="1">
        <f t="shared" si="16"/>
        <v>9.5706325794821385</v>
      </c>
      <c r="P113">
        <f>'QMJHL Raw'!AK113</f>
        <v>18</v>
      </c>
      <c r="Q113">
        <f>'QMJHL Raw'!AN113</f>
        <v>28</v>
      </c>
      <c r="R113">
        <f>'QMJHL Raw'!AQ113</f>
        <v>100</v>
      </c>
      <c r="S113" s="1">
        <f t="shared" si="17"/>
        <v>12.328767123287671</v>
      </c>
      <c r="T113" s="1">
        <f t="shared" si="18"/>
        <v>19.17808219178082</v>
      </c>
      <c r="U113" s="1">
        <f t="shared" si="19"/>
        <v>68.493150684931507</v>
      </c>
      <c r="V113">
        <f>'QMJHL Raw'!J113</f>
        <v>29</v>
      </c>
      <c r="W113" s="1">
        <f t="shared" si="20"/>
        <v>1.9010160603080959</v>
      </c>
      <c r="X113">
        <f>'QMJHL Raw'!G113</f>
        <v>20</v>
      </c>
      <c r="Y113" s="1">
        <f t="shared" si="21"/>
        <v>1.3110455588331695</v>
      </c>
      <c r="Z113">
        <f>'QMJHL Raw'!AJ113</f>
        <v>5</v>
      </c>
      <c r="AA113">
        <f>'QMJHL Raw'!AM113</f>
        <v>6</v>
      </c>
      <c r="AB113">
        <f>'QMJHL Raw'!AP113</f>
        <v>9</v>
      </c>
      <c r="AC113" s="1">
        <f t="shared" si="22"/>
        <v>15.781862410993464</v>
      </c>
      <c r="AD113" s="1">
        <f t="shared" si="23"/>
        <v>1.0345370312024558</v>
      </c>
      <c r="AE113" s="1">
        <f t="shared" si="24"/>
        <v>13.698630136986301</v>
      </c>
      <c r="AF113" s="1">
        <f t="shared" si="25"/>
        <v>10.809494802050319</v>
      </c>
      <c r="AG113">
        <f>'QMJHL Raw'!AB113</f>
        <v>13.16</v>
      </c>
      <c r="AH113">
        <f>'QMJHL Raw'!AC113</f>
        <v>13.06</v>
      </c>
      <c r="AI113">
        <f>'QMJHL Raw'!AD113</f>
        <v>46.22</v>
      </c>
      <c r="AJ113">
        <f>'QMJHL Raw'!AE113</f>
        <v>48.5</v>
      </c>
    </row>
    <row r="114" spans="1:36" x14ac:dyDescent="0.2">
      <c r="A114" t="str">
        <f>'QMJHL Raw'!B114</f>
        <v>Daniil Kuzmin</v>
      </c>
      <c r="B114" t="s">
        <v>1749</v>
      </c>
      <c r="C114" t="str">
        <f>'QMJHL Raw'!C114</f>
        <v>C</v>
      </c>
      <c r="D114" t="str">
        <f t="shared" si="13"/>
        <v>F</v>
      </c>
      <c r="E114" t="str">
        <f>IF(ISNUMBER(SEARCH("/",'QMJHL Raw'!D114)),"Multiple",'QMJHL Raw'!D114)</f>
        <v>MON</v>
      </c>
      <c r="F114" s="2">
        <f ca="1">ROUNDDOWN('QMJHL Raw'!E114+((TODAY()-42993)/365),0)</f>
        <v>18</v>
      </c>
      <c r="G114">
        <f>'QMJHL Raw'!F114</f>
        <v>48</v>
      </c>
      <c r="H114" s="1">
        <f>'QMJHL Raw'!U114</f>
        <v>10.130000000000001</v>
      </c>
      <c r="I114" s="1">
        <f>'QMJHL Raw'!T114</f>
        <v>486.42</v>
      </c>
      <c r="J114">
        <f>'QMJHL Raw'!AH114</f>
        <v>18</v>
      </c>
      <c r="K114">
        <f>'QMJHL Raw'!AI114</f>
        <v>26</v>
      </c>
      <c r="L114" s="1">
        <f t="shared" si="14"/>
        <v>2.2203034414703344</v>
      </c>
      <c r="M114" s="1">
        <f t="shared" si="15"/>
        <v>3.2071049710127051</v>
      </c>
      <c r="N114">
        <f>'QMJHL Raw'!L114</f>
        <v>44</v>
      </c>
      <c r="O114" s="1">
        <f t="shared" si="16"/>
        <v>5.4274084124830386</v>
      </c>
      <c r="P114">
        <f>'QMJHL Raw'!AK114</f>
        <v>8</v>
      </c>
      <c r="Q114">
        <f>'QMJHL Raw'!AN114</f>
        <v>4</v>
      </c>
      <c r="R114">
        <f>'QMJHL Raw'!AQ114</f>
        <v>32</v>
      </c>
      <c r="S114" s="1">
        <f t="shared" si="17"/>
        <v>18.181818181818183</v>
      </c>
      <c r="T114" s="1">
        <f t="shared" si="18"/>
        <v>9.0909090909090917</v>
      </c>
      <c r="U114" s="1">
        <f t="shared" si="19"/>
        <v>72.727272727272734</v>
      </c>
      <c r="V114">
        <f>'QMJHL Raw'!J114</f>
        <v>6</v>
      </c>
      <c r="W114" s="1">
        <f t="shared" si="20"/>
        <v>0.74010114715677799</v>
      </c>
      <c r="X114">
        <f>'QMJHL Raw'!G114</f>
        <v>2</v>
      </c>
      <c r="Y114" s="1">
        <f t="shared" si="21"/>
        <v>0.24670038238559269</v>
      </c>
      <c r="Z114">
        <f>'QMJHL Raw'!AJ114</f>
        <v>1</v>
      </c>
      <c r="AA114">
        <f>'QMJHL Raw'!AM114</f>
        <v>0</v>
      </c>
      <c r="AB114">
        <f>'QMJHL Raw'!AP114</f>
        <v>1</v>
      </c>
      <c r="AC114" s="1">
        <f t="shared" si="22"/>
        <v>4.7226607628521133</v>
      </c>
      <c r="AD114" s="1">
        <f t="shared" si="23"/>
        <v>0.58254110803652559</v>
      </c>
      <c r="AE114" s="1">
        <f t="shared" si="24"/>
        <v>4.5454545454545459</v>
      </c>
      <c r="AF114" s="1">
        <f t="shared" si="25"/>
        <v>10.733319915572984</v>
      </c>
      <c r="AG114">
        <f>'QMJHL Raw'!AB114</f>
        <v>12.73</v>
      </c>
      <c r="AH114">
        <f>'QMJHL Raw'!AC114</f>
        <v>13.12</v>
      </c>
      <c r="AI114">
        <f>'QMJHL Raw'!AD114</f>
        <v>41.11</v>
      </c>
      <c r="AJ114">
        <f>'QMJHL Raw'!AE114</f>
        <v>49.45</v>
      </c>
    </row>
    <row r="115" spans="1:36" x14ac:dyDescent="0.2">
      <c r="A115" t="str">
        <f>'QMJHL Raw'!B115</f>
        <v>Daniil Miromanov</v>
      </c>
      <c r="B115" t="s">
        <v>1749</v>
      </c>
      <c r="C115" t="str">
        <f>'QMJHL Raw'!C115</f>
        <v>D</v>
      </c>
      <c r="D115" t="str">
        <f t="shared" si="13"/>
        <v>D</v>
      </c>
      <c r="E115" t="str">
        <f>IF(ISNUMBER(SEARCH("/",'QMJHL Raw'!D115)),"Multiple",'QMJHL Raw'!D115)</f>
        <v>MON</v>
      </c>
      <c r="F115" s="2">
        <f ca="1">ROUNDDOWN('QMJHL Raw'!E115+((TODAY()-42993)/365),0)</f>
        <v>20</v>
      </c>
      <c r="G115">
        <f>'QMJHL Raw'!F115</f>
        <v>38</v>
      </c>
      <c r="H115" s="1">
        <f>'QMJHL Raw'!U115</f>
        <v>13.39</v>
      </c>
      <c r="I115" s="1">
        <f>'QMJHL Raw'!T115</f>
        <v>508.74</v>
      </c>
      <c r="J115">
        <f>'QMJHL Raw'!AH115</f>
        <v>23</v>
      </c>
      <c r="K115">
        <f>'QMJHL Raw'!AI115</f>
        <v>38</v>
      </c>
      <c r="L115" s="1">
        <f t="shared" si="14"/>
        <v>2.712584031135747</v>
      </c>
      <c r="M115" s="1">
        <f t="shared" si="15"/>
        <v>4.4816605731807995</v>
      </c>
      <c r="N115">
        <f>'QMJHL Raw'!L115</f>
        <v>73</v>
      </c>
      <c r="O115" s="1">
        <f t="shared" si="16"/>
        <v>8.6095058379525895</v>
      </c>
      <c r="P115">
        <f>'QMJHL Raw'!AK115</f>
        <v>2</v>
      </c>
      <c r="Q115">
        <f>'QMJHL Raw'!AN115</f>
        <v>8</v>
      </c>
      <c r="R115">
        <f>'QMJHL Raw'!AQ115</f>
        <v>63</v>
      </c>
      <c r="S115" s="1">
        <f t="shared" si="17"/>
        <v>2.7397260273972601</v>
      </c>
      <c r="T115" s="1">
        <f t="shared" si="18"/>
        <v>10.95890410958904</v>
      </c>
      <c r="U115" s="1">
        <f t="shared" si="19"/>
        <v>86.301369863013704</v>
      </c>
      <c r="V115">
        <f>'QMJHL Raw'!J115</f>
        <v>6</v>
      </c>
      <c r="W115" s="1">
        <f t="shared" si="20"/>
        <v>0.70763061681802109</v>
      </c>
      <c r="X115">
        <f>'QMJHL Raw'!G115</f>
        <v>4</v>
      </c>
      <c r="Y115" s="1">
        <f t="shared" si="21"/>
        <v>0.4717537445453473</v>
      </c>
      <c r="Z115">
        <f>'QMJHL Raw'!AJ115</f>
        <v>1</v>
      </c>
      <c r="AA115">
        <f>'QMJHL Raw'!AM115</f>
        <v>1</v>
      </c>
      <c r="AB115">
        <f>'QMJHL Raw'!AP115</f>
        <v>2</v>
      </c>
      <c r="AC115" s="1">
        <f t="shared" si="22"/>
        <v>5.8879463931307452</v>
      </c>
      <c r="AD115" s="1">
        <f t="shared" si="23"/>
        <v>0.69441518966042515</v>
      </c>
      <c r="AE115" s="1">
        <f t="shared" si="24"/>
        <v>5.4794520547945202</v>
      </c>
      <c r="AF115" s="1">
        <f t="shared" si="25"/>
        <v>8.0656799905900627</v>
      </c>
      <c r="AG115">
        <f>'QMJHL Raw'!AB115</f>
        <v>12.94</v>
      </c>
      <c r="AH115">
        <f>'QMJHL Raw'!AC115</f>
        <v>13.19</v>
      </c>
      <c r="AI115">
        <f>'QMJHL Raw'!AD115</f>
        <v>43.84</v>
      </c>
      <c r="AJ115">
        <f>'QMJHL Raw'!AE115</f>
        <v>52.1</v>
      </c>
    </row>
    <row r="116" spans="1:36" x14ac:dyDescent="0.2">
      <c r="A116" t="str">
        <f>'QMJHL Raw'!B116</f>
        <v>Darien Kielb</v>
      </c>
      <c r="B116" t="s">
        <v>1749</v>
      </c>
      <c r="C116" t="str">
        <f>'QMJHL Raw'!C116</f>
        <v>D</v>
      </c>
      <c r="D116" t="str">
        <f t="shared" si="13"/>
        <v>D</v>
      </c>
      <c r="E116" t="str">
        <f>IF(ISNUMBER(SEARCH("/",'QMJHL Raw'!D116)),"Multiple",'QMJHL Raw'!D116)</f>
        <v>GAT</v>
      </c>
      <c r="F116" s="2">
        <f ca="1">ROUNDDOWN('QMJHL Raw'!E116+((TODAY()-42993)/365),0)</f>
        <v>19</v>
      </c>
      <c r="G116">
        <f>'QMJHL Raw'!F116</f>
        <v>64</v>
      </c>
      <c r="H116" s="1">
        <f>'QMJHL Raw'!U116</f>
        <v>13.54</v>
      </c>
      <c r="I116" s="1">
        <f>'QMJHL Raw'!T116</f>
        <v>866.56</v>
      </c>
      <c r="J116">
        <f>'QMJHL Raw'!AH116</f>
        <v>37</v>
      </c>
      <c r="K116">
        <f>'QMJHL Raw'!AI116</f>
        <v>39</v>
      </c>
      <c r="L116" s="1">
        <f t="shared" si="14"/>
        <v>2.5618537666174301</v>
      </c>
      <c r="M116" s="1">
        <f t="shared" si="15"/>
        <v>2.7003323485967505</v>
      </c>
      <c r="N116">
        <f>'QMJHL Raw'!L116</f>
        <v>62</v>
      </c>
      <c r="O116" s="1">
        <f t="shared" si="16"/>
        <v>4.292836041358937</v>
      </c>
      <c r="P116">
        <f>'QMJHL Raw'!AK116</f>
        <v>3</v>
      </c>
      <c r="Q116">
        <f>'QMJHL Raw'!AN116</f>
        <v>7</v>
      </c>
      <c r="R116">
        <f>'QMJHL Raw'!AQ116</f>
        <v>52</v>
      </c>
      <c r="S116" s="1">
        <f t="shared" si="17"/>
        <v>4.838709677419355</v>
      </c>
      <c r="T116" s="1">
        <f t="shared" si="18"/>
        <v>11.29032258064516</v>
      </c>
      <c r="U116" s="1">
        <f t="shared" si="19"/>
        <v>83.870967741935488</v>
      </c>
      <c r="V116">
        <f>'QMJHL Raw'!J116</f>
        <v>8</v>
      </c>
      <c r="W116" s="1">
        <f t="shared" si="20"/>
        <v>0.55391432791728212</v>
      </c>
      <c r="X116">
        <f>'QMJHL Raw'!G116</f>
        <v>5</v>
      </c>
      <c r="Y116" s="1">
        <f t="shared" si="21"/>
        <v>0.34619645494830137</v>
      </c>
      <c r="Z116">
        <f>'QMJHL Raw'!AJ116</f>
        <v>0</v>
      </c>
      <c r="AA116">
        <f>'QMJHL Raw'!AM116</f>
        <v>1</v>
      </c>
      <c r="AB116">
        <f>'QMJHL Raw'!AP116</f>
        <v>4</v>
      </c>
      <c r="AC116" s="1">
        <f t="shared" si="22"/>
        <v>5.2676051026691901</v>
      </c>
      <c r="AD116" s="1">
        <f t="shared" si="23"/>
        <v>0.36472524252233135</v>
      </c>
      <c r="AE116" s="1">
        <f t="shared" si="24"/>
        <v>8.064516129032258</v>
      </c>
      <c r="AF116" s="1">
        <f t="shared" si="25"/>
        <v>8.4961372623696612</v>
      </c>
      <c r="AG116">
        <f>'QMJHL Raw'!AB116</f>
        <v>12.76</v>
      </c>
      <c r="AH116">
        <f>'QMJHL Raw'!AC116</f>
        <v>13.47</v>
      </c>
      <c r="AI116">
        <f>'QMJHL Raw'!AD116</f>
        <v>53.3</v>
      </c>
      <c r="AJ116">
        <f>'QMJHL Raw'!AE116</f>
        <v>52.44</v>
      </c>
    </row>
    <row r="117" spans="1:36" x14ac:dyDescent="0.2">
      <c r="A117" t="str">
        <f>'QMJHL Raw'!B117</f>
        <v>Daven Castonguay</v>
      </c>
      <c r="B117" t="s">
        <v>1749</v>
      </c>
      <c r="C117" t="str">
        <f>'QMJHL Raw'!C117</f>
        <v>D</v>
      </c>
      <c r="D117" t="str">
        <f t="shared" si="13"/>
        <v>D</v>
      </c>
      <c r="E117" t="str">
        <f>IF(ISNUMBER(SEARCH("/",'QMJHL Raw'!D117)),"Multiple",'QMJHL Raw'!D117)</f>
        <v>DRU</v>
      </c>
      <c r="F117" s="2">
        <f ca="1">ROUNDDOWN('QMJHL Raw'!E117+((TODAY()-42993)/365),0)</f>
        <v>19</v>
      </c>
      <c r="G117">
        <f>'QMJHL Raw'!F117</f>
        <v>57</v>
      </c>
      <c r="H117" s="1">
        <f>'QMJHL Raw'!U117</f>
        <v>13.46</v>
      </c>
      <c r="I117" s="1">
        <f>'QMJHL Raw'!T117</f>
        <v>767.27</v>
      </c>
      <c r="J117">
        <f>'QMJHL Raw'!AH117</f>
        <v>50</v>
      </c>
      <c r="K117">
        <f>'QMJHL Raw'!AI117</f>
        <v>34</v>
      </c>
      <c r="L117" s="1">
        <f t="shared" si="14"/>
        <v>3.9099665046202774</v>
      </c>
      <c r="M117" s="1">
        <f t="shared" si="15"/>
        <v>2.6587772231417888</v>
      </c>
      <c r="N117">
        <f>'QMJHL Raw'!L117</f>
        <v>45</v>
      </c>
      <c r="O117" s="1">
        <f t="shared" si="16"/>
        <v>3.5189698541582493</v>
      </c>
      <c r="P117">
        <f>'QMJHL Raw'!AK117</f>
        <v>1</v>
      </c>
      <c r="Q117">
        <f>'QMJHL Raw'!AN117</f>
        <v>0</v>
      </c>
      <c r="R117">
        <f>'QMJHL Raw'!AQ117</f>
        <v>44</v>
      </c>
      <c r="S117" s="1">
        <f t="shared" si="17"/>
        <v>2.2222222222222223</v>
      </c>
      <c r="T117" s="1">
        <f t="shared" si="18"/>
        <v>0</v>
      </c>
      <c r="U117" s="1">
        <f t="shared" si="19"/>
        <v>97.777777777777771</v>
      </c>
      <c r="V117">
        <f>'QMJHL Raw'!J117</f>
        <v>6</v>
      </c>
      <c r="W117" s="1">
        <f t="shared" si="20"/>
        <v>0.46919598055443323</v>
      </c>
      <c r="X117">
        <f>'QMJHL Raw'!G117</f>
        <v>1</v>
      </c>
      <c r="Y117" s="1">
        <f t="shared" si="21"/>
        <v>7.8199330092405539E-2</v>
      </c>
      <c r="Z117">
        <f>'QMJHL Raw'!AJ117</f>
        <v>0</v>
      </c>
      <c r="AA117">
        <f>'QMJHL Raw'!AM117</f>
        <v>0</v>
      </c>
      <c r="AB117">
        <f>'QMJHL Raw'!AP117</f>
        <v>1</v>
      </c>
      <c r="AC117" s="1">
        <f t="shared" si="22"/>
        <v>3.0143654276169718</v>
      </c>
      <c r="AD117" s="1">
        <f t="shared" si="23"/>
        <v>0.23572135709335476</v>
      </c>
      <c r="AE117" s="1">
        <f t="shared" si="24"/>
        <v>2.2222222222222223</v>
      </c>
      <c r="AF117" s="1">
        <f t="shared" si="25"/>
        <v>6.6985898391488261</v>
      </c>
      <c r="AG117">
        <f>'QMJHL Raw'!AB117</f>
        <v>12.8</v>
      </c>
      <c r="AH117">
        <f>'QMJHL Raw'!AC117</f>
        <v>13.26</v>
      </c>
      <c r="AI117">
        <f>'QMJHL Raw'!AD117</f>
        <v>58.49</v>
      </c>
      <c r="AJ117">
        <f>'QMJHL Raw'!AE117</f>
        <v>48.9</v>
      </c>
    </row>
    <row r="118" spans="1:36" x14ac:dyDescent="0.2">
      <c r="A118" t="str">
        <f>'QMJHL Raw'!B118</f>
        <v>David Fontaine</v>
      </c>
      <c r="B118" t="s">
        <v>1749</v>
      </c>
      <c r="C118" t="str">
        <f>'QMJHL Raw'!C118</f>
        <v>RW</v>
      </c>
      <c r="D118" t="str">
        <f t="shared" si="13"/>
        <v>F</v>
      </c>
      <c r="E118" t="str">
        <f>IF(ISNUMBER(SEARCH("/",'QMJHL Raw'!D118)),"Multiple",'QMJHL Raw'!D118)</f>
        <v>BLB</v>
      </c>
      <c r="F118" s="2">
        <f ca="1">ROUNDDOWN('QMJHL Raw'!E118+((TODAY()-42993)/365),0)</f>
        <v>18</v>
      </c>
      <c r="G118">
        <f>'QMJHL Raw'!F118</f>
        <v>5</v>
      </c>
      <c r="H118" s="1">
        <f>'QMJHL Raw'!U118</f>
        <v>7.43</v>
      </c>
      <c r="I118" s="1">
        <f>'QMJHL Raw'!T118</f>
        <v>37.14</v>
      </c>
      <c r="J118">
        <f>'QMJHL Raw'!AH118</f>
        <v>1</v>
      </c>
      <c r="K118">
        <f>'QMJHL Raw'!AI118</f>
        <v>0</v>
      </c>
      <c r="L118" s="1">
        <f t="shared" si="14"/>
        <v>1.615508885298869</v>
      </c>
      <c r="M118" s="1">
        <f t="shared" si="15"/>
        <v>0</v>
      </c>
      <c r="N118">
        <f>'QMJHL Raw'!L118</f>
        <v>2</v>
      </c>
      <c r="O118" s="1">
        <f t="shared" si="16"/>
        <v>3.2310177705977381</v>
      </c>
      <c r="P118">
        <f>'QMJHL Raw'!AK118</f>
        <v>0</v>
      </c>
      <c r="Q118">
        <f>'QMJHL Raw'!AN118</f>
        <v>0</v>
      </c>
      <c r="R118">
        <f>'QMJHL Raw'!AQ118</f>
        <v>2</v>
      </c>
      <c r="S118" s="1">
        <f t="shared" si="17"/>
        <v>0</v>
      </c>
      <c r="T118" s="1">
        <f t="shared" si="18"/>
        <v>0</v>
      </c>
      <c r="U118" s="1">
        <f t="shared" si="19"/>
        <v>100</v>
      </c>
      <c r="V118">
        <f>'QMJHL Raw'!J118</f>
        <v>1</v>
      </c>
      <c r="W118" s="1">
        <f t="shared" si="20"/>
        <v>1.615508885298869</v>
      </c>
      <c r="X118">
        <f>'QMJHL Raw'!G118</f>
        <v>0</v>
      </c>
      <c r="Y118" s="1">
        <f t="shared" si="21"/>
        <v>0</v>
      </c>
      <c r="Z118">
        <f>'QMJHL Raw'!AJ118</f>
        <v>0</v>
      </c>
      <c r="AA118">
        <f>'QMJHL Raw'!AM118</f>
        <v>0</v>
      </c>
      <c r="AB118">
        <f>'QMJHL Raw'!AP118</f>
        <v>0</v>
      </c>
      <c r="AC118" s="1">
        <f t="shared" si="22"/>
        <v>0.12567070196443617</v>
      </c>
      <c r="AD118" s="1">
        <f t="shared" si="23"/>
        <v>0.20302213564529267</v>
      </c>
      <c r="AE118" s="1">
        <f t="shared" si="24"/>
        <v>0</v>
      </c>
      <c r="AF118" s="1">
        <f t="shared" si="25"/>
        <v>6.2835350982218081</v>
      </c>
      <c r="AG118">
        <f>'QMJHL Raw'!AB118</f>
        <v>14.83</v>
      </c>
      <c r="AH118">
        <f>'QMJHL Raw'!AC118</f>
        <v>11.89</v>
      </c>
      <c r="AI118">
        <f>'QMJHL Raw'!AD118</f>
        <v>54.88</v>
      </c>
      <c r="AJ118">
        <f>'QMJHL Raw'!AE118</f>
        <v>48.54</v>
      </c>
    </row>
    <row r="119" spans="1:36" x14ac:dyDescent="0.2">
      <c r="A119" t="str">
        <f>'QMJHL Raw'!B119</f>
        <v>David Henley</v>
      </c>
      <c r="B119" t="s">
        <v>1749</v>
      </c>
      <c r="C119" t="str">
        <f>'QMJHL Raw'!C119</f>
        <v>D</v>
      </c>
      <c r="D119" t="str">
        <f t="shared" si="13"/>
        <v>D</v>
      </c>
      <c r="E119" t="str">
        <f>IF(ISNUMBER(SEARCH("/",'QMJHL Raw'!D119)),"Multiple",'QMJHL Raw'!D119)</f>
        <v>VDO</v>
      </c>
      <c r="F119" s="2">
        <f ca="1">ROUNDDOWN('QMJHL Raw'!E119+((TODAY()-42993)/365),0)</f>
        <v>21</v>
      </c>
      <c r="G119">
        <f>'QMJHL Raw'!F119</f>
        <v>54</v>
      </c>
      <c r="H119" s="1">
        <f>'QMJHL Raw'!U119</f>
        <v>16.61</v>
      </c>
      <c r="I119" s="1">
        <f>'QMJHL Raw'!T119</f>
        <v>896.79</v>
      </c>
      <c r="J119">
        <f>'QMJHL Raw'!AH119</f>
        <v>42</v>
      </c>
      <c r="K119">
        <f>'QMJHL Raw'!AI119</f>
        <v>64</v>
      </c>
      <c r="L119" s="1">
        <f t="shared" si="14"/>
        <v>2.8100224132740106</v>
      </c>
      <c r="M119" s="1">
        <f t="shared" si="15"/>
        <v>4.281938915465159</v>
      </c>
      <c r="N119">
        <f>'QMJHL Raw'!L119</f>
        <v>64</v>
      </c>
      <c r="O119" s="1">
        <f t="shared" si="16"/>
        <v>4.281938915465159</v>
      </c>
      <c r="P119">
        <f>'QMJHL Raw'!AK119</f>
        <v>1</v>
      </c>
      <c r="Q119">
        <f>'QMJHL Raw'!AN119</f>
        <v>2</v>
      </c>
      <c r="R119">
        <f>'QMJHL Raw'!AQ119</f>
        <v>61</v>
      </c>
      <c r="S119" s="1">
        <f t="shared" si="17"/>
        <v>1.5625</v>
      </c>
      <c r="T119" s="1">
        <f t="shared" si="18"/>
        <v>3.125</v>
      </c>
      <c r="U119" s="1">
        <f t="shared" si="19"/>
        <v>95.3125</v>
      </c>
      <c r="V119">
        <f>'QMJHL Raw'!J119</f>
        <v>2</v>
      </c>
      <c r="W119" s="1">
        <f t="shared" si="20"/>
        <v>0.13381059110828622</v>
      </c>
      <c r="X119">
        <f>'QMJHL Raw'!G119</f>
        <v>0</v>
      </c>
      <c r="Y119" s="1">
        <f t="shared" si="21"/>
        <v>0</v>
      </c>
      <c r="Z119">
        <f>'QMJHL Raw'!AJ119</f>
        <v>0</v>
      </c>
      <c r="AA119">
        <f>'QMJHL Raw'!AM119</f>
        <v>0</v>
      </c>
      <c r="AB119">
        <f>'QMJHL Raw'!AP119</f>
        <v>0</v>
      </c>
      <c r="AC119" s="1">
        <f t="shared" si="22"/>
        <v>4.4400912224277427</v>
      </c>
      <c r="AD119" s="1">
        <f t="shared" si="23"/>
        <v>0.29706561552388472</v>
      </c>
      <c r="AE119" s="1">
        <f t="shared" si="24"/>
        <v>0</v>
      </c>
      <c r="AF119" s="1">
        <f t="shared" si="25"/>
        <v>6.9376425350433477</v>
      </c>
      <c r="AG119">
        <f>'QMJHL Raw'!AB119</f>
        <v>13.36</v>
      </c>
      <c r="AH119">
        <f>'QMJHL Raw'!AC119</f>
        <v>13.44</v>
      </c>
      <c r="AI119">
        <f>'QMJHL Raw'!AD119</f>
        <v>36.450000000000003</v>
      </c>
      <c r="AJ119">
        <f>'QMJHL Raw'!AE119</f>
        <v>53.17</v>
      </c>
    </row>
    <row r="120" spans="1:36" x14ac:dyDescent="0.2">
      <c r="A120" t="str">
        <f>'QMJHL Raw'!B120</f>
        <v>David Noel</v>
      </c>
      <c r="B120" t="s">
        <v>1749</v>
      </c>
      <c r="C120" t="str">
        <f>'QMJHL Raw'!C120</f>
        <v>D</v>
      </c>
      <c r="D120" t="str">
        <f t="shared" si="13"/>
        <v>D</v>
      </c>
      <c r="E120" t="str">
        <f>IF(ISNUMBER(SEARCH("/",'QMJHL Raw'!D120)),"Multiple",'QMJHL Raw'!D120)</f>
        <v>VDO</v>
      </c>
      <c r="F120" s="2">
        <f ca="1">ROUNDDOWN('QMJHL Raw'!E120+((TODAY()-42993)/365),0)</f>
        <v>19</v>
      </c>
      <c r="G120">
        <f>'QMJHL Raw'!F120</f>
        <v>68</v>
      </c>
      <c r="H120" s="1">
        <f>'QMJHL Raw'!U120</f>
        <v>17.399999999999999</v>
      </c>
      <c r="I120" s="1">
        <f>'QMJHL Raw'!T120</f>
        <v>1183.53</v>
      </c>
      <c r="J120">
        <f>'QMJHL Raw'!AH120</f>
        <v>47</v>
      </c>
      <c r="K120">
        <f>'QMJHL Raw'!AI120</f>
        <v>94</v>
      </c>
      <c r="L120" s="1">
        <f t="shared" si="14"/>
        <v>2.3827025930901624</v>
      </c>
      <c r="M120" s="1">
        <f t="shared" si="15"/>
        <v>4.7654051861803248</v>
      </c>
      <c r="N120">
        <f>'QMJHL Raw'!L120</f>
        <v>141</v>
      </c>
      <c r="O120" s="1">
        <f t="shared" si="16"/>
        <v>7.1481077792704877</v>
      </c>
      <c r="P120">
        <f>'QMJHL Raw'!AK120</f>
        <v>1</v>
      </c>
      <c r="Q120">
        <f>'QMJHL Raw'!AN120</f>
        <v>0</v>
      </c>
      <c r="R120">
        <f>'QMJHL Raw'!AQ120</f>
        <v>140</v>
      </c>
      <c r="S120" s="1">
        <f t="shared" si="17"/>
        <v>0.70921985815602839</v>
      </c>
      <c r="T120" s="1">
        <f t="shared" si="18"/>
        <v>0</v>
      </c>
      <c r="U120" s="1">
        <f t="shared" si="19"/>
        <v>99.290780141843967</v>
      </c>
      <c r="V120">
        <f>'QMJHL Raw'!J120</f>
        <v>16</v>
      </c>
      <c r="W120" s="1">
        <f t="shared" si="20"/>
        <v>0.81113279764771484</v>
      </c>
      <c r="X120">
        <f>'QMJHL Raw'!G120</f>
        <v>8</v>
      </c>
      <c r="Y120" s="1">
        <f t="shared" si="21"/>
        <v>0.40556639882385742</v>
      </c>
      <c r="Z120">
        <f>'QMJHL Raw'!AJ120</f>
        <v>0</v>
      </c>
      <c r="AA120">
        <f>'QMJHL Raw'!AM120</f>
        <v>0</v>
      </c>
      <c r="AB120">
        <f>'QMJHL Raw'!AP120</f>
        <v>8</v>
      </c>
      <c r="AC120" s="1">
        <f t="shared" si="22"/>
        <v>9.0465591219099082</v>
      </c>
      <c r="AD120" s="1">
        <f t="shared" si="23"/>
        <v>0.45862255060251494</v>
      </c>
      <c r="AE120" s="1">
        <f t="shared" si="24"/>
        <v>5.6737588652482271</v>
      </c>
      <c r="AF120" s="1">
        <f t="shared" si="25"/>
        <v>6.4159993772410706</v>
      </c>
      <c r="AG120">
        <f>'QMJHL Raw'!AB120</f>
        <v>13.3</v>
      </c>
      <c r="AH120">
        <f>'QMJHL Raw'!AC120</f>
        <v>13.5</v>
      </c>
      <c r="AI120">
        <f>'QMJHL Raw'!AD120</f>
        <v>38.020000000000003</v>
      </c>
      <c r="AJ120">
        <f>'QMJHL Raw'!AE120</f>
        <v>54.39</v>
      </c>
    </row>
    <row r="121" spans="1:36" x14ac:dyDescent="0.2">
      <c r="A121" t="str">
        <f>'QMJHL Raw'!B121</f>
        <v>David Vaysberg</v>
      </c>
      <c r="B121" t="s">
        <v>1749</v>
      </c>
      <c r="C121" t="str">
        <f>'QMJHL Raw'!C121</f>
        <v>LW</v>
      </c>
      <c r="D121" t="str">
        <f t="shared" si="13"/>
        <v>F</v>
      </c>
      <c r="E121" t="str">
        <f>IF(ISNUMBER(SEARCH("/",'QMJHL Raw'!D121)),"Multiple",'QMJHL Raw'!D121)</f>
        <v>SHA</v>
      </c>
      <c r="F121" s="2">
        <f ca="1">ROUNDDOWN('QMJHL Raw'!E121+((TODAY()-42993)/365),0)</f>
        <v>17</v>
      </c>
      <c r="G121">
        <f>'QMJHL Raw'!F121</f>
        <v>8</v>
      </c>
      <c r="H121" s="1">
        <f>'QMJHL Raw'!U121</f>
        <v>8.8000000000000007</v>
      </c>
      <c r="I121" s="1">
        <f>'QMJHL Raw'!T121</f>
        <v>70.41</v>
      </c>
      <c r="J121">
        <f>'QMJHL Raw'!AH121</f>
        <v>2</v>
      </c>
      <c r="K121">
        <f>'QMJHL Raw'!AI121</f>
        <v>3</v>
      </c>
      <c r="L121" s="1">
        <f t="shared" si="14"/>
        <v>1.704303365999148</v>
      </c>
      <c r="M121" s="1">
        <f t="shared" si="15"/>
        <v>2.5564550489987221</v>
      </c>
      <c r="N121">
        <f>'QMJHL Raw'!L121</f>
        <v>0</v>
      </c>
      <c r="O121" s="1">
        <f t="shared" si="16"/>
        <v>0</v>
      </c>
      <c r="P121">
        <f>'QMJHL Raw'!AK121</f>
        <v>0</v>
      </c>
      <c r="Q121">
        <f>'QMJHL Raw'!AN121</f>
        <v>0</v>
      </c>
      <c r="R121">
        <f>'QMJHL Raw'!AQ121</f>
        <v>0</v>
      </c>
      <c r="S121" s="1" t="e">
        <f t="shared" si="17"/>
        <v>#DIV/0!</v>
      </c>
      <c r="T121" s="1" t="e">
        <f t="shared" si="18"/>
        <v>#DIV/0!</v>
      </c>
      <c r="U121" s="1" t="e">
        <f t="shared" si="19"/>
        <v>#DIV/0!</v>
      </c>
      <c r="V121">
        <f>'QMJHL Raw'!J121</f>
        <v>1</v>
      </c>
      <c r="W121" s="1">
        <f t="shared" si="20"/>
        <v>0.852151682999574</v>
      </c>
      <c r="X121">
        <f>'QMJHL Raw'!G121</f>
        <v>0</v>
      </c>
      <c r="Y121" s="1">
        <f t="shared" si="21"/>
        <v>0</v>
      </c>
      <c r="Z121">
        <f>'QMJHL Raw'!AJ121</f>
        <v>0</v>
      </c>
      <c r="AA121">
        <f>'QMJHL Raw'!AM121</f>
        <v>0</v>
      </c>
      <c r="AB121">
        <f>'QMJHL Raw'!AP121</f>
        <v>0</v>
      </c>
      <c r="AC121" s="1">
        <f t="shared" si="22"/>
        <v>0</v>
      </c>
      <c r="AD121" s="1">
        <f t="shared" si="23"/>
        <v>0</v>
      </c>
      <c r="AE121" s="1" t="e">
        <f t="shared" si="24"/>
        <v>#DIV/0!</v>
      </c>
      <c r="AF121" s="1" t="e">
        <f t="shared" si="25"/>
        <v>#DIV/0!</v>
      </c>
      <c r="AG121">
        <f>'QMJHL Raw'!AB121</f>
        <v>12.66</v>
      </c>
      <c r="AH121">
        <f>'QMJHL Raw'!AC121</f>
        <v>12.91</v>
      </c>
      <c r="AI121">
        <f>'QMJHL Raw'!AD121</f>
        <v>45.44</v>
      </c>
      <c r="AJ121">
        <f>'QMJHL Raw'!AE121</f>
        <v>50.76</v>
      </c>
    </row>
    <row r="122" spans="1:36" x14ac:dyDescent="0.2">
      <c r="A122" t="str">
        <f>'QMJHL Raw'!B122</f>
        <v>Dawson Mercer</v>
      </c>
      <c r="B122" t="s">
        <v>1749</v>
      </c>
      <c r="C122" t="str">
        <f>'QMJHL Raw'!C122</f>
        <v>RW</v>
      </c>
      <c r="D122" t="str">
        <f t="shared" si="13"/>
        <v>F</v>
      </c>
      <c r="E122" t="str">
        <f>IF(ISNUMBER(SEARCH("/",'QMJHL Raw'!D122)),"Multiple",'QMJHL Raw'!D122)</f>
        <v>DRU</v>
      </c>
      <c r="F122" s="2">
        <f ca="1">ROUNDDOWN('QMJHL Raw'!E122+((TODAY()-42993)/365),0)</f>
        <v>16</v>
      </c>
      <c r="G122">
        <f>'QMJHL Raw'!F122</f>
        <v>61</v>
      </c>
      <c r="H122" s="1">
        <f>'QMJHL Raw'!U122</f>
        <v>11.09</v>
      </c>
      <c r="I122" s="1">
        <f>'QMJHL Raw'!T122</f>
        <v>676.43</v>
      </c>
      <c r="J122">
        <f>'QMJHL Raw'!AH122</f>
        <v>37</v>
      </c>
      <c r="K122">
        <f>'QMJHL Raw'!AI122</f>
        <v>27</v>
      </c>
      <c r="L122" s="1">
        <f t="shared" si="14"/>
        <v>3.2819360465975786</v>
      </c>
      <c r="M122" s="1">
        <f t="shared" si="15"/>
        <v>2.3949263042739091</v>
      </c>
      <c r="N122">
        <f>'QMJHL Raw'!L122</f>
        <v>69</v>
      </c>
      <c r="O122" s="1">
        <f t="shared" si="16"/>
        <v>6.1203672220333223</v>
      </c>
      <c r="P122">
        <f>'QMJHL Raw'!AK122</f>
        <v>9</v>
      </c>
      <c r="Q122">
        <f>'QMJHL Raw'!AN122</f>
        <v>14</v>
      </c>
      <c r="R122">
        <f>'QMJHL Raw'!AQ122</f>
        <v>46</v>
      </c>
      <c r="S122" s="1">
        <f t="shared" si="17"/>
        <v>13.043478260869565</v>
      </c>
      <c r="T122" s="1">
        <f t="shared" si="18"/>
        <v>20.289855072463769</v>
      </c>
      <c r="U122" s="1">
        <f t="shared" si="19"/>
        <v>66.666666666666657</v>
      </c>
      <c r="V122">
        <f>'QMJHL Raw'!J122</f>
        <v>15</v>
      </c>
      <c r="W122" s="1">
        <f t="shared" si="20"/>
        <v>1.3305146134855048</v>
      </c>
      <c r="X122">
        <f>'QMJHL Raw'!G122</f>
        <v>9</v>
      </c>
      <c r="Y122" s="1">
        <f t="shared" si="21"/>
        <v>0.79830876809130291</v>
      </c>
      <c r="Z122">
        <f>'QMJHL Raw'!AJ122</f>
        <v>2</v>
      </c>
      <c r="AA122">
        <f>'QMJHL Raw'!AM122</f>
        <v>1</v>
      </c>
      <c r="AB122">
        <f>'QMJHL Raw'!AP122</f>
        <v>6</v>
      </c>
      <c r="AC122" s="1">
        <f t="shared" si="22"/>
        <v>7.6395898015678601</v>
      </c>
      <c r="AD122" s="1">
        <f t="shared" si="23"/>
        <v>0.67763905813472447</v>
      </c>
      <c r="AE122" s="1">
        <f t="shared" si="24"/>
        <v>13.043478260869565</v>
      </c>
      <c r="AF122" s="1">
        <f t="shared" si="25"/>
        <v>11.07186927763458</v>
      </c>
      <c r="AG122">
        <f>'QMJHL Raw'!AB122</f>
        <v>13.5</v>
      </c>
      <c r="AH122">
        <f>'QMJHL Raw'!AC122</f>
        <v>13.24</v>
      </c>
      <c r="AI122">
        <f>'QMJHL Raw'!AD122</f>
        <v>57.31</v>
      </c>
      <c r="AJ122">
        <f>'QMJHL Raw'!AE122</f>
        <v>50.01</v>
      </c>
    </row>
    <row r="123" spans="1:36" x14ac:dyDescent="0.2">
      <c r="A123" t="str">
        <f>'QMJHL Raw'!B123</f>
        <v>Dawson Theede</v>
      </c>
      <c r="B123" t="s">
        <v>1749</v>
      </c>
      <c r="C123" t="str">
        <f>'QMJHL Raw'!C123</f>
        <v>C</v>
      </c>
      <c r="D123" t="str">
        <f t="shared" si="13"/>
        <v>F</v>
      </c>
      <c r="E123" t="str">
        <f>IF(ISNUMBER(SEARCH("/",'QMJHL Raw'!D123)),"Multiple",'QMJHL Raw'!D123)</f>
        <v>Multiple</v>
      </c>
      <c r="F123" s="2">
        <f ca="1">ROUNDDOWN('QMJHL Raw'!E123+((TODAY()-42993)/365),0)</f>
        <v>21</v>
      </c>
      <c r="G123">
        <f>'QMJHL Raw'!F123</f>
        <v>49</v>
      </c>
      <c r="H123" s="1">
        <f>'QMJHL Raw'!U123</f>
        <v>12.83</v>
      </c>
      <c r="I123" s="1">
        <f>'QMJHL Raw'!T123</f>
        <v>628.66999999999996</v>
      </c>
      <c r="J123">
        <f>'QMJHL Raw'!AH123</f>
        <v>33</v>
      </c>
      <c r="K123">
        <f>'QMJHL Raw'!AI123</f>
        <v>28</v>
      </c>
      <c r="L123" s="1">
        <f t="shared" si="14"/>
        <v>3.1495061001797446</v>
      </c>
      <c r="M123" s="1">
        <f t="shared" si="15"/>
        <v>2.6723082062131169</v>
      </c>
      <c r="N123">
        <f>'QMJHL Raw'!L123</f>
        <v>93</v>
      </c>
      <c r="O123" s="1">
        <f t="shared" si="16"/>
        <v>8.8758808277792802</v>
      </c>
      <c r="P123">
        <f>'QMJHL Raw'!AK123</f>
        <v>26</v>
      </c>
      <c r="Q123">
        <f>'QMJHL Raw'!AN123</f>
        <v>13</v>
      </c>
      <c r="R123">
        <f>'QMJHL Raw'!AQ123</f>
        <v>54</v>
      </c>
      <c r="S123" s="1">
        <f t="shared" si="17"/>
        <v>27.956989247311824</v>
      </c>
      <c r="T123" s="1">
        <f t="shared" si="18"/>
        <v>13.978494623655912</v>
      </c>
      <c r="U123" s="1">
        <f t="shared" si="19"/>
        <v>58.064516129032263</v>
      </c>
      <c r="V123">
        <f>'QMJHL Raw'!J123</f>
        <v>26</v>
      </c>
      <c r="W123" s="1">
        <f t="shared" si="20"/>
        <v>2.4814290486264654</v>
      </c>
      <c r="X123">
        <f>'QMJHL Raw'!G123</f>
        <v>15</v>
      </c>
      <c r="Y123" s="1">
        <f t="shared" si="21"/>
        <v>1.431593681899884</v>
      </c>
      <c r="Z123">
        <f>'QMJHL Raw'!AJ123</f>
        <v>5</v>
      </c>
      <c r="AA123">
        <f>'QMJHL Raw'!AM123</f>
        <v>4</v>
      </c>
      <c r="AB123">
        <f>'QMJHL Raw'!AP123</f>
        <v>6</v>
      </c>
      <c r="AC123" s="1">
        <f t="shared" si="22"/>
        <v>12.206879930158463</v>
      </c>
      <c r="AD123" s="1">
        <f t="shared" si="23"/>
        <v>1.1650194789150237</v>
      </c>
      <c r="AE123" s="1">
        <f t="shared" si="24"/>
        <v>16.129032258064516</v>
      </c>
      <c r="AF123" s="1">
        <f t="shared" si="25"/>
        <v>13.125677344256415</v>
      </c>
      <c r="AG123">
        <f>'QMJHL Raw'!AB123</f>
        <v>13.48</v>
      </c>
      <c r="AH123">
        <f>'QMJHL Raw'!AC123</f>
        <v>13.33</v>
      </c>
      <c r="AI123">
        <f>'QMJHL Raw'!AD123</f>
        <v>56.3</v>
      </c>
      <c r="AJ123">
        <f>'QMJHL Raw'!AE123</f>
        <v>52.08</v>
      </c>
    </row>
    <row r="124" spans="1:36" x14ac:dyDescent="0.2">
      <c r="A124" t="str">
        <f>'QMJHL Raw'!B124</f>
        <v>Declan Smith</v>
      </c>
      <c r="B124" t="s">
        <v>1749</v>
      </c>
      <c r="C124" t="str">
        <f>'QMJHL Raw'!C124</f>
        <v>C</v>
      </c>
      <c r="D124" t="str">
        <f t="shared" si="13"/>
        <v>F</v>
      </c>
      <c r="E124" t="str">
        <f>IF(ISNUMBER(SEARCH("/",'QMJHL Raw'!D124)),"Multiple",'QMJHL Raw'!D124)</f>
        <v>CAP</v>
      </c>
      <c r="F124" s="2">
        <f ca="1">ROUNDDOWN('QMJHL Raw'!E124+((TODAY()-42993)/365),0)</f>
        <v>20</v>
      </c>
      <c r="G124">
        <f>'QMJHL Raw'!F124</f>
        <v>65</v>
      </c>
      <c r="H124" s="1">
        <f>'QMJHL Raw'!U124</f>
        <v>10.86</v>
      </c>
      <c r="I124" s="1">
        <f>'QMJHL Raw'!T124</f>
        <v>706.21</v>
      </c>
      <c r="J124">
        <f>'QMJHL Raw'!AH124</f>
        <v>26</v>
      </c>
      <c r="K124">
        <f>'QMJHL Raw'!AI124</f>
        <v>38</v>
      </c>
      <c r="L124" s="1">
        <f t="shared" si="14"/>
        <v>2.208974667591793</v>
      </c>
      <c r="M124" s="1">
        <f t="shared" si="15"/>
        <v>3.2285014372495433</v>
      </c>
      <c r="N124">
        <f>'QMJHL Raw'!L124</f>
        <v>87</v>
      </c>
      <c r="O124" s="1">
        <f t="shared" si="16"/>
        <v>7.3915690800186908</v>
      </c>
      <c r="P124">
        <f>'QMJHL Raw'!AK124</f>
        <v>12</v>
      </c>
      <c r="Q124">
        <f>'QMJHL Raw'!AN124</f>
        <v>11</v>
      </c>
      <c r="R124">
        <f>'QMJHL Raw'!AQ124</f>
        <v>64</v>
      </c>
      <c r="S124" s="1">
        <f t="shared" si="17"/>
        <v>13.793103448275861</v>
      </c>
      <c r="T124" s="1">
        <f t="shared" si="18"/>
        <v>12.643678160919542</v>
      </c>
      <c r="U124" s="1">
        <f t="shared" si="19"/>
        <v>73.563218390804593</v>
      </c>
      <c r="V124">
        <f>'QMJHL Raw'!J124</f>
        <v>18</v>
      </c>
      <c r="W124" s="1">
        <f t="shared" si="20"/>
        <v>1.5292901544866258</v>
      </c>
      <c r="X124">
        <f>'QMJHL Raw'!G124</f>
        <v>10</v>
      </c>
      <c r="Y124" s="1">
        <f t="shared" si="21"/>
        <v>0.84960564138145866</v>
      </c>
      <c r="Z124">
        <f>'QMJHL Raw'!AJ124</f>
        <v>2</v>
      </c>
      <c r="AA124">
        <f>'QMJHL Raw'!AM124</f>
        <v>0</v>
      </c>
      <c r="AB124">
        <f>'QMJHL Raw'!AP124</f>
        <v>8</v>
      </c>
      <c r="AC124" s="1">
        <f t="shared" si="22"/>
        <v>8.983168830276318</v>
      </c>
      <c r="AD124" s="1">
        <f t="shared" si="23"/>
        <v>0.76321509156848399</v>
      </c>
      <c r="AE124" s="1">
        <f t="shared" si="24"/>
        <v>11.494252873563218</v>
      </c>
      <c r="AF124" s="1">
        <f t="shared" si="25"/>
        <v>10.32548141411071</v>
      </c>
      <c r="AG124">
        <f>'QMJHL Raw'!AB124</f>
        <v>12.6</v>
      </c>
      <c r="AH124">
        <f>'QMJHL Raw'!AC124</f>
        <v>13.05</v>
      </c>
      <c r="AI124">
        <f>'QMJHL Raw'!AD124</f>
        <v>43.4</v>
      </c>
      <c r="AJ124">
        <f>'QMJHL Raw'!AE124</f>
        <v>50.42</v>
      </c>
    </row>
    <row r="125" spans="1:36" x14ac:dyDescent="0.2">
      <c r="A125" t="str">
        <f>'QMJHL Raw'!B125</f>
        <v>Denis Mikhnin</v>
      </c>
      <c r="B125" t="s">
        <v>1749</v>
      </c>
      <c r="C125" t="str">
        <f>'QMJHL Raw'!C125</f>
        <v>RW</v>
      </c>
      <c r="D125" t="str">
        <f t="shared" si="13"/>
        <v>F</v>
      </c>
      <c r="E125" t="str">
        <f>IF(ISNUMBER(SEARCH("/",'QMJHL Raw'!D125)),"Multiple",'QMJHL Raw'!D125)</f>
        <v>RIM</v>
      </c>
      <c r="F125" s="2">
        <f ca="1">ROUNDDOWN('QMJHL Raw'!E125+((TODAY()-42993)/365),0)</f>
        <v>18</v>
      </c>
      <c r="G125">
        <f>'QMJHL Raw'!F125</f>
        <v>64</v>
      </c>
      <c r="H125" s="1">
        <f>'QMJHL Raw'!U125</f>
        <v>12.53</v>
      </c>
      <c r="I125" s="1">
        <f>'QMJHL Raw'!T125</f>
        <v>802.04</v>
      </c>
      <c r="J125">
        <f>'QMJHL Raw'!AH125</f>
        <v>44</v>
      </c>
      <c r="K125">
        <f>'QMJHL Raw'!AI125</f>
        <v>26</v>
      </c>
      <c r="L125" s="1">
        <f t="shared" si="14"/>
        <v>3.2916064036706398</v>
      </c>
      <c r="M125" s="1">
        <f t="shared" si="15"/>
        <v>1.9450401476235599</v>
      </c>
      <c r="N125">
        <f>'QMJHL Raw'!L125</f>
        <v>110</v>
      </c>
      <c r="O125" s="1">
        <f t="shared" si="16"/>
        <v>8.2290160091766005</v>
      </c>
      <c r="P125">
        <f>'QMJHL Raw'!AK125</f>
        <v>9</v>
      </c>
      <c r="Q125">
        <f>'QMJHL Raw'!AN125</f>
        <v>18</v>
      </c>
      <c r="R125">
        <f>'QMJHL Raw'!AQ125</f>
        <v>83</v>
      </c>
      <c r="S125" s="1">
        <f t="shared" si="17"/>
        <v>8.1818181818181817</v>
      </c>
      <c r="T125" s="1">
        <f t="shared" si="18"/>
        <v>16.363636363636363</v>
      </c>
      <c r="U125" s="1">
        <f t="shared" si="19"/>
        <v>75.454545454545453</v>
      </c>
      <c r="V125">
        <f>'QMJHL Raw'!J125</f>
        <v>21</v>
      </c>
      <c r="W125" s="1">
        <f t="shared" si="20"/>
        <v>1.5709939653882601</v>
      </c>
      <c r="X125">
        <f>'QMJHL Raw'!G125</f>
        <v>12</v>
      </c>
      <c r="Y125" s="1">
        <f t="shared" si="21"/>
        <v>0.89771083736472002</v>
      </c>
      <c r="Z125">
        <f>'QMJHL Raw'!AJ125</f>
        <v>3</v>
      </c>
      <c r="AA125">
        <f>'QMJHL Raw'!AM125</f>
        <v>3</v>
      </c>
      <c r="AB125">
        <f>'QMJHL Raw'!AP125</f>
        <v>6</v>
      </c>
      <c r="AC125" s="1">
        <f t="shared" si="22"/>
        <v>10.679547444136055</v>
      </c>
      <c r="AD125" s="1">
        <f t="shared" si="23"/>
        <v>0.79892878989596938</v>
      </c>
      <c r="AE125" s="1">
        <f t="shared" si="24"/>
        <v>10.909090909090908</v>
      </c>
      <c r="AF125" s="1">
        <f t="shared" si="25"/>
        <v>9.7086794946691413</v>
      </c>
      <c r="AG125">
        <f>'QMJHL Raw'!AB125</f>
        <v>14.08</v>
      </c>
      <c r="AH125">
        <f>'QMJHL Raw'!AC125</f>
        <v>13.16</v>
      </c>
      <c r="AI125">
        <f>'QMJHL Raw'!AD125</f>
        <v>60.61</v>
      </c>
      <c r="AJ125">
        <f>'QMJHL Raw'!AE125</f>
        <v>47.43</v>
      </c>
    </row>
    <row r="126" spans="1:36" x14ac:dyDescent="0.2">
      <c r="A126" t="str">
        <f>'QMJHL Raw'!B126</f>
        <v>Denis Toner</v>
      </c>
      <c r="B126" t="s">
        <v>1749</v>
      </c>
      <c r="C126" t="str">
        <f>'QMJHL Raw'!C126</f>
        <v>D</v>
      </c>
      <c r="D126" t="str">
        <f t="shared" si="13"/>
        <v>D</v>
      </c>
      <c r="E126" t="str">
        <f>IF(ISNUMBER(SEARCH("/",'QMJHL Raw'!D126)),"Multiple",'QMJHL Raw'!D126)</f>
        <v>HAL</v>
      </c>
      <c r="F126" s="2">
        <f ca="1">ROUNDDOWN('QMJHL Raw'!E126+((TODAY()-42993)/365),0)</f>
        <v>18</v>
      </c>
      <c r="G126">
        <f>'QMJHL Raw'!F126</f>
        <v>1</v>
      </c>
      <c r="H126" s="1">
        <f>'QMJHL Raw'!U126</f>
        <v>0</v>
      </c>
      <c r="I126" s="1">
        <f>'QMJHL Raw'!T126</f>
        <v>0</v>
      </c>
      <c r="J126">
        <f>'QMJHL Raw'!AH126</f>
        <v>0</v>
      </c>
      <c r="K126">
        <f>'QMJHL Raw'!AI126</f>
        <v>0</v>
      </c>
      <c r="L126" s="1" t="e">
        <f t="shared" si="14"/>
        <v>#DIV/0!</v>
      </c>
      <c r="M126" s="1" t="e">
        <f t="shared" si="15"/>
        <v>#DIV/0!</v>
      </c>
      <c r="N126">
        <f>'QMJHL Raw'!L126</f>
        <v>2</v>
      </c>
      <c r="O126" s="1" t="e">
        <f t="shared" si="16"/>
        <v>#DIV/0!</v>
      </c>
      <c r="P126">
        <f>'QMJHL Raw'!AK126</f>
        <v>0</v>
      </c>
      <c r="Q126">
        <f>'QMJHL Raw'!AN126</f>
        <v>0</v>
      </c>
      <c r="R126">
        <f>'QMJHL Raw'!AQ126</f>
        <v>2</v>
      </c>
      <c r="S126" s="1">
        <f t="shared" si="17"/>
        <v>0</v>
      </c>
      <c r="T126" s="1">
        <f t="shared" si="18"/>
        <v>0</v>
      </c>
      <c r="U126" s="1">
        <f t="shared" si="19"/>
        <v>100</v>
      </c>
      <c r="V126">
        <f>'QMJHL Raw'!J126</f>
        <v>0</v>
      </c>
      <c r="W126" s="1" t="e">
        <f t="shared" si="20"/>
        <v>#DIV/0!</v>
      </c>
      <c r="X126">
        <f>'QMJHL Raw'!G126</f>
        <v>0</v>
      </c>
      <c r="Y126" s="1" t="e">
        <f t="shared" si="21"/>
        <v>#DIV/0!</v>
      </c>
      <c r="Z126">
        <f>'QMJHL Raw'!AJ126</f>
        <v>0</v>
      </c>
      <c r="AA126">
        <f>'QMJHL Raw'!AM126</f>
        <v>0</v>
      </c>
      <c r="AB126">
        <f>'QMJHL Raw'!AP126</f>
        <v>0</v>
      </c>
      <c r="AC126" s="1">
        <f t="shared" si="22"/>
        <v>0.12567070196443617</v>
      </c>
      <c r="AD126" s="1" t="e">
        <f t="shared" si="23"/>
        <v>#DIV/0!</v>
      </c>
      <c r="AE126" s="1">
        <f t="shared" si="24"/>
        <v>0</v>
      </c>
      <c r="AF126" s="1">
        <f t="shared" si="25"/>
        <v>6.2835350982218081</v>
      </c>
      <c r="AG126">
        <f>'QMJHL Raw'!AB126</f>
        <v>0</v>
      </c>
      <c r="AH126">
        <f>'QMJHL Raw'!AC126</f>
        <v>0</v>
      </c>
      <c r="AI126">
        <f>'QMJHL Raw'!AD126</f>
        <v>0</v>
      </c>
      <c r="AJ126">
        <f>'QMJHL Raw'!AE126</f>
        <v>0</v>
      </c>
    </row>
    <row r="127" spans="1:36" x14ac:dyDescent="0.2">
      <c r="A127" t="str">
        <f>'QMJHL Raw'!B127</f>
        <v>Derek Dicaire</v>
      </c>
      <c r="B127" t="s">
        <v>1749</v>
      </c>
      <c r="C127" t="str">
        <f>'QMJHL Raw'!C127</f>
        <v>LW</v>
      </c>
      <c r="D127" t="str">
        <f t="shared" si="13"/>
        <v>F</v>
      </c>
      <c r="E127" t="str">
        <f>IF(ISNUMBER(SEARCH("/",'QMJHL Raw'!D127)),"Multiple",'QMJHL Raw'!D127)</f>
        <v>BAC</v>
      </c>
      <c r="F127" s="2">
        <f ca="1">ROUNDDOWN('QMJHL Raw'!E127+((TODAY()-42993)/365),0)</f>
        <v>18</v>
      </c>
      <c r="G127">
        <f>'QMJHL Raw'!F127</f>
        <v>24</v>
      </c>
      <c r="H127" s="1">
        <f>'QMJHL Raw'!U127</f>
        <v>10.55</v>
      </c>
      <c r="I127" s="1">
        <f>'QMJHL Raw'!T127</f>
        <v>253.15</v>
      </c>
      <c r="J127">
        <f>'QMJHL Raw'!AH127</f>
        <v>9</v>
      </c>
      <c r="K127">
        <f>'QMJHL Raw'!AI127</f>
        <v>15</v>
      </c>
      <c r="L127" s="1">
        <f t="shared" si="14"/>
        <v>2.1331226545526367</v>
      </c>
      <c r="M127" s="1">
        <f t="shared" si="15"/>
        <v>3.5552044242543945</v>
      </c>
      <c r="N127">
        <f>'QMJHL Raw'!L127</f>
        <v>18</v>
      </c>
      <c r="O127" s="1">
        <f t="shared" si="16"/>
        <v>4.2662453091052734</v>
      </c>
      <c r="P127">
        <f>'QMJHL Raw'!AK127</f>
        <v>3</v>
      </c>
      <c r="Q127">
        <f>'QMJHL Raw'!AN127</f>
        <v>1</v>
      </c>
      <c r="R127">
        <f>'QMJHL Raw'!AQ127</f>
        <v>14</v>
      </c>
      <c r="S127" s="1">
        <f t="shared" si="17"/>
        <v>16.666666666666664</v>
      </c>
      <c r="T127" s="1">
        <f t="shared" si="18"/>
        <v>5.5555555555555554</v>
      </c>
      <c r="U127" s="1">
        <f t="shared" si="19"/>
        <v>77.777777777777786</v>
      </c>
      <c r="V127">
        <f>'QMJHL Raw'!J127</f>
        <v>4</v>
      </c>
      <c r="W127" s="1">
        <f t="shared" si="20"/>
        <v>0.94805451313450528</v>
      </c>
      <c r="X127">
        <f>'QMJHL Raw'!G127</f>
        <v>1</v>
      </c>
      <c r="Y127" s="1">
        <f t="shared" si="21"/>
        <v>0.23701362828362632</v>
      </c>
      <c r="Z127">
        <f>'QMJHL Raw'!AJ127</f>
        <v>1</v>
      </c>
      <c r="AA127">
        <f>'QMJHL Raw'!AM127</f>
        <v>0</v>
      </c>
      <c r="AB127">
        <f>'QMJHL Raw'!AP127</f>
        <v>0</v>
      </c>
      <c r="AC127" s="1">
        <f t="shared" si="22"/>
        <v>1.8072872810057128</v>
      </c>
      <c r="AD127" s="1">
        <f t="shared" si="23"/>
        <v>0.4283517158220137</v>
      </c>
      <c r="AE127" s="1">
        <f t="shared" si="24"/>
        <v>5.5555555555555554</v>
      </c>
      <c r="AF127" s="1">
        <f t="shared" si="25"/>
        <v>10.040484894476181</v>
      </c>
      <c r="AG127">
        <f>'QMJHL Raw'!AB127</f>
        <v>12.88</v>
      </c>
      <c r="AH127">
        <f>'QMJHL Raw'!AC127</f>
        <v>12.84</v>
      </c>
      <c r="AI127">
        <f>'QMJHL Raw'!AD127</f>
        <v>46.47</v>
      </c>
      <c r="AJ127">
        <f>'QMJHL Raw'!AE127</f>
        <v>50.93</v>
      </c>
    </row>
    <row r="128" spans="1:36" x14ac:dyDescent="0.2">
      <c r="A128" t="str">
        <f>'QMJHL Raw'!B128</f>
        <v>Derek Gentile</v>
      </c>
      <c r="B128" t="s">
        <v>1749</v>
      </c>
      <c r="C128" t="str">
        <f>'QMJHL Raw'!C128</f>
        <v>RW</v>
      </c>
      <c r="D128" t="str">
        <f t="shared" si="13"/>
        <v>F</v>
      </c>
      <c r="E128" t="str">
        <f>IF(ISNUMBER(SEARCH("/",'QMJHL Raw'!D128)),"Multiple",'QMJHL Raw'!D128)</f>
        <v>Multiple</v>
      </c>
      <c r="F128" s="2">
        <f ca="1">ROUNDDOWN('QMJHL Raw'!E128+((TODAY()-42993)/365),0)</f>
        <v>19</v>
      </c>
      <c r="G128">
        <f>'QMJHL Raw'!F128</f>
        <v>67</v>
      </c>
      <c r="H128" s="1">
        <f>'QMJHL Raw'!U128</f>
        <v>15.14</v>
      </c>
      <c r="I128" s="1">
        <f>'QMJHL Raw'!T128</f>
        <v>1014.15</v>
      </c>
      <c r="J128">
        <f>'QMJHL Raw'!AH128</f>
        <v>54</v>
      </c>
      <c r="K128">
        <f>'QMJHL Raw'!AI128</f>
        <v>49</v>
      </c>
      <c r="L128" s="1">
        <f t="shared" si="14"/>
        <v>3.1947936695755064</v>
      </c>
      <c r="M128" s="1">
        <f t="shared" si="15"/>
        <v>2.8989794409111078</v>
      </c>
      <c r="N128">
        <f>'QMJHL Raw'!L128</f>
        <v>149</v>
      </c>
      <c r="O128" s="1">
        <f t="shared" si="16"/>
        <v>8.8152640141990837</v>
      </c>
      <c r="P128">
        <f>'QMJHL Raw'!AK128</f>
        <v>20</v>
      </c>
      <c r="Q128">
        <f>'QMJHL Raw'!AN128</f>
        <v>24</v>
      </c>
      <c r="R128">
        <f>'QMJHL Raw'!AQ128</f>
        <v>105</v>
      </c>
      <c r="S128" s="1">
        <f t="shared" si="17"/>
        <v>13.422818791946309</v>
      </c>
      <c r="T128" s="1">
        <f t="shared" si="18"/>
        <v>16.107382550335569</v>
      </c>
      <c r="U128" s="1">
        <f t="shared" si="19"/>
        <v>70.469798657718115</v>
      </c>
      <c r="V128">
        <f>'QMJHL Raw'!J128</f>
        <v>31</v>
      </c>
      <c r="W128" s="1">
        <f t="shared" si="20"/>
        <v>1.8340482177192723</v>
      </c>
      <c r="X128">
        <f>'QMJHL Raw'!G128</f>
        <v>15</v>
      </c>
      <c r="Y128" s="1">
        <f t="shared" si="21"/>
        <v>0.88744268599319631</v>
      </c>
      <c r="Z128">
        <f>'QMJHL Raw'!AJ128</f>
        <v>6</v>
      </c>
      <c r="AA128">
        <f>'QMJHL Raw'!AM128</f>
        <v>6</v>
      </c>
      <c r="AB128">
        <f>'QMJHL Raw'!AP128</f>
        <v>3</v>
      </c>
      <c r="AC128" s="1">
        <f t="shared" si="22"/>
        <v>15.88020947847718</v>
      </c>
      <c r="AD128" s="1">
        <f t="shared" si="23"/>
        <v>0.93951838358096018</v>
      </c>
      <c r="AE128" s="1">
        <f t="shared" si="24"/>
        <v>10.067114093959731</v>
      </c>
      <c r="AF128" s="1">
        <f t="shared" si="25"/>
        <v>10.657858710387369</v>
      </c>
      <c r="AG128">
        <f>'QMJHL Raw'!AB128</f>
        <v>13.27</v>
      </c>
      <c r="AH128">
        <f>'QMJHL Raw'!AC128</f>
        <v>13.31</v>
      </c>
      <c r="AI128">
        <f>'QMJHL Raw'!AD128</f>
        <v>50.92</v>
      </c>
      <c r="AJ128">
        <f>'QMJHL Raw'!AE128</f>
        <v>50.17</v>
      </c>
    </row>
    <row r="129" spans="1:36" x14ac:dyDescent="0.2">
      <c r="A129" t="str">
        <f>'QMJHL Raw'!B129</f>
        <v>Dmitry Zavgorodniy</v>
      </c>
      <c r="B129" t="s">
        <v>1749</v>
      </c>
      <c r="C129" t="str">
        <f>'QMJHL Raw'!C129</f>
        <v>C</v>
      </c>
      <c r="D129" t="str">
        <f t="shared" si="13"/>
        <v>F</v>
      </c>
      <c r="E129" t="str">
        <f>IF(ISNUMBER(SEARCH("/",'QMJHL Raw'!D129)),"Multiple",'QMJHL Raw'!D129)</f>
        <v>RIM</v>
      </c>
      <c r="F129" s="2">
        <f ca="1">ROUNDDOWN('QMJHL Raw'!E129+((TODAY()-42993)/365),0)</f>
        <v>17</v>
      </c>
      <c r="G129">
        <f>'QMJHL Raw'!F129</f>
        <v>62</v>
      </c>
      <c r="H129" s="1">
        <f>'QMJHL Raw'!U129</f>
        <v>12.76</v>
      </c>
      <c r="I129" s="1">
        <f>'QMJHL Raw'!T129</f>
        <v>790.84</v>
      </c>
      <c r="J129">
        <f>'QMJHL Raw'!AH129</f>
        <v>45</v>
      </c>
      <c r="K129">
        <f>'QMJHL Raw'!AI129</f>
        <v>28</v>
      </c>
      <c r="L129" s="1">
        <f t="shared" si="14"/>
        <v>3.414091345910677</v>
      </c>
      <c r="M129" s="1">
        <f t="shared" si="15"/>
        <v>2.1243235041221991</v>
      </c>
      <c r="N129">
        <f>'QMJHL Raw'!L129</f>
        <v>100</v>
      </c>
      <c r="O129" s="1">
        <f t="shared" si="16"/>
        <v>7.5868696575792818</v>
      </c>
      <c r="P129">
        <f>'QMJHL Raw'!AK129</f>
        <v>12</v>
      </c>
      <c r="Q129">
        <f>'QMJHL Raw'!AN129</f>
        <v>16</v>
      </c>
      <c r="R129">
        <f>'QMJHL Raw'!AQ129</f>
        <v>72</v>
      </c>
      <c r="S129" s="1">
        <f t="shared" si="17"/>
        <v>12</v>
      </c>
      <c r="T129" s="1">
        <f t="shared" si="18"/>
        <v>16</v>
      </c>
      <c r="U129" s="1">
        <f t="shared" si="19"/>
        <v>72</v>
      </c>
      <c r="V129">
        <f>'QMJHL Raw'!J129</f>
        <v>23</v>
      </c>
      <c r="W129" s="1">
        <f t="shared" si="20"/>
        <v>1.7449800212432349</v>
      </c>
      <c r="X129">
        <f>'QMJHL Raw'!G129</f>
        <v>14</v>
      </c>
      <c r="Y129" s="1">
        <f t="shared" si="21"/>
        <v>1.0621617520610995</v>
      </c>
      <c r="Z129">
        <f>'QMJHL Raw'!AJ129</f>
        <v>5</v>
      </c>
      <c r="AA129">
        <f>'QMJHL Raw'!AM129</f>
        <v>4</v>
      </c>
      <c r="AB129">
        <f>'QMJHL Raw'!AP129</f>
        <v>5</v>
      </c>
      <c r="AC129" s="1">
        <f t="shared" si="22"/>
        <v>10.379663708416722</v>
      </c>
      <c r="AD129" s="1">
        <f t="shared" si="23"/>
        <v>0.7874915564526368</v>
      </c>
      <c r="AE129" s="1">
        <f t="shared" si="24"/>
        <v>14.000000000000002</v>
      </c>
      <c r="AF129" s="1">
        <f t="shared" si="25"/>
        <v>10.37966370841672</v>
      </c>
      <c r="AG129">
        <f>'QMJHL Raw'!AB129</f>
        <v>13.72</v>
      </c>
      <c r="AH129">
        <f>'QMJHL Raw'!AC129</f>
        <v>13.12</v>
      </c>
      <c r="AI129">
        <f>'QMJHL Raw'!AD129</f>
        <v>59.35</v>
      </c>
      <c r="AJ129">
        <f>'QMJHL Raw'!AE129</f>
        <v>49.4</v>
      </c>
    </row>
    <row r="130" spans="1:36" x14ac:dyDescent="0.2">
      <c r="A130" t="str">
        <f>'QMJHL Raw'!B130</f>
        <v>Domenic Malatesta</v>
      </c>
      <c r="B130" t="s">
        <v>1749</v>
      </c>
      <c r="C130" t="str">
        <f>'QMJHL Raw'!C130</f>
        <v>C</v>
      </c>
      <c r="D130" t="str">
        <f t="shared" si="13"/>
        <v>F</v>
      </c>
      <c r="E130" t="str">
        <f>IF(ISNUMBER(SEARCH("/",'QMJHL Raw'!D130)),"Multiple",'QMJHL Raw'!D130)</f>
        <v>BAT</v>
      </c>
      <c r="F130" s="2">
        <f ca="1">ROUNDDOWN('QMJHL Raw'!E130+((TODAY()-42993)/365),0)</f>
        <v>18</v>
      </c>
      <c r="G130">
        <f>'QMJHL Raw'!F130</f>
        <v>45</v>
      </c>
      <c r="H130" s="1">
        <f>'QMJHL Raw'!U130</f>
        <v>8.76</v>
      </c>
      <c r="I130" s="1">
        <f>'QMJHL Raw'!T130</f>
        <v>394.27</v>
      </c>
      <c r="J130">
        <f>'QMJHL Raw'!AH130</f>
        <v>16</v>
      </c>
      <c r="K130">
        <f>'QMJHL Raw'!AI130</f>
        <v>14</v>
      </c>
      <c r="L130" s="1">
        <f t="shared" si="14"/>
        <v>2.4348796510005832</v>
      </c>
      <c r="M130" s="1">
        <f t="shared" si="15"/>
        <v>2.1305196946255105</v>
      </c>
      <c r="N130">
        <f>'QMJHL Raw'!L130</f>
        <v>37</v>
      </c>
      <c r="O130" s="1">
        <f t="shared" si="16"/>
        <v>5.6306591929388485</v>
      </c>
      <c r="P130">
        <f>'QMJHL Raw'!AK130</f>
        <v>0</v>
      </c>
      <c r="Q130">
        <f>'QMJHL Raw'!AN130</f>
        <v>6</v>
      </c>
      <c r="R130">
        <f>'QMJHL Raw'!AQ130</f>
        <v>31</v>
      </c>
      <c r="S130" s="1">
        <f t="shared" si="17"/>
        <v>0</v>
      </c>
      <c r="T130" s="1">
        <f t="shared" si="18"/>
        <v>16.216216216216218</v>
      </c>
      <c r="U130" s="1">
        <f t="shared" si="19"/>
        <v>83.78378378378379</v>
      </c>
      <c r="V130">
        <f>'QMJHL Raw'!J130</f>
        <v>4</v>
      </c>
      <c r="W130" s="1">
        <f t="shared" si="20"/>
        <v>0.60871991275014581</v>
      </c>
      <c r="X130">
        <f>'QMJHL Raw'!G130</f>
        <v>1</v>
      </c>
      <c r="Y130" s="1">
        <f t="shared" si="21"/>
        <v>0.15217997818753645</v>
      </c>
      <c r="Z130">
        <f>'QMJHL Raw'!AJ130</f>
        <v>0</v>
      </c>
      <c r="AA130">
        <f>'QMJHL Raw'!AM130</f>
        <v>0</v>
      </c>
      <c r="AB130">
        <f>'QMJHL Raw'!AP130</f>
        <v>1</v>
      </c>
      <c r="AC130" s="1">
        <f t="shared" si="22"/>
        <v>3.0204703647879505</v>
      </c>
      <c r="AD130" s="1">
        <f t="shared" si="23"/>
        <v>0.45965511422953065</v>
      </c>
      <c r="AE130" s="1">
        <f t="shared" si="24"/>
        <v>2.7027027027027026</v>
      </c>
      <c r="AF130" s="1">
        <f t="shared" si="25"/>
        <v>8.1634334183458126</v>
      </c>
      <c r="AG130">
        <f>'QMJHL Raw'!AB130</f>
        <v>12.44</v>
      </c>
      <c r="AH130">
        <f>'QMJHL Raw'!AC130</f>
        <v>12.42</v>
      </c>
      <c r="AI130">
        <f>'QMJHL Raw'!AD130</f>
        <v>55.63</v>
      </c>
      <c r="AJ130">
        <f>'QMJHL Raw'!AE130</f>
        <v>45.9</v>
      </c>
    </row>
    <row r="131" spans="1:36" x14ac:dyDescent="0.2">
      <c r="A131" t="str">
        <f>'QMJHL Raw'!B131</f>
        <v>Dominic Cormier</v>
      </c>
      <c r="B131" t="s">
        <v>1749</v>
      </c>
      <c r="C131" t="str">
        <f>'QMJHL Raw'!C131</f>
        <v>D</v>
      </c>
      <c r="D131" t="str">
        <f t="shared" ref="D131:D194" si="26">IF(C131="D",C131,"F")</f>
        <v>D</v>
      </c>
      <c r="E131" t="str">
        <f>IF(ISNUMBER(SEARCH("/",'QMJHL Raw'!D131)),"Multiple",'QMJHL Raw'!D131)</f>
        <v>Multiple</v>
      </c>
      <c r="F131" s="2">
        <f ca="1">ROUNDDOWN('QMJHL Raw'!E131+((TODAY()-42993)/365),0)</f>
        <v>20</v>
      </c>
      <c r="G131">
        <f>'QMJHL Raw'!F131</f>
        <v>66</v>
      </c>
      <c r="H131" s="1">
        <f>'QMJHL Raw'!U131</f>
        <v>16.059999999999999</v>
      </c>
      <c r="I131" s="1">
        <f>'QMJHL Raw'!T131</f>
        <v>1060.02</v>
      </c>
      <c r="J131">
        <f>'QMJHL Raw'!AH131</f>
        <v>75</v>
      </c>
      <c r="K131">
        <f>'QMJHL Raw'!AI131</f>
        <v>37</v>
      </c>
      <c r="L131" s="1">
        <f t="shared" ref="L131:L194" si="27">J131/I131*60</f>
        <v>4.2452029206996098</v>
      </c>
      <c r="M131" s="1">
        <f t="shared" ref="M131:M194" si="28">K131/I131*60</f>
        <v>2.0943001075451404</v>
      </c>
      <c r="N131">
        <f>'QMJHL Raw'!L131</f>
        <v>117</v>
      </c>
      <c r="O131" s="1">
        <f t="shared" ref="O131:O194" si="29">(N131/I131)*60</f>
        <v>6.6225165562913908</v>
      </c>
      <c r="P131">
        <f>'QMJHL Raw'!AK131</f>
        <v>2</v>
      </c>
      <c r="Q131">
        <f>'QMJHL Raw'!AN131</f>
        <v>8</v>
      </c>
      <c r="R131">
        <f>'QMJHL Raw'!AQ131</f>
        <v>107</v>
      </c>
      <c r="S131" s="1">
        <f t="shared" ref="S131:S194" si="30">(P131/N131)*100</f>
        <v>1.7094017094017095</v>
      </c>
      <c r="T131" s="1">
        <f t="shared" ref="T131:T194" si="31">(Q131/N131)*100</f>
        <v>6.8376068376068382</v>
      </c>
      <c r="U131" s="1">
        <f t="shared" ref="U131:U194" si="32">(R131/N131)*100</f>
        <v>91.452991452991455</v>
      </c>
      <c r="V131">
        <f>'QMJHL Raw'!J131</f>
        <v>17</v>
      </c>
      <c r="W131" s="1">
        <f t="shared" ref="W131:W194" si="33">(V131/I131)*60</f>
        <v>0.96224599535857813</v>
      </c>
      <c r="X131">
        <f>'QMJHL Raw'!G131</f>
        <v>8</v>
      </c>
      <c r="Y131" s="1">
        <f t="shared" ref="Y131:Y194" si="34">(X131/I131)*60</f>
        <v>0.45282164487462501</v>
      </c>
      <c r="Z131">
        <f>'QMJHL Raw'!AJ131</f>
        <v>1</v>
      </c>
      <c r="AA131">
        <f>'QMJHL Raw'!AM131</f>
        <v>2</v>
      </c>
      <c r="AB131">
        <f>'QMJHL Raw'!AP131</f>
        <v>5</v>
      </c>
      <c r="AC131" s="1">
        <f t="shared" ref="AC131:AC194" si="35">(P131*(SUM(Z:Z)/SUM(P:P)))+(Q131*(SUM(AA:AA)/SUM(Q:Q)))+(R131*(SUM(AB:AB)/SUM(R:R)))</f>
        <v>8.6527018363483403</v>
      </c>
      <c r="AD131" s="1">
        <f t="shared" ref="AD131:AD194" si="36">(AC131/I131)*60</f>
        <v>0.48976633476811798</v>
      </c>
      <c r="AE131" s="1">
        <f t="shared" ref="AE131:AE194" si="37">(X131/N131)*100</f>
        <v>6.8376068376068382</v>
      </c>
      <c r="AF131" s="1">
        <f t="shared" ref="AF131:AF194" si="38">((((SUM(Z:Z)/SUM(P:P))/SUM(P131:R131))*P131)+(((SUM(AA:AA)/SUM(Q:Q))/SUM(P131:R131))*Q131)+(((SUM(AB:AB)/SUM(R:R))/SUM(P131:R131))*R131))*100</f>
        <v>7.3954716549985813</v>
      </c>
      <c r="AG131">
        <f>'QMJHL Raw'!AB131</f>
        <v>13.43</v>
      </c>
      <c r="AH131">
        <f>'QMJHL Raw'!AC131</f>
        <v>13.19</v>
      </c>
      <c r="AI131">
        <f>'QMJHL Raw'!AD131</f>
        <v>59.71</v>
      </c>
      <c r="AJ131">
        <f>'QMJHL Raw'!AE131</f>
        <v>49.38</v>
      </c>
    </row>
    <row r="132" spans="1:36" x14ac:dyDescent="0.2">
      <c r="A132" t="str">
        <f>'QMJHL Raw'!B132</f>
        <v>Dominic Cormier</v>
      </c>
      <c r="B132" t="s">
        <v>1749</v>
      </c>
      <c r="C132" t="str">
        <f>'QMJHL Raw'!C132</f>
        <v>LW</v>
      </c>
      <c r="D132" t="str">
        <f t="shared" si="26"/>
        <v>F</v>
      </c>
      <c r="E132" t="str">
        <f>IF(ISNUMBER(SEARCH("/",'QMJHL Raw'!D132)),"Multiple",'QMJHL Raw'!D132)</f>
        <v>RIM</v>
      </c>
      <c r="F132" s="2">
        <f ca="1">ROUNDDOWN('QMJHL Raw'!E132+((TODAY()-42993)/365),0)</f>
        <v>18</v>
      </c>
      <c r="G132">
        <f>'QMJHL Raw'!F132</f>
        <v>10</v>
      </c>
      <c r="H132" s="1">
        <f>'QMJHL Raw'!U132</f>
        <v>6.65</v>
      </c>
      <c r="I132" s="1">
        <f>'QMJHL Raw'!T132</f>
        <v>66.489999999999995</v>
      </c>
      <c r="J132">
        <f>'QMJHL Raw'!AH132</f>
        <v>1</v>
      </c>
      <c r="K132">
        <f>'QMJHL Raw'!AI132</f>
        <v>1</v>
      </c>
      <c r="L132" s="1">
        <f t="shared" si="27"/>
        <v>0.90239133704316443</v>
      </c>
      <c r="M132" s="1">
        <f t="shared" si="28"/>
        <v>0.90239133704316443</v>
      </c>
      <c r="N132">
        <f>'QMJHL Raw'!L132</f>
        <v>5</v>
      </c>
      <c r="O132" s="1">
        <f t="shared" si="29"/>
        <v>4.5119566852158224</v>
      </c>
      <c r="P132">
        <f>'QMJHL Raw'!AK132</f>
        <v>0</v>
      </c>
      <c r="Q132">
        <f>'QMJHL Raw'!AN132</f>
        <v>1</v>
      </c>
      <c r="R132">
        <f>'QMJHL Raw'!AQ132</f>
        <v>4</v>
      </c>
      <c r="S132" s="1">
        <f t="shared" si="30"/>
        <v>0</v>
      </c>
      <c r="T132" s="1">
        <f t="shared" si="31"/>
        <v>20</v>
      </c>
      <c r="U132" s="1">
        <f t="shared" si="32"/>
        <v>80</v>
      </c>
      <c r="V132">
        <f>'QMJHL Raw'!J132</f>
        <v>1</v>
      </c>
      <c r="W132" s="1">
        <f t="shared" si="33"/>
        <v>0.90239133704316443</v>
      </c>
      <c r="X132">
        <f>'QMJHL Raw'!G132</f>
        <v>1</v>
      </c>
      <c r="Y132" s="1">
        <f t="shared" si="34"/>
        <v>0.90239133704316443</v>
      </c>
      <c r="Z132">
        <f>'QMJHL Raw'!AJ132</f>
        <v>0</v>
      </c>
      <c r="AA132">
        <f>'QMJHL Raw'!AM132</f>
        <v>1</v>
      </c>
      <c r="AB132">
        <f>'QMJHL Raw'!AP132</f>
        <v>0</v>
      </c>
      <c r="AC132" s="1">
        <f t="shared" si="35"/>
        <v>0.43010381798540404</v>
      </c>
      <c r="AD132" s="1">
        <f t="shared" si="36"/>
        <v>0.38812195937921856</v>
      </c>
      <c r="AE132" s="1">
        <f t="shared" si="37"/>
        <v>20</v>
      </c>
      <c r="AF132" s="1">
        <f t="shared" si="38"/>
        <v>8.6020763597080805</v>
      </c>
      <c r="AG132">
        <f>'QMJHL Raw'!AB132</f>
        <v>10.59</v>
      </c>
      <c r="AH132">
        <f>'QMJHL Raw'!AC132</f>
        <v>11.41</v>
      </c>
      <c r="AI132">
        <f>'QMJHL Raw'!AD132</f>
        <v>56.21</v>
      </c>
      <c r="AJ132">
        <f>'QMJHL Raw'!AE132</f>
        <v>50.47</v>
      </c>
    </row>
    <row r="133" spans="1:36" x14ac:dyDescent="0.2">
      <c r="A133" t="str">
        <f>'QMJHL Raw'!B133</f>
        <v>Dominic Hachey</v>
      </c>
      <c r="B133" t="s">
        <v>1749</v>
      </c>
      <c r="C133" t="str">
        <f>'QMJHL Raw'!C133</f>
        <v>D</v>
      </c>
      <c r="D133" t="str">
        <f t="shared" si="26"/>
        <v>D</v>
      </c>
      <c r="E133" t="str">
        <f>IF(ISNUMBER(SEARCH("/",'QMJHL Raw'!D133)),"Multiple",'QMJHL Raw'!D133)</f>
        <v>CHA</v>
      </c>
      <c r="F133" s="2">
        <f ca="1">ROUNDDOWN('QMJHL Raw'!E133+((TODAY()-42993)/365),0)</f>
        <v>18</v>
      </c>
      <c r="G133">
        <f>'QMJHL Raw'!F133</f>
        <v>4</v>
      </c>
      <c r="H133" s="1">
        <f>'QMJHL Raw'!U133</f>
        <v>0</v>
      </c>
      <c r="I133" s="1">
        <f>'QMJHL Raw'!T133</f>
        <v>0</v>
      </c>
      <c r="J133">
        <f>'QMJHL Raw'!AH133</f>
        <v>0</v>
      </c>
      <c r="K133">
        <f>'QMJHL Raw'!AI133</f>
        <v>0</v>
      </c>
      <c r="L133" s="1" t="e">
        <f t="shared" si="27"/>
        <v>#DIV/0!</v>
      </c>
      <c r="M133" s="1" t="e">
        <f t="shared" si="28"/>
        <v>#DIV/0!</v>
      </c>
      <c r="N133">
        <f>'QMJHL Raw'!L133</f>
        <v>0</v>
      </c>
      <c r="O133" s="1" t="e">
        <f t="shared" si="29"/>
        <v>#DIV/0!</v>
      </c>
      <c r="P133">
        <f>'QMJHL Raw'!AK133</f>
        <v>0</v>
      </c>
      <c r="Q133">
        <f>'QMJHL Raw'!AN133</f>
        <v>0</v>
      </c>
      <c r="R133">
        <f>'QMJHL Raw'!AQ133</f>
        <v>0</v>
      </c>
      <c r="S133" s="1" t="e">
        <f t="shared" si="30"/>
        <v>#DIV/0!</v>
      </c>
      <c r="T133" s="1" t="e">
        <f t="shared" si="31"/>
        <v>#DIV/0!</v>
      </c>
      <c r="U133" s="1" t="e">
        <f t="shared" si="32"/>
        <v>#DIV/0!</v>
      </c>
      <c r="V133">
        <f>'QMJHL Raw'!J133</f>
        <v>0</v>
      </c>
      <c r="W133" s="1" t="e">
        <f t="shared" si="33"/>
        <v>#DIV/0!</v>
      </c>
      <c r="X133">
        <f>'QMJHL Raw'!G133</f>
        <v>0</v>
      </c>
      <c r="Y133" s="1" t="e">
        <f t="shared" si="34"/>
        <v>#DIV/0!</v>
      </c>
      <c r="Z133">
        <f>'QMJHL Raw'!AJ133</f>
        <v>0</v>
      </c>
      <c r="AA133">
        <f>'QMJHL Raw'!AM133</f>
        <v>0</v>
      </c>
      <c r="AB133">
        <f>'QMJHL Raw'!AP133</f>
        <v>0</v>
      </c>
      <c r="AC133" s="1">
        <f t="shared" si="35"/>
        <v>0</v>
      </c>
      <c r="AD133" s="1" t="e">
        <f t="shared" si="36"/>
        <v>#DIV/0!</v>
      </c>
      <c r="AE133" s="1" t="e">
        <f t="shared" si="37"/>
        <v>#DIV/0!</v>
      </c>
      <c r="AF133" s="1" t="e">
        <f t="shared" si="38"/>
        <v>#DIV/0!</v>
      </c>
      <c r="AG133">
        <f>'QMJHL Raw'!AB133</f>
        <v>0</v>
      </c>
      <c r="AH133">
        <f>'QMJHL Raw'!AC133</f>
        <v>0</v>
      </c>
      <c r="AI133">
        <f>'QMJHL Raw'!AD133</f>
        <v>0</v>
      </c>
      <c r="AJ133">
        <f>'QMJHL Raw'!AE133</f>
        <v>0</v>
      </c>
    </row>
    <row r="134" spans="1:36" x14ac:dyDescent="0.2">
      <c r="A134" t="str">
        <f>'QMJHL Raw'!B134</f>
        <v>Drake Batherson</v>
      </c>
      <c r="B134" t="s">
        <v>1749</v>
      </c>
      <c r="C134" t="str">
        <f>'QMJHL Raw'!C134</f>
        <v>C</v>
      </c>
      <c r="D134" t="str">
        <f t="shared" si="26"/>
        <v>F</v>
      </c>
      <c r="E134" t="str">
        <f>IF(ISNUMBER(SEARCH("/",'QMJHL Raw'!D134)),"Multiple",'QMJHL Raw'!D134)</f>
        <v>Multiple</v>
      </c>
      <c r="F134" s="2">
        <f ca="1">ROUNDDOWN('QMJHL Raw'!E134+((TODAY()-42993)/365),0)</f>
        <v>20</v>
      </c>
      <c r="G134">
        <f>'QMJHL Raw'!F134</f>
        <v>51</v>
      </c>
      <c r="H134" s="1">
        <f>'QMJHL Raw'!U134</f>
        <v>16.29</v>
      </c>
      <c r="I134" s="1">
        <f>'QMJHL Raw'!T134</f>
        <v>830.61</v>
      </c>
      <c r="J134">
        <f>'QMJHL Raw'!AH134</f>
        <v>50</v>
      </c>
      <c r="K134">
        <f>'QMJHL Raw'!AI134</f>
        <v>40</v>
      </c>
      <c r="L134" s="1">
        <f t="shared" si="27"/>
        <v>3.6118033734243506</v>
      </c>
      <c r="M134" s="1">
        <f t="shared" si="28"/>
        <v>2.8894426987394803</v>
      </c>
      <c r="N134">
        <f>'QMJHL Raw'!L134</f>
        <v>116</v>
      </c>
      <c r="O134" s="1">
        <f t="shared" si="29"/>
        <v>8.379383826344494</v>
      </c>
      <c r="P134">
        <f>'QMJHL Raw'!AK134</f>
        <v>15</v>
      </c>
      <c r="Q134">
        <f>'QMJHL Raw'!AN134</f>
        <v>20</v>
      </c>
      <c r="R134">
        <f>'QMJHL Raw'!AQ134</f>
        <v>81</v>
      </c>
      <c r="S134" s="1">
        <f t="shared" si="30"/>
        <v>12.931034482758621</v>
      </c>
      <c r="T134" s="1">
        <f t="shared" si="31"/>
        <v>17.241379310344829</v>
      </c>
      <c r="U134" s="1">
        <f t="shared" si="32"/>
        <v>69.827586206896555</v>
      </c>
      <c r="V134">
        <f>'QMJHL Raw'!J134</f>
        <v>31</v>
      </c>
      <c r="W134" s="1">
        <f t="shared" si="33"/>
        <v>2.2393180915230975</v>
      </c>
      <c r="X134">
        <f>'QMJHL Raw'!G134</f>
        <v>13</v>
      </c>
      <c r="Y134" s="1">
        <f t="shared" si="34"/>
        <v>0.93906887709033127</v>
      </c>
      <c r="Z134">
        <f>'QMJHL Raw'!AJ134</f>
        <v>2</v>
      </c>
      <c r="AA134">
        <f>'QMJHL Raw'!AM134</f>
        <v>4</v>
      </c>
      <c r="AB134">
        <f>'QMJHL Raw'!AP134</f>
        <v>7</v>
      </c>
      <c r="AC134" s="1">
        <f t="shared" si="35"/>
        <v>12.40906147668094</v>
      </c>
      <c r="AD134" s="1">
        <f t="shared" si="36"/>
        <v>0.89638180205012752</v>
      </c>
      <c r="AE134" s="1">
        <f t="shared" si="37"/>
        <v>11.206896551724139</v>
      </c>
      <c r="AF134" s="1">
        <f t="shared" si="38"/>
        <v>10.697466790242188</v>
      </c>
      <c r="AG134">
        <f>'QMJHL Raw'!AB134</f>
        <v>13.96</v>
      </c>
      <c r="AH134">
        <f>'QMJHL Raw'!AC134</f>
        <v>13.32</v>
      </c>
      <c r="AI134">
        <f>'QMJHL Raw'!AD134</f>
        <v>51.63</v>
      </c>
      <c r="AJ134">
        <f>'QMJHL Raw'!AE134</f>
        <v>50.59</v>
      </c>
    </row>
    <row r="135" spans="1:36" x14ac:dyDescent="0.2">
      <c r="A135" t="str">
        <f>'QMJHL Raw'!B135</f>
        <v>Drew Johnston</v>
      </c>
      <c r="B135" t="s">
        <v>1749</v>
      </c>
      <c r="C135" t="str">
        <f>'QMJHL Raw'!C135</f>
        <v>C</v>
      </c>
      <c r="D135" t="str">
        <f t="shared" si="26"/>
        <v>F</v>
      </c>
      <c r="E135" t="str">
        <f>IF(ISNUMBER(SEARCH("/",'QMJHL Raw'!D135)),"Multiple",'QMJHL Raw'!D135)</f>
        <v>CHA</v>
      </c>
      <c r="F135" s="2">
        <f ca="1">ROUNDDOWN('QMJHL Raw'!E135+((TODAY()-42993)/365),0)</f>
        <v>16</v>
      </c>
      <c r="G135">
        <f>'QMJHL Raw'!F135</f>
        <v>3</v>
      </c>
      <c r="H135" s="1">
        <f>'QMJHL Raw'!U135</f>
        <v>0</v>
      </c>
      <c r="I135" s="1">
        <f>'QMJHL Raw'!T135</f>
        <v>0</v>
      </c>
      <c r="J135">
        <f>'QMJHL Raw'!AH135</f>
        <v>0</v>
      </c>
      <c r="K135">
        <f>'QMJHL Raw'!AI135</f>
        <v>0</v>
      </c>
      <c r="L135" s="1" t="e">
        <f t="shared" si="27"/>
        <v>#DIV/0!</v>
      </c>
      <c r="M135" s="1" t="e">
        <f t="shared" si="28"/>
        <v>#DIV/0!</v>
      </c>
      <c r="N135">
        <f>'QMJHL Raw'!L135</f>
        <v>2</v>
      </c>
      <c r="O135" s="1" t="e">
        <f t="shared" si="29"/>
        <v>#DIV/0!</v>
      </c>
      <c r="P135">
        <f>'QMJHL Raw'!AK135</f>
        <v>0</v>
      </c>
      <c r="Q135">
        <f>'QMJHL Raw'!AN135</f>
        <v>0</v>
      </c>
      <c r="R135">
        <f>'QMJHL Raw'!AQ135</f>
        <v>2</v>
      </c>
      <c r="S135" s="1">
        <f t="shared" si="30"/>
        <v>0</v>
      </c>
      <c r="T135" s="1">
        <f t="shared" si="31"/>
        <v>0</v>
      </c>
      <c r="U135" s="1">
        <f t="shared" si="32"/>
        <v>100</v>
      </c>
      <c r="V135">
        <f>'QMJHL Raw'!J135</f>
        <v>0</v>
      </c>
      <c r="W135" s="1" t="e">
        <f t="shared" si="33"/>
        <v>#DIV/0!</v>
      </c>
      <c r="X135">
        <f>'QMJHL Raw'!G135</f>
        <v>0</v>
      </c>
      <c r="Y135" s="1" t="e">
        <f t="shared" si="34"/>
        <v>#DIV/0!</v>
      </c>
      <c r="Z135">
        <f>'QMJHL Raw'!AJ135</f>
        <v>0</v>
      </c>
      <c r="AA135">
        <f>'QMJHL Raw'!AM135</f>
        <v>0</v>
      </c>
      <c r="AB135">
        <f>'QMJHL Raw'!AP135</f>
        <v>0</v>
      </c>
      <c r="AC135" s="1">
        <f t="shared" si="35"/>
        <v>0.12567070196443617</v>
      </c>
      <c r="AD135" s="1" t="e">
        <f t="shared" si="36"/>
        <v>#DIV/0!</v>
      </c>
      <c r="AE135" s="1">
        <f t="shared" si="37"/>
        <v>0</v>
      </c>
      <c r="AF135" s="1">
        <f t="shared" si="38"/>
        <v>6.2835350982218081</v>
      </c>
      <c r="AG135">
        <f>'QMJHL Raw'!AB135</f>
        <v>0</v>
      </c>
      <c r="AH135">
        <f>'QMJHL Raw'!AC135</f>
        <v>0</v>
      </c>
      <c r="AI135">
        <f>'QMJHL Raw'!AD135</f>
        <v>0</v>
      </c>
      <c r="AJ135">
        <f>'QMJHL Raw'!AE135</f>
        <v>0</v>
      </c>
    </row>
    <row r="136" spans="1:36" x14ac:dyDescent="0.2">
      <c r="A136" t="str">
        <f>'QMJHL Raw'!B136</f>
        <v>Dylan Seitz</v>
      </c>
      <c r="B136" t="s">
        <v>1749</v>
      </c>
      <c r="C136" t="str">
        <f>'QMJHL Raw'!C136</f>
        <v>C</v>
      </c>
      <c r="D136" t="str">
        <f t="shared" si="26"/>
        <v>F</v>
      </c>
      <c r="E136" t="str">
        <f>IF(ISNUMBER(SEARCH("/",'QMJHL Raw'!D136)),"Multiple",'QMJHL Raw'!D136)</f>
        <v>MON</v>
      </c>
      <c r="F136" s="2">
        <f ca="1">ROUNDDOWN('QMJHL Raw'!E136+((TODAY()-42993)/365),0)</f>
        <v>19</v>
      </c>
      <c r="G136">
        <f>'QMJHL Raw'!F136</f>
        <v>57</v>
      </c>
      <c r="H136" s="1">
        <f>'QMJHL Raw'!U136</f>
        <v>11.09</v>
      </c>
      <c r="I136" s="1">
        <f>'QMJHL Raw'!T136</f>
        <v>631.92999999999995</v>
      </c>
      <c r="J136">
        <f>'QMJHL Raw'!AH136</f>
        <v>28</v>
      </c>
      <c r="K136">
        <f>'QMJHL Raw'!AI136</f>
        <v>37</v>
      </c>
      <c r="L136" s="1">
        <f t="shared" si="27"/>
        <v>2.6585223046856457</v>
      </c>
      <c r="M136" s="1">
        <f t="shared" si="28"/>
        <v>3.5130473311917463</v>
      </c>
      <c r="N136">
        <f>'QMJHL Raw'!L136</f>
        <v>80</v>
      </c>
      <c r="O136" s="1">
        <f t="shared" si="29"/>
        <v>7.5957780133875588</v>
      </c>
      <c r="P136">
        <f>'QMJHL Raw'!AK136</f>
        <v>10</v>
      </c>
      <c r="Q136">
        <f>'QMJHL Raw'!AN136</f>
        <v>15</v>
      </c>
      <c r="R136">
        <f>'QMJHL Raw'!AQ136</f>
        <v>55</v>
      </c>
      <c r="S136" s="1">
        <f t="shared" si="30"/>
        <v>12.5</v>
      </c>
      <c r="T136" s="1">
        <f t="shared" si="31"/>
        <v>18.75</v>
      </c>
      <c r="U136" s="1">
        <f t="shared" si="32"/>
        <v>68.75</v>
      </c>
      <c r="V136">
        <f>'QMJHL Raw'!J136</f>
        <v>18</v>
      </c>
      <c r="W136" s="1">
        <f t="shared" si="33"/>
        <v>1.7090500530122008</v>
      </c>
      <c r="X136">
        <f>'QMJHL Raw'!G136</f>
        <v>10</v>
      </c>
      <c r="Y136" s="1">
        <f t="shared" si="34"/>
        <v>0.94947225167344484</v>
      </c>
      <c r="Z136">
        <f>'QMJHL Raw'!AJ136</f>
        <v>3</v>
      </c>
      <c r="AA136">
        <f>'QMJHL Raw'!AM136</f>
        <v>4</v>
      </c>
      <c r="AB136">
        <f>'QMJHL Raw'!AP136</f>
        <v>3</v>
      </c>
      <c r="AC136" s="1">
        <f t="shared" si="35"/>
        <v>8.6334803588637303</v>
      </c>
      <c r="AD136" s="1">
        <f t="shared" si="36"/>
        <v>0.81972500361088074</v>
      </c>
      <c r="AE136" s="1">
        <f t="shared" si="37"/>
        <v>12.5</v>
      </c>
      <c r="AF136" s="1">
        <f t="shared" si="38"/>
        <v>10.791850448579662</v>
      </c>
      <c r="AG136">
        <f>'QMJHL Raw'!AB136</f>
        <v>12.31</v>
      </c>
      <c r="AH136">
        <f>'QMJHL Raw'!AC136</f>
        <v>12.78</v>
      </c>
      <c r="AI136">
        <f>'QMJHL Raw'!AD136</f>
        <v>39.880000000000003</v>
      </c>
      <c r="AJ136">
        <f>'QMJHL Raw'!AE136</f>
        <v>50.26</v>
      </c>
    </row>
    <row r="137" spans="1:36" x14ac:dyDescent="0.2">
      <c r="A137" t="str">
        <f>'QMJHL Raw'!B137</f>
        <v>Edouard Ouellet</v>
      </c>
      <c r="B137" t="s">
        <v>1749</v>
      </c>
      <c r="C137" t="str">
        <f>'QMJHL Raw'!C137</f>
        <v>RW</v>
      </c>
      <c r="D137" t="str">
        <f t="shared" si="26"/>
        <v>F</v>
      </c>
      <c r="E137" t="str">
        <f>IF(ISNUMBER(SEARCH("/",'QMJHL Raw'!D137)),"Multiple",'QMJHL Raw'!D137)</f>
        <v>VIC</v>
      </c>
      <c r="F137" s="2">
        <f ca="1">ROUNDDOWN('QMJHL Raw'!E137+((TODAY()-42993)/365),0)</f>
        <v>18</v>
      </c>
      <c r="G137">
        <f>'QMJHL Raw'!F137</f>
        <v>54</v>
      </c>
      <c r="H137" s="1">
        <f>'QMJHL Raw'!U137</f>
        <v>8.8800000000000008</v>
      </c>
      <c r="I137" s="1">
        <f>'QMJHL Raw'!T137</f>
        <v>479.36</v>
      </c>
      <c r="J137">
        <f>'QMJHL Raw'!AH137</f>
        <v>19</v>
      </c>
      <c r="K137">
        <f>'QMJHL Raw'!AI137</f>
        <v>16</v>
      </c>
      <c r="L137" s="1">
        <f t="shared" si="27"/>
        <v>2.3781708945260345</v>
      </c>
      <c r="M137" s="1">
        <f t="shared" si="28"/>
        <v>2.0026702269692924</v>
      </c>
      <c r="N137">
        <f>'QMJHL Raw'!L137</f>
        <v>48</v>
      </c>
      <c r="O137" s="1">
        <f t="shared" si="29"/>
        <v>6.0080106809078764</v>
      </c>
      <c r="P137">
        <f>'QMJHL Raw'!AK137</f>
        <v>4</v>
      </c>
      <c r="Q137">
        <f>'QMJHL Raw'!AN137</f>
        <v>9</v>
      </c>
      <c r="R137">
        <f>'QMJHL Raw'!AQ137</f>
        <v>35</v>
      </c>
      <c r="S137" s="1">
        <f t="shared" si="30"/>
        <v>8.3333333333333321</v>
      </c>
      <c r="T137" s="1">
        <f t="shared" si="31"/>
        <v>18.75</v>
      </c>
      <c r="U137" s="1">
        <f t="shared" si="32"/>
        <v>72.916666666666657</v>
      </c>
      <c r="V137">
        <f>'QMJHL Raw'!J137</f>
        <v>9</v>
      </c>
      <c r="W137" s="1">
        <f t="shared" si="33"/>
        <v>1.126502002670227</v>
      </c>
      <c r="X137">
        <f>'QMJHL Raw'!G137</f>
        <v>5</v>
      </c>
      <c r="Y137" s="1">
        <f t="shared" si="34"/>
        <v>0.62583444592790394</v>
      </c>
      <c r="Z137">
        <f>'QMJHL Raw'!AJ137</f>
        <v>1</v>
      </c>
      <c r="AA137">
        <f>'QMJHL Raw'!AM137</f>
        <v>1</v>
      </c>
      <c r="AB137">
        <f>'QMJHL Raw'!AP137</f>
        <v>3</v>
      </c>
      <c r="AC137" s="1">
        <f t="shared" si="35"/>
        <v>4.8065389484839223</v>
      </c>
      <c r="AD137" s="1">
        <f t="shared" si="36"/>
        <v>0.60161952793106499</v>
      </c>
      <c r="AE137" s="1">
        <f t="shared" si="37"/>
        <v>10.416666666666668</v>
      </c>
      <c r="AF137" s="1">
        <f t="shared" si="38"/>
        <v>10.013622809341506</v>
      </c>
      <c r="AG137">
        <f>'QMJHL Raw'!AB137</f>
        <v>12.32</v>
      </c>
      <c r="AH137">
        <f>'QMJHL Raw'!AC137</f>
        <v>12.78</v>
      </c>
      <c r="AI137">
        <f>'QMJHL Raw'!AD137</f>
        <v>53.7</v>
      </c>
      <c r="AJ137">
        <f>'QMJHL Raw'!AE137</f>
        <v>47.51</v>
      </c>
    </row>
    <row r="138" spans="1:36" x14ac:dyDescent="0.2">
      <c r="A138" t="str">
        <f>'QMJHL Raw'!B138</f>
        <v>Edouard St-Laurent</v>
      </c>
      <c r="B138" t="s">
        <v>1749</v>
      </c>
      <c r="C138" t="str">
        <f>'QMJHL Raw'!C138</f>
        <v>C</v>
      </c>
      <c r="D138" t="str">
        <f t="shared" si="26"/>
        <v>F</v>
      </c>
      <c r="E138" t="str">
        <f>IF(ISNUMBER(SEARCH("/",'QMJHL Raw'!D138)),"Multiple",'QMJHL Raw'!D138)</f>
        <v>BAC</v>
      </c>
      <c r="F138" s="2">
        <f ca="1">ROUNDDOWN('QMJHL Raw'!E138+((TODAY()-42993)/365),0)</f>
        <v>18</v>
      </c>
      <c r="G138">
        <f>'QMJHL Raw'!F138</f>
        <v>61</v>
      </c>
      <c r="H138" s="1">
        <f>'QMJHL Raw'!U138</f>
        <v>11.23</v>
      </c>
      <c r="I138" s="1">
        <f>'QMJHL Raw'!T138</f>
        <v>685.2</v>
      </c>
      <c r="J138">
        <f>'QMJHL Raw'!AH138</f>
        <v>29</v>
      </c>
      <c r="K138">
        <f>'QMJHL Raw'!AI138</f>
        <v>37</v>
      </c>
      <c r="L138" s="1">
        <f t="shared" si="27"/>
        <v>2.5394045534150611</v>
      </c>
      <c r="M138" s="1">
        <f t="shared" si="28"/>
        <v>3.2399299474605954</v>
      </c>
      <c r="N138">
        <f>'QMJHL Raw'!L138</f>
        <v>82</v>
      </c>
      <c r="O138" s="1">
        <f t="shared" si="29"/>
        <v>7.1803852889667246</v>
      </c>
      <c r="P138">
        <f>'QMJHL Raw'!AK138</f>
        <v>11</v>
      </c>
      <c r="Q138">
        <f>'QMJHL Raw'!AN138</f>
        <v>20</v>
      </c>
      <c r="R138">
        <f>'QMJHL Raw'!AQ138</f>
        <v>51</v>
      </c>
      <c r="S138" s="1">
        <f t="shared" si="30"/>
        <v>13.414634146341465</v>
      </c>
      <c r="T138" s="1">
        <f t="shared" si="31"/>
        <v>24.390243902439025</v>
      </c>
      <c r="U138" s="1">
        <f t="shared" si="32"/>
        <v>62.195121951219512</v>
      </c>
      <c r="V138">
        <f>'QMJHL Raw'!J138</f>
        <v>20</v>
      </c>
      <c r="W138" s="1">
        <f t="shared" si="33"/>
        <v>1.7513134851138352</v>
      </c>
      <c r="X138">
        <f>'QMJHL Raw'!G138</f>
        <v>12</v>
      </c>
      <c r="Y138" s="1">
        <f t="shared" si="34"/>
        <v>1.0507880910683012</v>
      </c>
      <c r="Z138">
        <f>'QMJHL Raw'!AJ138</f>
        <v>5</v>
      </c>
      <c r="AA138">
        <f>'QMJHL Raw'!AM138</f>
        <v>4</v>
      </c>
      <c r="AB138">
        <f>'QMJHL Raw'!AP138</f>
        <v>3</v>
      </c>
      <c r="AC138" s="1">
        <f t="shared" si="35"/>
        <v>9.5255610096168937</v>
      </c>
      <c r="AD138" s="1">
        <f t="shared" si="36"/>
        <v>0.83411217247083125</v>
      </c>
      <c r="AE138" s="1">
        <f t="shared" si="37"/>
        <v>14.634146341463413</v>
      </c>
      <c r="AF138" s="1">
        <f t="shared" si="38"/>
        <v>11.616537816605966</v>
      </c>
      <c r="AG138">
        <f>'QMJHL Raw'!AB138</f>
        <v>13</v>
      </c>
      <c r="AH138">
        <f>'QMJHL Raw'!AC138</f>
        <v>12.84</v>
      </c>
      <c r="AI138">
        <f>'QMJHL Raw'!AD138</f>
        <v>46.74</v>
      </c>
      <c r="AJ138">
        <f>'QMJHL Raw'!AE138</f>
        <v>50.97</v>
      </c>
    </row>
    <row r="139" spans="1:36" x14ac:dyDescent="0.2">
      <c r="A139" t="str">
        <f>'QMJHL Raw'!B139</f>
        <v>Egor Kurbatov</v>
      </c>
      <c r="B139" t="s">
        <v>1749</v>
      </c>
      <c r="C139" t="str">
        <f>'QMJHL Raw'!C139</f>
        <v>LW</v>
      </c>
      <c r="D139" t="str">
        <f t="shared" si="26"/>
        <v>F</v>
      </c>
      <c r="E139" t="str">
        <f>IF(ISNUMBER(SEARCH("/",'QMJHL Raw'!D139)),"Multiple",'QMJHL Raw'!D139)</f>
        <v>VIC</v>
      </c>
      <c r="F139" s="2">
        <f ca="1">ROUNDDOWN('QMJHL Raw'!E139+((TODAY()-42993)/365),0)</f>
        <v>18</v>
      </c>
      <c r="G139">
        <f>'QMJHL Raw'!F139</f>
        <v>18</v>
      </c>
      <c r="H139" s="1">
        <f>'QMJHL Raw'!U139</f>
        <v>8.58</v>
      </c>
      <c r="I139" s="1">
        <f>'QMJHL Raw'!T139</f>
        <v>154.44999999999999</v>
      </c>
      <c r="J139">
        <f>'QMJHL Raw'!AH139</f>
        <v>4</v>
      </c>
      <c r="K139">
        <f>'QMJHL Raw'!AI139</f>
        <v>7</v>
      </c>
      <c r="L139" s="1">
        <f t="shared" si="27"/>
        <v>1.5539009388151506</v>
      </c>
      <c r="M139" s="1">
        <f t="shared" si="28"/>
        <v>2.7193266429265135</v>
      </c>
      <c r="N139">
        <f>'QMJHL Raw'!L139</f>
        <v>14</v>
      </c>
      <c r="O139" s="1">
        <f t="shared" si="29"/>
        <v>5.438653285853027</v>
      </c>
      <c r="P139">
        <f>'QMJHL Raw'!AK139</f>
        <v>1</v>
      </c>
      <c r="Q139">
        <f>'QMJHL Raw'!AN139</f>
        <v>4</v>
      </c>
      <c r="R139">
        <f>'QMJHL Raw'!AQ139</f>
        <v>9</v>
      </c>
      <c r="S139" s="1">
        <f t="shared" si="30"/>
        <v>7.1428571428571423</v>
      </c>
      <c r="T139" s="1">
        <f t="shared" si="31"/>
        <v>28.571428571428569</v>
      </c>
      <c r="U139" s="1">
        <f t="shared" si="32"/>
        <v>64.285714285714292</v>
      </c>
      <c r="V139">
        <f>'QMJHL Raw'!J139</f>
        <v>1</v>
      </c>
      <c r="W139" s="1">
        <f t="shared" si="33"/>
        <v>0.38847523470378764</v>
      </c>
      <c r="X139">
        <f>'QMJHL Raw'!G139</f>
        <v>1</v>
      </c>
      <c r="Y139" s="1">
        <f t="shared" si="34"/>
        <v>0.38847523470378764</v>
      </c>
      <c r="Z139">
        <f>'QMJHL Raw'!AJ139</f>
        <v>0</v>
      </c>
      <c r="AA139">
        <f>'QMJHL Raw'!AM139</f>
        <v>1</v>
      </c>
      <c r="AB139">
        <f>'QMJHL Raw'!AP139</f>
        <v>0</v>
      </c>
      <c r="AC139" s="1">
        <f t="shared" si="35"/>
        <v>1.5301777994654655</v>
      </c>
      <c r="AD139" s="1">
        <f t="shared" si="36"/>
        <v>0.59443617978587204</v>
      </c>
      <c r="AE139" s="1">
        <f t="shared" si="37"/>
        <v>7.1428571428571423</v>
      </c>
      <c r="AF139" s="1">
        <f t="shared" si="38"/>
        <v>10.929841424753326</v>
      </c>
      <c r="AG139">
        <f>'QMJHL Raw'!AB139</f>
        <v>13.45</v>
      </c>
      <c r="AH139">
        <f>'QMJHL Raw'!AC139</f>
        <v>12.81</v>
      </c>
      <c r="AI139">
        <f>'QMJHL Raw'!AD139</f>
        <v>49.89</v>
      </c>
      <c r="AJ139">
        <f>'QMJHL Raw'!AE139</f>
        <v>49.53</v>
      </c>
    </row>
    <row r="140" spans="1:36" x14ac:dyDescent="0.2">
      <c r="A140" t="str">
        <f>'QMJHL Raw'!B140</f>
        <v>Egor Sokolov</v>
      </c>
      <c r="B140" t="s">
        <v>1749</v>
      </c>
      <c r="C140" t="str">
        <f>'QMJHL Raw'!C140</f>
        <v>RW</v>
      </c>
      <c r="D140" t="str">
        <f t="shared" si="26"/>
        <v>F</v>
      </c>
      <c r="E140" t="str">
        <f>IF(ISNUMBER(SEARCH("/",'QMJHL Raw'!D140)),"Multiple",'QMJHL Raw'!D140)</f>
        <v>CAP</v>
      </c>
      <c r="F140" s="2">
        <f ca="1">ROUNDDOWN('QMJHL Raw'!E140+((TODAY()-42993)/365),0)</f>
        <v>17</v>
      </c>
      <c r="G140">
        <f>'QMJHL Raw'!F140</f>
        <v>64</v>
      </c>
      <c r="H140" s="1">
        <f>'QMJHL Raw'!U140</f>
        <v>13.39</v>
      </c>
      <c r="I140" s="1">
        <f>'QMJHL Raw'!T140</f>
        <v>857.1</v>
      </c>
      <c r="J140">
        <f>'QMJHL Raw'!AH140</f>
        <v>35</v>
      </c>
      <c r="K140">
        <f>'QMJHL Raw'!AI140</f>
        <v>55</v>
      </c>
      <c r="L140" s="1">
        <f t="shared" si="27"/>
        <v>2.450122506125306</v>
      </c>
      <c r="M140" s="1">
        <f t="shared" si="28"/>
        <v>3.8501925096254812</v>
      </c>
      <c r="N140">
        <f>'QMJHL Raw'!L140</f>
        <v>127</v>
      </c>
      <c r="O140" s="1">
        <f t="shared" si="29"/>
        <v>8.8904445222261099</v>
      </c>
      <c r="P140">
        <f>'QMJHL Raw'!AK140</f>
        <v>27</v>
      </c>
      <c r="Q140">
        <f>'QMJHL Raw'!AN140</f>
        <v>20</v>
      </c>
      <c r="R140">
        <f>'QMJHL Raw'!AQ140</f>
        <v>80</v>
      </c>
      <c r="S140" s="1">
        <f t="shared" si="30"/>
        <v>21.259842519685041</v>
      </c>
      <c r="T140" s="1">
        <f t="shared" si="31"/>
        <v>15.748031496062993</v>
      </c>
      <c r="U140" s="1">
        <f t="shared" si="32"/>
        <v>62.99212598425197</v>
      </c>
      <c r="V140">
        <f>'QMJHL Raw'!J140</f>
        <v>18</v>
      </c>
      <c r="W140" s="1">
        <f t="shared" si="33"/>
        <v>1.2600630031501574</v>
      </c>
      <c r="X140">
        <f>'QMJHL Raw'!G140</f>
        <v>11</v>
      </c>
      <c r="Y140" s="1">
        <f t="shared" si="34"/>
        <v>0.77003850192509626</v>
      </c>
      <c r="Z140">
        <f>'QMJHL Raw'!AJ140</f>
        <v>3</v>
      </c>
      <c r="AA140">
        <f>'QMJHL Raw'!AM140</f>
        <v>2</v>
      </c>
      <c r="AB140">
        <f>'QMJHL Raw'!AP140</f>
        <v>6</v>
      </c>
      <c r="AC140" s="1">
        <f t="shared" si="35"/>
        <v>15.341545938491233</v>
      </c>
      <c r="AD140" s="1">
        <f t="shared" si="36"/>
        <v>1.0739619137900758</v>
      </c>
      <c r="AE140" s="1">
        <f t="shared" si="37"/>
        <v>8.6614173228346463</v>
      </c>
      <c r="AF140" s="1">
        <f t="shared" si="38"/>
        <v>12.07995743188286</v>
      </c>
      <c r="AG140">
        <f>'QMJHL Raw'!AB140</f>
        <v>13.01</v>
      </c>
      <c r="AH140">
        <f>'QMJHL Raw'!AC140</f>
        <v>13.33</v>
      </c>
      <c r="AI140">
        <f>'QMJHL Raw'!AD140</f>
        <v>44.51</v>
      </c>
      <c r="AJ140">
        <f>'QMJHL Raw'!AE140</f>
        <v>50.22</v>
      </c>
    </row>
    <row r="141" spans="1:36" x14ac:dyDescent="0.2">
      <c r="A141" t="str">
        <f>'QMJHL Raw'!B141</f>
        <v>Elijah Francis</v>
      </c>
      <c r="B141" t="s">
        <v>1749</v>
      </c>
      <c r="C141" t="str">
        <f>'QMJHL Raw'!C141</f>
        <v>D</v>
      </c>
      <c r="D141" t="str">
        <f t="shared" si="26"/>
        <v>D</v>
      </c>
      <c r="E141" t="str">
        <f>IF(ISNUMBER(SEARCH("/",'QMJHL Raw'!D141)),"Multiple",'QMJHL Raw'!D141)</f>
        <v>BAT</v>
      </c>
      <c r="F141" s="2">
        <f ca="1">ROUNDDOWN('QMJHL Raw'!E141+((TODAY()-42993)/365),0)</f>
        <v>20</v>
      </c>
      <c r="G141">
        <f>'QMJHL Raw'!F141</f>
        <v>54</v>
      </c>
      <c r="H141" s="1">
        <f>'QMJHL Raw'!U141</f>
        <v>10.53</v>
      </c>
      <c r="I141" s="1">
        <f>'QMJHL Raw'!T141</f>
        <v>568.51</v>
      </c>
      <c r="J141">
        <f>'QMJHL Raw'!AH141</f>
        <v>25</v>
      </c>
      <c r="K141">
        <f>'QMJHL Raw'!AI141</f>
        <v>21</v>
      </c>
      <c r="L141" s="1">
        <f t="shared" si="27"/>
        <v>2.6384760162530125</v>
      </c>
      <c r="M141" s="1">
        <f t="shared" si="28"/>
        <v>2.2163198536525304</v>
      </c>
      <c r="N141">
        <f>'QMJHL Raw'!L141</f>
        <v>33</v>
      </c>
      <c r="O141" s="1">
        <f t="shared" si="29"/>
        <v>3.4827883414539764</v>
      </c>
      <c r="P141">
        <f>'QMJHL Raw'!AK141</f>
        <v>0</v>
      </c>
      <c r="Q141">
        <f>'QMJHL Raw'!AN141</f>
        <v>2</v>
      </c>
      <c r="R141">
        <f>'QMJHL Raw'!AQ141</f>
        <v>31</v>
      </c>
      <c r="S141" s="1">
        <f t="shared" si="30"/>
        <v>0</v>
      </c>
      <c r="T141" s="1">
        <f t="shared" si="31"/>
        <v>6.0606060606060606</v>
      </c>
      <c r="U141" s="1">
        <f t="shared" si="32"/>
        <v>93.939393939393938</v>
      </c>
      <c r="V141">
        <f>'QMJHL Raw'!J141</f>
        <v>5</v>
      </c>
      <c r="W141" s="1">
        <f t="shared" si="33"/>
        <v>0.52769520325060248</v>
      </c>
      <c r="X141">
        <f>'QMJHL Raw'!G141</f>
        <v>1</v>
      </c>
      <c r="Y141" s="1">
        <f t="shared" si="34"/>
        <v>0.1055390406501205</v>
      </c>
      <c r="Z141">
        <f>'QMJHL Raw'!AJ141</f>
        <v>0</v>
      </c>
      <c r="AA141">
        <f>'QMJHL Raw'!AM141</f>
        <v>1</v>
      </c>
      <c r="AB141">
        <f>'QMJHL Raw'!AP141</f>
        <v>0</v>
      </c>
      <c r="AC141" s="1">
        <f t="shared" si="35"/>
        <v>2.3054207085618241</v>
      </c>
      <c r="AD141" s="1">
        <f t="shared" si="36"/>
        <v>0.24331188987653596</v>
      </c>
      <c r="AE141" s="1">
        <f t="shared" si="37"/>
        <v>3.0303030303030303</v>
      </c>
      <c r="AF141" s="1">
        <f t="shared" si="38"/>
        <v>6.9861233592782543</v>
      </c>
      <c r="AG141">
        <f>'QMJHL Raw'!AB141</f>
        <v>12.7</v>
      </c>
      <c r="AH141">
        <f>'QMJHL Raw'!AC141</f>
        <v>12.69</v>
      </c>
      <c r="AI141">
        <f>'QMJHL Raw'!AD141</f>
        <v>57.36</v>
      </c>
      <c r="AJ141">
        <f>'QMJHL Raw'!AE141</f>
        <v>48.08</v>
      </c>
    </row>
    <row r="142" spans="1:36" x14ac:dyDescent="0.2">
      <c r="A142" t="str">
        <f>'QMJHL Raw'!B142</f>
        <v>Eliott St-Pierre</v>
      </c>
      <c r="B142" t="s">
        <v>1749</v>
      </c>
      <c r="C142" t="str">
        <f>'QMJHL Raw'!C142</f>
        <v>D</v>
      </c>
      <c r="D142" t="str">
        <f t="shared" si="26"/>
        <v>D</v>
      </c>
      <c r="E142" t="str">
        <f>IF(ISNUMBER(SEARCH("/",'QMJHL Raw'!D142)),"Multiple",'QMJHL Raw'!D142)</f>
        <v>RIM</v>
      </c>
      <c r="F142" s="2">
        <f ca="1">ROUNDDOWN('QMJHL Raw'!E142+((TODAY()-42993)/365),0)</f>
        <v>18</v>
      </c>
      <c r="G142">
        <f>'QMJHL Raw'!F142</f>
        <v>1</v>
      </c>
      <c r="H142" s="1">
        <f>'QMJHL Raw'!U142</f>
        <v>11.74</v>
      </c>
      <c r="I142" s="1">
        <f>'QMJHL Raw'!T142</f>
        <v>11.74</v>
      </c>
      <c r="J142">
        <f>'QMJHL Raw'!AH142</f>
        <v>0</v>
      </c>
      <c r="K142">
        <f>'QMJHL Raw'!AI142</f>
        <v>1</v>
      </c>
      <c r="L142" s="1">
        <f t="shared" si="27"/>
        <v>0</v>
      </c>
      <c r="M142" s="1">
        <f t="shared" si="28"/>
        <v>5.1107325383304936</v>
      </c>
      <c r="N142">
        <f>'QMJHL Raw'!L142</f>
        <v>0</v>
      </c>
      <c r="O142" s="1">
        <f t="shared" si="29"/>
        <v>0</v>
      </c>
      <c r="P142">
        <f>'QMJHL Raw'!AK142</f>
        <v>0</v>
      </c>
      <c r="Q142">
        <f>'QMJHL Raw'!AN142</f>
        <v>0</v>
      </c>
      <c r="R142">
        <f>'QMJHL Raw'!AQ142</f>
        <v>0</v>
      </c>
      <c r="S142" s="1" t="e">
        <f t="shared" si="30"/>
        <v>#DIV/0!</v>
      </c>
      <c r="T142" s="1" t="e">
        <f t="shared" si="31"/>
        <v>#DIV/0!</v>
      </c>
      <c r="U142" s="1" t="e">
        <f t="shared" si="32"/>
        <v>#DIV/0!</v>
      </c>
      <c r="V142">
        <f>'QMJHL Raw'!J142</f>
        <v>0</v>
      </c>
      <c r="W142" s="1">
        <f t="shared" si="33"/>
        <v>0</v>
      </c>
      <c r="X142">
        <f>'QMJHL Raw'!G142</f>
        <v>0</v>
      </c>
      <c r="Y142" s="1">
        <f t="shared" si="34"/>
        <v>0</v>
      </c>
      <c r="Z142">
        <f>'QMJHL Raw'!AJ142</f>
        <v>0</v>
      </c>
      <c r="AA142">
        <f>'QMJHL Raw'!AM142</f>
        <v>0</v>
      </c>
      <c r="AB142">
        <f>'QMJHL Raw'!AP142</f>
        <v>0</v>
      </c>
      <c r="AC142" s="1">
        <f t="shared" si="35"/>
        <v>0</v>
      </c>
      <c r="AD142" s="1">
        <f t="shared" si="36"/>
        <v>0</v>
      </c>
      <c r="AE142" s="1" t="e">
        <f t="shared" si="37"/>
        <v>#DIV/0!</v>
      </c>
      <c r="AF142" s="1" t="e">
        <f t="shared" si="38"/>
        <v>#DIV/0!</v>
      </c>
      <c r="AG142">
        <f>'QMJHL Raw'!AB142</f>
        <v>15.09</v>
      </c>
      <c r="AH142">
        <f>'QMJHL Raw'!AC142</f>
        <v>10.02</v>
      </c>
      <c r="AI142">
        <f>'QMJHL Raw'!AD142</f>
        <v>55.12</v>
      </c>
      <c r="AJ142">
        <f>'QMJHL Raw'!AE142</f>
        <v>39.89</v>
      </c>
    </row>
    <row r="143" spans="1:36" x14ac:dyDescent="0.2">
      <c r="A143" t="str">
        <f>'QMJHL Raw'!B143</f>
        <v>Emil Lessard-Aydin</v>
      </c>
      <c r="B143" t="s">
        <v>1749</v>
      </c>
      <c r="C143" t="str">
        <f>'QMJHL Raw'!C143</f>
        <v>LW</v>
      </c>
      <c r="D143" t="str">
        <f t="shared" si="26"/>
        <v>F</v>
      </c>
      <c r="E143" t="str">
        <f>IF(ISNUMBER(SEARCH("/",'QMJHL Raw'!D143)),"Multiple",'QMJHL Raw'!D143)</f>
        <v>VDO</v>
      </c>
      <c r="F143" s="2">
        <f ca="1">ROUNDDOWN('QMJHL Raw'!E143+((TODAY()-42993)/365),0)</f>
        <v>17</v>
      </c>
      <c r="G143">
        <f>'QMJHL Raw'!F143</f>
        <v>8</v>
      </c>
      <c r="H143" s="1">
        <f>'QMJHL Raw'!U143</f>
        <v>10.97</v>
      </c>
      <c r="I143" s="1">
        <f>'QMJHL Raw'!T143</f>
        <v>87.74</v>
      </c>
      <c r="J143">
        <f>'QMJHL Raw'!AH143</f>
        <v>2</v>
      </c>
      <c r="K143">
        <f>'QMJHL Raw'!AI143</f>
        <v>7</v>
      </c>
      <c r="L143" s="1">
        <f t="shared" si="27"/>
        <v>1.3676772281741509</v>
      </c>
      <c r="M143" s="1">
        <f t="shared" si="28"/>
        <v>4.7868702986095286</v>
      </c>
      <c r="N143">
        <f>'QMJHL Raw'!L143</f>
        <v>4</v>
      </c>
      <c r="O143" s="1">
        <f t="shared" si="29"/>
        <v>2.7353544563483019</v>
      </c>
      <c r="P143">
        <f>'QMJHL Raw'!AK143</f>
        <v>0</v>
      </c>
      <c r="Q143">
        <f>'QMJHL Raw'!AN143</f>
        <v>1</v>
      </c>
      <c r="R143">
        <f>'QMJHL Raw'!AQ143</f>
        <v>3</v>
      </c>
      <c r="S143" s="1">
        <f t="shared" si="30"/>
        <v>0</v>
      </c>
      <c r="T143" s="1">
        <f t="shared" si="31"/>
        <v>25</v>
      </c>
      <c r="U143" s="1">
        <f t="shared" si="32"/>
        <v>75</v>
      </c>
      <c r="V143">
        <f>'QMJHL Raw'!J143</f>
        <v>0</v>
      </c>
      <c r="W143" s="1">
        <f t="shared" si="33"/>
        <v>0</v>
      </c>
      <c r="X143">
        <f>'QMJHL Raw'!G143</f>
        <v>0</v>
      </c>
      <c r="Y143" s="1">
        <f t="shared" si="34"/>
        <v>0</v>
      </c>
      <c r="Z143">
        <f>'QMJHL Raw'!AJ143</f>
        <v>0</v>
      </c>
      <c r="AA143">
        <f>'QMJHL Raw'!AM143</f>
        <v>0</v>
      </c>
      <c r="AB143">
        <f>'QMJHL Raw'!AP143</f>
        <v>0</v>
      </c>
      <c r="AC143" s="1">
        <f t="shared" si="35"/>
        <v>0.36726846700318594</v>
      </c>
      <c r="AD143" s="1">
        <f t="shared" si="36"/>
        <v>0.25115235947334352</v>
      </c>
      <c r="AE143" s="1">
        <f t="shared" si="37"/>
        <v>0</v>
      </c>
      <c r="AF143" s="1">
        <f t="shared" si="38"/>
        <v>9.181711675079649</v>
      </c>
      <c r="AG143">
        <f>'QMJHL Raw'!AB143</f>
        <v>13.01</v>
      </c>
      <c r="AH143">
        <f>'QMJHL Raw'!AC143</f>
        <v>13.68</v>
      </c>
      <c r="AI143">
        <f>'QMJHL Raw'!AD143</f>
        <v>32.25</v>
      </c>
      <c r="AJ143">
        <f>'QMJHL Raw'!AE143</f>
        <v>55.14</v>
      </c>
    </row>
    <row r="144" spans="1:36" x14ac:dyDescent="0.2">
      <c r="A144" t="str">
        <f>'QMJHL Raw'!B144</f>
        <v>Emile Lauzon</v>
      </c>
      <c r="B144" t="s">
        <v>1749</v>
      </c>
      <c r="C144" t="str">
        <f>'QMJHL Raw'!C144</f>
        <v>C</v>
      </c>
      <c r="D144" t="str">
        <f t="shared" si="26"/>
        <v>F</v>
      </c>
      <c r="E144" t="str">
        <f>IF(ISNUMBER(SEARCH("/",'QMJHL Raw'!D144)),"Multiple",'QMJHL Raw'!D144)</f>
        <v>VDO</v>
      </c>
      <c r="F144" s="2">
        <f ca="1">ROUNDDOWN('QMJHL Raw'!E144+((TODAY()-42993)/365),0)</f>
        <v>17</v>
      </c>
      <c r="G144">
        <f>'QMJHL Raw'!F144</f>
        <v>10</v>
      </c>
      <c r="H144" s="1">
        <f>'QMJHL Raw'!U144</f>
        <v>8.1300000000000008</v>
      </c>
      <c r="I144" s="1">
        <f>'QMJHL Raw'!T144</f>
        <v>81.33</v>
      </c>
      <c r="J144">
        <f>'QMJHL Raw'!AH144</f>
        <v>1</v>
      </c>
      <c r="K144">
        <f>'QMJHL Raw'!AI144</f>
        <v>5</v>
      </c>
      <c r="L144" s="1">
        <f t="shared" si="27"/>
        <v>0.73773515308004434</v>
      </c>
      <c r="M144" s="1">
        <f t="shared" si="28"/>
        <v>3.6886757654002214</v>
      </c>
      <c r="N144">
        <f>'QMJHL Raw'!L144</f>
        <v>6</v>
      </c>
      <c r="O144" s="1">
        <f t="shared" si="29"/>
        <v>4.4264109184802658</v>
      </c>
      <c r="P144">
        <f>'QMJHL Raw'!AK144</f>
        <v>0</v>
      </c>
      <c r="Q144">
        <f>'QMJHL Raw'!AN144</f>
        <v>1</v>
      </c>
      <c r="R144">
        <f>'QMJHL Raw'!AQ144</f>
        <v>5</v>
      </c>
      <c r="S144" s="1">
        <f t="shared" si="30"/>
        <v>0</v>
      </c>
      <c r="T144" s="1">
        <f t="shared" si="31"/>
        <v>16.666666666666664</v>
      </c>
      <c r="U144" s="1">
        <f t="shared" si="32"/>
        <v>83.333333333333343</v>
      </c>
      <c r="V144">
        <f>'QMJHL Raw'!J144</f>
        <v>0</v>
      </c>
      <c r="W144" s="1">
        <f t="shared" si="33"/>
        <v>0</v>
      </c>
      <c r="X144">
        <f>'QMJHL Raw'!G144</f>
        <v>0</v>
      </c>
      <c r="Y144" s="1">
        <f t="shared" si="34"/>
        <v>0</v>
      </c>
      <c r="Z144">
        <f>'QMJHL Raw'!AJ144</f>
        <v>0</v>
      </c>
      <c r="AA144">
        <f>'QMJHL Raw'!AM144</f>
        <v>0</v>
      </c>
      <c r="AB144">
        <f>'QMJHL Raw'!AP144</f>
        <v>0</v>
      </c>
      <c r="AC144" s="1">
        <f t="shared" si="35"/>
        <v>0.49293916896762213</v>
      </c>
      <c r="AD144" s="1">
        <f t="shared" si="36"/>
        <v>0.36365855327747848</v>
      </c>
      <c r="AE144" s="1">
        <f t="shared" si="37"/>
        <v>0</v>
      </c>
      <c r="AF144" s="1">
        <f t="shared" si="38"/>
        <v>8.2156528161270366</v>
      </c>
      <c r="AG144">
        <f>'QMJHL Raw'!AB144</f>
        <v>11.49</v>
      </c>
      <c r="AH144">
        <f>'QMJHL Raw'!AC144</f>
        <v>12.45</v>
      </c>
      <c r="AI144">
        <f>'QMJHL Raw'!AD144</f>
        <v>33.07</v>
      </c>
      <c r="AJ144">
        <f>'QMJHL Raw'!AE144</f>
        <v>47.36</v>
      </c>
    </row>
    <row r="145" spans="1:36" x14ac:dyDescent="0.2">
      <c r="A145" t="str">
        <f>'QMJHL Raw'!B145</f>
        <v>Enrico Di Cesare</v>
      </c>
      <c r="B145" t="s">
        <v>1749</v>
      </c>
      <c r="C145" t="str">
        <f>'QMJHL Raw'!C145</f>
        <v>C</v>
      </c>
      <c r="D145" t="str">
        <f t="shared" si="26"/>
        <v>F</v>
      </c>
      <c r="E145" t="str">
        <f>IF(ISNUMBER(SEARCH("/",'QMJHL Raw'!D145)),"Multiple",'QMJHL Raw'!D145)</f>
        <v>VIC</v>
      </c>
      <c r="F145" s="2">
        <f ca="1">ROUNDDOWN('QMJHL Raw'!E145+((TODAY()-42993)/365),0)</f>
        <v>17</v>
      </c>
      <c r="G145">
        <f>'QMJHL Raw'!F145</f>
        <v>6</v>
      </c>
      <c r="H145" s="1">
        <f>'QMJHL Raw'!U145</f>
        <v>8.75</v>
      </c>
      <c r="I145" s="1">
        <f>'QMJHL Raw'!T145</f>
        <v>52.48</v>
      </c>
      <c r="J145">
        <f>'QMJHL Raw'!AH145</f>
        <v>2</v>
      </c>
      <c r="K145">
        <f>'QMJHL Raw'!AI145</f>
        <v>2</v>
      </c>
      <c r="L145" s="1">
        <f t="shared" si="27"/>
        <v>2.2865853658536586</v>
      </c>
      <c r="M145" s="1">
        <f t="shared" si="28"/>
        <v>2.2865853658536586</v>
      </c>
      <c r="N145">
        <f>'QMJHL Raw'!L145</f>
        <v>4</v>
      </c>
      <c r="O145" s="1">
        <f t="shared" si="29"/>
        <v>4.5731707317073171</v>
      </c>
      <c r="P145">
        <f>'QMJHL Raw'!AK145</f>
        <v>0</v>
      </c>
      <c r="Q145">
        <f>'QMJHL Raw'!AN145</f>
        <v>0</v>
      </c>
      <c r="R145">
        <f>'QMJHL Raw'!AQ145</f>
        <v>4</v>
      </c>
      <c r="S145" s="1">
        <f t="shared" si="30"/>
        <v>0</v>
      </c>
      <c r="T145" s="1">
        <f t="shared" si="31"/>
        <v>0</v>
      </c>
      <c r="U145" s="1">
        <f t="shared" si="32"/>
        <v>100</v>
      </c>
      <c r="V145">
        <f>'QMJHL Raw'!J145</f>
        <v>0</v>
      </c>
      <c r="W145" s="1">
        <f t="shared" si="33"/>
        <v>0</v>
      </c>
      <c r="X145">
        <f>'QMJHL Raw'!G145</f>
        <v>0</v>
      </c>
      <c r="Y145" s="1">
        <f t="shared" si="34"/>
        <v>0</v>
      </c>
      <c r="Z145">
        <f>'QMJHL Raw'!AJ145</f>
        <v>0</v>
      </c>
      <c r="AA145">
        <f>'QMJHL Raw'!AM145</f>
        <v>0</v>
      </c>
      <c r="AB145">
        <f>'QMJHL Raw'!AP145</f>
        <v>0</v>
      </c>
      <c r="AC145" s="1">
        <f t="shared" si="35"/>
        <v>0.25134140392887233</v>
      </c>
      <c r="AD145" s="1">
        <f t="shared" si="36"/>
        <v>0.28735678802843634</v>
      </c>
      <c r="AE145" s="1">
        <f t="shared" si="37"/>
        <v>0</v>
      </c>
      <c r="AF145" s="1">
        <f t="shared" si="38"/>
        <v>6.2835350982218081</v>
      </c>
      <c r="AG145">
        <f>'QMJHL Raw'!AB145</f>
        <v>13.19</v>
      </c>
      <c r="AH145">
        <f>'QMJHL Raw'!AC145</f>
        <v>12.17</v>
      </c>
      <c r="AI145">
        <f>'QMJHL Raw'!AD145</f>
        <v>53.46</v>
      </c>
      <c r="AJ145">
        <f>'QMJHL Raw'!AE145</f>
        <v>49.36</v>
      </c>
    </row>
    <row r="146" spans="1:36" x14ac:dyDescent="0.2">
      <c r="A146" t="str">
        <f>'QMJHL Raw'!B146</f>
        <v>Ethan Crossman</v>
      </c>
      <c r="B146" t="s">
        <v>1749</v>
      </c>
      <c r="C146" t="str">
        <f>'QMJHL Raw'!C146</f>
        <v>LW</v>
      </c>
      <c r="D146" t="str">
        <f t="shared" si="26"/>
        <v>F</v>
      </c>
      <c r="E146" t="str">
        <f>IF(ISNUMBER(SEARCH("/",'QMJHL Raw'!D146)),"Multiple",'QMJHL Raw'!D146)</f>
        <v>BAT</v>
      </c>
      <c r="F146" s="2">
        <f ca="1">ROUNDDOWN('QMJHL Raw'!E146+((TODAY()-42993)/365),0)</f>
        <v>19</v>
      </c>
      <c r="G146">
        <f>'QMJHL Raw'!F146</f>
        <v>66</v>
      </c>
      <c r="H146" s="1">
        <f>'QMJHL Raw'!U146</f>
        <v>11.91</v>
      </c>
      <c r="I146" s="1">
        <f>'QMJHL Raw'!T146</f>
        <v>786.19</v>
      </c>
      <c r="J146">
        <f>'QMJHL Raw'!AH146</f>
        <v>48</v>
      </c>
      <c r="K146">
        <f>'QMJHL Raw'!AI146</f>
        <v>26</v>
      </c>
      <c r="L146" s="1">
        <f t="shared" si="27"/>
        <v>3.6632366221905643</v>
      </c>
      <c r="M146" s="1">
        <f t="shared" si="28"/>
        <v>1.9842531703532225</v>
      </c>
      <c r="N146">
        <f>'QMJHL Raw'!L146</f>
        <v>126</v>
      </c>
      <c r="O146" s="1">
        <f t="shared" si="29"/>
        <v>9.6159961332502313</v>
      </c>
      <c r="P146">
        <f>'QMJHL Raw'!AK146</f>
        <v>17</v>
      </c>
      <c r="Q146">
        <f>'QMJHL Raw'!AN146</f>
        <v>20</v>
      </c>
      <c r="R146">
        <f>'QMJHL Raw'!AQ146</f>
        <v>89</v>
      </c>
      <c r="S146" s="1">
        <f t="shared" si="30"/>
        <v>13.492063492063492</v>
      </c>
      <c r="T146" s="1">
        <f t="shared" si="31"/>
        <v>15.873015873015872</v>
      </c>
      <c r="U146" s="1">
        <f t="shared" si="32"/>
        <v>70.634920634920633</v>
      </c>
      <c r="V146">
        <f>'QMJHL Raw'!J146</f>
        <v>28</v>
      </c>
      <c r="W146" s="1">
        <f t="shared" si="33"/>
        <v>2.1368880296111623</v>
      </c>
      <c r="X146">
        <f>'QMJHL Raw'!G146</f>
        <v>16</v>
      </c>
      <c r="Y146" s="1">
        <f t="shared" si="34"/>
        <v>1.2210788740635214</v>
      </c>
      <c r="Z146">
        <f>'QMJHL Raw'!AJ146</f>
        <v>8</v>
      </c>
      <c r="AA146">
        <f>'QMJHL Raw'!AM146</f>
        <v>4</v>
      </c>
      <c r="AB146">
        <f>'QMJHL Raw'!AP146</f>
        <v>4</v>
      </c>
      <c r="AC146" s="1">
        <f t="shared" si="35"/>
        <v>13.410964253337434</v>
      </c>
      <c r="AD146" s="1">
        <f t="shared" si="36"/>
        <v>1.0234903206607131</v>
      </c>
      <c r="AE146" s="1">
        <f t="shared" si="37"/>
        <v>12.698412698412698</v>
      </c>
      <c r="AF146" s="1">
        <f t="shared" si="38"/>
        <v>10.643622423283679</v>
      </c>
      <c r="AG146">
        <f>'QMJHL Raw'!AB146</f>
        <v>13.53</v>
      </c>
      <c r="AH146">
        <f>'QMJHL Raw'!AC146</f>
        <v>12.68</v>
      </c>
      <c r="AI146">
        <f>'QMJHL Raw'!AD146</f>
        <v>57.42</v>
      </c>
      <c r="AJ146">
        <f>'QMJHL Raw'!AE146</f>
        <v>47.91</v>
      </c>
    </row>
    <row r="147" spans="1:36" x14ac:dyDescent="0.2">
      <c r="A147" t="str">
        <f>'QMJHL Raw'!B147</f>
        <v>Etienne Verrette</v>
      </c>
      <c r="B147" t="s">
        <v>1749</v>
      </c>
      <c r="C147" t="str">
        <f>'QMJHL Raw'!C147</f>
        <v>D</v>
      </c>
      <c r="D147" t="str">
        <f t="shared" si="26"/>
        <v>D</v>
      </c>
      <c r="E147" t="str">
        <f>IF(ISNUMBER(SEARCH("/",'QMJHL Raw'!D147)),"Multiple",'QMJHL Raw'!D147)</f>
        <v>QUE</v>
      </c>
      <c r="F147" s="2">
        <f ca="1">ROUNDDOWN('QMJHL Raw'!E147+((TODAY()-42993)/365),0)</f>
        <v>19</v>
      </c>
      <c r="G147">
        <f>'QMJHL Raw'!F147</f>
        <v>56</v>
      </c>
      <c r="H147" s="1">
        <f>'QMJHL Raw'!U147</f>
        <v>13.27</v>
      </c>
      <c r="I147" s="1">
        <f>'QMJHL Raw'!T147</f>
        <v>743.21</v>
      </c>
      <c r="J147">
        <f>'QMJHL Raw'!AH147</f>
        <v>39</v>
      </c>
      <c r="K147">
        <f>'QMJHL Raw'!AI147</f>
        <v>30</v>
      </c>
      <c r="L147" s="1">
        <f t="shared" si="27"/>
        <v>3.1485044603813188</v>
      </c>
      <c r="M147" s="1">
        <f t="shared" si="28"/>
        <v>2.4219265079856296</v>
      </c>
      <c r="N147">
        <f>'QMJHL Raw'!L147</f>
        <v>39</v>
      </c>
      <c r="O147" s="1">
        <f t="shared" si="29"/>
        <v>3.1485044603813188</v>
      </c>
      <c r="P147">
        <f>'QMJHL Raw'!AK147</f>
        <v>2</v>
      </c>
      <c r="Q147">
        <f>'QMJHL Raw'!AN147</f>
        <v>0</v>
      </c>
      <c r="R147">
        <f>'QMJHL Raw'!AQ147</f>
        <v>37</v>
      </c>
      <c r="S147" s="1">
        <f t="shared" si="30"/>
        <v>5.1282051282051277</v>
      </c>
      <c r="T147" s="1">
        <f t="shared" si="31"/>
        <v>0</v>
      </c>
      <c r="U147" s="1">
        <f t="shared" si="32"/>
        <v>94.871794871794862</v>
      </c>
      <c r="V147">
        <f>'QMJHL Raw'!J147</f>
        <v>9</v>
      </c>
      <c r="W147" s="1">
        <f t="shared" si="33"/>
        <v>0.72657795239568901</v>
      </c>
      <c r="X147">
        <f>'QMJHL Raw'!G147</f>
        <v>1</v>
      </c>
      <c r="Y147" s="1">
        <f t="shared" si="34"/>
        <v>8.0730883599520992E-2</v>
      </c>
      <c r="Z147">
        <f>'QMJHL Raw'!AJ147</f>
        <v>1</v>
      </c>
      <c r="AA147">
        <f>'QMJHL Raw'!AM147</f>
        <v>0</v>
      </c>
      <c r="AB147">
        <f>'QMJHL Raw'!AP147</f>
        <v>0</v>
      </c>
      <c r="AC147" s="1">
        <f t="shared" si="35"/>
        <v>2.8241279551408209</v>
      </c>
      <c r="AD147" s="1">
        <f t="shared" si="36"/>
        <v>0.22799434521662687</v>
      </c>
      <c r="AE147" s="1">
        <f t="shared" si="37"/>
        <v>2.5641025641025639</v>
      </c>
      <c r="AF147" s="1">
        <f t="shared" si="38"/>
        <v>7.2413537311303111</v>
      </c>
      <c r="AG147">
        <f>'QMJHL Raw'!AB147</f>
        <v>12.81</v>
      </c>
      <c r="AH147">
        <f>'QMJHL Raw'!AC147</f>
        <v>13.06</v>
      </c>
      <c r="AI147">
        <f>'QMJHL Raw'!AD147</f>
        <v>52.06</v>
      </c>
      <c r="AJ147">
        <f>'QMJHL Raw'!AE147</f>
        <v>49.16</v>
      </c>
    </row>
    <row r="148" spans="1:36" x14ac:dyDescent="0.2">
      <c r="A148" t="str">
        <f>'QMJHL Raw'!B148</f>
        <v>Evan Gallant</v>
      </c>
      <c r="B148" t="s">
        <v>1749</v>
      </c>
      <c r="C148" t="str">
        <f>'QMJHL Raw'!C148</f>
        <v>C</v>
      </c>
      <c r="D148" t="str">
        <f t="shared" si="26"/>
        <v>F</v>
      </c>
      <c r="E148" t="str">
        <f>IF(ISNUMBER(SEARCH("/",'QMJHL Raw'!D148)),"Multiple",'QMJHL Raw'!D148)</f>
        <v>CHA</v>
      </c>
      <c r="F148" s="2">
        <f ca="1">ROUNDDOWN('QMJHL Raw'!E148+((TODAY()-42993)/365),0)</f>
        <v>18</v>
      </c>
      <c r="G148">
        <f>'QMJHL Raw'!F148</f>
        <v>1</v>
      </c>
      <c r="H148" s="1">
        <f>'QMJHL Raw'!U148</f>
        <v>12.39</v>
      </c>
      <c r="I148" s="1">
        <f>'QMJHL Raw'!T148</f>
        <v>12.39</v>
      </c>
      <c r="J148">
        <f>'QMJHL Raw'!AH148</f>
        <v>0</v>
      </c>
      <c r="K148">
        <f>'QMJHL Raw'!AI148</f>
        <v>1</v>
      </c>
      <c r="L148" s="1">
        <f t="shared" si="27"/>
        <v>0</v>
      </c>
      <c r="M148" s="1">
        <f t="shared" si="28"/>
        <v>4.8426150121065374</v>
      </c>
      <c r="N148">
        <f>'QMJHL Raw'!L148</f>
        <v>1</v>
      </c>
      <c r="O148" s="1">
        <f t="shared" si="29"/>
        <v>4.8426150121065374</v>
      </c>
      <c r="P148">
        <f>'QMJHL Raw'!AK148</f>
        <v>0</v>
      </c>
      <c r="Q148">
        <f>'QMJHL Raw'!AN148</f>
        <v>1</v>
      </c>
      <c r="R148">
        <f>'QMJHL Raw'!AQ148</f>
        <v>0</v>
      </c>
      <c r="S148" s="1">
        <f t="shared" si="30"/>
        <v>0</v>
      </c>
      <c r="T148" s="1">
        <f t="shared" si="31"/>
        <v>100</v>
      </c>
      <c r="U148" s="1">
        <f t="shared" si="32"/>
        <v>0</v>
      </c>
      <c r="V148">
        <f>'QMJHL Raw'!J148</f>
        <v>0</v>
      </c>
      <c r="W148" s="1">
        <f t="shared" si="33"/>
        <v>0</v>
      </c>
      <c r="X148">
        <f>'QMJHL Raw'!G148</f>
        <v>0</v>
      </c>
      <c r="Y148" s="1">
        <f t="shared" si="34"/>
        <v>0</v>
      </c>
      <c r="Z148">
        <f>'QMJHL Raw'!AJ148</f>
        <v>0</v>
      </c>
      <c r="AA148">
        <f>'QMJHL Raw'!AM148</f>
        <v>0</v>
      </c>
      <c r="AB148">
        <f>'QMJHL Raw'!AP148</f>
        <v>0</v>
      </c>
      <c r="AC148" s="1">
        <f t="shared" si="35"/>
        <v>0.1787624140565317</v>
      </c>
      <c r="AD148" s="1">
        <f t="shared" si="36"/>
        <v>0.86567754991056511</v>
      </c>
      <c r="AE148" s="1">
        <f t="shared" si="37"/>
        <v>0</v>
      </c>
      <c r="AF148" s="1">
        <f t="shared" si="38"/>
        <v>17.876241405653172</v>
      </c>
      <c r="AG148">
        <f>'QMJHL Raw'!AB148</f>
        <v>12.33</v>
      </c>
      <c r="AH148">
        <f>'QMJHL Raw'!AC148</f>
        <v>13.21</v>
      </c>
      <c r="AI148">
        <f>'QMJHL Raw'!AD148</f>
        <v>47.94</v>
      </c>
      <c r="AJ148">
        <f>'QMJHL Raw'!AE148</f>
        <v>58.09</v>
      </c>
    </row>
    <row r="149" spans="1:36" x14ac:dyDescent="0.2">
      <c r="A149" t="str">
        <f>'QMJHL Raw'!B149</f>
        <v>Evan MacKinnon</v>
      </c>
      <c r="B149" t="s">
        <v>1749</v>
      </c>
      <c r="C149" t="str">
        <f>'QMJHL Raw'!C149</f>
        <v>LW</v>
      </c>
      <c r="D149" t="str">
        <f t="shared" si="26"/>
        <v>F</v>
      </c>
      <c r="E149" t="str">
        <f>IF(ISNUMBER(SEARCH("/",'QMJHL Raw'!D149)),"Multiple",'QMJHL Raw'!D149)</f>
        <v>SHE</v>
      </c>
      <c r="F149" s="2">
        <f ca="1">ROUNDDOWN('QMJHL Raw'!E149+((TODAY()-42993)/365),0)</f>
        <v>18</v>
      </c>
      <c r="G149">
        <f>'QMJHL Raw'!F149</f>
        <v>62</v>
      </c>
      <c r="H149" s="1">
        <f>'QMJHL Raw'!U149</f>
        <v>10.199999999999999</v>
      </c>
      <c r="I149" s="1">
        <f>'QMJHL Raw'!T149</f>
        <v>632.59</v>
      </c>
      <c r="J149">
        <f>'QMJHL Raw'!AH149</f>
        <v>24</v>
      </c>
      <c r="K149">
        <f>'QMJHL Raw'!AI149</f>
        <v>25</v>
      </c>
      <c r="L149" s="1">
        <f t="shared" si="27"/>
        <v>2.2763559335430528</v>
      </c>
      <c r="M149" s="1">
        <f t="shared" si="28"/>
        <v>2.3712040974406801</v>
      </c>
      <c r="N149">
        <f>'QMJHL Raw'!L149</f>
        <v>50</v>
      </c>
      <c r="O149" s="1">
        <f t="shared" si="29"/>
        <v>4.7424081948813601</v>
      </c>
      <c r="P149">
        <f>'QMJHL Raw'!AK149</f>
        <v>4</v>
      </c>
      <c r="Q149">
        <f>'QMJHL Raw'!AN149</f>
        <v>7</v>
      </c>
      <c r="R149">
        <f>'QMJHL Raw'!AQ149</f>
        <v>39</v>
      </c>
      <c r="S149" s="1">
        <f t="shared" si="30"/>
        <v>8</v>
      </c>
      <c r="T149" s="1">
        <f t="shared" si="31"/>
        <v>14.000000000000002</v>
      </c>
      <c r="U149" s="1">
        <f t="shared" si="32"/>
        <v>78</v>
      </c>
      <c r="V149">
        <f>'QMJHL Raw'!J149</f>
        <v>8</v>
      </c>
      <c r="W149" s="1">
        <f t="shared" si="33"/>
        <v>0.75878531118101766</v>
      </c>
      <c r="X149">
        <f>'QMJHL Raw'!G149</f>
        <v>6</v>
      </c>
      <c r="Y149" s="1">
        <f t="shared" si="34"/>
        <v>0.56908898338576319</v>
      </c>
      <c r="Z149">
        <f>'QMJHL Raw'!AJ149</f>
        <v>1</v>
      </c>
      <c r="AA149">
        <f>'QMJHL Raw'!AM149</f>
        <v>2</v>
      </c>
      <c r="AB149">
        <f>'QMJHL Raw'!AP149</f>
        <v>3</v>
      </c>
      <c r="AC149" s="1">
        <f t="shared" si="35"/>
        <v>4.7003555242997308</v>
      </c>
      <c r="AD149" s="1">
        <f t="shared" si="36"/>
        <v>0.44582009114589838</v>
      </c>
      <c r="AE149" s="1">
        <f t="shared" si="37"/>
        <v>12</v>
      </c>
      <c r="AF149" s="1">
        <f t="shared" si="38"/>
        <v>9.4007110485994616</v>
      </c>
      <c r="AG149">
        <f>'QMJHL Raw'!AB149</f>
        <v>13.32</v>
      </c>
      <c r="AH149">
        <f>'QMJHL Raw'!AC149</f>
        <v>12.85</v>
      </c>
      <c r="AI149">
        <f>'QMJHL Raw'!AD149</f>
        <v>50.24</v>
      </c>
      <c r="AJ149">
        <f>'QMJHL Raw'!AE149</f>
        <v>49.3</v>
      </c>
    </row>
    <row r="150" spans="1:36" x14ac:dyDescent="0.2">
      <c r="A150" t="str">
        <f>'QMJHL Raw'!B150</f>
        <v>Evan White</v>
      </c>
      <c r="B150" t="s">
        <v>1749</v>
      </c>
      <c r="C150" t="str">
        <f>'QMJHL Raw'!C150</f>
        <v>D</v>
      </c>
      <c r="D150" t="str">
        <f t="shared" si="26"/>
        <v>D</v>
      </c>
      <c r="E150" t="str">
        <f>IF(ISNUMBER(SEARCH("/",'QMJHL Raw'!D150)),"Multiple",'QMJHL Raw'!D150)</f>
        <v>CHI</v>
      </c>
      <c r="F150" s="2">
        <f ca="1">ROUNDDOWN('QMJHL Raw'!E150+((TODAY()-42993)/365),0)</f>
        <v>18</v>
      </c>
      <c r="G150">
        <f>'QMJHL Raw'!F150</f>
        <v>4</v>
      </c>
      <c r="H150" s="1">
        <f>'QMJHL Raw'!U150</f>
        <v>7.63</v>
      </c>
      <c r="I150" s="1">
        <f>'QMJHL Raw'!T150</f>
        <v>30.54</v>
      </c>
      <c r="J150">
        <f>'QMJHL Raw'!AH150</f>
        <v>0</v>
      </c>
      <c r="K150">
        <f>'QMJHL Raw'!AI150</f>
        <v>2</v>
      </c>
      <c r="L150" s="1">
        <f t="shared" si="27"/>
        <v>0</v>
      </c>
      <c r="M150" s="1">
        <f t="shared" si="28"/>
        <v>3.9292730844793717</v>
      </c>
      <c r="N150">
        <f>'QMJHL Raw'!L150</f>
        <v>2</v>
      </c>
      <c r="O150" s="1">
        <f t="shared" si="29"/>
        <v>3.9292730844793717</v>
      </c>
      <c r="P150">
        <f>'QMJHL Raw'!AK150</f>
        <v>0</v>
      </c>
      <c r="Q150">
        <f>'QMJHL Raw'!AN150</f>
        <v>0</v>
      </c>
      <c r="R150">
        <f>'QMJHL Raw'!AQ150</f>
        <v>2</v>
      </c>
      <c r="S150" s="1">
        <f t="shared" si="30"/>
        <v>0</v>
      </c>
      <c r="T150" s="1">
        <f t="shared" si="31"/>
        <v>0</v>
      </c>
      <c r="U150" s="1">
        <f t="shared" si="32"/>
        <v>100</v>
      </c>
      <c r="V150">
        <f>'QMJHL Raw'!J150</f>
        <v>0</v>
      </c>
      <c r="W150" s="1">
        <f t="shared" si="33"/>
        <v>0</v>
      </c>
      <c r="X150">
        <f>'QMJHL Raw'!G150</f>
        <v>0</v>
      </c>
      <c r="Y150" s="1">
        <f t="shared" si="34"/>
        <v>0</v>
      </c>
      <c r="Z150">
        <f>'QMJHL Raw'!AJ150</f>
        <v>0</v>
      </c>
      <c r="AA150">
        <f>'QMJHL Raw'!AM150</f>
        <v>0</v>
      </c>
      <c r="AB150">
        <f>'QMJHL Raw'!AP150</f>
        <v>0</v>
      </c>
      <c r="AC150" s="1">
        <f t="shared" si="35"/>
        <v>0.12567070196443617</v>
      </c>
      <c r="AD150" s="1">
        <f t="shared" si="36"/>
        <v>0.24689725336824395</v>
      </c>
      <c r="AE150" s="1">
        <f t="shared" si="37"/>
        <v>0</v>
      </c>
      <c r="AF150" s="1">
        <f t="shared" si="38"/>
        <v>6.2835350982218081</v>
      </c>
      <c r="AG150">
        <f>'QMJHL Raw'!AB150</f>
        <v>11.74</v>
      </c>
      <c r="AH150">
        <f>'QMJHL Raw'!AC150</f>
        <v>12.72</v>
      </c>
      <c r="AI150">
        <f>'QMJHL Raw'!AD150</f>
        <v>49.13</v>
      </c>
      <c r="AJ150">
        <f>'QMJHL Raw'!AE150</f>
        <v>57.74</v>
      </c>
    </row>
    <row r="151" spans="1:36" x14ac:dyDescent="0.2">
      <c r="A151" t="str">
        <f>'QMJHL Raw'!B151</f>
        <v>Felix Bibeau</v>
      </c>
      <c r="B151" t="s">
        <v>1749</v>
      </c>
      <c r="C151" t="str">
        <f>'QMJHL Raw'!C151</f>
        <v>C</v>
      </c>
      <c r="D151" t="str">
        <f t="shared" si="26"/>
        <v>F</v>
      </c>
      <c r="E151" t="str">
        <f>IF(ISNUMBER(SEARCH("/",'QMJHL Raw'!D151)),"Multiple",'QMJHL Raw'!D151)</f>
        <v>ROU</v>
      </c>
      <c r="F151" s="2">
        <f ca="1">ROUNDDOWN('QMJHL Raw'!E151+((TODAY()-42993)/365),0)</f>
        <v>19</v>
      </c>
      <c r="G151">
        <f>'QMJHL Raw'!F151</f>
        <v>61</v>
      </c>
      <c r="H151" s="1">
        <f>'QMJHL Raw'!U151</f>
        <v>12.13</v>
      </c>
      <c r="I151" s="1">
        <f>'QMJHL Raw'!T151</f>
        <v>739.67</v>
      </c>
      <c r="J151">
        <f>'QMJHL Raw'!AH151</f>
        <v>44</v>
      </c>
      <c r="K151">
        <f>'QMJHL Raw'!AI151</f>
        <v>20</v>
      </c>
      <c r="L151" s="1">
        <f t="shared" si="27"/>
        <v>3.5691592196520072</v>
      </c>
      <c r="M151" s="1">
        <f t="shared" si="28"/>
        <v>1.6223450998418214</v>
      </c>
      <c r="N151">
        <f>'QMJHL Raw'!L151</f>
        <v>148</v>
      </c>
      <c r="O151" s="1">
        <f t="shared" si="29"/>
        <v>12.005353738829479</v>
      </c>
      <c r="P151">
        <f>'QMJHL Raw'!AK151</f>
        <v>16</v>
      </c>
      <c r="Q151">
        <f>'QMJHL Raw'!AN151</f>
        <v>13</v>
      </c>
      <c r="R151">
        <f>'QMJHL Raw'!AQ151</f>
        <v>119</v>
      </c>
      <c r="S151" s="1">
        <f t="shared" si="30"/>
        <v>10.810810810810811</v>
      </c>
      <c r="T151" s="1">
        <f t="shared" si="31"/>
        <v>8.7837837837837842</v>
      </c>
      <c r="U151" s="1">
        <f t="shared" si="32"/>
        <v>80.405405405405403</v>
      </c>
      <c r="V151">
        <f>'QMJHL Raw'!J151</f>
        <v>21</v>
      </c>
      <c r="W151" s="1">
        <f t="shared" si="33"/>
        <v>1.7034623548339125</v>
      </c>
      <c r="X151">
        <f>'QMJHL Raw'!G151</f>
        <v>11</v>
      </c>
      <c r="Y151" s="1">
        <f t="shared" si="34"/>
        <v>0.8922898049130018</v>
      </c>
      <c r="Z151">
        <f>'QMJHL Raw'!AJ151</f>
        <v>4</v>
      </c>
      <c r="AA151">
        <f>'QMJHL Raw'!AM151</f>
        <v>3</v>
      </c>
      <c r="AB151">
        <f>'QMJHL Raw'!AP151</f>
        <v>4</v>
      </c>
      <c r="AC151" s="1">
        <f t="shared" si="35"/>
        <v>13.795077900008881</v>
      </c>
      <c r="AD151" s="1">
        <f t="shared" si="36"/>
        <v>1.1190188516507806</v>
      </c>
      <c r="AE151" s="1">
        <f t="shared" si="37"/>
        <v>7.4324324324324325</v>
      </c>
      <c r="AF151" s="1">
        <f t="shared" si="38"/>
        <v>9.3209985810870819</v>
      </c>
      <c r="AG151">
        <f>'QMJHL Raw'!AB151</f>
        <v>12.83</v>
      </c>
      <c r="AH151">
        <f>'QMJHL Raw'!AC151</f>
        <v>13.35</v>
      </c>
      <c r="AI151">
        <f>'QMJHL Raw'!AD151</f>
        <v>59.77</v>
      </c>
      <c r="AJ151">
        <f>'QMJHL Raw'!AE151</f>
        <v>47.13</v>
      </c>
    </row>
    <row r="152" spans="1:36" x14ac:dyDescent="0.2">
      <c r="A152" t="str">
        <f>'QMJHL Raw'!B152</f>
        <v>Felix Boivin</v>
      </c>
      <c r="B152" t="s">
        <v>1749</v>
      </c>
      <c r="C152" t="str">
        <f>'QMJHL Raw'!C152</f>
        <v>D</v>
      </c>
      <c r="D152" t="str">
        <f t="shared" si="26"/>
        <v>D</v>
      </c>
      <c r="E152" t="str">
        <f>IF(ISNUMBER(SEARCH("/",'QMJHL Raw'!D152)),"Multiple",'QMJHL Raw'!D152)</f>
        <v>VIC</v>
      </c>
      <c r="F152" s="2">
        <f ca="1">ROUNDDOWN('QMJHL Raw'!E152+((TODAY()-42993)/365),0)</f>
        <v>20</v>
      </c>
      <c r="G152">
        <f>'QMJHL Raw'!F152</f>
        <v>68</v>
      </c>
      <c r="H152" s="1">
        <f>'QMJHL Raw'!U152</f>
        <v>13.64</v>
      </c>
      <c r="I152" s="1">
        <f>'QMJHL Raw'!T152</f>
        <v>927.45</v>
      </c>
      <c r="J152">
        <f>'QMJHL Raw'!AH152</f>
        <v>55</v>
      </c>
      <c r="K152">
        <f>'QMJHL Raw'!AI152</f>
        <v>42</v>
      </c>
      <c r="L152" s="1">
        <f t="shared" si="27"/>
        <v>3.5581432961345625</v>
      </c>
      <c r="M152" s="1">
        <f t="shared" si="28"/>
        <v>2.7171276079573023</v>
      </c>
      <c r="N152">
        <f>'QMJHL Raw'!L152</f>
        <v>110</v>
      </c>
      <c r="O152" s="1">
        <f t="shared" si="29"/>
        <v>7.116286592269125</v>
      </c>
      <c r="P152">
        <f>'QMJHL Raw'!AK152</f>
        <v>1</v>
      </c>
      <c r="Q152">
        <f>'QMJHL Raw'!AN152</f>
        <v>3</v>
      </c>
      <c r="R152">
        <f>'QMJHL Raw'!AQ152</f>
        <v>106</v>
      </c>
      <c r="S152" s="1">
        <f t="shared" si="30"/>
        <v>0.90909090909090906</v>
      </c>
      <c r="T152" s="1">
        <f t="shared" si="31"/>
        <v>2.7272727272727271</v>
      </c>
      <c r="U152" s="1">
        <f t="shared" si="32"/>
        <v>96.36363636363636</v>
      </c>
      <c r="V152">
        <f>'QMJHL Raw'!J152</f>
        <v>8</v>
      </c>
      <c r="W152" s="1">
        <f t="shared" si="33"/>
        <v>0.51754811580139082</v>
      </c>
      <c r="X152">
        <f>'QMJHL Raw'!G152</f>
        <v>4</v>
      </c>
      <c r="Y152" s="1">
        <f t="shared" si="34"/>
        <v>0.25877405790069541</v>
      </c>
      <c r="Z152">
        <f>'QMJHL Raw'!AJ152</f>
        <v>0</v>
      </c>
      <c r="AA152">
        <f>'QMJHL Raw'!AM152</f>
        <v>0</v>
      </c>
      <c r="AB152">
        <f>'QMJHL Raw'!AP152</f>
        <v>4</v>
      </c>
      <c r="AC152" s="1">
        <f t="shared" si="35"/>
        <v>7.446444430684088</v>
      </c>
      <c r="AD152" s="1">
        <f t="shared" si="36"/>
        <v>0.48173666056503883</v>
      </c>
      <c r="AE152" s="1">
        <f t="shared" si="37"/>
        <v>3.6363636363636362</v>
      </c>
      <c r="AF152" s="1">
        <f t="shared" si="38"/>
        <v>6.7694949369855344</v>
      </c>
      <c r="AG152">
        <f>'QMJHL Raw'!AB152</f>
        <v>13.08</v>
      </c>
      <c r="AH152">
        <f>'QMJHL Raw'!AC152</f>
        <v>13.05</v>
      </c>
      <c r="AI152">
        <f>'QMJHL Raw'!AD152</f>
        <v>55.84</v>
      </c>
      <c r="AJ152">
        <f>'QMJHL Raw'!AE152</f>
        <v>49.92</v>
      </c>
    </row>
    <row r="153" spans="1:36" x14ac:dyDescent="0.2">
      <c r="A153" t="str">
        <f>'QMJHL Raw'!B153</f>
        <v>Felix Lafrance</v>
      </c>
      <c r="B153" t="s">
        <v>1749</v>
      </c>
      <c r="C153" t="str">
        <f>'QMJHL Raw'!C153</f>
        <v>C</v>
      </c>
      <c r="D153" t="str">
        <f t="shared" si="26"/>
        <v>F</v>
      </c>
      <c r="E153" t="str">
        <f>IF(ISNUMBER(SEARCH("/",'QMJHL Raw'!D153)),"Multiple",'QMJHL Raw'!D153)</f>
        <v>BLB</v>
      </c>
      <c r="F153" s="2">
        <f ca="1">ROUNDDOWN('QMJHL Raw'!E153+((TODAY()-42993)/365),0)</f>
        <v>16</v>
      </c>
      <c r="G153">
        <f>'QMJHL Raw'!F153</f>
        <v>1</v>
      </c>
      <c r="H153" s="1">
        <f>'QMJHL Raw'!U153</f>
        <v>0</v>
      </c>
      <c r="I153" s="1">
        <f>'QMJHL Raw'!T153</f>
        <v>0</v>
      </c>
      <c r="J153">
        <f>'QMJHL Raw'!AH153</f>
        <v>0</v>
      </c>
      <c r="K153">
        <f>'QMJHL Raw'!AI153</f>
        <v>0</v>
      </c>
      <c r="L153" s="1" t="e">
        <f t="shared" si="27"/>
        <v>#DIV/0!</v>
      </c>
      <c r="M153" s="1" t="e">
        <f t="shared" si="28"/>
        <v>#DIV/0!</v>
      </c>
      <c r="N153">
        <f>'QMJHL Raw'!L153</f>
        <v>0</v>
      </c>
      <c r="O153" s="1" t="e">
        <f t="shared" si="29"/>
        <v>#DIV/0!</v>
      </c>
      <c r="P153">
        <f>'QMJHL Raw'!AK153</f>
        <v>0</v>
      </c>
      <c r="Q153">
        <f>'QMJHL Raw'!AN153</f>
        <v>0</v>
      </c>
      <c r="R153">
        <f>'QMJHL Raw'!AQ153</f>
        <v>0</v>
      </c>
      <c r="S153" s="1" t="e">
        <f t="shared" si="30"/>
        <v>#DIV/0!</v>
      </c>
      <c r="T153" s="1" t="e">
        <f t="shared" si="31"/>
        <v>#DIV/0!</v>
      </c>
      <c r="U153" s="1" t="e">
        <f t="shared" si="32"/>
        <v>#DIV/0!</v>
      </c>
      <c r="V153">
        <f>'QMJHL Raw'!J153</f>
        <v>0</v>
      </c>
      <c r="W153" s="1" t="e">
        <f t="shared" si="33"/>
        <v>#DIV/0!</v>
      </c>
      <c r="X153">
        <f>'QMJHL Raw'!G153</f>
        <v>0</v>
      </c>
      <c r="Y153" s="1" t="e">
        <f t="shared" si="34"/>
        <v>#DIV/0!</v>
      </c>
      <c r="Z153">
        <f>'QMJHL Raw'!AJ153</f>
        <v>0</v>
      </c>
      <c r="AA153">
        <f>'QMJHL Raw'!AM153</f>
        <v>0</v>
      </c>
      <c r="AB153">
        <f>'QMJHL Raw'!AP153</f>
        <v>0</v>
      </c>
      <c r="AC153" s="1">
        <f t="shared" si="35"/>
        <v>0</v>
      </c>
      <c r="AD153" s="1" t="e">
        <f t="shared" si="36"/>
        <v>#DIV/0!</v>
      </c>
      <c r="AE153" s="1" t="e">
        <f t="shared" si="37"/>
        <v>#DIV/0!</v>
      </c>
      <c r="AF153" s="1" t="e">
        <f t="shared" si="38"/>
        <v>#DIV/0!</v>
      </c>
      <c r="AG153">
        <f>'QMJHL Raw'!AB153</f>
        <v>0</v>
      </c>
      <c r="AH153">
        <f>'QMJHL Raw'!AC153</f>
        <v>0</v>
      </c>
      <c r="AI153">
        <f>'QMJHL Raw'!AD153</f>
        <v>0</v>
      </c>
      <c r="AJ153">
        <f>'QMJHL Raw'!AE153</f>
        <v>0</v>
      </c>
    </row>
    <row r="154" spans="1:36" x14ac:dyDescent="0.2">
      <c r="A154" t="str">
        <f>'QMJHL Raw'!B154</f>
        <v>Felix Lauzon</v>
      </c>
      <c r="B154" t="s">
        <v>1749</v>
      </c>
      <c r="C154" t="str">
        <f>'QMJHL Raw'!C154</f>
        <v>C</v>
      </c>
      <c r="D154" t="str">
        <f t="shared" si="26"/>
        <v>F</v>
      </c>
      <c r="E154" t="str">
        <f>IF(ISNUMBER(SEARCH("/",'QMJHL Raw'!D154)),"Multiple",'QMJHL Raw'!D154)</f>
        <v>VIC</v>
      </c>
      <c r="F154" s="2">
        <f ca="1">ROUNDDOWN('QMJHL Raw'!E154+((TODAY()-42993)/365),0)</f>
        <v>20</v>
      </c>
      <c r="G154">
        <f>'QMJHL Raw'!F154</f>
        <v>38</v>
      </c>
      <c r="H154" s="1">
        <f>'QMJHL Raw'!U154</f>
        <v>12.25</v>
      </c>
      <c r="I154" s="1">
        <f>'QMJHL Raw'!T154</f>
        <v>465.37</v>
      </c>
      <c r="J154">
        <f>'QMJHL Raw'!AH154</f>
        <v>27</v>
      </c>
      <c r="K154">
        <f>'QMJHL Raw'!AI154</f>
        <v>21</v>
      </c>
      <c r="L154" s="1">
        <f t="shared" si="27"/>
        <v>3.4811010593721123</v>
      </c>
      <c r="M154" s="1">
        <f t="shared" si="28"/>
        <v>2.7075230461783097</v>
      </c>
      <c r="N154">
        <f>'QMJHL Raw'!L154</f>
        <v>56</v>
      </c>
      <c r="O154" s="1">
        <f t="shared" si="29"/>
        <v>7.2200614564754932</v>
      </c>
      <c r="P154">
        <f>'QMJHL Raw'!AK154</f>
        <v>5</v>
      </c>
      <c r="Q154">
        <f>'QMJHL Raw'!AN154</f>
        <v>7</v>
      </c>
      <c r="R154">
        <f>'QMJHL Raw'!AQ154</f>
        <v>44</v>
      </c>
      <c r="S154" s="1">
        <f t="shared" si="30"/>
        <v>8.9285714285714288</v>
      </c>
      <c r="T154" s="1">
        <f t="shared" si="31"/>
        <v>12.5</v>
      </c>
      <c r="U154" s="1">
        <f t="shared" si="32"/>
        <v>78.571428571428569</v>
      </c>
      <c r="V154">
        <f>'QMJHL Raw'!J154</f>
        <v>13</v>
      </c>
      <c r="W154" s="1">
        <f t="shared" si="33"/>
        <v>1.6760856952532395</v>
      </c>
      <c r="X154">
        <f>'QMJHL Raw'!G154</f>
        <v>5</v>
      </c>
      <c r="Y154" s="1">
        <f t="shared" si="34"/>
        <v>0.64464834432816898</v>
      </c>
      <c r="Z154">
        <f>'QMJHL Raw'!AJ154</f>
        <v>2</v>
      </c>
      <c r="AA154">
        <f>'QMJHL Raw'!AM154</f>
        <v>1</v>
      </c>
      <c r="AB154">
        <f>'QMJHL Raw'!AP154</f>
        <v>2</v>
      </c>
      <c r="AC154" s="1">
        <f t="shared" si="35"/>
        <v>5.2641422636101982</v>
      </c>
      <c r="AD154" s="1">
        <f t="shared" si="36"/>
        <v>0.67870411890885085</v>
      </c>
      <c r="AE154" s="1">
        <f t="shared" si="37"/>
        <v>8.9285714285714288</v>
      </c>
      <c r="AF154" s="1">
        <f t="shared" si="38"/>
        <v>9.4002540421610661</v>
      </c>
      <c r="AG154">
        <f>'QMJHL Raw'!AB154</f>
        <v>13.61</v>
      </c>
      <c r="AH154">
        <f>'QMJHL Raw'!AC154</f>
        <v>13.11</v>
      </c>
      <c r="AI154">
        <f>'QMJHL Raw'!AD154</f>
        <v>56.59</v>
      </c>
      <c r="AJ154">
        <f>'QMJHL Raw'!AE154</f>
        <v>49.76</v>
      </c>
    </row>
    <row r="155" spans="1:36" x14ac:dyDescent="0.2">
      <c r="A155" t="str">
        <f>'QMJHL Raw'!B155</f>
        <v>Felix Meunier</v>
      </c>
      <c r="B155" t="s">
        <v>1749</v>
      </c>
      <c r="C155" t="str">
        <f>'QMJHL Raw'!C155</f>
        <v>LW</v>
      </c>
      <c r="D155" t="str">
        <f t="shared" si="26"/>
        <v>F</v>
      </c>
      <c r="E155" t="str">
        <f>IF(ISNUMBER(SEARCH("/",'QMJHL Raw'!D155)),"Multiple",'QMJHL Raw'!D155)</f>
        <v>BAT</v>
      </c>
      <c r="F155" s="2">
        <f ca="1">ROUNDDOWN('QMJHL Raw'!E155+((TODAY()-42993)/365),0)</f>
        <v>18</v>
      </c>
      <c r="G155">
        <f>'QMJHL Raw'!F155</f>
        <v>13</v>
      </c>
      <c r="H155" s="1">
        <f>'QMJHL Raw'!U155</f>
        <v>11.02</v>
      </c>
      <c r="I155" s="1">
        <f>'QMJHL Raw'!T155</f>
        <v>143.28</v>
      </c>
      <c r="J155">
        <f>'QMJHL Raw'!AH155</f>
        <v>4</v>
      </c>
      <c r="K155">
        <f>'QMJHL Raw'!AI155</f>
        <v>8</v>
      </c>
      <c r="L155" s="1">
        <f t="shared" si="27"/>
        <v>1.675041876046901</v>
      </c>
      <c r="M155" s="1">
        <f t="shared" si="28"/>
        <v>3.350083752093802</v>
      </c>
      <c r="N155">
        <f>'QMJHL Raw'!L155</f>
        <v>16</v>
      </c>
      <c r="O155" s="1">
        <f t="shared" si="29"/>
        <v>6.7001675041876041</v>
      </c>
      <c r="P155">
        <f>'QMJHL Raw'!AK155</f>
        <v>1</v>
      </c>
      <c r="Q155">
        <f>'QMJHL Raw'!AN155</f>
        <v>2</v>
      </c>
      <c r="R155">
        <f>'QMJHL Raw'!AQ155</f>
        <v>13</v>
      </c>
      <c r="S155" s="1">
        <f t="shared" si="30"/>
        <v>6.25</v>
      </c>
      <c r="T155" s="1">
        <f t="shared" si="31"/>
        <v>12.5</v>
      </c>
      <c r="U155" s="1">
        <f t="shared" si="32"/>
        <v>81.25</v>
      </c>
      <c r="V155">
        <f>'QMJHL Raw'!J155</f>
        <v>3</v>
      </c>
      <c r="W155" s="1">
        <f t="shared" si="33"/>
        <v>1.2562814070351758</v>
      </c>
      <c r="X155">
        <f>'QMJHL Raw'!G155</f>
        <v>2</v>
      </c>
      <c r="Y155" s="1">
        <f t="shared" si="34"/>
        <v>0.83752093802345051</v>
      </c>
      <c r="Z155">
        <f>'QMJHL Raw'!AJ155</f>
        <v>1</v>
      </c>
      <c r="AA155">
        <f>'QMJHL Raw'!AM155</f>
        <v>0</v>
      </c>
      <c r="AB155">
        <f>'QMJHL Raw'!AP155</f>
        <v>1</v>
      </c>
      <c r="AC155" s="1">
        <f t="shared" si="35"/>
        <v>1.4239943752812745</v>
      </c>
      <c r="AD155" s="1">
        <f t="shared" si="36"/>
        <v>0.5963125524628452</v>
      </c>
      <c r="AE155" s="1">
        <f t="shared" si="37"/>
        <v>12.5</v>
      </c>
      <c r="AF155" s="1">
        <f t="shared" si="38"/>
        <v>8.8999648455079647</v>
      </c>
      <c r="AG155">
        <f>'QMJHL Raw'!AB155</f>
        <v>12.66</v>
      </c>
      <c r="AH155">
        <f>'QMJHL Raw'!AC155</f>
        <v>12.96</v>
      </c>
      <c r="AI155">
        <f>'QMJHL Raw'!AD155</f>
        <v>52.82</v>
      </c>
      <c r="AJ155">
        <f>'QMJHL Raw'!AE155</f>
        <v>50.33</v>
      </c>
    </row>
    <row r="156" spans="1:36" x14ac:dyDescent="0.2">
      <c r="A156" t="str">
        <f>'QMJHL Raw'!B156</f>
        <v>Felix Pare</v>
      </c>
      <c r="B156" t="s">
        <v>1749</v>
      </c>
      <c r="C156" t="str">
        <f>'QMJHL Raw'!C156</f>
        <v>RW</v>
      </c>
      <c r="D156" t="str">
        <f t="shared" si="26"/>
        <v>F</v>
      </c>
      <c r="E156" t="str">
        <f>IF(ISNUMBER(SEARCH("/",'QMJHL Raw'!D156)),"Multiple",'QMJHL Raw'!D156)</f>
        <v>VIC</v>
      </c>
      <c r="F156" s="2">
        <f ca="1">ROUNDDOWN('QMJHL Raw'!E156+((TODAY()-42993)/365),0)</f>
        <v>18</v>
      </c>
      <c r="G156">
        <f>'QMJHL Raw'!F156</f>
        <v>51</v>
      </c>
      <c r="H156" s="1">
        <f>'QMJHL Raw'!U156</f>
        <v>8.2200000000000006</v>
      </c>
      <c r="I156" s="1">
        <f>'QMJHL Raw'!T156</f>
        <v>419.02</v>
      </c>
      <c r="J156">
        <f>'QMJHL Raw'!AH156</f>
        <v>10</v>
      </c>
      <c r="K156">
        <f>'QMJHL Raw'!AI156</f>
        <v>18</v>
      </c>
      <c r="L156" s="1">
        <f t="shared" si="27"/>
        <v>1.4319125578731327</v>
      </c>
      <c r="M156" s="1">
        <f t="shared" si="28"/>
        <v>2.577442604171639</v>
      </c>
      <c r="N156">
        <f>'QMJHL Raw'!L156</f>
        <v>29</v>
      </c>
      <c r="O156" s="1">
        <f t="shared" si="29"/>
        <v>4.1525464178320846</v>
      </c>
      <c r="P156">
        <f>'QMJHL Raw'!AK156</f>
        <v>1</v>
      </c>
      <c r="Q156">
        <f>'QMJHL Raw'!AN156</f>
        <v>2</v>
      </c>
      <c r="R156">
        <f>'QMJHL Raw'!AQ156</f>
        <v>26</v>
      </c>
      <c r="S156" s="1">
        <f t="shared" si="30"/>
        <v>3.4482758620689653</v>
      </c>
      <c r="T156" s="1">
        <f t="shared" si="31"/>
        <v>6.8965517241379306</v>
      </c>
      <c r="U156" s="1">
        <f t="shared" si="32"/>
        <v>89.65517241379311</v>
      </c>
      <c r="V156">
        <f>'QMJHL Raw'!J156</f>
        <v>2</v>
      </c>
      <c r="W156" s="1">
        <f t="shared" si="33"/>
        <v>0.28638251157462652</v>
      </c>
      <c r="X156">
        <f>'QMJHL Raw'!G156</f>
        <v>0</v>
      </c>
      <c r="Y156" s="1">
        <f t="shared" si="34"/>
        <v>0</v>
      </c>
      <c r="Z156">
        <f>'QMJHL Raw'!AJ156</f>
        <v>0</v>
      </c>
      <c r="AA156">
        <f>'QMJHL Raw'!AM156</f>
        <v>0</v>
      </c>
      <c r="AB156">
        <f>'QMJHL Raw'!AP156</f>
        <v>0</v>
      </c>
      <c r="AC156" s="1">
        <f t="shared" si="35"/>
        <v>2.2408539380501096</v>
      </c>
      <c r="AD156" s="1">
        <f t="shared" si="36"/>
        <v>0.32087068942534147</v>
      </c>
      <c r="AE156" s="1">
        <f t="shared" si="37"/>
        <v>0</v>
      </c>
      <c r="AF156" s="1">
        <f t="shared" si="38"/>
        <v>7.7270825450003775</v>
      </c>
      <c r="AG156">
        <f>'QMJHL Raw'!AB156</f>
        <v>11.75</v>
      </c>
      <c r="AH156">
        <f>'QMJHL Raw'!AC156</f>
        <v>12.74</v>
      </c>
      <c r="AI156">
        <f>'QMJHL Raw'!AD156</f>
        <v>51.04</v>
      </c>
      <c r="AJ156">
        <f>'QMJHL Raw'!AE156</f>
        <v>51.29</v>
      </c>
    </row>
    <row r="157" spans="1:36" x14ac:dyDescent="0.2">
      <c r="A157" t="str">
        <f>'QMJHL Raw'!B157</f>
        <v>Felix Robert</v>
      </c>
      <c r="B157" t="s">
        <v>1749</v>
      </c>
      <c r="C157" t="str">
        <f>'QMJHL Raw'!C157</f>
        <v>C</v>
      </c>
      <c r="D157" t="str">
        <f t="shared" si="26"/>
        <v>F</v>
      </c>
      <c r="E157" t="str">
        <f>IF(ISNUMBER(SEARCH("/",'QMJHL Raw'!D157)),"Multiple",'QMJHL Raw'!D157)</f>
        <v>SHE</v>
      </c>
      <c r="F157" s="2">
        <f ca="1">ROUNDDOWN('QMJHL Raw'!E157+((TODAY()-42993)/365),0)</f>
        <v>18</v>
      </c>
      <c r="G157">
        <f>'QMJHL Raw'!F157</f>
        <v>66</v>
      </c>
      <c r="H157" s="1">
        <f>'QMJHL Raw'!U157</f>
        <v>12.69</v>
      </c>
      <c r="I157" s="1">
        <f>'QMJHL Raw'!T157</f>
        <v>837.68</v>
      </c>
      <c r="J157">
        <f>'QMJHL Raw'!AH157</f>
        <v>48</v>
      </c>
      <c r="K157">
        <f>'QMJHL Raw'!AI157</f>
        <v>31</v>
      </c>
      <c r="L157" s="1">
        <f t="shared" si="27"/>
        <v>3.438067042307325</v>
      </c>
      <c r="M157" s="1">
        <f t="shared" si="28"/>
        <v>2.2204182981568144</v>
      </c>
      <c r="N157">
        <f>'QMJHL Raw'!L157</f>
        <v>113</v>
      </c>
      <c r="O157" s="1">
        <f t="shared" si="29"/>
        <v>8.0937828287651605</v>
      </c>
      <c r="P157">
        <f>'QMJHL Raw'!AK157</f>
        <v>17</v>
      </c>
      <c r="Q157">
        <f>'QMJHL Raw'!AN157</f>
        <v>30</v>
      </c>
      <c r="R157">
        <f>'QMJHL Raw'!AQ157</f>
        <v>66</v>
      </c>
      <c r="S157" s="1">
        <f t="shared" si="30"/>
        <v>15.044247787610621</v>
      </c>
      <c r="T157" s="1">
        <f t="shared" si="31"/>
        <v>26.548672566371685</v>
      </c>
      <c r="U157" s="1">
        <f t="shared" si="32"/>
        <v>58.407079646017699</v>
      </c>
      <c r="V157">
        <f>'QMJHL Raw'!J157</f>
        <v>24</v>
      </c>
      <c r="W157" s="1">
        <f t="shared" si="33"/>
        <v>1.7190335211536625</v>
      </c>
      <c r="X157">
        <f>'QMJHL Raw'!G157</f>
        <v>10</v>
      </c>
      <c r="Y157" s="1">
        <f t="shared" si="34"/>
        <v>0.7162639671473594</v>
      </c>
      <c r="Z157">
        <f>'QMJHL Raw'!AJ157</f>
        <v>3</v>
      </c>
      <c r="AA157">
        <f>'QMJHL Raw'!AM157</f>
        <v>3</v>
      </c>
      <c r="AB157">
        <f>'QMJHL Raw'!AP157</f>
        <v>4</v>
      </c>
      <c r="AC157" s="1">
        <f t="shared" si="35"/>
        <v>13.753375321311736</v>
      </c>
      <c r="AD157" s="1">
        <f t="shared" si="36"/>
        <v>0.98510471693093338</v>
      </c>
      <c r="AE157" s="1">
        <f t="shared" si="37"/>
        <v>8.8495575221238933</v>
      </c>
      <c r="AF157" s="1">
        <f t="shared" si="38"/>
        <v>12.171128602930741</v>
      </c>
      <c r="AG157">
        <f>'QMJHL Raw'!AB157</f>
        <v>13.77</v>
      </c>
      <c r="AH157">
        <f>'QMJHL Raw'!AC157</f>
        <v>12.9</v>
      </c>
      <c r="AI157">
        <f>'QMJHL Raw'!AD157</f>
        <v>52.66</v>
      </c>
      <c r="AJ157">
        <f>'QMJHL Raw'!AE157</f>
        <v>49.94</v>
      </c>
    </row>
    <row r="158" spans="1:36" x14ac:dyDescent="0.2">
      <c r="A158" t="str">
        <f>'QMJHL Raw'!B158</f>
        <v>Felix-Antoine Drolet</v>
      </c>
      <c r="B158" t="s">
        <v>1749</v>
      </c>
      <c r="C158" t="str">
        <f>'QMJHL Raw'!C158</f>
        <v>D</v>
      </c>
      <c r="D158" t="str">
        <f t="shared" si="26"/>
        <v>D</v>
      </c>
      <c r="E158" t="str">
        <f>IF(ISNUMBER(SEARCH("/",'QMJHL Raw'!D158)),"Multiple",'QMJHL Raw'!D158)</f>
        <v>BAT</v>
      </c>
      <c r="F158" s="2">
        <f ca="1">ROUNDDOWN('QMJHL Raw'!E158+((TODAY()-42993)/365),0)</f>
        <v>17</v>
      </c>
      <c r="G158">
        <f>'QMJHL Raw'!F158</f>
        <v>58</v>
      </c>
      <c r="H158" s="1">
        <f>'QMJHL Raw'!U158</f>
        <v>10.46</v>
      </c>
      <c r="I158" s="1">
        <f>'QMJHL Raw'!T158</f>
        <v>606.89</v>
      </c>
      <c r="J158">
        <f>'QMJHL Raw'!AH158</f>
        <v>26</v>
      </c>
      <c r="K158">
        <f>'QMJHL Raw'!AI158</f>
        <v>25</v>
      </c>
      <c r="L158" s="1">
        <f t="shared" si="27"/>
        <v>2.5704822949793207</v>
      </c>
      <c r="M158" s="1">
        <f t="shared" si="28"/>
        <v>2.4716175913262703</v>
      </c>
      <c r="N158">
        <f>'QMJHL Raw'!L158</f>
        <v>43</v>
      </c>
      <c r="O158" s="1">
        <f t="shared" si="29"/>
        <v>4.2511822570811848</v>
      </c>
      <c r="P158">
        <f>'QMJHL Raw'!AK158</f>
        <v>1</v>
      </c>
      <c r="Q158">
        <f>'QMJHL Raw'!AN158</f>
        <v>1</v>
      </c>
      <c r="R158">
        <f>'QMJHL Raw'!AQ158</f>
        <v>41</v>
      </c>
      <c r="S158" s="1">
        <f t="shared" si="30"/>
        <v>2.3255813953488373</v>
      </c>
      <c r="T158" s="1">
        <f t="shared" si="31"/>
        <v>2.3255813953488373</v>
      </c>
      <c r="U158" s="1">
        <f t="shared" si="32"/>
        <v>95.348837209302332</v>
      </c>
      <c r="V158">
        <f>'QMJHL Raw'!J158</f>
        <v>4</v>
      </c>
      <c r="W158" s="1">
        <f t="shared" si="33"/>
        <v>0.39545881461220322</v>
      </c>
      <c r="X158">
        <f>'QMJHL Raw'!G158</f>
        <v>2</v>
      </c>
      <c r="Y158" s="1">
        <f t="shared" si="34"/>
        <v>0.19772940730610161</v>
      </c>
      <c r="Z158">
        <f>'QMJHL Raw'!AJ158</f>
        <v>0</v>
      </c>
      <c r="AA158">
        <f>'QMJHL Raw'!AM158</f>
        <v>1</v>
      </c>
      <c r="AB158">
        <f>'QMJHL Raw'!AP158</f>
        <v>1</v>
      </c>
      <c r="AC158" s="1">
        <f t="shared" si="35"/>
        <v>3.0046217887268494</v>
      </c>
      <c r="AD158" s="1">
        <f t="shared" si="36"/>
        <v>0.29705104273197941</v>
      </c>
      <c r="AE158" s="1">
        <f t="shared" si="37"/>
        <v>4.6511627906976747</v>
      </c>
      <c r="AF158" s="1">
        <f t="shared" si="38"/>
        <v>6.9874925319229053</v>
      </c>
      <c r="AG158">
        <f>'QMJHL Raw'!AB158</f>
        <v>12.97</v>
      </c>
      <c r="AH158">
        <f>'QMJHL Raw'!AC158</f>
        <v>12.47</v>
      </c>
      <c r="AI158">
        <f>'QMJHL Raw'!AD158</f>
        <v>58.63</v>
      </c>
      <c r="AJ158">
        <f>'QMJHL Raw'!AE158</f>
        <v>48.38</v>
      </c>
    </row>
    <row r="159" spans="1:36" x14ac:dyDescent="0.2">
      <c r="A159" t="str">
        <f>'QMJHL Raw'!B159</f>
        <v>Felix-Antoine Marcotty</v>
      </c>
      <c r="B159" t="s">
        <v>1749</v>
      </c>
      <c r="C159" t="str">
        <f>'QMJHL Raw'!C159</f>
        <v>RW</v>
      </c>
      <c r="D159" t="str">
        <f t="shared" si="26"/>
        <v>F</v>
      </c>
      <c r="E159" t="str">
        <f>IF(ISNUMBER(SEARCH("/",'QMJHL Raw'!D159)),"Multiple",'QMJHL Raw'!D159)</f>
        <v>CHI</v>
      </c>
      <c r="F159" s="2">
        <f ca="1">ROUNDDOWN('QMJHL Raw'!E159+((TODAY()-42993)/365),0)</f>
        <v>17</v>
      </c>
      <c r="G159">
        <f>'QMJHL Raw'!F159</f>
        <v>59</v>
      </c>
      <c r="H159" s="1">
        <f>'QMJHL Raw'!U159</f>
        <v>10.49</v>
      </c>
      <c r="I159" s="1">
        <f>'QMJHL Raw'!T159</f>
        <v>619.01</v>
      </c>
      <c r="J159">
        <f>'QMJHL Raw'!AH159</f>
        <v>34</v>
      </c>
      <c r="K159">
        <f>'QMJHL Raw'!AI159</f>
        <v>17</v>
      </c>
      <c r="L159" s="1">
        <f t="shared" si="27"/>
        <v>3.295584885543045</v>
      </c>
      <c r="M159" s="1">
        <f t="shared" si="28"/>
        <v>1.6477924427715225</v>
      </c>
      <c r="N159">
        <f>'QMJHL Raw'!L159</f>
        <v>79</v>
      </c>
      <c r="O159" s="1">
        <f t="shared" si="29"/>
        <v>7.6573884105264858</v>
      </c>
      <c r="P159">
        <f>'QMJHL Raw'!AK159</f>
        <v>5</v>
      </c>
      <c r="Q159">
        <f>'QMJHL Raw'!AN159</f>
        <v>10</v>
      </c>
      <c r="R159">
        <f>'QMJHL Raw'!AQ159</f>
        <v>64</v>
      </c>
      <c r="S159" s="1">
        <f t="shared" si="30"/>
        <v>6.3291139240506329</v>
      </c>
      <c r="T159" s="1">
        <f t="shared" si="31"/>
        <v>12.658227848101266</v>
      </c>
      <c r="U159" s="1">
        <f t="shared" si="32"/>
        <v>81.012658227848107</v>
      </c>
      <c r="V159">
        <f>'QMJHL Raw'!J159</f>
        <v>16</v>
      </c>
      <c r="W159" s="1">
        <f t="shared" si="33"/>
        <v>1.550863475549668</v>
      </c>
      <c r="X159">
        <f>'QMJHL Raw'!G159</f>
        <v>10</v>
      </c>
      <c r="Y159" s="1">
        <f t="shared" si="34"/>
        <v>0.96928967221854267</v>
      </c>
      <c r="Z159">
        <f>'QMJHL Raw'!AJ159</f>
        <v>1</v>
      </c>
      <c r="AA159">
        <f>'QMJHL Raw'!AM159</f>
        <v>3</v>
      </c>
      <c r="AB159">
        <f>'QMJHL Raw'!AP159</f>
        <v>6</v>
      </c>
      <c r="AC159" s="1">
        <f t="shared" si="35"/>
        <v>7.0571365254241538</v>
      </c>
      <c r="AD159" s="1">
        <f t="shared" si="36"/>
        <v>0.68404095495298822</v>
      </c>
      <c r="AE159" s="1">
        <f t="shared" si="37"/>
        <v>12.658227848101266</v>
      </c>
      <c r="AF159" s="1">
        <f t="shared" si="38"/>
        <v>8.9330842093976628</v>
      </c>
      <c r="AG159">
        <f>'QMJHL Raw'!AB159</f>
        <v>12.86</v>
      </c>
      <c r="AH159">
        <f>'QMJHL Raw'!AC159</f>
        <v>13.04</v>
      </c>
      <c r="AI159">
        <f>'QMJHL Raw'!AD159</f>
        <v>47.08</v>
      </c>
      <c r="AJ159">
        <f>'QMJHL Raw'!AE159</f>
        <v>49.02</v>
      </c>
    </row>
    <row r="160" spans="1:36" x14ac:dyDescent="0.2">
      <c r="A160" t="str">
        <f>'QMJHL Raw'!B160</f>
        <v>Felix-Antoine Tourigny</v>
      </c>
      <c r="B160" t="s">
        <v>1749</v>
      </c>
      <c r="C160" t="str">
        <f>'QMJHL Raw'!C160</f>
        <v>C</v>
      </c>
      <c r="D160" t="str">
        <f t="shared" si="26"/>
        <v>F</v>
      </c>
      <c r="E160" t="str">
        <f>IF(ISNUMBER(SEARCH("/",'QMJHL Raw'!D160)),"Multiple",'QMJHL Raw'!D160)</f>
        <v>ROU</v>
      </c>
      <c r="F160" s="2">
        <f ca="1">ROUNDDOWN('QMJHL Raw'!E160+((TODAY()-42993)/365),0)</f>
        <v>18</v>
      </c>
      <c r="G160">
        <f>'QMJHL Raw'!F160</f>
        <v>7</v>
      </c>
      <c r="H160" s="1">
        <f>'QMJHL Raw'!U160</f>
        <v>6.56</v>
      </c>
      <c r="I160" s="1">
        <f>'QMJHL Raw'!T160</f>
        <v>45.91</v>
      </c>
      <c r="J160">
        <f>'QMJHL Raw'!AH160</f>
        <v>1</v>
      </c>
      <c r="K160">
        <f>'QMJHL Raw'!AI160</f>
        <v>1</v>
      </c>
      <c r="L160" s="1">
        <f t="shared" si="27"/>
        <v>1.3069048137660642</v>
      </c>
      <c r="M160" s="1">
        <f t="shared" si="28"/>
        <v>1.3069048137660642</v>
      </c>
      <c r="N160">
        <f>'QMJHL Raw'!L160</f>
        <v>0</v>
      </c>
      <c r="O160" s="1">
        <f t="shared" si="29"/>
        <v>0</v>
      </c>
      <c r="P160">
        <f>'QMJHL Raw'!AK160</f>
        <v>0</v>
      </c>
      <c r="Q160">
        <f>'QMJHL Raw'!AN160</f>
        <v>0</v>
      </c>
      <c r="R160">
        <f>'QMJHL Raw'!AQ160</f>
        <v>0</v>
      </c>
      <c r="S160" s="1" t="e">
        <f t="shared" si="30"/>
        <v>#DIV/0!</v>
      </c>
      <c r="T160" s="1" t="e">
        <f t="shared" si="31"/>
        <v>#DIV/0!</v>
      </c>
      <c r="U160" s="1" t="e">
        <f t="shared" si="32"/>
        <v>#DIV/0!</v>
      </c>
      <c r="V160">
        <f>'QMJHL Raw'!J160</f>
        <v>0</v>
      </c>
      <c r="W160" s="1">
        <f t="shared" si="33"/>
        <v>0</v>
      </c>
      <c r="X160">
        <f>'QMJHL Raw'!G160</f>
        <v>0</v>
      </c>
      <c r="Y160" s="1">
        <f t="shared" si="34"/>
        <v>0</v>
      </c>
      <c r="Z160">
        <f>'QMJHL Raw'!AJ160</f>
        <v>0</v>
      </c>
      <c r="AA160">
        <f>'QMJHL Raw'!AM160</f>
        <v>0</v>
      </c>
      <c r="AB160">
        <f>'QMJHL Raw'!AP160</f>
        <v>0</v>
      </c>
      <c r="AC160" s="1">
        <f t="shared" si="35"/>
        <v>0</v>
      </c>
      <c r="AD160" s="1">
        <f t="shared" si="36"/>
        <v>0</v>
      </c>
      <c r="AE160" s="1" t="e">
        <f t="shared" si="37"/>
        <v>#DIV/0!</v>
      </c>
      <c r="AF160" s="1" t="e">
        <f t="shared" si="38"/>
        <v>#DIV/0!</v>
      </c>
      <c r="AG160">
        <f>'QMJHL Raw'!AB160</f>
        <v>11.78</v>
      </c>
      <c r="AH160">
        <f>'QMJHL Raw'!AC160</f>
        <v>11.28</v>
      </c>
      <c r="AI160">
        <f>'QMJHL Raw'!AD160</f>
        <v>49.12</v>
      </c>
      <c r="AJ160">
        <f>'QMJHL Raw'!AE160</f>
        <v>33.86</v>
      </c>
    </row>
    <row r="161" spans="1:36" x14ac:dyDescent="0.2">
      <c r="A161" t="str">
        <f>'QMJHL Raw'!B161</f>
        <v>Filip Zadina</v>
      </c>
      <c r="B161" t="s">
        <v>1749</v>
      </c>
      <c r="C161" t="str">
        <f>'QMJHL Raw'!C161</f>
        <v>RW</v>
      </c>
      <c r="D161" t="str">
        <f t="shared" si="26"/>
        <v>F</v>
      </c>
      <c r="E161" t="str">
        <f>IF(ISNUMBER(SEARCH("/",'QMJHL Raw'!D161)),"Multiple",'QMJHL Raw'!D161)</f>
        <v>HAL</v>
      </c>
      <c r="F161" s="2">
        <f ca="1">ROUNDDOWN('QMJHL Raw'!E161+((TODAY()-42993)/365),0)</f>
        <v>18</v>
      </c>
      <c r="G161">
        <f>'QMJHL Raw'!F161</f>
        <v>57</v>
      </c>
      <c r="H161" s="1">
        <f>'QMJHL Raw'!U161</f>
        <v>16.760000000000002</v>
      </c>
      <c r="I161" s="1">
        <f>'QMJHL Raw'!T161</f>
        <v>955.04</v>
      </c>
      <c r="J161">
        <f>'QMJHL Raw'!AH161</f>
        <v>72</v>
      </c>
      <c r="K161">
        <f>'QMJHL Raw'!AI161</f>
        <v>48</v>
      </c>
      <c r="L161" s="1">
        <f t="shared" si="27"/>
        <v>4.5233707488691577</v>
      </c>
      <c r="M161" s="1">
        <f t="shared" si="28"/>
        <v>3.0155804992461048</v>
      </c>
      <c r="N161">
        <f>'QMJHL Raw'!L161</f>
        <v>182</v>
      </c>
      <c r="O161" s="1">
        <f t="shared" si="29"/>
        <v>11.434076059641482</v>
      </c>
      <c r="P161">
        <f>'QMJHL Raw'!AK161</f>
        <v>22</v>
      </c>
      <c r="Q161">
        <f>'QMJHL Raw'!AN161</f>
        <v>27</v>
      </c>
      <c r="R161">
        <f>'QMJHL Raw'!AQ161</f>
        <v>133</v>
      </c>
      <c r="S161" s="1">
        <f t="shared" si="30"/>
        <v>12.087912087912088</v>
      </c>
      <c r="T161" s="1">
        <f t="shared" si="31"/>
        <v>14.835164835164836</v>
      </c>
      <c r="U161" s="1">
        <f t="shared" si="32"/>
        <v>73.076923076923066</v>
      </c>
      <c r="V161">
        <f>'QMJHL Raw'!J161</f>
        <v>47</v>
      </c>
      <c r="W161" s="1">
        <f t="shared" si="33"/>
        <v>2.9527559055118111</v>
      </c>
      <c r="X161">
        <f>'QMJHL Raw'!G161</f>
        <v>33</v>
      </c>
      <c r="Y161" s="1">
        <f t="shared" si="34"/>
        <v>2.0732115932316972</v>
      </c>
      <c r="Z161">
        <f>'QMJHL Raw'!AJ161</f>
        <v>7</v>
      </c>
      <c r="AA161">
        <f>'QMJHL Raw'!AM161</f>
        <v>8</v>
      </c>
      <c r="AB161">
        <f>'QMJHL Raw'!AP161</f>
        <v>18</v>
      </c>
      <c r="AC161" s="1">
        <f t="shared" si="35"/>
        <v>18.675106516947633</v>
      </c>
      <c r="AD161" s="1">
        <f t="shared" si="36"/>
        <v>1.1732559798718984</v>
      </c>
      <c r="AE161" s="1">
        <f t="shared" si="37"/>
        <v>18.131868131868131</v>
      </c>
      <c r="AF161" s="1">
        <f t="shared" si="38"/>
        <v>10.261047536784416</v>
      </c>
      <c r="AG161">
        <f>'QMJHL Raw'!AB161</f>
        <v>14.36</v>
      </c>
      <c r="AH161">
        <f>'QMJHL Raw'!AC161</f>
        <v>13.45</v>
      </c>
      <c r="AI161">
        <f>'QMJHL Raw'!AD161</f>
        <v>54.66</v>
      </c>
      <c r="AJ161">
        <f>'QMJHL Raw'!AE161</f>
        <v>51.34</v>
      </c>
    </row>
    <row r="162" spans="1:36" x14ac:dyDescent="0.2">
      <c r="A162" t="str">
        <f>'QMJHL Raw'!B162</f>
        <v>Frederic Abraham</v>
      </c>
      <c r="B162" t="s">
        <v>1749</v>
      </c>
      <c r="C162" t="str">
        <f>'QMJHL Raw'!C162</f>
        <v>C</v>
      </c>
      <c r="D162" t="str">
        <f t="shared" si="26"/>
        <v>F</v>
      </c>
      <c r="E162" t="str">
        <f>IF(ISNUMBER(SEARCH("/",'QMJHL Raw'!D162)),"Multiple",'QMJHL Raw'!D162)</f>
        <v>VDO</v>
      </c>
      <c r="F162" s="2">
        <f ca="1">ROUNDDOWN('QMJHL Raw'!E162+((TODAY()-42993)/365),0)</f>
        <v>17</v>
      </c>
      <c r="G162">
        <f>'QMJHL Raw'!F162</f>
        <v>31</v>
      </c>
      <c r="H162" s="1">
        <f>'QMJHL Raw'!U162</f>
        <v>9.67</v>
      </c>
      <c r="I162" s="1">
        <f>'QMJHL Raw'!T162</f>
        <v>299.64</v>
      </c>
      <c r="J162">
        <f>'QMJHL Raw'!AH162</f>
        <v>7</v>
      </c>
      <c r="K162">
        <f>'QMJHL Raw'!AI162</f>
        <v>13</v>
      </c>
      <c r="L162" s="1">
        <f t="shared" si="27"/>
        <v>1.4016820184221066</v>
      </c>
      <c r="M162" s="1">
        <f t="shared" si="28"/>
        <v>2.6031237484981982</v>
      </c>
      <c r="N162">
        <f>'QMJHL Raw'!L162</f>
        <v>20</v>
      </c>
      <c r="O162" s="1">
        <f t="shared" si="29"/>
        <v>4.0048057669203043</v>
      </c>
      <c r="P162">
        <f>'QMJHL Raw'!AK162</f>
        <v>1</v>
      </c>
      <c r="Q162">
        <f>'QMJHL Raw'!AN162</f>
        <v>3</v>
      </c>
      <c r="R162">
        <f>'QMJHL Raw'!AQ162</f>
        <v>16</v>
      </c>
      <c r="S162" s="1">
        <f t="shared" si="30"/>
        <v>5</v>
      </c>
      <c r="T162" s="1">
        <f t="shared" si="31"/>
        <v>15</v>
      </c>
      <c r="U162" s="1">
        <f t="shared" si="32"/>
        <v>80</v>
      </c>
      <c r="V162">
        <f>'QMJHL Raw'!J162</f>
        <v>5</v>
      </c>
      <c r="W162" s="1">
        <f t="shared" si="33"/>
        <v>1.0012014417300761</v>
      </c>
      <c r="X162">
        <f>'QMJHL Raw'!G162</f>
        <v>1</v>
      </c>
      <c r="Y162" s="1">
        <f t="shared" si="34"/>
        <v>0.20024028834601523</v>
      </c>
      <c r="Z162">
        <f>'QMJHL Raw'!AJ162</f>
        <v>0</v>
      </c>
      <c r="AA162">
        <f>'QMJHL Raw'!AM162</f>
        <v>1</v>
      </c>
      <c r="AB162">
        <f>'QMJHL Raw'!AP162</f>
        <v>0</v>
      </c>
      <c r="AC162" s="1">
        <f t="shared" si="35"/>
        <v>1.7912628422844605</v>
      </c>
      <c r="AD162" s="1">
        <f t="shared" si="36"/>
        <v>0.35868298804254317</v>
      </c>
      <c r="AE162" s="1">
        <f t="shared" si="37"/>
        <v>5</v>
      </c>
      <c r="AF162" s="1">
        <f t="shared" si="38"/>
        <v>8.9563142114223027</v>
      </c>
      <c r="AG162">
        <f>'QMJHL Raw'!AB162</f>
        <v>12.98</v>
      </c>
      <c r="AH162">
        <f>'QMJHL Raw'!AC162</f>
        <v>12.59</v>
      </c>
      <c r="AI162">
        <f>'QMJHL Raw'!AD162</f>
        <v>37.590000000000003</v>
      </c>
      <c r="AJ162">
        <f>'QMJHL Raw'!AE162</f>
        <v>53.03</v>
      </c>
    </row>
    <row r="163" spans="1:36" x14ac:dyDescent="0.2">
      <c r="A163" t="str">
        <f>'QMJHL Raw'!B163</f>
        <v>Frederick Denicourt-Fournier</v>
      </c>
      <c r="B163" t="s">
        <v>1749</v>
      </c>
      <c r="C163" t="str">
        <f>'QMJHL Raw'!C163</f>
        <v>D</v>
      </c>
      <c r="D163" t="str">
        <f t="shared" si="26"/>
        <v>D</v>
      </c>
      <c r="E163" t="str">
        <f>IF(ISNUMBER(SEARCH("/",'QMJHL Raw'!D163)),"Multiple",'QMJHL Raw'!D163)</f>
        <v>VDO</v>
      </c>
      <c r="F163" s="2">
        <f ca="1">ROUNDDOWN('QMJHL Raw'!E163+((TODAY()-42993)/365),0)</f>
        <v>19</v>
      </c>
      <c r="G163">
        <f>'QMJHL Raw'!F163</f>
        <v>2</v>
      </c>
      <c r="H163" s="1">
        <f>'QMJHL Raw'!U163</f>
        <v>11.39</v>
      </c>
      <c r="I163" s="1">
        <f>'QMJHL Raw'!T163</f>
        <v>22.78</v>
      </c>
      <c r="J163">
        <f>'QMJHL Raw'!AH163</f>
        <v>1</v>
      </c>
      <c r="K163">
        <f>'QMJHL Raw'!AI163</f>
        <v>1</v>
      </c>
      <c r="L163" s="1">
        <f t="shared" si="27"/>
        <v>2.6338893766461808</v>
      </c>
      <c r="M163" s="1">
        <f t="shared" si="28"/>
        <v>2.6338893766461808</v>
      </c>
      <c r="N163">
        <f>'QMJHL Raw'!L163</f>
        <v>1</v>
      </c>
      <c r="O163" s="1">
        <f t="shared" si="29"/>
        <v>2.6338893766461808</v>
      </c>
      <c r="P163">
        <f>'QMJHL Raw'!AK163</f>
        <v>0</v>
      </c>
      <c r="Q163">
        <f>'QMJHL Raw'!AN163</f>
        <v>0</v>
      </c>
      <c r="R163">
        <f>'QMJHL Raw'!AQ163</f>
        <v>1</v>
      </c>
      <c r="S163" s="1">
        <f t="shared" si="30"/>
        <v>0</v>
      </c>
      <c r="T163" s="1">
        <f t="shared" si="31"/>
        <v>0</v>
      </c>
      <c r="U163" s="1">
        <f t="shared" si="32"/>
        <v>100</v>
      </c>
      <c r="V163">
        <f>'QMJHL Raw'!J163</f>
        <v>0</v>
      </c>
      <c r="W163" s="1">
        <f t="shared" si="33"/>
        <v>0</v>
      </c>
      <c r="X163">
        <f>'QMJHL Raw'!G163</f>
        <v>0</v>
      </c>
      <c r="Y163" s="1">
        <f t="shared" si="34"/>
        <v>0</v>
      </c>
      <c r="Z163">
        <f>'QMJHL Raw'!AJ163</f>
        <v>0</v>
      </c>
      <c r="AA163">
        <f>'QMJHL Raw'!AM163</f>
        <v>0</v>
      </c>
      <c r="AB163">
        <f>'QMJHL Raw'!AP163</f>
        <v>0</v>
      </c>
      <c r="AC163" s="1">
        <f t="shared" si="35"/>
        <v>6.2835350982218083E-2</v>
      </c>
      <c r="AD163" s="1">
        <f t="shared" si="36"/>
        <v>0.16550136342989838</v>
      </c>
      <c r="AE163" s="1">
        <f t="shared" si="37"/>
        <v>0</v>
      </c>
      <c r="AF163" s="1">
        <f t="shared" si="38"/>
        <v>6.2835350982218081</v>
      </c>
      <c r="AG163">
        <f>'QMJHL Raw'!AB163</f>
        <v>13.12</v>
      </c>
      <c r="AH163">
        <f>'QMJHL Raw'!AC163</f>
        <v>13.22</v>
      </c>
      <c r="AI163">
        <f>'QMJHL Raw'!AD163</f>
        <v>37.85</v>
      </c>
      <c r="AJ163">
        <f>'QMJHL Raw'!AE163</f>
        <v>45.93</v>
      </c>
    </row>
    <row r="164" spans="1:36" x14ac:dyDescent="0.2">
      <c r="A164" t="str">
        <f>'QMJHL Raw'!B164</f>
        <v>Frederik Theoret</v>
      </c>
      <c r="B164" t="s">
        <v>1749</v>
      </c>
      <c r="C164" t="str">
        <f>'QMJHL Raw'!C164</f>
        <v>LW</v>
      </c>
      <c r="D164" t="str">
        <f t="shared" si="26"/>
        <v>F</v>
      </c>
      <c r="E164" t="str">
        <f>IF(ISNUMBER(SEARCH("/",'QMJHL Raw'!D164)),"Multiple",'QMJHL Raw'!D164)</f>
        <v>SHA</v>
      </c>
      <c r="F164" s="2">
        <f ca="1">ROUNDDOWN('QMJHL Raw'!E164+((TODAY()-42993)/365),0)</f>
        <v>18</v>
      </c>
      <c r="G164">
        <f>'QMJHL Raw'!F164</f>
        <v>49</v>
      </c>
      <c r="H164" s="1">
        <f>'QMJHL Raw'!U164</f>
        <v>9.17</v>
      </c>
      <c r="I164" s="1">
        <f>'QMJHL Raw'!T164</f>
        <v>449.22</v>
      </c>
      <c r="J164">
        <f>'QMJHL Raw'!AH164</f>
        <v>13</v>
      </c>
      <c r="K164">
        <f>'QMJHL Raw'!AI164</f>
        <v>22</v>
      </c>
      <c r="L164" s="1">
        <f t="shared" si="27"/>
        <v>1.7363429945238411</v>
      </c>
      <c r="M164" s="1">
        <f t="shared" si="28"/>
        <v>2.9384266061172699</v>
      </c>
      <c r="N164">
        <f>'QMJHL Raw'!L164</f>
        <v>40</v>
      </c>
      <c r="O164" s="1">
        <f t="shared" si="29"/>
        <v>5.3425938293041266</v>
      </c>
      <c r="P164">
        <f>'QMJHL Raw'!AK164</f>
        <v>4</v>
      </c>
      <c r="Q164">
        <f>'QMJHL Raw'!AN164</f>
        <v>5</v>
      </c>
      <c r="R164">
        <f>'QMJHL Raw'!AQ164</f>
        <v>31</v>
      </c>
      <c r="S164" s="1">
        <f t="shared" si="30"/>
        <v>10</v>
      </c>
      <c r="T164" s="1">
        <f t="shared" si="31"/>
        <v>12.5</v>
      </c>
      <c r="U164" s="1">
        <f t="shared" si="32"/>
        <v>77.5</v>
      </c>
      <c r="V164">
        <f>'QMJHL Raw'!J164</f>
        <v>2</v>
      </c>
      <c r="W164" s="1">
        <f t="shared" si="33"/>
        <v>0.26712969146520638</v>
      </c>
      <c r="X164">
        <f>'QMJHL Raw'!G164</f>
        <v>2</v>
      </c>
      <c r="Y164" s="1">
        <f t="shared" si="34"/>
        <v>0.26712969146520638</v>
      </c>
      <c r="Z164">
        <f>'QMJHL Raw'!AJ164</f>
        <v>0</v>
      </c>
      <c r="AA164">
        <f>'QMJHL Raw'!AM164</f>
        <v>1</v>
      </c>
      <c r="AB164">
        <f>'QMJHL Raw'!AP164</f>
        <v>1</v>
      </c>
      <c r="AC164" s="1">
        <f t="shared" si="35"/>
        <v>3.8401478883289228</v>
      </c>
      <c r="AD164" s="1">
        <f t="shared" si="36"/>
        <v>0.5129087602950344</v>
      </c>
      <c r="AE164" s="1">
        <f t="shared" si="37"/>
        <v>5</v>
      </c>
      <c r="AF164" s="1">
        <f t="shared" si="38"/>
        <v>9.6003697208223073</v>
      </c>
      <c r="AG164">
        <f>'QMJHL Raw'!AB164</f>
        <v>12.71</v>
      </c>
      <c r="AH164">
        <f>'QMJHL Raw'!AC164</f>
        <v>12.94</v>
      </c>
      <c r="AI164">
        <f>'QMJHL Raw'!AD164</f>
        <v>38.17</v>
      </c>
      <c r="AJ164">
        <f>'QMJHL Raw'!AE164</f>
        <v>49.74</v>
      </c>
    </row>
    <row r="165" spans="1:36" x14ac:dyDescent="0.2">
      <c r="A165" t="str">
        <f>'QMJHL Raw'!B165</f>
        <v>Gabriel Belley-Pelletier</v>
      </c>
      <c r="B165" t="s">
        <v>1749</v>
      </c>
      <c r="C165" t="str">
        <f>'QMJHL Raw'!C165</f>
        <v>D</v>
      </c>
      <c r="D165" t="str">
        <f t="shared" si="26"/>
        <v>D</v>
      </c>
      <c r="E165" t="str">
        <f>IF(ISNUMBER(SEARCH("/",'QMJHL Raw'!D165)),"Multiple",'QMJHL Raw'!D165)</f>
        <v>SHA</v>
      </c>
      <c r="F165" s="2">
        <f ca="1">ROUNDDOWN('QMJHL Raw'!E165+((TODAY()-42993)/365),0)</f>
        <v>16</v>
      </c>
      <c r="G165">
        <f>'QMJHL Raw'!F165</f>
        <v>1</v>
      </c>
      <c r="H165" s="1">
        <f>'QMJHL Raw'!U165</f>
        <v>0</v>
      </c>
      <c r="I165" s="1">
        <f>'QMJHL Raw'!T165</f>
        <v>0</v>
      </c>
      <c r="J165">
        <f>'QMJHL Raw'!AH165</f>
        <v>0</v>
      </c>
      <c r="K165">
        <f>'QMJHL Raw'!AI165</f>
        <v>0</v>
      </c>
      <c r="L165" s="1" t="e">
        <f t="shared" si="27"/>
        <v>#DIV/0!</v>
      </c>
      <c r="M165" s="1" t="e">
        <f t="shared" si="28"/>
        <v>#DIV/0!</v>
      </c>
      <c r="N165">
        <f>'QMJHL Raw'!L165</f>
        <v>0</v>
      </c>
      <c r="O165" s="1" t="e">
        <f t="shared" si="29"/>
        <v>#DIV/0!</v>
      </c>
      <c r="P165">
        <f>'QMJHL Raw'!AK165</f>
        <v>0</v>
      </c>
      <c r="Q165">
        <f>'QMJHL Raw'!AN165</f>
        <v>0</v>
      </c>
      <c r="R165">
        <f>'QMJHL Raw'!AQ165</f>
        <v>0</v>
      </c>
      <c r="S165" s="1" t="e">
        <f t="shared" si="30"/>
        <v>#DIV/0!</v>
      </c>
      <c r="T165" s="1" t="e">
        <f t="shared" si="31"/>
        <v>#DIV/0!</v>
      </c>
      <c r="U165" s="1" t="e">
        <f t="shared" si="32"/>
        <v>#DIV/0!</v>
      </c>
      <c r="V165">
        <f>'QMJHL Raw'!J165</f>
        <v>0</v>
      </c>
      <c r="W165" s="1" t="e">
        <f t="shared" si="33"/>
        <v>#DIV/0!</v>
      </c>
      <c r="X165">
        <f>'QMJHL Raw'!G165</f>
        <v>0</v>
      </c>
      <c r="Y165" s="1" t="e">
        <f t="shared" si="34"/>
        <v>#DIV/0!</v>
      </c>
      <c r="Z165">
        <f>'QMJHL Raw'!AJ165</f>
        <v>0</v>
      </c>
      <c r="AA165">
        <f>'QMJHL Raw'!AM165</f>
        <v>0</v>
      </c>
      <c r="AB165">
        <f>'QMJHL Raw'!AP165</f>
        <v>0</v>
      </c>
      <c r="AC165" s="1">
        <f t="shared" si="35"/>
        <v>0</v>
      </c>
      <c r="AD165" s="1" t="e">
        <f t="shared" si="36"/>
        <v>#DIV/0!</v>
      </c>
      <c r="AE165" s="1" t="e">
        <f t="shared" si="37"/>
        <v>#DIV/0!</v>
      </c>
      <c r="AF165" s="1" t="e">
        <f t="shared" si="38"/>
        <v>#DIV/0!</v>
      </c>
      <c r="AG165">
        <f>'QMJHL Raw'!AB165</f>
        <v>0</v>
      </c>
      <c r="AH165">
        <f>'QMJHL Raw'!AC165</f>
        <v>0</v>
      </c>
      <c r="AI165">
        <f>'QMJHL Raw'!AD165</f>
        <v>0</v>
      </c>
      <c r="AJ165">
        <f>'QMJHL Raw'!AE165</f>
        <v>0</v>
      </c>
    </row>
    <row r="166" spans="1:36" x14ac:dyDescent="0.2">
      <c r="A166" t="str">
        <f>'QMJHL Raw'!B166</f>
        <v>Gabriel Bilodeau</v>
      </c>
      <c r="B166" t="s">
        <v>1749</v>
      </c>
      <c r="C166" t="str">
        <f>'QMJHL Raw'!C166</f>
        <v>D</v>
      </c>
      <c r="D166" t="str">
        <f t="shared" si="26"/>
        <v>D</v>
      </c>
      <c r="E166" t="str">
        <f>IF(ISNUMBER(SEARCH("/",'QMJHL Raw'!D166)),"Multiple",'QMJHL Raw'!D166)</f>
        <v>GAT</v>
      </c>
      <c r="F166" s="2">
        <f ca="1">ROUNDDOWN('QMJHL Raw'!E166+((TODAY()-42993)/365),0)</f>
        <v>19</v>
      </c>
      <c r="G166">
        <f>'QMJHL Raw'!F166</f>
        <v>66</v>
      </c>
      <c r="H166" s="1">
        <f>'QMJHL Raw'!U166</f>
        <v>13.44</v>
      </c>
      <c r="I166" s="1">
        <f>'QMJHL Raw'!T166</f>
        <v>887.03</v>
      </c>
      <c r="J166">
        <f>'QMJHL Raw'!AH166</f>
        <v>41</v>
      </c>
      <c r="K166">
        <f>'QMJHL Raw'!AI166</f>
        <v>37</v>
      </c>
      <c r="L166" s="1">
        <f t="shared" si="27"/>
        <v>2.7732996629200817</v>
      </c>
      <c r="M166" s="1">
        <f t="shared" si="28"/>
        <v>2.5027338421473906</v>
      </c>
      <c r="N166">
        <f>'QMJHL Raw'!L166</f>
        <v>75</v>
      </c>
      <c r="O166" s="1">
        <f t="shared" si="29"/>
        <v>5.0731091394879542</v>
      </c>
      <c r="P166">
        <f>'QMJHL Raw'!AK166</f>
        <v>3</v>
      </c>
      <c r="Q166">
        <f>'QMJHL Raw'!AN166</f>
        <v>5</v>
      </c>
      <c r="R166">
        <f>'QMJHL Raw'!AQ166</f>
        <v>67</v>
      </c>
      <c r="S166" s="1">
        <f t="shared" si="30"/>
        <v>4</v>
      </c>
      <c r="T166" s="1">
        <f t="shared" si="31"/>
        <v>6.666666666666667</v>
      </c>
      <c r="U166" s="1">
        <f t="shared" si="32"/>
        <v>89.333333333333329</v>
      </c>
      <c r="V166">
        <f>'QMJHL Raw'!J166</f>
        <v>9</v>
      </c>
      <c r="W166" s="1">
        <f t="shared" si="33"/>
        <v>0.60877309673855451</v>
      </c>
      <c r="X166">
        <f>'QMJHL Raw'!G166</f>
        <v>4</v>
      </c>
      <c r="Y166" s="1">
        <f t="shared" si="34"/>
        <v>0.27056582077269092</v>
      </c>
      <c r="Z166">
        <f>'QMJHL Raw'!AJ166</f>
        <v>0</v>
      </c>
      <c r="AA166">
        <f>'QMJHL Raw'!AM166</f>
        <v>0</v>
      </c>
      <c r="AB166">
        <f>'QMJHL Raw'!AP166</f>
        <v>4</v>
      </c>
      <c r="AC166" s="1">
        <f t="shared" si="35"/>
        <v>5.8526105392893983</v>
      </c>
      <c r="AD166" s="1">
        <f t="shared" si="36"/>
        <v>0.3958790935564343</v>
      </c>
      <c r="AE166" s="1">
        <f t="shared" si="37"/>
        <v>5.3333333333333339</v>
      </c>
      <c r="AF166" s="1">
        <f t="shared" si="38"/>
        <v>7.8034807190525299</v>
      </c>
      <c r="AG166">
        <f>'QMJHL Raw'!AB166</f>
        <v>12.77</v>
      </c>
      <c r="AH166">
        <f>'QMJHL Raw'!AC166</f>
        <v>13.93</v>
      </c>
      <c r="AI166">
        <f>'QMJHL Raw'!AD166</f>
        <v>53.6</v>
      </c>
      <c r="AJ166">
        <f>'QMJHL Raw'!AE166</f>
        <v>51.01</v>
      </c>
    </row>
    <row r="167" spans="1:36" x14ac:dyDescent="0.2">
      <c r="A167" t="str">
        <f>'QMJHL Raw'!B167</f>
        <v>Gabriel Denis</v>
      </c>
      <c r="B167" t="s">
        <v>1749</v>
      </c>
      <c r="C167" t="str">
        <f>'QMJHL Raw'!C167</f>
        <v>C</v>
      </c>
      <c r="D167" t="str">
        <f t="shared" si="26"/>
        <v>F</v>
      </c>
      <c r="E167" t="str">
        <f>IF(ISNUMBER(SEARCH("/",'QMJHL Raw'!D167)),"Multiple",'QMJHL Raw'!D167)</f>
        <v>SHA</v>
      </c>
      <c r="F167" s="2">
        <f ca="1">ROUNDDOWN('QMJHL Raw'!E167+((TODAY()-42993)/365),0)</f>
        <v>17</v>
      </c>
      <c r="G167">
        <f>'QMJHL Raw'!F167</f>
        <v>66</v>
      </c>
      <c r="H167" s="1">
        <f>'QMJHL Raw'!U167</f>
        <v>13.47</v>
      </c>
      <c r="I167" s="1">
        <f>'QMJHL Raw'!T167</f>
        <v>888.71</v>
      </c>
      <c r="J167">
        <f>'QMJHL Raw'!AH167</f>
        <v>39</v>
      </c>
      <c r="K167">
        <f>'QMJHL Raw'!AI167</f>
        <v>55</v>
      </c>
      <c r="L167" s="1">
        <f t="shared" si="27"/>
        <v>2.6330298972668249</v>
      </c>
      <c r="M167" s="1">
        <f t="shared" si="28"/>
        <v>3.7132472910173173</v>
      </c>
      <c r="N167">
        <f>'QMJHL Raw'!L167</f>
        <v>75</v>
      </c>
      <c r="O167" s="1">
        <f t="shared" si="29"/>
        <v>5.0635190332054325</v>
      </c>
      <c r="P167">
        <f>'QMJHL Raw'!AK167</f>
        <v>11</v>
      </c>
      <c r="Q167">
        <f>'QMJHL Raw'!AN167</f>
        <v>12</v>
      </c>
      <c r="R167">
        <f>'QMJHL Raw'!AQ167</f>
        <v>52</v>
      </c>
      <c r="S167" s="1">
        <f t="shared" si="30"/>
        <v>14.666666666666666</v>
      </c>
      <c r="T167" s="1">
        <f t="shared" si="31"/>
        <v>16</v>
      </c>
      <c r="U167" s="1">
        <f t="shared" si="32"/>
        <v>69.333333333333343</v>
      </c>
      <c r="V167">
        <f>'QMJHL Raw'!J167</f>
        <v>17</v>
      </c>
      <c r="W167" s="1">
        <f t="shared" si="33"/>
        <v>1.1477309808598979</v>
      </c>
      <c r="X167">
        <f>'QMJHL Raw'!G167</f>
        <v>10</v>
      </c>
      <c r="Y167" s="1">
        <f t="shared" si="34"/>
        <v>0.67513587109405759</v>
      </c>
      <c r="Z167">
        <f>'QMJHL Raw'!AJ167</f>
        <v>2</v>
      </c>
      <c r="AA167">
        <f>'QMJHL Raw'!AM167</f>
        <v>1</v>
      </c>
      <c r="AB167">
        <f>'QMJHL Raw'!AP167</f>
        <v>7</v>
      </c>
      <c r="AC167" s="1">
        <f t="shared" si="35"/>
        <v>8.1582970481468564</v>
      </c>
      <c r="AD167" s="1">
        <f t="shared" si="36"/>
        <v>0.55079589842447074</v>
      </c>
      <c r="AE167" s="1">
        <f t="shared" si="37"/>
        <v>13.333333333333334</v>
      </c>
      <c r="AF167" s="1">
        <f t="shared" si="38"/>
        <v>10.877729397529141</v>
      </c>
      <c r="AG167">
        <f>'QMJHL Raw'!AB167</f>
        <v>13.32</v>
      </c>
      <c r="AH167">
        <f>'QMJHL Raw'!AC167</f>
        <v>13.19</v>
      </c>
      <c r="AI167">
        <f>'QMJHL Raw'!AD167</f>
        <v>40.17</v>
      </c>
      <c r="AJ167">
        <f>'QMJHL Raw'!AE167</f>
        <v>50.82</v>
      </c>
    </row>
    <row r="168" spans="1:36" x14ac:dyDescent="0.2">
      <c r="A168" t="str">
        <f>'QMJHL Raw'!B168</f>
        <v>Gabriel Fortier</v>
      </c>
      <c r="B168" t="s">
        <v>1749</v>
      </c>
      <c r="C168" t="str">
        <f>'QMJHL Raw'!C168</f>
        <v>C</v>
      </c>
      <c r="D168" t="str">
        <f t="shared" si="26"/>
        <v>F</v>
      </c>
      <c r="E168" t="str">
        <f>IF(ISNUMBER(SEARCH("/",'QMJHL Raw'!D168)),"Multiple",'QMJHL Raw'!D168)</f>
        <v>BAC</v>
      </c>
      <c r="F168" s="2">
        <f ca="1">ROUNDDOWN('QMJHL Raw'!E168+((TODAY()-42993)/365),0)</f>
        <v>18</v>
      </c>
      <c r="G168">
        <f>'QMJHL Raw'!F168</f>
        <v>66</v>
      </c>
      <c r="H168" s="1">
        <f>'QMJHL Raw'!U168</f>
        <v>13.37</v>
      </c>
      <c r="I168" s="1">
        <f>'QMJHL Raw'!T168</f>
        <v>882.35</v>
      </c>
      <c r="J168">
        <f>'QMJHL Raw'!AH168</f>
        <v>46</v>
      </c>
      <c r="K168">
        <f>'QMJHL Raw'!AI168</f>
        <v>44</v>
      </c>
      <c r="L168" s="1">
        <f t="shared" si="27"/>
        <v>3.1280104267014219</v>
      </c>
      <c r="M168" s="1">
        <f t="shared" si="28"/>
        <v>2.9920099733665779</v>
      </c>
      <c r="N168">
        <f>'QMJHL Raw'!L168</f>
        <v>126</v>
      </c>
      <c r="O168" s="1">
        <f t="shared" si="29"/>
        <v>8.5680285600951986</v>
      </c>
      <c r="P168">
        <f>'QMJHL Raw'!AK168</f>
        <v>24</v>
      </c>
      <c r="Q168">
        <f>'QMJHL Raw'!AN168</f>
        <v>25</v>
      </c>
      <c r="R168">
        <f>'QMJHL Raw'!AQ168</f>
        <v>77</v>
      </c>
      <c r="S168" s="1">
        <f t="shared" si="30"/>
        <v>19.047619047619047</v>
      </c>
      <c r="T168" s="1">
        <f t="shared" si="31"/>
        <v>19.841269841269842</v>
      </c>
      <c r="U168" s="1">
        <f t="shared" si="32"/>
        <v>61.111111111111114</v>
      </c>
      <c r="V168">
        <f>'QMJHL Raw'!J168</f>
        <v>27</v>
      </c>
      <c r="W168" s="1">
        <f t="shared" si="33"/>
        <v>1.8360061200203999</v>
      </c>
      <c r="X168">
        <f>'QMJHL Raw'!G168</f>
        <v>16</v>
      </c>
      <c r="Y168" s="1">
        <f t="shared" si="34"/>
        <v>1.0880036266787556</v>
      </c>
      <c r="Z168">
        <f>'QMJHL Raw'!AJ168</f>
        <v>7</v>
      </c>
      <c r="AA168">
        <f>'QMJHL Raw'!AM168</f>
        <v>3</v>
      </c>
      <c r="AB168">
        <f>'QMJHL Raw'!AP168</f>
        <v>6</v>
      </c>
      <c r="AC168" s="1">
        <f t="shared" si="35"/>
        <v>15.298022002629107</v>
      </c>
      <c r="AD168" s="1">
        <f t="shared" si="36"/>
        <v>1.0402689637419917</v>
      </c>
      <c r="AE168" s="1">
        <f t="shared" si="37"/>
        <v>12.698412698412698</v>
      </c>
      <c r="AF168" s="1">
        <f t="shared" si="38"/>
        <v>12.141287303673895</v>
      </c>
      <c r="AG168">
        <f>'QMJHL Raw'!AB168</f>
        <v>13.76</v>
      </c>
      <c r="AH168">
        <f>'QMJHL Raw'!AC168</f>
        <v>13.59</v>
      </c>
      <c r="AI168">
        <f>'QMJHL Raw'!AD168</f>
        <v>49.46</v>
      </c>
      <c r="AJ168">
        <f>'QMJHL Raw'!AE168</f>
        <v>51.65</v>
      </c>
    </row>
    <row r="169" spans="1:36" x14ac:dyDescent="0.2">
      <c r="A169" t="str">
        <f>'QMJHL Raw'!B169</f>
        <v>Gabriel Montreuil</v>
      </c>
      <c r="B169" t="s">
        <v>1749</v>
      </c>
      <c r="C169" t="str">
        <f>'QMJHL Raw'!C169</f>
        <v>C</v>
      </c>
      <c r="D169" t="str">
        <f t="shared" si="26"/>
        <v>F</v>
      </c>
      <c r="E169" t="str">
        <f>IF(ISNUMBER(SEARCH("/",'QMJHL Raw'!D169)),"Multiple",'QMJHL Raw'!D169)</f>
        <v>QUE</v>
      </c>
      <c r="F169" s="2">
        <f ca="1">ROUNDDOWN('QMJHL Raw'!E169+((TODAY()-42993)/365),0)</f>
        <v>17</v>
      </c>
      <c r="G169">
        <f>'QMJHL Raw'!F169</f>
        <v>2</v>
      </c>
      <c r="H169" s="1">
        <f>'QMJHL Raw'!U169</f>
        <v>0</v>
      </c>
      <c r="I169" s="1">
        <f>'QMJHL Raw'!T169</f>
        <v>0</v>
      </c>
      <c r="J169">
        <f>'QMJHL Raw'!AH169</f>
        <v>0</v>
      </c>
      <c r="K169">
        <f>'QMJHL Raw'!AI169</f>
        <v>0</v>
      </c>
      <c r="L169" s="1" t="e">
        <f t="shared" si="27"/>
        <v>#DIV/0!</v>
      </c>
      <c r="M169" s="1" t="e">
        <f t="shared" si="28"/>
        <v>#DIV/0!</v>
      </c>
      <c r="N169">
        <f>'QMJHL Raw'!L169</f>
        <v>1</v>
      </c>
      <c r="O169" s="1" t="e">
        <f t="shared" si="29"/>
        <v>#DIV/0!</v>
      </c>
      <c r="P169">
        <f>'QMJHL Raw'!AK169</f>
        <v>1</v>
      </c>
      <c r="Q169">
        <f>'QMJHL Raw'!AN169</f>
        <v>0</v>
      </c>
      <c r="R169">
        <f>'QMJHL Raw'!AQ169</f>
        <v>0</v>
      </c>
      <c r="S169" s="1">
        <f t="shared" si="30"/>
        <v>100</v>
      </c>
      <c r="T169" s="1">
        <f t="shared" si="31"/>
        <v>0</v>
      </c>
      <c r="U169" s="1">
        <f t="shared" si="32"/>
        <v>0</v>
      </c>
      <c r="V169">
        <f>'QMJHL Raw'!J169</f>
        <v>0</v>
      </c>
      <c r="W169" s="1" t="e">
        <f t="shared" si="33"/>
        <v>#DIV/0!</v>
      </c>
      <c r="X169">
        <f>'QMJHL Raw'!G169</f>
        <v>0</v>
      </c>
      <c r="Y169" s="1" t="e">
        <f t="shared" si="34"/>
        <v>#DIV/0!</v>
      </c>
      <c r="Z169">
        <f>'QMJHL Raw'!AJ169</f>
        <v>0</v>
      </c>
      <c r="AA169">
        <f>'QMJHL Raw'!AM169</f>
        <v>0</v>
      </c>
      <c r="AB169">
        <f>'QMJHL Raw'!AP169</f>
        <v>0</v>
      </c>
      <c r="AC169" s="1">
        <f t="shared" si="35"/>
        <v>0.24960998439937598</v>
      </c>
      <c r="AD169" s="1" t="e">
        <f t="shared" si="36"/>
        <v>#DIV/0!</v>
      </c>
      <c r="AE169" s="1">
        <f t="shared" si="37"/>
        <v>0</v>
      </c>
      <c r="AF169" s="1">
        <f t="shared" si="38"/>
        <v>24.960998439937597</v>
      </c>
      <c r="AG169">
        <f>'QMJHL Raw'!AB169</f>
        <v>0</v>
      </c>
      <c r="AH169">
        <f>'QMJHL Raw'!AC169</f>
        <v>0</v>
      </c>
      <c r="AI169">
        <f>'QMJHL Raw'!AD169</f>
        <v>0</v>
      </c>
      <c r="AJ169">
        <f>'QMJHL Raw'!AE169</f>
        <v>0</v>
      </c>
    </row>
    <row r="170" spans="1:36" x14ac:dyDescent="0.2">
      <c r="A170" t="str">
        <f>'QMJHL Raw'!B170</f>
        <v>Gabriel Proulx</v>
      </c>
      <c r="B170" t="s">
        <v>1749</v>
      </c>
      <c r="C170" t="str">
        <f>'QMJHL Raw'!C170</f>
        <v>RW</v>
      </c>
      <c r="D170" t="str">
        <f t="shared" si="26"/>
        <v>F</v>
      </c>
      <c r="E170" t="str">
        <f>IF(ISNUMBER(SEARCH("/",'QMJHL Raw'!D170)),"Multiple",'QMJHL Raw'!D170)</f>
        <v>CAP</v>
      </c>
      <c r="F170" s="2">
        <f ca="1">ROUNDDOWN('QMJHL Raw'!E170+((TODAY()-42993)/365),0)</f>
        <v>19</v>
      </c>
      <c r="G170">
        <f>'QMJHL Raw'!F170</f>
        <v>57</v>
      </c>
      <c r="H170" s="1">
        <f>'QMJHL Raw'!U170</f>
        <v>11.53</v>
      </c>
      <c r="I170" s="1">
        <f>'QMJHL Raw'!T170</f>
        <v>657.03</v>
      </c>
      <c r="J170">
        <f>'QMJHL Raw'!AH170</f>
        <v>27</v>
      </c>
      <c r="K170">
        <f>'QMJHL Raw'!AI170</f>
        <v>34</v>
      </c>
      <c r="L170" s="1">
        <f t="shared" si="27"/>
        <v>2.4656408383178849</v>
      </c>
      <c r="M170" s="1">
        <f t="shared" si="28"/>
        <v>3.104881055659559</v>
      </c>
      <c r="N170">
        <f>'QMJHL Raw'!L170</f>
        <v>78</v>
      </c>
      <c r="O170" s="1">
        <f t="shared" si="29"/>
        <v>7.1229624218072241</v>
      </c>
      <c r="P170">
        <f>'QMJHL Raw'!AK170</f>
        <v>11</v>
      </c>
      <c r="Q170">
        <f>'QMJHL Raw'!AN170</f>
        <v>13</v>
      </c>
      <c r="R170">
        <f>'QMJHL Raw'!AQ170</f>
        <v>54</v>
      </c>
      <c r="S170" s="1">
        <f t="shared" si="30"/>
        <v>14.102564102564102</v>
      </c>
      <c r="T170" s="1">
        <f t="shared" si="31"/>
        <v>16.666666666666664</v>
      </c>
      <c r="U170" s="1">
        <f t="shared" si="32"/>
        <v>69.230769230769226</v>
      </c>
      <c r="V170">
        <f>'QMJHL Raw'!J170</f>
        <v>9</v>
      </c>
      <c r="W170" s="1">
        <f t="shared" si="33"/>
        <v>0.82188027943929509</v>
      </c>
      <c r="X170">
        <f>'QMJHL Raw'!G170</f>
        <v>5</v>
      </c>
      <c r="Y170" s="1">
        <f t="shared" si="34"/>
        <v>0.45660015524405279</v>
      </c>
      <c r="Z170">
        <f>'QMJHL Raw'!AJ170</f>
        <v>2</v>
      </c>
      <c r="AA170">
        <f>'QMJHL Raw'!AM170</f>
        <v>1</v>
      </c>
      <c r="AB170">
        <f>'QMJHL Raw'!AP170</f>
        <v>2</v>
      </c>
      <c r="AC170" s="1">
        <f t="shared" si="35"/>
        <v>8.4627301641678248</v>
      </c>
      <c r="AD170" s="1">
        <f t="shared" si="36"/>
        <v>0.77281678134951137</v>
      </c>
      <c r="AE170" s="1">
        <f t="shared" si="37"/>
        <v>6.4102564102564097</v>
      </c>
      <c r="AF170" s="1">
        <f t="shared" si="38"/>
        <v>10.849654056625416</v>
      </c>
      <c r="AG170">
        <f>'QMJHL Raw'!AB170</f>
        <v>12.8</v>
      </c>
      <c r="AH170">
        <f>'QMJHL Raw'!AC170</f>
        <v>12.86</v>
      </c>
      <c r="AI170">
        <f>'QMJHL Raw'!AD170</f>
        <v>43.79</v>
      </c>
      <c r="AJ170">
        <f>'QMJHL Raw'!AE170</f>
        <v>48.86</v>
      </c>
    </row>
    <row r="171" spans="1:36" x14ac:dyDescent="0.2">
      <c r="A171" t="str">
        <f>'QMJHL Raw'!B171</f>
        <v>Gabriel Sylvestre</v>
      </c>
      <c r="B171" t="s">
        <v>1749</v>
      </c>
      <c r="C171" t="str">
        <f>'QMJHL Raw'!C171</f>
        <v>D</v>
      </c>
      <c r="D171" t="str">
        <f t="shared" si="26"/>
        <v>D</v>
      </c>
      <c r="E171" t="str">
        <f>IF(ISNUMBER(SEARCH("/",'QMJHL Raw'!D171)),"Multiple",'QMJHL Raw'!D171)</f>
        <v>Multiple</v>
      </c>
      <c r="F171" s="2">
        <f ca="1">ROUNDDOWN('QMJHL Raw'!E171+((TODAY()-42993)/365),0)</f>
        <v>20</v>
      </c>
      <c r="G171">
        <f>'QMJHL Raw'!F171</f>
        <v>60</v>
      </c>
      <c r="H171" s="1">
        <f>'QMJHL Raw'!U171</f>
        <v>15.75</v>
      </c>
      <c r="I171" s="1">
        <f>'QMJHL Raw'!T171</f>
        <v>944.83</v>
      </c>
      <c r="J171">
        <f>'QMJHL Raw'!AH171</f>
        <v>50</v>
      </c>
      <c r="K171">
        <f>'QMJHL Raw'!AI171</f>
        <v>62</v>
      </c>
      <c r="L171" s="1">
        <f t="shared" si="27"/>
        <v>3.1751743699924853</v>
      </c>
      <c r="M171" s="1">
        <f t="shared" si="28"/>
        <v>3.9372162187906818</v>
      </c>
      <c r="N171">
        <f>'QMJHL Raw'!L171</f>
        <v>63</v>
      </c>
      <c r="O171" s="1">
        <f t="shared" si="29"/>
        <v>4.0007197061905311</v>
      </c>
      <c r="P171">
        <f>'QMJHL Raw'!AK171</f>
        <v>0</v>
      </c>
      <c r="Q171">
        <f>'QMJHL Raw'!AN171</f>
        <v>4</v>
      </c>
      <c r="R171">
        <f>'QMJHL Raw'!AQ171</f>
        <v>59</v>
      </c>
      <c r="S171" s="1">
        <f t="shared" si="30"/>
        <v>0</v>
      </c>
      <c r="T171" s="1">
        <f t="shared" si="31"/>
        <v>6.3492063492063489</v>
      </c>
      <c r="U171" s="1">
        <f t="shared" si="32"/>
        <v>93.650793650793645</v>
      </c>
      <c r="V171">
        <f>'QMJHL Raw'!J171</f>
        <v>13</v>
      </c>
      <c r="W171" s="1">
        <f t="shared" si="33"/>
        <v>0.82554533619804615</v>
      </c>
      <c r="X171">
        <f>'QMJHL Raw'!G171</f>
        <v>8</v>
      </c>
      <c r="Y171" s="1">
        <f t="shared" si="34"/>
        <v>0.50802789919879765</v>
      </c>
      <c r="Z171">
        <f>'QMJHL Raw'!AJ171</f>
        <v>0</v>
      </c>
      <c r="AA171">
        <f>'QMJHL Raw'!AM171</f>
        <v>3</v>
      </c>
      <c r="AB171">
        <f>'QMJHL Raw'!AP171</f>
        <v>5</v>
      </c>
      <c r="AC171" s="1">
        <f t="shared" si="35"/>
        <v>4.4223353641769938</v>
      </c>
      <c r="AD171" s="1">
        <f t="shared" si="36"/>
        <v>0.28083371807692348</v>
      </c>
      <c r="AE171" s="1">
        <f t="shared" si="37"/>
        <v>12.698412698412698</v>
      </c>
      <c r="AF171" s="1">
        <f t="shared" si="38"/>
        <v>7.0195799431380852</v>
      </c>
      <c r="AG171">
        <f>'QMJHL Raw'!AB171</f>
        <v>12.99</v>
      </c>
      <c r="AH171">
        <f>'QMJHL Raw'!AC171</f>
        <v>13.12</v>
      </c>
      <c r="AI171">
        <f>'QMJHL Raw'!AD171</f>
        <v>42.18</v>
      </c>
      <c r="AJ171">
        <f>'QMJHL Raw'!AE171</f>
        <v>50.28</v>
      </c>
    </row>
    <row r="172" spans="1:36" x14ac:dyDescent="0.2">
      <c r="A172" t="str">
        <f>'QMJHL Raw'!B172</f>
        <v>Gabriel Vanier</v>
      </c>
      <c r="B172" t="s">
        <v>1749</v>
      </c>
      <c r="C172" t="str">
        <f>'QMJHL Raw'!C172</f>
        <v>C</v>
      </c>
      <c r="D172" t="str">
        <f t="shared" si="26"/>
        <v>F</v>
      </c>
      <c r="E172" t="str">
        <f>IF(ISNUMBER(SEARCH("/",'QMJHL Raw'!D172)),"Multiple",'QMJHL Raw'!D172)</f>
        <v>BLB</v>
      </c>
      <c r="F172" s="2">
        <f ca="1">ROUNDDOWN('QMJHL Raw'!E172+((TODAY()-42993)/365),0)</f>
        <v>20</v>
      </c>
      <c r="G172">
        <f>'QMJHL Raw'!F172</f>
        <v>4</v>
      </c>
      <c r="H172" s="1">
        <f>'QMJHL Raw'!U172</f>
        <v>8.15</v>
      </c>
      <c r="I172" s="1">
        <f>'QMJHL Raw'!T172</f>
        <v>32.6</v>
      </c>
      <c r="J172">
        <f>'QMJHL Raw'!AH172</f>
        <v>2</v>
      </c>
      <c r="K172">
        <f>'QMJHL Raw'!AI172</f>
        <v>0</v>
      </c>
      <c r="L172" s="1">
        <f t="shared" si="27"/>
        <v>3.6809815950920246</v>
      </c>
      <c r="M172" s="1">
        <f t="shared" si="28"/>
        <v>0</v>
      </c>
      <c r="N172">
        <f>'QMJHL Raw'!L172</f>
        <v>6</v>
      </c>
      <c r="O172" s="1">
        <f t="shared" si="29"/>
        <v>11.042944785276074</v>
      </c>
      <c r="P172">
        <f>'QMJHL Raw'!AK172</f>
        <v>0</v>
      </c>
      <c r="Q172">
        <f>'QMJHL Raw'!AN172</f>
        <v>0</v>
      </c>
      <c r="R172">
        <f>'QMJHL Raw'!AQ172</f>
        <v>6</v>
      </c>
      <c r="S172" s="1">
        <f t="shared" si="30"/>
        <v>0</v>
      </c>
      <c r="T172" s="1">
        <f t="shared" si="31"/>
        <v>0</v>
      </c>
      <c r="U172" s="1">
        <f t="shared" si="32"/>
        <v>100</v>
      </c>
      <c r="V172">
        <f>'QMJHL Raw'!J172</f>
        <v>1</v>
      </c>
      <c r="W172" s="1">
        <f t="shared" si="33"/>
        <v>1.8404907975460123</v>
      </c>
      <c r="X172">
        <f>'QMJHL Raw'!G172</f>
        <v>1</v>
      </c>
      <c r="Y172" s="1">
        <f t="shared" si="34"/>
        <v>1.8404907975460123</v>
      </c>
      <c r="Z172">
        <f>'QMJHL Raw'!AJ172</f>
        <v>0</v>
      </c>
      <c r="AA172">
        <f>'QMJHL Raw'!AM172</f>
        <v>0</v>
      </c>
      <c r="AB172">
        <f>'QMJHL Raw'!AP172</f>
        <v>1</v>
      </c>
      <c r="AC172" s="1">
        <f t="shared" si="35"/>
        <v>0.37701210589330847</v>
      </c>
      <c r="AD172" s="1">
        <f t="shared" si="36"/>
        <v>0.69388731146007687</v>
      </c>
      <c r="AE172" s="1">
        <f t="shared" si="37"/>
        <v>16.666666666666664</v>
      </c>
      <c r="AF172" s="1">
        <f t="shared" si="38"/>
        <v>6.2835350982218081</v>
      </c>
      <c r="AG172">
        <f>'QMJHL Raw'!AB172</f>
        <v>12.32</v>
      </c>
      <c r="AH172">
        <f>'QMJHL Raw'!AC172</f>
        <v>11.89</v>
      </c>
      <c r="AI172">
        <f>'QMJHL Raw'!AD172</f>
        <v>65.760000000000005</v>
      </c>
      <c r="AJ172">
        <f>'QMJHL Raw'!AE172</f>
        <v>41.58</v>
      </c>
    </row>
    <row r="173" spans="1:36" x14ac:dyDescent="0.2">
      <c r="A173" t="str">
        <f>'QMJHL Raw'!B173</f>
        <v>Gabriel Villeneuve</v>
      </c>
      <c r="B173" t="s">
        <v>1749</v>
      </c>
      <c r="C173" t="str">
        <f>'QMJHL Raw'!C173</f>
        <v>D</v>
      </c>
      <c r="D173" t="str">
        <f t="shared" si="26"/>
        <v>D</v>
      </c>
      <c r="E173" t="str">
        <f>IF(ISNUMBER(SEARCH("/",'QMJHL Raw'!D173)),"Multiple",'QMJHL Raw'!D173)</f>
        <v>Multiple</v>
      </c>
      <c r="F173" s="2">
        <f ca="1">ROUNDDOWN('QMJHL Raw'!E173+((TODAY()-42993)/365),0)</f>
        <v>18</v>
      </c>
      <c r="G173">
        <f>'QMJHL Raw'!F173</f>
        <v>42</v>
      </c>
      <c r="H173" s="1">
        <f>'QMJHL Raw'!U173</f>
        <v>12.65</v>
      </c>
      <c r="I173" s="1">
        <f>'QMJHL Raw'!T173</f>
        <v>531.14</v>
      </c>
      <c r="J173">
        <f>'QMJHL Raw'!AH173</f>
        <v>20</v>
      </c>
      <c r="K173">
        <f>'QMJHL Raw'!AI173</f>
        <v>25</v>
      </c>
      <c r="L173" s="1">
        <f t="shared" si="27"/>
        <v>2.259291335617728</v>
      </c>
      <c r="M173" s="1">
        <f t="shared" si="28"/>
        <v>2.8241141695221601</v>
      </c>
      <c r="N173">
        <f>'QMJHL Raw'!L173</f>
        <v>38</v>
      </c>
      <c r="O173" s="1">
        <f t="shared" si="29"/>
        <v>4.2926535376736839</v>
      </c>
      <c r="P173">
        <f>'QMJHL Raw'!AK173</f>
        <v>1</v>
      </c>
      <c r="Q173">
        <f>'QMJHL Raw'!AN173</f>
        <v>2</v>
      </c>
      <c r="R173">
        <f>'QMJHL Raw'!AQ173</f>
        <v>35</v>
      </c>
      <c r="S173" s="1">
        <f t="shared" si="30"/>
        <v>2.6315789473684208</v>
      </c>
      <c r="T173" s="1">
        <f t="shared" si="31"/>
        <v>5.2631578947368416</v>
      </c>
      <c r="U173" s="1">
        <f t="shared" si="32"/>
        <v>92.10526315789474</v>
      </c>
      <c r="V173">
        <f>'QMJHL Raw'!J173</f>
        <v>5</v>
      </c>
      <c r="W173" s="1">
        <f t="shared" si="33"/>
        <v>0.564822833904432</v>
      </c>
      <c r="X173">
        <f>'QMJHL Raw'!G173</f>
        <v>3</v>
      </c>
      <c r="Y173" s="1">
        <f t="shared" si="34"/>
        <v>0.3388937003426592</v>
      </c>
      <c r="Z173">
        <f>'QMJHL Raw'!AJ173</f>
        <v>0</v>
      </c>
      <c r="AA173">
        <f>'QMJHL Raw'!AM173</f>
        <v>1</v>
      </c>
      <c r="AB173">
        <f>'QMJHL Raw'!AP173</f>
        <v>2</v>
      </c>
      <c r="AC173" s="1">
        <f t="shared" si="35"/>
        <v>2.8063720968900725</v>
      </c>
      <c r="AD173" s="1">
        <f t="shared" si="36"/>
        <v>0.31702060815115479</v>
      </c>
      <c r="AE173" s="1">
        <f t="shared" si="37"/>
        <v>7.8947368421052628</v>
      </c>
      <c r="AF173" s="1">
        <f t="shared" si="38"/>
        <v>7.3851897286580845</v>
      </c>
      <c r="AG173">
        <f>'QMJHL Raw'!AB173</f>
        <v>12.17</v>
      </c>
      <c r="AH173">
        <f>'QMJHL Raw'!AC173</f>
        <v>12.77</v>
      </c>
      <c r="AI173">
        <f>'QMJHL Raw'!AD173</f>
        <v>47.52</v>
      </c>
      <c r="AJ173">
        <f>'QMJHL Raw'!AE173</f>
        <v>50.44</v>
      </c>
    </row>
    <row r="174" spans="1:36" x14ac:dyDescent="0.2">
      <c r="A174" t="str">
        <f>'QMJHL Raw'!B174</f>
        <v>Gavin Hart</v>
      </c>
      <c r="B174" t="s">
        <v>1749</v>
      </c>
      <c r="C174" t="str">
        <f>'QMJHL Raw'!C174</f>
        <v>C</v>
      </c>
      <c r="D174" t="str">
        <f t="shared" si="26"/>
        <v>F</v>
      </c>
      <c r="E174" t="str">
        <f>IF(ISNUMBER(SEARCH("/",'QMJHL Raw'!D174)),"Multiple",'QMJHL Raw'!D174)</f>
        <v>HAL</v>
      </c>
      <c r="F174" s="2">
        <f ca="1">ROUNDDOWN('QMJHL Raw'!E174+((TODAY()-42993)/365),0)</f>
        <v>17</v>
      </c>
      <c r="G174">
        <f>'QMJHL Raw'!F174</f>
        <v>2</v>
      </c>
      <c r="H174" s="1">
        <f>'QMJHL Raw'!U174</f>
        <v>0</v>
      </c>
      <c r="I174" s="1">
        <f>'QMJHL Raw'!T174</f>
        <v>0</v>
      </c>
      <c r="J174">
        <f>'QMJHL Raw'!AH174</f>
        <v>0</v>
      </c>
      <c r="K174">
        <f>'QMJHL Raw'!AI174</f>
        <v>0</v>
      </c>
      <c r="L174" s="1" t="e">
        <f t="shared" si="27"/>
        <v>#DIV/0!</v>
      </c>
      <c r="M174" s="1" t="e">
        <f t="shared" si="28"/>
        <v>#DIV/0!</v>
      </c>
      <c r="N174">
        <f>'QMJHL Raw'!L174</f>
        <v>1</v>
      </c>
      <c r="O174" s="1" t="e">
        <f t="shared" si="29"/>
        <v>#DIV/0!</v>
      </c>
      <c r="P174">
        <f>'QMJHL Raw'!AK174</f>
        <v>0</v>
      </c>
      <c r="Q174">
        <f>'QMJHL Raw'!AN174</f>
        <v>0</v>
      </c>
      <c r="R174">
        <f>'QMJHL Raw'!AQ174</f>
        <v>1</v>
      </c>
      <c r="S174" s="1">
        <f t="shared" si="30"/>
        <v>0</v>
      </c>
      <c r="T174" s="1">
        <f t="shared" si="31"/>
        <v>0</v>
      </c>
      <c r="U174" s="1">
        <f t="shared" si="32"/>
        <v>100</v>
      </c>
      <c r="V174">
        <f>'QMJHL Raw'!J174</f>
        <v>0</v>
      </c>
      <c r="W174" s="1" t="e">
        <f t="shared" si="33"/>
        <v>#DIV/0!</v>
      </c>
      <c r="X174">
        <f>'QMJHL Raw'!G174</f>
        <v>0</v>
      </c>
      <c r="Y174" s="1" t="e">
        <f t="shared" si="34"/>
        <v>#DIV/0!</v>
      </c>
      <c r="Z174">
        <f>'QMJHL Raw'!AJ174</f>
        <v>0</v>
      </c>
      <c r="AA174">
        <f>'QMJHL Raw'!AM174</f>
        <v>0</v>
      </c>
      <c r="AB174">
        <f>'QMJHL Raw'!AP174</f>
        <v>0</v>
      </c>
      <c r="AC174" s="1">
        <f t="shared" si="35"/>
        <v>6.2835350982218083E-2</v>
      </c>
      <c r="AD174" s="1" t="e">
        <f t="shared" si="36"/>
        <v>#DIV/0!</v>
      </c>
      <c r="AE174" s="1">
        <f t="shared" si="37"/>
        <v>0</v>
      </c>
      <c r="AF174" s="1">
        <f t="shared" si="38"/>
        <v>6.2835350982218081</v>
      </c>
      <c r="AG174">
        <f>'QMJHL Raw'!AB174</f>
        <v>0</v>
      </c>
      <c r="AH174">
        <f>'QMJHL Raw'!AC174</f>
        <v>0</v>
      </c>
      <c r="AI174">
        <f>'QMJHL Raw'!AD174</f>
        <v>0</v>
      </c>
      <c r="AJ174">
        <f>'QMJHL Raw'!AE174</f>
        <v>0</v>
      </c>
    </row>
    <row r="175" spans="1:36" x14ac:dyDescent="0.2">
      <c r="A175" t="str">
        <f>'QMJHL Raw'!B175</f>
        <v>Gerald Blackmore</v>
      </c>
      <c r="B175" t="s">
        <v>1749</v>
      </c>
      <c r="C175" t="str">
        <f>'QMJHL Raw'!C175</f>
        <v>RW</v>
      </c>
      <c r="D175" t="str">
        <f t="shared" si="26"/>
        <v>F</v>
      </c>
      <c r="E175" t="str">
        <f>IF(ISNUMBER(SEARCH("/",'QMJHL Raw'!D175)),"Multiple",'QMJHL Raw'!D175)</f>
        <v>MON</v>
      </c>
      <c r="F175" s="2">
        <f ca="1">ROUNDDOWN('QMJHL Raw'!E175+((TODAY()-42993)/365),0)</f>
        <v>18</v>
      </c>
      <c r="G175">
        <f>'QMJHL Raw'!F175</f>
        <v>56</v>
      </c>
      <c r="H175" s="1">
        <f>'QMJHL Raw'!U175</f>
        <v>10.78</v>
      </c>
      <c r="I175" s="1">
        <f>'QMJHL Raw'!T175</f>
        <v>603.47</v>
      </c>
      <c r="J175">
        <f>'QMJHL Raw'!AH175</f>
        <v>22</v>
      </c>
      <c r="K175">
        <f>'QMJHL Raw'!AI175</f>
        <v>41</v>
      </c>
      <c r="L175" s="1">
        <f t="shared" si="27"/>
        <v>2.1873498268348053</v>
      </c>
      <c r="M175" s="1">
        <f t="shared" si="28"/>
        <v>4.0764246772830459</v>
      </c>
      <c r="N175">
        <f>'QMJHL Raw'!L175</f>
        <v>29</v>
      </c>
      <c r="O175" s="1">
        <f t="shared" si="29"/>
        <v>2.8833247717367891</v>
      </c>
      <c r="P175">
        <f>'QMJHL Raw'!AK175</f>
        <v>3</v>
      </c>
      <c r="Q175">
        <f>'QMJHL Raw'!AN175</f>
        <v>8</v>
      </c>
      <c r="R175">
        <f>'QMJHL Raw'!AQ175</f>
        <v>18</v>
      </c>
      <c r="S175" s="1">
        <f t="shared" si="30"/>
        <v>10.344827586206897</v>
      </c>
      <c r="T175" s="1">
        <f t="shared" si="31"/>
        <v>27.586206896551722</v>
      </c>
      <c r="U175" s="1">
        <f t="shared" si="32"/>
        <v>62.068965517241381</v>
      </c>
      <c r="V175">
        <f>'QMJHL Raw'!J175</f>
        <v>6</v>
      </c>
      <c r="W175" s="1">
        <f t="shared" si="33"/>
        <v>0.59654995277312872</v>
      </c>
      <c r="X175">
        <f>'QMJHL Raw'!G175</f>
        <v>3</v>
      </c>
      <c r="Y175" s="1">
        <f t="shared" si="34"/>
        <v>0.29827497638656436</v>
      </c>
      <c r="Z175">
        <f>'QMJHL Raw'!AJ175</f>
        <v>2</v>
      </c>
      <c r="AA175">
        <f>'QMJHL Raw'!AM175</f>
        <v>1</v>
      </c>
      <c r="AB175">
        <f>'QMJHL Raw'!AP175</f>
        <v>0</v>
      </c>
      <c r="AC175" s="1">
        <f t="shared" si="35"/>
        <v>3.3099655833303072</v>
      </c>
      <c r="AD175" s="1">
        <f t="shared" si="36"/>
        <v>0.32909330206939602</v>
      </c>
      <c r="AE175" s="1">
        <f t="shared" si="37"/>
        <v>10.344827586206897</v>
      </c>
      <c r="AF175" s="1">
        <f t="shared" si="38"/>
        <v>11.41367442527692</v>
      </c>
      <c r="AG175">
        <f>'QMJHL Raw'!AB175</f>
        <v>12.23</v>
      </c>
      <c r="AH175">
        <f>'QMJHL Raw'!AC175</f>
        <v>12.99</v>
      </c>
      <c r="AI175">
        <f>'QMJHL Raw'!AD175</f>
        <v>38.869999999999997</v>
      </c>
      <c r="AJ175">
        <f>'QMJHL Raw'!AE175</f>
        <v>49.63</v>
      </c>
    </row>
    <row r="176" spans="1:36" x14ac:dyDescent="0.2">
      <c r="A176" t="str">
        <f>'QMJHL Raw'!B176</f>
        <v>German Rubtsov</v>
      </c>
      <c r="B176" t="s">
        <v>1749</v>
      </c>
      <c r="C176" t="str">
        <f>'QMJHL Raw'!C176</f>
        <v>C</v>
      </c>
      <c r="D176" t="str">
        <f t="shared" si="26"/>
        <v>F</v>
      </c>
      <c r="E176" t="str">
        <f>IF(ISNUMBER(SEARCH("/",'QMJHL Raw'!D176)),"Multiple",'QMJHL Raw'!D176)</f>
        <v>Multiple</v>
      </c>
      <c r="F176" s="2">
        <f ca="1">ROUNDDOWN('QMJHL Raw'!E176+((TODAY()-42993)/365),0)</f>
        <v>19</v>
      </c>
      <c r="G176">
        <f>'QMJHL Raw'!F176</f>
        <v>49</v>
      </c>
      <c r="H176" s="1">
        <f>'QMJHL Raw'!U176</f>
        <v>13.52</v>
      </c>
      <c r="I176" s="1">
        <f>'QMJHL Raw'!T176</f>
        <v>662.69</v>
      </c>
      <c r="J176">
        <f>'QMJHL Raw'!AH176</f>
        <v>43</v>
      </c>
      <c r="K176">
        <f>'QMJHL Raw'!AI176</f>
        <v>27</v>
      </c>
      <c r="L176" s="1">
        <f t="shared" si="27"/>
        <v>3.8932230756462296</v>
      </c>
      <c r="M176" s="1">
        <f t="shared" si="28"/>
        <v>2.4445819312197257</v>
      </c>
      <c r="N176">
        <f>'QMJHL Raw'!L176</f>
        <v>77</v>
      </c>
      <c r="O176" s="1">
        <f t="shared" si="29"/>
        <v>6.9715855075525504</v>
      </c>
      <c r="P176">
        <f>'QMJHL Raw'!AK176</f>
        <v>9</v>
      </c>
      <c r="Q176">
        <f>'QMJHL Raw'!AN176</f>
        <v>8</v>
      </c>
      <c r="R176">
        <f>'QMJHL Raw'!AQ176</f>
        <v>60</v>
      </c>
      <c r="S176" s="1">
        <f t="shared" si="30"/>
        <v>11.688311688311687</v>
      </c>
      <c r="T176" s="1">
        <f t="shared" si="31"/>
        <v>10.38961038961039</v>
      </c>
      <c r="U176" s="1">
        <f t="shared" si="32"/>
        <v>77.922077922077932</v>
      </c>
      <c r="V176">
        <f>'QMJHL Raw'!J176</f>
        <v>20</v>
      </c>
      <c r="W176" s="1">
        <f t="shared" si="33"/>
        <v>1.8108014305331299</v>
      </c>
      <c r="X176">
        <f>'QMJHL Raw'!G176</f>
        <v>12</v>
      </c>
      <c r="Y176" s="1">
        <f t="shared" si="34"/>
        <v>1.086480858319878</v>
      </c>
      <c r="Z176">
        <f>'QMJHL Raw'!AJ176</f>
        <v>2</v>
      </c>
      <c r="AA176">
        <f>'QMJHL Raw'!AM176</f>
        <v>1</v>
      </c>
      <c r="AB176">
        <f>'QMJHL Raw'!AP176</f>
        <v>9</v>
      </c>
      <c r="AC176" s="1">
        <f t="shared" si="35"/>
        <v>7.446710230979722</v>
      </c>
      <c r="AD176" s="1">
        <f t="shared" si="36"/>
        <v>0.67422567695118873</v>
      </c>
      <c r="AE176" s="1">
        <f t="shared" si="37"/>
        <v>15.584415584415584</v>
      </c>
      <c r="AF176" s="1">
        <f t="shared" si="38"/>
        <v>9.6710522480256138</v>
      </c>
      <c r="AG176">
        <f>'QMJHL Raw'!AB176</f>
        <v>14.3</v>
      </c>
      <c r="AH176">
        <f>'QMJHL Raw'!AC176</f>
        <v>13.56</v>
      </c>
      <c r="AI176">
        <f>'QMJHL Raw'!AD176</f>
        <v>59.47</v>
      </c>
      <c r="AJ176">
        <f>'QMJHL Raw'!AE176</f>
        <v>48.25</v>
      </c>
    </row>
    <row r="177" spans="1:36" x14ac:dyDescent="0.2">
      <c r="A177" t="str">
        <f>'QMJHL Raw'!B177</f>
        <v>Giordano Finoro</v>
      </c>
      <c r="B177" t="s">
        <v>1749</v>
      </c>
      <c r="C177" t="str">
        <f>'QMJHL Raw'!C177</f>
        <v>C</v>
      </c>
      <c r="D177" t="str">
        <f t="shared" si="26"/>
        <v>F</v>
      </c>
      <c r="E177" t="str">
        <f>IF(ISNUMBER(SEARCH("/",'QMJHL Raw'!D177)),"Multiple",'QMJHL Raw'!D177)</f>
        <v>GAT</v>
      </c>
      <c r="F177" s="2">
        <f ca="1">ROUNDDOWN('QMJHL Raw'!E177+((TODAY()-42993)/365),0)</f>
        <v>19</v>
      </c>
      <c r="G177">
        <f>'QMJHL Raw'!F177</f>
        <v>57</v>
      </c>
      <c r="H177" s="1">
        <f>'QMJHL Raw'!U177</f>
        <v>12.18</v>
      </c>
      <c r="I177" s="1">
        <f>'QMJHL Raw'!T177</f>
        <v>694.42</v>
      </c>
      <c r="J177">
        <f>'QMJHL Raw'!AH177</f>
        <v>32</v>
      </c>
      <c r="K177">
        <f>'QMJHL Raw'!AI177</f>
        <v>28</v>
      </c>
      <c r="L177" s="1">
        <f t="shared" si="27"/>
        <v>2.7648973243858186</v>
      </c>
      <c r="M177" s="1">
        <f t="shared" si="28"/>
        <v>2.4192851588375914</v>
      </c>
      <c r="N177">
        <f>'QMJHL Raw'!L177</f>
        <v>67</v>
      </c>
      <c r="O177" s="1">
        <f t="shared" si="29"/>
        <v>5.7890037729328077</v>
      </c>
      <c r="P177">
        <f>'QMJHL Raw'!AK177</f>
        <v>6</v>
      </c>
      <c r="Q177">
        <f>'QMJHL Raw'!AN177</f>
        <v>16</v>
      </c>
      <c r="R177">
        <f>'QMJHL Raw'!AQ177</f>
        <v>45</v>
      </c>
      <c r="S177" s="1">
        <f t="shared" si="30"/>
        <v>8.9552238805970141</v>
      </c>
      <c r="T177" s="1">
        <f t="shared" si="31"/>
        <v>23.880597014925371</v>
      </c>
      <c r="U177" s="1">
        <f t="shared" si="32"/>
        <v>67.164179104477611</v>
      </c>
      <c r="V177">
        <f>'QMJHL Raw'!J177</f>
        <v>24</v>
      </c>
      <c r="W177" s="1">
        <f t="shared" si="33"/>
        <v>2.0736729932893643</v>
      </c>
      <c r="X177">
        <f>'QMJHL Raw'!G177</f>
        <v>11</v>
      </c>
      <c r="Y177" s="1">
        <f t="shared" si="34"/>
        <v>0.95043345525762502</v>
      </c>
      <c r="Z177">
        <f>'QMJHL Raw'!AJ177</f>
        <v>4</v>
      </c>
      <c r="AA177">
        <f>'QMJHL Raw'!AM177</f>
        <v>4</v>
      </c>
      <c r="AB177">
        <f>'QMJHL Raw'!AP177</f>
        <v>3</v>
      </c>
      <c r="AC177" s="1">
        <f t="shared" si="35"/>
        <v>7.1854493255005778</v>
      </c>
      <c r="AD177" s="1">
        <f t="shared" si="36"/>
        <v>0.620844675455826</v>
      </c>
      <c r="AE177" s="1">
        <f t="shared" si="37"/>
        <v>16.417910447761194</v>
      </c>
      <c r="AF177" s="1">
        <f t="shared" si="38"/>
        <v>10.724551232090413</v>
      </c>
      <c r="AG177">
        <f>'QMJHL Raw'!AB177</f>
        <v>13.22</v>
      </c>
      <c r="AH177">
        <f>'QMJHL Raw'!AC177</f>
        <v>13.34</v>
      </c>
      <c r="AI177">
        <f>'QMJHL Raw'!AD177</f>
        <v>54.33</v>
      </c>
      <c r="AJ177">
        <f>'QMJHL Raw'!AE177</f>
        <v>51.2</v>
      </c>
    </row>
    <row r="178" spans="1:36" x14ac:dyDescent="0.2">
      <c r="A178" t="str">
        <f>'QMJHL Raw'!B178</f>
        <v>Graeme Clarke</v>
      </c>
      <c r="B178" t="s">
        <v>1749</v>
      </c>
      <c r="C178" t="str">
        <f>'QMJHL Raw'!C178</f>
        <v>C</v>
      </c>
      <c r="D178" t="str">
        <f t="shared" si="26"/>
        <v>F</v>
      </c>
      <c r="E178" t="str">
        <f>IF(ISNUMBER(SEARCH("/",'QMJHL Raw'!D178)),"Multiple",'QMJHL Raw'!D178)</f>
        <v>OTT</v>
      </c>
      <c r="F178" s="2">
        <f ca="1">ROUNDDOWN('QMJHL Raw'!E178+((TODAY()-42993)/365),0)</f>
        <v>17</v>
      </c>
      <c r="G178">
        <f>'QMJHL Raw'!F178</f>
        <v>2</v>
      </c>
      <c r="H178" s="1">
        <f>'QMJHL Raw'!U178</f>
        <v>8.2899999999999991</v>
      </c>
      <c r="I178" s="1">
        <f>'QMJHL Raw'!T178</f>
        <v>16.579999999999998</v>
      </c>
      <c r="J178">
        <f>'QMJHL Raw'!AH178</f>
        <v>1</v>
      </c>
      <c r="K178">
        <f>'QMJHL Raw'!AI178</f>
        <v>0</v>
      </c>
      <c r="L178" s="1">
        <f t="shared" si="27"/>
        <v>3.618817852834741</v>
      </c>
      <c r="M178" s="1">
        <f t="shared" si="28"/>
        <v>0</v>
      </c>
      <c r="N178">
        <f>'QMJHL Raw'!L178</f>
        <v>6</v>
      </c>
      <c r="O178" s="1">
        <f t="shared" si="29"/>
        <v>21.712907117008445</v>
      </c>
      <c r="P178">
        <f>'QMJHL Raw'!AK178</f>
        <v>0</v>
      </c>
      <c r="Q178">
        <f>'QMJHL Raw'!AN178</f>
        <v>0</v>
      </c>
      <c r="R178">
        <f>'QMJHL Raw'!AQ178</f>
        <v>6</v>
      </c>
      <c r="S178" s="1">
        <f t="shared" si="30"/>
        <v>0</v>
      </c>
      <c r="T178" s="1">
        <f t="shared" si="31"/>
        <v>0</v>
      </c>
      <c r="U178" s="1">
        <f t="shared" si="32"/>
        <v>100</v>
      </c>
      <c r="V178">
        <f>'QMJHL Raw'!J178</f>
        <v>0</v>
      </c>
      <c r="W178" s="1">
        <f t="shared" si="33"/>
        <v>0</v>
      </c>
      <c r="X178">
        <f>'QMJHL Raw'!G178</f>
        <v>0</v>
      </c>
      <c r="Y178" s="1">
        <f t="shared" si="34"/>
        <v>0</v>
      </c>
      <c r="Z178">
        <f>'QMJHL Raw'!AJ178</f>
        <v>0</v>
      </c>
      <c r="AA178">
        <f>'QMJHL Raw'!AM178</f>
        <v>0</v>
      </c>
      <c r="AB178">
        <f>'QMJHL Raw'!AP178</f>
        <v>0</v>
      </c>
      <c r="AC178" s="1">
        <f t="shared" si="35"/>
        <v>0.37701210589330847</v>
      </c>
      <c r="AD178" s="1">
        <f t="shared" si="36"/>
        <v>1.3643381395415266</v>
      </c>
      <c r="AE178" s="1">
        <f t="shared" si="37"/>
        <v>0</v>
      </c>
      <c r="AF178" s="1">
        <f t="shared" si="38"/>
        <v>6.2835350982218081</v>
      </c>
      <c r="AG178">
        <f>'QMJHL Raw'!AB178</f>
        <v>18.39</v>
      </c>
      <c r="AH178">
        <f>'QMJHL Raw'!AC178</f>
        <v>11.32</v>
      </c>
      <c r="AI178">
        <f>'QMJHL Raw'!AD178</f>
        <v>87.5</v>
      </c>
      <c r="AJ178">
        <f>'QMJHL Raw'!AE178</f>
        <v>50.82</v>
      </c>
    </row>
    <row r="179" spans="1:36" x14ac:dyDescent="0.2">
      <c r="A179" t="str">
        <f>'QMJHL Raw'!B179</f>
        <v>Gregor MacLeod</v>
      </c>
      <c r="B179" t="s">
        <v>1749</v>
      </c>
      <c r="C179" t="str">
        <f>'QMJHL Raw'!C179</f>
        <v>C</v>
      </c>
      <c r="D179" t="str">
        <f t="shared" si="26"/>
        <v>F</v>
      </c>
      <c r="E179" t="str">
        <f>IF(ISNUMBER(SEARCH("/",'QMJHL Raw'!D179)),"Multiple",'QMJHL Raw'!D179)</f>
        <v>Multiple</v>
      </c>
      <c r="F179" s="2">
        <f ca="1">ROUNDDOWN('QMJHL Raw'!E179+((TODAY()-42993)/365),0)</f>
        <v>19</v>
      </c>
      <c r="G179">
        <f>'QMJHL Raw'!F179</f>
        <v>54</v>
      </c>
      <c r="H179" s="1">
        <f>'QMJHL Raw'!U179</f>
        <v>14.31</v>
      </c>
      <c r="I179" s="1">
        <f>'QMJHL Raw'!T179</f>
        <v>772.74</v>
      </c>
      <c r="J179">
        <f>'QMJHL Raw'!AH179</f>
        <v>45</v>
      </c>
      <c r="K179">
        <f>'QMJHL Raw'!AI179</f>
        <v>27</v>
      </c>
      <c r="L179" s="1">
        <f t="shared" si="27"/>
        <v>3.4940600978336827</v>
      </c>
      <c r="M179" s="1">
        <f t="shared" si="28"/>
        <v>2.0964360587002098</v>
      </c>
      <c r="N179">
        <f>'QMJHL Raw'!L179</f>
        <v>96</v>
      </c>
      <c r="O179" s="1">
        <f t="shared" si="29"/>
        <v>7.4539948753785232</v>
      </c>
      <c r="P179">
        <f>'QMJHL Raw'!AK179</f>
        <v>9</v>
      </c>
      <c r="Q179">
        <f>'QMJHL Raw'!AN179</f>
        <v>24</v>
      </c>
      <c r="R179">
        <f>'QMJHL Raw'!AQ179</f>
        <v>63</v>
      </c>
      <c r="S179" s="1">
        <f t="shared" si="30"/>
        <v>9.375</v>
      </c>
      <c r="T179" s="1">
        <f t="shared" si="31"/>
        <v>25</v>
      </c>
      <c r="U179" s="1">
        <f t="shared" si="32"/>
        <v>65.625</v>
      </c>
      <c r="V179">
        <f>'QMJHL Raw'!J179</f>
        <v>27</v>
      </c>
      <c r="W179" s="1">
        <f t="shared" si="33"/>
        <v>2.0964360587002098</v>
      </c>
      <c r="X179">
        <f>'QMJHL Raw'!G179</f>
        <v>15</v>
      </c>
      <c r="Y179" s="1">
        <f t="shared" si="34"/>
        <v>1.1646866992778944</v>
      </c>
      <c r="Z179">
        <f>'QMJHL Raw'!AJ179</f>
        <v>2</v>
      </c>
      <c r="AA179">
        <f>'QMJHL Raw'!AM179</f>
        <v>7</v>
      </c>
      <c r="AB179">
        <f>'QMJHL Raw'!AP179</f>
        <v>6</v>
      </c>
      <c r="AC179" s="1">
        <f t="shared" si="35"/>
        <v>10.495414908830885</v>
      </c>
      <c r="AD179" s="1">
        <f t="shared" si="36"/>
        <v>0.81492467651454958</v>
      </c>
      <c r="AE179" s="1">
        <f t="shared" si="37"/>
        <v>15.625</v>
      </c>
      <c r="AF179" s="1">
        <f t="shared" si="38"/>
        <v>10.932723863365505</v>
      </c>
      <c r="AG179">
        <f>'QMJHL Raw'!AB179</f>
        <v>13.18</v>
      </c>
      <c r="AH179">
        <f>'QMJHL Raw'!AC179</f>
        <v>13.2</v>
      </c>
      <c r="AI179">
        <f>'QMJHL Raw'!AD179</f>
        <v>51.95</v>
      </c>
      <c r="AJ179">
        <f>'QMJHL Raw'!AE179</f>
        <v>47.38</v>
      </c>
    </row>
    <row r="180" spans="1:36" x14ac:dyDescent="0.2">
      <c r="A180" t="str">
        <f>'QMJHL Raw'!B180</f>
        <v>Gregory Kreutzer</v>
      </c>
      <c r="B180" t="s">
        <v>1749</v>
      </c>
      <c r="C180" t="str">
        <f>'QMJHL Raw'!C180</f>
        <v>D</v>
      </c>
      <c r="D180" t="str">
        <f t="shared" si="26"/>
        <v>D</v>
      </c>
      <c r="E180" t="str">
        <f>IF(ISNUMBER(SEARCH("/",'QMJHL Raw'!D180)),"Multiple",'QMJHL Raw'!D180)</f>
        <v>DRU</v>
      </c>
      <c r="F180" s="2">
        <f ca="1">ROUNDDOWN('QMJHL Raw'!E180+((TODAY()-42993)/365),0)</f>
        <v>17</v>
      </c>
      <c r="G180">
        <f>'QMJHL Raw'!F180</f>
        <v>53</v>
      </c>
      <c r="H180" s="1">
        <f>'QMJHL Raw'!U180</f>
        <v>11.87</v>
      </c>
      <c r="I180" s="1">
        <f>'QMJHL Raw'!T180</f>
        <v>629.34</v>
      </c>
      <c r="J180">
        <f>'QMJHL Raw'!AH180</f>
        <v>35</v>
      </c>
      <c r="K180">
        <f>'QMJHL Raw'!AI180</f>
        <v>25</v>
      </c>
      <c r="L180" s="1">
        <f t="shared" si="27"/>
        <v>3.3368290590142053</v>
      </c>
      <c r="M180" s="1">
        <f t="shared" si="28"/>
        <v>2.3834493278672895</v>
      </c>
      <c r="N180">
        <f>'QMJHL Raw'!L180</f>
        <v>33</v>
      </c>
      <c r="O180" s="1">
        <f t="shared" si="29"/>
        <v>3.1461531127848219</v>
      </c>
      <c r="P180">
        <f>'QMJHL Raw'!AK180</f>
        <v>1</v>
      </c>
      <c r="Q180">
        <f>'QMJHL Raw'!AN180</f>
        <v>3</v>
      </c>
      <c r="R180">
        <f>'QMJHL Raw'!AQ180</f>
        <v>29</v>
      </c>
      <c r="S180" s="1">
        <f t="shared" si="30"/>
        <v>3.0303030303030303</v>
      </c>
      <c r="T180" s="1">
        <f t="shared" si="31"/>
        <v>9.0909090909090917</v>
      </c>
      <c r="U180" s="1">
        <f t="shared" si="32"/>
        <v>87.878787878787875</v>
      </c>
      <c r="V180">
        <f>'QMJHL Raw'!J180</f>
        <v>7</v>
      </c>
      <c r="W180" s="1">
        <f t="shared" si="33"/>
        <v>0.66736581180284105</v>
      </c>
      <c r="X180">
        <f>'QMJHL Raw'!G180</f>
        <v>1</v>
      </c>
      <c r="Y180" s="1">
        <f t="shared" si="34"/>
        <v>9.5337973114691568E-2</v>
      </c>
      <c r="Z180">
        <f>'QMJHL Raw'!AJ180</f>
        <v>0</v>
      </c>
      <c r="AA180">
        <f>'QMJHL Raw'!AM180</f>
        <v>0</v>
      </c>
      <c r="AB180">
        <f>'QMJHL Raw'!AP180</f>
        <v>1</v>
      </c>
      <c r="AC180" s="1">
        <f t="shared" si="35"/>
        <v>2.6081224050532956</v>
      </c>
      <c r="AD180" s="1">
        <f t="shared" si="36"/>
        <v>0.24865310373279581</v>
      </c>
      <c r="AE180" s="1">
        <f t="shared" si="37"/>
        <v>3.0303030303030303</v>
      </c>
      <c r="AF180" s="1">
        <f t="shared" si="38"/>
        <v>7.9034012274342285</v>
      </c>
      <c r="AG180">
        <f>'QMJHL Raw'!AB180</f>
        <v>12.77</v>
      </c>
      <c r="AH180">
        <f>'QMJHL Raw'!AC180</f>
        <v>13.01</v>
      </c>
      <c r="AI180">
        <f>'QMJHL Raw'!AD180</f>
        <v>59.53</v>
      </c>
      <c r="AJ180">
        <f>'QMJHL Raw'!AE180</f>
        <v>48.4</v>
      </c>
    </row>
    <row r="181" spans="1:36" x14ac:dyDescent="0.2">
      <c r="A181" t="str">
        <f>'QMJHL Raw'!B181</f>
        <v>Guillaume Desmarais</v>
      </c>
      <c r="B181" t="s">
        <v>1749</v>
      </c>
      <c r="C181" t="str">
        <f>'QMJHL Raw'!C181</f>
        <v>LW</v>
      </c>
      <c r="D181" t="str">
        <f t="shared" si="26"/>
        <v>F</v>
      </c>
      <c r="E181" t="str">
        <f>IF(ISNUMBER(SEARCH("/",'QMJHL Raw'!D181)),"Multiple",'QMJHL Raw'!D181)</f>
        <v>DRU</v>
      </c>
      <c r="F181" s="2">
        <f ca="1">ROUNDDOWN('QMJHL Raw'!E181+((TODAY()-42993)/365),0)</f>
        <v>17</v>
      </c>
      <c r="G181">
        <f>'QMJHL Raw'!F181</f>
        <v>28</v>
      </c>
      <c r="H181" s="1">
        <f>'QMJHL Raw'!U181</f>
        <v>9.48</v>
      </c>
      <c r="I181" s="1">
        <f>'QMJHL Raw'!T181</f>
        <v>265.38</v>
      </c>
      <c r="J181">
        <f>'QMJHL Raw'!AH181</f>
        <v>14</v>
      </c>
      <c r="K181">
        <f>'QMJHL Raw'!AI181</f>
        <v>7</v>
      </c>
      <c r="L181" s="1">
        <f t="shared" si="27"/>
        <v>3.1652724395206873</v>
      </c>
      <c r="M181" s="1">
        <f t="shared" si="28"/>
        <v>1.5826362197603436</v>
      </c>
      <c r="N181">
        <f>'QMJHL Raw'!L181</f>
        <v>25</v>
      </c>
      <c r="O181" s="1">
        <f t="shared" si="29"/>
        <v>5.6522722134297991</v>
      </c>
      <c r="P181">
        <f>'QMJHL Raw'!AK181</f>
        <v>2</v>
      </c>
      <c r="Q181">
        <f>'QMJHL Raw'!AN181</f>
        <v>6</v>
      </c>
      <c r="R181">
        <f>'QMJHL Raw'!AQ181</f>
        <v>17</v>
      </c>
      <c r="S181" s="1">
        <f t="shared" si="30"/>
        <v>8</v>
      </c>
      <c r="T181" s="1">
        <f t="shared" si="31"/>
        <v>24</v>
      </c>
      <c r="U181" s="1">
        <f t="shared" si="32"/>
        <v>68</v>
      </c>
      <c r="V181">
        <f>'QMJHL Raw'!J181</f>
        <v>6</v>
      </c>
      <c r="W181" s="1">
        <f t="shared" si="33"/>
        <v>1.3565453312231517</v>
      </c>
      <c r="X181">
        <f>'QMJHL Raw'!G181</f>
        <v>5</v>
      </c>
      <c r="Y181" s="1">
        <f t="shared" si="34"/>
        <v>1.1304544426859597</v>
      </c>
      <c r="Z181">
        <f>'QMJHL Raw'!AJ181</f>
        <v>1</v>
      </c>
      <c r="AA181">
        <f>'QMJHL Raw'!AM181</f>
        <v>1</v>
      </c>
      <c r="AB181">
        <f>'QMJHL Raw'!AP181</f>
        <v>3</v>
      </c>
      <c r="AC181" s="1">
        <f t="shared" si="35"/>
        <v>2.6399954198356497</v>
      </c>
      <c r="AD181" s="1">
        <f t="shared" si="36"/>
        <v>0.59687891020475914</v>
      </c>
      <c r="AE181" s="1">
        <f t="shared" si="37"/>
        <v>20</v>
      </c>
      <c r="AF181" s="1">
        <f t="shared" si="38"/>
        <v>10.559981679342597</v>
      </c>
      <c r="AG181">
        <f>'QMJHL Raw'!AB181</f>
        <v>12.64</v>
      </c>
      <c r="AH181">
        <f>'QMJHL Raw'!AC181</f>
        <v>12.51</v>
      </c>
      <c r="AI181">
        <f>'QMJHL Raw'!AD181</f>
        <v>58.55</v>
      </c>
      <c r="AJ181">
        <f>'QMJHL Raw'!AE181</f>
        <v>45.08</v>
      </c>
    </row>
    <row r="182" spans="1:36" x14ac:dyDescent="0.2">
      <c r="A182" t="str">
        <f>'QMJHL Raw'!B182</f>
        <v>Guillaume St-Pierre</v>
      </c>
      <c r="B182" t="s">
        <v>1749</v>
      </c>
      <c r="C182" t="str">
        <f>'QMJHL Raw'!C182</f>
        <v>RW</v>
      </c>
      <c r="D182" t="str">
        <f t="shared" si="26"/>
        <v>F</v>
      </c>
      <c r="E182" t="str">
        <f>IF(ISNUMBER(SEARCH("/",'QMJHL Raw'!D182)),"Multiple",'QMJHL Raw'!D182)</f>
        <v>ROU</v>
      </c>
      <c r="F182" s="2">
        <f ca="1">ROUNDDOWN('QMJHL Raw'!E182+((TODAY()-42993)/365),0)</f>
        <v>18</v>
      </c>
      <c r="G182">
        <f>'QMJHL Raw'!F182</f>
        <v>4</v>
      </c>
      <c r="H182" s="1">
        <f>'QMJHL Raw'!U182</f>
        <v>7.96</v>
      </c>
      <c r="I182" s="1">
        <f>'QMJHL Raw'!T182</f>
        <v>31.85</v>
      </c>
      <c r="J182">
        <f>'QMJHL Raw'!AH182</f>
        <v>0</v>
      </c>
      <c r="K182">
        <f>'QMJHL Raw'!AI182</f>
        <v>2</v>
      </c>
      <c r="L182" s="1">
        <f t="shared" si="27"/>
        <v>0</v>
      </c>
      <c r="M182" s="1">
        <f t="shared" si="28"/>
        <v>3.7676609105180532</v>
      </c>
      <c r="N182">
        <f>'QMJHL Raw'!L182</f>
        <v>0</v>
      </c>
      <c r="O182" s="1">
        <f t="shared" si="29"/>
        <v>0</v>
      </c>
      <c r="P182">
        <f>'QMJHL Raw'!AK182</f>
        <v>0</v>
      </c>
      <c r="Q182">
        <f>'QMJHL Raw'!AN182</f>
        <v>0</v>
      </c>
      <c r="R182">
        <f>'QMJHL Raw'!AQ182</f>
        <v>0</v>
      </c>
      <c r="S182" s="1" t="e">
        <f t="shared" si="30"/>
        <v>#DIV/0!</v>
      </c>
      <c r="T182" s="1" t="e">
        <f t="shared" si="31"/>
        <v>#DIV/0!</v>
      </c>
      <c r="U182" s="1" t="e">
        <f t="shared" si="32"/>
        <v>#DIV/0!</v>
      </c>
      <c r="V182">
        <f>'QMJHL Raw'!J182</f>
        <v>0</v>
      </c>
      <c r="W182" s="1">
        <f t="shared" si="33"/>
        <v>0</v>
      </c>
      <c r="X182">
        <f>'QMJHL Raw'!G182</f>
        <v>0</v>
      </c>
      <c r="Y182" s="1">
        <f t="shared" si="34"/>
        <v>0</v>
      </c>
      <c r="Z182">
        <f>'QMJHL Raw'!AJ182</f>
        <v>0</v>
      </c>
      <c r="AA182">
        <f>'QMJHL Raw'!AM182</f>
        <v>0</v>
      </c>
      <c r="AB182">
        <f>'QMJHL Raw'!AP182</f>
        <v>0</v>
      </c>
      <c r="AC182" s="1">
        <f t="shared" si="35"/>
        <v>0</v>
      </c>
      <c r="AD182" s="1">
        <f t="shared" si="36"/>
        <v>0</v>
      </c>
      <c r="AE182" s="1" t="e">
        <f t="shared" si="37"/>
        <v>#DIV/0!</v>
      </c>
      <c r="AF182" s="1" t="e">
        <f t="shared" si="38"/>
        <v>#DIV/0!</v>
      </c>
      <c r="AG182">
        <f>'QMJHL Raw'!AB182</f>
        <v>12.28</v>
      </c>
      <c r="AH182">
        <f>'QMJHL Raw'!AC182</f>
        <v>14.48</v>
      </c>
      <c r="AI182">
        <f>'QMJHL Raw'!AD182</f>
        <v>54.41</v>
      </c>
      <c r="AJ182">
        <f>'QMJHL Raw'!AE182</f>
        <v>62.44</v>
      </c>
    </row>
    <row r="183" spans="1:36" x14ac:dyDescent="0.2">
      <c r="A183" t="str">
        <f>'QMJHL Raw'!B183</f>
        <v>Hudson Wilson</v>
      </c>
      <c r="B183" t="s">
        <v>1749</v>
      </c>
      <c r="C183" t="str">
        <f>'QMJHL Raw'!C183</f>
        <v>D</v>
      </c>
      <c r="D183" t="str">
        <f t="shared" si="26"/>
        <v>D</v>
      </c>
      <c r="E183" t="str">
        <f>IF(ISNUMBER(SEARCH("/",'QMJHL Raw'!D183)),"Multiple",'QMJHL Raw'!D183)</f>
        <v>OTT</v>
      </c>
      <c r="F183" s="2">
        <f ca="1">ROUNDDOWN('QMJHL Raw'!E183+((TODAY()-42993)/365),0)</f>
        <v>2017</v>
      </c>
      <c r="G183">
        <f>'QMJHL Raw'!F183</f>
        <v>2</v>
      </c>
      <c r="H183" s="1">
        <f>'QMJHL Raw'!U183</f>
        <v>18.39</v>
      </c>
      <c r="I183" s="1">
        <f>'QMJHL Raw'!T183</f>
        <v>36.78</v>
      </c>
      <c r="J183">
        <f>'QMJHL Raw'!AH183</f>
        <v>4</v>
      </c>
      <c r="K183">
        <f>'QMJHL Raw'!AI183</f>
        <v>0</v>
      </c>
      <c r="L183" s="1">
        <f t="shared" si="27"/>
        <v>6.5252854812398038</v>
      </c>
      <c r="M183" s="1">
        <f t="shared" si="28"/>
        <v>0</v>
      </c>
      <c r="N183">
        <f>'QMJHL Raw'!L183</f>
        <v>1</v>
      </c>
      <c r="O183" s="1">
        <f t="shared" si="29"/>
        <v>1.6313213703099509</v>
      </c>
      <c r="P183">
        <f>'QMJHL Raw'!AK183</f>
        <v>0</v>
      </c>
      <c r="Q183">
        <f>'QMJHL Raw'!AN183</f>
        <v>0</v>
      </c>
      <c r="R183">
        <f>'QMJHL Raw'!AQ183</f>
        <v>1</v>
      </c>
      <c r="S183" s="1">
        <f t="shared" si="30"/>
        <v>0</v>
      </c>
      <c r="T183" s="1">
        <f t="shared" si="31"/>
        <v>0</v>
      </c>
      <c r="U183" s="1">
        <f t="shared" si="32"/>
        <v>100</v>
      </c>
      <c r="V183">
        <f>'QMJHL Raw'!J183</f>
        <v>0</v>
      </c>
      <c r="W183" s="1">
        <f t="shared" si="33"/>
        <v>0</v>
      </c>
      <c r="X183">
        <f>'QMJHL Raw'!G183</f>
        <v>0</v>
      </c>
      <c r="Y183" s="1">
        <f t="shared" si="34"/>
        <v>0</v>
      </c>
      <c r="Z183">
        <f>'QMJHL Raw'!AJ183</f>
        <v>0</v>
      </c>
      <c r="AA183">
        <f>'QMJHL Raw'!AM183</f>
        <v>0</v>
      </c>
      <c r="AB183">
        <f>'QMJHL Raw'!AP183</f>
        <v>0</v>
      </c>
      <c r="AC183" s="1">
        <f t="shared" si="35"/>
        <v>6.2835350982218083E-2</v>
      </c>
      <c r="AD183" s="1">
        <f t="shared" si="36"/>
        <v>0.10250465086821872</v>
      </c>
      <c r="AE183" s="1">
        <f t="shared" si="37"/>
        <v>0</v>
      </c>
      <c r="AF183" s="1">
        <f t="shared" si="38"/>
        <v>6.2835350982218081</v>
      </c>
      <c r="AG183">
        <f>'QMJHL Raw'!AB183</f>
        <v>15.77</v>
      </c>
      <c r="AH183">
        <f>'QMJHL Raw'!AC183</f>
        <v>11.18</v>
      </c>
      <c r="AI183">
        <f>'QMJHL Raw'!AD183</f>
        <v>85.42</v>
      </c>
      <c r="AJ183">
        <f>'QMJHL Raw'!AE183</f>
        <v>48.5</v>
      </c>
    </row>
    <row r="184" spans="1:36" x14ac:dyDescent="0.2">
      <c r="A184" t="str">
        <f>'QMJHL Raw'!B184</f>
        <v>Hugo Despres</v>
      </c>
      <c r="B184" t="s">
        <v>1749</v>
      </c>
      <c r="C184" t="str">
        <f>'QMJHL Raw'!C184</f>
        <v>C</v>
      </c>
      <c r="D184" t="str">
        <f t="shared" si="26"/>
        <v>F</v>
      </c>
      <c r="E184" t="str">
        <f>IF(ISNUMBER(SEARCH("/",'QMJHL Raw'!D184)),"Multiple",'QMJHL Raw'!D184)</f>
        <v>ROU</v>
      </c>
      <c r="F184" s="2">
        <f ca="1">ROUNDDOWN('QMJHL Raw'!E184+((TODAY()-42993)/365),0)</f>
        <v>18</v>
      </c>
      <c r="G184">
        <f>'QMJHL Raw'!F184</f>
        <v>35</v>
      </c>
      <c r="H184" s="1">
        <f>'QMJHL Raw'!U184</f>
        <v>12.8</v>
      </c>
      <c r="I184" s="1">
        <f>'QMJHL Raw'!T184</f>
        <v>447.96</v>
      </c>
      <c r="J184">
        <f>'QMJHL Raw'!AH184</f>
        <v>17</v>
      </c>
      <c r="K184">
        <f>'QMJHL Raw'!AI184</f>
        <v>21</v>
      </c>
      <c r="L184" s="1">
        <f t="shared" si="27"/>
        <v>2.2769890168765072</v>
      </c>
      <c r="M184" s="1">
        <f t="shared" si="28"/>
        <v>2.8127511384945088</v>
      </c>
      <c r="N184">
        <f>'QMJHL Raw'!L184</f>
        <v>44</v>
      </c>
      <c r="O184" s="1">
        <f t="shared" si="29"/>
        <v>5.893383337798018</v>
      </c>
      <c r="P184">
        <f>'QMJHL Raw'!AK184</f>
        <v>4</v>
      </c>
      <c r="Q184">
        <f>'QMJHL Raw'!AN184</f>
        <v>5</v>
      </c>
      <c r="R184">
        <f>'QMJHL Raw'!AQ184</f>
        <v>35</v>
      </c>
      <c r="S184" s="1">
        <f t="shared" si="30"/>
        <v>9.0909090909090917</v>
      </c>
      <c r="T184" s="1">
        <f t="shared" si="31"/>
        <v>11.363636363636363</v>
      </c>
      <c r="U184" s="1">
        <f t="shared" si="32"/>
        <v>79.545454545454547</v>
      </c>
      <c r="V184">
        <f>'QMJHL Raw'!J184</f>
        <v>8</v>
      </c>
      <c r="W184" s="1">
        <f t="shared" si="33"/>
        <v>1.0715242432360033</v>
      </c>
      <c r="X184">
        <f>'QMJHL Raw'!G184</f>
        <v>3</v>
      </c>
      <c r="Y184" s="1">
        <f t="shared" si="34"/>
        <v>0.40182159121350119</v>
      </c>
      <c r="Z184">
        <f>'QMJHL Raw'!AJ184</f>
        <v>1</v>
      </c>
      <c r="AA184">
        <f>'QMJHL Raw'!AM184</f>
        <v>1</v>
      </c>
      <c r="AB184">
        <f>'QMJHL Raw'!AP184</f>
        <v>1</v>
      </c>
      <c r="AC184" s="1">
        <f t="shared" si="35"/>
        <v>4.0914892922577959</v>
      </c>
      <c r="AD184" s="1">
        <f t="shared" si="36"/>
        <v>0.54801624594934317</v>
      </c>
      <c r="AE184" s="1">
        <f t="shared" si="37"/>
        <v>6.8181818181818175</v>
      </c>
      <c r="AF184" s="1">
        <f t="shared" si="38"/>
        <v>9.2988393005858985</v>
      </c>
      <c r="AG184">
        <f>'QMJHL Raw'!AB184</f>
        <v>12.24</v>
      </c>
      <c r="AH184">
        <f>'QMJHL Raw'!AC184</f>
        <v>13.33</v>
      </c>
      <c r="AI184">
        <f>'QMJHL Raw'!AD184</f>
        <v>51.16</v>
      </c>
      <c r="AJ184">
        <f>'QMJHL Raw'!AE184</f>
        <v>48.84</v>
      </c>
    </row>
    <row r="185" spans="1:36" x14ac:dyDescent="0.2">
      <c r="A185" t="str">
        <f>'QMJHL Raw'!B185</f>
        <v>Hugo Roy</v>
      </c>
      <c r="B185" t="s">
        <v>1749</v>
      </c>
      <c r="C185" t="str">
        <f>'QMJHL Raw'!C185</f>
        <v>C</v>
      </c>
      <c r="D185" t="str">
        <f t="shared" si="26"/>
        <v>F</v>
      </c>
      <c r="E185" t="str">
        <f>IF(ISNUMBER(SEARCH("/",'QMJHL Raw'!D185)),"Multiple",'QMJHL Raw'!D185)</f>
        <v>SHE</v>
      </c>
      <c r="F185" s="2">
        <f ca="1">ROUNDDOWN('QMJHL Raw'!E185+((TODAY()-42993)/365),0)</f>
        <v>20</v>
      </c>
      <c r="G185">
        <f>'QMJHL Raw'!F185</f>
        <v>64</v>
      </c>
      <c r="H185" s="1">
        <f>'QMJHL Raw'!U185</f>
        <v>14.78</v>
      </c>
      <c r="I185" s="1">
        <f>'QMJHL Raw'!T185</f>
        <v>945.73</v>
      </c>
      <c r="J185">
        <f>'QMJHL Raw'!AH185</f>
        <v>49</v>
      </c>
      <c r="K185">
        <f>'QMJHL Raw'!AI185</f>
        <v>46</v>
      </c>
      <c r="L185" s="1">
        <f t="shared" si="27"/>
        <v>3.1087096740084381</v>
      </c>
      <c r="M185" s="1">
        <f t="shared" si="28"/>
        <v>2.9183805102936358</v>
      </c>
      <c r="N185">
        <f>'QMJHL Raw'!L185</f>
        <v>105</v>
      </c>
      <c r="O185" s="1">
        <f t="shared" si="29"/>
        <v>6.661520730018081</v>
      </c>
      <c r="P185">
        <f>'QMJHL Raw'!AK185</f>
        <v>10</v>
      </c>
      <c r="Q185">
        <f>'QMJHL Raw'!AN185</f>
        <v>31</v>
      </c>
      <c r="R185">
        <f>'QMJHL Raw'!AQ185</f>
        <v>64</v>
      </c>
      <c r="S185" s="1">
        <f t="shared" si="30"/>
        <v>9.5238095238095237</v>
      </c>
      <c r="T185" s="1">
        <f t="shared" si="31"/>
        <v>29.523809523809526</v>
      </c>
      <c r="U185" s="1">
        <f t="shared" si="32"/>
        <v>60.952380952380956</v>
      </c>
      <c r="V185">
        <f>'QMJHL Raw'!J185</f>
        <v>22</v>
      </c>
      <c r="W185" s="1">
        <f t="shared" si="33"/>
        <v>1.3957472005752172</v>
      </c>
      <c r="X185">
        <f>'QMJHL Raw'!G185</f>
        <v>13</v>
      </c>
      <c r="Y185" s="1">
        <f t="shared" si="34"/>
        <v>0.82475970943081001</v>
      </c>
      <c r="Z185">
        <f>'QMJHL Raw'!AJ185</f>
        <v>3</v>
      </c>
      <c r="AA185">
        <f>'QMJHL Raw'!AM185</f>
        <v>3</v>
      </c>
      <c r="AB185">
        <f>'QMJHL Raw'!AP185</f>
        <v>7</v>
      </c>
      <c r="AC185" s="1">
        <f t="shared" si="35"/>
        <v>12.059197142608198</v>
      </c>
      <c r="AD185" s="1">
        <f t="shared" si="36"/>
        <v>0.76507230240818402</v>
      </c>
      <c r="AE185" s="1">
        <f t="shared" si="37"/>
        <v>12.380952380952381</v>
      </c>
      <c r="AF185" s="1">
        <f t="shared" si="38"/>
        <v>11.484949659626857</v>
      </c>
      <c r="AG185">
        <f>'QMJHL Raw'!AB185</f>
        <v>14.09</v>
      </c>
      <c r="AH185">
        <f>'QMJHL Raw'!AC185</f>
        <v>13.57</v>
      </c>
      <c r="AI185">
        <f>'QMJHL Raw'!AD185</f>
        <v>53.87</v>
      </c>
      <c r="AJ185">
        <f>'QMJHL Raw'!AE185</f>
        <v>52.64</v>
      </c>
    </row>
    <row r="186" spans="1:36" x14ac:dyDescent="0.2">
      <c r="A186" t="str">
        <f>'QMJHL Raw'!B186</f>
        <v>Hugo Savinsky</v>
      </c>
      <c r="B186" t="s">
        <v>1749</v>
      </c>
      <c r="C186" t="str">
        <f>'QMJHL Raw'!C186</f>
        <v>D</v>
      </c>
      <c r="D186" t="str">
        <f t="shared" si="26"/>
        <v>D</v>
      </c>
      <c r="E186" t="str">
        <f>IF(ISNUMBER(SEARCH("/",'QMJHL Raw'!D186)),"Multiple",'QMJHL Raw'!D186)</f>
        <v>BAC</v>
      </c>
      <c r="F186" s="2">
        <f ca="1">ROUNDDOWN('QMJHL Raw'!E186+((TODAY()-42993)/365),0)</f>
        <v>18</v>
      </c>
      <c r="G186">
        <f>'QMJHL Raw'!F186</f>
        <v>44</v>
      </c>
      <c r="H186" s="1">
        <f>'QMJHL Raw'!U186</f>
        <v>11.32</v>
      </c>
      <c r="I186" s="1">
        <f>'QMJHL Raw'!T186</f>
        <v>498.27</v>
      </c>
      <c r="J186">
        <f>'QMJHL Raw'!AH186</f>
        <v>25</v>
      </c>
      <c r="K186">
        <f>'QMJHL Raw'!AI186</f>
        <v>20</v>
      </c>
      <c r="L186" s="1">
        <f t="shared" si="27"/>
        <v>3.0104160394966586</v>
      </c>
      <c r="M186" s="1">
        <f t="shared" si="28"/>
        <v>2.4083328315973271</v>
      </c>
      <c r="N186">
        <f>'QMJHL Raw'!L186</f>
        <v>23</v>
      </c>
      <c r="O186" s="1">
        <f t="shared" si="29"/>
        <v>2.7695827563369257</v>
      </c>
      <c r="P186">
        <f>'QMJHL Raw'!AK186</f>
        <v>0</v>
      </c>
      <c r="Q186">
        <f>'QMJHL Raw'!AN186</f>
        <v>0</v>
      </c>
      <c r="R186">
        <f>'QMJHL Raw'!AQ186</f>
        <v>23</v>
      </c>
      <c r="S186" s="1">
        <f t="shared" si="30"/>
        <v>0</v>
      </c>
      <c r="T186" s="1">
        <f t="shared" si="31"/>
        <v>0</v>
      </c>
      <c r="U186" s="1">
        <f t="shared" si="32"/>
        <v>100</v>
      </c>
      <c r="V186">
        <f>'QMJHL Raw'!J186</f>
        <v>2</v>
      </c>
      <c r="W186" s="1">
        <f t="shared" si="33"/>
        <v>0.24083328315973268</v>
      </c>
      <c r="X186">
        <f>'QMJHL Raw'!G186</f>
        <v>1</v>
      </c>
      <c r="Y186" s="1">
        <f t="shared" si="34"/>
        <v>0.12041664157986634</v>
      </c>
      <c r="Z186">
        <f>'QMJHL Raw'!AJ186</f>
        <v>0</v>
      </c>
      <c r="AA186">
        <f>'QMJHL Raw'!AM186</f>
        <v>0</v>
      </c>
      <c r="AB186">
        <f>'QMJHL Raw'!AP186</f>
        <v>1</v>
      </c>
      <c r="AC186" s="1">
        <f t="shared" si="35"/>
        <v>1.4452130725910159</v>
      </c>
      <c r="AD186" s="1">
        <f t="shared" si="36"/>
        <v>0.17402770456872974</v>
      </c>
      <c r="AE186" s="1">
        <f t="shared" si="37"/>
        <v>4.3478260869565215</v>
      </c>
      <c r="AF186" s="1">
        <f t="shared" si="38"/>
        <v>6.2835350982218081</v>
      </c>
      <c r="AG186">
        <f>'QMJHL Raw'!AB186</f>
        <v>12.55</v>
      </c>
      <c r="AH186">
        <f>'QMJHL Raw'!AC186</f>
        <v>12.81</v>
      </c>
      <c r="AI186">
        <f>'QMJHL Raw'!AD186</f>
        <v>47.03</v>
      </c>
      <c r="AJ186">
        <f>'QMJHL Raw'!AE186</f>
        <v>47.96</v>
      </c>
    </row>
    <row r="187" spans="1:36" x14ac:dyDescent="0.2">
      <c r="A187" t="str">
        <f>'QMJHL Raw'!B187</f>
        <v>Hunter Drew</v>
      </c>
      <c r="B187" t="s">
        <v>1749</v>
      </c>
      <c r="C187" t="str">
        <f>'QMJHL Raw'!C187</f>
        <v>D</v>
      </c>
      <c r="D187" t="str">
        <f t="shared" si="26"/>
        <v>D</v>
      </c>
      <c r="E187" t="str">
        <f>IF(ISNUMBER(SEARCH("/",'QMJHL Raw'!D187)),"Multiple",'QMJHL Raw'!D187)</f>
        <v>CHA</v>
      </c>
      <c r="F187" s="2">
        <f ca="1">ROUNDDOWN('QMJHL Raw'!E187+((TODAY()-42993)/365),0)</f>
        <v>19</v>
      </c>
      <c r="G187">
        <f>'QMJHL Raw'!F187</f>
        <v>64</v>
      </c>
      <c r="H187" s="1">
        <f>'QMJHL Raw'!U187</f>
        <v>16.04</v>
      </c>
      <c r="I187" s="1">
        <f>'QMJHL Raw'!T187</f>
        <v>1026.67</v>
      </c>
      <c r="J187">
        <f>'QMJHL Raw'!AH187</f>
        <v>58</v>
      </c>
      <c r="K187">
        <f>'QMJHL Raw'!AI187</f>
        <v>45</v>
      </c>
      <c r="L187" s="1">
        <f t="shared" si="27"/>
        <v>3.3895993844175827</v>
      </c>
      <c r="M187" s="1">
        <f t="shared" si="28"/>
        <v>2.6298615913584693</v>
      </c>
      <c r="N187">
        <f>'QMJHL Raw'!L187</f>
        <v>136</v>
      </c>
      <c r="O187" s="1">
        <f t="shared" si="29"/>
        <v>7.9480261427722629</v>
      </c>
      <c r="P187">
        <f>'QMJHL Raw'!AK187</f>
        <v>2</v>
      </c>
      <c r="Q187">
        <f>'QMJHL Raw'!AN187</f>
        <v>5</v>
      </c>
      <c r="R187">
        <f>'QMJHL Raw'!AQ187</f>
        <v>129</v>
      </c>
      <c r="S187" s="1">
        <f t="shared" si="30"/>
        <v>1.4705882352941175</v>
      </c>
      <c r="T187" s="1">
        <f t="shared" si="31"/>
        <v>3.6764705882352944</v>
      </c>
      <c r="U187" s="1">
        <f t="shared" si="32"/>
        <v>94.85294117647058</v>
      </c>
      <c r="V187">
        <f>'QMJHL Raw'!J187</f>
        <v>11</v>
      </c>
      <c r="W187" s="1">
        <f t="shared" si="33"/>
        <v>0.64285505566540357</v>
      </c>
      <c r="X187">
        <f>'QMJHL Raw'!G187</f>
        <v>4</v>
      </c>
      <c r="Y187" s="1">
        <f t="shared" si="34"/>
        <v>0.23376547478741952</v>
      </c>
      <c r="Z187">
        <f>'QMJHL Raw'!AJ187</f>
        <v>0</v>
      </c>
      <c r="AA187">
        <f>'QMJHL Raw'!AM187</f>
        <v>1</v>
      </c>
      <c r="AB187">
        <f>'QMJHL Raw'!AP187</f>
        <v>3</v>
      </c>
      <c r="AC187" s="1">
        <f t="shared" si="35"/>
        <v>9.4987923157875418</v>
      </c>
      <c r="AD187" s="1">
        <f t="shared" si="36"/>
        <v>0.55512242390179167</v>
      </c>
      <c r="AE187" s="1">
        <f t="shared" si="37"/>
        <v>2.9411764705882351</v>
      </c>
      <c r="AF187" s="1">
        <f t="shared" si="38"/>
        <v>6.9844061145496639</v>
      </c>
      <c r="AG187">
        <f>'QMJHL Raw'!AB187</f>
        <v>12.22</v>
      </c>
      <c r="AH187">
        <f>'QMJHL Raw'!AC187</f>
        <v>13.3</v>
      </c>
      <c r="AI187">
        <f>'QMJHL Raw'!AD187</f>
        <v>50.18</v>
      </c>
      <c r="AJ187">
        <f>'QMJHL Raw'!AE187</f>
        <v>49.77</v>
      </c>
    </row>
    <row r="188" spans="1:36" x14ac:dyDescent="0.2">
      <c r="A188" t="str">
        <f>'QMJHL Raw'!B188</f>
        <v>Hunter Martin</v>
      </c>
      <c r="B188" t="s">
        <v>1749</v>
      </c>
      <c r="C188" t="str">
        <f>'QMJHL Raw'!C188</f>
        <v>D</v>
      </c>
      <c r="D188" t="str">
        <f t="shared" si="26"/>
        <v>D</v>
      </c>
      <c r="E188" t="str">
        <f>IF(ISNUMBER(SEARCH("/",'QMJHL Raw'!D188)),"Multiple",'QMJHL Raw'!D188)</f>
        <v>SHE</v>
      </c>
      <c r="F188" s="2">
        <f ca="1">ROUNDDOWN('QMJHL Raw'!E188+((TODAY()-42993)/365),0)</f>
        <v>17</v>
      </c>
      <c r="G188">
        <f>'QMJHL Raw'!F188</f>
        <v>1</v>
      </c>
      <c r="H188" s="1">
        <f>'QMJHL Raw'!U188</f>
        <v>9.34</v>
      </c>
      <c r="I188" s="1">
        <f>'QMJHL Raw'!T188</f>
        <v>9.34</v>
      </c>
      <c r="J188">
        <f>'QMJHL Raw'!AH188</f>
        <v>1</v>
      </c>
      <c r="K188">
        <f>'QMJHL Raw'!AI188</f>
        <v>0</v>
      </c>
      <c r="L188" s="1">
        <f t="shared" si="27"/>
        <v>6.4239828693790155</v>
      </c>
      <c r="M188" s="1">
        <f t="shared" si="28"/>
        <v>0</v>
      </c>
      <c r="N188">
        <f>'QMJHL Raw'!L188</f>
        <v>0</v>
      </c>
      <c r="O188" s="1">
        <f t="shared" si="29"/>
        <v>0</v>
      </c>
      <c r="P188">
        <f>'QMJHL Raw'!AK188</f>
        <v>0</v>
      </c>
      <c r="Q188">
        <f>'QMJHL Raw'!AN188</f>
        <v>0</v>
      </c>
      <c r="R188">
        <f>'QMJHL Raw'!AQ188</f>
        <v>0</v>
      </c>
      <c r="S188" s="1" t="e">
        <f t="shared" si="30"/>
        <v>#DIV/0!</v>
      </c>
      <c r="T188" s="1" t="e">
        <f t="shared" si="31"/>
        <v>#DIV/0!</v>
      </c>
      <c r="U188" s="1" t="e">
        <f t="shared" si="32"/>
        <v>#DIV/0!</v>
      </c>
      <c r="V188">
        <f>'QMJHL Raw'!J188</f>
        <v>0</v>
      </c>
      <c r="W188" s="1">
        <f t="shared" si="33"/>
        <v>0</v>
      </c>
      <c r="X188">
        <f>'QMJHL Raw'!G188</f>
        <v>0</v>
      </c>
      <c r="Y188" s="1">
        <f t="shared" si="34"/>
        <v>0</v>
      </c>
      <c r="Z188">
        <f>'QMJHL Raw'!AJ188</f>
        <v>0</v>
      </c>
      <c r="AA188">
        <f>'QMJHL Raw'!AM188</f>
        <v>0</v>
      </c>
      <c r="AB188">
        <f>'QMJHL Raw'!AP188</f>
        <v>0</v>
      </c>
      <c r="AC188" s="1">
        <f t="shared" si="35"/>
        <v>0</v>
      </c>
      <c r="AD188" s="1">
        <f t="shared" si="36"/>
        <v>0</v>
      </c>
      <c r="AE188" s="1" t="e">
        <f t="shared" si="37"/>
        <v>#DIV/0!</v>
      </c>
      <c r="AF188" s="1" t="e">
        <f t="shared" si="38"/>
        <v>#DIV/0!</v>
      </c>
      <c r="AG188">
        <f>'QMJHL Raw'!AB188</f>
        <v>14.94</v>
      </c>
      <c r="AH188">
        <f>'QMJHL Raw'!AC188</f>
        <v>12.82</v>
      </c>
      <c r="AI188">
        <f>'QMJHL Raw'!AD188</f>
        <v>53.98</v>
      </c>
      <c r="AJ188">
        <f>'QMJHL Raw'!AE188</f>
        <v>38.31</v>
      </c>
    </row>
    <row r="189" spans="1:36" x14ac:dyDescent="0.2">
      <c r="A189" t="str">
        <f>'QMJHL Raw'!B189</f>
        <v>Ian MacPhee</v>
      </c>
      <c r="B189" t="s">
        <v>1749</v>
      </c>
      <c r="C189" t="str">
        <f>'QMJHL Raw'!C189</f>
        <v>RW</v>
      </c>
      <c r="D189" t="str">
        <f t="shared" si="26"/>
        <v>F</v>
      </c>
      <c r="E189" t="str">
        <f>IF(ISNUMBER(SEARCH("/",'QMJHL Raw'!D189)),"Multiple",'QMJHL Raw'!D189)</f>
        <v>ROU</v>
      </c>
      <c r="F189" s="2">
        <f ca="1">ROUNDDOWN('QMJHL Raw'!E189+((TODAY()-42993)/365),0)</f>
        <v>19</v>
      </c>
      <c r="G189">
        <f>'QMJHL Raw'!F189</f>
        <v>18</v>
      </c>
      <c r="H189" s="1">
        <f>'QMJHL Raw'!U189</f>
        <v>6.3</v>
      </c>
      <c r="I189" s="1">
        <f>'QMJHL Raw'!T189</f>
        <v>113.37</v>
      </c>
      <c r="J189">
        <f>'QMJHL Raw'!AH189</f>
        <v>2</v>
      </c>
      <c r="K189">
        <f>'QMJHL Raw'!AI189</f>
        <v>3</v>
      </c>
      <c r="L189" s="1">
        <f t="shared" si="27"/>
        <v>1.0584810796507012</v>
      </c>
      <c r="M189" s="1">
        <f t="shared" si="28"/>
        <v>1.5877216194760517</v>
      </c>
      <c r="N189">
        <f>'QMJHL Raw'!L189</f>
        <v>11</v>
      </c>
      <c r="O189" s="1">
        <f t="shared" si="29"/>
        <v>5.8216459380788566</v>
      </c>
      <c r="P189">
        <f>'QMJHL Raw'!AK189</f>
        <v>1</v>
      </c>
      <c r="Q189">
        <f>'QMJHL Raw'!AN189</f>
        <v>0</v>
      </c>
      <c r="R189">
        <f>'QMJHL Raw'!AQ189</f>
        <v>10</v>
      </c>
      <c r="S189" s="1">
        <f t="shared" si="30"/>
        <v>9.0909090909090917</v>
      </c>
      <c r="T189" s="1">
        <f t="shared" si="31"/>
        <v>0</v>
      </c>
      <c r="U189" s="1">
        <f t="shared" si="32"/>
        <v>90.909090909090907</v>
      </c>
      <c r="V189">
        <f>'QMJHL Raw'!J189</f>
        <v>0</v>
      </c>
      <c r="W189" s="1">
        <f t="shared" si="33"/>
        <v>0</v>
      </c>
      <c r="X189">
        <f>'QMJHL Raw'!G189</f>
        <v>0</v>
      </c>
      <c r="Y189" s="1">
        <f t="shared" si="34"/>
        <v>0</v>
      </c>
      <c r="Z189">
        <f>'QMJHL Raw'!AJ189</f>
        <v>0</v>
      </c>
      <c r="AA189">
        <f>'QMJHL Raw'!AM189</f>
        <v>0</v>
      </c>
      <c r="AB189">
        <f>'QMJHL Raw'!AP189</f>
        <v>0</v>
      </c>
      <c r="AC189" s="1">
        <f t="shared" si="35"/>
        <v>0.87796349422155684</v>
      </c>
      <c r="AD189" s="1">
        <f t="shared" si="36"/>
        <v>0.46465387362876787</v>
      </c>
      <c r="AE189" s="1">
        <f t="shared" si="37"/>
        <v>0</v>
      </c>
      <c r="AF189" s="1">
        <f t="shared" si="38"/>
        <v>7.9814863111050611</v>
      </c>
      <c r="AG189">
        <f>'QMJHL Raw'!AB189</f>
        <v>11.78</v>
      </c>
      <c r="AH189">
        <f>'QMJHL Raw'!AC189</f>
        <v>13.67</v>
      </c>
      <c r="AI189">
        <f>'QMJHL Raw'!AD189</f>
        <v>53.89</v>
      </c>
      <c r="AJ189">
        <f>'QMJHL Raw'!AE189</f>
        <v>46.8</v>
      </c>
    </row>
    <row r="190" spans="1:36" x14ac:dyDescent="0.2">
      <c r="A190" t="str">
        <f>'QMJHL Raw'!B190</f>
        <v>Ian Smallwood</v>
      </c>
      <c r="B190" t="s">
        <v>1749</v>
      </c>
      <c r="C190" t="str">
        <f>'QMJHL Raw'!C190</f>
        <v>D</v>
      </c>
      <c r="D190" t="str">
        <f t="shared" si="26"/>
        <v>D</v>
      </c>
      <c r="E190" t="str">
        <f>IF(ISNUMBER(SEARCH("/",'QMJHL Raw'!D190)),"Multiple",'QMJHL Raw'!D190)</f>
        <v>CAP</v>
      </c>
      <c r="F190" s="2">
        <f ca="1">ROUNDDOWN('QMJHL Raw'!E190+((TODAY()-42993)/365),0)</f>
        <v>19</v>
      </c>
      <c r="G190">
        <f>'QMJHL Raw'!F190</f>
        <v>36</v>
      </c>
      <c r="H190" s="1">
        <f>'QMJHL Raw'!U190</f>
        <v>10.9</v>
      </c>
      <c r="I190" s="1">
        <f>'QMJHL Raw'!T190</f>
        <v>392.54</v>
      </c>
      <c r="J190">
        <f>'QMJHL Raw'!AH190</f>
        <v>19</v>
      </c>
      <c r="K190">
        <f>'QMJHL Raw'!AI190</f>
        <v>16</v>
      </c>
      <c r="L190" s="1">
        <f t="shared" si="27"/>
        <v>2.9041626331074539</v>
      </c>
      <c r="M190" s="1">
        <f t="shared" si="28"/>
        <v>2.445610638406277</v>
      </c>
      <c r="N190">
        <f>'QMJHL Raw'!L190</f>
        <v>21</v>
      </c>
      <c r="O190" s="1">
        <f t="shared" si="29"/>
        <v>3.2098639629082384</v>
      </c>
      <c r="P190">
        <f>'QMJHL Raw'!AK190</f>
        <v>0</v>
      </c>
      <c r="Q190">
        <f>'QMJHL Raw'!AN190</f>
        <v>1</v>
      </c>
      <c r="R190">
        <f>'QMJHL Raw'!AQ190</f>
        <v>20</v>
      </c>
      <c r="S190" s="1">
        <f t="shared" si="30"/>
        <v>0</v>
      </c>
      <c r="T190" s="1">
        <f t="shared" si="31"/>
        <v>4.7619047619047619</v>
      </c>
      <c r="U190" s="1">
        <f t="shared" si="32"/>
        <v>95.238095238095227</v>
      </c>
      <c r="V190">
        <f>'QMJHL Raw'!J190</f>
        <v>4</v>
      </c>
      <c r="W190" s="1">
        <f t="shared" si="33"/>
        <v>0.61140265960156925</v>
      </c>
      <c r="X190">
        <f>'QMJHL Raw'!G190</f>
        <v>2</v>
      </c>
      <c r="Y190" s="1">
        <f t="shared" si="34"/>
        <v>0.30570132980078463</v>
      </c>
      <c r="Z190">
        <f>'QMJHL Raw'!AJ190</f>
        <v>0</v>
      </c>
      <c r="AA190">
        <f>'QMJHL Raw'!AM190</f>
        <v>0</v>
      </c>
      <c r="AB190">
        <f>'QMJHL Raw'!AP190</f>
        <v>2</v>
      </c>
      <c r="AC190" s="1">
        <f t="shared" si="35"/>
        <v>1.4354694337008933</v>
      </c>
      <c r="AD190" s="1">
        <f t="shared" si="36"/>
        <v>0.21941245738537116</v>
      </c>
      <c r="AE190" s="1">
        <f t="shared" si="37"/>
        <v>9.5238095238095237</v>
      </c>
      <c r="AF190" s="1">
        <f t="shared" si="38"/>
        <v>6.8355687319090155</v>
      </c>
      <c r="AG190">
        <f>'QMJHL Raw'!AB190</f>
        <v>11.87</v>
      </c>
      <c r="AH190">
        <f>'QMJHL Raw'!AC190</f>
        <v>13.13</v>
      </c>
      <c r="AI190">
        <f>'QMJHL Raw'!AD190</f>
        <v>44.07</v>
      </c>
      <c r="AJ190">
        <f>'QMJHL Raw'!AE190</f>
        <v>50.92</v>
      </c>
    </row>
    <row r="191" spans="1:36" x14ac:dyDescent="0.2">
      <c r="A191" t="str">
        <f>'QMJHL Raw'!B191</f>
        <v>Isaak Chateauneuf</v>
      </c>
      <c r="B191" t="s">
        <v>1749</v>
      </c>
      <c r="C191" t="str">
        <f>'QMJHL Raw'!C191</f>
        <v>D</v>
      </c>
      <c r="D191" t="str">
        <f t="shared" si="26"/>
        <v>D</v>
      </c>
      <c r="E191" t="str">
        <f>IF(ISNUMBER(SEARCH("/",'QMJHL Raw'!D191)),"Multiple",'QMJHL Raw'!D191)</f>
        <v>SHE</v>
      </c>
      <c r="F191" s="2">
        <f ca="1">ROUNDDOWN('QMJHL Raw'!E191+((TODAY()-42993)/365),0)</f>
        <v>17</v>
      </c>
      <c r="G191">
        <f>'QMJHL Raw'!F191</f>
        <v>4</v>
      </c>
      <c r="H191" s="1">
        <f>'QMJHL Raw'!U191</f>
        <v>11.15</v>
      </c>
      <c r="I191" s="1">
        <f>'QMJHL Raw'!T191</f>
        <v>44.58</v>
      </c>
      <c r="J191">
        <f>'QMJHL Raw'!AH191</f>
        <v>3</v>
      </c>
      <c r="K191">
        <f>'QMJHL Raw'!AI191</f>
        <v>1</v>
      </c>
      <c r="L191" s="1">
        <f t="shared" si="27"/>
        <v>4.0376850605652761</v>
      </c>
      <c r="M191" s="1">
        <f t="shared" si="28"/>
        <v>1.3458950201884254</v>
      </c>
      <c r="N191">
        <f>'QMJHL Raw'!L191</f>
        <v>0</v>
      </c>
      <c r="O191" s="1">
        <f t="shared" si="29"/>
        <v>0</v>
      </c>
      <c r="P191">
        <f>'QMJHL Raw'!AK191</f>
        <v>0</v>
      </c>
      <c r="Q191">
        <f>'QMJHL Raw'!AN191</f>
        <v>0</v>
      </c>
      <c r="R191">
        <f>'QMJHL Raw'!AQ191</f>
        <v>0</v>
      </c>
      <c r="S191" s="1" t="e">
        <f t="shared" si="30"/>
        <v>#DIV/0!</v>
      </c>
      <c r="T191" s="1" t="e">
        <f t="shared" si="31"/>
        <v>#DIV/0!</v>
      </c>
      <c r="U191" s="1" t="e">
        <f t="shared" si="32"/>
        <v>#DIV/0!</v>
      </c>
      <c r="V191">
        <f>'QMJHL Raw'!J191</f>
        <v>0</v>
      </c>
      <c r="W191" s="1">
        <f t="shared" si="33"/>
        <v>0</v>
      </c>
      <c r="X191">
        <f>'QMJHL Raw'!G191</f>
        <v>0</v>
      </c>
      <c r="Y191" s="1">
        <f t="shared" si="34"/>
        <v>0</v>
      </c>
      <c r="Z191">
        <f>'QMJHL Raw'!AJ191</f>
        <v>0</v>
      </c>
      <c r="AA191">
        <f>'QMJHL Raw'!AM191</f>
        <v>0</v>
      </c>
      <c r="AB191">
        <f>'QMJHL Raw'!AP191</f>
        <v>0</v>
      </c>
      <c r="AC191" s="1">
        <f t="shared" si="35"/>
        <v>0</v>
      </c>
      <c r="AD191" s="1">
        <f t="shared" si="36"/>
        <v>0</v>
      </c>
      <c r="AE191" s="1" t="e">
        <f t="shared" si="37"/>
        <v>#DIV/0!</v>
      </c>
      <c r="AF191" s="1" t="e">
        <f t="shared" si="38"/>
        <v>#DIV/0!</v>
      </c>
      <c r="AG191">
        <f>'QMJHL Raw'!AB191</f>
        <v>13.37</v>
      </c>
      <c r="AH191">
        <f>'QMJHL Raw'!AC191</f>
        <v>13.14</v>
      </c>
      <c r="AI191">
        <f>'QMJHL Raw'!AD191</f>
        <v>49.32</v>
      </c>
      <c r="AJ191">
        <f>'QMJHL Raw'!AE191</f>
        <v>48.5</v>
      </c>
    </row>
    <row r="192" spans="1:36" x14ac:dyDescent="0.2">
      <c r="A192" t="str">
        <f>'QMJHL Raw'!B192</f>
        <v>Isaiah Gallo-Demetris</v>
      </c>
      <c r="B192" t="s">
        <v>1749</v>
      </c>
      <c r="C192" t="str">
        <f>'QMJHL Raw'!C192</f>
        <v>C</v>
      </c>
      <c r="D192" t="str">
        <f t="shared" si="26"/>
        <v>F</v>
      </c>
      <c r="E192" t="str">
        <f>IF(ISNUMBER(SEARCH("/",'QMJHL Raw'!D192)),"Multiple",'QMJHL Raw'!D192)</f>
        <v>BAC</v>
      </c>
      <c r="F192" s="2">
        <f ca="1">ROUNDDOWN('QMJHL Raw'!E192+((TODAY()-42993)/365),0)</f>
        <v>19</v>
      </c>
      <c r="G192">
        <f>'QMJHL Raw'!F192</f>
        <v>50</v>
      </c>
      <c r="H192" s="1">
        <f>'QMJHL Raw'!U192</f>
        <v>9.98</v>
      </c>
      <c r="I192" s="1">
        <f>'QMJHL Raw'!T192</f>
        <v>499.08</v>
      </c>
      <c r="J192">
        <f>'QMJHL Raw'!AH192</f>
        <v>19</v>
      </c>
      <c r="K192">
        <f>'QMJHL Raw'!AI192</f>
        <v>23</v>
      </c>
      <c r="L192" s="1">
        <f t="shared" si="27"/>
        <v>2.2842029333974514</v>
      </c>
      <c r="M192" s="1">
        <f t="shared" si="28"/>
        <v>2.7650877614811256</v>
      </c>
      <c r="N192">
        <f>'QMJHL Raw'!L192</f>
        <v>38</v>
      </c>
      <c r="O192" s="1">
        <f t="shared" si="29"/>
        <v>4.5684058667949028</v>
      </c>
      <c r="P192">
        <f>'QMJHL Raw'!AK192</f>
        <v>6</v>
      </c>
      <c r="Q192">
        <f>'QMJHL Raw'!AN192</f>
        <v>10</v>
      </c>
      <c r="R192">
        <f>'QMJHL Raw'!AQ192</f>
        <v>22</v>
      </c>
      <c r="S192" s="1">
        <f t="shared" si="30"/>
        <v>15.789473684210526</v>
      </c>
      <c r="T192" s="1">
        <f t="shared" si="31"/>
        <v>26.315789473684209</v>
      </c>
      <c r="U192" s="1">
        <f t="shared" si="32"/>
        <v>57.894736842105267</v>
      </c>
      <c r="V192">
        <f>'QMJHL Raw'!J192</f>
        <v>12</v>
      </c>
      <c r="W192" s="1">
        <f t="shared" si="33"/>
        <v>1.4426544842510218</v>
      </c>
      <c r="X192">
        <f>'QMJHL Raw'!G192</f>
        <v>6</v>
      </c>
      <c r="Y192" s="1">
        <f t="shared" si="34"/>
        <v>0.72132724212551091</v>
      </c>
      <c r="Z192">
        <f>'QMJHL Raw'!AJ192</f>
        <v>3</v>
      </c>
      <c r="AA192">
        <f>'QMJHL Raw'!AM192</f>
        <v>2</v>
      </c>
      <c r="AB192">
        <f>'QMJHL Raw'!AP192</f>
        <v>1</v>
      </c>
      <c r="AC192" s="1">
        <f t="shared" si="35"/>
        <v>4.6676617685703707</v>
      </c>
      <c r="AD192" s="1">
        <f t="shared" si="36"/>
        <v>0.56115193178292511</v>
      </c>
      <c r="AE192" s="1">
        <f t="shared" si="37"/>
        <v>15.789473684210526</v>
      </c>
      <c r="AF192" s="1">
        <f t="shared" si="38"/>
        <v>12.283320443606238</v>
      </c>
      <c r="AG192">
        <f>'QMJHL Raw'!AB192</f>
        <v>13.22</v>
      </c>
      <c r="AH192">
        <f>'QMJHL Raw'!AC192</f>
        <v>12.8</v>
      </c>
      <c r="AI192">
        <f>'QMJHL Raw'!AD192</f>
        <v>48.64</v>
      </c>
      <c r="AJ192">
        <f>'QMJHL Raw'!AE192</f>
        <v>50.55</v>
      </c>
    </row>
    <row r="193" spans="1:36" x14ac:dyDescent="0.2">
      <c r="A193" t="str">
        <f>'QMJHL Raw'!B193</f>
        <v>Isiah Campbell</v>
      </c>
      <c r="B193" t="s">
        <v>1749</v>
      </c>
      <c r="C193" t="str">
        <f>'QMJHL Raw'!C193</f>
        <v>LW</v>
      </c>
      <c r="D193" t="str">
        <f t="shared" si="26"/>
        <v>F</v>
      </c>
      <c r="E193" t="str">
        <f>IF(ISNUMBER(SEARCH("/",'QMJHL Raw'!D193)),"Multiple",'QMJHL Raw'!D193)</f>
        <v>Multiple</v>
      </c>
      <c r="F193" s="2">
        <f ca="1">ROUNDDOWN('QMJHL Raw'!E193+((TODAY()-42993)/365),0)</f>
        <v>17</v>
      </c>
      <c r="G193">
        <f>'QMJHL Raw'!F193</f>
        <v>61</v>
      </c>
      <c r="H193" s="1">
        <f>'QMJHL Raw'!U193</f>
        <v>10.9</v>
      </c>
      <c r="I193" s="1">
        <f>'QMJHL Raw'!T193</f>
        <v>664.62</v>
      </c>
      <c r="J193">
        <f>'QMJHL Raw'!AH193</f>
        <v>25</v>
      </c>
      <c r="K193">
        <f>'QMJHL Raw'!AI193</f>
        <v>30</v>
      </c>
      <c r="L193" s="1">
        <f t="shared" si="27"/>
        <v>2.2569287713279769</v>
      </c>
      <c r="M193" s="1">
        <f t="shared" si="28"/>
        <v>2.7083145255935723</v>
      </c>
      <c r="N193">
        <f>'QMJHL Raw'!L193</f>
        <v>78</v>
      </c>
      <c r="O193" s="1">
        <f t="shared" si="29"/>
        <v>7.041617766543288</v>
      </c>
      <c r="P193">
        <f>'QMJHL Raw'!AK193</f>
        <v>11</v>
      </c>
      <c r="Q193">
        <f>'QMJHL Raw'!AN193</f>
        <v>15</v>
      </c>
      <c r="R193">
        <f>'QMJHL Raw'!AQ193</f>
        <v>52</v>
      </c>
      <c r="S193" s="1">
        <f t="shared" si="30"/>
        <v>14.102564102564102</v>
      </c>
      <c r="T193" s="1">
        <f t="shared" si="31"/>
        <v>19.230769230769234</v>
      </c>
      <c r="U193" s="1">
        <f t="shared" si="32"/>
        <v>66.666666666666657</v>
      </c>
      <c r="V193">
        <f>'QMJHL Raw'!J193</f>
        <v>16</v>
      </c>
      <c r="W193" s="1">
        <f t="shared" si="33"/>
        <v>1.4444344136499052</v>
      </c>
      <c r="X193">
        <f>'QMJHL Raw'!G193</f>
        <v>6</v>
      </c>
      <c r="Y193" s="1">
        <f t="shared" si="34"/>
        <v>0.5416629051187144</v>
      </c>
      <c r="Z193">
        <f>'QMJHL Raw'!AJ193</f>
        <v>2</v>
      </c>
      <c r="AA193">
        <f>'QMJHL Raw'!AM193</f>
        <v>3</v>
      </c>
      <c r="AB193">
        <f>'QMJHL Raw'!AP193</f>
        <v>1</v>
      </c>
      <c r="AC193" s="1">
        <f t="shared" si="35"/>
        <v>8.6945842903164525</v>
      </c>
      <c r="AD193" s="1">
        <f t="shared" si="36"/>
        <v>0.78492229758205767</v>
      </c>
      <c r="AE193" s="1">
        <f t="shared" si="37"/>
        <v>7.6923076923076925</v>
      </c>
      <c r="AF193" s="1">
        <f t="shared" si="38"/>
        <v>11.146902936303142</v>
      </c>
      <c r="AG193">
        <f>'QMJHL Raw'!AB193</f>
        <v>12.92</v>
      </c>
      <c r="AH193">
        <f>'QMJHL Raw'!AC193</f>
        <v>13.04</v>
      </c>
      <c r="AI193">
        <f>'QMJHL Raw'!AD193</f>
        <v>41.21</v>
      </c>
      <c r="AJ193">
        <f>'QMJHL Raw'!AE193</f>
        <v>49.24</v>
      </c>
    </row>
    <row r="194" spans="1:36" x14ac:dyDescent="0.2">
      <c r="A194" t="str">
        <f>'QMJHL Raw'!B194</f>
        <v>Ivan Chekhovich</v>
      </c>
      <c r="B194" t="s">
        <v>1749</v>
      </c>
      <c r="C194" t="str">
        <f>'QMJHL Raw'!C194</f>
        <v>LW</v>
      </c>
      <c r="D194" t="str">
        <f t="shared" si="26"/>
        <v>F</v>
      </c>
      <c r="E194" t="str">
        <f>IF(ISNUMBER(SEARCH("/",'QMJHL Raw'!D194)),"Multiple",'QMJHL Raw'!D194)</f>
        <v>BAC</v>
      </c>
      <c r="F194" s="2">
        <f ca="1">ROUNDDOWN('QMJHL Raw'!E194+((TODAY()-42993)/365),0)</f>
        <v>19</v>
      </c>
      <c r="G194">
        <f>'QMJHL Raw'!F194</f>
        <v>65</v>
      </c>
      <c r="H194" s="1">
        <f>'QMJHL Raw'!U194</f>
        <v>13.81</v>
      </c>
      <c r="I194" s="1">
        <f>'QMJHL Raw'!T194</f>
        <v>897.37</v>
      </c>
      <c r="J194">
        <f>'QMJHL Raw'!AH194</f>
        <v>51</v>
      </c>
      <c r="K194">
        <f>'QMJHL Raw'!AI194</f>
        <v>44</v>
      </c>
      <c r="L194" s="1">
        <f t="shared" si="27"/>
        <v>3.4099646745489598</v>
      </c>
      <c r="M194" s="1">
        <f t="shared" si="28"/>
        <v>2.9419303074540046</v>
      </c>
      <c r="N194">
        <f>'QMJHL Raw'!L194</f>
        <v>151</v>
      </c>
      <c r="O194" s="1">
        <f t="shared" si="29"/>
        <v>10.096169918762605</v>
      </c>
      <c r="P194">
        <f>'QMJHL Raw'!AK194</f>
        <v>9</v>
      </c>
      <c r="Q194">
        <f>'QMJHL Raw'!AN194</f>
        <v>28</v>
      </c>
      <c r="R194">
        <f>'QMJHL Raw'!AQ194</f>
        <v>114</v>
      </c>
      <c r="S194" s="1">
        <f t="shared" si="30"/>
        <v>5.9602649006622519</v>
      </c>
      <c r="T194" s="1">
        <f t="shared" si="31"/>
        <v>18.543046357615893</v>
      </c>
      <c r="U194" s="1">
        <f t="shared" si="32"/>
        <v>75.496688741721854</v>
      </c>
      <c r="V194">
        <f>'QMJHL Raw'!J194</f>
        <v>30</v>
      </c>
      <c r="W194" s="1">
        <f t="shared" si="33"/>
        <v>2.0058615732640943</v>
      </c>
      <c r="X194">
        <f>'QMJHL Raw'!G194</f>
        <v>16</v>
      </c>
      <c r="Y194" s="1">
        <f t="shared" si="34"/>
        <v>1.0697928390741835</v>
      </c>
      <c r="Z194">
        <f>'QMJHL Raw'!AJ194</f>
        <v>0</v>
      </c>
      <c r="AA194">
        <f>'QMJHL Raw'!AM194</f>
        <v>7</v>
      </c>
      <c r="AB194">
        <f>'QMJHL Raw'!AP194</f>
        <v>9</v>
      </c>
      <c r="AC194" s="1">
        <f t="shared" si="35"/>
        <v>14.415067465150134</v>
      </c>
      <c r="AD194" s="1">
        <f t="shared" si="36"/>
        <v>0.96382099681180333</v>
      </c>
      <c r="AE194" s="1">
        <f t="shared" si="37"/>
        <v>10.596026490066226</v>
      </c>
      <c r="AF194" s="1">
        <f t="shared" si="38"/>
        <v>9.5464022948014122</v>
      </c>
      <c r="AG194">
        <f>'QMJHL Raw'!AB194</f>
        <v>13.79</v>
      </c>
      <c r="AH194">
        <f>'QMJHL Raw'!AC194</f>
        <v>13.37</v>
      </c>
      <c r="AI194">
        <f>'QMJHL Raw'!AD194</f>
        <v>49.26</v>
      </c>
      <c r="AJ194">
        <f>'QMJHL Raw'!AE194</f>
        <v>51.16</v>
      </c>
    </row>
    <row r="195" spans="1:36" x14ac:dyDescent="0.2">
      <c r="A195" t="str">
        <f>'QMJHL Raw'!B195</f>
        <v>Ivan Kosorenkov</v>
      </c>
      <c r="B195" t="s">
        <v>1749</v>
      </c>
      <c r="C195" t="str">
        <f>'QMJHL Raw'!C195</f>
        <v>RW</v>
      </c>
      <c r="D195" t="str">
        <f t="shared" ref="D195:D258" si="39">IF(C195="D",C195,"F")</f>
        <v>F</v>
      </c>
      <c r="E195" t="str">
        <f>IF(ISNUMBER(SEARCH("/",'QMJHL Raw'!D195)),"Multiple",'QMJHL Raw'!D195)</f>
        <v>VIC</v>
      </c>
      <c r="F195" s="2">
        <f ca="1">ROUNDDOWN('QMJHL Raw'!E195+((TODAY()-42993)/365),0)</f>
        <v>20</v>
      </c>
      <c r="G195">
        <f>'QMJHL Raw'!F195</f>
        <v>63</v>
      </c>
      <c r="H195" s="1">
        <f>'QMJHL Raw'!U195</f>
        <v>14.37</v>
      </c>
      <c r="I195" s="1">
        <f>'QMJHL Raw'!T195</f>
        <v>905.42</v>
      </c>
      <c r="J195">
        <f>'QMJHL Raw'!AH195</f>
        <v>67</v>
      </c>
      <c r="K195">
        <f>'QMJHL Raw'!AI195</f>
        <v>28</v>
      </c>
      <c r="L195" s="1">
        <f t="shared" ref="L195:L258" si="40">J195/I195*60</f>
        <v>4.4399284310043958</v>
      </c>
      <c r="M195" s="1">
        <f t="shared" ref="M195:M258" si="41">K195/I195*60</f>
        <v>1.8554924786287028</v>
      </c>
      <c r="N195">
        <f>'QMJHL Raw'!L195</f>
        <v>127</v>
      </c>
      <c r="O195" s="1">
        <f t="shared" ref="O195:O258" si="42">(N195/I195)*60</f>
        <v>8.4159837423516173</v>
      </c>
      <c r="P195">
        <f>'QMJHL Raw'!AK195</f>
        <v>15</v>
      </c>
      <c r="Q195">
        <f>'QMJHL Raw'!AN195</f>
        <v>16</v>
      </c>
      <c r="R195">
        <f>'QMJHL Raw'!AQ195</f>
        <v>96</v>
      </c>
      <c r="S195" s="1">
        <f t="shared" ref="S195:S258" si="43">(P195/N195)*100</f>
        <v>11.811023622047244</v>
      </c>
      <c r="T195" s="1">
        <f t="shared" ref="T195:T258" si="44">(Q195/N195)*100</f>
        <v>12.598425196850393</v>
      </c>
      <c r="U195" s="1">
        <f t="shared" ref="U195:U258" si="45">(R195/N195)*100</f>
        <v>75.590551181102356</v>
      </c>
      <c r="V195">
        <f>'QMJHL Raw'!J195</f>
        <v>39</v>
      </c>
      <c r="W195" s="1">
        <f t="shared" ref="W195:W258" si="46">(V195/I195)*60</f>
        <v>2.584435952375693</v>
      </c>
      <c r="X195">
        <f>'QMJHL Raw'!G195</f>
        <v>22</v>
      </c>
      <c r="Y195" s="1">
        <f t="shared" ref="Y195:Y258" si="47">(X195/I195)*60</f>
        <v>1.4578869474939808</v>
      </c>
      <c r="Z195">
        <f>'QMJHL Raw'!AJ195</f>
        <v>5</v>
      </c>
      <c r="AA195">
        <f>'QMJHL Raw'!AM195</f>
        <v>2</v>
      </c>
      <c r="AB195">
        <f>'QMJHL Raw'!AP195</f>
        <v>15</v>
      </c>
      <c r="AC195" s="1">
        <f t="shared" ref="AC195:AC258" si="48">(P195*(SUM(Z:Z)/SUM(P:P)))+(Q195*(SUM(AA:AA)/SUM(Q:Q)))+(R195*(SUM(AB:AB)/SUM(R:R)))</f>
        <v>12.636542085188083</v>
      </c>
      <c r="AD195" s="1">
        <f t="shared" ref="AD195:AD258" si="49">(AC195/I195)*60</f>
        <v>0.83739317124791257</v>
      </c>
      <c r="AE195" s="1">
        <f t="shared" ref="AE195:AE258" si="50">(X195/N195)*100</f>
        <v>17.322834645669293</v>
      </c>
      <c r="AF195" s="1">
        <f t="shared" ref="AF195:AF258" si="51">((((SUM(Z:Z)/SUM(P:P))/SUM(P195:R195))*P195)+(((SUM(AA:AA)/SUM(Q:Q))/SUM(P195:R195))*Q195)+(((SUM(AB:AB)/SUM(R:R))/SUM(P195:R195))*R195))*100</f>
        <v>9.9500331379433735</v>
      </c>
      <c r="AG195">
        <f>'QMJHL Raw'!AB195</f>
        <v>14.7</v>
      </c>
      <c r="AH195">
        <f>'QMJHL Raw'!AC195</f>
        <v>13.52</v>
      </c>
      <c r="AI195">
        <f>'QMJHL Raw'!AD195</f>
        <v>59.81</v>
      </c>
      <c r="AJ195">
        <f>'QMJHL Raw'!AE195</f>
        <v>50.4</v>
      </c>
    </row>
    <row r="196" spans="1:36" x14ac:dyDescent="0.2">
      <c r="A196" t="str">
        <f>'QMJHL Raw'!B196</f>
        <v>Ivan Kozlov</v>
      </c>
      <c r="B196" t="s">
        <v>1749</v>
      </c>
      <c r="C196" t="str">
        <f>'QMJHL Raw'!C196</f>
        <v>LW</v>
      </c>
      <c r="D196" t="str">
        <f t="shared" si="39"/>
        <v>F</v>
      </c>
      <c r="E196" t="str">
        <f>IF(ISNUMBER(SEARCH("/",'QMJHL Raw'!D196)),"Multiple",'QMJHL Raw'!D196)</f>
        <v>VDO</v>
      </c>
      <c r="F196" s="2">
        <f ca="1">ROUNDDOWN('QMJHL Raw'!E196+((TODAY()-42993)/365),0)</f>
        <v>19</v>
      </c>
      <c r="G196">
        <f>'QMJHL Raw'!F196</f>
        <v>66</v>
      </c>
      <c r="H196" s="1">
        <f>'QMJHL Raw'!U196</f>
        <v>12.92</v>
      </c>
      <c r="I196" s="1">
        <f>'QMJHL Raw'!T196</f>
        <v>853.01</v>
      </c>
      <c r="J196">
        <f>'QMJHL Raw'!AH196</f>
        <v>36</v>
      </c>
      <c r="K196">
        <f>'QMJHL Raw'!AI196</f>
        <v>53</v>
      </c>
      <c r="L196" s="1">
        <f t="shared" si="40"/>
        <v>2.5322094699944899</v>
      </c>
      <c r="M196" s="1">
        <f t="shared" si="41"/>
        <v>3.7279750530474436</v>
      </c>
      <c r="N196">
        <f>'QMJHL Raw'!L196</f>
        <v>97</v>
      </c>
      <c r="O196" s="1">
        <f t="shared" si="42"/>
        <v>6.8228977385962644</v>
      </c>
      <c r="P196">
        <f>'QMJHL Raw'!AK196</f>
        <v>17</v>
      </c>
      <c r="Q196">
        <f>'QMJHL Raw'!AN196</f>
        <v>15</v>
      </c>
      <c r="R196">
        <f>'QMJHL Raw'!AQ196</f>
        <v>65</v>
      </c>
      <c r="S196" s="1">
        <f t="shared" si="43"/>
        <v>17.525773195876287</v>
      </c>
      <c r="T196" s="1">
        <f t="shared" si="44"/>
        <v>15.463917525773196</v>
      </c>
      <c r="U196" s="1">
        <f t="shared" si="45"/>
        <v>67.010309278350505</v>
      </c>
      <c r="V196">
        <f>'QMJHL Raw'!J196</f>
        <v>18</v>
      </c>
      <c r="W196" s="1">
        <f t="shared" si="46"/>
        <v>1.266104734997245</v>
      </c>
      <c r="X196">
        <f>'QMJHL Raw'!G196</f>
        <v>12</v>
      </c>
      <c r="Y196" s="1">
        <f t="shared" si="47"/>
        <v>0.84406982333149672</v>
      </c>
      <c r="Z196">
        <f>'QMJHL Raw'!AJ196</f>
        <v>3</v>
      </c>
      <c r="AA196">
        <f>'QMJHL Raw'!AM196</f>
        <v>5</v>
      </c>
      <c r="AB196">
        <f>'QMJHL Raw'!AP196</f>
        <v>4</v>
      </c>
      <c r="AC196" s="1">
        <f t="shared" si="48"/>
        <v>11.009103759481542</v>
      </c>
      <c r="AD196" s="1">
        <f t="shared" si="49"/>
        <v>0.77437102210864173</v>
      </c>
      <c r="AE196" s="1">
        <f t="shared" si="50"/>
        <v>12.371134020618557</v>
      </c>
      <c r="AF196" s="1">
        <f t="shared" si="51"/>
        <v>11.349591504620147</v>
      </c>
      <c r="AG196">
        <f>'QMJHL Raw'!AB196</f>
        <v>13.94</v>
      </c>
      <c r="AH196">
        <f>'QMJHL Raw'!AC196</f>
        <v>13.2</v>
      </c>
      <c r="AI196">
        <f>'QMJHL Raw'!AD196</f>
        <v>37.11</v>
      </c>
      <c r="AJ196">
        <f>'QMJHL Raw'!AE196</f>
        <v>53.8</v>
      </c>
    </row>
    <row r="197" spans="1:36" x14ac:dyDescent="0.2">
      <c r="A197" t="str">
        <f>'QMJHL Raw'!B197</f>
        <v>Jack Desroches</v>
      </c>
      <c r="B197" t="s">
        <v>1749</v>
      </c>
      <c r="C197" t="str">
        <f>'QMJHL Raw'!C197</f>
        <v>D</v>
      </c>
      <c r="D197" t="str">
        <f t="shared" si="39"/>
        <v>D</v>
      </c>
      <c r="E197" t="str">
        <f>IF(ISNUMBER(SEARCH("/",'QMJHL Raw'!D197)),"Multiple",'QMJHL Raw'!D197)</f>
        <v>CHA</v>
      </c>
      <c r="F197" s="2">
        <f ca="1">ROUNDDOWN('QMJHL Raw'!E197+((TODAY()-42993)/365),0)</f>
        <v>18</v>
      </c>
      <c r="G197">
        <f>'QMJHL Raw'!F197</f>
        <v>5</v>
      </c>
      <c r="H197" s="1">
        <f>'QMJHL Raw'!U197</f>
        <v>13.25</v>
      </c>
      <c r="I197" s="1">
        <f>'QMJHL Raw'!T197</f>
        <v>66.260000000000005</v>
      </c>
      <c r="J197">
        <f>'QMJHL Raw'!AH197</f>
        <v>3</v>
      </c>
      <c r="K197">
        <f>'QMJHL Raw'!AI197</f>
        <v>1</v>
      </c>
      <c r="L197" s="1">
        <f t="shared" si="40"/>
        <v>2.7165710836100208</v>
      </c>
      <c r="M197" s="1">
        <f t="shared" si="41"/>
        <v>0.9055236945366737</v>
      </c>
      <c r="N197">
        <f>'QMJHL Raw'!L197</f>
        <v>4</v>
      </c>
      <c r="O197" s="1">
        <f t="shared" si="42"/>
        <v>3.6220947781466948</v>
      </c>
      <c r="P197">
        <f>'QMJHL Raw'!AK197</f>
        <v>0</v>
      </c>
      <c r="Q197">
        <f>'QMJHL Raw'!AN197</f>
        <v>0</v>
      </c>
      <c r="R197">
        <f>'QMJHL Raw'!AQ197</f>
        <v>4</v>
      </c>
      <c r="S197" s="1">
        <f t="shared" si="43"/>
        <v>0</v>
      </c>
      <c r="T197" s="1">
        <f t="shared" si="44"/>
        <v>0</v>
      </c>
      <c r="U197" s="1">
        <f t="shared" si="45"/>
        <v>100</v>
      </c>
      <c r="V197">
        <f>'QMJHL Raw'!J197</f>
        <v>0</v>
      </c>
      <c r="W197" s="1">
        <f t="shared" si="46"/>
        <v>0</v>
      </c>
      <c r="X197">
        <f>'QMJHL Raw'!G197</f>
        <v>0</v>
      </c>
      <c r="Y197" s="1">
        <f t="shared" si="47"/>
        <v>0</v>
      </c>
      <c r="Z197">
        <f>'QMJHL Raw'!AJ197</f>
        <v>0</v>
      </c>
      <c r="AA197">
        <f>'QMJHL Raw'!AM197</f>
        <v>0</v>
      </c>
      <c r="AB197">
        <f>'QMJHL Raw'!AP197</f>
        <v>0</v>
      </c>
      <c r="AC197" s="1">
        <f t="shared" si="48"/>
        <v>0.25134140392887233</v>
      </c>
      <c r="AD197" s="1">
        <f t="shared" si="49"/>
        <v>0.22759559667570689</v>
      </c>
      <c r="AE197" s="1">
        <f t="shared" si="50"/>
        <v>0</v>
      </c>
      <c r="AF197" s="1">
        <f t="shared" si="51"/>
        <v>6.2835350982218081</v>
      </c>
      <c r="AG197">
        <f>'QMJHL Raw'!AB197</f>
        <v>13.1</v>
      </c>
      <c r="AH197">
        <f>'QMJHL Raw'!AC197</f>
        <v>13.48</v>
      </c>
      <c r="AI197">
        <f>'QMJHL Raw'!AD197</f>
        <v>57.39</v>
      </c>
      <c r="AJ197">
        <f>'QMJHL Raw'!AE197</f>
        <v>57.17</v>
      </c>
    </row>
    <row r="198" spans="1:36" x14ac:dyDescent="0.2">
      <c r="A198" t="str">
        <f>'QMJHL Raw'!B198</f>
        <v>Jack Quinn</v>
      </c>
      <c r="B198" t="s">
        <v>1749</v>
      </c>
      <c r="C198" t="str">
        <f>'QMJHL Raw'!C198</f>
        <v>RW</v>
      </c>
      <c r="D198" t="str">
        <f t="shared" si="39"/>
        <v>F</v>
      </c>
      <c r="E198" t="str">
        <f>IF(ISNUMBER(SEARCH("/",'QMJHL Raw'!D198)),"Multiple",'QMJHL Raw'!D198)</f>
        <v>OTT</v>
      </c>
      <c r="F198" s="2">
        <f ca="1">ROUNDDOWN('QMJHL Raw'!E198+((TODAY()-42993)/365),0)</f>
        <v>2017</v>
      </c>
      <c r="G198">
        <f>'QMJHL Raw'!F198</f>
        <v>1</v>
      </c>
      <c r="H198" s="1">
        <f>'QMJHL Raw'!U198</f>
        <v>0</v>
      </c>
      <c r="I198" s="1">
        <f>'QMJHL Raw'!T198</f>
        <v>0</v>
      </c>
      <c r="J198">
        <f>'QMJHL Raw'!AH198</f>
        <v>0</v>
      </c>
      <c r="K198">
        <f>'QMJHL Raw'!AI198</f>
        <v>0</v>
      </c>
      <c r="L198" s="1" t="e">
        <f t="shared" si="40"/>
        <v>#DIV/0!</v>
      </c>
      <c r="M198" s="1" t="e">
        <f t="shared" si="41"/>
        <v>#DIV/0!</v>
      </c>
      <c r="N198">
        <f>'QMJHL Raw'!L198</f>
        <v>0</v>
      </c>
      <c r="O198" s="1" t="e">
        <f t="shared" si="42"/>
        <v>#DIV/0!</v>
      </c>
      <c r="P198">
        <f>'QMJHL Raw'!AK198</f>
        <v>0</v>
      </c>
      <c r="Q198">
        <f>'QMJHL Raw'!AN198</f>
        <v>0</v>
      </c>
      <c r="R198">
        <f>'QMJHL Raw'!AQ198</f>
        <v>0</v>
      </c>
      <c r="S198" s="1" t="e">
        <f t="shared" si="43"/>
        <v>#DIV/0!</v>
      </c>
      <c r="T198" s="1" t="e">
        <f t="shared" si="44"/>
        <v>#DIV/0!</v>
      </c>
      <c r="U198" s="1" t="e">
        <f t="shared" si="45"/>
        <v>#DIV/0!</v>
      </c>
      <c r="V198">
        <f>'QMJHL Raw'!J198</f>
        <v>0</v>
      </c>
      <c r="W198" s="1" t="e">
        <f t="shared" si="46"/>
        <v>#DIV/0!</v>
      </c>
      <c r="X198">
        <f>'QMJHL Raw'!G198</f>
        <v>0</v>
      </c>
      <c r="Y198" s="1" t="e">
        <f t="shared" si="47"/>
        <v>#DIV/0!</v>
      </c>
      <c r="Z198">
        <f>'QMJHL Raw'!AJ198</f>
        <v>0</v>
      </c>
      <c r="AA198">
        <f>'QMJHL Raw'!AM198</f>
        <v>0</v>
      </c>
      <c r="AB198">
        <f>'QMJHL Raw'!AP198</f>
        <v>0</v>
      </c>
      <c r="AC198" s="1">
        <f t="shared" si="48"/>
        <v>0</v>
      </c>
      <c r="AD198" s="1" t="e">
        <f t="shared" si="49"/>
        <v>#DIV/0!</v>
      </c>
      <c r="AE198" s="1" t="e">
        <f t="shared" si="50"/>
        <v>#DIV/0!</v>
      </c>
      <c r="AF198" s="1" t="e">
        <f t="shared" si="51"/>
        <v>#DIV/0!</v>
      </c>
      <c r="AG198">
        <f>'QMJHL Raw'!AB198</f>
        <v>0</v>
      </c>
      <c r="AH198">
        <f>'QMJHL Raw'!AC198</f>
        <v>0</v>
      </c>
      <c r="AI198">
        <f>'QMJHL Raw'!AD198</f>
        <v>0</v>
      </c>
      <c r="AJ198">
        <f>'QMJHL Raw'!AE198</f>
        <v>0</v>
      </c>
    </row>
    <row r="199" spans="1:36" x14ac:dyDescent="0.2">
      <c r="A199" t="str">
        <f>'QMJHL Raw'!B199</f>
        <v>Jack Tucker</v>
      </c>
      <c r="B199" t="s">
        <v>1749</v>
      </c>
      <c r="C199" t="str">
        <f>'QMJHL Raw'!C199</f>
        <v>D</v>
      </c>
      <c r="D199" t="str">
        <f t="shared" si="39"/>
        <v>D</v>
      </c>
      <c r="E199" t="str">
        <f>IF(ISNUMBER(SEARCH("/",'QMJHL Raw'!D199)),"Multiple",'QMJHL Raw'!D199)</f>
        <v>MON</v>
      </c>
      <c r="F199" s="2">
        <f ca="1">ROUNDDOWN('QMJHL Raw'!E199+((TODAY()-42993)/365),0)</f>
        <v>17</v>
      </c>
      <c r="G199">
        <f>'QMJHL Raw'!F199</f>
        <v>53</v>
      </c>
      <c r="H199" s="1">
        <f>'QMJHL Raw'!U199</f>
        <v>9.99</v>
      </c>
      <c r="I199" s="1">
        <f>'QMJHL Raw'!T199</f>
        <v>529.63</v>
      </c>
      <c r="J199">
        <f>'QMJHL Raw'!AH199</f>
        <v>21</v>
      </c>
      <c r="K199">
        <f>'QMJHL Raw'!AI199</f>
        <v>31</v>
      </c>
      <c r="L199" s="1">
        <f t="shared" si="40"/>
        <v>2.3790193153711083</v>
      </c>
      <c r="M199" s="1">
        <f t="shared" si="41"/>
        <v>3.5118856560240168</v>
      </c>
      <c r="N199">
        <f>'QMJHL Raw'!L199</f>
        <v>28</v>
      </c>
      <c r="O199" s="1">
        <f t="shared" si="42"/>
        <v>3.172025753828144</v>
      </c>
      <c r="P199">
        <f>'QMJHL Raw'!AK199</f>
        <v>0</v>
      </c>
      <c r="Q199">
        <f>'QMJHL Raw'!AN199</f>
        <v>2</v>
      </c>
      <c r="R199">
        <f>'QMJHL Raw'!AQ199</f>
        <v>26</v>
      </c>
      <c r="S199" s="1">
        <f t="shared" si="43"/>
        <v>0</v>
      </c>
      <c r="T199" s="1">
        <f t="shared" si="44"/>
        <v>7.1428571428571423</v>
      </c>
      <c r="U199" s="1">
        <f t="shared" si="45"/>
        <v>92.857142857142861</v>
      </c>
      <c r="V199">
        <f>'QMJHL Raw'!J199</f>
        <v>1</v>
      </c>
      <c r="W199" s="1">
        <f t="shared" si="46"/>
        <v>0.11328663406529087</v>
      </c>
      <c r="X199">
        <f>'QMJHL Raw'!G199</f>
        <v>0</v>
      </c>
      <c r="Y199" s="1">
        <f t="shared" si="47"/>
        <v>0</v>
      </c>
      <c r="Z199">
        <f>'QMJHL Raw'!AJ199</f>
        <v>0</v>
      </c>
      <c r="AA199">
        <f>'QMJHL Raw'!AM199</f>
        <v>0</v>
      </c>
      <c r="AB199">
        <f>'QMJHL Raw'!AP199</f>
        <v>0</v>
      </c>
      <c r="AC199" s="1">
        <f t="shared" si="48"/>
        <v>1.9912439536507336</v>
      </c>
      <c r="AD199" s="1">
        <f t="shared" si="49"/>
        <v>0.22558132511195367</v>
      </c>
      <c r="AE199" s="1">
        <f t="shared" si="50"/>
        <v>0</v>
      </c>
      <c r="AF199" s="1">
        <f t="shared" si="51"/>
        <v>7.1115855487526192</v>
      </c>
      <c r="AG199">
        <f>'QMJHL Raw'!AB199</f>
        <v>12.42</v>
      </c>
      <c r="AH199">
        <f>'QMJHL Raw'!AC199</f>
        <v>13.14</v>
      </c>
      <c r="AI199">
        <f>'QMJHL Raw'!AD199</f>
        <v>41.57</v>
      </c>
      <c r="AJ199">
        <f>'QMJHL Raw'!AE199</f>
        <v>50.81</v>
      </c>
    </row>
    <row r="200" spans="1:36" x14ac:dyDescent="0.2">
      <c r="A200" t="str">
        <f>'QMJHL Raw'!B200</f>
        <v>Jack Wieringa</v>
      </c>
      <c r="B200" t="s">
        <v>1749</v>
      </c>
      <c r="C200" t="str">
        <f>'QMJHL Raw'!C200</f>
        <v>D</v>
      </c>
      <c r="D200" t="str">
        <f t="shared" si="39"/>
        <v>D</v>
      </c>
      <c r="E200" t="str">
        <f>IF(ISNUMBER(SEARCH("/",'QMJHL Raw'!D200)),"Multiple",'QMJHL Raw'!D200)</f>
        <v>MON</v>
      </c>
      <c r="F200" s="2">
        <f ca="1">ROUNDDOWN('QMJHL Raw'!E200+((TODAY()-42993)/365),0)</f>
        <v>20</v>
      </c>
      <c r="G200">
        <f>'QMJHL Raw'!F200</f>
        <v>16</v>
      </c>
      <c r="H200" s="1">
        <f>'QMJHL Raw'!U200</f>
        <v>11.57</v>
      </c>
      <c r="I200" s="1">
        <f>'QMJHL Raw'!T200</f>
        <v>185.13</v>
      </c>
      <c r="J200">
        <f>'QMJHL Raw'!AH200</f>
        <v>7</v>
      </c>
      <c r="K200">
        <f>'QMJHL Raw'!AI200</f>
        <v>11</v>
      </c>
      <c r="L200" s="1">
        <f t="shared" si="40"/>
        <v>2.2686760654675093</v>
      </c>
      <c r="M200" s="1">
        <f t="shared" si="41"/>
        <v>3.5650623885918007</v>
      </c>
      <c r="N200">
        <f>'QMJHL Raw'!L200</f>
        <v>3</v>
      </c>
      <c r="O200" s="1">
        <f t="shared" si="42"/>
        <v>0.97228974234321841</v>
      </c>
      <c r="P200">
        <f>'QMJHL Raw'!AK200</f>
        <v>0</v>
      </c>
      <c r="Q200">
        <f>'QMJHL Raw'!AN200</f>
        <v>0</v>
      </c>
      <c r="R200">
        <f>'QMJHL Raw'!AQ200</f>
        <v>3</v>
      </c>
      <c r="S200" s="1">
        <f t="shared" si="43"/>
        <v>0</v>
      </c>
      <c r="T200" s="1">
        <f t="shared" si="44"/>
        <v>0</v>
      </c>
      <c r="U200" s="1">
        <f t="shared" si="45"/>
        <v>100</v>
      </c>
      <c r="V200">
        <f>'QMJHL Raw'!J200</f>
        <v>0</v>
      </c>
      <c r="W200" s="1">
        <f t="shared" si="46"/>
        <v>0</v>
      </c>
      <c r="X200">
        <f>'QMJHL Raw'!G200</f>
        <v>0</v>
      </c>
      <c r="Y200" s="1">
        <f t="shared" si="47"/>
        <v>0</v>
      </c>
      <c r="Z200">
        <f>'QMJHL Raw'!AJ200</f>
        <v>0</v>
      </c>
      <c r="AA200">
        <f>'QMJHL Raw'!AM200</f>
        <v>0</v>
      </c>
      <c r="AB200">
        <f>'QMJHL Raw'!AP200</f>
        <v>0</v>
      </c>
      <c r="AC200" s="1">
        <f t="shared" si="48"/>
        <v>0.18850605294665423</v>
      </c>
      <c r="AD200" s="1">
        <f t="shared" si="49"/>
        <v>6.1094167216546508E-2</v>
      </c>
      <c r="AE200" s="1">
        <f t="shared" si="50"/>
        <v>0</v>
      </c>
      <c r="AF200" s="1">
        <f t="shared" si="51"/>
        <v>6.2835350982218081</v>
      </c>
      <c r="AG200">
        <f>'QMJHL Raw'!AB200</f>
        <v>12.02</v>
      </c>
      <c r="AH200">
        <f>'QMJHL Raw'!AC200</f>
        <v>12.93</v>
      </c>
      <c r="AI200">
        <f>'QMJHL Raw'!AD200</f>
        <v>41.08</v>
      </c>
      <c r="AJ200">
        <f>'QMJHL Raw'!AE200</f>
        <v>47.74</v>
      </c>
    </row>
    <row r="201" spans="1:36" x14ac:dyDescent="0.2">
      <c r="A201" t="str">
        <f>'QMJHL Raw'!B201</f>
        <v>Jacob Arsenault</v>
      </c>
      <c r="B201" t="s">
        <v>1749</v>
      </c>
      <c r="C201" t="str">
        <f>'QMJHL Raw'!C201</f>
        <v>D</v>
      </c>
      <c r="D201" t="str">
        <f t="shared" si="39"/>
        <v>D</v>
      </c>
      <c r="E201" t="str">
        <f>IF(ISNUMBER(SEARCH("/",'QMJHL Raw'!D201)),"Multiple",'QMJHL Raw'!D201)</f>
        <v>MON</v>
      </c>
      <c r="F201" s="2">
        <f ca="1">ROUNDDOWN('QMJHL Raw'!E201+((TODAY()-42993)/365),0)</f>
        <v>19</v>
      </c>
      <c r="G201">
        <f>'QMJHL Raw'!F201</f>
        <v>60</v>
      </c>
      <c r="H201" s="1">
        <f>'QMJHL Raw'!U201</f>
        <v>10.199999999999999</v>
      </c>
      <c r="I201" s="1">
        <f>'QMJHL Raw'!T201</f>
        <v>612.08000000000004</v>
      </c>
      <c r="J201">
        <f>'QMJHL Raw'!AH201</f>
        <v>22</v>
      </c>
      <c r="K201">
        <f>'QMJHL Raw'!AI201</f>
        <v>37</v>
      </c>
      <c r="L201" s="1">
        <f t="shared" si="40"/>
        <v>2.1565808391059988</v>
      </c>
      <c r="M201" s="1">
        <f t="shared" si="41"/>
        <v>3.6269768657691803</v>
      </c>
      <c r="N201">
        <f>'QMJHL Raw'!L201</f>
        <v>21</v>
      </c>
      <c r="O201" s="1">
        <f t="shared" si="42"/>
        <v>2.0585544373284534</v>
      </c>
      <c r="P201">
        <f>'QMJHL Raw'!AK201</f>
        <v>0</v>
      </c>
      <c r="Q201">
        <f>'QMJHL Raw'!AN201</f>
        <v>0</v>
      </c>
      <c r="R201">
        <f>'QMJHL Raw'!AQ201</f>
        <v>21</v>
      </c>
      <c r="S201" s="1">
        <f t="shared" si="43"/>
        <v>0</v>
      </c>
      <c r="T201" s="1">
        <f t="shared" si="44"/>
        <v>0</v>
      </c>
      <c r="U201" s="1">
        <f t="shared" si="45"/>
        <v>100</v>
      </c>
      <c r="V201">
        <f>'QMJHL Raw'!J201</f>
        <v>1</v>
      </c>
      <c r="W201" s="1">
        <f t="shared" si="46"/>
        <v>9.8026401777545402E-2</v>
      </c>
      <c r="X201">
        <f>'QMJHL Raw'!G201</f>
        <v>1</v>
      </c>
      <c r="Y201" s="1">
        <f t="shared" si="47"/>
        <v>9.8026401777545402E-2</v>
      </c>
      <c r="Z201">
        <f>'QMJHL Raw'!AJ201</f>
        <v>0</v>
      </c>
      <c r="AA201">
        <f>'QMJHL Raw'!AM201</f>
        <v>0</v>
      </c>
      <c r="AB201">
        <f>'QMJHL Raw'!AP201</f>
        <v>1</v>
      </c>
      <c r="AC201" s="1">
        <f t="shared" si="48"/>
        <v>1.3195423706265796</v>
      </c>
      <c r="AD201" s="1">
        <f t="shared" si="49"/>
        <v>0.12934999058553581</v>
      </c>
      <c r="AE201" s="1">
        <f t="shared" si="50"/>
        <v>4.7619047619047619</v>
      </c>
      <c r="AF201" s="1">
        <f t="shared" si="51"/>
        <v>6.2835350982218081</v>
      </c>
      <c r="AG201">
        <f>'QMJHL Raw'!AB201</f>
        <v>12.36</v>
      </c>
      <c r="AH201">
        <f>'QMJHL Raw'!AC201</f>
        <v>13.16</v>
      </c>
      <c r="AI201">
        <f>'QMJHL Raw'!AD201</f>
        <v>41.52</v>
      </c>
      <c r="AJ201">
        <f>'QMJHL Raw'!AE201</f>
        <v>51.51</v>
      </c>
    </row>
    <row r="202" spans="1:36" x14ac:dyDescent="0.2">
      <c r="A202" t="str">
        <f>'QMJHL Raw'!B202</f>
        <v>Jacob Bernard</v>
      </c>
      <c r="B202" t="s">
        <v>1749</v>
      </c>
      <c r="C202" t="str">
        <f>'QMJHL Raw'!C202</f>
        <v>D</v>
      </c>
      <c r="D202" t="str">
        <f t="shared" si="39"/>
        <v>D</v>
      </c>
      <c r="E202" t="str">
        <f>IF(ISNUMBER(SEARCH("/",'QMJHL Raw'!D202)),"Multiple",'QMJHL Raw'!D202)</f>
        <v>RIM</v>
      </c>
      <c r="F202" s="2">
        <f ca="1">ROUNDDOWN('QMJHL Raw'!E202+((TODAY()-42993)/365),0)</f>
        <v>17</v>
      </c>
      <c r="G202">
        <f>'QMJHL Raw'!F202</f>
        <v>17</v>
      </c>
      <c r="H202" s="1">
        <f>'QMJHL Raw'!U202</f>
        <v>12.93</v>
      </c>
      <c r="I202" s="1">
        <f>'QMJHL Raw'!T202</f>
        <v>219.84</v>
      </c>
      <c r="J202">
        <f>'QMJHL Raw'!AH202</f>
        <v>10</v>
      </c>
      <c r="K202">
        <f>'QMJHL Raw'!AI202</f>
        <v>8</v>
      </c>
      <c r="L202" s="1">
        <f t="shared" si="40"/>
        <v>2.7292576419213974</v>
      </c>
      <c r="M202" s="1">
        <f t="shared" si="41"/>
        <v>2.1834061135371177</v>
      </c>
      <c r="N202">
        <f>'QMJHL Raw'!L202</f>
        <v>9</v>
      </c>
      <c r="O202" s="1">
        <f t="shared" si="42"/>
        <v>2.4563318777292578</v>
      </c>
      <c r="P202">
        <f>'QMJHL Raw'!AK202</f>
        <v>0</v>
      </c>
      <c r="Q202">
        <f>'QMJHL Raw'!AN202</f>
        <v>0</v>
      </c>
      <c r="R202">
        <f>'QMJHL Raw'!AQ202</f>
        <v>9</v>
      </c>
      <c r="S202" s="1">
        <f t="shared" si="43"/>
        <v>0</v>
      </c>
      <c r="T202" s="1">
        <f t="shared" si="44"/>
        <v>0</v>
      </c>
      <c r="U202" s="1">
        <f t="shared" si="45"/>
        <v>100</v>
      </c>
      <c r="V202">
        <f>'QMJHL Raw'!J202</f>
        <v>2</v>
      </c>
      <c r="W202" s="1">
        <f t="shared" si="46"/>
        <v>0.54585152838427942</v>
      </c>
      <c r="X202">
        <f>'QMJHL Raw'!G202</f>
        <v>0</v>
      </c>
      <c r="Y202" s="1">
        <f t="shared" si="47"/>
        <v>0</v>
      </c>
      <c r="Z202">
        <f>'QMJHL Raw'!AJ202</f>
        <v>0</v>
      </c>
      <c r="AA202">
        <f>'QMJHL Raw'!AM202</f>
        <v>0</v>
      </c>
      <c r="AB202">
        <f>'QMJHL Raw'!AP202</f>
        <v>0</v>
      </c>
      <c r="AC202" s="1">
        <f t="shared" si="48"/>
        <v>0.5655181588399627</v>
      </c>
      <c r="AD202" s="1">
        <f t="shared" si="49"/>
        <v>0.15434447566592868</v>
      </c>
      <c r="AE202" s="1">
        <f t="shared" si="50"/>
        <v>0</v>
      </c>
      <c r="AF202" s="1">
        <f t="shared" si="51"/>
        <v>6.2835350982218081</v>
      </c>
      <c r="AG202">
        <f>'QMJHL Raw'!AB202</f>
        <v>13.12</v>
      </c>
      <c r="AH202">
        <f>'QMJHL Raw'!AC202</f>
        <v>12.4</v>
      </c>
      <c r="AI202">
        <f>'QMJHL Raw'!AD202</f>
        <v>59.96</v>
      </c>
      <c r="AJ202">
        <f>'QMJHL Raw'!AE202</f>
        <v>46.5</v>
      </c>
    </row>
    <row r="203" spans="1:36" x14ac:dyDescent="0.2">
      <c r="A203" t="str">
        <f>'QMJHL Raw'!B203</f>
        <v>Jacob Cascagnette</v>
      </c>
      <c r="B203" t="s">
        <v>1749</v>
      </c>
      <c r="C203" t="str">
        <f>'QMJHL Raw'!C203</f>
        <v>C</v>
      </c>
      <c r="D203" t="str">
        <f t="shared" si="39"/>
        <v>F</v>
      </c>
      <c r="E203" t="str">
        <f>IF(ISNUMBER(SEARCH("/",'QMJHL Raw'!D203)),"Multiple",'QMJHL Raw'!D203)</f>
        <v>OTT</v>
      </c>
      <c r="F203" s="2">
        <f ca="1">ROUNDDOWN('QMJHL Raw'!E203+((TODAY()-42993)/365),0)</f>
        <v>21</v>
      </c>
      <c r="G203">
        <f>'QMJHL Raw'!F203</f>
        <v>1</v>
      </c>
      <c r="H203" s="1">
        <f>'QMJHL Raw'!U203</f>
        <v>0</v>
      </c>
      <c r="I203" s="1">
        <f>'QMJHL Raw'!T203</f>
        <v>0</v>
      </c>
      <c r="J203">
        <f>'QMJHL Raw'!AH203</f>
        <v>0</v>
      </c>
      <c r="K203">
        <f>'QMJHL Raw'!AI203</f>
        <v>0</v>
      </c>
      <c r="L203" s="1" t="e">
        <f t="shared" si="40"/>
        <v>#DIV/0!</v>
      </c>
      <c r="M203" s="1" t="e">
        <f t="shared" si="41"/>
        <v>#DIV/0!</v>
      </c>
      <c r="N203">
        <f>'QMJHL Raw'!L203</f>
        <v>0</v>
      </c>
      <c r="O203" s="1" t="e">
        <f t="shared" si="42"/>
        <v>#DIV/0!</v>
      </c>
      <c r="P203">
        <f>'QMJHL Raw'!AK203</f>
        <v>0</v>
      </c>
      <c r="Q203">
        <f>'QMJHL Raw'!AN203</f>
        <v>0</v>
      </c>
      <c r="R203">
        <f>'QMJHL Raw'!AQ203</f>
        <v>0</v>
      </c>
      <c r="S203" s="1" t="e">
        <f t="shared" si="43"/>
        <v>#DIV/0!</v>
      </c>
      <c r="T203" s="1" t="e">
        <f t="shared" si="44"/>
        <v>#DIV/0!</v>
      </c>
      <c r="U203" s="1" t="e">
        <f t="shared" si="45"/>
        <v>#DIV/0!</v>
      </c>
      <c r="V203">
        <f>'QMJHL Raw'!J203</f>
        <v>0</v>
      </c>
      <c r="W203" s="1" t="e">
        <f t="shared" si="46"/>
        <v>#DIV/0!</v>
      </c>
      <c r="X203">
        <f>'QMJHL Raw'!G203</f>
        <v>0</v>
      </c>
      <c r="Y203" s="1" t="e">
        <f t="shared" si="47"/>
        <v>#DIV/0!</v>
      </c>
      <c r="Z203">
        <f>'QMJHL Raw'!AJ203</f>
        <v>0</v>
      </c>
      <c r="AA203">
        <f>'QMJHL Raw'!AM203</f>
        <v>0</v>
      </c>
      <c r="AB203">
        <f>'QMJHL Raw'!AP203</f>
        <v>0</v>
      </c>
      <c r="AC203" s="1">
        <f t="shared" si="48"/>
        <v>0</v>
      </c>
      <c r="AD203" s="1" t="e">
        <f t="shared" si="49"/>
        <v>#DIV/0!</v>
      </c>
      <c r="AE203" s="1" t="e">
        <f t="shared" si="50"/>
        <v>#DIV/0!</v>
      </c>
      <c r="AF203" s="1" t="e">
        <f t="shared" si="51"/>
        <v>#DIV/0!</v>
      </c>
      <c r="AG203">
        <f>'QMJHL Raw'!AB203</f>
        <v>0</v>
      </c>
      <c r="AH203">
        <f>'QMJHL Raw'!AC203</f>
        <v>0</v>
      </c>
      <c r="AI203">
        <f>'QMJHL Raw'!AD203</f>
        <v>0</v>
      </c>
      <c r="AJ203">
        <f>'QMJHL Raw'!AE203</f>
        <v>0</v>
      </c>
    </row>
    <row r="204" spans="1:36" x14ac:dyDescent="0.2">
      <c r="A204" t="str">
        <f>'QMJHL Raw'!B204</f>
        <v>Jacob Gaucher</v>
      </c>
      <c r="B204" t="s">
        <v>1749</v>
      </c>
      <c r="C204" t="str">
        <f>'QMJHL Raw'!C204</f>
        <v>C</v>
      </c>
      <c r="D204" t="str">
        <f t="shared" si="39"/>
        <v>F</v>
      </c>
      <c r="E204" t="str">
        <f>IF(ISNUMBER(SEARCH("/",'QMJHL Raw'!D204)),"Multiple",'QMJHL Raw'!D204)</f>
        <v>VDO</v>
      </c>
      <c r="F204" s="2">
        <f ca="1">ROUNDDOWN('QMJHL Raw'!E204+((TODAY()-42993)/365),0)</f>
        <v>17</v>
      </c>
      <c r="G204">
        <f>'QMJHL Raw'!F204</f>
        <v>10</v>
      </c>
      <c r="H204" s="1">
        <f>'QMJHL Raw'!U204</f>
        <v>7.34</v>
      </c>
      <c r="I204" s="1">
        <f>'QMJHL Raw'!T204</f>
        <v>73.41</v>
      </c>
      <c r="J204">
        <f>'QMJHL Raw'!AH204</f>
        <v>0</v>
      </c>
      <c r="K204">
        <f>'QMJHL Raw'!AI204</f>
        <v>5</v>
      </c>
      <c r="L204" s="1">
        <f t="shared" si="40"/>
        <v>0</v>
      </c>
      <c r="M204" s="1">
        <f t="shared" si="41"/>
        <v>4.0866366979975481</v>
      </c>
      <c r="N204">
        <f>'QMJHL Raw'!L204</f>
        <v>4</v>
      </c>
      <c r="O204" s="1">
        <f t="shared" si="42"/>
        <v>3.2693093583980386</v>
      </c>
      <c r="P204">
        <f>'QMJHL Raw'!AK204</f>
        <v>0</v>
      </c>
      <c r="Q204">
        <f>'QMJHL Raw'!AN204</f>
        <v>0</v>
      </c>
      <c r="R204">
        <f>'QMJHL Raw'!AQ204</f>
        <v>4</v>
      </c>
      <c r="S204" s="1">
        <f t="shared" si="43"/>
        <v>0</v>
      </c>
      <c r="T204" s="1">
        <f t="shared" si="44"/>
        <v>0</v>
      </c>
      <c r="U204" s="1">
        <f t="shared" si="45"/>
        <v>100</v>
      </c>
      <c r="V204">
        <f>'QMJHL Raw'!J204</f>
        <v>0</v>
      </c>
      <c r="W204" s="1">
        <f t="shared" si="46"/>
        <v>0</v>
      </c>
      <c r="X204">
        <f>'QMJHL Raw'!G204</f>
        <v>0</v>
      </c>
      <c r="Y204" s="1">
        <f t="shared" si="47"/>
        <v>0</v>
      </c>
      <c r="Z204">
        <f>'QMJHL Raw'!AJ204</f>
        <v>0</v>
      </c>
      <c r="AA204">
        <f>'QMJHL Raw'!AM204</f>
        <v>0</v>
      </c>
      <c r="AB204">
        <f>'QMJHL Raw'!AP204</f>
        <v>0</v>
      </c>
      <c r="AC204" s="1">
        <f t="shared" si="48"/>
        <v>0.25134140392887233</v>
      </c>
      <c r="AD204" s="1">
        <f t="shared" si="49"/>
        <v>0.20542820100439096</v>
      </c>
      <c r="AE204" s="1">
        <f t="shared" si="50"/>
        <v>0</v>
      </c>
      <c r="AF204" s="1">
        <f t="shared" si="51"/>
        <v>6.2835350982218081</v>
      </c>
      <c r="AG204">
        <f>'QMJHL Raw'!AB204</f>
        <v>12.66</v>
      </c>
      <c r="AH204">
        <f>'QMJHL Raw'!AC204</f>
        <v>12.41</v>
      </c>
      <c r="AI204">
        <f>'QMJHL Raw'!AD204</f>
        <v>32.85</v>
      </c>
      <c r="AJ204">
        <f>'QMJHL Raw'!AE204</f>
        <v>55.31</v>
      </c>
    </row>
    <row r="205" spans="1:36" x14ac:dyDescent="0.2">
      <c r="A205" t="str">
        <f>'QMJHL Raw'!B205</f>
        <v>Jacob Hudson</v>
      </c>
      <c r="B205" t="s">
        <v>1749</v>
      </c>
      <c r="C205" t="str">
        <f>'QMJHL Raw'!C205</f>
        <v>C</v>
      </c>
      <c r="D205" t="str">
        <f t="shared" si="39"/>
        <v>F</v>
      </c>
      <c r="E205" t="str">
        <f>IF(ISNUMBER(SEARCH("/",'QMJHL Raw'!D205)),"Multiple",'QMJHL Raw'!D205)</f>
        <v>MON</v>
      </c>
      <c r="F205" s="2">
        <f ca="1">ROUNDDOWN('QMJHL Raw'!E205+((TODAY()-42993)/365),0)</f>
        <v>17</v>
      </c>
      <c r="G205">
        <f>'QMJHL Raw'!F205</f>
        <v>64</v>
      </c>
      <c r="H205" s="1">
        <f>'QMJHL Raw'!U205</f>
        <v>9.6199999999999992</v>
      </c>
      <c r="I205" s="1">
        <f>'QMJHL Raw'!T205</f>
        <v>615.85</v>
      </c>
      <c r="J205">
        <f>'QMJHL Raw'!AH205</f>
        <v>21</v>
      </c>
      <c r="K205">
        <f>'QMJHL Raw'!AI205</f>
        <v>35</v>
      </c>
      <c r="L205" s="1">
        <f t="shared" si="40"/>
        <v>2.0459527482341477</v>
      </c>
      <c r="M205" s="1">
        <f t="shared" si="41"/>
        <v>3.4099212470569134</v>
      </c>
      <c r="N205">
        <f>'QMJHL Raw'!L205</f>
        <v>43</v>
      </c>
      <c r="O205" s="1">
        <f t="shared" si="42"/>
        <v>4.1893318178127785</v>
      </c>
      <c r="P205">
        <f>'QMJHL Raw'!AK205</f>
        <v>2</v>
      </c>
      <c r="Q205">
        <f>'QMJHL Raw'!AN205</f>
        <v>5</v>
      </c>
      <c r="R205">
        <f>'QMJHL Raw'!AQ205</f>
        <v>36</v>
      </c>
      <c r="S205" s="1">
        <f t="shared" si="43"/>
        <v>4.6511627906976747</v>
      </c>
      <c r="T205" s="1">
        <f t="shared" si="44"/>
        <v>11.627906976744185</v>
      </c>
      <c r="U205" s="1">
        <f t="shared" si="45"/>
        <v>83.720930232558146</v>
      </c>
      <c r="V205">
        <f>'QMJHL Raw'!J205</f>
        <v>11</v>
      </c>
      <c r="W205" s="1">
        <f t="shared" si="46"/>
        <v>1.0716895347893156</v>
      </c>
      <c r="X205">
        <f>'QMJHL Raw'!G205</f>
        <v>5</v>
      </c>
      <c r="Y205" s="1">
        <f t="shared" si="47"/>
        <v>0.48713160672241618</v>
      </c>
      <c r="Z205">
        <f>'QMJHL Raw'!AJ205</f>
        <v>0</v>
      </c>
      <c r="AA205">
        <f>'QMJHL Raw'!AM205</f>
        <v>2</v>
      </c>
      <c r="AB205">
        <f>'QMJHL Raw'!AP205</f>
        <v>3</v>
      </c>
      <c r="AC205" s="1">
        <f t="shared" si="48"/>
        <v>3.6551046744412612</v>
      </c>
      <c r="AD205" s="1">
        <f t="shared" si="49"/>
        <v>0.35610340255983708</v>
      </c>
      <c r="AE205" s="1">
        <f t="shared" si="50"/>
        <v>11.627906976744185</v>
      </c>
      <c r="AF205" s="1">
        <f t="shared" si="51"/>
        <v>8.5002434289331656</v>
      </c>
      <c r="AG205">
        <f>'QMJHL Raw'!AB205</f>
        <v>12.71</v>
      </c>
      <c r="AH205">
        <f>'QMJHL Raw'!AC205</f>
        <v>13.01</v>
      </c>
      <c r="AI205">
        <f>'QMJHL Raw'!AD205</f>
        <v>41.36</v>
      </c>
      <c r="AJ205">
        <f>'QMJHL Raw'!AE205</f>
        <v>50.34</v>
      </c>
    </row>
    <row r="206" spans="1:36" x14ac:dyDescent="0.2">
      <c r="A206" t="str">
        <f>'QMJHL Raw'!B206</f>
        <v>Jacob Neveu</v>
      </c>
      <c r="B206" t="s">
        <v>1749</v>
      </c>
      <c r="C206" t="str">
        <f>'QMJHL Raw'!C206</f>
        <v>D</v>
      </c>
      <c r="D206" t="str">
        <f t="shared" si="39"/>
        <v>D</v>
      </c>
      <c r="E206" t="str">
        <f>IF(ISNUMBER(SEARCH("/",'QMJHL Raw'!D206)),"Multiple",'QMJHL Raw'!D206)</f>
        <v>ROU</v>
      </c>
      <c r="F206" s="2">
        <f ca="1">ROUNDDOWN('QMJHL Raw'!E206+((TODAY()-42993)/365),0)</f>
        <v>20</v>
      </c>
      <c r="G206">
        <f>'QMJHL Raw'!F206</f>
        <v>67</v>
      </c>
      <c r="H206" s="1">
        <f>'QMJHL Raw'!U206</f>
        <v>14.26</v>
      </c>
      <c r="I206" s="1">
        <f>'QMJHL Raw'!T206</f>
        <v>955.43</v>
      </c>
      <c r="J206">
        <f>'QMJHL Raw'!AH206</f>
        <v>45</v>
      </c>
      <c r="K206">
        <f>'QMJHL Raw'!AI206</f>
        <v>44</v>
      </c>
      <c r="L206" s="1">
        <f t="shared" si="40"/>
        <v>2.8259527123912793</v>
      </c>
      <c r="M206" s="1">
        <f t="shared" si="41"/>
        <v>2.7631537632270291</v>
      </c>
      <c r="N206">
        <f>'QMJHL Raw'!L206</f>
        <v>53</v>
      </c>
      <c r="O206" s="1">
        <f t="shared" si="42"/>
        <v>3.3283443057052846</v>
      </c>
      <c r="P206">
        <f>'QMJHL Raw'!AK206</f>
        <v>1</v>
      </c>
      <c r="Q206">
        <f>'QMJHL Raw'!AN206</f>
        <v>7</v>
      </c>
      <c r="R206">
        <f>'QMJHL Raw'!AQ206</f>
        <v>45</v>
      </c>
      <c r="S206" s="1">
        <f t="shared" si="43"/>
        <v>1.8867924528301887</v>
      </c>
      <c r="T206" s="1">
        <f t="shared" si="44"/>
        <v>13.20754716981132</v>
      </c>
      <c r="U206" s="1">
        <f t="shared" si="45"/>
        <v>84.905660377358487</v>
      </c>
      <c r="V206">
        <f>'QMJHL Raw'!J206</f>
        <v>10</v>
      </c>
      <c r="W206" s="1">
        <f t="shared" si="46"/>
        <v>0.6279894916425065</v>
      </c>
      <c r="X206">
        <f>'QMJHL Raw'!G206</f>
        <v>5</v>
      </c>
      <c r="Y206" s="1">
        <f t="shared" si="47"/>
        <v>0.31399474582125325</v>
      </c>
      <c r="Z206">
        <f>'QMJHL Raw'!AJ206</f>
        <v>0</v>
      </c>
      <c r="AA206">
        <f>'QMJHL Raw'!AM206</f>
        <v>3</v>
      </c>
      <c r="AB206">
        <f>'QMJHL Raw'!AP206</f>
        <v>2</v>
      </c>
      <c r="AC206" s="1">
        <f t="shared" si="48"/>
        <v>4.3285376769949115</v>
      </c>
      <c r="AD206" s="1">
        <f t="shared" si="49"/>
        <v>0.27182761753314705</v>
      </c>
      <c r="AE206" s="1">
        <f t="shared" si="50"/>
        <v>9.433962264150944</v>
      </c>
      <c r="AF206" s="1">
        <f t="shared" si="51"/>
        <v>8.1670522207451164</v>
      </c>
      <c r="AG206">
        <f>'QMJHL Raw'!AB206</f>
        <v>12.61</v>
      </c>
      <c r="AH206">
        <f>'QMJHL Raw'!AC206</f>
        <v>13.56</v>
      </c>
      <c r="AI206">
        <f>'QMJHL Raw'!AD206</f>
        <v>55.02</v>
      </c>
      <c r="AJ206">
        <f>'QMJHL Raw'!AE206</f>
        <v>49.21</v>
      </c>
    </row>
    <row r="207" spans="1:36" x14ac:dyDescent="0.2">
      <c r="A207" t="str">
        <f>'QMJHL Raw'!B207</f>
        <v>Jacob Stewart</v>
      </c>
      <c r="B207" t="s">
        <v>1749</v>
      </c>
      <c r="C207" t="str">
        <f>'QMJHL Raw'!C207</f>
        <v>C</v>
      </c>
      <c r="D207" t="str">
        <f t="shared" si="39"/>
        <v>F</v>
      </c>
      <c r="E207" t="str">
        <f>IF(ISNUMBER(SEARCH("/",'QMJHL Raw'!D207)),"Multiple",'QMJHL Raw'!D207)</f>
        <v>MON</v>
      </c>
      <c r="F207" s="2">
        <f ca="1">ROUNDDOWN('QMJHL Raw'!E207+((TODAY()-42993)/365),0)</f>
        <v>17</v>
      </c>
      <c r="G207">
        <f>'QMJHL Raw'!F207</f>
        <v>18</v>
      </c>
      <c r="H207" s="1">
        <f>'QMJHL Raw'!U207</f>
        <v>7.78</v>
      </c>
      <c r="I207" s="1">
        <f>'QMJHL Raw'!T207</f>
        <v>140.12</v>
      </c>
      <c r="J207">
        <f>'QMJHL Raw'!AH207</f>
        <v>2</v>
      </c>
      <c r="K207">
        <f>'QMJHL Raw'!AI207</f>
        <v>9</v>
      </c>
      <c r="L207" s="1">
        <f t="shared" si="40"/>
        <v>0.85640879246360258</v>
      </c>
      <c r="M207" s="1">
        <f t="shared" si="41"/>
        <v>3.8538395660862119</v>
      </c>
      <c r="N207">
        <f>'QMJHL Raw'!L207</f>
        <v>6</v>
      </c>
      <c r="O207" s="1">
        <f t="shared" si="42"/>
        <v>2.5692263773908075</v>
      </c>
      <c r="P207">
        <f>'QMJHL Raw'!AK207</f>
        <v>0</v>
      </c>
      <c r="Q207">
        <f>'QMJHL Raw'!AN207</f>
        <v>3</v>
      </c>
      <c r="R207">
        <f>'QMJHL Raw'!AQ207</f>
        <v>3</v>
      </c>
      <c r="S207" s="1">
        <f t="shared" si="43"/>
        <v>0</v>
      </c>
      <c r="T207" s="1">
        <f t="shared" si="44"/>
        <v>50</v>
      </c>
      <c r="U207" s="1">
        <f t="shared" si="45"/>
        <v>50</v>
      </c>
      <c r="V207">
        <f>'QMJHL Raw'!J207</f>
        <v>1</v>
      </c>
      <c r="W207" s="1">
        <f t="shared" si="46"/>
        <v>0.42820439623180129</v>
      </c>
      <c r="X207">
        <f>'QMJHL Raw'!G207</f>
        <v>0</v>
      </c>
      <c r="Y207" s="1">
        <f t="shared" si="47"/>
        <v>0</v>
      </c>
      <c r="Z207">
        <f>'QMJHL Raw'!AJ207</f>
        <v>0</v>
      </c>
      <c r="AA207">
        <f>'QMJHL Raw'!AM207</f>
        <v>0</v>
      </c>
      <c r="AB207">
        <f>'QMJHL Raw'!AP207</f>
        <v>0</v>
      </c>
      <c r="AC207" s="1">
        <f t="shared" si="48"/>
        <v>0.72479329511624935</v>
      </c>
      <c r="AD207" s="1">
        <f t="shared" si="49"/>
        <v>0.31035967532811137</v>
      </c>
      <c r="AE207" s="1">
        <f t="shared" si="50"/>
        <v>0</v>
      </c>
      <c r="AF207" s="1">
        <f t="shared" si="51"/>
        <v>12.07988825193749</v>
      </c>
      <c r="AG207">
        <f>'QMJHL Raw'!AB207</f>
        <v>12.25</v>
      </c>
      <c r="AH207">
        <f>'QMJHL Raw'!AC207</f>
        <v>13.19</v>
      </c>
      <c r="AI207">
        <f>'QMJHL Raw'!AD207</f>
        <v>40.130000000000003</v>
      </c>
      <c r="AJ207">
        <f>'QMJHL Raw'!AE207</f>
        <v>53.03</v>
      </c>
    </row>
    <row r="208" spans="1:36" x14ac:dyDescent="0.2">
      <c r="A208" t="str">
        <f>'QMJHL Raw'!B208</f>
        <v>Jake Ryczek</v>
      </c>
      <c r="B208" t="s">
        <v>1749</v>
      </c>
      <c r="C208" t="str">
        <f>'QMJHL Raw'!C208</f>
        <v>D</v>
      </c>
      <c r="D208" t="str">
        <f t="shared" si="39"/>
        <v>D</v>
      </c>
      <c r="E208" t="str">
        <f>IF(ISNUMBER(SEARCH("/",'QMJHL Raw'!D208)),"Multiple",'QMJHL Raw'!D208)</f>
        <v>HAL</v>
      </c>
      <c r="F208" s="2">
        <f ca="1">ROUNDDOWN('QMJHL Raw'!E208+((TODAY()-42993)/365),0)</f>
        <v>20</v>
      </c>
      <c r="G208">
        <f>'QMJHL Raw'!F208</f>
        <v>33</v>
      </c>
      <c r="H208" s="1">
        <f>'QMJHL Raw'!U208</f>
        <v>16.09</v>
      </c>
      <c r="I208" s="1">
        <f>'QMJHL Raw'!T208</f>
        <v>530.80999999999995</v>
      </c>
      <c r="J208">
        <f>'QMJHL Raw'!AH208</f>
        <v>40</v>
      </c>
      <c r="K208">
        <f>'QMJHL Raw'!AI208</f>
        <v>29</v>
      </c>
      <c r="L208" s="1">
        <f t="shared" si="40"/>
        <v>4.5213918351199114</v>
      </c>
      <c r="M208" s="1">
        <f t="shared" si="41"/>
        <v>3.2780090804619362</v>
      </c>
      <c r="N208">
        <f>'QMJHL Raw'!L208</f>
        <v>57</v>
      </c>
      <c r="O208" s="1">
        <f t="shared" si="42"/>
        <v>6.4429833650458743</v>
      </c>
      <c r="P208">
        <f>'QMJHL Raw'!AK208</f>
        <v>1</v>
      </c>
      <c r="Q208">
        <f>'QMJHL Raw'!AN208</f>
        <v>2</v>
      </c>
      <c r="R208">
        <f>'QMJHL Raw'!AQ208</f>
        <v>54</v>
      </c>
      <c r="S208" s="1">
        <f t="shared" si="43"/>
        <v>1.7543859649122806</v>
      </c>
      <c r="T208" s="1">
        <f t="shared" si="44"/>
        <v>3.5087719298245612</v>
      </c>
      <c r="U208" s="1">
        <f t="shared" si="45"/>
        <v>94.73684210526315</v>
      </c>
      <c r="V208">
        <f>'QMJHL Raw'!J208</f>
        <v>10</v>
      </c>
      <c r="W208" s="1">
        <f t="shared" si="46"/>
        <v>1.1303479587799778</v>
      </c>
      <c r="X208">
        <f>'QMJHL Raw'!G208</f>
        <v>5</v>
      </c>
      <c r="Y208" s="1">
        <f t="shared" si="47"/>
        <v>0.56517397938998892</v>
      </c>
      <c r="Z208">
        <f>'QMJHL Raw'!AJ208</f>
        <v>0</v>
      </c>
      <c r="AA208">
        <f>'QMJHL Raw'!AM208</f>
        <v>0</v>
      </c>
      <c r="AB208">
        <f>'QMJHL Raw'!AP208</f>
        <v>5</v>
      </c>
      <c r="AC208" s="1">
        <f t="shared" si="48"/>
        <v>4.0002437655522165</v>
      </c>
      <c r="AD208" s="1">
        <f t="shared" si="49"/>
        <v>0.45216673750142805</v>
      </c>
      <c r="AE208" s="1">
        <f t="shared" si="50"/>
        <v>8.7719298245614024</v>
      </c>
      <c r="AF208" s="1">
        <f t="shared" si="51"/>
        <v>7.0179715185126588</v>
      </c>
      <c r="AG208">
        <f>'QMJHL Raw'!AB208</f>
        <v>13.71</v>
      </c>
      <c r="AH208">
        <f>'QMJHL Raw'!AC208</f>
        <v>13.32</v>
      </c>
      <c r="AI208">
        <f>'QMJHL Raw'!AD208</f>
        <v>54.49</v>
      </c>
      <c r="AJ208">
        <f>'QMJHL Raw'!AE208</f>
        <v>49.75</v>
      </c>
    </row>
    <row r="209" spans="1:36" x14ac:dyDescent="0.2">
      <c r="A209" t="str">
        <f>'QMJHL Raw'!B209</f>
        <v>Jakob Pelletier</v>
      </c>
      <c r="B209" t="s">
        <v>1749</v>
      </c>
      <c r="C209" t="str">
        <f>'QMJHL Raw'!C209</f>
        <v>C</v>
      </c>
      <c r="D209" t="str">
        <f t="shared" si="39"/>
        <v>F</v>
      </c>
      <c r="E209" t="str">
        <f>IF(ISNUMBER(SEARCH("/",'QMJHL Raw'!D209)),"Multiple",'QMJHL Raw'!D209)</f>
        <v>MON</v>
      </c>
      <c r="F209" s="2">
        <f ca="1">ROUNDDOWN('QMJHL Raw'!E209+((TODAY()-42993)/365),0)</f>
        <v>17</v>
      </c>
      <c r="G209">
        <f>'QMJHL Raw'!F209</f>
        <v>60</v>
      </c>
      <c r="H209" s="1">
        <f>'QMJHL Raw'!U209</f>
        <v>14</v>
      </c>
      <c r="I209" s="1">
        <f>'QMJHL Raw'!T209</f>
        <v>839.81</v>
      </c>
      <c r="J209">
        <f>'QMJHL Raw'!AH209</f>
        <v>52</v>
      </c>
      <c r="K209">
        <f>'QMJHL Raw'!AI209</f>
        <v>49</v>
      </c>
      <c r="L209" s="1">
        <f t="shared" si="40"/>
        <v>3.7151260404139035</v>
      </c>
      <c r="M209" s="1">
        <f t="shared" si="41"/>
        <v>3.5007918457746396</v>
      </c>
      <c r="N209">
        <f>'QMJHL Raw'!L209</f>
        <v>123</v>
      </c>
      <c r="O209" s="1">
        <f t="shared" si="42"/>
        <v>8.7877019802098104</v>
      </c>
      <c r="P209">
        <f>'QMJHL Raw'!AK209</f>
        <v>15</v>
      </c>
      <c r="Q209">
        <f>'QMJHL Raw'!AN209</f>
        <v>26</v>
      </c>
      <c r="R209">
        <f>'QMJHL Raw'!AQ209</f>
        <v>82</v>
      </c>
      <c r="S209" s="1">
        <f t="shared" si="43"/>
        <v>12.195121951219512</v>
      </c>
      <c r="T209" s="1">
        <f t="shared" si="44"/>
        <v>21.138211382113823</v>
      </c>
      <c r="U209" s="1">
        <f t="shared" si="45"/>
        <v>66.666666666666657</v>
      </c>
      <c r="V209">
        <f>'QMJHL Raw'!J209</f>
        <v>29</v>
      </c>
      <c r="W209" s="1">
        <f t="shared" si="46"/>
        <v>2.0718972148462154</v>
      </c>
      <c r="X209">
        <f>'QMJHL Raw'!G209</f>
        <v>18</v>
      </c>
      <c r="Y209" s="1">
        <f t="shared" si="47"/>
        <v>1.2860051678355819</v>
      </c>
      <c r="Z209">
        <f>'QMJHL Raw'!AJ209</f>
        <v>5</v>
      </c>
      <c r="AA209">
        <f>'QMJHL Raw'!AM209</f>
        <v>5</v>
      </c>
      <c r="AB209">
        <f>'QMJHL Raw'!AP209</f>
        <v>8</v>
      </c>
      <c r="AC209" s="1">
        <f t="shared" si="48"/>
        <v>13.544471312002347</v>
      </c>
      <c r="AD209" s="1">
        <f t="shared" si="49"/>
        <v>0.96768111682421121</v>
      </c>
      <c r="AE209" s="1">
        <f t="shared" si="50"/>
        <v>14.634146341463413</v>
      </c>
      <c r="AF209" s="1">
        <f t="shared" si="51"/>
        <v>11.01176529431085</v>
      </c>
      <c r="AG209">
        <f>'QMJHL Raw'!AB209</f>
        <v>13.17</v>
      </c>
      <c r="AH209">
        <f>'QMJHL Raw'!AC209</f>
        <v>13.37</v>
      </c>
      <c r="AI209">
        <f>'QMJHL Raw'!AD209</f>
        <v>44.76</v>
      </c>
      <c r="AJ209">
        <f>'QMJHL Raw'!AE209</f>
        <v>51</v>
      </c>
    </row>
    <row r="210" spans="1:36" x14ac:dyDescent="0.2">
      <c r="A210" t="str">
        <f>'QMJHL Raw'!B210</f>
        <v>James Phelan</v>
      </c>
      <c r="B210" t="s">
        <v>1749</v>
      </c>
      <c r="C210" t="str">
        <f>'QMJHL Raw'!C210</f>
        <v>C</v>
      </c>
      <c r="D210" t="str">
        <f t="shared" si="39"/>
        <v>F</v>
      </c>
      <c r="E210" t="str">
        <f>IF(ISNUMBER(SEARCH("/",'QMJHL Raw'!D210)),"Multiple",'QMJHL Raw'!D210)</f>
        <v>Multiple</v>
      </c>
      <c r="F210" s="2">
        <f ca="1">ROUNDDOWN('QMJHL Raw'!E210+((TODAY()-42993)/365),0)</f>
        <v>21</v>
      </c>
      <c r="G210">
        <f>'QMJHL Raw'!F210</f>
        <v>64</v>
      </c>
      <c r="H210" s="1">
        <f>'QMJHL Raw'!U210</f>
        <v>12.91</v>
      </c>
      <c r="I210" s="1">
        <f>'QMJHL Raw'!T210</f>
        <v>826.56</v>
      </c>
      <c r="J210">
        <f>'QMJHL Raw'!AH210</f>
        <v>39</v>
      </c>
      <c r="K210">
        <f>'QMJHL Raw'!AI210</f>
        <v>51</v>
      </c>
      <c r="L210" s="1">
        <f t="shared" si="40"/>
        <v>2.8310104529616726</v>
      </c>
      <c r="M210" s="1">
        <f t="shared" si="41"/>
        <v>3.7020905923344953</v>
      </c>
      <c r="N210">
        <f>'QMJHL Raw'!L210</f>
        <v>100</v>
      </c>
      <c r="O210" s="1">
        <f t="shared" si="42"/>
        <v>7.2590011614401861</v>
      </c>
      <c r="P210">
        <f>'QMJHL Raw'!AK210</f>
        <v>13</v>
      </c>
      <c r="Q210">
        <f>'QMJHL Raw'!AN210</f>
        <v>28</v>
      </c>
      <c r="R210">
        <f>'QMJHL Raw'!AQ210</f>
        <v>59</v>
      </c>
      <c r="S210" s="1">
        <f t="shared" si="43"/>
        <v>13</v>
      </c>
      <c r="T210" s="1">
        <f t="shared" si="44"/>
        <v>28.000000000000004</v>
      </c>
      <c r="U210" s="1">
        <f t="shared" si="45"/>
        <v>59</v>
      </c>
      <c r="V210">
        <f>'QMJHL Raw'!J210</f>
        <v>27</v>
      </c>
      <c r="W210" s="1">
        <f t="shared" si="46"/>
        <v>1.9599303135888504</v>
      </c>
      <c r="X210">
        <f>'QMJHL Raw'!G210</f>
        <v>14</v>
      </c>
      <c r="Y210" s="1">
        <f t="shared" si="47"/>
        <v>1.0162601626016261</v>
      </c>
      <c r="Z210">
        <f>'QMJHL Raw'!AJ210</f>
        <v>3</v>
      </c>
      <c r="AA210">
        <f>'QMJHL Raw'!AM210</f>
        <v>4</v>
      </c>
      <c r="AB210">
        <f>'QMJHL Raw'!AP210</f>
        <v>7</v>
      </c>
      <c r="AC210" s="1">
        <f t="shared" si="48"/>
        <v>11.957563098725643</v>
      </c>
      <c r="AD210" s="1">
        <f t="shared" si="49"/>
        <v>0.86799964421643749</v>
      </c>
      <c r="AE210" s="1">
        <f t="shared" si="50"/>
        <v>14.000000000000002</v>
      </c>
      <c r="AF210" s="1">
        <f t="shared" si="51"/>
        <v>11.95756309872564</v>
      </c>
      <c r="AG210">
        <f>'QMJHL Raw'!AB210</f>
        <v>13.51</v>
      </c>
      <c r="AH210">
        <f>'QMJHL Raw'!AC210</f>
        <v>13.38</v>
      </c>
      <c r="AI210">
        <f>'QMJHL Raw'!AD210</f>
        <v>49.13</v>
      </c>
      <c r="AJ210">
        <f>'QMJHL Raw'!AE210</f>
        <v>51.31</v>
      </c>
    </row>
    <row r="211" spans="1:36" x14ac:dyDescent="0.2">
      <c r="A211" t="str">
        <f>'QMJHL Raw'!B211</f>
        <v>Jan Drozg</v>
      </c>
      <c r="B211" t="s">
        <v>1749</v>
      </c>
      <c r="C211" t="str">
        <f>'QMJHL Raw'!C211</f>
        <v>LW</v>
      </c>
      <c r="D211" t="str">
        <f t="shared" si="39"/>
        <v>F</v>
      </c>
      <c r="E211" t="str">
        <f>IF(ISNUMBER(SEARCH("/",'QMJHL Raw'!D211)),"Multiple",'QMJHL Raw'!D211)</f>
        <v>SHA</v>
      </c>
      <c r="F211" s="2">
        <f ca="1">ROUNDDOWN('QMJHL Raw'!E211+((TODAY()-42993)/365),0)</f>
        <v>19</v>
      </c>
      <c r="G211">
        <f>'QMJHL Raw'!F211</f>
        <v>61</v>
      </c>
      <c r="H211" s="1">
        <f>'QMJHL Raw'!U211</f>
        <v>12.27</v>
      </c>
      <c r="I211" s="1">
        <f>'QMJHL Raw'!T211</f>
        <v>748.18</v>
      </c>
      <c r="J211">
        <f>'QMJHL Raw'!AH211</f>
        <v>35</v>
      </c>
      <c r="K211">
        <f>'QMJHL Raw'!AI211</f>
        <v>40</v>
      </c>
      <c r="L211" s="1">
        <f t="shared" si="40"/>
        <v>2.8068111951669388</v>
      </c>
      <c r="M211" s="1">
        <f t="shared" si="41"/>
        <v>3.2077842230479301</v>
      </c>
      <c r="N211">
        <f>'QMJHL Raw'!L211</f>
        <v>89</v>
      </c>
      <c r="O211" s="1">
        <f t="shared" si="42"/>
        <v>7.1373198962816442</v>
      </c>
      <c r="P211">
        <f>'QMJHL Raw'!AK211</f>
        <v>4</v>
      </c>
      <c r="Q211">
        <f>'QMJHL Raw'!AN211</f>
        <v>16</v>
      </c>
      <c r="R211">
        <f>'QMJHL Raw'!AQ211</f>
        <v>69</v>
      </c>
      <c r="S211" s="1">
        <f t="shared" si="43"/>
        <v>4.4943820224719104</v>
      </c>
      <c r="T211" s="1">
        <f t="shared" si="44"/>
        <v>17.977528089887642</v>
      </c>
      <c r="U211" s="1">
        <f t="shared" si="45"/>
        <v>77.528089887640448</v>
      </c>
      <c r="V211">
        <f>'QMJHL Raw'!J211</f>
        <v>21</v>
      </c>
      <c r="W211" s="1">
        <f t="shared" si="46"/>
        <v>1.6840867171001632</v>
      </c>
      <c r="X211">
        <f>'QMJHL Raw'!G211</f>
        <v>9</v>
      </c>
      <c r="Y211" s="1">
        <f t="shared" si="47"/>
        <v>0.72175145018578424</v>
      </c>
      <c r="Z211">
        <f>'QMJHL Raw'!AJ211</f>
        <v>2</v>
      </c>
      <c r="AA211">
        <f>'QMJHL Raw'!AM211</f>
        <v>4</v>
      </c>
      <c r="AB211">
        <f>'QMJHL Raw'!AP211</f>
        <v>3</v>
      </c>
      <c r="AC211" s="1">
        <f t="shared" si="48"/>
        <v>8.1942777802750584</v>
      </c>
      <c r="AD211" s="1">
        <f t="shared" si="49"/>
        <v>0.65713687457096359</v>
      </c>
      <c r="AE211" s="1">
        <f t="shared" si="50"/>
        <v>10.112359550561797</v>
      </c>
      <c r="AF211" s="1">
        <f t="shared" si="51"/>
        <v>9.2070536857023129</v>
      </c>
      <c r="AG211">
        <f>'QMJHL Raw'!AB211</f>
        <v>12.92</v>
      </c>
      <c r="AH211">
        <f>'QMJHL Raw'!AC211</f>
        <v>13.08</v>
      </c>
      <c r="AI211">
        <f>'QMJHL Raw'!AD211</f>
        <v>40.03</v>
      </c>
      <c r="AJ211">
        <f>'QMJHL Raw'!AE211</f>
        <v>52.7</v>
      </c>
    </row>
    <row r="212" spans="1:36" x14ac:dyDescent="0.2">
      <c r="A212" t="str">
        <f>'QMJHL Raw'!B212</f>
        <v>Jan Hladonik</v>
      </c>
      <c r="B212" t="s">
        <v>1749</v>
      </c>
      <c r="C212" t="str">
        <f>'QMJHL Raw'!C212</f>
        <v>C</v>
      </c>
      <c r="D212" t="str">
        <f t="shared" si="39"/>
        <v>F</v>
      </c>
      <c r="E212" t="str">
        <f>IF(ISNUMBER(SEARCH("/",'QMJHL Raw'!D212)),"Multiple",'QMJHL Raw'!D212)</f>
        <v>BLB</v>
      </c>
      <c r="F212" s="2">
        <f ca="1">ROUNDDOWN('QMJHL Raw'!E212+((TODAY()-42993)/365),0)</f>
        <v>18</v>
      </c>
      <c r="G212">
        <f>'QMJHL Raw'!F212</f>
        <v>56</v>
      </c>
      <c r="H212" s="1">
        <f>'QMJHL Raw'!U212</f>
        <v>11.41</v>
      </c>
      <c r="I212" s="1">
        <f>'QMJHL Raw'!T212</f>
        <v>639.16</v>
      </c>
      <c r="J212">
        <f>'QMJHL Raw'!AH212</f>
        <v>28</v>
      </c>
      <c r="K212">
        <f>'QMJHL Raw'!AI212</f>
        <v>22</v>
      </c>
      <c r="L212" s="1">
        <f t="shared" si="40"/>
        <v>2.6284498404155454</v>
      </c>
      <c r="M212" s="1">
        <f t="shared" si="41"/>
        <v>2.0652105888979286</v>
      </c>
      <c r="N212">
        <f>'QMJHL Raw'!L212</f>
        <v>67</v>
      </c>
      <c r="O212" s="1">
        <f t="shared" si="42"/>
        <v>6.2895049752800558</v>
      </c>
      <c r="P212">
        <f>'QMJHL Raw'!AK212</f>
        <v>6</v>
      </c>
      <c r="Q212">
        <f>'QMJHL Raw'!AN212</f>
        <v>19</v>
      </c>
      <c r="R212">
        <f>'QMJHL Raw'!AQ212</f>
        <v>42</v>
      </c>
      <c r="S212" s="1">
        <f t="shared" si="43"/>
        <v>8.9552238805970141</v>
      </c>
      <c r="T212" s="1">
        <f t="shared" si="44"/>
        <v>28.35820895522388</v>
      </c>
      <c r="U212" s="1">
        <f t="shared" si="45"/>
        <v>62.68656716417911</v>
      </c>
      <c r="V212">
        <f>'QMJHL Raw'!J212</f>
        <v>8</v>
      </c>
      <c r="W212" s="1">
        <f t="shared" si="46"/>
        <v>0.75098566869015593</v>
      </c>
      <c r="X212">
        <f>'QMJHL Raw'!G212</f>
        <v>4</v>
      </c>
      <c r="Y212" s="1">
        <f t="shared" si="47"/>
        <v>0.37549283434507796</v>
      </c>
      <c r="Z212">
        <f>'QMJHL Raw'!AJ212</f>
        <v>2</v>
      </c>
      <c r="AA212">
        <f>'QMJHL Raw'!AM212</f>
        <v>1</v>
      </c>
      <c r="AB212">
        <f>'QMJHL Raw'!AP212</f>
        <v>1</v>
      </c>
      <c r="AC212" s="1">
        <f t="shared" si="48"/>
        <v>7.5332305147235168</v>
      </c>
      <c r="AD212" s="1">
        <f t="shared" si="49"/>
        <v>0.70716851943709091</v>
      </c>
      <c r="AE212" s="1">
        <f t="shared" si="50"/>
        <v>5.9701492537313428</v>
      </c>
      <c r="AF212" s="1">
        <f t="shared" si="51"/>
        <v>11.243627633915699</v>
      </c>
      <c r="AG212">
        <f>'QMJHL Raw'!AB212</f>
        <v>14.66</v>
      </c>
      <c r="AH212">
        <f>'QMJHL Raw'!AC212</f>
        <v>13.26</v>
      </c>
      <c r="AI212">
        <f>'QMJHL Raw'!AD212</f>
        <v>58.54</v>
      </c>
      <c r="AJ212">
        <f>'QMJHL Raw'!AE212</f>
        <v>51.8</v>
      </c>
    </row>
    <row r="213" spans="1:36" x14ac:dyDescent="0.2">
      <c r="A213" t="str">
        <f>'QMJHL Raw'!B213</f>
        <v>Jared McIsaac</v>
      </c>
      <c r="B213" t="s">
        <v>1749</v>
      </c>
      <c r="C213" t="str">
        <f>'QMJHL Raw'!C213</f>
        <v>D</v>
      </c>
      <c r="D213" t="str">
        <f t="shared" si="39"/>
        <v>D</v>
      </c>
      <c r="E213" t="str">
        <f>IF(ISNUMBER(SEARCH("/",'QMJHL Raw'!D213)),"Multiple",'QMJHL Raw'!D213)</f>
        <v>HAL</v>
      </c>
      <c r="F213" s="2">
        <f ca="1">ROUNDDOWN('QMJHL Raw'!E213+((TODAY()-42993)/365),0)</f>
        <v>18</v>
      </c>
      <c r="G213">
        <f>'QMJHL Raw'!F213</f>
        <v>65</v>
      </c>
      <c r="H213" s="1">
        <f>'QMJHL Raw'!U213</f>
        <v>16.600000000000001</v>
      </c>
      <c r="I213" s="1">
        <f>'QMJHL Raw'!T213</f>
        <v>1079.1400000000001</v>
      </c>
      <c r="J213">
        <f>'QMJHL Raw'!AH213</f>
        <v>69</v>
      </c>
      <c r="K213">
        <f>'QMJHL Raw'!AI213</f>
        <v>64</v>
      </c>
      <c r="L213" s="1">
        <f t="shared" si="40"/>
        <v>3.836388235076079</v>
      </c>
      <c r="M213" s="1">
        <f t="shared" si="41"/>
        <v>3.5583890876067978</v>
      </c>
      <c r="N213">
        <f>'QMJHL Raw'!L213</f>
        <v>119</v>
      </c>
      <c r="O213" s="1">
        <f t="shared" si="42"/>
        <v>6.6163797097688901</v>
      </c>
      <c r="P213">
        <f>'QMJHL Raw'!AK213</f>
        <v>1</v>
      </c>
      <c r="Q213">
        <f>'QMJHL Raw'!AN213</f>
        <v>6</v>
      </c>
      <c r="R213">
        <f>'QMJHL Raw'!AQ213</f>
        <v>112</v>
      </c>
      <c r="S213" s="1">
        <f t="shared" si="43"/>
        <v>0.84033613445378152</v>
      </c>
      <c r="T213" s="1">
        <f t="shared" si="44"/>
        <v>5.0420168067226889</v>
      </c>
      <c r="U213" s="1">
        <f t="shared" si="45"/>
        <v>94.117647058823522</v>
      </c>
      <c r="V213">
        <f>'QMJHL Raw'!J213</f>
        <v>14</v>
      </c>
      <c r="W213" s="1">
        <f t="shared" si="46"/>
        <v>0.77839761291398701</v>
      </c>
      <c r="X213">
        <f>'QMJHL Raw'!G213</f>
        <v>3</v>
      </c>
      <c r="Y213" s="1">
        <f t="shared" si="47"/>
        <v>0.16679948848156864</v>
      </c>
      <c r="Z213">
        <f>'QMJHL Raw'!AJ213</f>
        <v>0</v>
      </c>
      <c r="AA213">
        <f>'QMJHL Raw'!AM213</f>
        <v>0</v>
      </c>
      <c r="AB213">
        <f>'QMJHL Raw'!AP213</f>
        <v>3</v>
      </c>
      <c r="AC213" s="1">
        <f t="shared" si="48"/>
        <v>8.3597437787469921</v>
      </c>
      <c r="AD213" s="1">
        <f t="shared" si="49"/>
        <v>0.46480032871065802</v>
      </c>
      <c r="AE213" s="1">
        <f t="shared" si="50"/>
        <v>2.5210084033613445</v>
      </c>
      <c r="AF213" s="1">
        <f t="shared" si="51"/>
        <v>7.0249947720562949</v>
      </c>
      <c r="AG213">
        <f>'QMJHL Raw'!AB213</f>
        <v>13.72</v>
      </c>
      <c r="AH213">
        <f>'QMJHL Raw'!AC213</f>
        <v>13.16</v>
      </c>
      <c r="AI213">
        <f>'QMJHL Raw'!AD213</f>
        <v>55.45</v>
      </c>
      <c r="AJ213">
        <f>'QMJHL Raw'!AE213</f>
        <v>49.07</v>
      </c>
    </row>
    <row r="214" spans="1:36" x14ac:dyDescent="0.2">
      <c r="A214" t="str">
        <f>'QMJHL Raw'!B214</f>
        <v>Jarrett Baker</v>
      </c>
      <c r="B214" t="s">
        <v>1749</v>
      </c>
      <c r="C214" t="str">
        <f>'QMJHL Raw'!C214</f>
        <v>D</v>
      </c>
      <c r="D214" t="str">
        <f t="shared" si="39"/>
        <v>D</v>
      </c>
      <c r="E214" t="str">
        <f>IF(ISNUMBER(SEARCH("/",'QMJHL Raw'!D214)),"Multiple",'QMJHL Raw'!D214)</f>
        <v>DRU</v>
      </c>
      <c r="F214" s="2">
        <f ca="1">ROUNDDOWN('QMJHL Raw'!E214+((TODAY()-42993)/365),0)</f>
        <v>17</v>
      </c>
      <c r="G214">
        <f>'QMJHL Raw'!F214</f>
        <v>60</v>
      </c>
      <c r="H214" s="1">
        <f>'QMJHL Raw'!U214</f>
        <v>13.86</v>
      </c>
      <c r="I214" s="1">
        <f>'QMJHL Raw'!T214</f>
        <v>831.46</v>
      </c>
      <c r="J214">
        <f>'QMJHL Raw'!AH214</f>
        <v>53</v>
      </c>
      <c r="K214">
        <f>'QMJHL Raw'!AI214</f>
        <v>37</v>
      </c>
      <c r="L214" s="1">
        <f t="shared" si="40"/>
        <v>3.8245976956197532</v>
      </c>
      <c r="M214" s="1">
        <f t="shared" si="41"/>
        <v>2.6700021648666201</v>
      </c>
      <c r="N214">
        <f>'QMJHL Raw'!L214</f>
        <v>78</v>
      </c>
      <c r="O214" s="1">
        <f t="shared" si="42"/>
        <v>5.6286532124215238</v>
      </c>
      <c r="P214">
        <f>'QMJHL Raw'!AK214</f>
        <v>1</v>
      </c>
      <c r="Q214">
        <f>'QMJHL Raw'!AN214</f>
        <v>3</v>
      </c>
      <c r="R214">
        <f>'QMJHL Raw'!AQ214</f>
        <v>74</v>
      </c>
      <c r="S214" s="1">
        <f t="shared" si="43"/>
        <v>1.2820512820512819</v>
      </c>
      <c r="T214" s="1">
        <f t="shared" si="44"/>
        <v>3.8461538461538463</v>
      </c>
      <c r="U214" s="1">
        <f t="shared" si="45"/>
        <v>94.871794871794862</v>
      </c>
      <c r="V214">
        <f>'QMJHL Raw'!J214</f>
        <v>15</v>
      </c>
      <c r="W214" s="1">
        <f t="shared" si="46"/>
        <v>1.0824333100810621</v>
      </c>
      <c r="X214">
        <f>'QMJHL Raw'!G214</f>
        <v>3</v>
      </c>
      <c r="Y214" s="1">
        <f t="shared" si="47"/>
        <v>0.21648666201621244</v>
      </c>
      <c r="Z214">
        <f>'QMJHL Raw'!AJ214</f>
        <v>0</v>
      </c>
      <c r="AA214">
        <f>'QMJHL Raw'!AM214</f>
        <v>0</v>
      </c>
      <c r="AB214">
        <f>'QMJHL Raw'!AP214</f>
        <v>3</v>
      </c>
      <c r="AC214" s="1">
        <f t="shared" si="48"/>
        <v>5.4357131992531089</v>
      </c>
      <c r="AD214" s="1">
        <f t="shared" si="49"/>
        <v>0.39225313539459089</v>
      </c>
      <c r="AE214" s="1">
        <f t="shared" si="50"/>
        <v>3.8461538461538463</v>
      </c>
      <c r="AF214" s="1">
        <f t="shared" si="51"/>
        <v>6.9688630759655243</v>
      </c>
      <c r="AG214">
        <f>'QMJHL Raw'!AB214</f>
        <v>13.07</v>
      </c>
      <c r="AH214">
        <f>'QMJHL Raw'!AC214</f>
        <v>13.29</v>
      </c>
      <c r="AI214">
        <f>'QMJHL Raw'!AD214</f>
        <v>58.96</v>
      </c>
      <c r="AJ214">
        <f>'QMJHL Raw'!AE214</f>
        <v>49.04</v>
      </c>
    </row>
    <row r="215" spans="1:36" x14ac:dyDescent="0.2">
      <c r="A215" t="str">
        <f>'QMJHL Raw'!B215</f>
        <v>Jason Horvath</v>
      </c>
      <c r="B215" t="s">
        <v>1749</v>
      </c>
      <c r="C215" t="str">
        <f>'QMJHL Raw'!C215</f>
        <v>D</v>
      </c>
      <c r="D215" t="str">
        <f t="shared" si="39"/>
        <v>D</v>
      </c>
      <c r="E215" t="str">
        <f>IF(ISNUMBER(SEARCH("/",'QMJHL Raw'!D215)),"Multiple",'QMJHL Raw'!D215)</f>
        <v>SHA</v>
      </c>
      <c r="F215" s="2">
        <f ca="1">ROUNDDOWN('QMJHL Raw'!E215+((TODAY()-42993)/365),0)</f>
        <v>18</v>
      </c>
      <c r="G215">
        <f>'QMJHL Raw'!F215</f>
        <v>48</v>
      </c>
      <c r="H215" s="1">
        <f>'QMJHL Raw'!U215</f>
        <v>12.29</v>
      </c>
      <c r="I215" s="1">
        <f>'QMJHL Raw'!T215</f>
        <v>590.12</v>
      </c>
      <c r="J215">
        <f>'QMJHL Raw'!AH215</f>
        <v>25</v>
      </c>
      <c r="K215">
        <f>'QMJHL Raw'!AI215</f>
        <v>36</v>
      </c>
      <c r="L215" s="1">
        <f t="shared" si="40"/>
        <v>2.5418558937165323</v>
      </c>
      <c r="M215" s="1">
        <f t="shared" si="41"/>
        <v>3.6602724869518064</v>
      </c>
      <c r="N215">
        <f>'QMJHL Raw'!L215</f>
        <v>22</v>
      </c>
      <c r="O215" s="1">
        <f t="shared" si="42"/>
        <v>2.2368331864705482</v>
      </c>
      <c r="P215">
        <f>'QMJHL Raw'!AK215</f>
        <v>0</v>
      </c>
      <c r="Q215">
        <f>'QMJHL Raw'!AN215</f>
        <v>0</v>
      </c>
      <c r="R215">
        <f>'QMJHL Raw'!AQ215</f>
        <v>22</v>
      </c>
      <c r="S215" s="1">
        <f t="shared" si="43"/>
        <v>0</v>
      </c>
      <c r="T215" s="1">
        <f t="shared" si="44"/>
        <v>0</v>
      </c>
      <c r="U215" s="1">
        <f t="shared" si="45"/>
        <v>100</v>
      </c>
      <c r="V215">
        <f>'QMJHL Raw'!J215</f>
        <v>7</v>
      </c>
      <c r="W215" s="1">
        <f t="shared" si="46"/>
        <v>0.711719650240629</v>
      </c>
      <c r="X215">
        <f>'QMJHL Raw'!G215</f>
        <v>0</v>
      </c>
      <c r="Y215" s="1">
        <f t="shared" si="47"/>
        <v>0</v>
      </c>
      <c r="Z215">
        <f>'QMJHL Raw'!AJ215</f>
        <v>0</v>
      </c>
      <c r="AA215">
        <f>'QMJHL Raw'!AM215</f>
        <v>0</v>
      </c>
      <c r="AB215">
        <f>'QMJHL Raw'!AP215</f>
        <v>0</v>
      </c>
      <c r="AC215" s="1">
        <f t="shared" si="48"/>
        <v>1.3823777216087978</v>
      </c>
      <c r="AD215" s="1">
        <f t="shared" si="49"/>
        <v>0.14055219836055016</v>
      </c>
      <c r="AE215" s="1">
        <f t="shared" si="50"/>
        <v>0</v>
      </c>
      <c r="AF215" s="1">
        <f t="shared" si="51"/>
        <v>6.2835350982218081</v>
      </c>
      <c r="AG215">
        <f>'QMJHL Raw'!AB215</f>
        <v>12.71</v>
      </c>
      <c r="AH215">
        <f>'QMJHL Raw'!AC215</f>
        <v>13</v>
      </c>
      <c r="AI215">
        <f>'QMJHL Raw'!AD215</f>
        <v>39.409999999999997</v>
      </c>
      <c r="AJ215">
        <f>'QMJHL Raw'!AE215</f>
        <v>52.49</v>
      </c>
    </row>
    <row r="216" spans="1:36" x14ac:dyDescent="0.2">
      <c r="A216" t="str">
        <f>'QMJHL Raw'!B216</f>
        <v>Jason Imbeault</v>
      </c>
      <c r="B216" t="s">
        <v>1749</v>
      </c>
      <c r="C216" t="str">
        <f>'QMJHL Raw'!C216</f>
        <v>RW</v>
      </c>
      <c r="D216" t="str">
        <f t="shared" si="39"/>
        <v>F</v>
      </c>
      <c r="E216" t="str">
        <f>IF(ISNUMBER(SEARCH("/",'QMJHL Raw'!D216)),"Multiple",'QMJHL Raw'!D216)</f>
        <v>RIM</v>
      </c>
      <c r="F216" s="2">
        <f ca="1">ROUNDDOWN('QMJHL Raw'!E216+((TODAY()-42993)/365),0)</f>
        <v>19</v>
      </c>
      <c r="G216">
        <f>'QMJHL Raw'!F216</f>
        <v>21</v>
      </c>
      <c r="H216" s="1">
        <f>'QMJHL Raw'!U216</f>
        <v>9.77</v>
      </c>
      <c r="I216" s="1">
        <f>'QMJHL Raw'!T216</f>
        <v>205.15</v>
      </c>
      <c r="J216">
        <f>'QMJHL Raw'!AH216</f>
        <v>10</v>
      </c>
      <c r="K216">
        <f>'QMJHL Raw'!AI216</f>
        <v>6</v>
      </c>
      <c r="L216" s="1">
        <f t="shared" si="40"/>
        <v>2.9246892517669996</v>
      </c>
      <c r="M216" s="1">
        <f t="shared" si="41"/>
        <v>1.7548135510601999</v>
      </c>
      <c r="N216">
        <f>'QMJHL Raw'!L216</f>
        <v>20</v>
      </c>
      <c r="O216" s="1">
        <f t="shared" si="42"/>
        <v>5.8493785035339991</v>
      </c>
      <c r="P216">
        <f>'QMJHL Raw'!AK216</f>
        <v>2</v>
      </c>
      <c r="Q216">
        <f>'QMJHL Raw'!AN216</f>
        <v>4</v>
      </c>
      <c r="R216">
        <f>'QMJHL Raw'!AQ216</f>
        <v>14</v>
      </c>
      <c r="S216" s="1">
        <f t="shared" si="43"/>
        <v>10</v>
      </c>
      <c r="T216" s="1">
        <f t="shared" si="44"/>
        <v>20</v>
      </c>
      <c r="U216" s="1">
        <f t="shared" si="45"/>
        <v>70</v>
      </c>
      <c r="V216">
        <f>'QMJHL Raw'!J216</f>
        <v>4</v>
      </c>
      <c r="W216" s="1">
        <f t="shared" si="46"/>
        <v>1.1698757007067999</v>
      </c>
      <c r="X216">
        <f>'QMJHL Raw'!G216</f>
        <v>4</v>
      </c>
      <c r="Y216" s="1">
        <f t="shared" si="47"/>
        <v>1.1698757007067999</v>
      </c>
      <c r="Z216">
        <f>'QMJHL Raw'!AJ216</f>
        <v>0</v>
      </c>
      <c r="AA216">
        <f>'QMJHL Raw'!AM216</f>
        <v>1</v>
      </c>
      <c r="AB216">
        <f>'QMJHL Raw'!AP216</f>
        <v>3</v>
      </c>
      <c r="AC216" s="1">
        <f t="shared" si="48"/>
        <v>2.093964538775932</v>
      </c>
      <c r="AD216" s="1">
        <f t="shared" si="49"/>
        <v>0.61241955801392112</v>
      </c>
      <c r="AE216" s="1">
        <f t="shared" si="50"/>
        <v>20</v>
      </c>
      <c r="AF216" s="1">
        <f t="shared" si="51"/>
        <v>10.46982269387966</v>
      </c>
      <c r="AG216">
        <f>'QMJHL Raw'!AB216</f>
        <v>11.86</v>
      </c>
      <c r="AH216">
        <f>'QMJHL Raw'!AC216</f>
        <v>12.2</v>
      </c>
      <c r="AI216">
        <f>'QMJHL Raw'!AD216</f>
        <v>58.24</v>
      </c>
      <c r="AJ216">
        <f>'QMJHL Raw'!AE216</f>
        <v>44.32</v>
      </c>
    </row>
    <row r="217" spans="1:36" x14ac:dyDescent="0.2">
      <c r="A217" t="str">
        <f>'QMJHL Raw'!B217</f>
        <v>Jaxon Bellamy</v>
      </c>
      <c r="B217" t="s">
        <v>1749</v>
      </c>
      <c r="C217" t="str">
        <f>'QMJHL Raw'!C217</f>
        <v>D</v>
      </c>
      <c r="D217" t="str">
        <f t="shared" si="39"/>
        <v>D</v>
      </c>
      <c r="E217" t="str">
        <f>IF(ISNUMBER(SEARCH("/",'QMJHL Raw'!D217)),"Multiple",'QMJHL Raw'!D217)</f>
        <v>Multiple</v>
      </c>
      <c r="F217" s="2">
        <f ca="1">ROUNDDOWN('QMJHL Raw'!E217+((TODAY()-42993)/365),0)</f>
        <v>17</v>
      </c>
      <c r="G217">
        <f>'QMJHL Raw'!F217</f>
        <v>52</v>
      </c>
      <c r="H217" s="1">
        <f>'QMJHL Raw'!U217</f>
        <v>12.06</v>
      </c>
      <c r="I217" s="1">
        <f>'QMJHL Raw'!T217</f>
        <v>627.37</v>
      </c>
      <c r="J217">
        <f>'QMJHL Raw'!AH217</f>
        <v>24</v>
      </c>
      <c r="K217">
        <f>'QMJHL Raw'!AI217</f>
        <v>35</v>
      </c>
      <c r="L217" s="1">
        <f t="shared" si="40"/>
        <v>2.2952962366705449</v>
      </c>
      <c r="M217" s="1">
        <f t="shared" si="41"/>
        <v>3.3473070118112118</v>
      </c>
      <c r="N217">
        <f>'QMJHL Raw'!L217</f>
        <v>37</v>
      </c>
      <c r="O217" s="1">
        <f t="shared" si="42"/>
        <v>3.5385816982004239</v>
      </c>
      <c r="P217">
        <f>'QMJHL Raw'!AK217</f>
        <v>0</v>
      </c>
      <c r="Q217">
        <f>'QMJHL Raw'!AN217</f>
        <v>0</v>
      </c>
      <c r="R217">
        <f>'QMJHL Raw'!AQ217</f>
        <v>37</v>
      </c>
      <c r="S217" s="1">
        <f t="shared" si="43"/>
        <v>0</v>
      </c>
      <c r="T217" s="1">
        <f t="shared" si="44"/>
        <v>0</v>
      </c>
      <c r="U217" s="1">
        <f t="shared" si="45"/>
        <v>100</v>
      </c>
      <c r="V217">
        <f>'QMJHL Raw'!J217</f>
        <v>4</v>
      </c>
      <c r="W217" s="1">
        <f t="shared" si="46"/>
        <v>0.38254937277842421</v>
      </c>
      <c r="X217">
        <f>'QMJHL Raw'!G217</f>
        <v>3</v>
      </c>
      <c r="Y217" s="1">
        <f t="shared" si="47"/>
        <v>0.28691202958381812</v>
      </c>
      <c r="Z217">
        <f>'QMJHL Raw'!AJ217</f>
        <v>0</v>
      </c>
      <c r="AA217">
        <f>'QMJHL Raw'!AM217</f>
        <v>0</v>
      </c>
      <c r="AB217">
        <f>'QMJHL Raw'!AP217</f>
        <v>3</v>
      </c>
      <c r="AC217" s="1">
        <f t="shared" si="48"/>
        <v>2.324907986342069</v>
      </c>
      <c r="AD217" s="1">
        <f t="shared" si="49"/>
        <v>0.22234802298567694</v>
      </c>
      <c r="AE217" s="1">
        <f t="shared" si="50"/>
        <v>8.1081081081081088</v>
      </c>
      <c r="AF217" s="1">
        <f t="shared" si="51"/>
        <v>6.2835350982218081</v>
      </c>
      <c r="AG217">
        <f>'QMJHL Raw'!AB217</f>
        <v>12.8</v>
      </c>
      <c r="AH217">
        <f>'QMJHL Raw'!AC217</f>
        <v>12.84</v>
      </c>
      <c r="AI217">
        <f>'QMJHL Raw'!AD217</f>
        <v>47.43</v>
      </c>
      <c r="AJ217">
        <f>'QMJHL Raw'!AE217</f>
        <v>49.45</v>
      </c>
    </row>
    <row r="218" spans="1:36" x14ac:dyDescent="0.2">
      <c r="A218" t="str">
        <f>'QMJHL Raw'!B218</f>
        <v>Jean-Mathieu Lavoie</v>
      </c>
      <c r="B218" t="s">
        <v>1749</v>
      </c>
      <c r="C218" t="str">
        <f>'QMJHL Raw'!C218</f>
        <v>D</v>
      </c>
      <c r="D218" t="str">
        <f t="shared" si="39"/>
        <v>D</v>
      </c>
      <c r="E218" t="str">
        <f>IF(ISNUMBER(SEARCH("/",'QMJHL Raw'!D218)),"Multiple",'QMJHL Raw'!D218)</f>
        <v>SHE</v>
      </c>
      <c r="F218" s="2">
        <f ca="1">ROUNDDOWN('QMJHL Raw'!E218+((TODAY()-42993)/365),0)</f>
        <v>19</v>
      </c>
      <c r="G218">
        <f>'QMJHL Raw'!F218</f>
        <v>5</v>
      </c>
      <c r="H218" s="1">
        <f>'QMJHL Raw'!U218</f>
        <v>8</v>
      </c>
      <c r="I218" s="1">
        <f>'QMJHL Raw'!T218</f>
        <v>40</v>
      </c>
      <c r="J218">
        <f>'QMJHL Raw'!AH218</f>
        <v>1</v>
      </c>
      <c r="K218">
        <f>'QMJHL Raw'!AI218</f>
        <v>1</v>
      </c>
      <c r="L218" s="1">
        <f t="shared" si="40"/>
        <v>1.5</v>
      </c>
      <c r="M218" s="1">
        <f t="shared" si="41"/>
        <v>1.5</v>
      </c>
      <c r="N218">
        <f>'QMJHL Raw'!L218</f>
        <v>0</v>
      </c>
      <c r="O218" s="1">
        <f t="shared" si="42"/>
        <v>0</v>
      </c>
      <c r="P218">
        <f>'QMJHL Raw'!AK218</f>
        <v>0</v>
      </c>
      <c r="Q218">
        <f>'QMJHL Raw'!AN218</f>
        <v>0</v>
      </c>
      <c r="R218">
        <f>'QMJHL Raw'!AQ218</f>
        <v>0</v>
      </c>
      <c r="S218" s="1" t="e">
        <f t="shared" si="43"/>
        <v>#DIV/0!</v>
      </c>
      <c r="T218" s="1" t="e">
        <f t="shared" si="44"/>
        <v>#DIV/0!</v>
      </c>
      <c r="U218" s="1" t="e">
        <f t="shared" si="45"/>
        <v>#DIV/0!</v>
      </c>
      <c r="V218">
        <f>'QMJHL Raw'!J218</f>
        <v>0</v>
      </c>
      <c r="W218" s="1">
        <f t="shared" si="46"/>
        <v>0</v>
      </c>
      <c r="X218">
        <f>'QMJHL Raw'!G218</f>
        <v>0</v>
      </c>
      <c r="Y218" s="1">
        <f t="shared" si="47"/>
        <v>0</v>
      </c>
      <c r="Z218">
        <f>'QMJHL Raw'!AJ218</f>
        <v>0</v>
      </c>
      <c r="AA218">
        <f>'QMJHL Raw'!AM218</f>
        <v>0</v>
      </c>
      <c r="AB218">
        <f>'QMJHL Raw'!AP218</f>
        <v>0</v>
      </c>
      <c r="AC218" s="1">
        <f t="shared" si="48"/>
        <v>0</v>
      </c>
      <c r="AD218" s="1">
        <f t="shared" si="49"/>
        <v>0</v>
      </c>
      <c r="AE218" s="1" t="e">
        <f t="shared" si="50"/>
        <v>#DIV/0!</v>
      </c>
      <c r="AF218" s="1" t="e">
        <f t="shared" si="51"/>
        <v>#DIV/0!</v>
      </c>
      <c r="AG218">
        <f>'QMJHL Raw'!AB218</f>
        <v>12.12</v>
      </c>
      <c r="AH218">
        <f>'QMJHL Raw'!AC218</f>
        <v>12.53</v>
      </c>
      <c r="AI218">
        <f>'QMJHL Raw'!AD218</f>
        <v>49.27</v>
      </c>
      <c r="AJ218">
        <f>'QMJHL Raw'!AE218</f>
        <v>46.05</v>
      </c>
    </row>
    <row r="219" spans="1:36" x14ac:dyDescent="0.2">
      <c r="A219" t="str">
        <f>'QMJHL Raw'!B219</f>
        <v>Jean-Simon Belanger</v>
      </c>
      <c r="B219" t="s">
        <v>1749</v>
      </c>
      <c r="C219" t="str">
        <f>'QMJHL Raw'!C219</f>
        <v>RW</v>
      </c>
      <c r="D219" t="str">
        <f t="shared" si="39"/>
        <v>F</v>
      </c>
      <c r="E219" t="str">
        <f>IF(ISNUMBER(SEARCH("/",'QMJHL Raw'!D219)),"Multiple",'QMJHL Raw'!D219)</f>
        <v>BAC</v>
      </c>
      <c r="F219" s="2">
        <f ca="1">ROUNDDOWN('QMJHL Raw'!E219+((TODAY()-42993)/365),0)</f>
        <v>20</v>
      </c>
      <c r="G219">
        <f>'QMJHL Raw'!F219</f>
        <v>27</v>
      </c>
      <c r="H219" s="1">
        <f>'QMJHL Raw'!U219</f>
        <v>9.6999999999999993</v>
      </c>
      <c r="I219" s="1">
        <f>'QMJHL Raw'!T219</f>
        <v>261.87</v>
      </c>
      <c r="J219">
        <f>'QMJHL Raw'!AH219</f>
        <v>10</v>
      </c>
      <c r="K219">
        <f>'QMJHL Raw'!AI219</f>
        <v>10</v>
      </c>
      <c r="L219" s="1">
        <f t="shared" si="40"/>
        <v>2.291213197388017</v>
      </c>
      <c r="M219" s="1">
        <f t="shared" si="41"/>
        <v>2.291213197388017</v>
      </c>
      <c r="N219">
        <f>'QMJHL Raw'!L219</f>
        <v>35</v>
      </c>
      <c r="O219" s="1">
        <f t="shared" si="42"/>
        <v>8.019246190858059</v>
      </c>
      <c r="P219">
        <f>'QMJHL Raw'!AK219</f>
        <v>4</v>
      </c>
      <c r="Q219">
        <f>'QMJHL Raw'!AN219</f>
        <v>1</v>
      </c>
      <c r="R219">
        <f>'QMJHL Raw'!AQ219</f>
        <v>30</v>
      </c>
      <c r="S219" s="1">
        <f t="shared" si="43"/>
        <v>11.428571428571429</v>
      </c>
      <c r="T219" s="1">
        <f t="shared" si="44"/>
        <v>2.8571428571428572</v>
      </c>
      <c r="U219" s="1">
        <f t="shared" si="45"/>
        <v>85.714285714285708</v>
      </c>
      <c r="V219">
        <f>'QMJHL Raw'!J219</f>
        <v>6</v>
      </c>
      <c r="W219" s="1">
        <f t="shared" si="46"/>
        <v>1.3747279184328103</v>
      </c>
      <c r="X219">
        <f>'QMJHL Raw'!G219</f>
        <v>3</v>
      </c>
      <c r="Y219" s="1">
        <f t="shared" si="47"/>
        <v>0.68736395921640514</v>
      </c>
      <c r="Z219">
        <f>'QMJHL Raw'!AJ219</f>
        <v>1</v>
      </c>
      <c r="AA219">
        <f>'QMJHL Raw'!AM219</f>
        <v>0</v>
      </c>
      <c r="AB219">
        <f>'QMJHL Raw'!AP219</f>
        <v>2</v>
      </c>
      <c r="AC219" s="1">
        <f t="shared" si="48"/>
        <v>3.0622628811205779</v>
      </c>
      <c r="AD219" s="1">
        <f t="shared" si="49"/>
        <v>0.70162971270949193</v>
      </c>
      <c r="AE219" s="1">
        <f t="shared" si="50"/>
        <v>8.5714285714285712</v>
      </c>
      <c r="AF219" s="1">
        <f t="shared" si="51"/>
        <v>8.7493225174873661</v>
      </c>
      <c r="AG219">
        <f>'QMJHL Raw'!AB219</f>
        <v>12.35</v>
      </c>
      <c r="AH219">
        <f>'QMJHL Raw'!AC219</f>
        <v>12.56</v>
      </c>
      <c r="AI219">
        <f>'QMJHL Raw'!AD219</f>
        <v>42.09</v>
      </c>
      <c r="AJ219">
        <f>'QMJHL Raw'!AE219</f>
        <v>52.25</v>
      </c>
    </row>
    <row r="220" spans="1:36" x14ac:dyDescent="0.2">
      <c r="A220" t="str">
        <f>'QMJHL Raw'!B220</f>
        <v>Jeffrey Durocher</v>
      </c>
      <c r="B220" t="s">
        <v>1749</v>
      </c>
      <c r="C220" t="str">
        <f>'QMJHL Raw'!C220</f>
        <v>LW</v>
      </c>
      <c r="D220" t="str">
        <f t="shared" si="39"/>
        <v>F</v>
      </c>
      <c r="E220" t="str">
        <f>IF(ISNUMBER(SEARCH("/",'QMJHL Raw'!D220)),"Multiple",'QMJHL Raw'!D220)</f>
        <v>GAT</v>
      </c>
      <c r="F220" s="2">
        <f ca="1">ROUNDDOWN('QMJHL Raw'!E220+((TODAY()-42993)/365),0)</f>
        <v>19</v>
      </c>
      <c r="G220">
        <f>'QMJHL Raw'!F220</f>
        <v>63</v>
      </c>
      <c r="H220" s="1">
        <f>'QMJHL Raw'!U220</f>
        <v>12.34</v>
      </c>
      <c r="I220" s="1">
        <f>'QMJHL Raw'!T220</f>
        <v>777.62</v>
      </c>
      <c r="J220">
        <f>'QMJHL Raw'!AH220</f>
        <v>30</v>
      </c>
      <c r="K220">
        <f>'QMJHL Raw'!AI220</f>
        <v>34</v>
      </c>
      <c r="L220" s="1">
        <f t="shared" si="40"/>
        <v>2.3147552789280113</v>
      </c>
      <c r="M220" s="1">
        <f t="shared" si="41"/>
        <v>2.6233893161184123</v>
      </c>
      <c r="N220">
        <f>'QMJHL Raw'!L220</f>
        <v>58</v>
      </c>
      <c r="O220" s="1">
        <f t="shared" si="42"/>
        <v>4.4751935392608209</v>
      </c>
      <c r="P220">
        <f>'QMJHL Raw'!AK220</f>
        <v>12</v>
      </c>
      <c r="Q220">
        <f>'QMJHL Raw'!AN220</f>
        <v>17</v>
      </c>
      <c r="R220">
        <f>'QMJHL Raw'!AQ220</f>
        <v>29</v>
      </c>
      <c r="S220" s="1">
        <f t="shared" si="43"/>
        <v>20.689655172413794</v>
      </c>
      <c r="T220" s="1">
        <f t="shared" si="44"/>
        <v>29.310344827586203</v>
      </c>
      <c r="U220" s="1">
        <f t="shared" si="45"/>
        <v>50</v>
      </c>
      <c r="V220">
        <f>'QMJHL Raw'!J220</f>
        <v>11</v>
      </c>
      <c r="W220" s="1">
        <f t="shared" si="46"/>
        <v>0.84874360227360401</v>
      </c>
      <c r="X220">
        <f>'QMJHL Raw'!G220</f>
        <v>7</v>
      </c>
      <c r="Y220" s="1">
        <f t="shared" si="47"/>
        <v>0.54010956508320251</v>
      </c>
      <c r="Z220">
        <f>'QMJHL Raw'!AJ220</f>
        <v>2</v>
      </c>
      <c r="AA220">
        <f>'QMJHL Raw'!AM220</f>
        <v>3</v>
      </c>
      <c r="AB220">
        <f>'QMJHL Raw'!AP220</f>
        <v>2</v>
      </c>
      <c r="AC220" s="1">
        <f t="shared" si="48"/>
        <v>7.8565060302378749</v>
      </c>
      <c r="AD220" s="1">
        <f t="shared" si="49"/>
        <v>0.60619629358076244</v>
      </c>
      <c r="AE220" s="1">
        <f t="shared" si="50"/>
        <v>12.068965517241379</v>
      </c>
      <c r="AF220" s="1">
        <f t="shared" si="51"/>
        <v>13.545700052134269</v>
      </c>
      <c r="AG220">
        <f>'QMJHL Raw'!AB220</f>
        <v>12.94</v>
      </c>
      <c r="AH220">
        <f>'QMJHL Raw'!AC220</f>
        <v>13.53</v>
      </c>
      <c r="AI220">
        <f>'QMJHL Raw'!AD220</f>
        <v>53.51</v>
      </c>
      <c r="AJ220">
        <f>'QMJHL Raw'!AE220</f>
        <v>53.56</v>
      </c>
    </row>
    <row r="221" spans="1:36" x14ac:dyDescent="0.2">
      <c r="A221" t="str">
        <f>'QMJHL Raw'!B221</f>
        <v>Jeffrey Truchon-Viel</v>
      </c>
      <c r="B221" t="s">
        <v>1749</v>
      </c>
      <c r="C221" t="str">
        <f>'QMJHL Raw'!C221</f>
        <v>LW</v>
      </c>
      <c r="D221" t="str">
        <f t="shared" si="39"/>
        <v>F</v>
      </c>
      <c r="E221" t="str">
        <f>IF(ISNUMBER(SEARCH("/",'QMJHL Raw'!D221)),"Multiple",'QMJHL Raw'!D221)</f>
        <v>BAT</v>
      </c>
      <c r="F221" s="2">
        <f ca="1">ROUNDDOWN('QMJHL Raw'!E221+((TODAY()-42993)/365),0)</f>
        <v>21</v>
      </c>
      <c r="G221">
        <f>'QMJHL Raw'!F221</f>
        <v>58</v>
      </c>
      <c r="H221" s="1">
        <f>'QMJHL Raw'!U221</f>
        <v>14.05</v>
      </c>
      <c r="I221" s="1">
        <f>'QMJHL Raw'!T221</f>
        <v>815.14</v>
      </c>
      <c r="J221">
        <f>'QMJHL Raw'!AH221</f>
        <v>56</v>
      </c>
      <c r="K221">
        <f>'QMJHL Raw'!AI221</f>
        <v>31</v>
      </c>
      <c r="L221" s="1">
        <f t="shared" si="40"/>
        <v>4.1219913143754443</v>
      </c>
      <c r="M221" s="1">
        <f t="shared" si="41"/>
        <v>2.2818166204578354</v>
      </c>
      <c r="N221">
        <f>'QMJHL Raw'!L221</f>
        <v>180</v>
      </c>
      <c r="O221" s="1">
        <f t="shared" si="42"/>
        <v>13.249257796206786</v>
      </c>
      <c r="P221">
        <f>'QMJHL Raw'!AK221</f>
        <v>35</v>
      </c>
      <c r="Q221">
        <f>'QMJHL Raw'!AN221</f>
        <v>32</v>
      </c>
      <c r="R221">
        <f>'QMJHL Raw'!AQ221</f>
        <v>113</v>
      </c>
      <c r="S221" s="1">
        <f t="shared" si="43"/>
        <v>19.444444444444446</v>
      </c>
      <c r="T221" s="1">
        <f t="shared" si="44"/>
        <v>17.777777777777779</v>
      </c>
      <c r="U221" s="1">
        <f t="shared" si="45"/>
        <v>62.777777777777779</v>
      </c>
      <c r="V221">
        <f>'QMJHL Raw'!J221</f>
        <v>38</v>
      </c>
      <c r="W221" s="1">
        <f t="shared" si="46"/>
        <v>2.7970655347547662</v>
      </c>
      <c r="X221">
        <f>'QMJHL Raw'!G221</f>
        <v>26</v>
      </c>
      <c r="Y221" s="1">
        <f t="shared" si="47"/>
        <v>1.9137816816743134</v>
      </c>
      <c r="Z221">
        <f>'QMJHL Raw'!AJ221</f>
        <v>6</v>
      </c>
      <c r="AA221">
        <f>'QMJHL Raw'!AM221</f>
        <v>7</v>
      </c>
      <c r="AB221">
        <f>'QMJHL Raw'!AP221</f>
        <v>13</v>
      </c>
      <c r="AC221" s="1">
        <f t="shared" si="48"/>
        <v>21.557141364777817</v>
      </c>
      <c r="AD221" s="1">
        <f t="shared" si="49"/>
        <v>1.5867562405067461</v>
      </c>
      <c r="AE221" s="1">
        <f t="shared" si="50"/>
        <v>14.444444444444443</v>
      </c>
      <c r="AF221" s="1">
        <f t="shared" si="51"/>
        <v>11.976189647098787</v>
      </c>
      <c r="AG221">
        <f>'QMJHL Raw'!AB221</f>
        <v>14.23</v>
      </c>
      <c r="AH221">
        <f>'QMJHL Raw'!AC221</f>
        <v>13.47</v>
      </c>
      <c r="AI221">
        <f>'QMJHL Raw'!AD221</f>
        <v>60.41</v>
      </c>
      <c r="AJ221">
        <f>'QMJHL Raw'!AE221</f>
        <v>47.99</v>
      </c>
    </row>
    <row r="222" spans="1:36" x14ac:dyDescent="0.2">
      <c r="A222" t="str">
        <f>'QMJHL Raw'!B222</f>
        <v>Jeremie Beaudin</v>
      </c>
      <c r="B222" t="s">
        <v>1749</v>
      </c>
      <c r="C222" t="str">
        <f>'QMJHL Raw'!C222</f>
        <v>D</v>
      </c>
      <c r="D222" t="str">
        <f t="shared" si="39"/>
        <v>D</v>
      </c>
      <c r="E222" t="str">
        <f>IF(ISNUMBER(SEARCH("/",'QMJHL Raw'!D222)),"Multiple",'QMJHL Raw'!D222)</f>
        <v>VIC</v>
      </c>
      <c r="F222" s="2">
        <f ca="1">ROUNDDOWN('QMJHL Raw'!E222+((TODAY()-42993)/365),0)</f>
        <v>20</v>
      </c>
      <c r="G222">
        <f>'QMJHL Raw'!F222</f>
        <v>66</v>
      </c>
      <c r="H222" s="1">
        <f>'QMJHL Raw'!U222</f>
        <v>14.32</v>
      </c>
      <c r="I222" s="1">
        <f>'QMJHL Raw'!T222</f>
        <v>945.32</v>
      </c>
      <c r="J222">
        <f>'QMJHL Raw'!AH222</f>
        <v>55</v>
      </c>
      <c r="K222">
        <f>'QMJHL Raw'!AI222</f>
        <v>48</v>
      </c>
      <c r="L222" s="1">
        <f t="shared" si="40"/>
        <v>3.4908813946600095</v>
      </c>
      <c r="M222" s="1">
        <f t="shared" si="41"/>
        <v>3.0465873989760079</v>
      </c>
      <c r="N222">
        <f>'QMJHL Raw'!L222</f>
        <v>73</v>
      </c>
      <c r="O222" s="1">
        <f t="shared" si="42"/>
        <v>4.6333516692760126</v>
      </c>
      <c r="P222">
        <f>'QMJHL Raw'!AK222</f>
        <v>0</v>
      </c>
      <c r="Q222">
        <f>'QMJHL Raw'!AN222</f>
        <v>7</v>
      </c>
      <c r="R222">
        <f>'QMJHL Raw'!AQ222</f>
        <v>66</v>
      </c>
      <c r="S222" s="1">
        <f t="shared" si="43"/>
        <v>0</v>
      </c>
      <c r="T222" s="1">
        <f t="shared" si="44"/>
        <v>9.5890410958904102</v>
      </c>
      <c r="U222" s="1">
        <f t="shared" si="45"/>
        <v>90.410958904109577</v>
      </c>
      <c r="V222">
        <f>'QMJHL Raw'!J222</f>
        <v>15</v>
      </c>
      <c r="W222" s="1">
        <f t="shared" si="46"/>
        <v>0.95205856218000251</v>
      </c>
      <c r="X222">
        <f>'QMJHL Raw'!G222</f>
        <v>1</v>
      </c>
      <c r="Y222" s="1">
        <f t="shared" si="47"/>
        <v>6.3470570812000165E-2</v>
      </c>
      <c r="Z222">
        <f>'QMJHL Raw'!AJ222</f>
        <v>0</v>
      </c>
      <c r="AA222">
        <f>'QMJHL Raw'!AM222</f>
        <v>0</v>
      </c>
      <c r="AB222">
        <f>'QMJHL Raw'!AP222</f>
        <v>1</v>
      </c>
      <c r="AC222" s="1">
        <f t="shared" si="48"/>
        <v>5.3984700632221152</v>
      </c>
      <c r="AD222" s="1">
        <f t="shared" si="49"/>
        <v>0.34264397642420225</v>
      </c>
      <c r="AE222" s="1">
        <f t="shared" si="50"/>
        <v>1.3698630136986301</v>
      </c>
      <c r="AF222" s="1">
        <f t="shared" si="51"/>
        <v>7.3951644701672814</v>
      </c>
      <c r="AG222">
        <f>'QMJHL Raw'!AB222</f>
        <v>13.4</v>
      </c>
      <c r="AH222">
        <f>'QMJHL Raw'!AC222</f>
        <v>13.3</v>
      </c>
      <c r="AI222">
        <f>'QMJHL Raw'!AD222</f>
        <v>57.64</v>
      </c>
      <c r="AJ222">
        <f>'QMJHL Raw'!AE222</f>
        <v>49.69</v>
      </c>
    </row>
    <row r="223" spans="1:36" x14ac:dyDescent="0.2">
      <c r="A223" t="str">
        <f>'QMJHL Raw'!B223</f>
        <v>Jeremie Hebert</v>
      </c>
      <c r="B223" t="s">
        <v>1749</v>
      </c>
      <c r="C223" t="str">
        <f>'QMJHL Raw'!C223</f>
        <v>D</v>
      </c>
      <c r="D223" t="str">
        <f t="shared" si="39"/>
        <v>D</v>
      </c>
      <c r="E223" t="str">
        <f>IF(ISNUMBER(SEARCH("/",'QMJHL Raw'!D223)),"Multiple",'QMJHL Raw'!D223)</f>
        <v>BAC</v>
      </c>
      <c r="F223" s="2">
        <f ca="1">ROUNDDOWN('QMJHL Raw'!E223+((TODAY()-42993)/365),0)</f>
        <v>16</v>
      </c>
      <c r="G223">
        <f>'QMJHL Raw'!F223</f>
        <v>30</v>
      </c>
      <c r="H223" s="1">
        <f>'QMJHL Raw'!U223</f>
        <v>9.2799999999999994</v>
      </c>
      <c r="I223" s="1">
        <f>'QMJHL Raw'!T223</f>
        <v>278.39999999999998</v>
      </c>
      <c r="J223">
        <f>'QMJHL Raw'!AH223</f>
        <v>8</v>
      </c>
      <c r="K223">
        <f>'QMJHL Raw'!AI223</f>
        <v>12</v>
      </c>
      <c r="L223" s="1">
        <f t="shared" si="40"/>
        <v>1.7241379310344829</v>
      </c>
      <c r="M223" s="1">
        <f t="shared" si="41"/>
        <v>2.5862068965517242</v>
      </c>
      <c r="N223">
        <f>'QMJHL Raw'!L223</f>
        <v>12</v>
      </c>
      <c r="O223" s="1">
        <f t="shared" si="42"/>
        <v>2.5862068965517242</v>
      </c>
      <c r="P223">
        <f>'QMJHL Raw'!AK223</f>
        <v>0</v>
      </c>
      <c r="Q223">
        <f>'QMJHL Raw'!AN223</f>
        <v>1</v>
      </c>
      <c r="R223">
        <f>'QMJHL Raw'!AQ223</f>
        <v>11</v>
      </c>
      <c r="S223" s="1">
        <f t="shared" si="43"/>
        <v>0</v>
      </c>
      <c r="T223" s="1">
        <f t="shared" si="44"/>
        <v>8.3333333333333321</v>
      </c>
      <c r="U223" s="1">
        <f t="shared" si="45"/>
        <v>91.666666666666657</v>
      </c>
      <c r="V223">
        <f>'QMJHL Raw'!J223</f>
        <v>0</v>
      </c>
      <c r="W223" s="1">
        <f t="shared" si="46"/>
        <v>0</v>
      </c>
      <c r="X223">
        <f>'QMJHL Raw'!G223</f>
        <v>0</v>
      </c>
      <c r="Y223" s="1">
        <f t="shared" si="47"/>
        <v>0</v>
      </c>
      <c r="Z223">
        <f>'QMJHL Raw'!AJ223</f>
        <v>0</v>
      </c>
      <c r="AA223">
        <f>'QMJHL Raw'!AM223</f>
        <v>0</v>
      </c>
      <c r="AB223">
        <f>'QMJHL Raw'!AP223</f>
        <v>0</v>
      </c>
      <c r="AC223" s="1">
        <f t="shared" si="48"/>
        <v>0.8699512748609306</v>
      </c>
      <c r="AD223" s="1">
        <f t="shared" si="49"/>
        <v>0.18748949889244196</v>
      </c>
      <c r="AE223" s="1">
        <f t="shared" si="50"/>
        <v>0</v>
      </c>
      <c r="AF223" s="1">
        <f t="shared" si="51"/>
        <v>7.2495939571744215</v>
      </c>
      <c r="AG223">
        <f>'QMJHL Raw'!AB223</f>
        <v>12.55</v>
      </c>
      <c r="AH223">
        <f>'QMJHL Raw'!AC223</f>
        <v>12.81</v>
      </c>
      <c r="AI223">
        <f>'QMJHL Raw'!AD223</f>
        <v>49.48</v>
      </c>
      <c r="AJ223">
        <f>'QMJHL Raw'!AE223</f>
        <v>50.12</v>
      </c>
    </row>
    <row r="224" spans="1:36" x14ac:dyDescent="0.2">
      <c r="A224" t="str">
        <f>'QMJHL Raw'!B224</f>
        <v>Jeremy Cote</v>
      </c>
      <c r="B224" t="s">
        <v>1749</v>
      </c>
      <c r="C224" t="str">
        <f>'QMJHL Raw'!C224</f>
        <v>LW</v>
      </c>
      <c r="D224" t="str">
        <f t="shared" si="39"/>
        <v>F</v>
      </c>
      <c r="E224" t="str">
        <f>IF(ISNUMBER(SEARCH("/",'QMJHL Raw'!D224)),"Multiple",'QMJHL Raw'!D224)</f>
        <v>VIC</v>
      </c>
      <c r="F224" s="2">
        <f ca="1">ROUNDDOWN('QMJHL Raw'!E224+((TODAY()-42993)/365),0)</f>
        <v>19</v>
      </c>
      <c r="G224">
        <f>'QMJHL Raw'!F224</f>
        <v>52</v>
      </c>
      <c r="H224" s="1">
        <f>'QMJHL Raw'!U224</f>
        <v>8.09</v>
      </c>
      <c r="I224" s="1">
        <f>'QMJHL Raw'!T224</f>
        <v>420.85</v>
      </c>
      <c r="J224">
        <f>'QMJHL Raw'!AH224</f>
        <v>13</v>
      </c>
      <c r="K224">
        <f>'QMJHL Raw'!AI224</f>
        <v>16</v>
      </c>
      <c r="L224" s="1">
        <f t="shared" si="40"/>
        <v>1.8533919448734704</v>
      </c>
      <c r="M224" s="1">
        <f t="shared" si="41"/>
        <v>2.2810977783058095</v>
      </c>
      <c r="N224">
        <f>'QMJHL Raw'!L224</f>
        <v>27</v>
      </c>
      <c r="O224" s="1">
        <f t="shared" si="42"/>
        <v>3.8493525008910541</v>
      </c>
      <c r="P224">
        <f>'QMJHL Raw'!AK224</f>
        <v>3</v>
      </c>
      <c r="Q224">
        <f>'QMJHL Raw'!AN224</f>
        <v>2</v>
      </c>
      <c r="R224">
        <f>'QMJHL Raw'!AQ224</f>
        <v>22</v>
      </c>
      <c r="S224" s="1">
        <f t="shared" si="43"/>
        <v>11.111111111111111</v>
      </c>
      <c r="T224" s="1">
        <f t="shared" si="44"/>
        <v>7.4074074074074066</v>
      </c>
      <c r="U224" s="1">
        <f t="shared" si="45"/>
        <v>81.481481481481481</v>
      </c>
      <c r="V224">
        <f>'QMJHL Raw'!J224</f>
        <v>8</v>
      </c>
      <c r="W224" s="1">
        <f t="shared" si="46"/>
        <v>1.1405488891529048</v>
      </c>
      <c r="X224">
        <f>'QMJHL Raw'!G224</f>
        <v>2</v>
      </c>
      <c r="Y224" s="1">
        <f t="shared" si="47"/>
        <v>0.28513722228822619</v>
      </c>
      <c r="Z224">
        <f>'QMJHL Raw'!AJ224</f>
        <v>0</v>
      </c>
      <c r="AA224">
        <f>'QMJHL Raw'!AM224</f>
        <v>1</v>
      </c>
      <c r="AB224">
        <f>'QMJHL Raw'!AP224</f>
        <v>1</v>
      </c>
      <c r="AC224" s="1">
        <f t="shared" si="48"/>
        <v>2.4887325029199889</v>
      </c>
      <c r="AD224" s="1">
        <f t="shared" si="49"/>
        <v>0.35481513645051521</v>
      </c>
      <c r="AE224" s="1">
        <f t="shared" si="50"/>
        <v>7.4074074074074066</v>
      </c>
      <c r="AF224" s="1">
        <f t="shared" si="51"/>
        <v>9.2175277885925535</v>
      </c>
      <c r="AG224">
        <f>'QMJHL Raw'!AB224</f>
        <v>11.87</v>
      </c>
      <c r="AH224">
        <f>'QMJHL Raw'!AC224</f>
        <v>12.46</v>
      </c>
      <c r="AI224">
        <f>'QMJHL Raw'!AD224</f>
        <v>52.24</v>
      </c>
      <c r="AJ224">
        <f>'QMJHL Raw'!AE224</f>
        <v>47.28</v>
      </c>
    </row>
    <row r="225" spans="1:36" x14ac:dyDescent="0.2">
      <c r="A225" t="str">
        <f>'QMJHL Raw'!B225</f>
        <v>Jeremy Diotte</v>
      </c>
      <c r="B225" t="s">
        <v>1749</v>
      </c>
      <c r="C225" t="str">
        <f>'QMJHL Raw'!C225</f>
        <v>D</v>
      </c>
      <c r="D225" t="str">
        <f t="shared" si="39"/>
        <v>D</v>
      </c>
      <c r="E225" t="str">
        <f>IF(ISNUMBER(SEARCH("/",'QMJHL Raw'!D225)),"Multiple",'QMJHL Raw'!D225)</f>
        <v>CHI</v>
      </c>
      <c r="F225" s="2">
        <f ca="1">ROUNDDOWN('QMJHL Raw'!E225+((TODAY()-42993)/365),0)</f>
        <v>18</v>
      </c>
      <c r="G225">
        <f>'QMJHL Raw'!F225</f>
        <v>66</v>
      </c>
      <c r="H225" s="1">
        <f>'QMJHL Raw'!U225</f>
        <v>13.37</v>
      </c>
      <c r="I225" s="1">
        <f>'QMJHL Raw'!T225</f>
        <v>882.46</v>
      </c>
      <c r="J225">
        <f>'QMJHL Raw'!AH225</f>
        <v>46</v>
      </c>
      <c r="K225">
        <f>'QMJHL Raw'!AI225</f>
        <v>36</v>
      </c>
      <c r="L225" s="1">
        <f t="shared" si="40"/>
        <v>3.1276205153774672</v>
      </c>
      <c r="M225" s="1">
        <f t="shared" si="41"/>
        <v>2.4477030120345398</v>
      </c>
      <c r="N225">
        <f>'QMJHL Raw'!L225</f>
        <v>75</v>
      </c>
      <c r="O225" s="1">
        <f t="shared" si="42"/>
        <v>5.0993812750719574</v>
      </c>
      <c r="P225">
        <f>'QMJHL Raw'!AK225</f>
        <v>2</v>
      </c>
      <c r="Q225">
        <f>'QMJHL Raw'!AN225</f>
        <v>3</v>
      </c>
      <c r="R225">
        <f>'QMJHL Raw'!AQ225</f>
        <v>70</v>
      </c>
      <c r="S225" s="1">
        <f t="shared" si="43"/>
        <v>2.666666666666667</v>
      </c>
      <c r="T225" s="1">
        <f t="shared" si="44"/>
        <v>4</v>
      </c>
      <c r="U225" s="1">
        <f t="shared" si="45"/>
        <v>93.333333333333329</v>
      </c>
      <c r="V225">
        <f>'QMJHL Raw'!J225</f>
        <v>10</v>
      </c>
      <c r="W225" s="1">
        <f t="shared" si="46"/>
        <v>0.67991750334292766</v>
      </c>
      <c r="X225">
        <f>'QMJHL Raw'!G225</f>
        <v>1</v>
      </c>
      <c r="Y225" s="1">
        <f t="shared" si="47"/>
        <v>6.7991750334292764E-2</v>
      </c>
      <c r="Z225">
        <f>'QMJHL Raw'!AJ225</f>
        <v>0</v>
      </c>
      <c r="AA225">
        <f>'QMJHL Raw'!AM225</f>
        <v>0</v>
      </c>
      <c r="AB225">
        <f>'QMJHL Raw'!AP225</f>
        <v>1</v>
      </c>
      <c r="AC225" s="1">
        <f t="shared" si="48"/>
        <v>5.433981779723613</v>
      </c>
      <c r="AD225" s="1">
        <f t="shared" si="49"/>
        <v>0.36946593248806381</v>
      </c>
      <c r="AE225" s="1">
        <f t="shared" si="50"/>
        <v>1.3333333333333335</v>
      </c>
      <c r="AF225" s="1">
        <f t="shared" si="51"/>
        <v>7.2453090396314836</v>
      </c>
      <c r="AG225">
        <f>'QMJHL Raw'!AB225</f>
        <v>13.01</v>
      </c>
      <c r="AH225">
        <f>'QMJHL Raw'!AC225</f>
        <v>13.48</v>
      </c>
      <c r="AI225">
        <f>'QMJHL Raw'!AD225</f>
        <v>51.4</v>
      </c>
      <c r="AJ225">
        <f>'QMJHL Raw'!AE225</f>
        <v>50.74</v>
      </c>
    </row>
    <row r="226" spans="1:36" x14ac:dyDescent="0.2">
      <c r="A226" t="str">
        <f>'QMJHL Raw'!B226</f>
        <v>Jeremy Fortin</v>
      </c>
      <c r="B226" t="s">
        <v>1749</v>
      </c>
      <c r="C226" t="str">
        <f>'QMJHL Raw'!C226</f>
        <v>LW</v>
      </c>
      <c r="D226" t="str">
        <f t="shared" si="39"/>
        <v>F</v>
      </c>
      <c r="E226" t="str">
        <f>IF(ISNUMBER(SEARCH("/",'QMJHL Raw'!D226)),"Multiple",'QMJHL Raw'!D226)</f>
        <v>CHI</v>
      </c>
      <c r="F226" s="2">
        <f ca="1">ROUNDDOWN('QMJHL Raw'!E226+((TODAY()-42993)/365),0)</f>
        <v>18</v>
      </c>
      <c r="G226">
        <f>'QMJHL Raw'!F226</f>
        <v>62</v>
      </c>
      <c r="H226" s="1">
        <f>'QMJHL Raw'!U226</f>
        <v>10.49</v>
      </c>
      <c r="I226" s="1">
        <f>'QMJHL Raw'!T226</f>
        <v>650.27</v>
      </c>
      <c r="J226">
        <f>'QMJHL Raw'!AH226</f>
        <v>20</v>
      </c>
      <c r="K226">
        <f>'QMJHL Raw'!AI226</f>
        <v>32</v>
      </c>
      <c r="L226" s="1">
        <f t="shared" si="40"/>
        <v>1.8453873006597259</v>
      </c>
      <c r="M226" s="1">
        <f t="shared" si="41"/>
        <v>2.9526196810555616</v>
      </c>
      <c r="N226">
        <f>'QMJHL Raw'!L226</f>
        <v>48</v>
      </c>
      <c r="O226" s="1">
        <f t="shared" si="42"/>
        <v>4.428929521583342</v>
      </c>
      <c r="P226">
        <f>'QMJHL Raw'!AK226</f>
        <v>6</v>
      </c>
      <c r="Q226">
        <f>'QMJHL Raw'!AN226</f>
        <v>9</v>
      </c>
      <c r="R226">
        <f>'QMJHL Raw'!AQ226</f>
        <v>33</v>
      </c>
      <c r="S226" s="1">
        <f t="shared" si="43"/>
        <v>12.5</v>
      </c>
      <c r="T226" s="1">
        <f t="shared" si="44"/>
        <v>18.75</v>
      </c>
      <c r="U226" s="1">
        <f t="shared" si="45"/>
        <v>68.75</v>
      </c>
      <c r="V226">
        <f>'QMJHL Raw'!J226</f>
        <v>9</v>
      </c>
      <c r="W226" s="1">
        <f t="shared" si="46"/>
        <v>0.83042428529687673</v>
      </c>
      <c r="X226">
        <f>'QMJHL Raw'!G226</f>
        <v>4</v>
      </c>
      <c r="Y226" s="1">
        <f t="shared" si="47"/>
        <v>0.3690774601319452</v>
      </c>
      <c r="Z226">
        <f>'QMJHL Raw'!AJ226</f>
        <v>0</v>
      </c>
      <c r="AA226">
        <f>'QMJHL Raw'!AM226</f>
        <v>1</v>
      </c>
      <c r="AB226">
        <f>'QMJHL Raw'!AP226</f>
        <v>3</v>
      </c>
      <c r="AC226" s="1">
        <f t="shared" si="48"/>
        <v>5.1800882153182375</v>
      </c>
      <c r="AD226" s="1">
        <f t="shared" si="49"/>
        <v>0.47796345044226907</v>
      </c>
      <c r="AE226" s="1">
        <f t="shared" si="50"/>
        <v>8.3333333333333321</v>
      </c>
      <c r="AF226" s="1">
        <f t="shared" si="51"/>
        <v>10.791850448579662</v>
      </c>
      <c r="AG226">
        <f>'QMJHL Raw'!AB226</f>
        <v>12.7</v>
      </c>
      <c r="AH226">
        <f>'QMJHL Raw'!AC226</f>
        <v>13.12</v>
      </c>
      <c r="AI226">
        <f>'QMJHL Raw'!AD226</f>
        <v>46.15</v>
      </c>
      <c r="AJ226">
        <f>'QMJHL Raw'!AE226</f>
        <v>51.61</v>
      </c>
    </row>
    <row r="227" spans="1:36" x14ac:dyDescent="0.2">
      <c r="A227" t="str">
        <f>'QMJHL Raw'!B227</f>
        <v>Jeremy Groleau</v>
      </c>
      <c r="B227" t="s">
        <v>1749</v>
      </c>
      <c r="C227" t="str">
        <f>'QMJHL Raw'!C227</f>
        <v>D</v>
      </c>
      <c r="D227" t="str">
        <f t="shared" si="39"/>
        <v>D</v>
      </c>
      <c r="E227" t="str">
        <f>IF(ISNUMBER(SEARCH("/",'QMJHL Raw'!D227)),"Multiple",'QMJHL Raw'!D227)</f>
        <v>CHI</v>
      </c>
      <c r="F227" s="2">
        <f ca="1">ROUNDDOWN('QMJHL Raw'!E227+((TODAY()-42993)/365),0)</f>
        <v>18</v>
      </c>
      <c r="G227">
        <f>'QMJHL Raw'!F227</f>
        <v>63</v>
      </c>
      <c r="H227" s="1">
        <f>'QMJHL Raw'!U227</f>
        <v>14.34</v>
      </c>
      <c r="I227" s="1">
        <f>'QMJHL Raw'!T227</f>
        <v>903.6</v>
      </c>
      <c r="J227">
        <f>'QMJHL Raw'!AH227</f>
        <v>41</v>
      </c>
      <c r="K227">
        <f>'QMJHL Raw'!AI227</f>
        <v>48</v>
      </c>
      <c r="L227" s="1">
        <f t="shared" si="40"/>
        <v>2.7224435590969454</v>
      </c>
      <c r="M227" s="1">
        <f t="shared" si="41"/>
        <v>3.1872509960159365</v>
      </c>
      <c r="N227">
        <f>'QMJHL Raw'!L227</f>
        <v>86</v>
      </c>
      <c r="O227" s="1">
        <f t="shared" si="42"/>
        <v>5.7104913678618852</v>
      </c>
      <c r="P227">
        <f>'QMJHL Raw'!AK227</f>
        <v>0</v>
      </c>
      <c r="Q227">
        <f>'QMJHL Raw'!AN227</f>
        <v>1</v>
      </c>
      <c r="R227">
        <f>'QMJHL Raw'!AQ227</f>
        <v>85</v>
      </c>
      <c r="S227" s="1">
        <f t="shared" si="43"/>
        <v>0</v>
      </c>
      <c r="T227" s="1">
        <f t="shared" si="44"/>
        <v>1.1627906976744187</v>
      </c>
      <c r="U227" s="1">
        <f t="shared" si="45"/>
        <v>98.837209302325576</v>
      </c>
      <c r="V227">
        <f>'QMJHL Raw'!J227</f>
        <v>9</v>
      </c>
      <c r="W227" s="1">
        <f t="shared" si="46"/>
        <v>0.59760956175298807</v>
      </c>
      <c r="X227">
        <f>'QMJHL Raw'!G227</f>
        <v>4</v>
      </c>
      <c r="Y227" s="1">
        <f t="shared" si="47"/>
        <v>0.26560424966799467</v>
      </c>
      <c r="Z227">
        <f>'QMJHL Raw'!AJ227</f>
        <v>0</v>
      </c>
      <c r="AA227">
        <f>'QMJHL Raw'!AM227</f>
        <v>0</v>
      </c>
      <c r="AB227">
        <f>'QMJHL Raw'!AP227</f>
        <v>4</v>
      </c>
      <c r="AC227" s="1">
        <f t="shared" si="48"/>
        <v>5.5197672475450688</v>
      </c>
      <c r="AD227" s="1">
        <f t="shared" si="49"/>
        <v>0.36651840953154502</v>
      </c>
      <c r="AE227" s="1">
        <f t="shared" si="50"/>
        <v>4.6511627906976747</v>
      </c>
      <c r="AF227" s="1">
        <f t="shared" si="51"/>
        <v>6.4183340087733356</v>
      </c>
      <c r="AG227">
        <f>'QMJHL Raw'!AB227</f>
        <v>12.58</v>
      </c>
      <c r="AH227">
        <f>'QMJHL Raw'!AC227</f>
        <v>13.46</v>
      </c>
      <c r="AI227">
        <f>'QMJHL Raw'!AD227</f>
        <v>48.79</v>
      </c>
      <c r="AJ227">
        <f>'QMJHL Raw'!AE227</f>
        <v>51.42</v>
      </c>
    </row>
    <row r="228" spans="1:36" x14ac:dyDescent="0.2">
      <c r="A228" t="str">
        <f>'QMJHL Raw'!B228</f>
        <v>Jeremy Laframboise</v>
      </c>
      <c r="B228" t="s">
        <v>1749</v>
      </c>
      <c r="C228" t="str">
        <f>'QMJHL Raw'!C228</f>
        <v>C</v>
      </c>
      <c r="D228" t="str">
        <f t="shared" si="39"/>
        <v>F</v>
      </c>
      <c r="E228" t="str">
        <f>IF(ISNUMBER(SEARCH("/",'QMJHL Raw'!D228)),"Multiple",'QMJHL Raw'!D228)</f>
        <v>QUE</v>
      </c>
      <c r="F228" s="2">
        <f ca="1">ROUNDDOWN('QMJHL Raw'!E228+((TODAY()-42993)/365),0)</f>
        <v>18</v>
      </c>
      <c r="G228">
        <f>'QMJHL Raw'!F228</f>
        <v>65</v>
      </c>
      <c r="H228" s="1">
        <f>'QMJHL Raw'!U228</f>
        <v>8.35</v>
      </c>
      <c r="I228" s="1">
        <f>'QMJHL Raw'!T228</f>
        <v>543.01</v>
      </c>
      <c r="J228">
        <f>'QMJHL Raw'!AH228</f>
        <v>16</v>
      </c>
      <c r="K228">
        <f>'QMJHL Raw'!AI228</f>
        <v>17</v>
      </c>
      <c r="L228" s="1">
        <f t="shared" si="40"/>
        <v>1.7679232426658811</v>
      </c>
      <c r="M228" s="1">
        <f t="shared" si="41"/>
        <v>1.8784184453324988</v>
      </c>
      <c r="N228">
        <f>'QMJHL Raw'!L228</f>
        <v>44</v>
      </c>
      <c r="O228" s="1">
        <f t="shared" si="42"/>
        <v>4.8617889173311726</v>
      </c>
      <c r="P228">
        <f>'QMJHL Raw'!AK228</f>
        <v>3</v>
      </c>
      <c r="Q228">
        <f>'QMJHL Raw'!AN228</f>
        <v>2</v>
      </c>
      <c r="R228">
        <f>'QMJHL Raw'!AQ228</f>
        <v>39</v>
      </c>
      <c r="S228" s="1">
        <f t="shared" si="43"/>
        <v>6.8181818181818175</v>
      </c>
      <c r="T228" s="1">
        <f t="shared" si="44"/>
        <v>4.5454545454545459</v>
      </c>
      <c r="U228" s="1">
        <f t="shared" si="45"/>
        <v>88.63636363636364</v>
      </c>
      <c r="V228">
        <f>'QMJHL Raw'!J228</f>
        <v>7</v>
      </c>
      <c r="W228" s="1">
        <f t="shared" si="46"/>
        <v>0.77346641866632293</v>
      </c>
      <c r="X228">
        <f>'QMJHL Raw'!G228</f>
        <v>4</v>
      </c>
      <c r="Y228" s="1">
        <f t="shared" si="47"/>
        <v>0.44198081066647027</v>
      </c>
      <c r="Z228">
        <f>'QMJHL Raw'!AJ228</f>
        <v>1</v>
      </c>
      <c r="AA228">
        <f>'QMJHL Raw'!AM228</f>
        <v>1</v>
      </c>
      <c r="AB228">
        <f>'QMJHL Raw'!AP228</f>
        <v>2</v>
      </c>
      <c r="AC228" s="1">
        <f t="shared" si="48"/>
        <v>3.5569334696176966</v>
      </c>
      <c r="AD228" s="1">
        <f t="shared" si="49"/>
        <v>0.39302408459708255</v>
      </c>
      <c r="AE228" s="1">
        <f t="shared" si="50"/>
        <v>9.0909090909090917</v>
      </c>
      <c r="AF228" s="1">
        <f t="shared" si="51"/>
        <v>8.0839397036765828</v>
      </c>
      <c r="AG228">
        <f>'QMJHL Raw'!AB228</f>
        <v>12.55</v>
      </c>
      <c r="AH228">
        <f>'QMJHL Raw'!AC228</f>
        <v>12.56</v>
      </c>
      <c r="AI228">
        <f>'QMJHL Raw'!AD228</f>
        <v>49.57</v>
      </c>
      <c r="AJ228">
        <f>'QMJHL Raw'!AE228</f>
        <v>51.04</v>
      </c>
    </row>
    <row r="229" spans="1:36" x14ac:dyDescent="0.2">
      <c r="A229" t="str">
        <f>'QMJHL Raw'!B229</f>
        <v>Jeremy Manseau</v>
      </c>
      <c r="B229" t="s">
        <v>1749</v>
      </c>
      <c r="C229" t="str">
        <f>'QMJHL Raw'!C229</f>
        <v>C</v>
      </c>
      <c r="D229" t="str">
        <f t="shared" si="39"/>
        <v>F</v>
      </c>
      <c r="E229" t="str">
        <f>IF(ISNUMBER(SEARCH("/",'QMJHL Raw'!D229)),"Multiple",'QMJHL Raw'!D229)</f>
        <v>SHA</v>
      </c>
      <c r="F229" s="2">
        <f ca="1">ROUNDDOWN('QMJHL Raw'!E229+((TODAY()-42993)/365),0)</f>
        <v>19</v>
      </c>
      <c r="G229">
        <f>'QMJHL Raw'!F229</f>
        <v>65</v>
      </c>
      <c r="H229" s="1">
        <f>'QMJHL Raw'!U229</f>
        <v>11.54</v>
      </c>
      <c r="I229" s="1">
        <f>'QMJHL Raw'!T229</f>
        <v>750.06</v>
      </c>
      <c r="J229">
        <f>'QMJHL Raw'!AH229</f>
        <v>32</v>
      </c>
      <c r="K229">
        <f>'QMJHL Raw'!AI229</f>
        <v>39</v>
      </c>
      <c r="L229" s="1">
        <f t="shared" si="40"/>
        <v>2.5597952163826898</v>
      </c>
      <c r="M229" s="1">
        <f t="shared" si="41"/>
        <v>3.1197504199664028</v>
      </c>
      <c r="N229">
        <f>'QMJHL Raw'!L229</f>
        <v>87</v>
      </c>
      <c r="O229" s="1">
        <f t="shared" si="42"/>
        <v>6.9594432445404379</v>
      </c>
      <c r="P229">
        <f>'QMJHL Raw'!AK229</f>
        <v>15</v>
      </c>
      <c r="Q229">
        <f>'QMJHL Raw'!AN229</f>
        <v>15</v>
      </c>
      <c r="R229">
        <f>'QMJHL Raw'!AQ229</f>
        <v>57</v>
      </c>
      <c r="S229" s="1">
        <f t="shared" si="43"/>
        <v>17.241379310344829</v>
      </c>
      <c r="T229" s="1">
        <f t="shared" si="44"/>
        <v>17.241379310344829</v>
      </c>
      <c r="U229" s="1">
        <f t="shared" si="45"/>
        <v>65.517241379310349</v>
      </c>
      <c r="V229">
        <f>'QMJHL Raw'!J229</f>
        <v>20</v>
      </c>
      <c r="W229" s="1">
        <f t="shared" si="46"/>
        <v>1.599872010239181</v>
      </c>
      <c r="X229">
        <f>'QMJHL Raw'!G229</f>
        <v>9</v>
      </c>
      <c r="Y229" s="1">
        <f t="shared" si="47"/>
        <v>0.71994240460763137</v>
      </c>
      <c r="Z229">
        <f>'QMJHL Raw'!AJ229</f>
        <v>6</v>
      </c>
      <c r="AA229">
        <f>'QMJHL Raw'!AM229</f>
        <v>1</v>
      </c>
      <c r="AB229">
        <f>'QMJHL Raw'!AP229</f>
        <v>2</v>
      </c>
      <c r="AC229" s="1">
        <f t="shared" si="48"/>
        <v>10.007200982825045</v>
      </c>
      <c r="AD229" s="1">
        <f t="shared" si="49"/>
        <v>0.80051203766299062</v>
      </c>
      <c r="AE229" s="1">
        <f t="shared" si="50"/>
        <v>10.344827586206897</v>
      </c>
      <c r="AF229" s="1">
        <f t="shared" si="51"/>
        <v>11.502529865316143</v>
      </c>
      <c r="AG229">
        <f>'QMJHL Raw'!AB229</f>
        <v>12.94</v>
      </c>
      <c r="AH229">
        <f>'QMJHL Raw'!AC229</f>
        <v>13.18</v>
      </c>
      <c r="AI229">
        <f>'QMJHL Raw'!AD229</f>
        <v>40.11</v>
      </c>
      <c r="AJ229">
        <f>'QMJHL Raw'!AE229</f>
        <v>52.19</v>
      </c>
    </row>
    <row r="230" spans="1:36" x14ac:dyDescent="0.2">
      <c r="A230" t="str">
        <f>'QMJHL Raw'!B230</f>
        <v>Jeremy Martin</v>
      </c>
      <c r="B230" t="s">
        <v>1749</v>
      </c>
      <c r="C230" t="str">
        <f>'QMJHL Raw'!C230</f>
        <v>C</v>
      </c>
      <c r="D230" t="str">
        <f t="shared" si="39"/>
        <v>F</v>
      </c>
      <c r="E230" t="str">
        <f>IF(ISNUMBER(SEARCH("/",'QMJHL Raw'!D230)),"Multiple",'QMJHL Raw'!D230)</f>
        <v>SHA</v>
      </c>
      <c r="F230" s="2">
        <f ca="1">ROUNDDOWN('QMJHL Raw'!E230+((TODAY()-42993)/365),0)</f>
        <v>17</v>
      </c>
      <c r="G230">
        <f>'QMJHL Raw'!F230</f>
        <v>34</v>
      </c>
      <c r="H230" s="1">
        <f>'QMJHL Raw'!U230</f>
        <v>10.93</v>
      </c>
      <c r="I230" s="1">
        <f>'QMJHL Raw'!T230</f>
        <v>371.56</v>
      </c>
      <c r="J230">
        <f>'QMJHL Raw'!AH230</f>
        <v>8</v>
      </c>
      <c r="K230">
        <f>'QMJHL Raw'!AI230</f>
        <v>24</v>
      </c>
      <c r="L230" s="1">
        <f t="shared" si="40"/>
        <v>1.2918505759500485</v>
      </c>
      <c r="M230" s="1">
        <f t="shared" si="41"/>
        <v>3.8755517278501452</v>
      </c>
      <c r="N230">
        <f>'QMJHL Raw'!L230</f>
        <v>30</v>
      </c>
      <c r="O230" s="1">
        <f t="shared" si="42"/>
        <v>4.8444396598126822</v>
      </c>
      <c r="P230">
        <f>'QMJHL Raw'!AK230</f>
        <v>3</v>
      </c>
      <c r="Q230">
        <f>'QMJHL Raw'!AN230</f>
        <v>5</v>
      </c>
      <c r="R230">
        <f>'QMJHL Raw'!AQ230</f>
        <v>22</v>
      </c>
      <c r="S230" s="1">
        <f t="shared" si="43"/>
        <v>10</v>
      </c>
      <c r="T230" s="1">
        <f t="shared" si="44"/>
        <v>16.666666666666664</v>
      </c>
      <c r="U230" s="1">
        <f t="shared" si="45"/>
        <v>73.333333333333329</v>
      </c>
      <c r="V230">
        <f>'QMJHL Raw'!J230</f>
        <v>4</v>
      </c>
      <c r="W230" s="1">
        <f t="shared" si="46"/>
        <v>0.64592528797502424</v>
      </c>
      <c r="X230">
        <f>'QMJHL Raw'!G230</f>
        <v>4</v>
      </c>
      <c r="Y230" s="1">
        <f t="shared" si="47"/>
        <v>0.64592528797502424</v>
      </c>
      <c r="Z230">
        <f>'QMJHL Raw'!AJ230</f>
        <v>1</v>
      </c>
      <c r="AA230">
        <f>'QMJHL Raw'!AM230</f>
        <v>2</v>
      </c>
      <c r="AB230">
        <f>'QMJHL Raw'!AP230</f>
        <v>1</v>
      </c>
      <c r="AC230" s="1">
        <f t="shared" si="48"/>
        <v>3.0250197450895842</v>
      </c>
      <c r="AD230" s="1">
        <f t="shared" si="49"/>
        <v>0.48848418749428102</v>
      </c>
      <c r="AE230" s="1">
        <f t="shared" si="50"/>
        <v>13.333333333333334</v>
      </c>
      <c r="AF230" s="1">
        <f t="shared" si="51"/>
        <v>10.083399150298614</v>
      </c>
      <c r="AG230">
        <f>'QMJHL Raw'!AB230</f>
        <v>12.66</v>
      </c>
      <c r="AH230">
        <f>'QMJHL Raw'!AC230</f>
        <v>12.97</v>
      </c>
      <c r="AI230">
        <f>'QMJHL Raw'!AD230</f>
        <v>39.26</v>
      </c>
      <c r="AJ230">
        <f>'QMJHL Raw'!AE230</f>
        <v>50.99</v>
      </c>
    </row>
    <row r="231" spans="1:36" x14ac:dyDescent="0.2">
      <c r="A231" t="str">
        <f>'QMJHL Raw'!B231</f>
        <v>Jeremy McKenna</v>
      </c>
      <c r="B231" t="s">
        <v>1749</v>
      </c>
      <c r="C231" t="str">
        <f>'QMJHL Raw'!C231</f>
        <v>RW</v>
      </c>
      <c r="D231" t="str">
        <f t="shared" si="39"/>
        <v>F</v>
      </c>
      <c r="E231" t="str">
        <f>IF(ISNUMBER(SEARCH("/",'QMJHL Raw'!D231)),"Multiple",'QMJHL Raw'!D231)</f>
        <v>MON</v>
      </c>
      <c r="F231" s="2">
        <f ca="1">ROUNDDOWN('QMJHL Raw'!E231+((TODAY()-42993)/365),0)</f>
        <v>19</v>
      </c>
      <c r="G231">
        <f>'QMJHL Raw'!F231</f>
        <v>68</v>
      </c>
      <c r="H231" s="1">
        <f>'QMJHL Raw'!U231</f>
        <v>13.67</v>
      </c>
      <c r="I231" s="1">
        <f>'QMJHL Raw'!T231</f>
        <v>929.69</v>
      </c>
      <c r="J231">
        <f>'QMJHL Raw'!AH231</f>
        <v>57</v>
      </c>
      <c r="K231">
        <f>'QMJHL Raw'!AI231</f>
        <v>51</v>
      </c>
      <c r="L231" s="1">
        <f t="shared" si="40"/>
        <v>3.6786455700287188</v>
      </c>
      <c r="M231" s="1">
        <f t="shared" si="41"/>
        <v>3.2914197205520117</v>
      </c>
      <c r="N231">
        <f>'QMJHL Raw'!L231</f>
        <v>197</v>
      </c>
      <c r="O231" s="1">
        <f t="shared" si="42"/>
        <v>12.71391539115189</v>
      </c>
      <c r="P231">
        <f>'QMJHL Raw'!AK231</f>
        <v>23</v>
      </c>
      <c r="Q231">
        <f>'QMJHL Raw'!AN231</f>
        <v>36</v>
      </c>
      <c r="R231">
        <f>'QMJHL Raw'!AQ231</f>
        <v>138</v>
      </c>
      <c r="S231" s="1">
        <f t="shared" si="43"/>
        <v>11.6751269035533</v>
      </c>
      <c r="T231" s="1">
        <f t="shared" si="44"/>
        <v>18.274111675126903</v>
      </c>
      <c r="U231" s="1">
        <f t="shared" si="45"/>
        <v>70.050761421319791</v>
      </c>
      <c r="V231">
        <f>'QMJHL Raw'!J231</f>
        <v>33</v>
      </c>
      <c r="W231" s="1">
        <f t="shared" si="46"/>
        <v>2.1297421721218899</v>
      </c>
      <c r="X231">
        <f>'QMJHL Raw'!G231</f>
        <v>22</v>
      </c>
      <c r="Y231" s="1">
        <f t="shared" si="47"/>
        <v>1.4198281147479268</v>
      </c>
      <c r="Z231">
        <f>'QMJHL Raw'!AJ231</f>
        <v>5</v>
      </c>
      <c r="AA231">
        <f>'QMJHL Raw'!AM231</f>
        <v>6</v>
      </c>
      <c r="AB231">
        <f>'QMJHL Raw'!AP231</f>
        <v>11</v>
      </c>
      <c r="AC231" s="1">
        <f t="shared" si="48"/>
        <v>20.847754982766887</v>
      </c>
      <c r="AD231" s="1">
        <f t="shared" si="49"/>
        <v>1.3454649388140274</v>
      </c>
      <c r="AE231" s="1">
        <f t="shared" si="50"/>
        <v>11.167512690355331</v>
      </c>
      <c r="AF231" s="1">
        <f t="shared" si="51"/>
        <v>10.582616742521262</v>
      </c>
      <c r="AG231">
        <f>'QMJHL Raw'!AB231</f>
        <v>13.21</v>
      </c>
      <c r="AH231">
        <f>'QMJHL Raw'!AC231</f>
        <v>13.32</v>
      </c>
      <c r="AI231">
        <f>'QMJHL Raw'!AD231</f>
        <v>44.92</v>
      </c>
      <c r="AJ231">
        <f>'QMJHL Raw'!AE231</f>
        <v>50.75</v>
      </c>
    </row>
    <row r="232" spans="1:36" x14ac:dyDescent="0.2">
      <c r="A232" t="str">
        <f>'QMJHL Raw'!B232</f>
        <v>Jeremy Michel</v>
      </c>
      <c r="B232" t="s">
        <v>1749</v>
      </c>
      <c r="C232" t="str">
        <f>'QMJHL Raw'!C232</f>
        <v>LW</v>
      </c>
      <c r="D232" t="str">
        <f t="shared" si="39"/>
        <v>F</v>
      </c>
      <c r="E232" t="str">
        <f>IF(ISNUMBER(SEARCH("/",'QMJHL Raw'!D232)),"Multiple",'QMJHL Raw'!D232)</f>
        <v>VDO</v>
      </c>
      <c r="F232" s="2">
        <f ca="1">ROUNDDOWN('QMJHL Raw'!E232+((TODAY()-42993)/365),0)</f>
        <v>17</v>
      </c>
      <c r="G232">
        <f>'QMJHL Raw'!F232</f>
        <v>65</v>
      </c>
      <c r="H232" s="1">
        <f>'QMJHL Raw'!U232</f>
        <v>10.91</v>
      </c>
      <c r="I232" s="1">
        <f>'QMJHL Raw'!T232</f>
        <v>709.46</v>
      </c>
      <c r="J232">
        <f>'QMJHL Raw'!AH232</f>
        <v>23</v>
      </c>
      <c r="K232">
        <f>'QMJHL Raw'!AI232</f>
        <v>42</v>
      </c>
      <c r="L232" s="1">
        <f t="shared" si="40"/>
        <v>1.9451413751303805</v>
      </c>
      <c r="M232" s="1">
        <f t="shared" si="41"/>
        <v>3.5519972937163478</v>
      </c>
      <c r="N232">
        <f>'QMJHL Raw'!L232</f>
        <v>50</v>
      </c>
      <c r="O232" s="1">
        <f t="shared" si="42"/>
        <v>4.2285682068051749</v>
      </c>
      <c r="P232">
        <f>'QMJHL Raw'!AK232</f>
        <v>5</v>
      </c>
      <c r="Q232">
        <f>'QMJHL Raw'!AN232</f>
        <v>8</v>
      </c>
      <c r="R232">
        <f>'QMJHL Raw'!AQ232</f>
        <v>37</v>
      </c>
      <c r="S232" s="1">
        <f t="shared" si="43"/>
        <v>10</v>
      </c>
      <c r="T232" s="1">
        <f t="shared" si="44"/>
        <v>16</v>
      </c>
      <c r="U232" s="1">
        <f t="shared" si="45"/>
        <v>74</v>
      </c>
      <c r="V232">
        <f>'QMJHL Raw'!J232</f>
        <v>13</v>
      </c>
      <c r="W232" s="1">
        <f t="shared" si="46"/>
        <v>1.0994277337693457</v>
      </c>
      <c r="X232">
        <f>'QMJHL Raw'!G232</f>
        <v>5</v>
      </c>
      <c r="Y232" s="1">
        <f t="shared" si="47"/>
        <v>0.42285682068051755</v>
      </c>
      <c r="Z232">
        <f>'QMJHL Raw'!AJ232</f>
        <v>2</v>
      </c>
      <c r="AA232">
        <f>'QMJHL Raw'!AM232</f>
        <v>1</v>
      </c>
      <c r="AB232">
        <f>'QMJHL Raw'!AP232</f>
        <v>2</v>
      </c>
      <c r="AC232" s="1">
        <f t="shared" si="48"/>
        <v>5.0030572207912023</v>
      </c>
      <c r="AD232" s="1">
        <f t="shared" si="49"/>
        <v>0.4231153740132948</v>
      </c>
      <c r="AE232" s="1">
        <f t="shared" si="50"/>
        <v>10</v>
      </c>
      <c r="AF232" s="1">
        <f t="shared" si="51"/>
        <v>10.006114441582405</v>
      </c>
      <c r="AG232">
        <f>'QMJHL Raw'!AB232</f>
        <v>13.9</v>
      </c>
      <c r="AH232">
        <f>'QMJHL Raw'!AC232</f>
        <v>13.05</v>
      </c>
      <c r="AI232">
        <f>'QMJHL Raw'!AD232</f>
        <v>36.909999999999997</v>
      </c>
      <c r="AJ232">
        <f>'QMJHL Raw'!AE232</f>
        <v>53.12</v>
      </c>
    </row>
    <row r="233" spans="1:36" x14ac:dyDescent="0.2">
      <c r="A233" t="str">
        <f>'QMJHL Raw'!B233</f>
        <v>Jeremy Pellerin</v>
      </c>
      <c r="B233" t="s">
        <v>1749</v>
      </c>
      <c r="C233" t="str">
        <f>'QMJHL Raw'!C233</f>
        <v>C</v>
      </c>
      <c r="D233" t="str">
        <f t="shared" si="39"/>
        <v>F</v>
      </c>
      <c r="E233" t="str">
        <f>IF(ISNUMBER(SEARCH("/",'QMJHL Raw'!D233)),"Multiple",'QMJHL Raw'!D233)</f>
        <v>VIC</v>
      </c>
      <c r="F233" s="2">
        <f ca="1">ROUNDDOWN('QMJHL Raw'!E233+((TODAY()-42993)/365),0)</f>
        <v>17</v>
      </c>
      <c r="G233">
        <f>'QMJHL Raw'!F233</f>
        <v>2</v>
      </c>
      <c r="H233" s="1">
        <f>'QMJHL Raw'!U233</f>
        <v>0</v>
      </c>
      <c r="I233" s="1">
        <f>'QMJHL Raw'!T233</f>
        <v>0</v>
      </c>
      <c r="J233">
        <f>'QMJHL Raw'!AH233</f>
        <v>0</v>
      </c>
      <c r="K233">
        <f>'QMJHL Raw'!AI233</f>
        <v>0</v>
      </c>
      <c r="L233" s="1" t="e">
        <f t="shared" si="40"/>
        <v>#DIV/0!</v>
      </c>
      <c r="M233" s="1" t="e">
        <f t="shared" si="41"/>
        <v>#DIV/0!</v>
      </c>
      <c r="N233">
        <f>'QMJHL Raw'!L233</f>
        <v>0</v>
      </c>
      <c r="O233" s="1" t="e">
        <f t="shared" si="42"/>
        <v>#DIV/0!</v>
      </c>
      <c r="P233">
        <f>'QMJHL Raw'!AK233</f>
        <v>0</v>
      </c>
      <c r="Q233">
        <f>'QMJHL Raw'!AN233</f>
        <v>0</v>
      </c>
      <c r="R233">
        <f>'QMJHL Raw'!AQ233</f>
        <v>0</v>
      </c>
      <c r="S233" s="1" t="e">
        <f t="shared" si="43"/>
        <v>#DIV/0!</v>
      </c>
      <c r="T233" s="1" t="e">
        <f t="shared" si="44"/>
        <v>#DIV/0!</v>
      </c>
      <c r="U233" s="1" t="e">
        <f t="shared" si="45"/>
        <v>#DIV/0!</v>
      </c>
      <c r="V233">
        <f>'QMJHL Raw'!J233</f>
        <v>0</v>
      </c>
      <c r="W233" s="1" t="e">
        <f t="shared" si="46"/>
        <v>#DIV/0!</v>
      </c>
      <c r="X233">
        <f>'QMJHL Raw'!G233</f>
        <v>0</v>
      </c>
      <c r="Y233" s="1" t="e">
        <f t="shared" si="47"/>
        <v>#DIV/0!</v>
      </c>
      <c r="Z233">
        <f>'QMJHL Raw'!AJ233</f>
        <v>0</v>
      </c>
      <c r="AA233">
        <f>'QMJHL Raw'!AM233</f>
        <v>0</v>
      </c>
      <c r="AB233">
        <f>'QMJHL Raw'!AP233</f>
        <v>0</v>
      </c>
      <c r="AC233" s="1">
        <f t="shared" si="48"/>
        <v>0</v>
      </c>
      <c r="AD233" s="1" t="e">
        <f t="shared" si="49"/>
        <v>#DIV/0!</v>
      </c>
      <c r="AE233" s="1" t="e">
        <f t="shared" si="50"/>
        <v>#DIV/0!</v>
      </c>
      <c r="AF233" s="1" t="e">
        <f t="shared" si="51"/>
        <v>#DIV/0!</v>
      </c>
      <c r="AG233">
        <f>'QMJHL Raw'!AB233</f>
        <v>0</v>
      </c>
      <c r="AH233">
        <f>'QMJHL Raw'!AC233</f>
        <v>0</v>
      </c>
      <c r="AI233">
        <f>'QMJHL Raw'!AD233</f>
        <v>0</v>
      </c>
      <c r="AJ233">
        <f>'QMJHL Raw'!AE233</f>
        <v>0</v>
      </c>
    </row>
    <row r="234" spans="1:36" x14ac:dyDescent="0.2">
      <c r="A234" t="str">
        <f>'QMJHL Raw'!B234</f>
        <v>Jerome Gravel</v>
      </c>
      <c r="B234" t="s">
        <v>1749</v>
      </c>
      <c r="C234" t="str">
        <f>'QMJHL Raw'!C234</f>
        <v>D</v>
      </c>
      <c r="D234" t="str">
        <f t="shared" si="39"/>
        <v>D</v>
      </c>
      <c r="E234" t="str">
        <f>IF(ISNUMBER(SEARCH("/",'QMJHL Raw'!D234)),"Multiple",'QMJHL Raw'!D234)</f>
        <v>VIC</v>
      </c>
      <c r="F234" s="2">
        <f ca="1">ROUNDDOWN('QMJHL Raw'!E234+((TODAY()-42993)/365),0)</f>
        <v>18</v>
      </c>
      <c r="G234">
        <f>'QMJHL Raw'!F234</f>
        <v>64</v>
      </c>
      <c r="H234" s="1">
        <f>'QMJHL Raw'!U234</f>
        <v>13.37</v>
      </c>
      <c r="I234" s="1">
        <f>'QMJHL Raw'!T234</f>
        <v>855.75</v>
      </c>
      <c r="J234">
        <f>'QMJHL Raw'!AH234</f>
        <v>52</v>
      </c>
      <c r="K234">
        <f>'QMJHL Raw'!AI234</f>
        <v>36</v>
      </c>
      <c r="L234" s="1">
        <f t="shared" si="40"/>
        <v>3.6459246275197192</v>
      </c>
      <c r="M234" s="1">
        <f t="shared" si="41"/>
        <v>2.5241016652059596</v>
      </c>
      <c r="N234">
        <f>'QMJHL Raw'!L234</f>
        <v>56</v>
      </c>
      <c r="O234" s="1">
        <f t="shared" si="42"/>
        <v>3.9263803680981599</v>
      </c>
      <c r="P234">
        <f>'QMJHL Raw'!AK234</f>
        <v>1</v>
      </c>
      <c r="Q234">
        <f>'QMJHL Raw'!AN234</f>
        <v>0</v>
      </c>
      <c r="R234">
        <f>'QMJHL Raw'!AQ234</f>
        <v>55</v>
      </c>
      <c r="S234" s="1">
        <f t="shared" si="43"/>
        <v>1.7857142857142856</v>
      </c>
      <c r="T234" s="1">
        <f t="shared" si="44"/>
        <v>0</v>
      </c>
      <c r="U234" s="1">
        <f t="shared" si="45"/>
        <v>98.214285714285708</v>
      </c>
      <c r="V234">
        <f>'QMJHL Raw'!J234</f>
        <v>14</v>
      </c>
      <c r="W234" s="1">
        <f t="shared" si="46"/>
        <v>0.98159509202453998</v>
      </c>
      <c r="X234">
        <f>'QMJHL Raw'!G234</f>
        <v>7</v>
      </c>
      <c r="Y234" s="1">
        <f t="shared" si="47"/>
        <v>0.49079754601226999</v>
      </c>
      <c r="Z234">
        <f>'QMJHL Raw'!AJ234</f>
        <v>1</v>
      </c>
      <c r="AA234">
        <f>'QMJHL Raw'!AM234</f>
        <v>0</v>
      </c>
      <c r="AB234">
        <f>'QMJHL Raw'!AP234</f>
        <v>6</v>
      </c>
      <c r="AC234" s="1">
        <f t="shared" si="48"/>
        <v>3.7055542884213706</v>
      </c>
      <c r="AD234" s="1">
        <f t="shared" si="49"/>
        <v>0.25981099305320737</v>
      </c>
      <c r="AE234" s="1">
        <f t="shared" si="50"/>
        <v>12.5</v>
      </c>
      <c r="AF234" s="1">
        <f t="shared" si="51"/>
        <v>6.617061229323876</v>
      </c>
      <c r="AG234">
        <f>'QMJHL Raw'!AB234</f>
        <v>12.94</v>
      </c>
      <c r="AH234">
        <f>'QMJHL Raw'!AC234</f>
        <v>13.11</v>
      </c>
      <c r="AI234">
        <f>'QMJHL Raw'!AD234</f>
        <v>54.56</v>
      </c>
      <c r="AJ234">
        <f>'QMJHL Raw'!AE234</f>
        <v>50.03</v>
      </c>
    </row>
    <row r="235" spans="1:36" x14ac:dyDescent="0.2">
      <c r="A235" t="str">
        <f>'QMJHL Raw'!B235</f>
        <v>Jesse Sutton</v>
      </c>
      <c r="B235" t="s">
        <v>1749</v>
      </c>
      <c r="C235" t="str">
        <f>'QMJHL Raw'!C235</f>
        <v>C</v>
      </c>
      <c r="D235" t="str">
        <f t="shared" si="39"/>
        <v>F</v>
      </c>
      <c r="E235" t="str">
        <f>IF(ISNUMBER(SEARCH("/",'QMJHL Raw'!D235)),"Multiple",'QMJHL Raw'!D235)</f>
        <v>QUE</v>
      </c>
      <c r="F235" s="2">
        <f ca="1">ROUNDDOWN('QMJHL Raw'!E235+((TODAY()-42993)/365),0)</f>
        <v>20</v>
      </c>
      <c r="G235">
        <f>'QMJHL Raw'!F235</f>
        <v>68</v>
      </c>
      <c r="H235" s="1">
        <f>'QMJHL Raw'!U235</f>
        <v>11.91</v>
      </c>
      <c r="I235" s="1">
        <f>'QMJHL Raw'!T235</f>
        <v>809.89</v>
      </c>
      <c r="J235">
        <f>'QMJHL Raw'!AH235</f>
        <v>31</v>
      </c>
      <c r="K235">
        <f>'QMJHL Raw'!AI235</f>
        <v>37</v>
      </c>
      <c r="L235" s="1">
        <f t="shared" si="40"/>
        <v>2.2966081813579624</v>
      </c>
      <c r="M235" s="1">
        <f t="shared" si="41"/>
        <v>2.7411129906530518</v>
      </c>
      <c r="N235">
        <f>'QMJHL Raw'!L235</f>
        <v>78</v>
      </c>
      <c r="O235" s="1">
        <f t="shared" si="42"/>
        <v>5.7785625208361626</v>
      </c>
      <c r="P235">
        <f>'QMJHL Raw'!AK235</f>
        <v>9</v>
      </c>
      <c r="Q235">
        <f>'QMJHL Raw'!AN235</f>
        <v>25</v>
      </c>
      <c r="R235">
        <f>'QMJHL Raw'!AQ235</f>
        <v>44</v>
      </c>
      <c r="S235" s="1">
        <f t="shared" si="43"/>
        <v>11.538461538461538</v>
      </c>
      <c r="T235" s="1">
        <f t="shared" si="44"/>
        <v>32.051282051282051</v>
      </c>
      <c r="U235" s="1">
        <f t="shared" si="45"/>
        <v>56.410256410256409</v>
      </c>
      <c r="V235">
        <f>'QMJHL Raw'!J235</f>
        <v>19</v>
      </c>
      <c r="W235" s="1">
        <f t="shared" si="46"/>
        <v>1.4075985627677834</v>
      </c>
      <c r="X235">
        <f>'QMJHL Raw'!G235</f>
        <v>11</v>
      </c>
      <c r="Y235" s="1">
        <f t="shared" si="47"/>
        <v>0.81492548370766404</v>
      </c>
      <c r="Z235">
        <f>'QMJHL Raw'!AJ235</f>
        <v>3</v>
      </c>
      <c r="AA235">
        <f>'QMJHL Raw'!AM235</f>
        <v>5</v>
      </c>
      <c r="AB235">
        <f>'QMJHL Raw'!AP235</f>
        <v>3</v>
      </c>
      <c r="AC235" s="1">
        <f t="shared" si="48"/>
        <v>9.4803056542252726</v>
      </c>
      <c r="AD235" s="1">
        <f t="shared" si="49"/>
        <v>0.70234024281509388</v>
      </c>
      <c r="AE235" s="1">
        <f t="shared" si="50"/>
        <v>14.102564102564102</v>
      </c>
      <c r="AF235" s="1">
        <f t="shared" si="51"/>
        <v>12.154238018237528</v>
      </c>
      <c r="AG235">
        <f>'QMJHL Raw'!AB235</f>
        <v>13.03</v>
      </c>
      <c r="AH235">
        <f>'QMJHL Raw'!AC235</f>
        <v>13.03</v>
      </c>
      <c r="AI235">
        <f>'QMJHL Raw'!AD235</f>
        <v>50.99</v>
      </c>
      <c r="AJ235">
        <f>'QMJHL Raw'!AE235</f>
        <v>51.42</v>
      </c>
    </row>
    <row r="236" spans="1:36" x14ac:dyDescent="0.2">
      <c r="A236" t="str">
        <f>'QMJHL Raw'!B236</f>
        <v>Jimmy Huntington</v>
      </c>
      <c r="B236" t="s">
        <v>1749</v>
      </c>
      <c r="C236" t="str">
        <f>'QMJHL Raw'!C236</f>
        <v>C</v>
      </c>
      <c r="D236" t="str">
        <f t="shared" si="39"/>
        <v>F</v>
      </c>
      <c r="E236" t="str">
        <f>IF(ISNUMBER(SEARCH("/",'QMJHL Raw'!D236)),"Multiple",'QMJHL Raw'!D236)</f>
        <v>VIC</v>
      </c>
      <c r="F236" s="2">
        <f ca="1">ROUNDDOWN('QMJHL Raw'!E236+((TODAY()-42993)/365),0)</f>
        <v>19</v>
      </c>
      <c r="G236">
        <f>'QMJHL Raw'!F236</f>
        <v>68</v>
      </c>
      <c r="H236" s="1">
        <f>'QMJHL Raw'!U236</f>
        <v>13.73</v>
      </c>
      <c r="I236" s="1">
        <f>'QMJHL Raw'!T236</f>
        <v>933.76</v>
      </c>
      <c r="J236">
        <f>'QMJHL Raw'!AH236</f>
        <v>52</v>
      </c>
      <c r="K236">
        <f>'QMJHL Raw'!AI236</f>
        <v>46</v>
      </c>
      <c r="L236" s="1">
        <f t="shared" si="40"/>
        <v>3.3413296778615491</v>
      </c>
      <c r="M236" s="1">
        <f t="shared" si="41"/>
        <v>2.9557916381082934</v>
      </c>
      <c r="N236">
        <f>'QMJHL Raw'!L236</f>
        <v>114</v>
      </c>
      <c r="O236" s="1">
        <f t="shared" si="42"/>
        <v>7.3252227553118576</v>
      </c>
      <c r="P236">
        <f>'QMJHL Raw'!AK236</f>
        <v>23</v>
      </c>
      <c r="Q236">
        <f>'QMJHL Raw'!AN236</f>
        <v>22</v>
      </c>
      <c r="R236">
        <f>'QMJHL Raw'!AQ236</f>
        <v>69</v>
      </c>
      <c r="S236" s="1">
        <f t="shared" si="43"/>
        <v>20.175438596491226</v>
      </c>
      <c r="T236" s="1">
        <f t="shared" si="44"/>
        <v>19.298245614035086</v>
      </c>
      <c r="U236" s="1">
        <f t="shared" si="45"/>
        <v>60.526315789473685</v>
      </c>
      <c r="V236">
        <f>'QMJHL Raw'!J236</f>
        <v>26</v>
      </c>
      <c r="W236" s="1">
        <f t="shared" si="46"/>
        <v>1.6706648389307746</v>
      </c>
      <c r="X236">
        <f>'QMJHL Raw'!G236</f>
        <v>13</v>
      </c>
      <c r="Y236" s="1">
        <f t="shared" si="47"/>
        <v>0.83533241946538728</v>
      </c>
      <c r="Z236">
        <f>'QMJHL Raw'!AJ236</f>
        <v>3</v>
      </c>
      <c r="AA236">
        <f>'QMJHL Raw'!AM236</f>
        <v>6</v>
      </c>
      <c r="AB236">
        <f>'QMJHL Raw'!AP236</f>
        <v>4</v>
      </c>
      <c r="AC236" s="1">
        <f t="shared" si="48"/>
        <v>14.009441968202394</v>
      </c>
      <c r="AD236" s="1">
        <f t="shared" si="49"/>
        <v>0.90019546574295706</v>
      </c>
      <c r="AE236" s="1">
        <f t="shared" si="50"/>
        <v>11.403508771929824</v>
      </c>
      <c r="AF236" s="1">
        <f t="shared" si="51"/>
        <v>12.288984182633678</v>
      </c>
      <c r="AG236">
        <f>'QMJHL Raw'!AB236</f>
        <v>13.18</v>
      </c>
      <c r="AH236">
        <f>'QMJHL Raw'!AC236</f>
        <v>13.15</v>
      </c>
      <c r="AI236">
        <f>'QMJHL Raw'!AD236</f>
        <v>55.02</v>
      </c>
      <c r="AJ236">
        <f>'QMJHL Raw'!AE236</f>
        <v>49.47</v>
      </c>
    </row>
    <row r="237" spans="1:36" x14ac:dyDescent="0.2">
      <c r="A237" t="str">
        <f>'QMJHL Raw'!B237</f>
        <v>Joakim Paradis</v>
      </c>
      <c r="B237" t="s">
        <v>1749</v>
      </c>
      <c r="C237" t="str">
        <f>'QMJHL Raw'!C237</f>
        <v>D</v>
      </c>
      <c r="D237" t="str">
        <f t="shared" si="39"/>
        <v>D</v>
      </c>
      <c r="E237" t="str">
        <f>IF(ISNUMBER(SEARCH("/",'QMJHL Raw'!D237)),"Multiple",'QMJHL Raw'!D237)</f>
        <v>Multiple</v>
      </c>
      <c r="F237" s="2">
        <f ca="1">ROUNDDOWN('QMJHL Raw'!E237+((TODAY()-42993)/365),0)</f>
        <v>18</v>
      </c>
      <c r="G237">
        <f>'QMJHL Raw'!F237</f>
        <v>43</v>
      </c>
      <c r="H237" s="1">
        <f>'QMJHL Raw'!U237</f>
        <v>11.23</v>
      </c>
      <c r="I237" s="1">
        <f>'QMJHL Raw'!T237</f>
        <v>483.03</v>
      </c>
      <c r="J237">
        <f>'QMJHL Raw'!AH237</f>
        <v>22</v>
      </c>
      <c r="K237">
        <f>'QMJHL Raw'!AI237</f>
        <v>24</v>
      </c>
      <c r="L237" s="1">
        <f t="shared" si="40"/>
        <v>2.7327495186634372</v>
      </c>
      <c r="M237" s="1">
        <f t="shared" si="41"/>
        <v>2.9811812930873858</v>
      </c>
      <c r="N237">
        <f>'QMJHL Raw'!L237</f>
        <v>28</v>
      </c>
      <c r="O237" s="1">
        <f t="shared" si="42"/>
        <v>3.4780448419352838</v>
      </c>
      <c r="P237">
        <f>'QMJHL Raw'!AK237</f>
        <v>1</v>
      </c>
      <c r="Q237">
        <f>'QMJHL Raw'!AN237</f>
        <v>1</v>
      </c>
      <c r="R237">
        <f>'QMJHL Raw'!AQ237</f>
        <v>26</v>
      </c>
      <c r="S237" s="1">
        <f t="shared" si="43"/>
        <v>3.5714285714285712</v>
      </c>
      <c r="T237" s="1">
        <f t="shared" si="44"/>
        <v>3.5714285714285712</v>
      </c>
      <c r="U237" s="1">
        <f t="shared" si="45"/>
        <v>92.857142857142861</v>
      </c>
      <c r="V237">
        <f>'QMJHL Raw'!J237</f>
        <v>5</v>
      </c>
      <c r="W237" s="1">
        <f t="shared" si="46"/>
        <v>0.62107943605987215</v>
      </c>
      <c r="X237">
        <f>'QMJHL Raw'!G237</f>
        <v>3</v>
      </c>
      <c r="Y237" s="1">
        <f t="shared" si="47"/>
        <v>0.37264766163592322</v>
      </c>
      <c r="Z237">
        <f>'QMJHL Raw'!AJ237</f>
        <v>0</v>
      </c>
      <c r="AA237">
        <f>'QMJHL Raw'!AM237</f>
        <v>1</v>
      </c>
      <c r="AB237">
        <f>'QMJHL Raw'!AP237</f>
        <v>2</v>
      </c>
      <c r="AC237" s="1">
        <f t="shared" si="48"/>
        <v>2.062091523993578</v>
      </c>
      <c r="AD237" s="1">
        <f t="shared" si="49"/>
        <v>0.25614452816515471</v>
      </c>
      <c r="AE237" s="1">
        <f t="shared" si="50"/>
        <v>10.714285714285714</v>
      </c>
      <c r="AF237" s="1">
        <f t="shared" si="51"/>
        <v>7.3646125856913489</v>
      </c>
      <c r="AG237">
        <f>'QMJHL Raw'!AB237</f>
        <v>12.33</v>
      </c>
      <c r="AH237">
        <f>'QMJHL Raw'!AC237</f>
        <v>12.54</v>
      </c>
      <c r="AI237">
        <f>'QMJHL Raw'!AD237</f>
        <v>46.65</v>
      </c>
      <c r="AJ237">
        <f>'QMJHL Raw'!AE237</f>
        <v>47.85</v>
      </c>
    </row>
    <row r="238" spans="1:36" x14ac:dyDescent="0.2">
      <c r="A238" t="str">
        <f>'QMJHL Raw'!B238</f>
        <v>Jocktan Chainey</v>
      </c>
      <c r="B238" t="s">
        <v>1749</v>
      </c>
      <c r="C238" t="str">
        <f>'QMJHL Raw'!C238</f>
        <v>D</v>
      </c>
      <c r="D238" t="str">
        <f t="shared" si="39"/>
        <v>D</v>
      </c>
      <c r="E238" t="str">
        <f>IF(ISNUMBER(SEARCH("/",'QMJHL Raw'!D238)),"Multiple",'QMJHL Raw'!D238)</f>
        <v>HAL</v>
      </c>
      <c r="F238" s="2">
        <f ca="1">ROUNDDOWN('QMJHL Raw'!E238+((TODAY()-42993)/365),0)</f>
        <v>18</v>
      </c>
      <c r="G238">
        <f>'QMJHL Raw'!F238</f>
        <v>66</v>
      </c>
      <c r="H238" s="1">
        <f>'QMJHL Raw'!U238</f>
        <v>16.07</v>
      </c>
      <c r="I238" s="1">
        <f>'QMJHL Raw'!T238</f>
        <v>1060.31</v>
      </c>
      <c r="J238">
        <f>'QMJHL Raw'!AH238</f>
        <v>71</v>
      </c>
      <c r="K238">
        <f>'QMJHL Raw'!AI238</f>
        <v>57</v>
      </c>
      <c r="L238" s="1">
        <f t="shared" si="40"/>
        <v>4.017692938857504</v>
      </c>
      <c r="M238" s="1">
        <f t="shared" si="41"/>
        <v>3.2254717959841934</v>
      </c>
      <c r="N238">
        <f>'QMJHL Raw'!L238</f>
        <v>70</v>
      </c>
      <c r="O238" s="1">
        <f t="shared" si="42"/>
        <v>3.9611057143665533</v>
      </c>
      <c r="P238">
        <f>'QMJHL Raw'!AK238</f>
        <v>3</v>
      </c>
      <c r="Q238">
        <f>'QMJHL Raw'!AN238</f>
        <v>4</v>
      </c>
      <c r="R238">
        <f>'QMJHL Raw'!AQ238</f>
        <v>63</v>
      </c>
      <c r="S238" s="1">
        <f t="shared" si="43"/>
        <v>4.2857142857142856</v>
      </c>
      <c r="T238" s="1">
        <f t="shared" si="44"/>
        <v>5.7142857142857144</v>
      </c>
      <c r="U238" s="1">
        <f t="shared" si="45"/>
        <v>90</v>
      </c>
      <c r="V238">
        <f>'QMJHL Raw'!J238</f>
        <v>11</v>
      </c>
      <c r="W238" s="1">
        <f t="shared" si="46"/>
        <v>0.62245946940045838</v>
      </c>
      <c r="X238">
        <f>'QMJHL Raw'!G238</f>
        <v>4</v>
      </c>
      <c r="Y238" s="1">
        <f t="shared" si="47"/>
        <v>0.22634889796380306</v>
      </c>
      <c r="Z238">
        <f>'QMJHL Raw'!AJ238</f>
        <v>1</v>
      </c>
      <c r="AA238">
        <f>'QMJHL Raw'!AM238</f>
        <v>0</v>
      </c>
      <c r="AB238">
        <f>'QMJHL Raw'!AP238</f>
        <v>3</v>
      </c>
      <c r="AC238" s="1">
        <f t="shared" si="48"/>
        <v>5.4225067213039937</v>
      </c>
      <c r="AD238" s="1">
        <f t="shared" si="49"/>
        <v>0.30684460514211848</v>
      </c>
      <c r="AE238" s="1">
        <f t="shared" si="50"/>
        <v>5.7142857142857144</v>
      </c>
      <c r="AF238" s="1">
        <f t="shared" si="51"/>
        <v>7.7464381732914198</v>
      </c>
      <c r="AG238">
        <f>'QMJHL Raw'!AB238</f>
        <v>13.63</v>
      </c>
      <c r="AH238">
        <f>'QMJHL Raw'!AC238</f>
        <v>13.34</v>
      </c>
      <c r="AI238">
        <f>'QMJHL Raw'!AD238</f>
        <v>55.13</v>
      </c>
      <c r="AJ238">
        <f>'QMJHL Raw'!AE238</f>
        <v>49.97</v>
      </c>
    </row>
    <row r="239" spans="1:36" x14ac:dyDescent="0.2">
      <c r="A239" t="str">
        <f>'QMJHL Raw'!B239</f>
        <v>Joe Veleno</v>
      </c>
      <c r="B239" t="s">
        <v>1749</v>
      </c>
      <c r="C239" t="str">
        <f>'QMJHL Raw'!C239</f>
        <v>C</v>
      </c>
      <c r="D239" t="str">
        <f t="shared" si="39"/>
        <v>F</v>
      </c>
      <c r="E239" t="str">
        <f>IF(ISNUMBER(SEARCH("/",'QMJHL Raw'!D239)),"Multiple",'QMJHL Raw'!D239)</f>
        <v>Multiple</v>
      </c>
      <c r="F239" s="2">
        <f ca="1">ROUNDDOWN('QMJHL Raw'!E239+((TODAY()-42993)/365),0)</f>
        <v>18</v>
      </c>
      <c r="G239">
        <f>'QMJHL Raw'!F239</f>
        <v>64</v>
      </c>
      <c r="H239" s="1">
        <f>'QMJHL Raw'!U239</f>
        <v>13.52</v>
      </c>
      <c r="I239" s="1">
        <f>'QMJHL Raw'!T239</f>
        <v>865.35</v>
      </c>
      <c r="J239">
        <f>'QMJHL Raw'!AH239</f>
        <v>45</v>
      </c>
      <c r="K239">
        <f>'QMJHL Raw'!AI239</f>
        <v>39</v>
      </c>
      <c r="L239" s="1">
        <f t="shared" si="40"/>
        <v>3.1201248049921997</v>
      </c>
      <c r="M239" s="1">
        <f t="shared" si="41"/>
        <v>2.704108164326573</v>
      </c>
      <c r="N239">
        <f>'QMJHL Raw'!L239</f>
        <v>143</v>
      </c>
      <c r="O239" s="1">
        <f t="shared" si="42"/>
        <v>9.9150632691974359</v>
      </c>
      <c r="P239">
        <f>'QMJHL Raw'!AK239</f>
        <v>13</v>
      </c>
      <c r="Q239">
        <f>'QMJHL Raw'!AN239</f>
        <v>20</v>
      </c>
      <c r="R239">
        <f>'QMJHL Raw'!AQ239</f>
        <v>110</v>
      </c>
      <c r="S239" s="1">
        <f t="shared" si="43"/>
        <v>9.0909090909090917</v>
      </c>
      <c r="T239" s="1">
        <f t="shared" si="44"/>
        <v>13.986013986013987</v>
      </c>
      <c r="U239" s="1">
        <f t="shared" si="45"/>
        <v>76.923076923076934</v>
      </c>
      <c r="V239">
        <f>'QMJHL Raw'!J239</f>
        <v>27</v>
      </c>
      <c r="W239" s="1">
        <f t="shared" si="46"/>
        <v>1.8720748829953198</v>
      </c>
      <c r="X239">
        <f>'QMJHL Raw'!G239</f>
        <v>13</v>
      </c>
      <c r="Y239" s="1">
        <f t="shared" si="47"/>
        <v>0.90136938810885769</v>
      </c>
      <c r="Z239">
        <f>'QMJHL Raw'!AJ239</f>
        <v>3</v>
      </c>
      <c r="AA239">
        <f>'QMJHL Raw'!AM239</f>
        <v>0</v>
      </c>
      <c r="AB239">
        <f>'QMJHL Raw'!AP239</f>
        <v>10</v>
      </c>
      <c r="AC239" s="1">
        <f t="shared" si="48"/>
        <v>13.732066686366512</v>
      </c>
      <c r="AD239" s="1">
        <f t="shared" si="49"/>
        <v>0.95212804204309309</v>
      </c>
      <c r="AE239" s="1">
        <f t="shared" si="50"/>
        <v>9.0909090909090917</v>
      </c>
      <c r="AF239" s="1">
        <f t="shared" si="51"/>
        <v>9.6028438366199378</v>
      </c>
      <c r="AG239">
        <f>'QMJHL Raw'!AB239</f>
        <v>13.77</v>
      </c>
      <c r="AH239">
        <f>'QMJHL Raw'!AC239</f>
        <v>13.32</v>
      </c>
      <c r="AI239">
        <f>'QMJHL Raw'!AD239</f>
        <v>48.58</v>
      </c>
      <c r="AJ239">
        <f>'QMJHL Raw'!AE239</f>
        <v>50.09</v>
      </c>
    </row>
    <row r="240" spans="1:36" x14ac:dyDescent="0.2">
      <c r="A240" t="str">
        <f>'QMJHL Raw'!B240</f>
        <v>Joel Bishop</v>
      </c>
      <c r="B240" t="s">
        <v>1749</v>
      </c>
      <c r="C240" t="str">
        <f>'QMJHL Raw'!C240</f>
        <v>LW</v>
      </c>
      <c r="D240" t="str">
        <f t="shared" si="39"/>
        <v>F</v>
      </c>
      <c r="E240" t="str">
        <f>IF(ISNUMBER(SEARCH("/",'QMJHL Raw'!D240)),"Multiple",'QMJHL Raw'!D240)</f>
        <v>HAL</v>
      </c>
      <c r="F240" s="2">
        <f ca="1">ROUNDDOWN('QMJHL Raw'!E240+((TODAY()-42993)/365),0)</f>
        <v>19</v>
      </c>
      <c r="G240">
        <f>'QMJHL Raw'!F240</f>
        <v>53</v>
      </c>
      <c r="H240" s="1">
        <f>'QMJHL Raw'!U240</f>
        <v>10.78</v>
      </c>
      <c r="I240" s="1">
        <f>'QMJHL Raw'!T240</f>
        <v>571.16999999999996</v>
      </c>
      <c r="J240">
        <f>'QMJHL Raw'!AH240</f>
        <v>26</v>
      </c>
      <c r="K240">
        <f>'QMJHL Raw'!AI240</f>
        <v>27</v>
      </c>
      <c r="L240" s="1">
        <f t="shared" si="40"/>
        <v>2.7312358842376181</v>
      </c>
      <c r="M240" s="1">
        <f t="shared" si="41"/>
        <v>2.8362834182467567</v>
      </c>
      <c r="N240">
        <f>'QMJHL Raw'!L240</f>
        <v>65</v>
      </c>
      <c r="O240" s="1">
        <f t="shared" si="42"/>
        <v>6.8280897105940443</v>
      </c>
      <c r="P240">
        <f>'QMJHL Raw'!AK240</f>
        <v>15</v>
      </c>
      <c r="Q240">
        <f>'QMJHL Raw'!AN240</f>
        <v>9</v>
      </c>
      <c r="R240">
        <f>'QMJHL Raw'!AQ240</f>
        <v>41</v>
      </c>
      <c r="S240" s="1">
        <f t="shared" si="43"/>
        <v>23.076923076923077</v>
      </c>
      <c r="T240" s="1">
        <f t="shared" si="44"/>
        <v>13.846153846153847</v>
      </c>
      <c r="U240" s="1">
        <f t="shared" si="45"/>
        <v>63.076923076923073</v>
      </c>
      <c r="V240">
        <f>'QMJHL Raw'!J240</f>
        <v>11</v>
      </c>
      <c r="W240" s="1">
        <f t="shared" si="46"/>
        <v>1.1555228741005306</v>
      </c>
      <c r="X240">
        <f>'QMJHL Raw'!G240</f>
        <v>5</v>
      </c>
      <c r="Y240" s="1">
        <f t="shared" si="47"/>
        <v>0.52523767004569566</v>
      </c>
      <c r="Z240">
        <f>'QMJHL Raw'!AJ240</f>
        <v>3</v>
      </c>
      <c r="AA240">
        <f>'QMJHL Raw'!AM240</f>
        <v>1</v>
      </c>
      <c r="AB240">
        <f>'QMJHL Raw'!AP240</f>
        <v>1</v>
      </c>
      <c r="AC240" s="1">
        <f t="shared" si="48"/>
        <v>7.9292608827703663</v>
      </c>
      <c r="AD240" s="1">
        <f t="shared" si="49"/>
        <v>0.83294930225015673</v>
      </c>
      <c r="AE240" s="1">
        <f t="shared" si="50"/>
        <v>7.6923076923076925</v>
      </c>
      <c r="AF240" s="1">
        <f t="shared" si="51"/>
        <v>12.198862896569796</v>
      </c>
      <c r="AG240">
        <f>'QMJHL Raw'!AB240</f>
        <v>12.7</v>
      </c>
      <c r="AH240">
        <f>'QMJHL Raw'!AC240</f>
        <v>12.73</v>
      </c>
      <c r="AI240">
        <f>'QMJHL Raw'!AD240</f>
        <v>52.34</v>
      </c>
      <c r="AJ240">
        <f>'QMJHL Raw'!AE240</f>
        <v>46.58</v>
      </c>
    </row>
    <row r="241" spans="1:36" x14ac:dyDescent="0.2">
      <c r="A241" t="str">
        <f>'QMJHL Raw'!B241</f>
        <v>Joel Teasdale</v>
      </c>
      <c r="B241" t="s">
        <v>1749</v>
      </c>
      <c r="C241" t="str">
        <f>'QMJHL Raw'!C241</f>
        <v>LW</v>
      </c>
      <c r="D241" t="str">
        <f t="shared" si="39"/>
        <v>F</v>
      </c>
      <c r="E241" t="str">
        <f>IF(ISNUMBER(SEARCH("/",'QMJHL Raw'!D241)),"Multiple",'QMJHL Raw'!D241)</f>
        <v>BLB</v>
      </c>
      <c r="F241" s="2">
        <f ca="1">ROUNDDOWN('QMJHL Raw'!E241+((TODAY()-42993)/365),0)</f>
        <v>19</v>
      </c>
      <c r="G241">
        <f>'QMJHL Raw'!F241</f>
        <v>65</v>
      </c>
      <c r="H241" s="1">
        <f>'QMJHL Raw'!U241</f>
        <v>13.19</v>
      </c>
      <c r="I241" s="1">
        <f>'QMJHL Raw'!T241</f>
        <v>857.6</v>
      </c>
      <c r="J241">
        <f>'QMJHL Raw'!AH241</f>
        <v>46</v>
      </c>
      <c r="K241">
        <f>'QMJHL Raw'!AI241</f>
        <v>30</v>
      </c>
      <c r="L241" s="1">
        <f t="shared" si="40"/>
        <v>3.2182835820895521</v>
      </c>
      <c r="M241" s="1">
        <f t="shared" si="41"/>
        <v>2.0988805970149254</v>
      </c>
      <c r="N241">
        <f>'QMJHL Raw'!L241</f>
        <v>151</v>
      </c>
      <c r="O241" s="1">
        <f t="shared" si="42"/>
        <v>10.56436567164179</v>
      </c>
      <c r="P241">
        <f>'QMJHL Raw'!AK241</f>
        <v>26</v>
      </c>
      <c r="Q241">
        <f>'QMJHL Raw'!AN241</f>
        <v>31</v>
      </c>
      <c r="R241">
        <f>'QMJHL Raw'!AQ241</f>
        <v>94</v>
      </c>
      <c r="S241" s="1">
        <f t="shared" si="43"/>
        <v>17.218543046357617</v>
      </c>
      <c r="T241" s="1">
        <f t="shared" si="44"/>
        <v>20.52980132450331</v>
      </c>
      <c r="U241" s="1">
        <f t="shared" si="45"/>
        <v>62.251655629139066</v>
      </c>
      <c r="V241">
        <f>'QMJHL Raw'!J241</f>
        <v>23</v>
      </c>
      <c r="W241" s="1">
        <f t="shared" si="46"/>
        <v>1.6091417910447761</v>
      </c>
      <c r="X241">
        <f>'QMJHL Raw'!G241</f>
        <v>17</v>
      </c>
      <c r="Y241" s="1">
        <f t="shared" si="47"/>
        <v>1.1893656716417909</v>
      </c>
      <c r="Z241">
        <f>'QMJHL Raw'!AJ241</f>
        <v>3</v>
      </c>
      <c r="AA241">
        <f>'QMJHL Raw'!AM241</f>
        <v>5</v>
      </c>
      <c r="AB241">
        <f>'QMJHL Raw'!AP241</f>
        <v>9</v>
      </c>
      <c r="AC241" s="1">
        <f t="shared" si="48"/>
        <v>17.938017422464757</v>
      </c>
      <c r="AD241" s="1">
        <f t="shared" si="49"/>
        <v>1.2549918905642321</v>
      </c>
      <c r="AE241" s="1">
        <f t="shared" si="50"/>
        <v>11.258278145695364</v>
      </c>
      <c r="AF241" s="1">
        <f t="shared" si="51"/>
        <v>11.879481736731629</v>
      </c>
      <c r="AG241">
        <f>'QMJHL Raw'!AB241</f>
        <v>14.16</v>
      </c>
      <c r="AH241">
        <f>'QMJHL Raw'!AC241</f>
        <v>13.44</v>
      </c>
      <c r="AI241">
        <f>'QMJHL Raw'!AD241</f>
        <v>59.09</v>
      </c>
      <c r="AJ241">
        <f>'QMJHL Raw'!AE241</f>
        <v>50.66</v>
      </c>
    </row>
    <row r="242" spans="1:36" x14ac:dyDescent="0.2">
      <c r="A242" t="str">
        <f>'QMJHL Raw'!B242</f>
        <v>Jonathan Aspirot</v>
      </c>
      <c r="B242" t="s">
        <v>1749</v>
      </c>
      <c r="C242" t="str">
        <f>'QMJHL Raw'!C242</f>
        <v>D</v>
      </c>
      <c r="D242" t="str">
        <f t="shared" si="39"/>
        <v>D</v>
      </c>
      <c r="E242" t="str">
        <f>IF(ISNUMBER(SEARCH("/",'QMJHL Raw'!D242)),"Multiple",'QMJHL Raw'!D242)</f>
        <v>MON</v>
      </c>
      <c r="F242" s="2">
        <f ca="1">ROUNDDOWN('QMJHL Raw'!E242+((TODAY()-42993)/365),0)</f>
        <v>18</v>
      </c>
      <c r="G242">
        <f>'QMJHL Raw'!F242</f>
        <v>67</v>
      </c>
      <c r="H242" s="1">
        <f>'QMJHL Raw'!U242</f>
        <v>15.53</v>
      </c>
      <c r="I242" s="1">
        <f>'QMJHL Raw'!T242</f>
        <v>1040.77</v>
      </c>
      <c r="J242">
        <f>'QMJHL Raw'!AH242</f>
        <v>62</v>
      </c>
      <c r="K242">
        <f>'QMJHL Raw'!AI242</f>
        <v>66</v>
      </c>
      <c r="L242" s="1">
        <f t="shared" si="40"/>
        <v>3.5742767374155671</v>
      </c>
      <c r="M242" s="1">
        <f t="shared" si="41"/>
        <v>3.8048752366036682</v>
      </c>
      <c r="N242">
        <f>'QMJHL Raw'!L242</f>
        <v>72</v>
      </c>
      <c r="O242" s="1">
        <f t="shared" si="42"/>
        <v>4.1507729853858208</v>
      </c>
      <c r="P242">
        <f>'QMJHL Raw'!AK242</f>
        <v>2</v>
      </c>
      <c r="Q242">
        <f>'QMJHL Raw'!AN242</f>
        <v>5</v>
      </c>
      <c r="R242">
        <f>'QMJHL Raw'!AQ242</f>
        <v>65</v>
      </c>
      <c r="S242" s="1">
        <f t="shared" si="43"/>
        <v>2.7777777777777777</v>
      </c>
      <c r="T242" s="1">
        <f t="shared" si="44"/>
        <v>6.9444444444444446</v>
      </c>
      <c r="U242" s="1">
        <f t="shared" si="45"/>
        <v>90.277777777777786</v>
      </c>
      <c r="V242">
        <f>'QMJHL Raw'!J242</f>
        <v>12</v>
      </c>
      <c r="W242" s="1">
        <f t="shared" si="46"/>
        <v>0.69179549756430336</v>
      </c>
      <c r="X242">
        <f>'QMJHL Raw'!G242</f>
        <v>5</v>
      </c>
      <c r="Y242" s="1">
        <f t="shared" si="47"/>
        <v>0.28824812398512639</v>
      </c>
      <c r="Z242">
        <f>'QMJHL Raw'!AJ242</f>
        <v>0</v>
      </c>
      <c r="AA242">
        <f>'QMJHL Raw'!AM242</f>
        <v>1</v>
      </c>
      <c r="AB242">
        <f>'QMJHL Raw'!AP242</f>
        <v>4</v>
      </c>
      <c r="AC242" s="1">
        <f t="shared" si="48"/>
        <v>5.4773298529255854</v>
      </c>
      <c r="AD242" s="1">
        <f t="shared" si="49"/>
        <v>0.31576601091070566</v>
      </c>
      <c r="AE242" s="1">
        <f t="shared" si="50"/>
        <v>6.9444444444444446</v>
      </c>
      <c r="AF242" s="1">
        <f t="shared" si="51"/>
        <v>7.6074025735077582</v>
      </c>
      <c r="AG242">
        <f>'QMJHL Raw'!AB242</f>
        <v>12.51</v>
      </c>
      <c r="AH242">
        <f>'QMJHL Raw'!AC242</f>
        <v>13.22</v>
      </c>
      <c r="AI242">
        <f>'QMJHL Raw'!AD242</f>
        <v>42.56</v>
      </c>
      <c r="AJ242">
        <f>'QMJHL Raw'!AE242</f>
        <v>49.99</v>
      </c>
    </row>
    <row r="243" spans="1:36" x14ac:dyDescent="0.2">
      <c r="A243" t="str">
        <f>'QMJHL Raw'!B243</f>
        <v>Jordan Lepage</v>
      </c>
      <c r="B243" t="s">
        <v>1749</v>
      </c>
      <c r="C243" t="str">
        <f>'QMJHL Raw'!C243</f>
        <v>D</v>
      </c>
      <c r="D243" t="str">
        <f t="shared" si="39"/>
        <v>D</v>
      </c>
      <c r="E243" t="str">
        <f>IF(ISNUMBER(SEARCH("/",'QMJHL Raw'!D243)),"Multiple",'QMJHL Raw'!D243)</f>
        <v>Multiple</v>
      </c>
      <c r="F243" s="2">
        <f ca="1">ROUNDDOWN('QMJHL Raw'!E243+((TODAY()-42993)/365),0)</f>
        <v>18</v>
      </c>
      <c r="G243">
        <f>'QMJHL Raw'!F243</f>
        <v>47</v>
      </c>
      <c r="H243" s="1">
        <f>'QMJHL Raw'!U243</f>
        <v>13.1</v>
      </c>
      <c r="I243" s="1">
        <f>'QMJHL Raw'!T243</f>
        <v>615.76</v>
      </c>
      <c r="J243">
        <f>'QMJHL Raw'!AH243</f>
        <v>37</v>
      </c>
      <c r="K243">
        <f>'QMJHL Raw'!AI243</f>
        <v>26</v>
      </c>
      <c r="L243" s="1">
        <f t="shared" si="40"/>
        <v>3.605300766532415</v>
      </c>
      <c r="M243" s="1">
        <f t="shared" si="41"/>
        <v>2.5334545926984542</v>
      </c>
      <c r="N243">
        <f>'QMJHL Raw'!L243</f>
        <v>47</v>
      </c>
      <c r="O243" s="1">
        <f t="shared" si="42"/>
        <v>4.5797063791087433</v>
      </c>
      <c r="P243">
        <f>'QMJHL Raw'!AK243</f>
        <v>0</v>
      </c>
      <c r="Q243">
        <f>'QMJHL Raw'!AN243</f>
        <v>3</v>
      </c>
      <c r="R243">
        <f>'QMJHL Raw'!AQ243</f>
        <v>44</v>
      </c>
      <c r="S243" s="1">
        <f t="shared" si="43"/>
        <v>0</v>
      </c>
      <c r="T243" s="1">
        <f t="shared" si="44"/>
        <v>6.3829787234042552</v>
      </c>
      <c r="U243" s="1">
        <f t="shared" si="45"/>
        <v>93.61702127659575</v>
      </c>
      <c r="V243">
        <f>'QMJHL Raw'!J243</f>
        <v>8</v>
      </c>
      <c r="W243" s="1">
        <f t="shared" si="46"/>
        <v>0.77952449006106272</v>
      </c>
      <c r="X243">
        <f>'QMJHL Raw'!G243</f>
        <v>2</v>
      </c>
      <c r="Y243" s="1">
        <f t="shared" si="47"/>
        <v>0.19488112251526568</v>
      </c>
      <c r="Z243">
        <f>'QMJHL Raw'!AJ243</f>
        <v>0</v>
      </c>
      <c r="AA243">
        <f>'QMJHL Raw'!AM243</f>
        <v>0</v>
      </c>
      <c r="AB243">
        <f>'QMJHL Raw'!AP243</f>
        <v>2</v>
      </c>
      <c r="AC243" s="1">
        <f t="shared" si="48"/>
        <v>3.3010426853871908</v>
      </c>
      <c r="AD243" s="1">
        <f t="shared" si="49"/>
        <v>0.32165545199953138</v>
      </c>
      <c r="AE243" s="1">
        <f t="shared" si="50"/>
        <v>4.2553191489361701</v>
      </c>
      <c r="AF243" s="1">
        <f t="shared" si="51"/>
        <v>7.023495075291895</v>
      </c>
      <c r="AG243">
        <f>'QMJHL Raw'!AB243</f>
        <v>13.21</v>
      </c>
      <c r="AH243">
        <f>'QMJHL Raw'!AC243</f>
        <v>13.02</v>
      </c>
      <c r="AI243">
        <f>'QMJHL Raw'!AD243</f>
        <v>58.53</v>
      </c>
      <c r="AJ243">
        <f>'QMJHL Raw'!AE243</f>
        <v>48.13</v>
      </c>
    </row>
    <row r="244" spans="1:36" x14ac:dyDescent="0.2">
      <c r="A244" t="str">
        <f>'QMJHL Raw'!B244</f>
        <v>Jordan Maher</v>
      </c>
      <c r="B244" t="s">
        <v>1749</v>
      </c>
      <c r="C244" t="str">
        <f>'QMJHL Raw'!C244</f>
        <v>RW</v>
      </c>
      <c r="D244" t="str">
        <f t="shared" si="39"/>
        <v>F</v>
      </c>
      <c r="E244" t="str">
        <f>IF(ISNUMBER(SEARCH("/",'QMJHL Raw'!D244)),"Multiple",'QMJHL Raw'!D244)</f>
        <v>BAT</v>
      </c>
      <c r="F244" s="2">
        <f ca="1">ROUNDDOWN('QMJHL Raw'!E244+((TODAY()-42993)/365),0)</f>
        <v>20</v>
      </c>
      <c r="G244">
        <f>'QMJHL Raw'!F244</f>
        <v>63</v>
      </c>
      <c r="H244" s="1">
        <f>'QMJHL Raw'!U244</f>
        <v>13.69</v>
      </c>
      <c r="I244" s="1">
        <f>'QMJHL Raw'!T244</f>
        <v>862.21</v>
      </c>
      <c r="J244">
        <f>'QMJHL Raw'!AH244</f>
        <v>64</v>
      </c>
      <c r="K244">
        <f>'QMJHL Raw'!AI244</f>
        <v>25</v>
      </c>
      <c r="L244" s="1">
        <f t="shared" si="40"/>
        <v>4.4536713793623361</v>
      </c>
      <c r="M244" s="1">
        <f t="shared" si="41"/>
        <v>1.7397153825634126</v>
      </c>
      <c r="N244">
        <f>'QMJHL Raw'!L244</f>
        <v>92</v>
      </c>
      <c r="O244" s="1">
        <f t="shared" si="42"/>
        <v>6.4021526078333579</v>
      </c>
      <c r="P244">
        <f>'QMJHL Raw'!AK244</f>
        <v>10</v>
      </c>
      <c r="Q244">
        <f>'QMJHL Raw'!AN244</f>
        <v>15</v>
      </c>
      <c r="R244">
        <f>'QMJHL Raw'!AQ244</f>
        <v>67</v>
      </c>
      <c r="S244" s="1">
        <f t="shared" si="43"/>
        <v>10.869565217391305</v>
      </c>
      <c r="T244" s="1">
        <f t="shared" si="44"/>
        <v>16.304347826086957</v>
      </c>
      <c r="U244" s="1">
        <f t="shared" si="45"/>
        <v>72.826086956521735</v>
      </c>
      <c r="V244">
        <f>'QMJHL Raw'!J244</f>
        <v>28</v>
      </c>
      <c r="W244" s="1">
        <f t="shared" si="46"/>
        <v>1.948481228471022</v>
      </c>
      <c r="X244">
        <f>'QMJHL Raw'!G244</f>
        <v>13</v>
      </c>
      <c r="Y244" s="1">
        <f t="shared" si="47"/>
        <v>0.90465199893297454</v>
      </c>
      <c r="Z244">
        <f>'QMJHL Raw'!AJ244</f>
        <v>3</v>
      </c>
      <c r="AA244">
        <f>'QMJHL Raw'!AM244</f>
        <v>3</v>
      </c>
      <c r="AB244">
        <f>'QMJHL Raw'!AP244</f>
        <v>7</v>
      </c>
      <c r="AC244" s="1">
        <f t="shared" si="48"/>
        <v>9.3875045706503464</v>
      </c>
      <c r="AD244" s="1">
        <f t="shared" si="49"/>
        <v>0.65326344421779003</v>
      </c>
      <c r="AE244" s="1">
        <f t="shared" si="50"/>
        <v>14.130434782608695</v>
      </c>
      <c r="AF244" s="1">
        <f t="shared" si="51"/>
        <v>10.203809315924289</v>
      </c>
      <c r="AG244">
        <f>'QMJHL Raw'!AB244</f>
        <v>14.18</v>
      </c>
      <c r="AH244">
        <f>'QMJHL Raw'!AC244</f>
        <v>13.21</v>
      </c>
      <c r="AI244">
        <f>'QMJHL Raw'!AD244</f>
        <v>59.21</v>
      </c>
      <c r="AJ244">
        <f>'QMJHL Raw'!AE244</f>
        <v>47.43</v>
      </c>
    </row>
    <row r="245" spans="1:36" x14ac:dyDescent="0.2">
      <c r="A245" t="str">
        <f>'QMJHL Raw'!B245</f>
        <v>Jordan Martel</v>
      </c>
      <c r="B245" t="s">
        <v>1749</v>
      </c>
      <c r="C245" t="str">
        <f>'QMJHL Raw'!C245</f>
        <v>LW</v>
      </c>
      <c r="D245" t="str">
        <f t="shared" si="39"/>
        <v>F</v>
      </c>
      <c r="E245" t="str">
        <f>IF(ISNUMBER(SEARCH("/",'QMJHL Raw'!D245)),"Multiple",'QMJHL Raw'!D245)</f>
        <v>BAC</v>
      </c>
      <c r="F245" s="2">
        <f ca="1">ROUNDDOWN('QMJHL Raw'!E245+((TODAY()-42993)/365),0)</f>
        <v>20</v>
      </c>
      <c r="G245">
        <f>'QMJHL Raw'!F245</f>
        <v>66</v>
      </c>
      <c r="H245" s="1">
        <f>'QMJHL Raw'!U245</f>
        <v>14.56</v>
      </c>
      <c r="I245" s="1">
        <f>'QMJHL Raw'!T245</f>
        <v>960.7</v>
      </c>
      <c r="J245">
        <f>'QMJHL Raw'!AH245</f>
        <v>60</v>
      </c>
      <c r="K245">
        <f>'QMJHL Raw'!AI245</f>
        <v>45</v>
      </c>
      <c r="L245" s="1">
        <f t="shared" si="40"/>
        <v>3.7472676173623398</v>
      </c>
      <c r="M245" s="1">
        <f t="shared" si="41"/>
        <v>2.8104507130217549</v>
      </c>
      <c r="N245">
        <f>'QMJHL Raw'!L245</f>
        <v>166</v>
      </c>
      <c r="O245" s="1">
        <f t="shared" si="42"/>
        <v>10.367440408035808</v>
      </c>
      <c r="P245">
        <f>'QMJHL Raw'!AK245</f>
        <v>13</v>
      </c>
      <c r="Q245">
        <f>'QMJHL Raw'!AN245</f>
        <v>19</v>
      </c>
      <c r="R245">
        <f>'QMJHL Raw'!AQ245</f>
        <v>134</v>
      </c>
      <c r="S245" s="1">
        <f t="shared" si="43"/>
        <v>7.8313253012048198</v>
      </c>
      <c r="T245" s="1">
        <f t="shared" si="44"/>
        <v>11.445783132530121</v>
      </c>
      <c r="U245" s="1">
        <f t="shared" si="45"/>
        <v>80.722891566265062</v>
      </c>
      <c r="V245">
        <f>'QMJHL Raw'!J245</f>
        <v>38</v>
      </c>
      <c r="W245" s="1">
        <f t="shared" si="46"/>
        <v>2.3732694909961483</v>
      </c>
      <c r="X245">
        <f>'QMJHL Raw'!G245</f>
        <v>26</v>
      </c>
      <c r="Y245" s="1">
        <f t="shared" si="47"/>
        <v>1.6238159675236807</v>
      </c>
      <c r="Z245">
        <f>'QMJHL Raw'!AJ245</f>
        <v>3</v>
      </c>
      <c r="AA245">
        <f>'QMJHL Raw'!AM245</f>
        <v>6</v>
      </c>
      <c r="AB245">
        <f>'QMJHL Raw'!AP245</f>
        <v>17</v>
      </c>
      <c r="AC245" s="1">
        <f t="shared" si="48"/>
        <v>15.061352695883214</v>
      </c>
      <c r="AD245" s="1">
        <f t="shared" si="49"/>
        <v>0.9406486538492691</v>
      </c>
      <c r="AE245" s="1">
        <f t="shared" si="50"/>
        <v>15.66265060240964</v>
      </c>
      <c r="AF245" s="1">
        <f t="shared" si="51"/>
        <v>9.0731040336645865</v>
      </c>
      <c r="AG245">
        <f>'QMJHL Raw'!AB245</f>
        <v>13.74</v>
      </c>
      <c r="AH245">
        <f>'QMJHL Raw'!AC245</f>
        <v>13.18</v>
      </c>
      <c r="AI245">
        <f>'QMJHL Raw'!AD245</f>
        <v>48.76</v>
      </c>
      <c r="AJ245">
        <f>'QMJHL Raw'!AE245</f>
        <v>50.49</v>
      </c>
    </row>
    <row r="246" spans="1:36" x14ac:dyDescent="0.2">
      <c r="A246" t="str">
        <f>'QMJHL Raw'!B246</f>
        <v>Jordan Ty Fournier</v>
      </c>
      <c r="B246" t="s">
        <v>1749</v>
      </c>
      <c r="C246" t="str">
        <f>'QMJHL Raw'!C246</f>
        <v>RW</v>
      </c>
      <c r="D246" t="str">
        <f t="shared" si="39"/>
        <v>F</v>
      </c>
      <c r="E246" t="str">
        <f>IF(ISNUMBER(SEARCH("/",'QMJHL Raw'!D246)),"Multiple",'QMJHL Raw'!D246)</f>
        <v>CAP</v>
      </c>
      <c r="F246" s="2">
        <f ca="1">ROUNDDOWN('QMJHL Raw'!E246+((TODAY()-42993)/365),0)</f>
        <v>21</v>
      </c>
      <c r="G246">
        <f>'QMJHL Raw'!F246</f>
        <v>67</v>
      </c>
      <c r="H246" s="1">
        <f>'QMJHL Raw'!U246</f>
        <v>10.49</v>
      </c>
      <c r="I246" s="1">
        <f>'QMJHL Raw'!T246</f>
        <v>703.05</v>
      </c>
      <c r="J246">
        <f>'QMJHL Raw'!AH246</f>
        <v>33</v>
      </c>
      <c r="K246">
        <f>'QMJHL Raw'!AI246</f>
        <v>30</v>
      </c>
      <c r="L246" s="1">
        <f t="shared" si="40"/>
        <v>2.8163004053765741</v>
      </c>
      <c r="M246" s="1">
        <f t="shared" si="41"/>
        <v>2.5602730957968851</v>
      </c>
      <c r="N246">
        <f>'QMJHL Raw'!L246</f>
        <v>144</v>
      </c>
      <c r="O246" s="1">
        <f t="shared" si="42"/>
        <v>12.289310859825049</v>
      </c>
      <c r="P246">
        <f>'QMJHL Raw'!AK246</f>
        <v>25</v>
      </c>
      <c r="Q246">
        <f>'QMJHL Raw'!AN246</f>
        <v>36</v>
      </c>
      <c r="R246">
        <f>'QMJHL Raw'!AQ246</f>
        <v>83</v>
      </c>
      <c r="S246" s="1">
        <f t="shared" si="43"/>
        <v>17.361111111111111</v>
      </c>
      <c r="T246" s="1">
        <f t="shared" si="44"/>
        <v>25</v>
      </c>
      <c r="U246" s="1">
        <f t="shared" si="45"/>
        <v>57.638888888888886</v>
      </c>
      <c r="V246">
        <f>'QMJHL Raw'!J246</f>
        <v>20</v>
      </c>
      <c r="W246" s="1">
        <f t="shared" si="46"/>
        <v>1.7068487305312567</v>
      </c>
      <c r="X246">
        <f>'QMJHL Raw'!G246</f>
        <v>13</v>
      </c>
      <c r="Y246" s="1">
        <f t="shared" si="47"/>
        <v>1.1094516748453169</v>
      </c>
      <c r="Z246">
        <f>'QMJHL Raw'!AJ246</f>
        <v>5</v>
      </c>
      <c r="AA246">
        <f>'QMJHL Raw'!AM246</f>
        <v>4</v>
      </c>
      <c r="AB246">
        <f>'QMJHL Raw'!AP246</f>
        <v>4</v>
      </c>
      <c r="AC246" s="1">
        <f t="shared" si="48"/>
        <v>17.891030647543641</v>
      </c>
      <c r="AD246" s="1">
        <f t="shared" si="49"/>
        <v>1.5268641474327838</v>
      </c>
      <c r="AE246" s="1">
        <f t="shared" si="50"/>
        <v>9.0277777777777768</v>
      </c>
      <c r="AF246" s="1">
        <f t="shared" si="51"/>
        <v>12.424326838571972</v>
      </c>
      <c r="AG246">
        <f>'QMJHL Raw'!AB246</f>
        <v>12.79</v>
      </c>
      <c r="AH246">
        <f>'QMJHL Raw'!AC246</f>
        <v>13.2</v>
      </c>
      <c r="AI246">
        <f>'QMJHL Raw'!AD246</f>
        <v>44.59</v>
      </c>
      <c r="AJ246">
        <f>'QMJHL Raw'!AE246</f>
        <v>51.34</v>
      </c>
    </row>
    <row r="247" spans="1:36" x14ac:dyDescent="0.2">
      <c r="A247" t="str">
        <f>'QMJHL Raw'!B247</f>
        <v>Joshua Anderson</v>
      </c>
      <c r="B247" t="s">
        <v>1749</v>
      </c>
      <c r="C247" t="str">
        <f>'QMJHL Raw'!C247</f>
        <v>D</v>
      </c>
      <c r="D247" t="str">
        <f t="shared" si="39"/>
        <v>D</v>
      </c>
      <c r="E247" t="str">
        <f>IF(ISNUMBER(SEARCH("/",'QMJHL Raw'!D247)),"Multiple",'QMJHL Raw'!D247)</f>
        <v>RIM</v>
      </c>
      <c r="F247" s="2">
        <f ca="1">ROUNDDOWN('QMJHL Raw'!E247+((TODAY()-42993)/365),0)</f>
        <v>18</v>
      </c>
      <c r="G247">
        <f>'QMJHL Raw'!F247</f>
        <v>19</v>
      </c>
      <c r="H247" s="1">
        <f>'QMJHL Raw'!U247</f>
        <v>11.22</v>
      </c>
      <c r="I247" s="1">
        <f>'QMJHL Raw'!T247</f>
        <v>213.13</v>
      </c>
      <c r="J247">
        <f>'QMJHL Raw'!AH247</f>
        <v>11</v>
      </c>
      <c r="K247">
        <f>'QMJHL Raw'!AI247</f>
        <v>8</v>
      </c>
      <c r="L247" s="1">
        <f t="shared" si="40"/>
        <v>3.0967015436588001</v>
      </c>
      <c r="M247" s="1">
        <f t="shared" si="41"/>
        <v>2.2521465772064002</v>
      </c>
      <c r="N247">
        <f>'QMJHL Raw'!L247</f>
        <v>9</v>
      </c>
      <c r="O247" s="1">
        <f t="shared" si="42"/>
        <v>2.5336648993571997</v>
      </c>
      <c r="P247">
        <f>'QMJHL Raw'!AK247</f>
        <v>0</v>
      </c>
      <c r="Q247">
        <f>'QMJHL Raw'!AN247</f>
        <v>0</v>
      </c>
      <c r="R247">
        <f>'QMJHL Raw'!AQ247</f>
        <v>9</v>
      </c>
      <c r="S247" s="1">
        <f t="shared" si="43"/>
        <v>0</v>
      </c>
      <c r="T247" s="1">
        <f t="shared" si="44"/>
        <v>0</v>
      </c>
      <c r="U247" s="1">
        <f t="shared" si="45"/>
        <v>100</v>
      </c>
      <c r="V247">
        <f>'QMJHL Raw'!J247</f>
        <v>0</v>
      </c>
      <c r="W247" s="1">
        <f t="shared" si="46"/>
        <v>0</v>
      </c>
      <c r="X247">
        <f>'QMJHL Raw'!G247</f>
        <v>0</v>
      </c>
      <c r="Y247" s="1">
        <f t="shared" si="47"/>
        <v>0</v>
      </c>
      <c r="Z247">
        <f>'QMJHL Raw'!AJ247</f>
        <v>0</v>
      </c>
      <c r="AA247">
        <f>'QMJHL Raw'!AM247</f>
        <v>0</v>
      </c>
      <c r="AB247">
        <f>'QMJHL Raw'!AP247</f>
        <v>0</v>
      </c>
      <c r="AC247" s="1">
        <f t="shared" si="48"/>
        <v>0.5655181588399627</v>
      </c>
      <c r="AD247" s="1">
        <f t="shared" si="49"/>
        <v>0.15920372322243589</v>
      </c>
      <c r="AE247" s="1">
        <f t="shared" si="50"/>
        <v>0</v>
      </c>
      <c r="AF247" s="1">
        <f t="shared" si="51"/>
        <v>6.2835350982218081</v>
      </c>
      <c r="AG247">
        <f>'QMJHL Raw'!AB247</f>
        <v>12.83</v>
      </c>
      <c r="AH247">
        <f>'QMJHL Raw'!AC247</f>
        <v>12.43</v>
      </c>
      <c r="AI247">
        <f>'QMJHL Raw'!AD247</f>
        <v>59.5</v>
      </c>
      <c r="AJ247">
        <f>'QMJHL Raw'!AE247</f>
        <v>42.45</v>
      </c>
    </row>
    <row r="248" spans="1:36" x14ac:dyDescent="0.2">
      <c r="A248" t="str">
        <f>'QMJHL Raw'!B248</f>
        <v>Julien Letourneau</v>
      </c>
      <c r="B248" t="s">
        <v>1749</v>
      </c>
      <c r="C248" t="str">
        <f>'QMJHL Raw'!C248</f>
        <v>C</v>
      </c>
      <c r="D248" t="str">
        <f t="shared" si="39"/>
        <v>F</v>
      </c>
      <c r="E248" t="str">
        <f>IF(ISNUMBER(SEARCH("/",'QMJHL Raw'!D248)),"Multiple",'QMJHL Raw'!D248)</f>
        <v>BAC</v>
      </c>
      <c r="F248" s="2">
        <f ca="1">ROUNDDOWN('QMJHL Raw'!E248+((TODAY()-42993)/365),0)</f>
        <v>17</v>
      </c>
      <c r="G248">
        <f>'QMJHL Raw'!F248</f>
        <v>4</v>
      </c>
      <c r="H248" s="1">
        <f>'QMJHL Raw'!U248</f>
        <v>6.74</v>
      </c>
      <c r="I248" s="1">
        <f>'QMJHL Raw'!T248</f>
        <v>26.95</v>
      </c>
      <c r="J248">
        <f>'QMJHL Raw'!AH248</f>
        <v>1</v>
      </c>
      <c r="K248">
        <f>'QMJHL Raw'!AI248</f>
        <v>0</v>
      </c>
      <c r="L248" s="1">
        <f t="shared" si="40"/>
        <v>2.2263450834879408</v>
      </c>
      <c r="M248" s="1">
        <f t="shared" si="41"/>
        <v>0</v>
      </c>
      <c r="N248">
        <f>'QMJHL Raw'!L248</f>
        <v>1</v>
      </c>
      <c r="O248" s="1">
        <f t="shared" si="42"/>
        <v>2.2263450834879408</v>
      </c>
      <c r="P248">
        <f>'QMJHL Raw'!AK248</f>
        <v>0</v>
      </c>
      <c r="Q248">
        <f>'QMJHL Raw'!AN248</f>
        <v>0</v>
      </c>
      <c r="R248">
        <f>'QMJHL Raw'!AQ248</f>
        <v>1</v>
      </c>
      <c r="S248" s="1">
        <f t="shared" si="43"/>
        <v>0</v>
      </c>
      <c r="T248" s="1">
        <f t="shared" si="44"/>
        <v>0</v>
      </c>
      <c r="U248" s="1">
        <f t="shared" si="45"/>
        <v>100</v>
      </c>
      <c r="V248">
        <f>'QMJHL Raw'!J248</f>
        <v>0</v>
      </c>
      <c r="W248" s="1">
        <f t="shared" si="46"/>
        <v>0</v>
      </c>
      <c r="X248">
        <f>'QMJHL Raw'!G248</f>
        <v>0</v>
      </c>
      <c r="Y248" s="1">
        <f t="shared" si="47"/>
        <v>0</v>
      </c>
      <c r="Z248">
        <f>'QMJHL Raw'!AJ248</f>
        <v>0</v>
      </c>
      <c r="AA248">
        <f>'QMJHL Raw'!AM248</f>
        <v>0</v>
      </c>
      <c r="AB248">
        <f>'QMJHL Raw'!AP248</f>
        <v>0</v>
      </c>
      <c r="AC248" s="1">
        <f t="shared" si="48"/>
        <v>6.2835350982218083E-2</v>
      </c>
      <c r="AD248" s="1">
        <f t="shared" si="49"/>
        <v>0.13989317472850035</v>
      </c>
      <c r="AE248" s="1">
        <f t="shared" si="50"/>
        <v>0</v>
      </c>
      <c r="AF248" s="1">
        <f t="shared" si="51"/>
        <v>6.2835350982218081</v>
      </c>
      <c r="AG248">
        <f>'QMJHL Raw'!AB248</f>
        <v>12.7</v>
      </c>
      <c r="AH248">
        <f>'QMJHL Raw'!AC248</f>
        <v>12.35</v>
      </c>
      <c r="AI248">
        <f>'QMJHL Raw'!AD248</f>
        <v>43.25</v>
      </c>
      <c r="AJ248">
        <f>'QMJHL Raw'!AE248</f>
        <v>46.38</v>
      </c>
    </row>
    <row r="249" spans="1:36" x14ac:dyDescent="0.2">
      <c r="A249" t="str">
        <f>'QMJHL Raw'!B249</f>
        <v>Julien Tessier</v>
      </c>
      <c r="B249" t="s">
        <v>1749</v>
      </c>
      <c r="C249" t="str">
        <f>'QMJHL Raw'!C249</f>
        <v>C</v>
      </c>
      <c r="D249" t="str">
        <f t="shared" si="39"/>
        <v>F</v>
      </c>
      <c r="E249" t="str">
        <f>IF(ISNUMBER(SEARCH("/",'QMJHL Raw'!D249)),"Multiple",'QMJHL Raw'!D249)</f>
        <v>Multiple</v>
      </c>
      <c r="F249" s="2">
        <f ca="1">ROUNDDOWN('QMJHL Raw'!E249+((TODAY()-42993)/365),0)</f>
        <v>20</v>
      </c>
      <c r="G249">
        <f>'QMJHL Raw'!F249</f>
        <v>67</v>
      </c>
      <c r="H249" s="1">
        <f>'QMJHL Raw'!U249</f>
        <v>14.34</v>
      </c>
      <c r="I249" s="1">
        <f>'QMJHL Raw'!T249</f>
        <v>960.98</v>
      </c>
      <c r="J249">
        <f>'QMJHL Raw'!AH249</f>
        <v>48</v>
      </c>
      <c r="K249">
        <f>'QMJHL Raw'!AI249</f>
        <v>66</v>
      </c>
      <c r="L249" s="1">
        <f t="shared" si="40"/>
        <v>2.9969406231139049</v>
      </c>
      <c r="M249" s="1">
        <f t="shared" si="41"/>
        <v>4.1207933567816193</v>
      </c>
      <c r="N249">
        <f>'QMJHL Raw'!L249</f>
        <v>112</v>
      </c>
      <c r="O249" s="1">
        <f t="shared" si="42"/>
        <v>6.9928614539324441</v>
      </c>
      <c r="P249">
        <f>'QMJHL Raw'!AK249</f>
        <v>9</v>
      </c>
      <c r="Q249">
        <f>'QMJHL Raw'!AN249</f>
        <v>19</v>
      </c>
      <c r="R249">
        <f>'QMJHL Raw'!AQ249</f>
        <v>84</v>
      </c>
      <c r="S249" s="1">
        <f t="shared" si="43"/>
        <v>8.0357142857142865</v>
      </c>
      <c r="T249" s="1">
        <f t="shared" si="44"/>
        <v>16.964285714285715</v>
      </c>
      <c r="U249" s="1">
        <f t="shared" si="45"/>
        <v>75</v>
      </c>
      <c r="V249">
        <f>'QMJHL Raw'!J249</f>
        <v>30</v>
      </c>
      <c r="W249" s="1">
        <f t="shared" si="46"/>
        <v>1.8730878894461902</v>
      </c>
      <c r="X249">
        <f>'QMJHL Raw'!G249</f>
        <v>14</v>
      </c>
      <c r="Y249" s="1">
        <f t="shared" si="47"/>
        <v>0.87410768174155551</v>
      </c>
      <c r="Z249">
        <f>'QMJHL Raw'!AJ249</f>
        <v>2</v>
      </c>
      <c r="AA249">
        <f>'QMJHL Raw'!AM249</f>
        <v>1</v>
      </c>
      <c r="AB249">
        <f>'QMJHL Raw'!AP249</f>
        <v>11</v>
      </c>
      <c r="AC249" s="1">
        <f t="shared" si="48"/>
        <v>10.921145209174805</v>
      </c>
      <c r="AD249" s="1">
        <f t="shared" si="49"/>
        <v>0.68187549433962025</v>
      </c>
      <c r="AE249" s="1">
        <f t="shared" si="50"/>
        <v>12.5</v>
      </c>
      <c r="AF249" s="1">
        <f t="shared" si="51"/>
        <v>9.7510225081917898</v>
      </c>
      <c r="AG249">
        <f>'QMJHL Raw'!AB249</f>
        <v>13.13</v>
      </c>
      <c r="AH249">
        <f>'QMJHL Raw'!AC249</f>
        <v>13.22</v>
      </c>
      <c r="AI249">
        <f>'QMJHL Raw'!AD249</f>
        <v>38.869999999999997</v>
      </c>
      <c r="AJ249">
        <f>'QMJHL Raw'!AE249</f>
        <v>51.51</v>
      </c>
    </row>
    <row r="250" spans="1:36" x14ac:dyDescent="0.2">
      <c r="A250" t="str">
        <f>'QMJHL Raw'!B250</f>
        <v>Justin Barron</v>
      </c>
      <c r="B250" t="s">
        <v>1749</v>
      </c>
      <c r="C250" t="str">
        <f>'QMJHL Raw'!C250</f>
        <v>D</v>
      </c>
      <c r="D250" t="str">
        <f t="shared" si="39"/>
        <v>D</v>
      </c>
      <c r="E250" t="str">
        <f>IF(ISNUMBER(SEARCH("/",'QMJHL Raw'!D250)),"Multiple",'QMJHL Raw'!D250)</f>
        <v>HAL</v>
      </c>
      <c r="F250" s="2">
        <f ca="1">ROUNDDOWN('QMJHL Raw'!E250+((TODAY()-42993)/365),0)</f>
        <v>16</v>
      </c>
      <c r="G250">
        <f>'QMJHL Raw'!F250</f>
        <v>51</v>
      </c>
      <c r="H250" s="1">
        <f>'QMJHL Raw'!U250</f>
        <v>13.49</v>
      </c>
      <c r="I250" s="1">
        <f>'QMJHL Raw'!T250</f>
        <v>687.87</v>
      </c>
      <c r="J250">
        <f>'QMJHL Raw'!AH250</f>
        <v>46</v>
      </c>
      <c r="K250">
        <f>'QMJHL Raw'!AI250</f>
        <v>34</v>
      </c>
      <c r="L250" s="1">
        <f t="shared" si="40"/>
        <v>4.0123860613197264</v>
      </c>
      <c r="M250" s="1">
        <f t="shared" si="41"/>
        <v>2.9656766540189277</v>
      </c>
      <c r="N250">
        <f>'QMJHL Raw'!L250</f>
        <v>51</v>
      </c>
      <c r="O250" s="1">
        <f t="shared" si="42"/>
        <v>4.4485149810283913</v>
      </c>
      <c r="P250">
        <f>'QMJHL Raw'!AK250</f>
        <v>0</v>
      </c>
      <c r="Q250">
        <f>'QMJHL Raw'!AN250</f>
        <v>2</v>
      </c>
      <c r="R250">
        <f>'QMJHL Raw'!AQ250</f>
        <v>49</v>
      </c>
      <c r="S250" s="1">
        <f t="shared" si="43"/>
        <v>0</v>
      </c>
      <c r="T250" s="1">
        <f t="shared" si="44"/>
        <v>3.9215686274509802</v>
      </c>
      <c r="U250" s="1">
        <f t="shared" si="45"/>
        <v>96.078431372549019</v>
      </c>
      <c r="V250">
        <f>'QMJHL Raw'!J250</f>
        <v>10</v>
      </c>
      <c r="W250" s="1">
        <f t="shared" si="46"/>
        <v>0.8722578394173317</v>
      </c>
      <c r="X250">
        <f>'QMJHL Raw'!G250</f>
        <v>2</v>
      </c>
      <c r="Y250" s="1">
        <f t="shared" si="47"/>
        <v>0.17445156788346636</v>
      </c>
      <c r="Z250">
        <f>'QMJHL Raw'!AJ250</f>
        <v>0</v>
      </c>
      <c r="AA250">
        <f>'QMJHL Raw'!AM250</f>
        <v>1</v>
      </c>
      <c r="AB250">
        <f>'QMJHL Raw'!AP250</f>
        <v>1</v>
      </c>
      <c r="AC250" s="1">
        <f t="shared" si="48"/>
        <v>3.4364570262417491</v>
      </c>
      <c r="AD250" s="1">
        <f t="shared" si="49"/>
        <v>0.29974765809601372</v>
      </c>
      <c r="AE250" s="1">
        <f t="shared" si="50"/>
        <v>3.9215686274509802</v>
      </c>
      <c r="AF250" s="1">
        <f t="shared" si="51"/>
        <v>6.7381510318465674</v>
      </c>
      <c r="AG250">
        <f>'QMJHL Raw'!AB250</f>
        <v>13.69</v>
      </c>
      <c r="AH250">
        <f>'QMJHL Raw'!AC250</f>
        <v>13.16</v>
      </c>
      <c r="AI250">
        <f>'QMJHL Raw'!AD250</f>
        <v>54.25</v>
      </c>
      <c r="AJ250">
        <f>'QMJHL Raw'!AE250</f>
        <v>48.64</v>
      </c>
    </row>
    <row r="251" spans="1:36" x14ac:dyDescent="0.2">
      <c r="A251" t="str">
        <f>'QMJHL Raw'!B251</f>
        <v>Justin Bergeron</v>
      </c>
      <c r="B251" t="s">
        <v>1749</v>
      </c>
      <c r="C251" t="str">
        <f>'QMJHL Raw'!C251</f>
        <v>D</v>
      </c>
      <c r="D251" t="str">
        <f t="shared" si="39"/>
        <v>D</v>
      </c>
      <c r="E251" t="str">
        <f>IF(ISNUMBER(SEARCH("/",'QMJHL Raw'!D251)),"Multiple",'QMJHL Raw'!D251)</f>
        <v>ROU</v>
      </c>
      <c r="F251" s="2">
        <f ca="1">ROUNDDOWN('QMJHL Raw'!E251+((TODAY()-42993)/365),0)</f>
        <v>17</v>
      </c>
      <c r="G251">
        <f>'QMJHL Raw'!F251</f>
        <v>67</v>
      </c>
      <c r="H251" s="1">
        <f>'QMJHL Raw'!U251</f>
        <v>12.83</v>
      </c>
      <c r="I251" s="1">
        <f>'QMJHL Raw'!T251</f>
        <v>859.69</v>
      </c>
      <c r="J251">
        <f>'QMJHL Raw'!AH251</f>
        <v>38</v>
      </c>
      <c r="K251">
        <f>'QMJHL Raw'!AI251</f>
        <v>38</v>
      </c>
      <c r="L251" s="1">
        <f t="shared" si="40"/>
        <v>2.6521187870046177</v>
      </c>
      <c r="M251" s="1">
        <f t="shared" si="41"/>
        <v>2.6521187870046177</v>
      </c>
      <c r="N251">
        <f>'QMJHL Raw'!L251</f>
        <v>100</v>
      </c>
      <c r="O251" s="1">
        <f t="shared" si="42"/>
        <v>6.9792599658016252</v>
      </c>
      <c r="P251">
        <f>'QMJHL Raw'!AK251</f>
        <v>4</v>
      </c>
      <c r="Q251">
        <f>'QMJHL Raw'!AN251</f>
        <v>6</v>
      </c>
      <c r="R251">
        <f>'QMJHL Raw'!AQ251</f>
        <v>90</v>
      </c>
      <c r="S251" s="1">
        <f t="shared" si="43"/>
        <v>4</v>
      </c>
      <c r="T251" s="1">
        <f t="shared" si="44"/>
        <v>6</v>
      </c>
      <c r="U251" s="1">
        <f t="shared" si="45"/>
        <v>90</v>
      </c>
      <c r="V251">
        <f>'QMJHL Raw'!J251</f>
        <v>11</v>
      </c>
      <c r="W251" s="1">
        <f t="shared" si="46"/>
        <v>0.76771859623817884</v>
      </c>
      <c r="X251">
        <f>'QMJHL Raw'!G251</f>
        <v>7</v>
      </c>
      <c r="Y251" s="1">
        <f t="shared" si="47"/>
        <v>0.48854819760611379</v>
      </c>
      <c r="Z251">
        <f>'QMJHL Raw'!AJ251</f>
        <v>1</v>
      </c>
      <c r="AA251">
        <f>'QMJHL Raw'!AM251</f>
        <v>0</v>
      </c>
      <c r="AB251">
        <f>'QMJHL Raw'!AP251</f>
        <v>6</v>
      </c>
      <c r="AC251" s="1">
        <f t="shared" si="48"/>
        <v>7.7261960103363219</v>
      </c>
      <c r="AD251" s="1">
        <f t="shared" si="49"/>
        <v>0.53923130502876537</v>
      </c>
      <c r="AE251" s="1">
        <f t="shared" si="50"/>
        <v>7.0000000000000009</v>
      </c>
      <c r="AF251" s="1">
        <f t="shared" si="51"/>
        <v>7.726196010336321</v>
      </c>
      <c r="AG251">
        <f>'QMJHL Raw'!AB251</f>
        <v>12.85</v>
      </c>
      <c r="AH251">
        <f>'QMJHL Raw'!AC251</f>
        <v>13.26</v>
      </c>
      <c r="AI251">
        <f>'QMJHL Raw'!AD251</f>
        <v>56.19</v>
      </c>
      <c r="AJ251">
        <f>'QMJHL Raw'!AE251</f>
        <v>47.59</v>
      </c>
    </row>
    <row r="252" spans="1:36" x14ac:dyDescent="0.2">
      <c r="A252" t="str">
        <f>'QMJHL Raw'!B252</f>
        <v>Justin Ducharme</v>
      </c>
      <c r="B252" t="s">
        <v>1749</v>
      </c>
      <c r="C252" t="str">
        <f>'QMJHL Raw'!C252</f>
        <v>RW</v>
      </c>
      <c r="D252" t="str">
        <f t="shared" si="39"/>
        <v>F</v>
      </c>
      <c r="E252" t="str">
        <f>IF(ISNUMBER(SEARCH("/",'QMJHL Raw'!D252)),"Multiple",'QMJHL Raw'!D252)</f>
        <v>BAT</v>
      </c>
      <c r="F252" s="2">
        <f ca="1">ROUNDDOWN('QMJHL Raw'!E252+((TODAY()-42993)/365),0)</f>
        <v>18</v>
      </c>
      <c r="G252">
        <f>'QMJHL Raw'!F252</f>
        <v>53</v>
      </c>
      <c r="H252" s="1">
        <f>'QMJHL Raw'!U252</f>
        <v>10.76</v>
      </c>
      <c r="I252" s="1">
        <f>'QMJHL Raw'!T252</f>
        <v>570.29999999999995</v>
      </c>
      <c r="J252">
        <f>'QMJHL Raw'!AH252</f>
        <v>27</v>
      </c>
      <c r="K252">
        <f>'QMJHL Raw'!AI252</f>
        <v>23</v>
      </c>
      <c r="L252" s="1">
        <f t="shared" si="40"/>
        <v>2.8406102051551816</v>
      </c>
      <c r="M252" s="1">
        <f t="shared" si="41"/>
        <v>2.4197790636507102</v>
      </c>
      <c r="N252">
        <f>'QMJHL Raw'!L252</f>
        <v>81</v>
      </c>
      <c r="O252" s="1">
        <f t="shared" si="42"/>
        <v>8.5218306154655448</v>
      </c>
      <c r="P252">
        <f>'QMJHL Raw'!AK252</f>
        <v>16</v>
      </c>
      <c r="Q252">
        <f>'QMJHL Raw'!AN252</f>
        <v>11</v>
      </c>
      <c r="R252">
        <f>'QMJHL Raw'!AQ252</f>
        <v>54</v>
      </c>
      <c r="S252" s="1">
        <f t="shared" si="43"/>
        <v>19.753086419753085</v>
      </c>
      <c r="T252" s="1">
        <f t="shared" si="44"/>
        <v>13.580246913580247</v>
      </c>
      <c r="U252" s="1">
        <f t="shared" si="45"/>
        <v>66.666666666666657</v>
      </c>
      <c r="V252">
        <f>'QMJHL Raw'!J252</f>
        <v>16</v>
      </c>
      <c r="W252" s="1">
        <f t="shared" si="46"/>
        <v>1.6833245660178855</v>
      </c>
      <c r="X252">
        <f>'QMJHL Raw'!G252</f>
        <v>10</v>
      </c>
      <c r="Y252" s="1">
        <f t="shared" si="47"/>
        <v>1.0520778537611783</v>
      </c>
      <c r="Z252">
        <f>'QMJHL Raw'!AJ252</f>
        <v>5</v>
      </c>
      <c r="AA252">
        <f>'QMJHL Raw'!AM252</f>
        <v>2</v>
      </c>
      <c r="AB252">
        <f>'QMJHL Raw'!AP252</f>
        <v>3</v>
      </c>
      <c r="AC252" s="1">
        <f t="shared" si="48"/>
        <v>9.3532552580516413</v>
      </c>
      <c r="AD252" s="1">
        <f t="shared" si="49"/>
        <v>0.98403527175714278</v>
      </c>
      <c r="AE252" s="1">
        <f t="shared" si="50"/>
        <v>12.345679012345679</v>
      </c>
      <c r="AF252" s="1">
        <f t="shared" si="51"/>
        <v>11.547228713644003</v>
      </c>
      <c r="AG252">
        <f>'QMJHL Raw'!AB252</f>
        <v>13.32</v>
      </c>
      <c r="AH252">
        <f>'QMJHL Raw'!AC252</f>
        <v>13.09</v>
      </c>
      <c r="AI252">
        <f>'QMJHL Raw'!AD252</f>
        <v>58.53</v>
      </c>
      <c r="AJ252">
        <f>'QMJHL Raw'!AE252</f>
        <v>48.43</v>
      </c>
    </row>
    <row r="253" spans="1:36" x14ac:dyDescent="0.2">
      <c r="A253" t="str">
        <f>'QMJHL Raw'!B253</f>
        <v>Justin Lazure</v>
      </c>
      <c r="B253" t="s">
        <v>1749</v>
      </c>
      <c r="C253" t="str">
        <f>'QMJHL Raw'!C253</f>
        <v>LW</v>
      </c>
      <c r="D253" t="str">
        <f t="shared" si="39"/>
        <v>F</v>
      </c>
      <c r="E253" t="str">
        <f>IF(ISNUMBER(SEARCH("/",'QMJHL Raw'!D253)),"Multiple",'QMJHL Raw'!D253)</f>
        <v>Multiple</v>
      </c>
      <c r="F253" s="2">
        <f ca="1">ROUNDDOWN('QMJHL Raw'!E253+((TODAY()-42993)/365),0)</f>
        <v>19</v>
      </c>
      <c r="G253">
        <f>'QMJHL Raw'!F253</f>
        <v>46</v>
      </c>
      <c r="H253" s="1">
        <f>'QMJHL Raw'!U253</f>
        <v>7.96</v>
      </c>
      <c r="I253" s="1">
        <f>'QMJHL Raw'!T253</f>
        <v>366.16</v>
      </c>
      <c r="J253">
        <f>'QMJHL Raw'!AH253</f>
        <v>5</v>
      </c>
      <c r="K253">
        <f>'QMJHL Raw'!AI253</f>
        <v>24</v>
      </c>
      <c r="L253" s="1">
        <f t="shared" si="40"/>
        <v>0.81931396110989729</v>
      </c>
      <c r="M253" s="1">
        <f t="shared" si="41"/>
        <v>3.9327070133275068</v>
      </c>
      <c r="N253">
        <f>'QMJHL Raw'!L253</f>
        <v>36</v>
      </c>
      <c r="O253" s="1">
        <f t="shared" si="42"/>
        <v>5.8990605199912602</v>
      </c>
      <c r="P253">
        <f>'QMJHL Raw'!AK253</f>
        <v>4</v>
      </c>
      <c r="Q253">
        <f>'QMJHL Raw'!AN253</f>
        <v>5</v>
      </c>
      <c r="R253">
        <f>'QMJHL Raw'!AQ253</f>
        <v>27</v>
      </c>
      <c r="S253" s="1">
        <f t="shared" si="43"/>
        <v>11.111111111111111</v>
      </c>
      <c r="T253" s="1">
        <f t="shared" si="44"/>
        <v>13.888888888888889</v>
      </c>
      <c r="U253" s="1">
        <f t="shared" si="45"/>
        <v>75</v>
      </c>
      <c r="V253">
        <f>'QMJHL Raw'!J253</f>
        <v>3</v>
      </c>
      <c r="W253" s="1">
        <f t="shared" si="46"/>
        <v>0.49158837666593835</v>
      </c>
      <c r="X253">
        <f>'QMJHL Raw'!G253</f>
        <v>2</v>
      </c>
      <c r="Y253" s="1">
        <f t="shared" si="47"/>
        <v>0.32772558444395894</v>
      </c>
      <c r="Z253">
        <f>'QMJHL Raw'!AJ253</f>
        <v>0</v>
      </c>
      <c r="AA253">
        <f>'QMJHL Raw'!AM253</f>
        <v>0</v>
      </c>
      <c r="AB253">
        <f>'QMJHL Raw'!AP253</f>
        <v>2</v>
      </c>
      <c r="AC253" s="1">
        <f t="shared" si="48"/>
        <v>3.5888064844000507</v>
      </c>
      <c r="AD253" s="1">
        <f t="shared" si="49"/>
        <v>0.5880718512781381</v>
      </c>
      <c r="AE253" s="1">
        <f t="shared" si="50"/>
        <v>5.5555555555555554</v>
      </c>
      <c r="AF253" s="1">
        <f t="shared" si="51"/>
        <v>9.9689069011112519</v>
      </c>
      <c r="AG253">
        <f>'QMJHL Raw'!AB253</f>
        <v>12.28</v>
      </c>
      <c r="AH253">
        <f>'QMJHL Raw'!AC253</f>
        <v>12.74</v>
      </c>
      <c r="AI253">
        <f>'QMJHL Raw'!AD253</f>
        <v>41.59</v>
      </c>
      <c r="AJ253">
        <f>'QMJHL Raw'!AE253</f>
        <v>51.1</v>
      </c>
    </row>
    <row r="254" spans="1:36" x14ac:dyDescent="0.2">
      <c r="A254" t="str">
        <f>'QMJHL Raw'!B254</f>
        <v>Justin Pare</v>
      </c>
      <c r="B254" t="s">
        <v>1749</v>
      </c>
      <c r="C254" t="str">
        <f>'QMJHL Raw'!C254</f>
        <v>C</v>
      </c>
      <c r="D254" t="str">
        <f t="shared" si="39"/>
        <v>F</v>
      </c>
      <c r="E254" t="str">
        <f>IF(ISNUMBER(SEARCH("/",'QMJHL Raw'!D254)),"Multiple",'QMJHL Raw'!D254)</f>
        <v>Multiple</v>
      </c>
      <c r="F254" s="2">
        <f ca="1">ROUNDDOWN('QMJHL Raw'!E254+((TODAY()-42993)/365),0)</f>
        <v>20</v>
      </c>
      <c r="G254">
        <f>'QMJHL Raw'!F254</f>
        <v>31</v>
      </c>
      <c r="H254" s="1">
        <f>'QMJHL Raw'!U254</f>
        <v>10.49</v>
      </c>
      <c r="I254" s="1">
        <f>'QMJHL Raw'!T254</f>
        <v>325.27999999999997</v>
      </c>
      <c r="J254">
        <f>'QMJHL Raw'!AH254</f>
        <v>17</v>
      </c>
      <c r="K254">
        <f>'QMJHL Raw'!AI254</f>
        <v>11</v>
      </c>
      <c r="L254" s="1">
        <f t="shared" si="40"/>
        <v>3.135759960649287</v>
      </c>
      <c r="M254" s="1">
        <f t="shared" si="41"/>
        <v>2.0290211510083624</v>
      </c>
      <c r="N254">
        <f>'QMJHL Raw'!L254</f>
        <v>13</v>
      </c>
      <c r="O254" s="1">
        <f t="shared" si="42"/>
        <v>2.397934087555337</v>
      </c>
      <c r="P254">
        <f>'QMJHL Raw'!AK254</f>
        <v>4</v>
      </c>
      <c r="Q254">
        <f>'QMJHL Raw'!AN254</f>
        <v>1</v>
      </c>
      <c r="R254">
        <f>'QMJHL Raw'!AQ254</f>
        <v>8</v>
      </c>
      <c r="S254" s="1">
        <f t="shared" si="43"/>
        <v>30.76923076923077</v>
      </c>
      <c r="T254" s="1">
        <f t="shared" si="44"/>
        <v>7.6923076923076925</v>
      </c>
      <c r="U254" s="1">
        <f t="shared" si="45"/>
        <v>61.53846153846154</v>
      </c>
      <c r="V254">
        <f>'QMJHL Raw'!J254</f>
        <v>5</v>
      </c>
      <c r="W254" s="1">
        <f t="shared" si="46"/>
        <v>0.92228234136743736</v>
      </c>
      <c r="X254">
        <f>'QMJHL Raw'!G254</f>
        <v>4</v>
      </c>
      <c r="Y254" s="1">
        <f t="shared" si="47"/>
        <v>0.73782587309394987</v>
      </c>
      <c r="Z254">
        <f>'QMJHL Raw'!AJ254</f>
        <v>2</v>
      </c>
      <c r="AA254">
        <f>'QMJHL Raw'!AM254</f>
        <v>1</v>
      </c>
      <c r="AB254">
        <f>'QMJHL Raw'!AP254</f>
        <v>1</v>
      </c>
      <c r="AC254" s="1">
        <f t="shared" si="48"/>
        <v>1.6798851595117803</v>
      </c>
      <c r="AD254" s="1">
        <f t="shared" si="49"/>
        <v>0.30986568362858713</v>
      </c>
      <c r="AE254" s="1">
        <f t="shared" si="50"/>
        <v>30.76923076923077</v>
      </c>
      <c r="AF254" s="1">
        <f t="shared" si="51"/>
        <v>12.922193534706002</v>
      </c>
      <c r="AG254">
        <f>'QMJHL Raw'!AB254</f>
        <v>12.33</v>
      </c>
      <c r="AH254">
        <f>'QMJHL Raw'!AC254</f>
        <v>12.7</v>
      </c>
      <c r="AI254">
        <f>'QMJHL Raw'!AD254</f>
        <v>54.95</v>
      </c>
      <c r="AJ254">
        <f>'QMJHL Raw'!AE254</f>
        <v>47.42</v>
      </c>
    </row>
    <row r="255" spans="1:36" x14ac:dyDescent="0.2">
      <c r="A255" t="str">
        <f>'QMJHL Raw'!B255</f>
        <v>Karl Boudrias</v>
      </c>
      <c r="B255" t="s">
        <v>1749</v>
      </c>
      <c r="C255" t="str">
        <f>'QMJHL Raw'!C255</f>
        <v>D</v>
      </c>
      <c r="D255" t="str">
        <f t="shared" si="39"/>
        <v>D</v>
      </c>
      <c r="E255" t="str">
        <f>IF(ISNUMBER(SEARCH("/",'QMJHL Raw'!D255)),"Multiple",'QMJHL Raw'!D255)</f>
        <v>Multiple</v>
      </c>
      <c r="F255" s="2">
        <f ca="1">ROUNDDOWN('QMJHL Raw'!E255+((TODAY()-42993)/365),0)</f>
        <v>18</v>
      </c>
      <c r="G255">
        <f>'QMJHL Raw'!F255</f>
        <v>60</v>
      </c>
      <c r="H255" s="1">
        <f>'QMJHL Raw'!U255</f>
        <v>13.97</v>
      </c>
      <c r="I255" s="1">
        <f>'QMJHL Raw'!T255</f>
        <v>838.02</v>
      </c>
      <c r="J255">
        <f>'QMJHL Raw'!AH255</f>
        <v>28</v>
      </c>
      <c r="K255">
        <f>'QMJHL Raw'!AI255</f>
        <v>61</v>
      </c>
      <c r="L255" s="1">
        <f t="shared" si="40"/>
        <v>2.0047254242142194</v>
      </c>
      <c r="M255" s="1">
        <f t="shared" si="41"/>
        <v>4.3674375313238354</v>
      </c>
      <c r="N255">
        <f>'QMJHL Raw'!L255</f>
        <v>57</v>
      </c>
      <c r="O255" s="1">
        <f t="shared" si="42"/>
        <v>4.0810481850075178</v>
      </c>
      <c r="P255">
        <f>'QMJHL Raw'!AK255</f>
        <v>1</v>
      </c>
      <c r="Q255">
        <f>'QMJHL Raw'!AN255</f>
        <v>2</v>
      </c>
      <c r="R255">
        <f>'QMJHL Raw'!AQ255</f>
        <v>54</v>
      </c>
      <c r="S255" s="1">
        <f t="shared" si="43"/>
        <v>1.7543859649122806</v>
      </c>
      <c r="T255" s="1">
        <f t="shared" si="44"/>
        <v>3.5087719298245612</v>
      </c>
      <c r="U255" s="1">
        <f t="shared" si="45"/>
        <v>94.73684210526315</v>
      </c>
      <c r="V255">
        <f>'QMJHL Raw'!J255</f>
        <v>5</v>
      </c>
      <c r="W255" s="1">
        <f t="shared" si="46"/>
        <v>0.35798668289539631</v>
      </c>
      <c r="X255">
        <f>'QMJHL Raw'!G255</f>
        <v>2</v>
      </c>
      <c r="Y255" s="1">
        <f t="shared" si="47"/>
        <v>0.14319467315815854</v>
      </c>
      <c r="Z255">
        <f>'QMJHL Raw'!AJ255</f>
        <v>0</v>
      </c>
      <c r="AA255">
        <f>'QMJHL Raw'!AM255</f>
        <v>0</v>
      </c>
      <c r="AB255">
        <f>'QMJHL Raw'!AP255</f>
        <v>2</v>
      </c>
      <c r="AC255" s="1">
        <f t="shared" si="48"/>
        <v>4.0002437655522165</v>
      </c>
      <c r="AD255" s="1">
        <f t="shared" si="49"/>
        <v>0.28640679928060547</v>
      </c>
      <c r="AE255" s="1">
        <f t="shared" si="50"/>
        <v>3.5087719298245612</v>
      </c>
      <c r="AF255" s="1">
        <f t="shared" si="51"/>
        <v>7.0179715185126588</v>
      </c>
      <c r="AG255">
        <f>'QMJHL Raw'!AB255</f>
        <v>12.74</v>
      </c>
      <c r="AH255">
        <f>'QMJHL Raw'!AC255</f>
        <v>12.96</v>
      </c>
      <c r="AI255">
        <f>'QMJHL Raw'!AD255</f>
        <v>38.68</v>
      </c>
      <c r="AJ255">
        <f>'QMJHL Raw'!AE255</f>
        <v>52.56</v>
      </c>
    </row>
    <row r="256" spans="1:36" x14ac:dyDescent="0.2">
      <c r="A256" t="str">
        <f>'QMJHL Raw'!B256</f>
        <v>Keenan MacIsaac</v>
      </c>
      <c r="B256" t="s">
        <v>1749</v>
      </c>
      <c r="C256" t="str">
        <f>'QMJHL Raw'!C256</f>
        <v>D</v>
      </c>
      <c r="D256" t="str">
        <f t="shared" si="39"/>
        <v>D</v>
      </c>
      <c r="E256" t="str">
        <f>IF(ISNUMBER(SEARCH("/",'QMJHL Raw'!D256)),"Multiple",'QMJHL Raw'!D256)</f>
        <v>BAT</v>
      </c>
      <c r="F256" s="2">
        <f ca="1">ROUNDDOWN('QMJHL Raw'!E256+((TODAY()-42993)/365),0)</f>
        <v>19</v>
      </c>
      <c r="G256">
        <f>'QMJHL Raw'!F256</f>
        <v>68</v>
      </c>
      <c r="H256" s="1">
        <f>'QMJHL Raw'!U256</f>
        <v>14.59</v>
      </c>
      <c r="I256" s="1">
        <f>'QMJHL Raw'!T256</f>
        <v>991.84</v>
      </c>
      <c r="J256">
        <f>'QMJHL Raw'!AH256</f>
        <v>56</v>
      </c>
      <c r="K256">
        <f>'QMJHL Raw'!AI256</f>
        <v>48</v>
      </c>
      <c r="L256" s="1">
        <f t="shared" si="40"/>
        <v>3.3876431682529442</v>
      </c>
      <c r="M256" s="1">
        <f t="shared" si="41"/>
        <v>2.9036941442168094</v>
      </c>
      <c r="N256">
        <f>'QMJHL Raw'!L256</f>
        <v>83</v>
      </c>
      <c r="O256" s="1">
        <f t="shared" si="42"/>
        <v>5.0209711243748991</v>
      </c>
      <c r="P256">
        <f>'QMJHL Raw'!AK256</f>
        <v>2</v>
      </c>
      <c r="Q256">
        <f>'QMJHL Raw'!AN256</f>
        <v>0</v>
      </c>
      <c r="R256">
        <f>'QMJHL Raw'!AQ256</f>
        <v>81</v>
      </c>
      <c r="S256" s="1">
        <f t="shared" si="43"/>
        <v>2.4096385542168677</v>
      </c>
      <c r="T256" s="1">
        <f t="shared" si="44"/>
        <v>0</v>
      </c>
      <c r="U256" s="1">
        <f t="shared" si="45"/>
        <v>97.590361445783131</v>
      </c>
      <c r="V256">
        <f>'QMJHL Raw'!J256</f>
        <v>8</v>
      </c>
      <c r="W256" s="1">
        <f t="shared" si="46"/>
        <v>0.48394902403613482</v>
      </c>
      <c r="X256">
        <f>'QMJHL Raw'!G256</f>
        <v>1</v>
      </c>
      <c r="Y256" s="1">
        <f t="shared" si="47"/>
        <v>6.0493628004516853E-2</v>
      </c>
      <c r="Z256">
        <f>'QMJHL Raw'!AJ256</f>
        <v>0</v>
      </c>
      <c r="AA256">
        <f>'QMJHL Raw'!AM256</f>
        <v>0</v>
      </c>
      <c r="AB256">
        <f>'QMJHL Raw'!AP256</f>
        <v>1</v>
      </c>
      <c r="AC256" s="1">
        <f t="shared" si="48"/>
        <v>5.5888833983584174</v>
      </c>
      <c r="AD256" s="1">
        <f t="shared" si="49"/>
        <v>0.33809183326091408</v>
      </c>
      <c r="AE256" s="1">
        <f t="shared" si="50"/>
        <v>1.2048192771084338</v>
      </c>
      <c r="AF256" s="1">
        <f t="shared" si="51"/>
        <v>6.7335944558535141</v>
      </c>
      <c r="AG256">
        <f>'QMJHL Raw'!AB256</f>
        <v>12.63</v>
      </c>
      <c r="AH256">
        <f>'QMJHL Raw'!AC256</f>
        <v>12.79</v>
      </c>
      <c r="AI256">
        <f>'QMJHL Raw'!AD256</f>
        <v>58.48</v>
      </c>
      <c r="AJ256">
        <f>'QMJHL Raw'!AE256</f>
        <v>47.78</v>
      </c>
    </row>
    <row r="257" spans="1:36" x14ac:dyDescent="0.2">
      <c r="A257" t="str">
        <f>'QMJHL Raw'!B257</f>
        <v>Keith Getson</v>
      </c>
      <c r="B257" t="s">
        <v>1749</v>
      </c>
      <c r="C257" t="str">
        <f>'QMJHL Raw'!C257</f>
        <v>LW</v>
      </c>
      <c r="D257" t="str">
        <f t="shared" si="39"/>
        <v>F</v>
      </c>
      <c r="E257" t="str">
        <f>IF(ISNUMBER(SEARCH("/",'QMJHL Raw'!D257)),"Multiple",'QMJHL Raw'!D257)</f>
        <v>CHA</v>
      </c>
      <c r="F257" s="2">
        <f ca="1">ROUNDDOWN('QMJHL Raw'!E257+((TODAY()-42993)/365),0)</f>
        <v>20</v>
      </c>
      <c r="G257">
        <f>'QMJHL Raw'!F257</f>
        <v>68</v>
      </c>
      <c r="H257" s="1">
        <f>'QMJHL Raw'!U257</f>
        <v>12.24</v>
      </c>
      <c r="I257" s="1">
        <f>'QMJHL Raw'!T257</f>
        <v>832.17</v>
      </c>
      <c r="J257">
        <f>'QMJHL Raw'!AH257</f>
        <v>39</v>
      </c>
      <c r="K257">
        <f>'QMJHL Raw'!AI257</f>
        <v>34</v>
      </c>
      <c r="L257" s="1">
        <f t="shared" si="40"/>
        <v>2.811925447925304</v>
      </c>
      <c r="M257" s="1">
        <f t="shared" si="41"/>
        <v>2.4514221853707774</v>
      </c>
      <c r="N257">
        <f>'QMJHL Raw'!L257</f>
        <v>124</v>
      </c>
      <c r="O257" s="1">
        <f t="shared" si="42"/>
        <v>8.9404809113522496</v>
      </c>
      <c r="P257">
        <f>'QMJHL Raw'!AK257</f>
        <v>17</v>
      </c>
      <c r="Q257">
        <f>'QMJHL Raw'!AN257</f>
        <v>24</v>
      </c>
      <c r="R257">
        <f>'QMJHL Raw'!AQ257</f>
        <v>83</v>
      </c>
      <c r="S257" s="1">
        <f t="shared" si="43"/>
        <v>13.709677419354838</v>
      </c>
      <c r="T257" s="1">
        <f t="shared" si="44"/>
        <v>19.35483870967742</v>
      </c>
      <c r="U257" s="1">
        <f t="shared" si="45"/>
        <v>66.935483870967744</v>
      </c>
      <c r="V257">
        <f>'QMJHL Raw'!J257</f>
        <v>22</v>
      </c>
      <c r="W257" s="1">
        <f t="shared" si="46"/>
        <v>1.5862143552399148</v>
      </c>
      <c r="X257">
        <f>'QMJHL Raw'!G257</f>
        <v>9</v>
      </c>
      <c r="Y257" s="1">
        <f t="shared" si="47"/>
        <v>0.64890587259814703</v>
      </c>
      <c r="Z257">
        <f>'QMJHL Raw'!AJ257</f>
        <v>2</v>
      </c>
      <c r="AA257">
        <f>'QMJHL Raw'!AM257</f>
        <v>3</v>
      </c>
      <c r="AB257">
        <f>'QMJHL Raw'!AP257</f>
        <v>4</v>
      </c>
      <c r="AC257" s="1">
        <f t="shared" si="48"/>
        <v>13.749001803670254</v>
      </c>
      <c r="AD257" s="1">
        <f t="shared" si="49"/>
        <v>0.99131200141823816</v>
      </c>
      <c r="AE257" s="1">
        <f t="shared" si="50"/>
        <v>7.2580645161290329</v>
      </c>
      <c r="AF257" s="1">
        <f t="shared" si="51"/>
        <v>11.087904680379236</v>
      </c>
      <c r="AG257">
        <f>'QMJHL Raw'!AB257</f>
        <v>13.3</v>
      </c>
      <c r="AH257">
        <f>'QMJHL Raw'!AC257</f>
        <v>13.43</v>
      </c>
      <c r="AI257">
        <f>'QMJHL Raw'!AD257</f>
        <v>52.13</v>
      </c>
      <c r="AJ257">
        <f>'QMJHL Raw'!AE257</f>
        <v>48.9</v>
      </c>
    </row>
    <row r="258" spans="1:36" x14ac:dyDescent="0.2">
      <c r="A258" t="str">
        <f>'QMJHL Raw'!B258</f>
        <v>Kelly Klima</v>
      </c>
      <c r="B258" t="s">
        <v>1749</v>
      </c>
      <c r="C258" t="str">
        <f>'QMJHL Raw'!C258</f>
        <v>RW</v>
      </c>
      <c r="D258" t="str">
        <f t="shared" si="39"/>
        <v>F</v>
      </c>
      <c r="E258" t="str">
        <f>IF(ISNUMBER(SEARCH("/",'QMJHL Raw'!D258)),"Multiple",'QMJHL Raw'!D258)</f>
        <v>CHI</v>
      </c>
      <c r="F258" s="2">
        <f ca="1">ROUNDDOWN('QMJHL Raw'!E258+((TODAY()-42993)/365),0)</f>
        <v>20</v>
      </c>
      <c r="G258">
        <f>'QMJHL Raw'!F258</f>
        <v>58</v>
      </c>
      <c r="H258" s="1">
        <f>'QMJHL Raw'!U258</f>
        <v>12.63</v>
      </c>
      <c r="I258" s="1">
        <f>'QMJHL Raw'!T258</f>
        <v>732.71</v>
      </c>
      <c r="J258">
        <f>'QMJHL Raw'!AH258</f>
        <v>31</v>
      </c>
      <c r="K258">
        <f>'QMJHL Raw'!AI258</f>
        <v>37</v>
      </c>
      <c r="L258" s="1">
        <f t="shared" si="40"/>
        <v>2.5385213795362418</v>
      </c>
      <c r="M258" s="1">
        <f t="shared" si="41"/>
        <v>3.0298480981561595</v>
      </c>
      <c r="N258">
        <f>'QMJHL Raw'!L258</f>
        <v>94</v>
      </c>
      <c r="O258" s="1">
        <f t="shared" si="42"/>
        <v>7.697451925045379</v>
      </c>
      <c r="P258">
        <f>'QMJHL Raw'!AK258</f>
        <v>4</v>
      </c>
      <c r="Q258">
        <f>'QMJHL Raw'!AN258</f>
        <v>13</v>
      </c>
      <c r="R258">
        <f>'QMJHL Raw'!AQ258</f>
        <v>77</v>
      </c>
      <c r="S258" s="1">
        <f t="shared" si="43"/>
        <v>4.2553191489361701</v>
      </c>
      <c r="T258" s="1">
        <f t="shared" si="44"/>
        <v>13.829787234042554</v>
      </c>
      <c r="U258" s="1">
        <f t="shared" si="45"/>
        <v>81.914893617021278</v>
      </c>
      <c r="V258">
        <f>'QMJHL Raw'!J258</f>
        <v>18</v>
      </c>
      <c r="W258" s="1">
        <f t="shared" si="46"/>
        <v>1.4739801558597534</v>
      </c>
      <c r="X258">
        <f>'QMJHL Raw'!G258</f>
        <v>13</v>
      </c>
      <c r="Y258" s="1">
        <f t="shared" si="47"/>
        <v>1.0645412236764886</v>
      </c>
      <c r="Z258">
        <f>'QMJHL Raw'!AJ258</f>
        <v>1</v>
      </c>
      <c r="AA258">
        <f>'QMJHL Raw'!AM258</f>
        <v>3</v>
      </c>
      <c r="AB258">
        <f>'QMJHL Raw'!AP258</f>
        <v>9</v>
      </c>
      <c r="AC258" s="1">
        <f t="shared" si="48"/>
        <v>8.1606733459632075</v>
      </c>
      <c r="AD258" s="1">
        <f t="shared" si="49"/>
        <v>0.66825947613352132</v>
      </c>
      <c r="AE258" s="1">
        <f t="shared" si="50"/>
        <v>13.829787234042554</v>
      </c>
      <c r="AF258" s="1">
        <f t="shared" si="51"/>
        <v>8.6815673893225611</v>
      </c>
      <c r="AG258">
        <f>'QMJHL Raw'!AB258</f>
        <v>13.12</v>
      </c>
      <c r="AH258">
        <f>'QMJHL Raw'!AC258</f>
        <v>13.32</v>
      </c>
      <c r="AI258">
        <f>'QMJHL Raw'!AD258</f>
        <v>47.7</v>
      </c>
      <c r="AJ258">
        <f>'QMJHL Raw'!AE258</f>
        <v>51.34</v>
      </c>
    </row>
    <row r="259" spans="1:36" x14ac:dyDescent="0.2">
      <c r="A259" t="str">
        <f>'QMJHL Raw'!B259</f>
        <v>Kevin Bahl</v>
      </c>
      <c r="B259" t="s">
        <v>1749</v>
      </c>
      <c r="C259" t="str">
        <f>'QMJHL Raw'!C259</f>
        <v>D</v>
      </c>
      <c r="D259" t="str">
        <f t="shared" ref="D259:D322" si="52">IF(C259="D",C259,"F")</f>
        <v>D</v>
      </c>
      <c r="E259" t="str">
        <f>IF(ISNUMBER(SEARCH("/",'QMJHL Raw'!D259)),"Multiple",'QMJHL Raw'!D259)</f>
        <v>OTT</v>
      </c>
      <c r="F259" s="2">
        <f ca="1">ROUNDDOWN('QMJHL Raw'!E259+((TODAY()-42993)/365),0)</f>
        <v>2017</v>
      </c>
      <c r="G259">
        <f>'QMJHL Raw'!F259</f>
        <v>2</v>
      </c>
      <c r="H259" s="1">
        <f>'QMJHL Raw'!U259</f>
        <v>21.76</v>
      </c>
      <c r="I259" s="1">
        <f>'QMJHL Raw'!T259</f>
        <v>43.52</v>
      </c>
      <c r="J259">
        <f>'QMJHL Raw'!AH259</f>
        <v>1</v>
      </c>
      <c r="K259">
        <f>'QMJHL Raw'!AI259</f>
        <v>4</v>
      </c>
      <c r="L259" s="1">
        <f t="shared" ref="L259:L322" si="53">J259/I259*60</f>
        <v>1.3786764705882353</v>
      </c>
      <c r="M259" s="1">
        <f t="shared" ref="M259:M322" si="54">K259/I259*60</f>
        <v>5.5147058823529411</v>
      </c>
      <c r="N259">
        <f>'QMJHL Raw'!L259</f>
        <v>0</v>
      </c>
      <c r="O259" s="1">
        <f t="shared" ref="O259:O322" si="55">(N259/I259)*60</f>
        <v>0</v>
      </c>
      <c r="P259">
        <f>'QMJHL Raw'!AK259</f>
        <v>0</v>
      </c>
      <c r="Q259">
        <f>'QMJHL Raw'!AN259</f>
        <v>0</v>
      </c>
      <c r="R259">
        <f>'QMJHL Raw'!AQ259</f>
        <v>0</v>
      </c>
      <c r="S259" s="1" t="e">
        <f t="shared" ref="S259:S322" si="56">(P259/N259)*100</f>
        <v>#DIV/0!</v>
      </c>
      <c r="T259" s="1" t="e">
        <f t="shared" ref="T259:T322" si="57">(Q259/N259)*100</f>
        <v>#DIV/0!</v>
      </c>
      <c r="U259" s="1" t="e">
        <f t="shared" ref="U259:U322" si="58">(R259/N259)*100</f>
        <v>#DIV/0!</v>
      </c>
      <c r="V259">
        <f>'QMJHL Raw'!J259</f>
        <v>0</v>
      </c>
      <c r="W259" s="1">
        <f t="shared" ref="W259:W322" si="59">(V259/I259)*60</f>
        <v>0</v>
      </c>
      <c r="X259">
        <f>'QMJHL Raw'!G259</f>
        <v>0</v>
      </c>
      <c r="Y259" s="1">
        <f t="shared" ref="Y259:Y322" si="60">(X259/I259)*60</f>
        <v>0</v>
      </c>
      <c r="Z259">
        <f>'QMJHL Raw'!AJ259</f>
        <v>0</v>
      </c>
      <c r="AA259">
        <f>'QMJHL Raw'!AM259</f>
        <v>0</v>
      </c>
      <c r="AB259">
        <f>'QMJHL Raw'!AP259</f>
        <v>0</v>
      </c>
      <c r="AC259" s="1">
        <f t="shared" ref="AC259:AC322" si="61">(P259*(SUM(Z:Z)/SUM(P:P)))+(Q259*(SUM(AA:AA)/SUM(Q:Q)))+(R259*(SUM(AB:AB)/SUM(R:R)))</f>
        <v>0</v>
      </c>
      <c r="AD259" s="1">
        <f t="shared" ref="AD259:AD322" si="62">(AC259/I259)*60</f>
        <v>0</v>
      </c>
      <c r="AE259" s="1" t="e">
        <f t="shared" ref="AE259:AE322" si="63">(X259/N259)*100</f>
        <v>#DIV/0!</v>
      </c>
      <c r="AF259" s="1" t="e">
        <f t="shared" ref="AF259:AF322" si="64">((((SUM(Z:Z)/SUM(P:P))/SUM(P259:R259))*P259)+(((SUM(AA:AA)/SUM(Q:Q))/SUM(P259:R259))*Q259)+(((SUM(AB:AB)/SUM(R:R))/SUM(P259:R259))*R259))*100</f>
        <v>#DIV/0!</v>
      </c>
      <c r="AG259">
        <f>'QMJHL Raw'!AB259</f>
        <v>21.22</v>
      </c>
      <c r="AH259">
        <f>'QMJHL Raw'!AC259</f>
        <v>13.07</v>
      </c>
      <c r="AI259">
        <f>'QMJHL Raw'!AD259</f>
        <v>31.67</v>
      </c>
      <c r="AJ259">
        <f>'QMJHL Raw'!AE259</f>
        <v>57.37</v>
      </c>
    </row>
    <row r="260" spans="1:36" x14ac:dyDescent="0.2">
      <c r="A260" t="str">
        <f>'QMJHL Raw'!B260</f>
        <v>Kevin Gilbert</v>
      </c>
      <c r="B260" t="s">
        <v>1749</v>
      </c>
      <c r="C260" t="str">
        <f>'QMJHL Raw'!C260</f>
        <v>RW</v>
      </c>
      <c r="D260" t="str">
        <f t="shared" si="52"/>
        <v>F</v>
      </c>
      <c r="E260" t="str">
        <f>IF(ISNUMBER(SEARCH("/",'QMJHL Raw'!D260)),"Multiple",'QMJHL Raw'!D260)</f>
        <v>SHE</v>
      </c>
      <c r="F260" s="2">
        <f ca="1">ROUNDDOWN('QMJHL Raw'!E260+((TODAY()-42993)/365),0)</f>
        <v>20</v>
      </c>
      <c r="G260">
        <f>'QMJHL Raw'!F260</f>
        <v>57</v>
      </c>
      <c r="H260" s="1">
        <f>'QMJHL Raw'!U260</f>
        <v>10.83</v>
      </c>
      <c r="I260" s="1">
        <f>'QMJHL Raw'!T260</f>
        <v>617.39</v>
      </c>
      <c r="J260">
        <f>'QMJHL Raw'!AH260</f>
        <v>22</v>
      </c>
      <c r="K260">
        <f>'QMJHL Raw'!AI260</f>
        <v>29</v>
      </c>
      <c r="L260" s="1">
        <f t="shared" si="53"/>
        <v>2.1380326859845478</v>
      </c>
      <c r="M260" s="1">
        <f t="shared" si="54"/>
        <v>2.818315813343268</v>
      </c>
      <c r="N260">
        <f>'QMJHL Raw'!L260</f>
        <v>93</v>
      </c>
      <c r="O260" s="1">
        <f t="shared" si="55"/>
        <v>9.0380472634801343</v>
      </c>
      <c r="P260">
        <f>'QMJHL Raw'!AK260</f>
        <v>14</v>
      </c>
      <c r="Q260">
        <f>'QMJHL Raw'!AN260</f>
        <v>20</v>
      </c>
      <c r="R260">
        <f>'QMJHL Raw'!AQ260</f>
        <v>59</v>
      </c>
      <c r="S260" s="1">
        <f t="shared" si="56"/>
        <v>15.053763440860216</v>
      </c>
      <c r="T260" s="1">
        <f t="shared" si="57"/>
        <v>21.50537634408602</v>
      </c>
      <c r="U260" s="1">
        <f t="shared" si="58"/>
        <v>63.44086021505376</v>
      </c>
      <c r="V260">
        <f>'QMJHL Raw'!J260</f>
        <v>15</v>
      </c>
      <c r="W260" s="1">
        <f t="shared" si="59"/>
        <v>1.4577495586258282</v>
      </c>
      <c r="X260">
        <f>'QMJHL Raw'!G260</f>
        <v>6</v>
      </c>
      <c r="Y260" s="1">
        <f t="shared" si="60"/>
        <v>0.58309982345033118</v>
      </c>
      <c r="Z260">
        <f>'QMJHL Raw'!AJ260</f>
        <v>4</v>
      </c>
      <c r="AA260">
        <f>'QMJHL Raw'!AM260</f>
        <v>1</v>
      </c>
      <c r="AB260">
        <f>'QMJHL Raw'!AP260</f>
        <v>1</v>
      </c>
      <c r="AC260" s="1">
        <f t="shared" si="61"/>
        <v>10.777073770672764</v>
      </c>
      <c r="AD260" s="1">
        <f t="shared" si="62"/>
        <v>1.047351635498414</v>
      </c>
      <c r="AE260" s="1">
        <f t="shared" si="63"/>
        <v>6.4516129032258061</v>
      </c>
      <c r="AF260" s="1">
        <f t="shared" si="64"/>
        <v>11.588251366314802</v>
      </c>
      <c r="AG260">
        <f>'QMJHL Raw'!AB260</f>
        <v>13.28</v>
      </c>
      <c r="AH260">
        <f>'QMJHL Raw'!AC260</f>
        <v>12.94</v>
      </c>
      <c r="AI260">
        <f>'QMJHL Raw'!AD260</f>
        <v>52.6</v>
      </c>
      <c r="AJ260">
        <f>'QMJHL Raw'!AE260</f>
        <v>52.48</v>
      </c>
    </row>
    <row r="261" spans="1:36" x14ac:dyDescent="0.2">
      <c r="A261" t="str">
        <f>'QMJHL Raw'!B261</f>
        <v>Kevin Gursoy</v>
      </c>
      <c r="B261" t="s">
        <v>1749</v>
      </c>
      <c r="C261" t="str">
        <f>'QMJHL Raw'!C261</f>
        <v>LW</v>
      </c>
      <c r="D261" t="str">
        <f t="shared" si="52"/>
        <v>F</v>
      </c>
      <c r="E261" t="str">
        <f>IF(ISNUMBER(SEARCH("/",'QMJHL Raw'!D261)),"Multiple",'QMJHL Raw'!D261)</f>
        <v>SNB</v>
      </c>
      <c r="F261" s="2">
        <f ca="1">ROUNDDOWN('QMJHL Raw'!E261+((TODAY()-42993)/365),0)</f>
        <v>18</v>
      </c>
      <c r="G261">
        <f>'QMJHL Raw'!F261</f>
        <v>60</v>
      </c>
      <c r="H261" s="1">
        <f>'QMJHL Raw'!U261</f>
        <v>12.13</v>
      </c>
      <c r="I261" s="1">
        <f>'QMJHL Raw'!T261</f>
        <v>727.85</v>
      </c>
      <c r="J261">
        <f>'QMJHL Raw'!AH261</f>
        <v>30</v>
      </c>
      <c r="K261">
        <f>'QMJHL Raw'!AI261</f>
        <v>46</v>
      </c>
      <c r="L261" s="1">
        <f t="shared" si="53"/>
        <v>2.4730370268599295</v>
      </c>
      <c r="M261" s="1">
        <f t="shared" si="54"/>
        <v>3.7919901078518921</v>
      </c>
      <c r="N261">
        <f>'QMJHL Raw'!L261</f>
        <v>67</v>
      </c>
      <c r="O261" s="1">
        <f t="shared" si="55"/>
        <v>5.5231160266538435</v>
      </c>
      <c r="P261">
        <f>'QMJHL Raw'!AK261</f>
        <v>11</v>
      </c>
      <c r="Q261">
        <f>'QMJHL Raw'!AN261</f>
        <v>10</v>
      </c>
      <c r="R261">
        <f>'QMJHL Raw'!AQ261</f>
        <v>46</v>
      </c>
      <c r="S261" s="1">
        <f t="shared" si="56"/>
        <v>16.417910447761194</v>
      </c>
      <c r="T261" s="1">
        <f t="shared" si="57"/>
        <v>14.925373134328357</v>
      </c>
      <c r="U261" s="1">
        <f t="shared" si="58"/>
        <v>68.656716417910445</v>
      </c>
      <c r="V261">
        <f>'QMJHL Raw'!J261</f>
        <v>10</v>
      </c>
      <c r="W261" s="1">
        <f t="shared" si="59"/>
        <v>0.82434567561997651</v>
      </c>
      <c r="X261">
        <f>'QMJHL Raw'!G261</f>
        <v>7</v>
      </c>
      <c r="Y261" s="1">
        <f t="shared" si="60"/>
        <v>0.57704197293398363</v>
      </c>
      <c r="Z261">
        <f>'QMJHL Raw'!AJ261</f>
        <v>4</v>
      </c>
      <c r="AA261">
        <f>'QMJHL Raw'!AM261</f>
        <v>1</v>
      </c>
      <c r="AB261">
        <f>'QMJHL Raw'!AP261</f>
        <v>2</v>
      </c>
      <c r="AC261" s="1">
        <f t="shared" si="61"/>
        <v>7.4237601141404852</v>
      </c>
      <c r="AD261" s="1">
        <f t="shared" si="62"/>
        <v>0.61197445469317724</v>
      </c>
      <c r="AE261" s="1">
        <f t="shared" si="63"/>
        <v>10.44776119402985</v>
      </c>
      <c r="AF261" s="1">
        <f t="shared" si="64"/>
        <v>11.080238976329081</v>
      </c>
      <c r="AG261">
        <f>'QMJHL Raw'!AB261</f>
        <v>13.22</v>
      </c>
      <c r="AH261">
        <f>'QMJHL Raw'!AC261</f>
        <v>13.34</v>
      </c>
      <c r="AI261">
        <f>'QMJHL Raw'!AD261</f>
        <v>39.380000000000003</v>
      </c>
      <c r="AJ261">
        <f>'QMJHL Raw'!AE261</f>
        <v>52.2</v>
      </c>
    </row>
    <row r="262" spans="1:36" x14ac:dyDescent="0.2">
      <c r="A262" t="str">
        <f>'QMJHL Raw'!B262</f>
        <v>Kevin Klima</v>
      </c>
      <c r="B262" t="s">
        <v>1749</v>
      </c>
      <c r="C262" t="str">
        <f>'QMJHL Raw'!C262</f>
        <v>C</v>
      </c>
      <c r="D262" t="str">
        <f t="shared" si="52"/>
        <v>F</v>
      </c>
      <c r="E262" t="str">
        <f>IF(ISNUMBER(SEARCH("/",'QMJHL Raw'!D262)),"Multiple",'QMJHL Raw'!D262)</f>
        <v>CHI</v>
      </c>
      <c r="F262" s="2">
        <f ca="1">ROUNDDOWN('QMJHL Raw'!E262+((TODAY()-42993)/365),0)</f>
        <v>20</v>
      </c>
      <c r="G262">
        <f>'QMJHL Raw'!F262</f>
        <v>68</v>
      </c>
      <c r="H262" s="1">
        <f>'QMJHL Raw'!U262</f>
        <v>14.32</v>
      </c>
      <c r="I262" s="1">
        <f>'QMJHL Raw'!T262</f>
        <v>974.07</v>
      </c>
      <c r="J262">
        <f>'QMJHL Raw'!AH262</f>
        <v>56</v>
      </c>
      <c r="K262">
        <f>'QMJHL Raw'!AI262</f>
        <v>39</v>
      </c>
      <c r="L262" s="1">
        <f t="shared" si="53"/>
        <v>3.449444085127352</v>
      </c>
      <c r="M262" s="1">
        <f t="shared" si="54"/>
        <v>2.4022914164279774</v>
      </c>
      <c r="N262">
        <f>'QMJHL Raw'!L262</f>
        <v>139</v>
      </c>
      <c r="O262" s="1">
        <f t="shared" si="55"/>
        <v>8.562012997012534</v>
      </c>
      <c r="P262">
        <f>'QMJHL Raw'!AK262</f>
        <v>11</v>
      </c>
      <c r="Q262">
        <f>'QMJHL Raw'!AN262</f>
        <v>8</v>
      </c>
      <c r="R262">
        <f>'QMJHL Raw'!AQ262</f>
        <v>120</v>
      </c>
      <c r="S262" s="1">
        <f t="shared" si="56"/>
        <v>7.9136690647482011</v>
      </c>
      <c r="T262" s="1">
        <f t="shared" si="57"/>
        <v>5.755395683453238</v>
      </c>
      <c r="U262" s="1">
        <f t="shared" si="58"/>
        <v>86.330935251798564</v>
      </c>
      <c r="V262">
        <f>'QMJHL Raw'!J262</f>
        <v>37</v>
      </c>
      <c r="W262" s="1">
        <f t="shared" si="59"/>
        <v>2.2790969848162863</v>
      </c>
      <c r="X262">
        <f>'QMJHL Raw'!G262</f>
        <v>20</v>
      </c>
      <c r="Y262" s="1">
        <f t="shared" si="60"/>
        <v>1.2319443161169112</v>
      </c>
      <c r="Z262">
        <f>'QMJHL Raw'!AJ262</f>
        <v>3</v>
      </c>
      <c r="AA262">
        <f>'QMJHL Raw'!AM262</f>
        <v>2</v>
      </c>
      <c r="AB262">
        <f>'QMJHL Raw'!AP262</f>
        <v>15</v>
      </c>
      <c r="AC262" s="1">
        <f t="shared" si="61"/>
        <v>11.716051258711559</v>
      </c>
      <c r="AD262" s="1">
        <f t="shared" si="62"/>
        <v>0.72167613777520456</v>
      </c>
      <c r="AE262" s="1">
        <f t="shared" si="63"/>
        <v>14.388489208633093</v>
      </c>
      <c r="AF262" s="1">
        <f t="shared" si="64"/>
        <v>8.4288138551881726</v>
      </c>
      <c r="AG262">
        <f>'QMJHL Raw'!AB262</f>
        <v>13.09</v>
      </c>
      <c r="AH262">
        <f>'QMJHL Raw'!AC262</f>
        <v>13.5</v>
      </c>
      <c r="AI262">
        <f>'QMJHL Raw'!AD262</f>
        <v>49.66</v>
      </c>
      <c r="AJ262">
        <f>'QMJHL Raw'!AE262</f>
        <v>51.04</v>
      </c>
    </row>
    <row r="263" spans="1:36" x14ac:dyDescent="0.2">
      <c r="A263" t="str">
        <f>'QMJHL Raw'!B263</f>
        <v>Kevin Mason</v>
      </c>
      <c r="B263" t="s">
        <v>1749</v>
      </c>
      <c r="C263" t="str">
        <f>'QMJHL Raw'!C263</f>
        <v>C</v>
      </c>
      <c r="D263" t="str">
        <f t="shared" si="52"/>
        <v>F</v>
      </c>
      <c r="E263" t="str">
        <f>IF(ISNUMBER(SEARCH("/",'QMJHL Raw'!D263)),"Multiple",'QMJHL Raw'!D263)</f>
        <v>SNB</v>
      </c>
      <c r="F263" s="2">
        <f ca="1">ROUNDDOWN('QMJHL Raw'!E263+((TODAY()-42993)/365),0)</f>
        <v>18</v>
      </c>
      <c r="G263">
        <f>'QMJHL Raw'!F263</f>
        <v>25</v>
      </c>
      <c r="H263" s="1">
        <f>'QMJHL Raw'!U263</f>
        <v>9.44</v>
      </c>
      <c r="I263" s="1">
        <f>'QMJHL Raw'!T263</f>
        <v>235.9</v>
      </c>
      <c r="J263">
        <f>'QMJHL Raw'!AH263</f>
        <v>10</v>
      </c>
      <c r="K263">
        <f>'QMJHL Raw'!AI263</f>
        <v>13</v>
      </c>
      <c r="L263" s="1">
        <f t="shared" si="53"/>
        <v>2.5434506146672318</v>
      </c>
      <c r="M263" s="1">
        <f t="shared" si="54"/>
        <v>3.3064857990674015</v>
      </c>
      <c r="N263">
        <f>'QMJHL Raw'!L263</f>
        <v>32</v>
      </c>
      <c r="O263" s="1">
        <f t="shared" si="55"/>
        <v>8.1390419669351424</v>
      </c>
      <c r="P263">
        <f>'QMJHL Raw'!AK263</f>
        <v>3</v>
      </c>
      <c r="Q263">
        <f>'QMJHL Raw'!AN263</f>
        <v>4</v>
      </c>
      <c r="R263">
        <f>'QMJHL Raw'!AQ263</f>
        <v>25</v>
      </c>
      <c r="S263" s="1">
        <f t="shared" si="56"/>
        <v>9.375</v>
      </c>
      <c r="T263" s="1">
        <f t="shared" si="57"/>
        <v>12.5</v>
      </c>
      <c r="U263" s="1">
        <f t="shared" si="58"/>
        <v>78.125</v>
      </c>
      <c r="V263">
        <f>'QMJHL Raw'!J263</f>
        <v>4</v>
      </c>
      <c r="W263" s="1">
        <f t="shared" si="59"/>
        <v>1.0173802458668928</v>
      </c>
      <c r="X263">
        <f>'QMJHL Raw'!G263</f>
        <v>2</v>
      </c>
      <c r="Y263" s="1">
        <f t="shared" si="60"/>
        <v>0.5086901229334464</v>
      </c>
      <c r="Z263">
        <f>'QMJHL Raw'!AJ263</f>
        <v>0</v>
      </c>
      <c r="AA263">
        <f>'QMJHL Raw'!AM263</f>
        <v>1</v>
      </c>
      <c r="AB263">
        <f>'QMJHL Raw'!AP263</f>
        <v>1</v>
      </c>
      <c r="AC263" s="1">
        <f t="shared" si="61"/>
        <v>3.0347633839797066</v>
      </c>
      <c r="AD263" s="1">
        <f t="shared" si="62"/>
        <v>0.77187707943527928</v>
      </c>
      <c r="AE263" s="1">
        <f t="shared" si="63"/>
        <v>6.25</v>
      </c>
      <c r="AF263" s="1">
        <f t="shared" si="64"/>
        <v>9.4836355749365833</v>
      </c>
      <c r="AG263">
        <f>'QMJHL Raw'!AB263</f>
        <v>11.93</v>
      </c>
      <c r="AH263">
        <f>'QMJHL Raw'!AC263</f>
        <v>13.03</v>
      </c>
      <c r="AI263">
        <f>'QMJHL Raw'!AD263</f>
        <v>40.68</v>
      </c>
      <c r="AJ263">
        <f>'QMJHL Raw'!AE263</f>
        <v>54.18</v>
      </c>
    </row>
    <row r="264" spans="1:36" x14ac:dyDescent="0.2">
      <c r="A264" t="str">
        <f>'QMJHL Raw'!B264</f>
        <v>Kody Clark</v>
      </c>
      <c r="B264" t="s">
        <v>1749</v>
      </c>
      <c r="C264" t="str">
        <f>'QMJHL Raw'!C264</f>
        <v>C</v>
      </c>
      <c r="D264" t="str">
        <f t="shared" si="52"/>
        <v>F</v>
      </c>
      <c r="E264" t="str">
        <f>IF(ISNUMBER(SEARCH("/",'QMJHL Raw'!D264)),"Multiple",'QMJHL Raw'!D264)</f>
        <v>OTT</v>
      </c>
      <c r="F264" s="2">
        <f ca="1">ROUNDDOWN('QMJHL Raw'!E264+((TODAY()-42993)/365),0)</f>
        <v>2017</v>
      </c>
      <c r="G264">
        <f>'QMJHL Raw'!F264</f>
        <v>2</v>
      </c>
      <c r="H264" s="1">
        <f>'QMJHL Raw'!U264</f>
        <v>15.03</v>
      </c>
      <c r="I264" s="1">
        <f>'QMJHL Raw'!T264</f>
        <v>30.05</v>
      </c>
      <c r="J264">
        <f>'QMJHL Raw'!AH264</f>
        <v>2</v>
      </c>
      <c r="K264">
        <f>'QMJHL Raw'!AI264</f>
        <v>1</v>
      </c>
      <c r="L264" s="1">
        <f t="shared" si="53"/>
        <v>3.9933444259567388</v>
      </c>
      <c r="M264" s="1">
        <f t="shared" si="54"/>
        <v>1.9966722129783694</v>
      </c>
      <c r="N264">
        <f>'QMJHL Raw'!L264</f>
        <v>6</v>
      </c>
      <c r="O264" s="1">
        <f t="shared" si="55"/>
        <v>11.980033277870216</v>
      </c>
      <c r="P264">
        <f>'QMJHL Raw'!AK264</f>
        <v>1</v>
      </c>
      <c r="Q264">
        <f>'QMJHL Raw'!AN264</f>
        <v>2</v>
      </c>
      <c r="R264">
        <f>'QMJHL Raw'!AQ264</f>
        <v>3</v>
      </c>
      <c r="S264" s="1">
        <f t="shared" si="56"/>
        <v>16.666666666666664</v>
      </c>
      <c r="T264" s="1">
        <f t="shared" si="57"/>
        <v>33.333333333333329</v>
      </c>
      <c r="U264" s="1">
        <f t="shared" si="58"/>
        <v>50</v>
      </c>
      <c r="V264">
        <f>'QMJHL Raw'!J264</f>
        <v>1</v>
      </c>
      <c r="W264" s="1">
        <f t="shared" si="59"/>
        <v>1.9966722129783694</v>
      </c>
      <c r="X264">
        <f>'QMJHL Raw'!G264</f>
        <v>1</v>
      </c>
      <c r="Y264" s="1">
        <f t="shared" si="60"/>
        <v>1.9966722129783694</v>
      </c>
      <c r="Z264">
        <f>'QMJHL Raw'!AJ264</f>
        <v>1</v>
      </c>
      <c r="AA264">
        <f>'QMJHL Raw'!AM264</f>
        <v>0</v>
      </c>
      <c r="AB264">
        <f>'QMJHL Raw'!AP264</f>
        <v>0</v>
      </c>
      <c r="AC264" s="1">
        <f t="shared" si="61"/>
        <v>0.79564086545909363</v>
      </c>
      <c r="AD264" s="1">
        <f t="shared" si="62"/>
        <v>1.5886340075722334</v>
      </c>
      <c r="AE264" s="1">
        <f t="shared" si="63"/>
        <v>16.666666666666664</v>
      </c>
      <c r="AF264" s="1">
        <f t="shared" si="64"/>
        <v>13.260681090984894</v>
      </c>
      <c r="AG264">
        <f>'QMJHL Raw'!AB264</f>
        <v>18.489999999999998</v>
      </c>
      <c r="AH264">
        <f>'QMJHL Raw'!AC264</f>
        <v>12.39</v>
      </c>
      <c r="AI264">
        <f>'QMJHL Raw'!AD264</f>
        <v>53.33</v>
      </c>
      <c r="AJ264">
        <f>'QMJHL Raw'!AE264</f>
        <v>53.96</v>
      </c>
    </row>
    <row r="265" spans="1:36" x14ac:dyDescent="0.2">
      <c r="A265" t="str">
        <f>'QMJHL Raw'!B265</f>
        <v>Kolby Johnson</v>
      </c>
      <c r="B265" t="s">
        <v>1749</v>
      </c>
      <c r="C265" t="str">
        <f>'QMJHL Raw'!C265</f>
        <v>LW</v>
      </c>
      <c r="D265" t="str">
        <f t="shared" si="52"/>
        <v>F</v>
      </c>
      <c r="E265" t="str">
        <f>IF(ISNUMBER(SEARCH("/",'QMJHL Raw'!D265)),"Multiple",'QMJHL Raw'!D265)</f>
        <v>SHE</v>
      </c>
      <c r="F265" s="2">
        <f ca="1">ROUNDDOWN('QMJHL Raw'!E265+((TODAY()-42993)/365),0)</f>
        <v>20</v>
      </c>
      <c r="G265">
        <f>'QMJHL Raw'!F265</f>
        <v>41</v>
      </c>
      <c r="H265" s="1">
        <f>'QMJHL Raw'!U265</f>
        <v>9.16</v>
      </c>
      <c r="I265" s="1">
        <f>'QMJHL Raw'!T265</f>
        <v>375.42</v>
      </c>
      <c r="J265">
        <f>'QMJHL Raw'!AH265</f>
        <v>6</v>
      </c>
      <c r="K265">
        <f>'QMJHL Raw'!AI265</f>
        <v>22</v>
      </c>
      <c r="L265" s="1">
        <f t="shared" si="53"/>
        <v>0.95892600287677787</v>
      </c>
      <c r="M265" s="1">
        <f t="shared" si="54"/>
        <v>3.5160620105481857</v>
      </c>
      <c r="N265">
        <f>'QMJHL Raw'!L265</f>
        <v>36</v>
      </c>
      <c r="O265" s="1">
        <f t="shared" si="55"/>
        <v>5.7535560172606672</v>
      </c>
      <c r="P265">
        <f>'QMJHL Raw'!AK265</f>
        <v>3</v>
      </c>
      <c r="Q265">
        <f>'QMJHL Raw'!AN265</f>
        <v>9</v>
      </c>
      <c r="R265">
        <f>'QMJHL Raw'!AQ265</f>
        <v>24</v>
      </c>
      <c r="S265" s="1">
        <f t="shared" si="56"/>
        <v>8.3333333333333321</v>
      </c>
      <c r="T265" s="1">
        <f t="shared" si="57"/>
        <v>25</v>
      </c>
      <c r="U265" s="1">
        <f t="shared" si="58"/>
        <v>66.666666666666657</v>
      </c>
      <c r="V265">
        <f>'QMJHL Raw'!J265</f>
        <v>2</v>
      </c>
      <c r="W265" s="1">
        <f t="shared" si="59"/>
        <v>0.31964200095892598</v>
      </c>
      <c r="X265">
        <f>'QMJHL Raw'!G265</f>
        <v>1</v>
      </c>
      <c r="Y265" s="1">
        <f t="shared" si="60"/>
        <v>0.15982100047946299</v>
      </c>
      <c r="Z265">
        <f>'QMJHL Raw'!AJ265</f>
        <v>1</v>
      </c>
      <c r="AA265">
        <f>'QMJHL Raw'!AM265</f>
        <v>0</v>
      </c>
      <c r="AB265">
        <f>'QMJHL Raw'!AP265</f>
        <v>0</v>
      </c>
      <c r="AC265" s="1">
        <f t="shared" si="61"/>
        <v>3.8657401032801468</v>
      </c>
      <c r="AD265" s="1">
        <f t="shared" si="62"/>
        <v>0.61782645089981569</v>
      </c>
      <c r="AE265" s="1">
        <f t="shared" si="63"/>
        <v>2.7777777777777777</v>
      </c>
      <c r="AF265" s="1">
        <f t="shared" si="64"/>
        <v>10.738166953555965</v>
      </c>
      <c r="AG265">
        <f>'QMJHL Raw'!AB265</f>
        <v>12.75</v>
      </c>
      <c r="AH265">
        <f>'QMJHL Raw'!AC265</f>
        <v>12.84</v>
      </c>
      <c r="AI265">
        <f>'QMJHL Raw'!AD265</f>
        <v>49.19</v>
      </c>
      <c r="AJ265">
        <f>'QMJHL Raw'!AE265</f>
        <v>50.61</v>
      </c>
    </row>
    <row r="266" spans="1:36" x14ac:dyDescent="0.2">
      <c r="A266" t="str">
        <f>'QMJHL Raw'!B266</f>
        <v>Kyle Auger</v>
      </c>
      <c r="B266" t="s">
        <v>1749</v>
      </c>
      <c r="C266" t="str">
        <f>'QMJHL Raw'!C266</f>
        <v>D</v>
      </c>
      <c r="D266" t="str">
        <f t="shared" si="52"/>
        <v>D</v>
      </c>
      <c r="E266" t="str">
        <f>IF(ISNUMBER(SEARCH("/",'QMJHL Raw'!D266)),"Multiple",'QMJHL Raw'!D266)</f>
        <v>MON</v>
      </c>
      <c r="F266" s="2">
        <f ca="1">ROUNDDOWN('QMJHL Raw'!E266+((TODAY()-42993)/365),0)</f>
        <v>19</v>
      </c>
      <c r="G266">
        <f>'QMJHL Raw'!F266</f>
        <v>13</v>
      </c>
      <c r="H266" s="1">
        <f>'QMJHL Raw'!U266</f>
        <v>12.11</v>
      </c>
      <c r="I266" s="1">
        <f>'QMJHL Raw'!T266</f>
        <v>157.37</v>
      </c>
      <c r="J266">
        <f>'QMJHL Raw'!AH266</f>
        <v>5</v>
      </c>
      <c r="K266">
        <f>'QMJHL Raw'!AI266</f>
        <v>10</v>
      </c>
      <c r="L266" s="1">
        <f t="shared" si="53"/>
        <v>1.9063353879392513</v>
      </c>
      <c r="M266" s="1">
        <f t="shared" si="54"/>
        <v>3.8126707758785026</v>
      </c>
      <c r="N266">
        <f>'QMJHL Raw'!L266</f>
        <v>17</v>
      </c>
      <c r="O266" s="1">
        <f t="shared" si="55"/>
        <v>6.4815403189934546</v>
      </c>
      <c r="P266">
        <f>'QMJHL Raw'!AK266</f>
        <v>0</v>
      </c>
      <c r="Q266">
        <f>'QMJHL Raw'!AN266</f>
        <v>0</v>
      </c>
      <c r="R266">
        <f>'QMJHL Raw'!AQ266</f>
        <v>17</v>
      </c>
      <c r="S266" s="1">
        <f t="shared" si="56"/>
        <v>0</v>
      </c>
      <c r="T266" s="1">
        <f t="shared" si="57"/>
        <v>0</v>
      </c>
      <c r="U266" s="1">
        <f t="shared" si="58"/>
        <v>100</v>
      </c>
      <c r="V266">
        <f>'QMJHL Raw'!J266</f>
        <v>2</v>
      </c>
      <c r="W266" s="1">
        <f t="shared" si="59"/>
        <v>0.76253415517570056</v>
      </c>
      <c r="X266">
        <f>'QMJHL Raw'!G266</f>
        <v>1</v>
      </c>
      <c r="Y266" s="1">
        <f t="shared" si="60"/>
        <v>0.38126707758785028</v>
      </c>
      <c r="Z266">
        <f>'QMJHL Raw'!AJ266</f>
        <v>0</v>
      </c>
      <c r="AA266">
        <f>'QMJHL Raw'!AM266</f>
        <v>0</v>
      </c>
      <c r="AB266">
        <f>'QMJHL Raw'!AP266</f>
        <v>1</v>
      </c>
      <c r="AC266" s="1">
        <f t="shared" si="61"/>
        <v>1.0682009666977075</v>
      </c>
      <c r="AD266" s="1">
        <f t="shared" si="62"/>
        <v>0.40726986084935146</v>
      </c>
      <c r="AE266" s="1">
        <f t="shared" si="63"/>
        <v>5.8823529411764701</v>
      </c>
      <c r="AF266" s="1">
        <f t="shared" si="64"/>
        <v>6.2835350982218081</v>
      </c>
      <c r="AG266">
        <f>'QMJHL Raw'!AB266</f>
        <v>12.52</v>
      </c>
      <c r="AH266">
        <f>'QMJHL Raw'!AC266</f>
        <v>13.09</v>
      </c>
      <c r="AI266">
        <f>'QMJHL Raw'!AD266</f>
        <v>43.43</v>
      </c>
      <c r="AJ266">
        <f>'QMJHL Raw'!AE266</f>
        <v>49.79</v>
      </c>
    </row>
    <row r="267" spans="1:36" x14ac:dyDescent="0.2">
      <c r="A267" t="str">
        <f>'QMJHL Raw'!B267</f>
        <v>Kyle Foreman</v>
      </c>
      <c r="B267" t="s">
        <v>1749</v>
      </c>
      <c r="C267" t="str">
        <f>'QMJHL Raw'!C267</f>
        <v>C</v>
      </c>
      <c r="D267" t="str">
        <f t="shared" si="52"/>
        <v>F</v>
      </c>
      <c r="E267" t="str">
        <f>IF(ISNUMBER(SEARCH("/",'QMJHL Raw'!D267)),"Multiple",'QMJHL Raw'!D267)</f>
        <v>MON</v>
      </c>
      <c r="F267" s="2">
        <f ca="1">ROUNDDOWN('QMJHL Raw'!E267+((TODAY()-42993)/365),0)</f>
        <v>17</v>
      </c>
      <c r="G267">
        <f>'QMJHL Raw'!F267</f>
        <v>1</v>
      </c>
      <c r="H267" s="1">
        <f>'QMJHL Raw'!U267</f>
        <v>0</v>
      </c>
      <c r="I267" s="1">
        <f>'QMJHL Raw'!T267</f>
        <v>0</v>
      </c>
      <c r="J267">
        <f>'QMJHL Raw'!AH267</f>
        <v>0</v>
      </c>
      <c r="K267">
        <f>'QMJHL Raw'!AI267</f>
        <v>0</v>
      </c>
      <c r="L267" s="1" t="e">
        <f t="shared" si="53"/>
        <v>#DIV/0!</v>
      </c>
      <c r="M267" s="1" t="e">
        <f t="shared" si="54"/>
        <v>#DIV/0!</v>
      </c>
      <c r="N267">
        <f>'QMJHL Raw'!L267</f>
        <v>0</v>
      </c>
      <c r="O267" s="1" t="e">
        <f t="shared" si="55"/>
        <v>#DIV/0!</v>
      </c>
      <c r="P267">
        <f>'QMJHL Raw'!AK267</f>
        <v>0</v>
      </c>
      <c r="Q267">
        <f>'QMJHL Raw'!AN267</f>
        <v>0</v>
      </c>
      <c r="R267">
        <f>'QMJHL Raw'!AQ267</f>
        <v>0</v>
      </c>
      <c r="S267" s="1" t="e">
        <f t="shared" si="56"/>
        <v>#DIV/0!</v>
      </c>
      <c r="T267" s="1" t="e">
        <f t="shared" si="57"/>
        <v>#DIV/0!</v>
      </c>
      <c r="U267" s="1" t="e">
        <f t="shared" si="58"/>
        <v>#DIV/0!</v>
      </c>
      <c r="V267">
        <f>'QMJHL Raw'!J267</f>
        <v>0</v>
      </c>
      <c r="W267" s="1" t="e">
        <f t="shared" si="59"/>
        <v>#DIV/0!</v>
      </c>
      <c r="X267">
        <f>'QMJHL Raw'!G267</f>
        <v>0</v>
      </c>
      <c r="Y267" s="1" t="e">
        <f t="shared" si="60"/>
        <v>#DIV/0!</v>
      </c>
      <c r="Z267">
        <f>'QMJHL Raw'!AJ267</f>
        <v>0</v>
      </c>
      <c r="AA267">
        <f>'QMJHL Raw'!AM267</f>
        <v>0</v>
      </c>
      <c r="AB267">
        <f>'QMJHL Raw'!AP267</f>
        <v>0</v>
      </c>
      <c r="AC267" s="1">
        <f t="shared" si="61"/>
        <v>0</v>
      </c>
      <c r="AD267" s="1" t="e">
        <f t="shared" si="62"/>
        <v>#DIV/0!</v>
      </c>
      <c r="AE267" s="1" t="e">
        <f t="shared" si="63"/>
        <v>#DIV/0!</v>
      </c>
      <c r="AF267" s="1" t="e">
        <f t="shared" si="64"/>
        <v>#DIV/0!</v>
      </c>
      <c r="AG267">
        <f>'QMJHL Raw'!AB267</f>
        <v>0</v>
      </c>
      <c r="AH267">
        <f>'QMJHL Raw'!AC267</f>
        <v>0</v>
      </c>
      <c r="AI267">
        <f>'QMJHL Raw'!AD267</f>
        <v>0</v>
      </c>
      <c r="AJ267">
        <f>'QMJHL Raw'!AE267</f>
        <v>0</v>
      </c>
    </row>
    <row r="268" spans="1:36" x14ac:dyDescent="0.2">
      <c r="A268" t="str">
        <f>'QMJHL Raw'!B268</f>
        <v>Kyle Havlena</v>
      </c>
      <c r="B268" t="s">
        <v>1749</v>
      </c>
      <c r="C268" t="str">
        <f>'QMJHL Raw'!C268</f>
        <v>D</v>
      </c>
      <c r="D268" t="str">
        <f t="shared" si="52"/>
        <v>D</v>
      </c>
      <c r="E268" t="str">
        <f>IF(ISNUMBER(SEARCH("/",'QMJHL Raw'!D268)),"Multiple",'QMJHL Raw'!D268)</f>
        <v>Multiple</v>
      </c>
      <c r="F268" s="2">
        <f ca="1">ROUNDDOWN('QMJHL Raw'!E268+((TODAY()-42993)/365),0)</f>
        <v>17</v>
      </c>
      <c r="G268">
        <f>'QMJHL Raw'!F268</f>
        <v>44</v>
      </c>
      <c r="H268" s="1">
        <f>'QMJHL Raw'!U268</f>
        <v>10.39</v>
      </c>
      <c r="I268" s="1">
        <f>'QMJHL Raw'!T268</f>
        <v>457.19</v>
      </c>
      <c r="J268">
        <f>'QMJHL Raw'!AH268</f>
        <v>14</v>
      </c>
      <c r="K268">
        <f>'QMJHL Raw'!AI268</f>
        <v>22</v>
      </c>
      <c r="L268" s="1">
        <f t="shared" si="53"/>
        <v>1.8373105273518668</v>
      </c>
      <c r="M268" s="1">
        <f t="shared" si="54"/>
        <v>2.8872022572672194</v>
      </c>
      <c r="N268">
        <f>'QMJHL Raw'!L268</f>
        <v>45</v>
      </c>
      <c r="O268" s="1">
        <f t="shared" si="55"/>
        <v>5.9056409807738577</v>
      </c>
      <c r="P268">
        <f>'QMJHL Raw'!AK268</f>
        <v>0</v>
      </c>
      <c r="Q268">
        <f>'QMJHL Raw'!AN268</f>
        <v>5</v>
      </c>
      <c r="R268">
        <f>'QMJHL Raw'!AQ268</f>
        <v>40</v>
      </c>
      <c r="S268" s="1">
        <f t="shared" si="56"/>
        <v>0</v>
      </c>
      <c r="T268" s="1">
        <f t="shared" si="57"/>
        <v>11.111111111111111</v>
      </c>
      <c r="U268" s="1">
        <f t="shared" si="58"/>
        <v>88.888888888888886</v>
      </c>
      <c r="V268">
        <f>'QMJHL Raw'!J268</f>
        <v>3</v>
      </c>
      <c r="W268" s="1">
        <f t="shared" si="59"/>
        <v>0.39370939871825716</v>
      </c>
      <c r="X268">
        <f>'QMJHL Raw'!G268</f>
        <v>1</v>
      </c>
      <c r="Y268" s="1">
        <f t="shared" si="60"/>
        <v>0.13123646623941906</v>
      </c>
      <c r="Z268">
        <f>'QMJHL Raw'!AJ268</f>
        <v>0</v>
      </c>
      <c r="AA268">
        <f>'QMJHL Raw'!AM268</f>
        <v>0</v>
      </c>
      <c r="AB268">
        <f>'QMJHL Raw'!AP268</f>
        <v>1</v>
      </c>
      <c r="AC268" s="1">
        <f t="shared" si="61"/>
        <v>3.4072261095713818</v>
      </c>
      <c r="AD268" s="1">
        <f t="shared" si="62"/>
        <v>0.44715231429883179</v>
      </c>
      <c r="AE268" s="1">
        <f t="shared" si="63"/>
        <v>2.2222222222222223</v>
      </c>
      <c r="AF268" s="1">
        <f t="shared" si="64"/>
        <v>7.5716135768252935</v>
      </c>
      <c r="AG268">
        <f>'QMJHL Raw'!AB268</f>
        <v>12.42</v>
      </c>
      <c r="AH268">
        <f>'QMJHL Raw'!AC268</f>
        <v>13.2</v>
      </c>
      <c r="AI268">
        <f>'QMJHL Raw'!AD268</f>
        <v>47.93</v>
      </c>
      <c r="AJ268">
        <f>'QMJHL Raw'!AE268</f>
        <v>50.31</v>
      </c>
    </row>
    <row r="269" spans="1:36" x14ac:dyDescent="0.2">
      <c r="A269" t="str">
        <f>'QMJHL Raw'!B269</f>
        <v>Kyle McGrath</v>
      </c>
      <c r="B269" t="s">
        <v>1749</v>
      </c>
      <c r="C269" t="str">
        <f>'QMJHL Raw'!C269</f>
        <v>RW</v>
      </c>
      <c r="D269" t="str">
        <f t="shared" si="52"/>
        <v>F</v>
      </c>
      <c r="E269" t="str">
        <f>IF(ISNUMBER(SEARCH("/",'QMJHL Raw'!D269)),"Multiple",'QMJHL Raw'!D269)</f>
        <v>CAP</v>
      </c>
      <c r="F269" s="2">
        <f ca="1">ROUNDDOWN('QMJHL Raw'!E269+((TODAY()-42993)/365),0)</f>
        <v>19</v>
      </c>
      <c r="G269">
        <f>'QMJHL Raw'!F269</f>
        <v>33</v>
      </c>
      <c r="H269" s="1">
        <f>'QMJHL Raw'!U269</f>
        <v>9.09</v>
      </c>
      <c r="I269" s="1">
        <f>'QMJHL Raw'!T269</f>
        <v>299.91000000000003</v>
      </c>
      <c r="J269">
        <f>'QMJHL Raw'!AH269</f>
        <v>7</v>
      </c>
      <c r="K269">
        <f>'QMJHL Raw'!AI269</f>
        <v>17</v>
      </c>
      <c r="L269" s="1">
        <f t="shared" si="53"/>
        <v>1.4004201260378113</v>
      </c>
      <c r="M269" s="1">
        <f t="shared" si="54"/>
        <v>3.4010203060918274</v>
      </c>
      <c r="N269">
        <f>'QMJHL Raw'!L269</f>
        <v>28</v>
      </c>
      <c r="O269" s="1">
        <f t="shared" si="55"/>
        <v>5.6016805041512452</v>
      </c>
      <c r="P269">
        <f>'QMJHL Raw'!AK269</f>
        <v>4</v>
      </c>
      <c r="Q269">
        <f>'QMJHL Raw'!AN269</f>
        <v>3</v>
      </c>
      <c r="R269">
        <f>'QMJHL Raw'!AQ269</f>
        <v>21</v>
      </c>
      <c r="S269" s="1">
        <f t="shared" si="56"/>
        <v>14.285714285714285</v>
      </c>
      <c r="T269" s="1">
        <f t="shared" si="57"/>
        <v>10.714285714285714</v>
      </c>
      <c r="U269" s="1">
        <f t="shared" si="58"/>
        <v>75</v>
      </c>
      <c r="V269">
        <f>'QMJHL Raw'!J269</f>
        <v>5</v>
      </c>
      <c r="W269" s="1">
        <f t="shared" si="59"/>
        <v>1.000300090027008</v>
      </c>
      <c r="X269">
        <f>'QMJHL Raw'!G269</f>
        <v>3</v>
      </c>
      <c r="Y269" s="1">
        <f t="shared" si="60"/>
        <v>0.60018005401620478</v>
      </c>
      <c r="Z269">
        <f>'QMJHL Raw'!AJ269</f>
        <v>1</v>
      </c>
      <c r="AA269">
        <f>'QMJHL Raw'!AM269</f>
        <v>1</v>
      </c>
      <c r="AB269">
        <f>'QMJHL Raw'!AP269</f>
        <v>1</v>
      </c>
      <c r="AC269" s="1">
        <f t="shared" si="61"/>
        <v>2.8542695503936786</v>
      </c>
      <c r="AD269" s="1">
        <f t="shared" si="62"/>
        <v>0.57102521764402892</v>
      </c>
      <c r="AE269" s="1">
        <f t="shared" si="63"/>
        <v>10.714285714285714</v>
      </c>
      <c r="AF269" s="1">
        <f t="shared" si="64"/>
        <v>10.193819822834566</v>
      </c>
      <c r="AG269">
        <f>'QMJHL Raw'!AB269</f>
        <v>12.65</v>
      </c>
      <c r="AH269">
        <f>'QMJHL Raw'!AC269</f>
        <v>12.73</v>
      </c>
      <c r="AI269">
        <f>'QMJHL Raw'!AD269</f>
        <v>43.49</v>
      </c>
      <c r="AJ269">
        <f>'QMJHL Raw'!AE269</f>
        <v>50.28</v>
      </c>
    </row>
    <row r="270" spans="1:36" x14ac:dyDescent="0.2">
      <c r="A270" t="str">
        <f>'QMJHL Raw'!B270</f>
        <v>Kyle Petten</v>
      </c>
      <c r="B270" t="s">
        <v>1749</v>
      </c>
      <c r="C270" t="str">
        <f>'QMJHL Raw'!C270</f>
        <v>C</v>
      </c>
      <c r="D270" t="str">
        <f t="shared" si="52"/>
        <v>F</v>
      </c>
      <c r="E270" t="str">
        <f>IF(ISNUMBER(SEARCH("/",'QMJHL Raw'!D270)),"Multiple",'QMJHL Raw'!D270)</f>
        <v>HAL</v>
      </c>
      <c r="F270" s="2">
        <f ca="1">ROUNDDOWN('QMJHL Raw'!E270+((TODAY()-42993)/365),0)</f>
        <v>17</v>
      </c>
      <c r="G270">
        <f>'QMJHL Raw'!F270</f>
        <v>44</v>
      </c>
      <c r="H270" s="1">
        <f>'QMJHL Raw'!U270</f>
        <v>6.48</v>
      </c>
      <c r="I270" s="1">
        <f>'QMJHL Raw'!T270</f>
        <v>285.05</v>
      </c>
      <c r="J270">
        <f>'QMJHL Raw'!AH270</f>
        <v>8</v>
      </c>
      <c r="K270">
        <f>'QMJHL Raw'!AI270</f>
        <v>6</v>
      </c>
      <c r="L270" s="1">
        <f t="shared" si="53"/>
        <v>1.6839151026135766</v>
      </c>
      <c r="M270" s="1">
        <f t="shared" si="54"/>
        <v>1.2629363269601823</v>
      </c>
      <c r="N270">
        <f>'QMJHL Raw'!L270</f>
        <v>15</v>
      </c>
      <c r="O270" s="1">
        <f t="shared" si="55"/>
        <v>3.1573408174004562</v>
      </c>
      <c r="P270">
        <f>'QMJHL Raw'!AK270</f>
        <v>4</v>
      </c>
      <c r="Q270">
        <f>'QMJHL Raw'!AN270</f>
        <v>0</v>
      </c>
      <c r="R270">
        <f>'QMJHL Raw'!AQ270</f>
        <v>11</v>
      </c>
      <c r="S270" s="1">
        <f t="shared" si="56"/>
        <v>26.666666666666668</v>
      </c>
      <c r="T270" s="1">
        <f t="shared" si="57"/>
        <v>0</v>
      </c>
      <c r="U270" s="1">
        <f t="shared" si="58"/>
        <v>73.333333333333329</v>
      </c>
      <c r="V270">
        <f>'QMJHL Raw'!J270</f>
        <v>4</v>
      </c>
      <c r="W270" s="1">
        <f t="shared" si="59"/>
        <v>0.84195755130678829</v>
      </c>
      <c r="X270">
        <f>'QMJHL Raw'!G270</f>
        <v>2</v>
      </c>
      <c r="Y270" s="1">
        <f t="shared" si="60"/>
        <v>0.42097877565339414</v>
      </c>
      <c r="Z270">
        <f>'QMJHL Raw'!AJ270</f>
        <v>1</v>
      </c>
      <c r="AA270">
        <f>'QMJHL Raw'!AM270</f>
        <v>0</v>
      </c>
      <c r="AB270">
        <f>'QMJHL Raw'!AP270</f>
        <v>1</v>
      </c>
      <c r="AC270" s="1">
        <f t="shared" si="61"/>
        <v>1.6896287984019027</v>
      </c>
      <c r="AD270" s="1">
        <f t="shared" si="62"/>
        <v>0.35564893142997422</v>
      </c>
      <c r="AE270" s="1">
        <f t="shared" si="63"/>
        <v>13.333333333333334</v>
      </c>
      <c r="AF270" s="1">
        <f t="shared" si="64"/>
        <v>11.264191989346021</v>
      </c>
      <c r="AG270">
        <f>'QMJHL Raw'!AB270</f>
        <v>11.91</v>
      </c>
      <c r="AH270">
        <f>'QMJHL Raw'!AC270</f>
        <v>12.77</v>
      </c>
      <c r="AI270">
        <f>'QMJHL Raw'!AD270</f>
        <v>50.42</v>
      </c>
      <c r="AJ270">
        <f>'QMJHL Raw'!AE270</f>
        <v>45.93</v>
      </c>
    </row>
    <row r="271" spans="1:36" x14ac:dyDescent="0.2">
      <c r="A271" t="str">
        <f>'QMJHL Raw'!B271</f>
        <v>Kyle Ward</v>
      </c>
      <c r="B271" t="s">
        <v>1749</v>
      </c>
      <c r="C271" t="str">
        <f>'QMJHL Raw'!C271</f>
        <v>RW</v>
      </c>
      <c r="D271" t="str">
        <f t="shared" si="52"/>
        <v>F</v>
      </c>
      <c r="E271" t="str">
        <f>IF(ISNUMBER(SEARCH("/",'QMJHL Raw'!D271)),"Multiple",'QMJHL Raw'!D271)</f>
        <v>ROU</v>
      </c>
      <c r="F271" s="2">
        <f ca="1">ROUNDDOWN('QMJHL Raw'!E271+((TODAY()-42993)/365),0)</f>
        <v>20</v>
      </c>
      <c r="G271">
        <f>'QMJHL Raw'!F271</f>
        <v>8</v>
      </c>
      <c r="H271" s="1">
        <f>'QMJHL Raw'!U271</f>
        <v>11.59</v>
      </c>
      <c r="I271" s="1">
        <f>'QMJHL Raw'!T271</f>
        <v>92.75</v>
      </c>
      <c r="J271">
        <f>'QMJHL Raw'!AH271</f>
        <v>4</v>
      </c>
      <c r="K271">
        <f>'QMJHL Raw'!AI271</f>
        <v>4</v>
      </c>
      <c r="L271" s="1">
        <f t="shared" si="53"/>
        <v>2.5876010781671162</v>
      </c>
      <c r="M271" s="1">
        <f t="shared" si="54"/>
        <v>2.5876010781671162</v>
      </c>
      <c r="N271">
        <f>'QMJHL Raw'!L271</f>
        <v>11</v>
      </c>
      <c r="O271" s="1">
        <f t="shared" si="55"/>
        <v>7.1159029649595684</v>
      </c>
      <c r="P271">
        <f>'QMJHL Raw'!AK271</f>
        <v>2</v>
      </c>
      <c r="Q271">
        <f>'QMJHL Raw'!AN271</f>
        <v>0</v>
      </c>
      <c r="R271">
        <f>'QMJHL Raw'!AQ271</f>
        <v>9</v>
      </c>
      <c r="S271" s="1">
        <f t="shared" si="56"/>
        <v>18.181818181818183</v>
      </c>
      <c r="T271" s="1">
        <f t="shared" si="57"/>
        <v>0</v>
      </c>
      <c r="U271" s="1">
        <f t="shared" si="58"/>
        <v>81.818181818181827</v>
      </c>
      <c r="V271">
        <f>'QMJHL Raw'!J271</f>
        <v>2</v>
      </c>
      <c r="W271" s="1">
        <f t="shared" si="59"/>
        <v>1.2938005390835581</v>
      </c>
      <c r="X271">
        <f>'QMJHL Raw'!G271</f>
        <v>2</v>
      </c>
      <c r="Y271" s="1">
        <f t="shared" si="60"/>
        <v>1.2938005390835581</v>
      </c>
      <c r="Z271">
        <f>'QMJHL Raw'!AJ271</f>
        <v>0</v>
      </c>
      <c r="AA271">
        <f>'QMJHL Raw'!AM271</f>
        <v>0</v>
      </c>
      <c r="AB271">
        <f>'QMJHL Raw'!AP271</f>
        <v>2</v>
      </c>
      <c r="AC271" s="1">
        <f t="shared" si="61"/>
        <v>1.0647381276387147</v>
      </c>
      <c r="AD271" s="1">
        <f t="shared" si="62"/>
        <v>0.68877938176089359</v>
      </c>
      <c r="AE271" s="1">
        <f t="shared" si="63"/>
        <v>18.181818181818183</v>
      </c>
      <c r="AF271" s="1">
        <f t="shared" si="64"/>
        <v>9.6794375239883159</v>
      </c>
      <c r="AG271">
        <f>'QMJHL Raw'!AB271</f>
        <v>13.56</v>
      </c>
      <c r="AH271">
        <f>'QMJHL Raw'!AC271</f>
        <v>13.59</v>
      </c>
      <c r="AI271">
        <f>'QMJHL Raw'!AD271</f>
        <v>54.07</v>
      </c>
      <c r="AJ271">
        <f>'QMJHL Raw'!AE271</f>
        <v>47.21</v>
      </c>
    </row>
    <row r="272" spans="1:36" x14ac:dyDescent="0.2">
      <c r="A272" t="str">
        <f>'QMJHL Raw'!B272</f>
        <v>Kyle West</v>
      </c>
      <c r="B272" t="s">
        <v>1749</v>
      </c>
      <c r="C272" t="str">
        <f>'QMJHL Raw'!C272</f>
        <v>LW</v>
      </c>
      <c r="D272" t="str">
        <f t="shared" si="52"/>
        <v>F</v>
      </c>
      <c r="E272" t="str">
        <f>IF(ISNUMBER(SEARCH("/",'QMJHL Raw'!D272)),"Multiple",'QMJHL Raw'!D272)</f>
        <v>CHA</v>
      </c>
      <c r="F272" s="2">
        <f ca="1">ROUNDDOWN('QMJHL Raw'!E272+((TODAY()-42993)/365),0)</f>
        <v>20</v>
      </c>
      <c r="G272">
        <f>'QMJHL Raw'!F272</f>
        <v>5</v>
      </c>
      <c r="H272" s="1">
        <f>'QMJHL Raw'!U272</f>
        <v>7.23</v>
      </c>
      <c r="I272" s="1">
        <f>'QMJHL Raw'!T272</f>
        <v>36.15</v>
      </c>
      <c r="J272">
        <f>'QMJHL Raw'!AH272</f>
        <v>0</v>
      </c>
      <c r="K272">
        <f>'QMJHL Raw'!AI272</f>
        <v>1</v>
      </c>
      <c r="L272" s="1">
        <f t="shared" si="53"/>
        <v>0</v>
      </c>
      <c r="M272" s="1">
        <f t="shared" si="54"/>
        <v>1.6597510373443984</v>
      </c>
      <c r="N272">
        <f>'QMJHL Raw'!L272</f>
        <v>3</v>
      </c>
      <c r="O272" s="1">
        <f t="shared" si="55"/>
        <v>4.9792531120331951</v>
      </c>
      <c r="P272">
        <f>'QMJHL Raw'!AK272</f>
        <v>1</v>
      </c>
      <c r="Q272">
        <f>'QMJHL Raw'!AN272</f>
        <v>0</v>
      </c>
      <c r="R272">
        <f>'QMJHL Raw'!AQ272</f>
        <v>2</v>
      </c>
      <c r="S272" s="1">
        <f t="shared" si="56"/>
        <v>33.333333333333329</v>
      </c>
      <c r="T272" s="1">
        <f t="shared" si="57"/>
        <v>0</v>
      </c>
      <c r="U272" s="1">
        <f t="shared" si="58"/>
        <v>66.666666666666657</v>
      </c>
      <c r="V272">
        <f>'QMJHL Raw'!J272</f>
        <v>0</v>
      </c>
      <c r="W272" s="1">
        <f t="shared" si="59"/>
        <v>0</v>
      </c>
      <c r="X272">
        <f>'QMJHL Raw'!G272</f>
        <v>0</v>
      </c>
      <c r="Y272" s="1">
        <f t="shared" si="60"/>
        <v>0</v>
      </c>
      <c r="Z272">
        <f>'QMJHL Raw'!AJ272</f>
        <v>0</v>
      </c>
      <c r="AA272">
        <f>'QMJHL Raw'!AM272</f>
        <v>0</v>
      </c>
      <c r="AB272">
        <f>'QMJHL Raw'!AP272</f>
        <v>0</v>
      </c>
      <c r="AC272" s="1">
        <f t="shared" si="61"/>
        <v>0.37528068636381218</v>
      </c>
      <c r="AD272" s="1">
        <f t="shared" si="62"/>
        <v>0.62287250848765507</v>
      </c>
      <c r="AE272" s="1">
        <f t="shared" si="63"/>
        <v>0</v>
      </c>
      <c r="AF272" s="1">
        <f t="shared" si="64"/>
        <v>12.50935621212707</v>
      </c>
      <c r="AG272">
        <f>'QMJHL Raw'!AB272</f>
        <v>11.08</v>
      </c>
      <c r="AH272">
        <f>'QMJHL Raw'!AC272</f>
        <v>14.27</v>
      </c>
      <c r="AI272">
        <f>'QMJHL Raw'!AD272</f>
        <v>40.53</v>
      </c>
      <c r="AJ272">
        <f>'QMJHL Raw'!AE272</f>
        <v>48.92</v>
      </c>
    </row>
    <row r="273" spans="1:36" x14ac:dyDescent="0.2">
      <c r="A273" t="str">
        <f>'QMJHL Raw'!B273</f>
        <v>Landon Quinney</v>
      </c>
      <c r="B273" t="s">
        <v>1749</v>
      </c>
      <c r="C273" t="str">
        <f>'QMJHL Raw'!C273</f>
        <v>RW</v>
      </c>
      <c r="D273" t="str">
        <f t="shared" si="52"/>
        <v>F</v>
      </c>
      <c r="E273" t="str">
        <f>IF(ISNUMBER(SEARCH("/",'QMJHL Raw'!D273)),"Multiple",'QMJHL Raw'!D273)</f>
        <v>SNB</v>
      </c>
      <c r="F273" s="2">
        <f ca="1">ROUNDDOWN('QMJHL Raw'!E273+((TODAY()-42993)/365),0)</f>
        <v>20</v>
      </c>
      <c r="G273">
        <f>'QMJHL Raw'!F273</f>
        <v>27</v>
      </c>
      <c r="H273" s="1">
        <f>'QMJHL Raw'!U273</f>
        <v>9.6300000000000008</v>
      </c>
      <c r="I273" s="1">
        <f>'QMJHL Raw'!T273</f>
        <v>260.08999999999997</v>
      </c>
      <c r="J273">
        <f>'QMJHL Raw'!AH273</f>
        <v>6</v>
      </c>
      <c r="K273">
        <f>'QMJHL Raw'!AI273</f>
        <v>15</v>
      </c>
      <c r="L273" s="1">
        <f t="shared" si="53"/>
        <v>1.3841362605252028</v>
      </c>
      <c r="M273" s="1">
        <f t="shared" si="54"/>
        <v>3.4603406513130071</v>
      </c>
      <c r="N273">
        <f>'QMJHL Raw'!L273</f>
        <v>25</v>
      </c>
      <c r="O273" s="1">
        <f t="shared" si="55"/>
        <v>5.7672344188550122</v>
      </c>
      <c r="P273">
        <f>'QMJHL Raw'!AK273</f>
        <v>3</v>
      </c>
      <c r="Q273">
        <f>'QMJHL Raw'!AN273</f>
        <v>5</v>
      </c>
      <c r="R273">
        <f>'QMJHL Raw'!AQ273</f>
        <v>17</v>
      </c>
      <c r="S273" s="1">
        <f t="shared" si="56"/>
        <v>12</v>
      </c>
      <c r="T273" s="1">
        <f t="shared" si="57"/>
        <v>20</v>
      </c>
      <c r="U273" s="1">
        <f t="shared" si="58"/>
        <v>68</v>
      </c>
      <c r="V273">
        <f>'QMJHL Raw'!J273</f>
        <v>4</v>
      </c>
      <c r="W273" s="1">
        <f t="shared" si="59"/>
        <v>0.92275750701680204</v>
      </c>
      <c r="X273">
        <f>'QMJHL Raw'!G273</f>
        <v>2</v>
      </c>
      <c r="Y273" s="1">
        <f t="shared" si="60"/>
        <v>0.46137875350840102</v>
      </c>
      <c r="Z273">
        <f>'QMJHL Raw'!AJ273</f>
        <v>0</v>
      </c>
      <c r="AA273">
        <f>'QMJHL Raw'!AM273</f>
        <v>1</v>
      </c>
      <c r="AB273">
        <f>'QMJHL Raw'!AP273</f>
        <v>1</v>
      </c>
      <c r="AC273" s="1">
        <f t="shared" si="61"/>
        <v>2.7108429901784943</v>
      </c>
      <c r="AD273" s="1">
        <f t="shared" si="62"/>
        <v>0.62536267988277006</v>
      </c>
      <c r="AE273" s="1">
        <f t="shared" si="63"/>
        <v>8</v>
      </c>
      <c r="AF273" s="1">
        <f t="shared" si="64"/>
        <v>10.843371960713975</v>
      </c>
      <c r="AG273">
        <f>'QMJHL Raw'!AB273</f>
        <v>12.56</v>
      </c>
      <c r="AH273">
        <f>'QMJHL Raw'!AC273</f>
        <v>12.69</v>
      </c>
      <c r="AI273">
        <f>'QMJHL Raw'!AD273</f>
        <v>37.159999999999997</v>
      </c>
      <c r="AJ273">
        <f>'QMJHL Raw'!AE273</f>
        <v>53.61</v>
      </c>
    </row>
    <row r="274" spans="1:36" x14ac:dyDescent="0.2">
      <c r="A274" t="str">
        <f>'QMJHL Raw'!B274</f>
        <v>Lane Cormier</v>
      </c>
      <c r="B274" t="s">
        <v>1749</v>
      </c>
      <c r="C274" t="str">
        <f>'QMJHL Raw'!C274</f>
        <v>RW</v>
      </c>
      <c r="D274" t="str">
        <f t="shared" si="52"/>
        <v>F</v>
      </c>
      <c r="E274" t="str">
        <f>IF(ISNUMBER(SEARCH("/",'QMJHL Raw'!D274)),"Multiple",'QMJHL Raw'!D274)</f>
        <v>ROU</v>
      </c>
      <c r="F274" s="2">
        <f ca="1">ROUNDDOWN('QMJHL Raw'!E274+((TODAY()-42993)/365),0)</f>
        <v>21</v>
      </c>
      <c r="G274">
        <f>'QMJHL Raw'!F274</f>
        <v>5</v>
      </c>
      <c r="H274" s="1">
        <f>'QMJHL Raw'!U274</f>
        <v>6.26</v>
      </c>
      <c r="I274" s="1">
        <f>'QMJHL Raw'!T274</f>
        <v>31.3</v>
      </c>
      <c r="J274">
        <f>'QMJHL Raw'!AH274</f>
        <v>1</v>
      </c>
      <c r="K274">
        <f>'QMJHL Raw'!AI274</f>
        <v>0</v>
      </c>
      <c r="L274" s="1">
        <f t="shared" si="53"/>
        <v>1.9169329073482428</v>
      </c>
      <c r="M274" s="1">
        <f t="shared" si="54"/>
        <v>0</v>
      </c>
      <c r="N274">
        <f>'QMJHL Raw'!L274</f>
        <v>3</v>
      </c>
      <c r="O274" s="1">
        <f t="shared" si="55"/>
        <v>5.7507987220447285</v>
      </c>
      <c r="P274">
        <f>'QMJHL Raw'!AK274</f>
        <v>0</v>
      </c>
      <c r="Q274">
        <f>'QMJHL Raw'!AN274</f>
        <v>0</v>
      </c>
      <c r="R274">
        <f>'QMJHL Raw'!AQ274</f>
        <v>3</v>
      </c>
      <c r="S274" s="1">
        <f t="shared" si="56"/>
        <v>0</v>
      </c>
      <c r="T274" s="1">
        <f t="shared" si="57"/>
        <v>0</v>
      </c>
      <c r="U274" s="1">
        <f t="shared" si="58"/>
        <v>100</v>
      </c>
      <c r="V274">
        <f>'QMJHL Raw'!J274</f>
        <v>0</v>
      </c>
      <c r="W274" s="1">
        <f t="shared" si="59"/>
        <v>0</v>
      </c>
      <c r="X274">
        <f>'QMJHL Raw'!G274</f>
        <v>0</v>
      </c>
      <c r="Y274" s="1">
        <f t="shared" si="60"/>
        <v>0</v>
      </c>
      <c r="Z274">
        <f>'QMJHL Raw'!AJ274</f>
        <v>0</v>
      </c>
      <c r="AA274">
        <f>'QMJHL Raw'!AM274</f>
        <v>0</v>
      </c>
      <c r="AB274">
        <f>'QMJHL Raw'!AP274</f>
        <v>0</v>
      </c>
      <c r="AC274" s="1">
        <f t="shared" si="61"/>
        <v>0.18850605294665423</v>
      </c>
      <c r="AD274" s="1">
        <f t="shared" si="62"/>
        <v>0.3613534561277717</v>
      </c>
      <c r="AE274" s="1">
        <f t="shared" si="63"/>
        <v>0</v>
      </c>
      <c r="AF274" s="1">
        <f t="shared" si="64"/>
        <v>6.2835350982218081</v>
      </c>
      <c r="AG274">
        <f>'QMJHL Raw'!AB274</f>
        <v>12.66</v>
      </c>
      <c r="AH274">
        <f>'QMJHL Raw'!AC274</f>
        <v>12.4</v>
      </c>
      <c r="AI274">
        <f>'QMJHL Raw'!AD274</f>
        <v>52.67</v>
      </c>
      <c r="AJ274">
        <f>'QMJHL Raw'!AE274</f>
        <v>51.79</v>
      </c>
    </row>
    <row r="275" spans="1:36" x14ac:dyDescent="0.2">
      <c r="A275" t="str">
        <f>'QMJHL Raw'!B275</f>
        <v>Laurent Demers</v>
      </c>
      <c r="B275" t="s">
        <v>1749</v>
      </c>
      <c r="C275" t="str">
        <f>'QMJHL Raw'!C275</f>
        <v>D</v>
      </c>
      <c r="D275" t="str">
        <f t="shared" si="52"/>
        <v>D</v>
      </c>
      <c r="E275" t="str">
        <f>IF(ISNUMBER(SEARCH("/",'QMJHL Raw'!D275)),"Multiple",'QMJHL Raw'!D275)</f>
        <v>BAC</v>
      </c>
      <c r="F275" s="2">
        <f ca="1">ROUNDDOWN('QMJHL Raw'!E275+((TODAY()-42993)/365),0)</f>
        <v>17</v>
      </c>
      <c r="G275">
        <f>'QMJHL Raw'!F275</f>
        <v>1</v>
      </c>
      <c r="H275" s="1">
        <f>'QMJHL Raw'!U275</f>
        <v>17.670000000000002</v>
      </c>
      <c r="I275" s="1">
        <f>'QMJHL Raw'!T275</f>
        <v>17.670000000000002</v>
      </c>
      <c r="J275">
        <f>'QMJHL Raw'!AH275</f>
        <v>1</v>
      </c>
      <c r="K275">
        <f>'QMJHL Raw'!AI275</f>
        <v>1</v>
      </c>
      <c r="L275" s="1">
        <f t="shared" si="53"/>
        <v>3.3955857385398978</v>
      </c>
      <c r="M275" s="1">
        <f t="shared" si="54"/>
        <v>3.3955857385398978</v>
      </c>
      <c r="N275">
        <f>'QMJHL Raw'!L275</f>
        <v>0</v>
      </c>
      <c r="O275" s="1">
        <f t="shared" si="55"/>
        <v>0</v>
      </c>
      <c r="P275">
        <f>'QMJHL Raw'!AK275</f>
        <v>0</v>
      </c>
      <c r="Q275">
        <f>'QMJHL Raw'!AN275</f>
        <v>0</v>
      </c>
      <c r="R275">
        <f>'QMJHL Raw'!AQ275</f>
        <v>0</v>
      </c>
      <c r="S275" s="1" t="e">
        <f t="shared" si="56"/>
        <v>#DIV/0!</v>
      </c>
      <c r="T275" s="1" t="e">
        <f t="shared" si="57"/>
        <v>#DIV/0!</v>
      </c>
      <c r="U275" s="1" t="e">
        <f t="shared" si="58"/>
        <v>#DIV/0!</v>
      </c>
      <c r="V275">
        <f>'QMJHL Raw'!J275</f>
        <v>0</v>
      </c>
      <c r="W275" s="1">
        <f t="shared" si="59"/>
        <v>0</v>
      </c>
      <c r="X275">
        <f>'QMJHL Raw'!G275</f>
        <v>0</v>
      </c>
      <c r="Y275" s="1">
        <f t="shared" si="60"/>
        <v>0</v>
      </c>
      <c r="Z275">
        <f>'QMJHL Raw'!AJ275</f>
        <v>0</v>
      </c>
      <c r="AA275">
        <f>'QMJHL Raw'!AM275</f>
        <v>0</v>
      </c>
      <c r="AB275">
        <f>'QMJHL Raw'!AP275</f>
        <v>0</v>
      </c>
      <c r="AC275" s="1">
        <f t="shared" si="61"/>
        <v>0</v>
      </c>
      <c r="AD275" s="1">
        <f t="shared" si="62"/>
        <v>0</v>
      </c>
      <c r="AE275" s="1" t="e">
        <f t="shared" si="63"/>
        <v>#DIV/0!</v>
      </c>
      <c r="AF275" s="1" t="e">
        <f t="shared" si="64"/>
        <v>#DIV/0!</v>
      </c>
      <c r="AG275">
        <f>'QMJHL Raw'!AB275</f>
        <v>12.23</v>
      </c>
      <c r="AH275">
        <f>'QMJHL Raw'!AC275</f>
        <v>13.35</v>
      </c>
      <c r="AI275">
        <f>'QMJHL Raw'!AD275</f>
        <v>44.71</v>
      </c>
      <c r="AJ275">
        <f>'QMJHL Raw'!AE275</f>
        <v>51.67</v>
      </c>
    </row>
    <row r="276" spans="1:36" x14ac:dyDescent="0.2">
      <c r="A276" t="str">
        <f>'QMJHL Raw'!B276</f>
        <v>Leon Denny</v>
      </c>
      <c r="B276" t="s">
        <v>1749</v>
      </c>
      <c r="C276" t="str">
        <f>'QMJHL Raw'!C276</f>
        <v>D</v>
      </c>
      <c r="D276" t="str">
        <f t="shared" si="52"/>
        <v>D</v>
      </c>
      <c r="E276" t="str">
        <f>IF(ISNUMBER(SEARCH("/",'QMJHL Raw'!D276)),"Multiple",'QMJHL Raw'!D276)</f>
        <v>SHA</v>
      </c>
      <c r="F276" s="2">
        <f ca="1">ROUNDDOWN('QMJHL Raw'!E276+((TODAY()-42993)/365),0)</f>
        <v>18</v>
      </c>
      <c r="G276">
        <f>'QMJHL Raw'!F276</f>
        <v>60</v>
      </c>
      <c r="H276" s="1">
        <f>'QMJHL Raw'!U276</f>
        <v>13.92</v>
      </c>
      <c r="I276" s="1">
        <f>'QMJHL Raw'!T276</f>
        <v>835.47</v>
      </c>
      <c r="J276">
        <f>'QMJHL Raw'!AH276</f>
        <v>32</v>
      </c>
      <c r="K276">
        <f>'QMJHL Raw'!AI276</f>
        <v>56</v>
      </c>
      <c r="L276" s="1">
        <f t="shared" si="53"/>
        <v>2.2981076519803225</v>
      </c>
      <c r="M276" s="1">
        <f t="shared" si="54"/>
        <v>4.0216883909655641</v>
      </c>
      <c r="N276">
        <f>'QMJHL Raw'!L276</f>
        <v>44</v>
      </c>
      <c r="O276" s="1">
        <f t="shared" si="55"/>
        <v>3.1598980214729435</v>
      </c>
      <c r="P276">
        <f>'QMJHL Raw'!AK276</f>
        <v>0</v>
      </c>
      <c r="Q276">
        <f>'QMJHL Raw'!AN276</f>
        <v>2</v>
      </c>
      <c r="R276">
        <f>'QMJHL Raw'!AQ276</f>
        <v>42</v>
      </c>
      <c r="S276" s="1">
        <f t="shared" si="56"/>
        <v>0</v>
      </c>
      <c r="T276" s="1">
        <f t="shared" si="57"/>
        <v>4.5454545454545459</v>
      </c>
      <c r="U276" s="1">
        <f t="shared" si="58"/>
        <v>95.454545454545453</v>
      </c>
      <c r="V276">
        <f>'QMJHL Raw'!J276</f>
        <v>6</v>
      </c>
      <c r="W276" s="1">
        <f t="shared" si="59"/>
        <v>0.43089518474631044</v>
      </c>
      <c r="X276">
        <f>'QMJHL Raw'!G276</f>
        <v>3</v>
      </c>
      <c r="Y276" s="1">
        <f t="shared" si="60"/>
        <v>0.21544759237315522</v>
      </c>
      <c r="Z276">
        <f>'QMJHL Raw'!AJ276</f>
        <v>0</v>
      </c>
      <c r="AA276">
        <f>'QMJHL Raw'!AM276</f>
        <v>0</v>
      </c>
      <c r="AB276">
        <f>'QMJHL Raw'!AP276</f>
        <v>3</v>
      </c>
      <c r="AC276" s="1">
        <f t="shared" si="61"/>
        <v>2.9966095693662229</v>
      </c>
      <c r="AD276" s="1">
        <f t="shared" si="62"/>
        <v>0.21520410566743675</v>
      </c>
      <c r="AE276" s="1">
        <f t="shared" si="63"/>
        <v>6.8181818181818175</v>
      </c>
      <c r="AF276" s="1">
        <f t="shared" si="64"/>
        <v>6.8104762940141423</v>
      </c>
      <c r="AG276">
        <f>'QMJHL Raw'!AB276</f>
        <v>12.73</v>
      </c>
      <c r="AH276">
        <f>'QMJHL Raw'!AC276</f>
        <v>13.27</v>
      </c>
      <c r="AI276">
        <f>'QMJHL Raw'!AD276</f>
        <v>39.76</v>
      </c>
      <c r="AJ276">
        <f>'QMJHL Raw'!AE276</f>
        <v>51.36</v>
      </c>
    </row>
    <row r="277" spans="1:36" x14ac:dyDescent="0.2">
      <c r="A277" t="str">
        <f>'QMJHL Raw'!B277</f>
        <v>Leon Gawanke</v>
      </c>
      <c r="B277" t="s">
        <v>1749</v>
      </c>
      <c r="C277" t="str">
        <f>'QMJHL Raw'!C277</f>
        <v>D</v>
      </c>
      <c r="D277" t="str">
        <f t="shared" si="52"/>
        <v>D</v>
      </c>
      <c r="E277" t="str">
        <f>IF(ISNUMBER(SEARCH("/",'QMJHL Raw'!D277)),"Multiple",'QMJHL Raw'!D277)</f>
        <v>CAP</v>
      </c>
      <c r="F277" s="2">
        <f ca="1">ROUNDDOWN('QMJHL Raw'!E277+((TODAY()-42993)/365),0)</f>
        <v>18</v>
      </c>
      <c r="G277">
        <f>'QMJHL Raw'!F277</f>
        <v>62</v>
      </c>
      <c r="H277" s="1">
        <f>'QMJHL Raw'!U277</f>
        <v>14.36</v>
      </c>
      <c r="I277" s="1">
        <f>'QMJHL Raw'!T277</f>
        <v>890.33</v>
      </c>
      <c r="J277">
        <f>'QMJHL Raw'!AH277</f>
        <v>38</v>
      </c>
      <c r="K277">
        <f>'QMJHL Raw'!AI277</f>
        <v>59</v>
      </c>
      <c r="L277" s="1">
        <f t="shared" si="53"/>
        <v>2.5608482248155178</v>
      </c>
      <c r="M277" s="1">
        <f t="shared" si="54"/>
        <v>3.9760538227398827</v>
      </c>
      <c r="N277">
        <f>'QMJHL Raw'!L277</f>
        <v>112</v>
      </c>
      <c r="O277" s="1">
        <f t="shared" si="55"/>
        <v>7.5477631889299461</v>
      </c>
      <c r="P277">
        <f>'QMJHL Raw'!AK277</f>
        <v>2</v>
      </c>
      <c r="Q277">
        <f>'QMJHL Raw'!AN277</f>
        <v>5</v>
      </c>
      <c r="R277">
        <f>'QMJHL Raw'!AQ277</f>
        <v>105</v>
      </c>
      <c r="S277" s="1">
        <f t="shared" si="56"/>
        <v>1.7857142857142856</v>
      </c>
      <c r="T277" s="1">
        <f t="shared" si="57"/>
        <v>4.4642857142857144</v>
      </c>
      <c r="U277" s="1">
        <f t="shared" si="58"/>
        <v>93.75</v>
      </c>
      <c r="V277">
        <f>'QMJHL Raw'!J277</f>
        <v>7</v>
      </c>
      <c r="W277" s="1">
        <f t="shared" si="59"/>
        <v>0.47173519930812163</v>
      </c>
      <c r="X277">
        <f>'QMJHL Raw'!G277</f>
        <v>1</v>
      </c>
      <c r="Y277" s="1">
        <f t="shared" si="60"/>
        <v>6.7390742758303104E-2</v>
      </c>
      <c r="Z277">
        <f>'QMJHL Raw'!AJ277</f>
        <v>0</v>
      </c>
      <c r="AA277">
        <f>'QMJHL Raw'!AM277</f>
        <v>0</v>
      </c>
      <c r="AB277">
        <f>'QMJHL Raw'!AP277</f>
        <v>1</v>
      </c>
      <c r="AC277" s="1">
        <f t="shared" si="61"/>
        <v>7.9907438922143097</v>
      </c>
      <c r="AD277" s="1">
        <f t="shared" si="62"/>
        <v>0.53850216608769619</v>
      </c>
      <c r="AE277" s="1">
        <f t="shared" si="63"/>
        <v>0.89285714285714279</v>
      </c>
      <c r="AF277" s="1">
        <f t="shared" si="64"/>
        <v>7.1345927609056323</v>
      </c>
      <c r="AG277">
        <f>'QMJHL Raw'!AB277</f>
        <v>12.63</v>
      </c>
      <c r="AH277">
        <f>'QMJHL Raw'!AC277</f>
        <v>13.3</v>
      </c>
      <c r="AI277">
        <f>'QMJHL Raw'!AD277</f>
        <v>44.36</v>
      </c>
      <c r="AJ277">
        <f>'QMJHL Raw'!AE277</f>
        <v>49.37</v>
      </c>
    </row>
    <row r="278" spans="1:36" x14ac:dyDescent="0.2">
      <c r="A278" t="str">
        <f>'QMJHL Raw'!B278</f>
        <v>Liam Dunda</v>
      </c>
      <c r="B278" t="s">
        <v>1749</v>
      </c>
      <c r="C278" t="str">
        <f>'QMJHL Raw'!C278</f>
        <v>RW</v>
      </c>
      <c r="D278" t="str">
        <f t="shared" si="52"/>
        <v>F</v>
      </c>
      <c r="E278" t="str">
        <f>IF(ISNUMBER(SEARCH("/",'QMJHL Raw'!D278)),"Multiple",'QMJHL Raw'!D278)</f>
        <v>MON</v>
      </c>
      <c r="F278" s="2">
        <f ca="1">ROUNDDOWN('QMJHL Raw'!E278+((TODAY()-42993)/365),0)</f>
        <v>20</v>
      </c>
      <c r="G278">
        <f>'QMJHL Raw'!F278</f>
        <v>33</v>
      </c>
      <c r="H278" s="1">
        <f>'QMJHL Raw'!U278</f>
        <v>11.21</v>
      </c>
      <c r="I278" s="1">
        <f>'QMJHL Raw'!T278</f>
        <v>370.04</v>
      </c>
      <c r="J278">
        <f>'QMJHL Raw'!AH278</f>
        <v>14</v>
      </c>
      <c r="K278">
        <f>'QMJHL Raw'!AI278</f>
        <v>21</v>
      </c>
      <c r="L278" s="1">
        <f t="shared" si="53"/>
        <v>2.270024862177062</v>
      </c>
      <c r="M278" s="1">
        <f t="shared" si="54"/>
        <v>3.4050372932655928</v>
      </c>
      <c r="N278">
        <f>'QMJHL Raw'!L278</f>
        <v>48</v>
      </c>
      <c r="O278" s="1">
        <f t="shared" si="55"/>
        <v>7.7829423846070691</v>
      </c>
      <c r="P278">
        <f>'QMJHL Raw'!AK278</f>
        <v>3</v>
      </c>
      <c r="Q278">
        <f>'QMJHL Raw'!AN278</f>
        <v>4</v>
      </c>
      <c r="R278">
        <f>'QMJHL Raw'!AQ278</f>
        <v>41</v>
      </c>
      <c r="S278" s="1">
        <f t="shared" si="56"/>
        <v>6.25</v>
      </c>
      <c r="T278" s="1">
        <f t="shared" si="57"/>
        <v>8.3333333333333321</v>
      </c>
      <c r="U278" s="1">
        <f t="shared" si="58"/>
        <v>85.416666666666657</v>
      </c>
      <c r="V278">
        <f>'QMJHL Raw'!J278</f>
        <v>7</v>
      </c>
      <c r="W278" s="1">
        <f t="shared" si="59"/>
        <v>1.135012431088531</v>
      </c>
      <c r="X278">
        <f>'QMJHL Raw'!G278</f>
        <v>2</v>
      </c>
      <c r="Y278" s="1">
        <f t="shared" si="60"/>
        <v>0.32428926602529451</v>
      </c>
      <c r="Z278">
        <f>'QMJHL Raw'!AJ278</f>
        <v>0</v>
      </c>
      <c r="AA278">
        <f>'QMJHL Raw'!AM278</f>
        <v>0</v>
      </c>
      <c r="AB278">
        <f>'QMJHL Raw'!AP278</f>
        <v>2</v>
      </c>
      <c r="AC278" s="1">
        <f t="shared" si="61"/>
        <v>4.0401289996951961</v>
      </c>
      <c r="AD278" s="1">
        <f t="shared" si="62"/>
        <v>0.65508523397933138</v>
      </c>
      <c r="AE278" s="1">
        <f t="shared" si="63"/>
        <v>4.1666666666666661</v>
      </c>
      <c r="AF278" s="1">
        <f t="shared" si="64"/>
        <v>8.4169354160316594</v>
      </c>
      <c r="AG278">
        <f>'QMJHL Raw'!AB278</f>
        <v>12.53</v>
      </c>
      <c r="AH278">
        <f>'QMJHL Raw'!AC278</f>
        <v>13.05</v>
      </c>
      <c r="AI278">
        <f>'QMJHL Raw'!AD278</f>
        <v>42.86</v>
      </c>
      <c r="AJ278">
        <f>'QMJHL Raw'!AE278</f>
        <v>48.03</v>
      </c>
    </row>
    <row r="279" spans="1:36" x14ac:dyDescent="0.2">
      <c r="A279" t="str">
        <f>'QMJHL Raw'!B279</f>
        <v>Liam Kidney</v>
      </c>
      <c r="B279" t="s">
        <v>1749</v>
      </c>
      <c r="C279" t="str">
        <f>'QMJHL Raw'!C279</f>
        <v>C</v>
      </c>
      <c r="D279" t="str">
        <f t="shared" si="52"/>
        <v>F</v>
      </c>
      <c r="E279" t="str">
        <f>IF(ISNUMBER(SEARCH("/",'QMJHL Raw'!D279)),"Multiple",'QMJHL Raw'!D279)</f>
        <v>CAP</v>
      </c>
      <c r="F279" s="2">
        <f ca="1">ROUNDDOWN('QMJHL Raw'!E279+((TODAY()-42993)/365),0)</f>
        <v>16</v>
      </c>
      <c r="G279">
        <f>'QMJHL Raw'!F279</f>
        <v>5</v>
      </c>
      <c r="H279" s="1">
        <f>'QMJHL Raw'!U279</f>
        <v>6.75</v>
      </c>
      <c r="I279" s="1">
        <f>'QMJHL Raw'!T279</f>
        <v>33.770000000000003</v>
      </c>
      <c r="J279">
        <f>'QMJHL Raw'!AH279</f>
        <v>0</v>
      </c>
      <c r="K279">
        <f>'QMJHL Raw'!AI279</f>
        <v>2</v>
      </c>
      <c r="L279" s="1">
        <f t="shared" si="53"/>
        <v>0</v>
      </c>
      <c r="M279" s="1">
        <f t="shared" si="54"/>
        <v>3.5534498075214684</v>
      </c>
      <c r="N279">
        <f>'QMJHL Raw'!L279</f>
        <v>4</v>
      </c>
      <c r="O279" s="1">
        <f t="shared" si="55"/>
        <v>7.1068996150429369</v>
      </c>
      <c r="P279">
        <f>'QMJHL Raw'!AK279</f>
        <v>1</v>
      </c>
      <c r="Q279">
        <f>'QMJHL Raw'!AN279</f>
        <v>0</v>
      </c>
      <c r="R279">
        <f>'QMJHL Raw'!AQ279</f>
        <v>3</v>
      </c>
      <c r="S279" s="1">
        <f t="shared" si="56"/>
        <v>25</v>
      </c>
      <c r="T279" s="1">
        <f t="shared" si="57"/>
        <v>0</v>
      </c>
      <c r="U279" s="1">
        <f t="shared" si="58"/>
        <v>75</v>
      </c>
      <c r="V279">
        <f>'QMJHL Raw'!J279</f>
        <v>0</v>
      </c>
      <c r="W279" s="1">
        <f t="shared" si="59"/>
        <v>0</v>
      </c>
      <c r="X279">
        <f>'QMJHL Raw'!G279</f>
        <v>0</v>
      </c>
      <c r="Y279" s="1">
        <f t="shared" si="60"/>
        <v>0</v>
      </c>
      <c r="Z279">
        <f>'QMJHL Raw'!AJ279</f>
        <v>0</v>
      </c>
      <c r="AA279">
        <f>'QMJHL Raw'!AM279</f>
        <v>0</v>
      </c>
      <c r="AB279">
        <f>'QMJHL Raw'!AP279</f>
        <v>0</v>
      </c>
      <c r="AC279" s="1">
        <f t="shared" si="61"/>
        <v>0.43811603734603022</v>
      </c>
      <c r="AD279" s="1">
        <f t="shared" si="62"/>
        <v>0.77841167428965974</v>
      </c>
      <c r="AE279" s="1">
        <f t="shared" si="63"/>
        <v>0</v>
      </c>
      <c r="AF279" s="1">
        <f t="shared" si="64"/>
        <v>10.952900933650756</v>
      </c>
      <c r="AG279">
        <f>'QMJHL Raw'!AB279</f>
        <v>11.93</v>
      </c>
      <c r="AH279">
        <f>'QMJHL Raw'!AC279</f>
        <v>11.9</v>
      </c>
      <c r="AI279">
        <f>'QMJHL Raw'!AD279</f>
        <v>43.31</v>
      </c>
      <c r="AJ279">
        <f>'QMJHL Raw'!AE279</f>
        <v>39.49</v>
      </c>
    </row>
    <row r="280" spans="1:36" x14ac:dyDescent="0.2">
      <c r="A280" t="str">
        <f>'QMJHL Raw'!B280</f>
        <v>Liam Leonard</v>
      </c>
      <c r="B280" t="s">
        <v>1749</v>
      </c>
      <c r="C280" t="str">
        <f>'QMJHL Raw'!C280</f>
        <v>C</v>
      </c>
      <c r="D280" t="str">
        <f t="shared" si="52"/>
        <v>F</v>
      </c>
      <c r="E280" t="str">
        <f>IF(ISNUMBER(SEARCH("/",'QMJHL Raw'!D280)),"Multiple",'QMJHL Raw'!D280)</f>
        <v>BAT</v>
      </c>
      <c r="F280" s="2">
        <f ca="1">ROUNDDOWN('QMJHL Raw'!E280+((TODAY()-42993)/365),0)</f>
        <v>18</v>
      </c>
      <c r="G280">
        <f>'QMJHL Raw'!F280</f>
        <v>1</v>
      </c>
      <c r="H280" s="1">
        <f>'QMJHL Raw'!U280</f>
        <v>0</v>
      </c>
      <c r="I280" s="1">
        <f>'QMJHL Raw'!T280</f>
        <v>0</v>
      </c>
      <c r="J280">
        <f>'QMJHL Raw'!AH280</f>
        <v>0</v>
      </c>
      <c r="K280">
        <f>'QMJHL Raw'!AI280</f>
        <v>0</v>
      </c>
      <c r="L280" s="1" t="e">
        <f t="shared" si="53"/>
        <v>#DIV/0!</v>
      </c>
      <c r="M280" s="1" t="e">
        <f t="shared" si="54"/>
        <v>#DIV/0!</v>
      </c>
      <c r="N280">
        <f>'QMJHL Raw'!L280</f>
        <v>0</v>
      </c>
      <c r="O280" s="1" t="e">
        <f t="shared" si="55"/>
        <v>#DIV/0!</v>
      </c>
      <c r="P280">
        <f>'QMJHL Raw'!AK280</f>
        <v>0</v>
      </c>
      <c r="Q280">
        <f>'QMJHL Raw'!AN280</f>
        <v>0</v>
      </c>
      <c r="R280">
        <f>'QMJHL Raw'!AQ280</f>
        <v>0</v>
      </c>
      <c r="S280" s="1" t="e">
        <f t="shared" si="56"/>
        <v>#DIV/0!</v>
      </c>
      <c r="T280" s="1" t="e">
        <f t="shared" si="57"/>
        <v>#DIV/0!</v>
      </c>
      <c r="U280" s="1" t="e">
        <f t="shared" si="58"/>
        <v>#DIV/0!</v>
      </c>
      <c r="V280">
        <f>'QMJHL Raw'!J280</f>
        <v>0</v>
      </c>
      <c r="W280" s="1" t="e">
        <f t="shared" si="59"/>
        <v>#DIV/0!</v>
      </c>
      <c r="X280">
        <f>'QMJHL Raw'!G280</f>
        <v>0</v>
      </c>
      <c r="Y280" s="1" t="e">
        <f t="shared" si="60"/>
        <v>#DIV/0!</v>
      </c>
      <c r="Z280">
        <f>'QMJHL Raw'!AJ280</f>
        <v>0</v>
      </c>
      <c r="AA280">
        <f>'QMJHL Raw'!AM280</f>
        <v>0</v>
      </c>
      <c r="AB280">
        <f>'QMJHL Raw'!AP280</f>
        <v>0</v>
      </c>
      <c r="AC280" s="1">
        <f t="shared" si="61"/>
        <v>0</v>
      </c>
      <c r="AD280" s="1" t="e">
        <f t="shared" si="62"/>
        <v>#DIV/0!</v>
      </c>
      <c r="AE280" s="1" t="e">
        <f t="shared" si="63"/>
        <v>#DIV/0!</v>
      </c>
      <c r="AF280" s="1" t="e">
        <f t="shared" si="64"/>
        <v>#DIV/0!</v>
      </c>
      <c r="AG280">
        <f>'QMJHL Raw'!AB280</f>
        <v>0</v>
      </c>
      <c r="AH280">
        <f>'QMJHL Raw'!AC280</f>
        <v>0</v>
      </c>
      <c r="AI280">
        <f>'QMJHL Raw'!AD280</f>
        <v>0</v>
      </c>
      <c r="AJ280">
        <f>'QMJHL Raw'!AE280</f>
        <v>0</v>
      </c>
    </row>
    <row r="281" spans="1:36" x14ac:dyDescent="0.2">
      <c r="A281" t="str">
        <f>'QMJHL Raw'!B281</f>
        <v>Liam Murphy</v>
      </c>
      <c r="B281" t="s">
        <v>1749</v>
      </c>
      <c r="C281" t="str">
        <f>'QMJHL Raw'!C281</f>
        <v>LW</v>
      </c>
      <c r="D281" t="str">
        <f t="shared" si="52"/>
        <v>F</v>
      </c>
      <c r="E281" t="str">
        <f>IF(ISNUMBER(SEARCH("/",'QMJHL Raw'!D281)),"Multiple",'QMJHL Raw'!D281)</f>
        <v>BAT</v>
      </c>
      <c r="F281" s="2">
        <f ca="1">ROUNDDOWN('QMJHL Raw'!E281+((TODAY()-42993)/365),0)</f>
        <v>20</v>
      </c>
      <c r="G281">
        <f>'QMJHL Raw'!F281</f>
        <v>65</v>
      </c>
      <c r="H281" s="1">
        <f>'QMJHL Raw'!U281</f>
        <v>12.95</v>
      </c>
      <c r="I281" s="1">
        <f>'QMJHL Raw'!T281</f>
        <v>841.92</v>
      </c>
      <c r="J281">
        <f>'QMJHL Raw'!AH281</f>
        <v>48</v>
      </c>
      <c r="K281">
        <f>'QMJHL Raw'!AI281</f>
        <v>35</v>
      </c>
      <c r="L281" s="1">
        <f t="shared" si="53"/>
        <v>3.4207525655644244</v>
      </c>
      <c r="M281" s="1">
        <f t="shared" si="54"/>
        <v>2.4942987457240595</v>
      </c>
      <c r="N281">
        <f>'QMJHL Raw'!L281</f>
        <v>130</v>
      </c>
      <c r="O281" s="1">
        <f t="shared" si="55"/>
        <v>9.264538198403649</v>
      </c>
      <c r="P281">
        <f>'QMJHL Raw'!AK281</f>
        <v>19</v>
      </c>
      <c r="Q281">
        <f>'QMJHL Raw'!AN281</f>
        <v>21</v>
      </c>
      <c r="R281">
        <f>'QMJHL Raw'!AQ281</f>
        <v>90</v>
      </c>
      <c r="S281" s="1">
        <f t="shared" si="56"/>
        <v>14.615384615384617</v>
      </c>
      <c r="T281" s="1">
        <f t="shared" si="57"/>
        <v>16.153846153846153</v>
      </c>
      <c r="U281" s="1">
        <f t="shared" si="58"/>
        <v>69.230769230769226</v>
      </c>
      <c r="V281">
        <f>'QMJHL Raw'!J281</f>
        <v>27</v>
      </c>
      <c r="W281" s="1">
        <f t="shared" si="59"/>
        <v>1.9241733181299887</v>
      </c>
      <c r="X281">
        <f>'QMJHL Raw'!G281</f>
        <v>16</v>
      </c>
      <c r="Y281" s="1">
        <f t="shared" si="60"/>
        <v>1.1402508551881414</v>
      </c>
      <c r="Z281">
        <f>'QMJHL Raw'!AJ281</f>
        <v>3</v>
      </c>
      <c r="AA281">
        <f>'QMJHL Raw'!AM281</f>
        <v>7</v>
      </c>
      <c r="AB281">
        <f>'QMJHL Raw'!AP281</f>
        <v>6</v>
      </c>
      <c r="AC281" s="1">
        <f t="shared" si="61"/>
        <v>14.151781987174939</v>
      </c>
      <c r="AD281" s="1">
        <f t="shared" si="62"/>
        <v>1.0085363445820226</v>
      </c>
      <c r="AE281" s="1">
        <f t="shared" si="63"/>
        <v>12.307692307692308</v>
      </c>
      <c r="AF281" s="1">
        <f t="shared" si="64"/>
        <v>10.885986143980722</v>
      </c>
      <c r="AG281">
        <f>'QMJHL Raw'!AB281</f>
        <v>13.78</v>
      </c>
      <c r="AH281">
        <f>'QMJHL Raw'!AC281</f>
        <v>12.87</v>
      </c>
      <c r="AI281">
        <f>'QMJHL Raw'!AD281</f>
        <v>59.87</v>
      </c>
      <c r="AJ281">
        <f>'QMJHL Raw'!AE281</f>
        <v>47.26</v>
      </c>
    </row>
    <row r="282" spans="1:36" x14ac:dyDescent="0.2">
      <c r="A282" t="str">
        <f>'QMJHL Raw'!B282</f>
        <v>Liam Peyton</v>
      </c>
      <c r="B282" t="s">
        <v>1749</v>
      </c>
      <c r="C282" t="str">
        <f>'QMJHL Raw'!C282</f>
        <v>LW</v>
      </c>
      <c r="D282" t="str">
        <f t="shared" si="52"/>
        <v>F</v>
      </c>
      <c r="E282" t="str">
        <f>IF(ISNUMBER(SEARCH("/",'QMJHL Raw'!D282)),"Multiple",'QMJHL Raw'!D282)</f>
        <v>CHA</v>
      </c>
      <c r="F282" s="2">
        <f ca="1">ROUNDDOWN('QMJHL Raw'!E282+((TODAY()-42993)/365),0)</f>
        <v>18</v>
      </c>
      <c r="G282">
        <f>'QMJHL Raw'!F282</f>
        <v>38</v>
      </c>
      <c r="H282" s="1">
        <f>'QMJHL Raw'!U282</f>
        <v>8.7799999999999994</v>
      </c>
      <c r="I282" s="1">
        <f>'QMJHL Raw'!T282</f>
        <v>333.57</v>
      </c>
      <c r="J282">
        <f>'QMJHL Raw'!AH282</f>
        <v>10</v>
      </c>
      <c r="K282">
        <f>'QMJHL Raw'!AI282</f>
        <v>12</v>
      </c>
      <c r="L282" s="1">
        <f t="shared" si="53"/>
        <v>1.7987229067362174</v>
      </c>
      <c r="M282" s="1">
        <f t="shared" si="54"/>
        <v>2.1584674880834607</v>
      </c>
      <c r="N282">
        <f>'QMJHL Raw'!L282</f>
        <v>35</v>
      </c>
      <c r="O282" s="1">
        <f t="shared" si="55"/>
        <v>6.2955301735767604</v>
      </c>
      <c r="P282">
        <f>'QMJHL Raw'!AK282</f>
        <v>3</v>
      </c>
      <c r="Q282">
        <f>'QMJHL Raw'!AN282</f>
        <v>5</v>
      </c>
      <c r="R282">
        <f>'QMJHL Raw'!AQ282</f>
        <v>27</v>
      </c>
      <c r="S282" s="1">
        <f t="shared" si="56"/>
        <v>8.5714285714285712</v>
      </c>
      <c r="T282" s="1">
        <f t="shared" si="57"/>
        <v>14.285714285714285</v>
      </c>
      <c r="U282" s="1">
        <f t="shared" si="58"/>
        <v>77.142857142857153</v>
      </c>
      <c r="V282">
        <f>'QMJHL Raw'!J282</f>
        <v>4</v>
      </c>
      <c r="W282" s="1">
        <f t="shared" si="59"/>
        <v>0.71948916269448693</v>
      </c>
      <c r="X282">
        <f>'QMJHL Raw'!G282</f>
        <v>1</v>
      </c>
      <c r="Y282" s="1">
        <f t="shared" si="60"/>
        <v>0.17987229067362173</v>
      </c>
      <c r="Z282">
        <f>'QMJHL Raw'!AJ282</f>
        <v>0</v>
      </c>
      <c r="AA282">
        <f>'QMJHL Raw'!AM282</f>
        <v>0</v>
      </c>
      <c r="AB282">
        <f>'QMJHL Raw'!AP282</f>
        <v>1</v>
      </c>
      <c r="AC282" s="1">
        <f t="shared" si="61"/>
        <v>3.3391965000006749</v>
      </c>
      <c r="AD282" s="1">
        <f t="shared" si="62"/>
        <v>0.60062892346446173</v>
      </c>
      <c r="AE282" s="1">
        <f t="shared" si="63"/>
        <v>2.8571428571428572</v>
      </c>
      <c r="AF282" s="1">
        <f t="shared" si="64"/>
        <v>9.5405614285733567</v>
      </c>
      <c r="AG282">
        <f>'QMJHL Raw'!AB282</f>
        <v>12.39</v>
      </c>
      <c r="AH282">
        <f>'QMJHL Raw'!AC282</f>
        <v>13.11</v>
      </c>
      <c r="AI282">
        <f>'QMJHL Raw'!AD282</f>
        <v>48.92</v>
      </c>
      <c r="AJ282">
        <f>'QMJHL Raw'!AE282</f>
        <v>49.82</v>
      </c>
    </row>
    <row r="283" spans="1:36" x14ac:dyDescent="0.2">
      <c r="A283" t="str">
        <f>'QMJHL Raw'!B283</f>
        <v>Liam Stevens</v>
      </c>
      <c r="B283" t="s">
        <v>1749</v>
      </c>
      <c r="C283" t="str">
        <f>'QMJHL Raw'!C283</f>
        <v>LW</v>
      </c>
      <c r="D283" t="str">
        <f t="shared" si="52"/>
        <v>F</v>
      </c>
      <c r="E283" t="str">
        <f>IF(ISNUMBER(SEARCH("/",'QMJHL Raw'!D283)),"Multiple",'QMJHL Raw'!D283)</f>
        <v>CHI</v>
      </c>
      <c r="F283" s="2">
        <f ca="1">ROUNDDOWN('QMJHL Raw'!E283+((TODAY()-42993)/365),0)</f>
        <v>19</v>
      </c>
      <c r="G283">
        <f>'QMJHL Raw'!F283</f>
        <v>61</v>
      </c>
      <c r="H283" s="1">
        <f>'QMJHL Raw'!U283</f>
        <v>10.35</v>
      </c>
      <c r="I283" s="1">
        <f>'QMJHL Raw'!T283</f>
        <v>631.41</v>
      </c>
      <c r="J283">
        <f>'QMJHL Raw'!AH283</f>
        <v>24</v>
      </c>
      <c r="K283">
        <f>'QMJHL Raw'!AI283</f>
        <v>27</v>
      </c>
      <c r="L283" s="1">
        <f t="shared" si="53"/>
        <v>2.280610063191904</v>
      </c>
      <c r="M283" s="1">
        <f t="shared" si="54"/>
        <v>2.565686321090892</v>
      </c>
      <c r="N283">
        <f>'QMJHL Raw'!L283</f>
        <v>83</v>
      </c>
      <c r="O283" s="1">
        <f t="shared" si="55"/>
        <v>7.8871098018720005</v>
      </c>
      <c r="P283">
        <f>'QMJHL Raw'!AK283</f>
        <v>7</v>
      </c>
      <c r="Q283">
        <f>'QMJHL Raw'!AN283</f>
        <v>7</v>
      </c>
      <c r="R283">
        <f>'QMJHL Raw'!AQ283</f>
        <v>69</v>
      </c>
      <c r="S283" s="1">
        <f t="shared" si="56"/>
        <v>8.4337349397590362</v>
      </c>
      <c r="T283" s="1">
        <f t="shared" si="57"/>
        <v>8.4337349397590362</v>
      </c>
      <c r="U283" s="1">
        <f t="shared" si="58"/>
        <v>83.132530120481931</v>
      </c>
      <c r="V283">
        <f>'QMJHL Raw'!J283</f>
        <v>11</v>
      </c>
      <c r="W283" s="1">
        <f t="shared" si="59"/>
        <v>1.0452796122962893</v>
      </c>
      <c r="X283">
        <f>'QMJHL Raw'!G283</f>
        <v>9</v>
      </c>
      <c r="Y283" s="1">
        <f t="shared" si="60"/>
        <v>0.85522877369696404</v>
      </c>
      <c r="Z283">
        <f>'QMJHL Raw'!AJ283</f>
        <v>2</v>
      </c>
      <c r="AA283">
        <f>'QMJHL Raw'!AM283</f>
        <v>1</v>
      </c>
      <c r="AB283">
        <f>'QMJHL Raw'!AP283</f>
        <v>6</v>
      </c>
      <c r="AC283" s="1">
        <f t="shared" si="61"/>
        <v>7.3342460069644018</v>
      </c>
      <c r="AD283" s="1">
        <f t="shared" si="62"/>
        <v>0.6969398020586689</v>
      </c>
      <c r="AE283" s="1">
        <f t="shared" si="63"/>
        <v>10.843373493975903</v>
      </c>
      <c r="AF283" s="1">
        <f t="shared" si="64"/>
        <v>8.8364409722462671</v>
      </c>
      <c r="AG283">
        <f>'QMJHL Raw'!AB283</f>
        <v>12.74</v>
      </c>
      <c r="AH283">
        <f>'QMJHL Raw'!AC283</f>
        <v>13.04</v>
      </c>
      <c r="AI283">
        <f>'QMJHL Raw'!AD283</f>
        <v>46.93</v>
      </c>
      <c r="AJ283">
        <f>'QMJHL Raw'!AE283</f>
        <v>49.23</v>
      </c>
    </row>
    <row r="284" spans="1:36" x14ac:dyDescent="0.2">
      <c r="A284" t="str">
        <f>'QMJHL Raw'!B284</f>
        <v>Logan Chisholm</v>
      </c>
      <c r="B284" t="s">
        <v>1749</v>
      </c>
      <c r="C284" t="str">
        <f>'QMJHL Raw'!C284</f>
        <v>LW</v>
      </c>
      <c r="D284" t="str">
        <f t="shared" si="52"/>
        <v>F</v>
      </c>
      <c r="E284" t="str">
        <f>IF(ISNUMBER(SEARCH("/",'QMJHL Raw'!D284)),"Multiple",'QMJHL Raw'!D284)</f>
        <v>BAT</v>
      </c>
      <c r="F284" s="2">
        <f ca="1">ROUNDDOWN('QMJHL Raw'!E284+((TODAY()-42993)/365),0)</f>
        <v>16</v>
      </c>
      <c r="G284">
        <f>'QMJHL Raw'!F284</f>
        <v>51</v>
      </c>
      <c r="H284" s="1">
        <f>'QMJHL Raw'!U284</f>
        <v>7.91</v>
      </c>
      <c r="I284" s="1">
        <f>'QMJHL Raw'!T284</f>
        <v>403.49</v>
      </c>
      <c r="J284">
        <f>'QMJHL Raw'!AH284</f>
        <v>14</v>
      </c>
      <c r="K284">
        <f>'QMJHL Raw'!AI284</f>
        <v>10</v>
      </c>
      <c r="L284" s="1">
        <f t="shared" si="53"/>
        <v>2.0818359810652063</v>
      </c>
      <c r="M284" s="1">
        <f t="shared" si="54"/>
        <v>1.4870257007608614</v>
      </c>
      <c r="N284">
        <f>'QMJHL Raw'!L284</f>
        <v>28</v>
      </c>
      <c r="O284" s="1">
        <f t="shared" si="55"/>
        <v>4.1636719621304126</v>
      </c>
      <c r="P284">
        <f>'QMJHL Raw'!AK284</f>
        <v>5</v>
      </c>
      <c r="Q284">
        <f>'QMJHL Raw'!AN284</f>
        <v>3</v>
      </c>
      <c r="R284">
        <f>'QMJHL Raw'!AQ284</f>
        <v>20</v>
      </c>
      <c r="S284" s="1">
        <f t="shared" si="56"/>
        <v>17.857142857142858</v>
      </c>
      <c r="T284" s="1">
        <f t="shared" si="57"/>
        <v>10.714285714285714</v>
      </c>
      <c r="U284" s="1">
        <f t="shared" si="58"/>
        <v>71.428571428571431</v>
      </c>
      <c r="V284">
        <f>'QMJHL Raw'!J284</f>
        <v>5</v>
      </c>
      <c r="W284" s="1">
        <f t="shared" si="59"/>
        <v>0.74351285038043069</v>
      </c>
      <c r="X284">
        <f>'QMJHL Raw'!G284</f>
        <v>4</v>
      </c>
      <c r="Y284" s="1">
        <f t="shared" si="60"/>
        <v>0.59481028030434457</v>
      </c>
      <c r="Z284">
        <f>'QMJHL Raw'!AJ284</f>
        <v>2</v>
      </c>
      <c r="AA284">
        <f>'QMJHL Raw'!AM284</f>
        <v>0</v>
      </c>
      <c r="AB284">
        <f>'QMJHL Raw'!AP284</f>
        <v>2</v>
      </c>
      <c r="AC284" s="1">
        <f t="shared" si="61"/>
        <v>3.0410441838108366</v>
      </c>
      <c r="AD284" s="1">
        <f t="shared" si="62"/>
        <v>0.45221108584760517</v>
      </c>
      <c r="AE284" s="1">
        <f t="shared" si="63"/>
        <v>14.285714285714285</v>
      </c>
      <c r="AF284" s="1">
        <f t="shared" si="64"/>
        <v>10.860872085038702</v>
      </c>
      <c r="AG284">
        <f>'QMJHL Raw'!AB284</f>
        <v>12.04</v>
      </c>
      <c r="AH284">
        <f>'QMJHL Raw'!AC284</f>
        <v>12.31</v>
      </c>
      <c r="AI284">
        <f>'QMJHL Raw'!AD284</f>
        <v>55.94</v>
      </c>
      <c r="AJ284">
        <f>'QMJHL Raw'!AE284</f>
        <v>46.62</v>
      </c>
    </row>
    <row r="285" spans="1:36" x14ac:dyDescent="0.2">
      <c r="A285" t="str">
        <f>'QMJHL Raw'!B285</f>
        <v>Logan Timmons</v>
      </c>
      <c r="B285" t="s">
        <v>1749</v>
      </c>
      <c r="C285" t="str">
        <f>'QMJHL Raw'!C285</f>
        <v>LW</v>
      </c>
      <c r="D285" t="str">
        <f t="shared" si="52"/>
        <v>F</v>
      </c>
      <c r="E285" t="str">
        <f>IF(ISNUMBER(SEARCH("/",'QMJHL Raw'!D285)),"Multiple",'QMJHL Raw'!D285)</f>
        <v>VDO</v>
      </c>
      <c r="F285" s="2">
        <f ca="1">ROUNDDOWN('QMJHL Raw'!E285+((TODAY()-42993)/365),0)</f>
        <v>18</v>
      </c>
      <c r="G285">
        <f>'QMJHL Raw'!F285</f>
        <v>5</v>
      </c>
      <c r="H285" s="1">
        <f>'QMJHL Raw'!U285</f>
        <v>0</v>
      </c>
      <c r="I285" s="1">
        <f>'QMJHL Raw'!T285</f>
        <v>0</v>
      </c>
      <c r="J285">
        <f>'QMJHL Raw'!AH285</f>
        <v>0</v>
      </c>
      <c r="K285">
        <f>'QMJHL Raw'!AI285</f>
        <v>0</v>
      </c>
      <c r="L285" s="1" t="e">
        <f t="shared" si="53"/>
        <v>#DIV/0!</v>
      </c>
      <c r="M285" s="1" t="e">
        <f t="shared" si="54"/>
        <v>#DIV/0!</v>
      </c>
      <c r="N285">
        <f>'QMJHL Raw'!L285</f>
        <v>1</v>
      </c>
      <c r="O285" s="1" t="e">
        <f t="shared" si="55"/>
        <v>#DIV/0!</v>
      </c>
      <c r="P285">
        <f>'QMJHL Raw'!AK285</f>
        <v>0</v>
      </c>
      <c r="Q285">
        <f>'QMJHL Raw'!AN285</f>
        <v>0</v>
      </c>
      <c r="R285">
        <f>'QMJHL Raw'!AQ285</f>
        <v>1</v>
      </c>
      <c r="S285" s="1">
        <f t="shared" si="56"/>
        <v>0</v>
      </c>
      <c r="T285" s="1">
        <f t="shared" si="57"/>
        <v>0</v>
      </c>
      <c r="U285" s="1">
        <f t="shared" si="58"/>
        <v>100</v>
      </c>
      <c r="V285">
        <f>'QMJHL Raw'!J285</f>
        <v>0</v>
      </c>
      <c r="W285" s="1" t="e">
        <f t="shared" si="59"/>
        <v>#DIV/0!</v>
      </c>
      <c r="X285">
        <f>'QMJHL Raw'!G285</f>
        <v>0</v>
      </c>
      <c r="Y285" s="1" t="e">
        <f t="shared" si="60"/>
        <v>#DIV/0!</v>
      </c>
      <c r="Z285">
        <f>'QMJHL Raw'!AJ285</f>
        <v>0</v>
      </c>
      <c r="AA285">
        <f>'QMJHL Raw'!AM285</f>
        <v>0</v>
      </c>
      <c r="AB285">
        <f>'QMJHL Raw'!AP285</f>
        <v>0</v>
      </c>
      <c r="AC285" s="1">
        <f t="shared" si="61"/>
        <v>6.2835350982218083E-2</v>
      </c>
      <c r="AD285" s="1" t="e">
        <f t="shared" si="62"/>
        <v>#DIV/0!</v>
      </c>
      <c r="AE285" s="1">
        <f t="shared" si="63"/>
        <v>0</v>
      </c>
      <c r="AF285" s="1">
        <f t="shared" si="64"/>
        <v>6.2835350982218081</v>
      </c>
      <c r="AG285">
        <f>'QMJHL Raw'!AB285</f>
        <v>0</v>
      </c>
      <c r="AH285">
        <f>'QMJHL Raw'!AC285</f>
        <v>0</v>
      </c>
      <c r="AI285">
        <f>'QMJHL Raw'!AD285</f>
        <v>0</v>
      </c>
      <c r="AJ285">
        <f>'QMJHL Raw'!AE285</f>
        <v>0</v>
      </c>
    </row>
    <row r="286" spans="1:36" x14ac:dyDescent="0.2">
      <c r="A286" t="str">
        <f>'QMJHL Raw'!B286</f>
        <v>Loic Jarry</v>
      </c>
      <c r="B286" t="s">
        <v>1749</v>
      </c>
      <c r="C286" t="str">
        <f>'QMJHL Raw'!C286</f>
        <v>D</v>
      </c>
      <c r="D286" t="str">
        <f t="shared" si="52"/>
        <v>D</v>
      </c>
      <c r="E286" t="str">
        <f>IF(ISNUMBER(SEARCH("/",'QMJHL Raw'!D286)),"Multiple",'QMJHL Raw'!D286)</f>
        <v>VDO</v>
      </c>
      <c r="F286" s="2">
        <f ca="1">ROUNDDOWN('QMJHL Raw'!E286+((TODAY()-42993)/365),0)</f>
        <v>17</v>
      </c>
      <c r="G286">
        <f>'QMJHL Raw'!F286</f>
        <v>41</v>
      </c>
      <c r="H286" s="1">
        <f>'QMJHL Raw'!U286</f>
        <v>7.75</v>
      </c>
      <c r="I286" s="1">
        <f>'QMJHL Raw'!T286</f>
        <v>317.77</v>
      </c>
      <c r="J286">
        <f>'QMJHL Raw'!AH286</f>
        <v>5</v>
      </c>
      <c r="K286">
        <f>'QMJHL Raw'!AI286</f>
        <v>15</v>
      </c>
      <c r="L286" s="1">
        <f t="shared" si="53"/>
        <v>0.94407905088586086</v>
      </c>
      <c r="M286" s="1">
        <f t="shared" si="54"/>
        <v>2.8322371526575827</v>
      </c>
      <c r="N286">
        <f>'QMJHL Raw'!L286</f>
        <v>14</v>
      </c>
      <c r="O286" s="1">
        <f t="shared" si="55"/>
        <v>2.6434213424804107</v>
      </c>
      <c r="P286">
        <f>'QMJHL Raw'!AK286</f>
        <v>0</v>
      </c>
      <c r="Q286">
        <f>'QMJHL Raw'!AN286</f>
        <v>0</v>
      </c>
      <c r="R286">
        <f>'QMJHL Raw'!AQ286</f>
        <v>14</v>
      </c>
      <c r="S286" s="1">
        <f t="shared" si="56"/>
        <v>0</v>
      </c>
      <c r="T286" s="1">
        <f t="shared" si="57"/>
        <v>0</v>
      </c>
      <c r="U286" s="1">
        <f t="shared" si="58"/>
        <v>100</v>
      </c>
      <c r="V286">
        <f>'QMJHL Raw'!J286</f>
        <v>1</v>
      </c>
      <c r="W286" s="1">
        <f t="shared" si="59"/>
        <v>0.18881581017717219</v>
      </c>
      <c r="X286">
        <f>'QMJHL Raw'!G286</f>
        <v>1</v>
      </c>
      <c r="Y286" s="1">
        <f t="shared" si="60"/>
        <v>0.18881581017717219</v>
      </c>
      <c r="Z286">
        <f>'QMJHL Raw'!AJ286</f>
        <v>0</v>
      </c>
      <c r="AA286">
        <f>'QMJHL Raw'!AM286</f>
        <v>0</v>
      </c>
      <c r="AB286">
        <f>'QMJHL Raw'!AP286</f>
        <v>1</v>
      </c>
      <c r="AC286" s="1">
        <f t="shared" si="61"/>
        <v>0.87969491375105313</v>
      </c>
      <c r="AD286" s="1">
        <f t="shared" si="62"/>
        <v>0.16610030784864271</v>
      </c>
      <c r="AE286" s="1">
        <f t="shared" si="63"/>
        <v>7.1428571428571423</v>
      </c>
      <c r="AF286" s="1">
        <f t="shared" si="64"/>
        <v>6.2835350982218081</v>
      </c>
      <c r="AG286">
        <f>'QMJHL Raw'!AB286</f>
        <v>13.46</v>
      </c>
      <c r="AH286">
        <f>'QMJHL Raw'!AC286</f>
        <v>12.54</v>
      </c>
      <c r="AI286">
        <f>'QMJHL Raw'!AD286</f>
        <v>38.1</v>
      </c>
      <c r="AJ286">
        <f>'QMJHL Raw'!AE286</f>
        <v>56.3</v>
      </c>
    </row>
    <row r="287" spans="1:36" x14ac:dyDescent="0.2">
      <c r="A287" t="str">
        <f>'QMJHL Raw'!B287</f>
        <v>Louis Jr Tardif</v>
      </c>
      <c r="B287" t="s">
        <v>1749</v>
      </c>
      <c r="C287" t="str">
        <f>'QMJHL Raw'!C287</f>
        <v>D</v>
      </c>
      <c r="D287" t="str">
        <f t="shared" si="52"/>
        <v>D</v>
      </c>
      <c r="E287" t="str">
        <f>IF(ISNUMBER(SEARCH("/",'QMJHL Raw'!D287)),"Multiple",'QMJHL Raw'!D287)</f>
        <v>BAC</v>
      </c>
      <c r="F287" s="2">
        <f ca="1">ROUNDDOWN('QMJHL Raw'!E287+((TODAY()-42993)/365),0)</f>
        <v>19</v>
      </c>
      <c r="G287">
        <f>'QMJHL Raw'!F287</f>
        <v>68</v>
      </c>
      <c r="H287" s="1">
        <f>'QMJHL Raw'!U287</f>
        <v>12.21</v>
      </c>
      <c r="I287" s="1">
        <f>'QMJHL Raw'!T287</f>
        <v>830.35</v>
      </c>
      <c r="J287">
        <f>'QMJHL Raw'!AH287</f>
        <v>37</v>
      </c>
      <c r="K287">
        <f>'QMJHL Raw'!AI287</f>
        <v>45</v>
      </c>
      <c r="L287" s="1">
        <f t="shared" si="53"/>
        <v>2.6735713855603058</v>
      </c>
      <c r="M287" s="1">
        <f t="shared" si="54"/>
        <v>3.2516408743301017</v>
      </c>
      <c r="N287">
        <f>'QMJHL Raw'!L287</f>
        <v>24</v>
      </c>
      <c r="O287" s="1">
        <f t="shared" si="55"/>
        <v>1.7342084663093875</v>
      </c>
      <c r="P287">
        <f>'QMJHL Raw'!AK287</f>
        <v>0</v>
      </c>
      <c r="Q287">
        <f>'QMJHL Raw'!AN287</f>
        <v>1</v>
      </c>
      <c r="R287">
        <f>'QMJHL Raw'!AQ287</f>
        <v>23</v>
      </c>
      <c r="S287" s="1">
        <f t="shared" si="56"/>
        <v>0</v>
      </c>
      <c r="T287" s="1">
        <f t="shared" si="57"/>
        <v>4.1666666666666661</v>
      </c>
      <c r="U287" s="1">
        <f t="shared" si="58"/>
        <v>95.833333333333343</v>
      </c>
      <c r="V287">
        <f>'QMJHL Raw'!J287</f>
        <v>1</v>
      </c>
      <c r="W287" s="1">
        <f t="shared" si="59"/>
        <v>7.2258686096224475E-2</v>
      </c>
      <c r="X287">
        <f>'QMJHL Raw'!G287</f>
        <v>1</v>
      </c>
      <c r="Y287" s="1">
        <f t="shared" si="60"/>
        <v>7.2258686096224475E-2</v>
      </c>
      <c r="Z287">
        <f>'QMJHL Raw'!AJ287</f>
        <v>0</v>
      </c>
      <c r="AA287">
        <f>'QMJHL Raw'!AM287</f>
        <v>0</v>
      </c>
      <c r="AB287">
        <f>'QMJHL Raw'!AP287</f>
        <v>1</v>
      </c>
      <c r="AC287" s="1">
        <f t="shared" si="61"/>
        <v>1.6239754866475478</v>
      </c>
      <c r="AD287" s="1">
        <f t="shared" si="62"/>
        <v>0.11734633491762855</v>
      </c>
      <c r="AE287" s="1">
        <f t="shared" si="63"/>
        <v>4.1666666666666661</v>
      </c>
      <c r="AF287" s="1">
        <f t="shared" si="64"/>
        <v>6.7665645276981152</v>
      </c>
      <c r="AG287">
        <f>'QMJHL Raw'!AB287</f>
        <v>12.8</v>
      </c>
      <c r="AH287">
        <f>'QMJHL Raw'!AC287</f>
        <v>12.96</v>
      </c>
      <c r="AI287">
        <f>'QMJHL Raw'!AD287</f>
        <v>47.81</v>
      </c>
      <c r="AJ287">
        <f>'QMJHL Raw'!AE287</f>
        <v>50.1</v>
      </c>
    </row>
    <row r="288" spans="1:36" x14ac:dyDescent="0.2">
      <c r="A288" t="str">
        <f>'QMJHL Raw'!B288</f>
        <v>Louis-Filip Cote</v>
      </c>
      <c r="B288" t="s">
        <v>1749</v>
      </c>
      <c r="C288" t="str">
        <f>'QMJHL Raw'!C288</f>
        <v>LW</v>
      </c>
      <c r="D288" t="str">
        <f t="shared" si="52"/>
        <v>F</v>
      </c>
      <c r="E288" t="str">
        <f>IF(ISNUMBER(SEARCH("/",'QMJHL Raw'!D288)),"Multiple",'QMJHL Raw'!D288)</f>
        <v>QUE</v>
      </c>
      <c r="F288" s="2">
        <f ca="1">ROUNDDOWN('QMJHL Raw'!E288+((TODAY()-42993)/365),0)</f>
        <v>19</v>
      </c>
      <c r="G288">
        <f>'QMJHL Raw'!F288</f>
        <v>68</v>
      </c>
      <c r="H288" s="1">
        <f>'QMJHL Raw'!U288</f>
        <v>10.74</v>
      </c>
      <c r="I288" s="1">
        <f>'QMJHL Raw'!T288</f>
        <v>730.27</v>
      </c>
      <c r="J288">
        <f>'QMJHL Raw'!AH288</f>
        <v>34</v>
      </c>
      <c r="K288">
        <f>'QMJHL Raw'!AI288</f>
        <v>23</v>
      </c>
      <c r="L288" s="1">
        <f t="shared" si="53"/>
        <v>2.7934873402987934</v>
      </c>
      <c r="M288" s="1">
        <f t="shared" si="54"/>
        <v>1.889712024319772</v>
      </c>
      <c r="N288">
        <f>'QMJHL Raw'!L288</f>
        <v>108</v>
      </c>
      <c r="O288" s="1">
        <f t="shared" si="55"/>
        <v>8.8734303750667571</v>
      </c>
      <c r="P288">
        <f>'QMJHL Raw'!AK288</f>
        <v>6</v>
      </c>
      <c r="Q288">
        <f>'QMJHL Raw'!AN288</f>
        <v>14</v>
      </c>
      <c r="R288">
        <f>'QMJHL Raw'!AQ288</f>
        <v>88</v>
      </c>
      <c r="S288" s="1">
        <f t="shared" si="56"/>
        <v>5.5555555555555554</v>
      </c>
      <c r="T288" s="1">
        <f t="shared" si="57"/>
        <v>12.962962962962962</v>
      </c>
      <c r="U288" s="1">
        <f t="shared" si="58"/>
        <v>81.481481481481481</v>
      </c>
      <c r="V288">
        <f>'QMJHL Raw'!J288</f>
        <v>19</v>
      </c>
      <c r="W288" s="1">
        <f t="shared" si="59"/>
        <v>1.5610664548728552</v>
      </c>
      <c r="X288">
        <f>'QMJHL Raw'!G288</f>
        <v>10</v>
      </c>
      <c r="Y288" s="1">
        <f t="shared" si="60"/>
        <v>0.82161392361729224</v>
      </c>
      <c r="Z288">
        <f>'QMJHL Raw'!AJ288</f>
        <v>0</v>
      </c>
      <c r="AA288">
        <f>'QMJHL Raw'!AM288</f>
        <v>3</v>
      </c>
      <c r="AB288">
        <f>'QMJHL Raw'!AP288</f>
        <v>7</v>
      </c>
      <c r="AC288" s="1">
        <f t="shared" si="61"/>
        <v>9.5298445896228898</v>
      </c>
      <c r="AD288" s="1">
        <f t="shared" si="62"/>
        <v>0.7829853004743087</v>
      </c>
      <c r="AE288" s="1">
        <f t="shared" si="63"/>
        <v>9.2592592592592595</v>
      </c>
      <c r="AF288" s="1">
        <f t="shared" si="64"/>
        <v>8.8239301755767503</v>
      </c>
      <c r="AG288">
        <f>'QMJHL Raw'!AB288</f>
        <v>13.42</v>
      </c>
      <c r="AH288">
        <f>'QMJHL Raw'!AC288</f>
        <v>13.41</v>
      </c>
      <c r="AI288">
        <f>'QMJHL Raw'!AD288</f>
        <v>51.33</v>
      </c>
      <c r="AJ288">
        <f>'QMJHL Raw'!AE288</f>
        <v>51.19</v>
      </c>
    </row>
    <row r="289" spans="1:36" x14ac:dyDescent="0.2">
      <c r="A289" t="str">
        <f>'QMJHL Raw'!B289</f>
        <v>Louis-Philip Fortin</v>
      </c>
      <c r="B289" t="s">
        <v>1749</v>
      </c>
      <c r="C289" t="str">
        <f>'QMJHL Raw'!C289</f>
        <v>D</v>
      </c>
      <c r="D289" t="str">
        <f t="shared" si="52"/>
        <v>D</v>
      </c>
      <c r="E289" t="str">
        <f>IF(ISNUMBER(SEARCH("/",'QMJHL Raw'!D289)),"Multiple",'QMJHL Raw'!D289)</f>
        <v>BAT</v>
      </c>
      <c r="F289" s="2">
        <f ca="1">ROUNDDOWN('QMJHL Raw'!E289+((TODAY()-42993)/365),0)</f>
        <v>20</v>
      </c>
      <c r="G289">
        <f>'QMJHL Raw'!F289</f>
        <v>13</v>
      </c>
      <c r="H289" s="1">
        <f>'QMJHL Raw'!U289</f>
        <v>8.2899999999999991</v>
      </c>
      <c r="I289" s="1">
        <f>'QMJHL Raw'!T289</f>
        <v>107.78</v>
      </c>
      <c r="J289">
        <f>'QMJHL Raw'!AH289</f>
        <v>1</v>
      </c>
      <c r="K289">
        <f>'QMJHL Raw'!AI289</f>
        <v>6</v>
      </c>
      <c r="L289" s="1">
        <f t="shared" si="53"/>
        <v>0.55668955279272592</v>
      </c>
      <c r="M289" s="1">
        <f t="shared" si="54"/>
        <v>3.3401373167563553</v>
      </c>
      <c r="N289">
        <f>'QMJHL Raw'!L289</f>
        <v>17</v>
      </c>
      <c r="O289" s="1">
        <f t="shared" si="55"/>
        <v>9.4637223974763405</v>
      </c>
      <c r="P289">
        <f>'QMJHL Raw'!AK289</f>
        <v>0</v>
      </c>
      <c r="Q289">
        <f>'QMJHL Raw'!AN289</f>
        <v>0</v>
      </c>
      <c r="R289">
        <f>'QMJHL Raw'!AQ289</f>
        <v>17</v>
      </c>
      <c r="S289" s="1">
        <f t="shared" si="56"/>
        <v>0</v>
      </c>
      <c r="T289" s="1">
        <f t="shared" si="57"/>
        <v>0</v>
      </c>
      <c r="U289" s="1">
        <f t="shared" si="58"/>
        <v>100</v>
      </c>
      <c r="V289">
        <f>'QMJHL Raw'!J289</f>
        <v>0</v>
      </c>
      <c r="W289" s="1">
        <f t="shared" si="59"/>
        <v>0</v>
      </c>
      <c r="X289">
        <f>'QMJHL Raw'!G289</f>
        <v>0</v>
      </c>
      <c r="Y289" s="1">
        <f t="shared" si="60"/>
        <v>0</v>
      </c>
      <c r="Z289">
        <f>'QMJHL Raw'!AJ289</f>
        <v>0</v>
      </c>
      <c r="AA289">
        <f>'QMJHL Raw'!AM289</f>
        <v>0</v>
      </c>
      <c r="AB289">
        <f>'QMJHL Raw'!AP289</f>
        <v>0</v>
      </c>
      <c r="AC289" s="1">
        <f t="shared" si="61"/>
        <v>1.0682009666977075</v>
      </c>
      <c r="AD289" s="1">
        <f t="shared" si="62"/>
        <v>0.59465631844370437</v>
      </c>
      <c r="AE289" s="1">
        <f t="shared" si="63"/>
        <v>0</v>
      </c>
      <c r="AF289" s="1">
        <f t="shared" si="64"/>
        <v>6.2835350982218081</v>
      </c>
      <c r="AG289">
        <f>'QMJHL Raw'!AB289</f>
        <v>11.39</v>
      </c>
      <c r="AH289">
        <f>'QMJHL Raw'!AC289</f>
        <v>13.31</v>
      </c>
      <c r="AI289">
        <f>'QMJHL Raw'!AD289</f>
        <v>52.64</v>
      </c>
      <c r="AJ289">
        <f>'QMJHL Raw'!AE289</f>
        <v>48.31</v>
      </c>
    </row>
    <row r="290" spans="1:36" x14ac:dyDescent="0.2">
      <c r="A290" t="str">
        <f>'QMJHL Raw'!B290</f>
        <v>Louis-Philippe Denis</v>
      </c>
      <c r="B290" t="s">
        <v>1749</v>
      </c>
      <c r="C290" t="str">
        <f>'QMJHL Raw'!C290</f>
        <v>LW</v>
      </c>
      <c r="D290" t="str">
        <f t="shared" si="52"/>
        <v>F</v>
      </c>
      <c r="E290" t="str">
        <f>IF(ISNUMBER(SEARCH("/",'QMJHL Raw'!D290)),"Multiple",'QMJHL Raw'!D290)</f>
        <v>RIM</v>
      </c>
      <c r="F290" s="2">
        <f ca="1">ROUNDDOWN('QMJHL Raw'!E290+((TODAY()-42993)/365),0)</f>
        <v>19</v>
      </c>
      <c r="G290">
        <f>'QMJHL Raw'!F290</f>
        <v>50</v>
      </c>
      <c r="H290" s="1">
        <f>'QMJHL Raw'!U290</f>
        <v>7.75</v>
      </c>
      <c r="I290" s="1">
        <f>'QMJHL Raw'!T290</f>
        <v>387.69</v>
      </c>
      <c r="J290">
        <f>'QMJHL Raw'!AH290</f>
        <v>9</v>
      </c>
      <c r="K290">
        <f>'QMJHL Raw'!AI290</f>
        <v>13</v>
      </c>
      <c r="L290" s="1">
        <f t="shared" si="53"/>
        <v>1.3928654337228199</v>
      </c>
      <c r="M290" s="1">
        <f t="shared" si="54"/>
        <v>2.0119167375996283</v>
      </c>
      <c r="N290">
        <f>'QMJHL Raw'!L290</f>
        <v>51</v>
      </c>
      <c r="O290" s="1">
        <f t="shared" si="55"/>
        <v>7.8929041244293128</v>
      </c>
      <c r="P290">
        <f>'QMJHL Raw'!AK290</f>
        <v>4</v>
      </c>
      <c r="Q290">
        <f>'QMJHL Raw'!AN290</f>
        <v>8</v>
      </c>
      <c r="R290">
        <f>'QMJHL Raw'!AQ290</f>
        <v>39</v>
      </c>
      <c r="S290" s="1">
        <f t="shared" si="56"/>
        <v>7.8431372549019605</v>
      </c>
      <c r="T290" s="1">
        <f t="shared" si="57"/>
        <v>15.686274509803921</v>
      </c>
      <c r="U290" s="1">
        <f t="shared" si="58"/>
        <v>76.470588235294116</v>
      </c>
      <c r="V290">
        <f>'QMJHL Raw'!J290</f>
        <v>6</v>
      </c>
      <c r="W290" s="1">
        <f t="shared" si="59"/>
        <v>0.92857695581521316</v>
      </c>
      <c r="X290">
        <f>'QMJHL Raw'!G290</f>
        <v>1</v>
      </c>
      <c r="Y290" s="1">
        <f t="shared" si="60"/>
        <v>0.15476282596920221</v>
      </c>
      <c r="Z290">
        <f>'QMJHL Raw'!AJ290</f>
        <v>0</v>
      </c>
      <c r="AA290">
        <f>'QMJHL Raw'!AM290</f>
        <v>0</v>
      </c>
      <c r="AB290">
        <f>'QMJHL Raw'!AP290</f>
        <v>1</v>
      </c>
      <c r="AC290" s="1">
        <f t="shared" si="61"/>
        <v>4.8791179383562628</v>
      </c>
      <c r="AD290" s="1">
        <f t="shared" si="62"/>
        <v>0.75510608037704297</v>
      </c>
      <c r="AE290" s="1">
        <f t="shared" si="63"/>
        <v>1.9607843137254901</v>
      </c>
      <c r="AF290" s="1">
        <f t="shared" si="64"/>
        <v>9.566897918345612</v>
      </c>
      <c r="AG290">
        <f>'QMJHL Raw'!AB290</f>
        <v>12.26</v>
      </c>
      <c r="AH290">
        <f>'QMJHL Raw'!AC290</f>
        <v>12.81</v>
      </c>
      <c r="AI290">
        <f>'QMJHL Raw'!AD290</f>
        <v>57.31</v>
      </c>
      <c r="AJ290">
        <f>'QMJHL Raw'!AE290</f>
        <v>47.94</v>
      </c>
    </row>
    <row r="291" spans="1:36" x14ac:dyDescent="0.2">
      <c r="A291" t="str">
        <f>'QMJHL Raw'!B291</f>
        <v>Lucas Peric</v>
      </c>
      <c r="B291" t="s">
        <v>1749</v>
      </c>
      <c r="C291" t="str">
        <f>'QMJHL Raw'!C291</f>
        <v>D</v>
      </c>
      <c r="D291" t="str">
        <f t="shared" si="52"/>
        <v>D</v>
      </c>
      <c r="E291" t="str">
        <f>IF(ISNUMBER(SEARCH("/",'QMJHL Raw'!D291)),"Multiple",'QMJHL Raw'!D291)</f>
        <v>OTT</v>
      </c>
      <c r="F291" s="2">
        <f ca="1">ROUNDDOWN('QMJHL Raw'!E291+((TODAY()-42993)/365),0)</f>
        <v>17</v>
      </c>
      <c r="G291">
        <f>'QMJHL Raw'!F291</f>
        <v>2</v>
      </c>
      <c r="H291" s="1">
        <f>'QMJHL Raw'!U291</f>
        <v>0</v>
      </c>
      <c r="I291" s="1">
        <f>'QMJHL Raw'!T291</f>
        <v>0</v>
      </c>
      <c r="J291">
        <f>'QMJHL Raw'!AH291</f>
        <v>0</v>
      </c>
      <c r="K291">
        <f>'QMJHL Raw'!AI291</f>
        <v>0</v>
      </c>
      <c r="L291" s="1" t="e">
        <f t="shared" si="53"/>
        <v>#DIV/0!</v>
      </c>
      <c r="M291" s="1" t="e">
        <f t="shared" si="54"/>
        <v>#DIV/0!</v>
      </c>
      <c r="N291">
        <f>'QMJHL Raw'!L291</f>
        <v>1</v>
      </c>
      <c r="O291" s="1" t="e">
        <f t="shared" si="55"/>
        <v>#DIV/0!</v>
      </c>
      <c r="P291">
        <f>'QMJHL Raw'!AK291</f>
        <v>0</v>
      </c>
      <c r="Q291">
        <f>'QMJHL Raw'!AN291</f>
        <v>0</v>
      </c>
      <c r="R291">
        <f>'QMJHL Raw'!AQ291</f>
        <v>1</v>
      </c>
      <c r="S291" s="1">
        <f t="shared" si="56"/>
        <v>0</v>
      </c>
      <c r="T291" s="1">
        <f t="shared" si="57"/>
        <v>0</v>
      </c>
      <c r="U291" s="1">
        <f t="shared" si="58"/>
        <v>100</v>
      </c>
      <c r="V291">
        <f>'QMJHL Raw'!J291</f>
        <v>0</v>
      </c>
      <c r="W291" s="1" t="e">
        <f t="shared" si="59"/>
        <v>#DIV/0!</v>
      </c>
      <c r="X291">
        <f>'QMJHL Raw'!G291</f>
        <v>0</v>
      </c>
      <c r="Y291" s="1" t="e">
        <f t="shared" si="60"/>
        <v>#DIV/0!</v>
      </c>
      <c r="Z291">
        <f>'QMJHL Raw'!AJ291</f>
        <v>0</v>
      </c>
      <c r="AA291">
        <f>'QMJHL Raw'!AM291</f>
        <v>0</v>
      </c>
      <c r="AB291">
        <f>'QMJHL Raw'!AP291</f>
        <v>0</v>
      </c>
      <c r="AC291" s="1">
        <f t="shared" si="61"/>
        <v>6.2835350982218083E-2</v>
      </c>
      <c r="AD291" s="1" t="e">
        <f t="shared" si="62"/>
        <v>#DIV/0!</v>
      </c>
      <c r="AE291" s="1">
        <f t="shared" si="63"/>
        <v>0</v>
      </c>
      <c r="AF291" s="1">
        <f t="shared" si="64"/>
        <v>6.2835350982218081</v>
      </c>
      <c r="AG291">
        <f>'QMJHL Raw'!AB291</f>
        <v>0</v>
      </c>
      <c r="AH291">
        <f>'QMJHL Raw'!AC291</f>
        <v>0</v>
      </c>
      <c r="AI291">
        <f>'QMJHL Raw'!AD291</f>
        <v>0</v>
      </c>
      <c r="AJ291">
        <f>'QMJHL Raw'!AE291</f>
        <v>0</v>
      </c>
    </row>
    <row r="292" spans="1:36" x14ac:dyDescent="0.2">
      <c r="A292" t="str">
        <f>'QMJHL Raw'!B292</f>
        <v>Lucas Reeves</v>
      </c>
      <c r="B292" t="s">
        <v>1749</v>
      </c>
      <c r="C292" t="str">
        <f>'QMJHL Raw'!C292</f>
        <v>LW</v>
      </c>
      <c r="D292" t="str">
        <f t="shared" si="52"/>
        <v>F</v>
      </c>
      <c r="E292" t="str">
        <f>IF(ISNUMBER(SEARCH("/",'QMJHL Raw'!D292)),"Multiple",'QMJHL Raw'!D292)</f>
        <v>GAT</v>
      </c>
      <c r="F292" s="2">
        <f ca="1">ROUNDDOWN('QMJHL Raw'!E292+((TODAY()-42993)/365),0)</f>
        <v>17</v>
      </c>
      <c r="G292">
        <f>'QMJHL Raw'!F292</f>
        <v>5</v>
      </c>
      <c r="H292" s="1">
        <f>'QMJHL Raw'!U292</f>
        <v>11.44</v>
      </c>
      <c r="I292" s="1">
        <f>'QMJHL Raw'!T292</f>
        <v>57.19</v>
      </c>
      <c r="J292">
        <f>'QMJHL Raw'!AH292</f>
        <v>1</v>
      </c>
      <c r="K292">
        <f>'QMJHL Raw'!AI292</f>
        <v>3</v>
      </c>
      <c r="L292" s="1">
        <f t="shared" si="53"/>
        <v>1.0491344640671447</v>
      </c>
      <c r="M292" s="1">
        <f t="shared" si="54"/>
        <v>3.1474033922014337</v>
      </c>
      <c r="N292">
        <f>'QMJHL Raw'!L292</f>
        <v>1</v>
      </c>
      <c r="O292" s="1">
        <f t="shared" si="55"/>
        <v>1.0491344640671447</v>
      </c>
      <c r="P292">
        <f>'QMJHL Raw'!AK292</f>
        <v>0</v>
      </c>
      <c r="Q292">
        <f>'QMJHL Raw'!AN292</f>
        <v>0</v>
      </c>
      <c r="R292">
        <f>'QMJHL Raw'!AQ292</f>
        <v>1</v>
      </c>
      <c r="S292" s="1">
        <f t="shared" si="56"/>
        <v>0</v>
      </c>
      <c r="T292" s="1">
        <f t="shared" si="57"/>
        <v>0</v>
      </c>
      <c r="U292" s="1">
        <f t="shared" si="58"/>
        <v>100</v>
      </c>
      <c r="V292">
        <f>'QMJHL Raw'!J292</f>
        <v>1</v>
      </c>
      <c r="W292" s="1">
        <f t="shared" si="59"/>
        <v>1.0491344640671447</v>
      </c>
      <c r="X292">
        <f>'QMJHL Raw'!G292</f>
        <v>0</v>
      </c>
      <c r="Y292" s="1">
        <f t="shared" si="60"/>
        <v>0</v>
      </c>
      <c r="Z292">
        <f>'QMJHL Raw'!AJ292</f>
        <v>0</v>
      </c>
      <c r="AA292">
        <f>'QMJHL Raw'!AM292</f>
        <v>0</v>
      </c>
      <c r="AB292">
        <f>'QMJHL Raw'!AP292</f>
        <v>0</v>
      </c>
      <c r="AC292" s="1">
        <f t="shared" si="61"/>
        <v>6.2835350982218083E-2</v>
      </c>
      <c r="AD292" s="1">
        <f t="shared" si="62"/>
        <v>6.5922732277200302E-2</v>
      </c>
      <c r="AE292" s="1">
        <f t="shared" si="63"/>
        <v>0</v>
      </c>
      <c r="AF292" s="1">
        <f t="shared" si="64"/>
        <v>6.2835350982218081</v>
      </c>
      <c r="AG292">
        <f>'QMJHL Raw'!AB292</f>
        <v>12.49</v>
      </c>
      <c r="AH292">
        <f>'QMJHL Raw'!AC292</f>
        <v>12.08</v>
      </c>
      <c r="AI292">
        <f>'QMJHL Raw'!AD292</f>
        <v>54.28</v>
      </c>
      <c r="AJ292">
        <f>'QMJHL Raw'!AE292</f>
        <v>47.33</v>
      </c>
    </row>
    <row r="293" spans="1:36" x14ac:dyDescent="0.2">
      <c r="A293" t="str">
        <f>'QMJHL Raw'!B293</f>
        <v>Ludovic Soucy</v>
      </c>
      <c r="B293" t="s">
        <v>1749</v>
      </c>
      <c r="C293" t="str">
        <f>'QMJHL Raw'!C293</f>
        <v>C</v>
      </c>
      <c r="D293" t="str">
        <f t="shared" si="52"/>
        <v>F</v>
      </c>
      <c r="E293" t="str">
        <f>IF(ISNUMBER(SEARCH("/",'QMJHL Raw'!D293)),"Multiple",'QMJHL Raw'!D293)</f>
        <v>RIM</v>
      </c>
      <c r="F293" s="2">
        <f ca="1">ROUNDDOWN('QMJHL Raw'!E293+((TODAY()-42993)/365),0)</f>
        <v>17</v>
      </c>
      <c r="G293">
        <f>'QMJHL Raw'!F293</f>
        <v>40</v>
      </c>
      <c r="H293" s="1">
        <f>'QMJHL Raw'!U293</f>
        <v>7.97</v>
      </c>
      <c r="I293" s="1">
        <f>'QMJHL Raw'!T293</f>
        <v>318.77999999999997</v>
      </c>
      <c r="J293">
        <f>'QMJHL Raw'!AH293</f>
        <v>10</v>
      </c>
      <c r="K293">
        <f>'QMJHL Raw'!AI293</f>
        <v>9</v>
      </c>
      <c r="L293" s="1">
        <f t="shared" si="53"/>
        <v>1.8821757952192737</v>
      </c>
      <c r="M293" s="1">
        <f t="shared" si="54"/>
        <v>1.6939582156973463</v>
      </c>
      <c r="N293">
        <f>'QMJHL Raw'!L293</f>
        <v>43</v>
      </c>
      <c r="O293" s="1">
        <f t="shared" si="55"/>
        <v>8.0933559194428764</v>
      </c>
      <c r="P293">
        <f>'QMJHL Raw'!AK293</f>
        <v>6</v>
      </c>
      <c r="Q293">
        <f>'QMJHL Raw'!AN293</f>
        <v>6</v>
      </c>
      <c r="R293">
        <f>'QMJHL Raw'!AQ293</f>
        <v>31</v>
      </c>
      <c r="S293" s="1">
        <f t="shared" si="56"/>
        <v>13.953488372093023</v>
      </c>
      <c r="T293" s="1">
        <f t="shared" si="57"/>
        <v>13.953488372093023</v>
      </c>
      <c r="U293" s="1">
        <f t="shared" si="58"/>
        <v>72.093023255813947</v>
      </c>
      <c r="V293">
        <f>'QMJHL Raw'!J293</f>
        <v>6</v>
      </c>
      <c r="W293" s="1">
        <f t="shared" si="59"/>
        <v>1.129305477131564</v>
      </c>
      <c r="X293">
        <f>'QMJHL Raw'!G293</f>
        <v>4</v>
      </c>
      <c r="Y293" s="1">
        <f t="shared" si="60"/>
        <v>0.75287031808770943</v>
      </c>
      <c r="Z293">
        <f>'QMJHL Raw'!AJ293</f>
        <v>1</v>
      </c>
      <c r="AA293">
        <f>'QMJHL Raw'!AM293</f>
        <v>2</v>
      </c>
      <c r="AB293">
        <f>'QMJHL Raw'!AP293</f>
        <v>1</v>
      </c>
      <c r="AC293" s="1">
        <f t="shared" si="61"/>
        <v>4.5181302711842068</v>
      </c>
      <c r="AD293" s="1">
        <f t="shared" si="62"/>
        <v>0.85039154360704061</v>
      </c>
      <c r="AE293" s="1">
        <f t="shared" si="63"/>
        <v>9.3023255813953494</v>
      </c>
      <c r="AF293" s="1">
        <f t="shared" si="64"/>
        <v>10.507279700428388</v>
      </c>
      <c r="AG293">
        <f>'QMJHL Raw'!AB293</f>
        <v>11.42</v>
      </c>
      <c r="AH293">
        <f>'QMJHL Raw'!AC293</f>
        <v>11.91</v>
      </c>
      <c r="AI293">
        <f>'QMJHL Raw'!AD293</f>
        <v>55.57</v>
      </c>
      <c r="AJ293">
        <f>'QMJHL Raw'!AE293</f>
        <v>46.42</v>
      </c>
    </row>
    <row r="294" spans="1:36" x14ac:dyDescent="0.2">
      <c r="A294" t="str">
        <f>'QMJHL Raw'!B294</f>
        <v>Luke Green</v>
      </c>
      <c r="B294" t="s">
        <v>1749</v>
      </c>
      <c r="C294" t="str">
        <f>'QMJHL Raw'!C294</f>
        <v>D</v>
      </c>
      <c r="D294" t="str">
        <f t="shared" si="52"/>
        <v>D</v>
      </c>
      <c r="E294" t="str">
        <f>IF(ISNUMBER(SEARCH("/",'QMJHL Raw'!D294)),"Multiple",'QMJHL Raw'!D294)</f>
        <v>SHE</v>
      </c>
      <c r="F294" s="2">
        <f ca="1">ROUNDDOWN('QMJHL Raw'!E294+((TODAY()-42993)/365),0)</f>
        <v>20</v>
      </c>
      <c r="G294">
        <f>'QMJHL Raw'!F294</f>
        <v>14</v>
      </c>
      <c r="H294" s="1">
        <f>'QMJHL Raw'!U294</f>
        <v>15.21</v>
      </c>
      <c r="I294" s="1">
        <f>'QMJHL Raw'!T294</f>
        <v>212.94</v>
      </c>
      <c r="J294">
        <f>'QMJHL Raw'!AH294</f>
        <v>15</v>
      </c>
      <c r="K294">
        <f>'QMJHL Raw'!AI294</f>
        <v>6</v>
      </c>
      <c r="L294" s="1">
        <f t="shared" si="53"/>
        <v>4.2265426880811496</v>
      </c>
      <c r="M294" s="1">
        <f t="shared" si="54"/>
        <v>1.6906170752324599</v>
      </c>
      <c r="N294">
        <f>'QMJHL Raw'!L294</f>
        <v>20</v>
      </c>
      <c r="O294" s="1">
        <f t="shared" si="55"/>
        <v>5.6353902507748659</v>
      </c>
      <c r="P294">
        <f>'QMJHL Raw'!AK294</f>
        <v>1</v>
      </c>
      <c r="Q294">
        <f>'QMJHL Raw'!AN294</f>
        <v>2</v>
      </c>
      <c r="R294">
        <f>'QMJHL Raw'!AQ294</f>
        <v>17</v>
      </c>
      <c r="S294" s="1">
        <f t="shared" si="56"/>
        <v>5</v>
      </c>
      <c r="T294" s="1">
        <f t="shared" si="57"/>
        <v>10</v>
      </c>
      <c r="U294" s="1">
        <f t="shared" si="58"/>
        <v>85</v>
      </c>
      <c r="V294">
        <f>'QMJHL Raw'!J294</f>
        <v>4</v>
      </c>
      <c r="W294" s="1">
        <f t="shared" si="59"/>
        <v>1.1270780501549731</v>
      </c>
      <c r="X294">
        <f>'QMJHL Raw'!G294</f>
        <v>4</v>
      </c>
      <c r="Y294" s="1">
        <f t="shared" si="60"/>
        <v>1.1270780501549731</v>
      </c>
      <c r="Z294">
        <f>'QMJHL Raw'!AJ294</f>
        <v>1</v>
      </c>
      <c r="AA294">
        <f>'QMJHL Raw'!AM294</f>
        <v>0</v>
      </c>
      <c r="AB294">
        <f>'QMJHL Raw'!AP294</f>
        <v>3</v>
      </c>
      <c r="AC294" s="1">
        <f t="shared" si="61"/>
        <v>1.6753357792101469</v>
      </c>
      <c r="AD294" s="1">
        <f t="shared" si="62"/>
        <v>0.47205854584675877</v>
      </c>
      <c r="AE294" s="1">
        <f t="shared" si="63"/>
        <v>20</v>
      </c>
      <c r="AF294" s="1">
        <f t="shared" si="64"/>
        <v>8.3766788960507341</v>
      </c>
      <c r="AG294">
        <f>'QMJHL Raw'!AB294</f>
        <v>13.52</v>
      </c>
      <c r="AH294">
        <f>'QMJHL Raw'!AC294</f>
        <v>12.72</v>
      </c>
      <c r="AI294">
        <f>'QMJHL Raw'!AD294</f>
        <v>52.02</v>
      </c>
      <c r="AJ294">
        <f>'QMJHL Raw'!AE294</f>
        <v>45.54</v>
      </c>
    </row>
    <row r="295" spans="1:36" x14ac:dyDescent="0.2">
      <c r="A295" t="str">
        <f>'QMJHL Raw'!B295</f>
        <v>Luke Henman</v>
      </c>
      <c r="B295" t="s">
        <v>1749</v>
      </c>
      <c r="C295" t="str">
        <f>'QMJHL Raw'!C295</f>
        <v>C</v>
      </c>
      <c r="D295" t="str">
        <f t="shared" si="52"/>
        <v>F</v>
      </c>
      <c r="E295" t="str">
        <f>IF(ISNUMBER(SEARCH("/",'QMJHL Raw'!D295)),"Multiple",'QMJHL Raw'!D295)</f>
        <v>BLB</v>
      </c>
      <c r="F295" s="2">
        <f ca="1">ROUNDDOWN('QMJHL Raw'!E295+((TODAY()-42993)/365),0)</f>
        <v>18</v>
      </c>
      <c r="G295">
        <f>'QMJHL Raw'!F295</f>
        <v>61</v>
      </c>
      <c r="H295" s="1">
        <f>'QMJHL Raw'!U295</f>
        <v>11.32</v>
      </c>
      <c r="I295" s="1">
        <f>'QMJHL Raw'!T295</f>
        <v>690.63</v>
      </c>
      <c r="J295">
        <f>'QMJHL Raw'!AH295</f>
        <v>35</v>
      </c>
      <c r="K295">
        <f>'QMJHL Raw'!AI295</f>
        <v>20</v>
      </c>
      <c r="L295" s="1">
        <f t="shared" si="53"/>
        <v>3.0407019677685594</v>
      </c>
      <c r="M295" s="1">
        <f t="shared" si="54"/>
        <v>1.7375439815820337</v>
      </c>
      <c r="N295">
        <f>'QMJHL Raw'!L295</f>
        <v>70</v>
      </c>
      <c r="O295" s="1">
        <f t="shared" si="55"/>
        <v>6.0814039355371188</v>
      </c>
      <c r="P295">
        <f>'QMJHL Raw'!AK295</f>
        <v>8</v>
      </c>
      <c r="Q295">
        <f>'QMJHL Raw'!AN295</f>
        <v>8</v>
      </c>
      <c r="R295">
        <f>'QMJHL Raw'!AQ295</f>
        <v>54</v>
      </c>
      <c r="S295" s="1">
        <f t="shared" si="56"/>
        <v>11.428571428571429</v>
      </c>
      <c r="T295" s="1">
        <f t="shared" si="57"/>
        <v>11.428571428571429</v>
      </c>
      <c r="U295" s="1">
        <f t="shared" si="58"/>
        <v>77.142857142857153</v>
      </c>
      <c r="V295">
        <f>'QMJHL Raw'!J295</f>
        <v>15</v>
      </c>
      <c r="W295" s="1">
        <f t="shared" si="59"/>
        <v>1.3031579861865252</v>
      </c>
      <c r="X295">
        <f>'QMJHL Raw'!G295</f>
        <v>6</v>
      </c>
      <c r="Y295" s="1">
        <f t="shared" si="60"/>
        <v>0.52126319447461011</v>
      </c>
      <c r="Z295">
        <f>'QMJHL Raw'!AJ295</f>
        <v>3</v>
      </c>
      <c r="AA295">
        <f>'QMJHL Raw'!AM295</f>
        <v>0</v>
      </c>
      <c r="AB295">
        <f>'QMJHL Raw'!AP295</f>
        <v>3</v>
      </c>
      <c r="AC295" s="1">
        <f t="shared" si="61"/>
        <v>6.8200881406870382</v>
      </c>
      <c r="AD295" s="1">
        <f t="shared" si="62"/>
        <v>0.59251015513548833</v>
      </c>
      <c r="AE295" s="1">
        <f t="shared" si="63"/>
        <v>8.5714285714285712</v>
      </c>
      <c r="AF295" s="1">
        <f t="shared" si="64"/>
        <v>9.7429830581243415</v>
      </c>
      <c r="AG295">
        <f>'QMJHL Raw'!AB295</f>
        <v>13.68</v>
      </c>
      <c r="AH295">
        <f>'QMJHL Raw'!AC295</f>
        <v>12.99</v>
      </c>
      <c r="AI295">
        <f>'QMJHL Raw'!AD295</f>
        <v>56.03</v>
      </c>
      <c r="AJ295">
        <f>'QMJHL Raw'!AE295</f>
        <v>48.22</v>
      </c>
    </row>
    <row r="296" spans="1:36" x14ac:dyDescent="0.2">
      <c r="A296" t="str">
        <f>'QMJHL Raw'!B296</f>
        <v>Luke Kirwan</v>
      </c>
      <c r="B296" t="s">
        <v>1749</v>
      </c>
      <c r="C296" t="str">
        <f>'QMJHL Raw'!C296</f>
        <v>LW</v>
      </c>
      <c r="D296" t="str">
        <f t="shared" si="52"/>
        <v>F</v>
      </c>
      <c r="E296" t="str">
        <f>IF(ISNUMBER(SEARCH("/",'QMJHL Raw'!D296)),"Multiple",'QMJHL Raw'!D296)</f>
        <v>Multiple</v>
      </c>
      <c r="F296" s="2">
        <f ca="1">ROUNDDOWN('QMJHL Raw'!E296+((TODAY()-42993)/365),0)</f>
        <v>20</v>
      </c>
      <c r="G296">
        <f>'QMJHL Raw'!F296</f>
        <v>47</v>
      </c>
      <c r="H296" s="1">
        <f>'QMJHL Raw'!U296</f>
        <v>13.92</v>
      </c>
      <c r="I296" s="1">
        <f>'QMJHL Raw'!T296</f>
        <v>654.32000000000005</v>
      </c>
      <c r="J296">
        <f>'QMJHL Raw'!AH296</f>
        <v>32</v>
      </c>
      <c r="K296">
        <f>'QMJHL Raw'!AI296</f>
        <v>33</v>
      </c>
      <c r="L296" s="1">
        <f t="shared" si="53"/>
        <v>2.9343440518400778</v>
      </c>
      <c r="M296" s="1">
        <f t="shared" si="54"/>
        <v>3.0260423034600805</v>
      </c>
      <c r="N296">
        <f>'QMJHL Raw'!L296</f>
        <v>115</v>
      </c>
      <c r="O296" s="1">
        <f t="shared" si="55"/>
        <v>10.545298936300279</v>
      </c>
      <c r="P296">
        <f>'QMJHL Raw'!AK296</f>
        <v>7</v>
      </c>
      <c r="Q296">
        <f>'QMJHL Raw'!AN296</f>
        <v>10</v>
      </c>
      <c r="R296">
        <f>'QMJHL Raw'!AQ296</f>
        <v>98</v>
      </c>
      <c r="S296" s="1">
        <f t="shared" si="56"/>
        <v>6.0869565217391308</v>
      </c>
      <c r="T296" s="1">
        <f t="shared" si="57"/>
        <v>8.695652173913043</v>
      </c>
      <c r="U296" s="1">
        <f t="shared" si="58"/>
        <v>85.217391304347828</v>
      </c>
      <c r="V296">
        <f>'QMJHL Raw'!J296</f>
        <v>14</v>
      </c>
      <c r="W296" s="1">
        <f t="shared" si="59"/>
        <v>1.2837755226800343</v>
      </c>
      <c r="X296">
        <f>'QMJHL Raw'!G296</f>
        <v>11</v>
      </c>
      <c r="Y296" s="1">
        <f t="shared" si="60"/>
        <v>1.0086807678200267</v>
      </c>
      <c r="Z296">
        <f>'QMJHL Raw'!AJ296</f>
        <v>4</v>
      </c>
      <c r="AA296">
        <f>'QMJHL Raw'!AM296</f>
        <v>0</v>
      </c>
      <c r="AB296">
        <f>'QMJHL Raw'!AP296</f>
        <v>7</v>
      </c>
      <c r="AC296" s="1">
        <f t="shared" si="61"/>
        <v>9.6927584276183207</v>
      </c>
      <c r="AD296" s="1">
        <f t="shared" si="62"/>
        <v>0.88880900118764394</v>
      </c>
      <c r="AE296" s="1">
        <f t="shared" si="63"/>
        <v>9.5652173913043477</v>
      </c>
      <c r="AF296" s="1">
        <f t="shared" si="64"/>
        <v>8.4284855892333219</v>
      </c>
      <c r="AG296">
        <f>'QMJHL Raw'!AB296</f>
        <v>13.98</v>
      </c>
      <c r="AH296">
        <f>'QMJHL Raw'!AC296</f>
        <v>13.35</v>
      </c>
      <c r="AI296">
        <f>'QMJHL Raw'!AD296</f>
        <v>49.79</v>
      </c>
      <c r="AJ296">
        <f>'QMJHL Raw'!AE296</f>
        <v>51.83</v>
      </c>
    </row>
    <row r="297" spans="1:36" x14ac:dyDescent="0.2">
      <c r="A297" t="str">
        <f>'QMJHL Raw'!B297</f>
        <v>Luke Wilson</v>
      </c>
      <c r="B297" t="s">
        <v>1749</v>
      </c>
      <c r="C297" t="str">
        <f>'QMJHL Raw'!C297</f>
        <v>C</v>
      </c>
      <c r="D297" t="str">
        <f t="shared" si="52"/>
        <v>F</v>
      </c>
      <c r="E297" t="str">
        <f>IF(ISNUMBER(SEARCH("/",'QMJHL Raw'!D297)),"Multiple",'QMJHL Raw'!D297)</f>
        <v>SNB</v>
      </c>
      <c r="F297" s="2">
        <f ca="1">ROUNDDOWN('QMJHL Raw'!E297+((TODAY()-42993)/365),0)</f>
        <v>17</v>
      </c>
      <c r="G297">
        <f>'QMJHL Raw'!F297</f>
        <v>38</v>
      </c>
      <c r="H297" s="1">
        <f>'QMJHL Raw'!U297</f>
        <v>10.99</v>
      </c>
      <c r="I297" s="1">
        <f>'QMJHL Raw'!T297</f>
        <v>417.65</v>
      </c>
      <c r="J297">
        <f>'QMJHL Raw'!AH297</f>
        <v>20</v>
      </c>
      <c r="K297">
        <f>'QMJHL Raw'!AI297</f>
        <v>24</v>
      </c>
      <c r="L297" s="1">
        <f t="shared" si="53"/>
        <v>2.8732192026816716</v>
      </c>
      <c r="M297" s="1">
        <f t="shared" si="54"/>
        <v>3.447863043218006</v>
      </c>
      <c r="N297">
        <f>'QMJHL Raw'!L297</f>
        <v>45</v>
      </c>
      <c r="O297" s="1">
        <f t="shared" si="55"/>
        <v>6.4647432060337602</v>
      </c>
      <c r="P297">
        <f>'QMJHL Raw'!AK297</f>
        <v>3</v>
      </c>
      <c r="Q297">
        <f>'QMJHL Raw'!AN297</f>
        <v>7</v>
      </c>
      <c r="R297">
        <f>'QMJHL Raw'!AQ297</f>
        <v>35</v>
      </c>
      <c r="S297" s="1">
        <f t="shared" si="56"/>
        <v>6.666666666666667</v>
      </c>
      <c r="T297" s="1">
        <f t="shared" si="57"/>
        <v>15.555555555555555</v>
      </c>
      <c r="U297" s="1">
        <f t="shared" si="58"/>
        <v>77.777777777777786</v>
      </c>
      <c r="V297">
        <f>'QMJHL Raw'!J297</f>
        <v>7</v>
      </c>
      <c r="W297" s="1">
        <f t="shared" si="59"/>
        <v>1.005626720938585</v>
      </c>
      <c r="X297">
        <f>'QMJHL Raw'!G297</f>
        <v>5</v>
      </c>
      <c r="Y297" s="1">
        <f t="shared" si="60"/>
        <v>0.71830480067041791</v>
      </c>
      <c r="Z297">
        <f>'QMJHL Raw'!AJ297</f>
        <v>1</v>
      </c>
      <c r="AA297">
        <f>'QMJHL Raw'!AM297</f>
        <v>2</v>
      </c>
      <c r="AB297">
        <f>'QMJHL Raw'!AP297</f>
        <v>2</v>
      </c>
      <c r="AC297" s="1">
        <f t="shared" si="61"/>
        <v>4.1994041359714824</v>
      </c>
      <c r="AD297" s="1">
        <f t="shared" si="62"/>
        <v>0.60329043016470485</v>
      </c>
      <c r="AE297" s="1">
        <f t="shared" si="63"/>
        <v>11.111111111111111</v>
      </c>
      <c r="AF297" s="1">
        <f t="shared" si="64"/>
        <v>9.3320091910477387</v>
      </c>
      <c r="AG297">
        <f>'QMJHL Raw'!AB297</f>
        <v>12.2</v>
      </c>
      <c r="AH297">
        <f>'QMJHL Raw'!AC297</f>
        <v>12.9</v>
      </c>
      <c r="AI297">
        <f>'QMJHL Raw'!AD297</f>
        <v>39.49</v>
      </c>
      <c r="AJ297">
        <f>'QMJHL Raw'!AE297</f>
        <v>53.38</v>
      </c>
    </row>
    <row r="298" spans="1:36" x14ac:dyDescent="0.2">
      <c r="A298" t="str">
        <f>'QMJHL Raw'!B298</f>
        <v>Marc-Andre LeCouffe</v>
      </c>
      <c r="B298" t="s">
        <v>1749</v>
      </c>
      <c r="C298" t="str">
        <f>'QMJHL Raw'!C298</f>
        <v>C</v>
      </c>
      <c r="D298" t="str">
        <f t="shared" si="52"/>
        <v>F</v>
      </c>
      <c r="E298" t="str">
        <f>IF(ISNUMBER(SEARCH("/",'QMJHL Raw'!D298)),"Multiple",'QMJHL Raw'!D298)</f>
        <v>BAT</v>
      </c>
      <c r="F298" s="2">
        <f ca="1">ROUNDDOWN('QMJHL Raw'!E298+((TODAY()-42993)/365),0)</f>
        <v>18</v>
      </c>
      <c r="G298">
        <f>'QMJHL Raw'!F298</f>
        <v>40</v>
      </c>
      <c r="H298" s="1">
        <f>'QMJHL Raw'!U298</f>
        <v>7.89</v>
      </c>
      <c r="I298" s="1">
        <f>'QMJHL Raw'!T298</f>
        <v>315.52999999999997</v>
      </c>
      <c r="J298">
        <f>'QMJHL Raw'!AH298</f>
        <v>10</v>
      </c>
      <c r="K298">
        <f>'QMJHL Raw'!AI298</f>
        <v>10</v>
      </c>
      <c r="L298" s="1">
        <f t="shared" si="53"/>
        <v>1.9015624504801447</v>
      </c>
      <c r="M298" s="1">
        <f t="shared" si="54"/>
        <v>1.9015624504801447</v>
      </c>
      <c r="N298">
        <f>'QMJHL Raw'!L298</f>
        <v>26</v>
      </c>
      <c r="O298" s="1">
        <f t="shared" si="55"/>
        <v>4.9440623712483758</v>
      </c>
      <c r="P298">
        <f>'QMJHL Raw'!AK298</f>
        <v>6</v>
      </c>
      <c r="Q298">
        <f>'QMJHL Raw'!AN298</f>
        <v>4</v>
      </c>
      <c r="R298">
        <f>'QMJHL Raw'!AQ298</f>
        <v>16</v>
      </c>
      <c r="S298" s="1">
        <f t="shared" si="56"/>
        <v>23.076923076923077</v>
      </c>
      <c r="T298" s="1">
        <f t="shared" si="57"/>
        <v>15.384615384615385</v>
      </c>
      <c r="U298" s="1">
        <f t="shared" si="58"/>
        <v>61.53846153846154</v>
      </c>
      <c r="V298">
        <f>'QMJHL Raw'!J298</f>
        <v>4</v>
      </c>
      <c r="W298" s="1">
        <f t="shared" si="59"/>
        <v>0.76062498019205782</v>
      </c>
      <c r="X298">
        <f>'QMJHL Raw'!G298</f>
        <v>2</v>
      </c>
      <c r="Y298" s="1">
        <f t="shared" si="60"/>
        <v>0.38031249009602891</v>
      </c>
      <c r="Z298">
        <f>'QMJHL Raw'!AJ298</f>
        <v>0</v>
      </c>
      <c r="AA298">
        <f>'QMJHL Raw'!AM298</f>
        <v>1</v>
      </c>
      <c r="AB298">
        <f>'QMJHL Raw'!AP298</f>
        <v>1</v>
      </c>
      <c r="AC298" s="1">
        <f t="shared" si="61"/>
        <v>3.2180751783378723</v>
      </c>
      <c r="AD298" s="1">
        <f t="shared" si="62"/>
        <v>0.61193709219494929</v>
      </c>
      <c r="AE298" s="1">
        <f t="shared" si="63"/>
        <v>7.6923076923076925</v>
      </c>
      <c r="AF298" s="1">
        <f t="shared" si="64"/>
        <v>12.377212224376432</v>
      </c>
      <c r="AG298">
        <f>'QMJHL Raw'!AB298</f>
        <v>12.05</v>
      </c>
      <c r="AH298">
        <f>'QMJHL Raw'!AC298</f>
        <v>12.48</v>
      </c>
      <c r="AI298">
        <f>'QMJHL Raw'!AD298</f>
        <v>56.75</v>
      </c>
      <c r="AJ298">
        <f>'QMJHL Raw'!AE298</f>
        <v>47.16</v>
      </c>
    </row>
    <row r="299" spans="1:36" x14ac:dyDescent="0.2">
      <c r="A299" t="str">
        <f>'QMJHL Raw'!B299</f>
        <v>Marc-Antoine Gagne</v>
      </c>
      <c r="B299" t="s">
        <v>1749</v>
      </c>
      <c r="C299" t="str">
        <f>'QMJHL Raw'!C299</f>
        <v>C</v>
      </c>
      <c r="D299" t="str">
        <f t="shared" si="52"/>
        <v>F</v>
      </c>
      <c r="E299" t="str">
        <f>IF(ISNUMBER(SEARCH("/",'QMJHL Raw'!D299)),"Multiple",'QMJHL Raw'!D299)</f>
        <v>CHI</v>
      </c>
      <c r="F299" s="2">
        <f ca="1">ROUNDDOWN('QMJHL Raw'!E299+((TODAY()-42993)/365),0)</f>
        <v>19</v>
      </c>
      <c r="G299">
        <f>'QMJHL Raw'!F299</f>
        <v>15</v>
      </c>
      <c r="H299" s="1">
        <f>'QMJHL Raw'!U299</f>
        <v>8.26</v>
      </c>
      <c r="I299" s="1">
        <f>'QMJHL Raw'!T299</f>
        <v>123.94</v>
      </c>
      <c r="J299">
        <f>'QMJHL Raw'!AH299</f>
        <v>3</v>
      </c>
      <c r="K299">
        <f>'QMJHL Raw'!AI299</f>
        <v>4</v>
      </c>
      <c r="L299" s="1">
        <f t="shared" si="53"/>
        <v>1.4523156365983541</v>
      </c>
      <c r="M299" s="1">
        <f t="shared" si="54"/>
        <v>1.9364208487978054</v>
      </c>
      <c r="N299">
        <f>'QMJHL Raw'!L299</f>
        <v>8</v>
      </c>
      <c r="O299" s="1">
        <f t="shared" si="55"/>
        <v>3.8728416975956108</v>
      </c>
      <c r="P299">
        <f>'QMJHL Raw'!AK299</f>
        <v>0</v>
      </c>
      <c r="Q299">
        <f>'QMJHL Raw'!AN299</f>
        <v>3</v>
      </c>
      <c r="R299">
        <f>'QMJHL Raw'!AQ299</f>
        <v>5</v>
      </c>
      <c r="S299" s="1">
        <f t="shared" si="56"/>
        <v>0</v>
      </c>
      <c r="T299" s="1">
        <f t="shared" si="57"/>
        <v>37.5</v>
      </c>
      <c r="U299" s="1">
        <f t="shared" si="58"/>
        <v>62.5</v>
      </c>
      <c r="V299">
        <f>'QMJHL Raw'!J299</f>
        <v>1</v>
      </c>
      <c r="W299" s="1">
        <f t="shared" si="59"/>
        <v>0.48410521219945135</v>
      </c>
      <c r="X299">
        <f>'QMJHL Raw'!G299</f>
        <v>0</v>
      </c>
      <c r="Y299" s="1">
        <f t="shared" si="60"/>
        <v>0</v>
      </c>
      <c r="Z299">
        <f>'QMJHL Raw'!AJ299</f>
        <v>0</v>
      </c>
      <c r="AA299">
        <f>'QMJHL Raw'!AM299</f>
        <v>0</v>
      </c>
      <c r="AB299">
        <f>'QMJHL Raw'!AP299</f>
        <v>0</v>
      </c>
      <c r="AC299" s="1">
        <f t="shared" si="61"/>
        <v>0.85046399708068554</v>
      </c>
      <c r="AD299" s="1">
        <f t="shared" si="62"/>
        <v>0.41171405377473885</v>
      </c>
      <c r="AE299" s="1">
        <f t="shared" si="63"/>
        <v>0</v>
      </c>
      <c r="AF299" s="1">
        <f t="shared" si="64"/>
        <v>10.630799963508569</v>
      </c>
      <c r="AG299">
        <f>'QMJHL Raw'!AB299</f>
        <v>12.78</v>
      </c>
      <c r="AH299">
        <f>'QMJHL Raw'!AC299</f>
        <v>12.56</v>
      </c>
      <c r="AI299">
        <f>'QMJHL Raw'!AD299</f>
        <v>50.97</v>
      </c>
      <c r="AJ299">
        <f>'QMJHL Raw'!AE299</f>
        <v>46.48</v>
      </c>
    </row>
    <row r="300" spans="1:36" x14ac:dyDescent="0.2">
      <c r="A300" t="str">
        <f>'QMJHL Raw'!B300</f>
        <v>Marc-Antoine Pepin</v>
      </c>
      <c r="B300" t="s">
        <v>1749</v>
      </c>
      <c r="C300" t="str">
        <f>'QMJHL Raw'!C300</f>
        <v>D</v>
      </c>
      <c r="D300" t="str">
        <f t="shared" si="52"/>
        <v>D</v>
      </c>
      <c r="E300" t="str">
        <f>IF(ISNUMBER(SEARCH("/",'QMJHL Raw'!D300)),"Multiple",'QMJHL Raw'!D300)</f>
        <v>SHE</v>
      </c>
      <c r="F300" s="2">
        <f ca="1">ROUNDDOWN('QMJHL Raw'!E300+((TODAY()-42993)/365),0)</f>
        <v>17</v>
      </c>
      <c r="G300">
        <f>'QMJHL Raw'!F300</f>
        <v>1</v>
      </c>
      <c r="H300" s="1">
        <f>'QMJHL Raw'!U300</f>
        <v>0</v>
      </c>
      <c r="I300" s="1">
        <f>'QMJHL Raw'!T300</f>
        <v>0</v>
      </c>
      <c r="J300">
        <f>'QMJHL Raw'!AH300</f>
        <v>0</v>
      </c>
      <c r="K300">
        <f>'QMJHL Raw'!AI300</f>
        <v>0</v>
      </c>
      <c r="L300" s="1" t="e">
        <f t="shared" si="53"/>
        <v>#DIV/0!</v>
      </c>
      <c r="M300" s="1" t="e">
        <f t="shared" si="54"/>
        <v>#DIV/0!</v>
      </c>
      <c r="N300">
        <f>'QMJHL Raw'!L300</f>
        <v>0</v>
      </c>
      <c r="O300" s="1" t="e">
        <f t="shared" si="55"/>
        <v>#DIV/0!</v>
      </c>
      <c r="P300">
        <f>'QMJHL Raw'!AK300</f>
        <v>0</v>
      </c>
      <c r="Q300">
        <f>'QMJHL Raw'!AN300</f>
        <v>0</v>
      </c>
      <c r="R300">
        <f>'QMJHL Raw'!AQ300</f>
        <v>0</v>
      </c>
      <c r="S300" s="1" t="e">
        <f t="shared" si="56"/>
        <v>#DIV/0!</v>
      </c>
      <c r="T300" s="1" t="e">
        <f t="shared" si="57"/>
        <v>#DIV/0!</v>
      </c>
      <c r="U300" s="1" t="e">
        <f t="shared" si="58"/>
        <v>#DIV/0!</v>
      </c>
      <c r="V300">
        <f>'QMJHL Raw'!J300</f>
        <v>0</v>
      </c>
      <c r="W300" s="1" t="e">
        <f t="shared" si="59"/>
        <v>#DIV/0!</v>
      </c>
      <c r="X300">
        <f>'QMJHL Raw'!G300</f>
        <v>0</v>
      </c>
      <c r="Y300" s="1" t="e">
        <f t="shared" si="60"/>
        <v>#DIV/0!</v>
      </c>
      <c r="Z300">
        <f>'QMJHL Raw'!AJ300</f>
        <v>0</v>
      </c>
      <c r="AA300">
        <f>'QMJHL Raw'!AM300</f>
        <v>0</v>
      </c>
      <c r="AB300">
        <f>'QMJHL Raw'!AP300</f>
        <v>0</v>
      </c>
      <c r="AC300" s="1">
        <f t="shared" si="61"/>
        <v>0</v>
      </c>
      <c r="AD300" s="1" t="e">
        <f t="shared" si="62"/>
        <v>#DIV/0!</v>
      </c>
      <c r="AE300" s="1" t="e">
        <f t="shared" si="63"/>
        <v>#DIV/0!</v>
      </c>
      <c r="AF300" s="1" t="e">
        <f t="shared" si="64"/>
        <v>#DIV/0!</v>
      </c>
      <c r="AG300">
        <f>'QMJHL Raw'!AB300</f>
        <v>0</v>
      </c>
      <c r="AH300">
        <f>'QMJHL Raw'!AC300</f>
        <v>0</v>
      </c>
      <c r="AI300">
        <f>'QMJHL Raw'!AD300</f>
        <v>0</v>
      </c>
      <c r="AJ300">
        <f>'QMJHL Raw'!AE300</f>
        <v>0</v>
      </c>
    </row>
    <row r="301" spans="1:36" x14ac:dyDescent="0.2">
      <c r="A301" t="str">
        <f>'QMJHL Raw'!B301</f>
        <v>Marc-Olivier Alain</v>
      </c>
      <c r="B301" t="s">
        <v>1749</v>
      </c>
      <c r="C301" t="str">
        <f>'QMJHL Raw'!C301</f>
        <v>D</v>
      </c>
      <c r="D301" t="str">
        <f t="shared" si="52"/>
        <v>D</v>
      </c>
      <c r="E301" t="str">
        <f>IF(ISNUMBER(SEARCH("/",'QMJHL Raw'!D301)),"Multiple",'QMJHL Raw'!D301)</f>
        <v>QUE</v>
      </c>
      <c r="F301" s="2">
        <f ca="1">ROUNDDOWN('QMJHL Raw'!E301+((TODAY()-42993)/365),0)</f>
        <v>17</v>
      </c>
      <c r="G301">
        <f>'QMJHL Raw'!F301</f>
        <v>21</v>
      </c>
      <c r="H301" s="1">
        <f>'QMJHL Raw'!U301</f>
        <v>7.78</v>
      </c>
      <c r="I301" s="1">
        <f>'QMJHL Raw'!T301</f>
        <v>163.35</v>
      </c>
      <c r="J301">
        <f>'QMJHL Raw'!AH301</f>
        <v>2</v>
      </c>
      <c r="K301">
        <f>'QMJHL Raw'!AI301</f>
        <v>5</v>
      </c>
      <c r="L301" s="1">
        <f t="shared" si="53"/>
        <v>0.73461891643709831</v>
      </c>
      <c r="M301" s="1">
        <f t="shared" si="54"/>
        <v>1.8365472910927456</v>
      </c>
      <c r="N301">
        <f>'QMJHL Raw'!L301</f>
        <v>6</v>
      </c>
      <c r="O301" s="1">
        <f t="shared" si="55"/>
        <v>2.2038567493112948</v>
      </c>
      <c r="P301">
        <f>'QMJHL Raw'!AK301</f>
        <v>0</v>
      </c>
      <c r="Q301">
        <f>'QMJHL Raw'!AN301</f>
        <v>0</v>
      </c>
      <c r="R301">
        <f>'QMJHL Raw'!AQ301</f>
        <v>6</v>
      </c>
      <c r="S301" s="1">
        <f t="shared" si="56"/>
        <v>0</v>
      </c>
      <c r="T301" s="1">
        <f t="shared" si="57"/>
        <v>0</v>
      </c>
      <c r="U301" s="1">
        <f t="shared" si="58"/>
        <v>100</v>
      </c>
      <c r="V301">
        <f>'QMJHL Raw'!J301</f>
        <v>0</v>
      </c>
      <c r="W301" s="1">
        <f t="shared" si="59"/>
        <v>0</v>
      </c>
      <c r="X301">
        <f>'QMJHL Raw'!G301</f>
        <v>0</v>
      </c>
      <c r="Y301" s="1">
        <f t="shared" si="60"/>
        <v>0</v>
      </c>
      <c r="Z301">
        <f>'QMJHL Raw'!AJ301</f>
        <v>0</v>
      </c>
      <c r="AA301">
        <f>'QMJHL Raw'!AM301</f>
        <v>0</v>
      </c>
      <c r="AB301">
        <f>'QMJHL Raw'!AP301</f>
        <v>0</v>
      </c>
      <c r="AC301" s="1">
        <f t="shared" si="61"/>
        <v>0.37701210589330847</v>
      </c>
      <c r="AD301" s="1">
        <f t="shared" si="62"/>
        <v>0.13848011235750543</v>
      </c>
      <c r="AE301" s="1">
        <f t="shared" si="63"/>
        <v>0</v>
      </c>
      <c r="AF301" s="1">
        <f t="shared" si="64"/>
        <v>6.2835350982218081</v>
      </c>
      <c r="AG301">
        <f>'QMJHL Raw'!AB301</f>
        <v>12.94</v>
      </c>
      <c r="AH301">
        <f>'QMJHL Raw'!AC301</f>
        <v>12.9</v>
      </c>
      <c r="AI301">
        <f>'QMJHL Raw'!AD301</f>
        <v>51.89</v>
      </c>
      <c r="AJ301">
        <f>'QMJHL Raw'!AE301</f>
        <v>53.12</v>
      </c>
    </row>
    <row r="302" spans="1:36" x14ac:dyDescent="0.2">
      <c r="A302" t="str">
        <f>'QMJHL Raw'!B302</f>
        <v>Marc-Olivier Duquette</v>
      </c>
      <c r="B302" t="s">
        <v>1749</v>
      </c>
      <c r="C302" t="str">
        <f>'QMJHL Raw'!C302</f>
        <v>D</v>
      </c>
      <c r="D302" t="str">
        <f t="shared" si="52"/>
        <v>D</v>
      </c>
      <c r="E302" t="str">
        <f>IF(ISNUMBER(SEARCH("/",'QMJHL Raw'!D302)),"Multiple",'QMJHL Raw'!D302)</f>
        <v>DRU</v>
      </c>
      <c r="F302" s="2">
        <f ca="1">ROUNDDOWN('QMJHL Raw'!E302+((TODAY()-42993)/365),0)</f>
        <v>20</v>
      </c>
      <c r="G302">
        <f>'QMJHL Raw'!F302</f>
        <v>68</v>
      </c>
      <c r="H302" s="1">
        <f>'QMJHL Raw'!U302</f>
        <v>13.47</v>
      </c>
      <c r="I302" s="1">
        <f>'QMJHL Raw'!T302</f>
        <v>916.09</v>
      </c>
      <c r="J302">
        <f>'QMJHL Raw'!AH302</f>
        <v>49</v>
      </c>
      <c r="K302">
        <f>'QMJHL Raw'!AI302</f>
        <v>48</v>
      </c>
      <c r="L302" s="1">
        <f t="shared" si="53"/>
        <v>3.2092916634828454</v>
      </c>
      <c r="M302" s="1">
        <f t="shared" si="54"/>
        <v>3.1437959152485018</v>
      </c>
      <c r="N302">
        <f>'QMJHL Raw'!L302</f>
        <v>68</v>
      </c>
      <c r="O302" s="1">
        <f t="shared" si="55"/>
        <v>4.4537108799353771</v>
      </c>
      <c r="P302">
        <f>'QMJHL Raw'!AK302</f>
        <v>0</v>
      </c>
      <c r="Q302">
        <f>'QMJHL Raw'!AN302</f>
        <v>3</v>
      </c>
      <c r="R302">
        <f>'QMJHL Raw'!AQ302</f>
        <v>65</v>
      </c>
      <c r="S302" s="1">
        <f t="shared" si="56"/>
        <v>0</v>
      </c>
      <c r="T302" s="1">
        <f t="shared" si="57"/>
        <v>4.4117647058823533</v>
      </c>
      <c r="U302" s="1">
        <f t="shared" si="58"/>
        <v>95.588235294117652</v>
      </c>
      <c r="V302">
        <f>'QMJHL Raw'!J302</f>
        <v>9</v>
      </c>
      <c r="W302" s="1">
        <f t="shared" si="59"/>
        <v>0.58946173410909408</v>
      </c>
      <c r="X302">
        <f>'QMJHL Raw'!G302</f>
        <v>2</v>
      </c>
      <c r="Y302" s="1">
        <f t="shared" si="60"/>
        <v>0.13099149646868757</v>
      </c>
      <c r="Z302">
        <f>'QMJHL Raw'!AJ302</f>
        <v>0</v>
      </c>
      <c r="AA302">
        <f>'QMJHL Raw'!AM302</f>
        <v>0</v>
      </c>
      <c r="AB302">
        <f>'QMJHL Raw'!AP302</f>
        <v>2</v>
      </c>
      <c r="AC302" s="1">
        <f t="shared" si="61"/>
        <v>4.6205850560137707</v>
      </c>
      <c r="AD302" s="1">
        <f t="shared" si="62"/>
        <v>0.30262867552404921</v>
      </c>
      <c r="AE302" s="1">
        <f t="shared" si="63"/>
        <v>2.9411764705882351</v>
      </c>
      <c r="AF302" s="1">
        <f t="shared" si="64"/>
        <v>6.794978023549664</v>
      </c>
      <c r="AG302">
        <f>'QMJHL Raw'!AB302</f>
        <v>13.28</v>
      </c>
      <c r="AH302">
        <f>'QMJHL Raw'!AC302</f>
        <v>13.6</v>
      </c>
      <c r="AI302">
        <f>'QMJHL Raw'!AD302</f>
        <v>58.69</v>
      </c>
      <c r="AJ302">
        <f>'QMJHL Raw'!AE302</f>
        <v>50.38</v>
      </c>
    </row>
    <row r="303" spans="1:36" x14ac:dyDescent="0.2">
      <c r="A303" t="str">
        <f>'QMJHL Raw'!B303</f>
        <v>Marcel Berube</v>
      </c>
      <c r="B303" t="s">
        <v>1749</v>
      </c>
      <c r="C303" t="str">
        <f>'QMJHL Raw'!C303</f>
        <v>C</v>
      </c>
      <c r="D303" t="str">
        <f t="shared" si="52"/>
        <v>F</v>
      </c>
      <c r="E303" t="str">
        <f>IF(ISNUMBER(SEARCH("/",'QMJHL Raw'!D303)),"Multiple",'QMJHL Raw'!D303)</f>
        <v>CHA</v>
      </c>
      <c r="F303" s="2">
        <f ca="1">ROUNDDOWN('QMJHL Raw'!E303+((TODAY()-42993)/365),0)</f>
        <v>18</v>
      </c>
      <c r="G303">
        <f>'QMJHL Raw'!F303</f>
        <v>31</v>
      </c>
      <c r="H303" s="1">
        <f>'QMJHL Raw'!U303</f>
        <v>9.86</v>
      </c>
      <c r="I303" s="1">
        <f>'QMJHL Raw'!T303</f>
        <v>305.64999999999998</v>
      </c>
      <c r="J303">
        <f>'QMJHL Raw'!AH303</f>
        <v>10</v>
      </c>
      <c r="K303">
        <f>'QMJHL Raw'!AI303</f>
        <v>12</v>
      </c>
      <c r="L303" s="1">
        <f t="shared" si="53"/>
        <v>1.9630296090299364</v>
      </c>
      <c r="M303" s="1">
        <f t="shared" si="54"/>
        <v>2.3556355308359236</v>
      </c>
      <c r="N303">
        <f>'QMJHL Raw'!L303</f>
        <v>15</v>
      </c>
      <c r="O303" s="1">
        <f t="shared" si="55"/>
        <v>2.9445444135449041</v>
      </c>
      <c r="P303">
        <f>'QMJHL Raw'!AK303</f>
        <v>1</v>
      </c>
      <c r="Q303">
        <f>'QMJHL Raw'!AN303</f>
        <v>1</v>
      </c>
      <c r="R303">
        <f>'QMJHL Raw'!AQ303</f>
        <v>13</v>
      </c>
      <c r="S303" s="1">
        <f t="shared" si="56"/>
        <v>6.666666666666667</v>
      </c>
      <c r="T303" s="1">
        <f t="shared" si="57"/>
        <v>6.666666666666667</v>
      </c>
      <c r="U303" s="1">
        <f t="shared" si="58"/>
        <v>86.666666666666671</v>
      </c>
      <c r="V303">
        <f>'QMJHL Raw'!J303</f>
        <v>4</v>
      </c>
      <c r="W303" s="1">
        <f t="shared" si="59"/>
        <v>0.7852118436119746</v>
      </c>
      <c r="X303">
        <f>'QMJHL Raw'!G303</f>
        <v>1</v>
      </c>
      <c r="Y303" s="1">
        <f t="shared" si="60"/>
        <v>0.19630296090299365</v>
      </c>
      <c r="Z303">
        <f>'QMJHL Raw'!AJ303</f>
        <v>1</v>
      </c>
      <c r="AA303">
        <f>'QMJHL Raw'!AM303</f>
        <v>0</v>
      </c>
      <c r="AB303">
        <f>'QMJHL Raw'!AP303</f>
        <v>0</v>
      </c>
      <c r="AC303" s="1">
        <f t="shared" si="61"/>
        <v>1.2452319612247429</v>
      </c>
      <c r="AD303" s="1">
        <f t="shared" si="62"/>
        <v>0.2444427209994588</v>
      </c>
      <c r="AE303" s="1">
        <f t="shared" si="63"/>
        <v>6.666666666666667</v>
      </c>
      <c r="AF303" s="1">
        <f t="shared" si="64"/>
        <v>8.3015464081649526</v>
      </c>
      <c r="AG303">
        <f>'QMJHL Raw'!AB303</f>
        <v>12.42</v>
      </c>
      <c r="AH303">
        <f>'QMJHL Raw'!AC303</f>
        <v>12.39</v>
      </c>
      <c r="AI303">
        <f>'QMJHL Raw'!AD303</f>
        <v>49.02</v>
      </c>
      <c r="AJ303">
        <f>'QMJHL Raw'!AE303</f>
        <v>49.37</v>
      </c>
    </row>
    <row r="304" spans="1:36" x14ac:dyDescent="0.2">
      <c r="A304" t="str">
        <f>'QMJHL Raw'!B304</f>
        <v>Marco Cavalleri</v>
      </c>
      <c r="B304" t="s">
        <v>1749</v>
      </c>
      <c r="C304" t="str">
        <f>'QMJHL Raw'!C304</f>
        <v>C</v>
      </c>
      <c r="D304" t="str">
        <f t="shared" si="52"/>
        <v>F</v>
      </c>
      <c r="E304" t="str">
        <f>IF(ISNUMBER(SEARCH("/",'QMJHL Raw'!D304)),"Multiple",'QMJHL Raw'!D304)</f>
        <v>VIC</v>
      </c>
      <c r="F304" s="2">
        <f ca="1">ROUNDDOWN('QMJHL Raw'!E304+((TODAY()-42993)/365),0)</f>
        <v>18</v>
      </c>
      <c r="G304">
        <f>'QMJHL Raw'!F304</f>
        <v>37</v>
      </c>
      <c r="H304" s="1">
        <f>'QMJHL Raw'!U304</f>
        <v>8.6300000000000008</v>
      </c>
      <c r="I304" s="1">
        <f>'QMJHL Raw'!T304</f>
        <v>319.45999999999998</v>
      </c>
      <c r="J304">
        <f>'QMJHL Raw'!AH304</f>
        <v>7</v>
      </c>
      <c r="K304">
        <f>'QMJHL Raw'!AI304</f>
        <v>14</v>
      </c>
      <c r="L304" s="1">
        <f t="shared" si="53"/>
        <v>1.3147185876166032</v>
      </c>
      <c r="M304" s="1">
        <f t="shared" si="54"/>
        <v>2.6294371752332064</v>
      </c>
      <c r="N304">
        <f>'QMJHL Raw'!L304</f>
        <v>33</v>
      </c>
      <c r="O304" s="1">
        <f t="shared" si="55"/>
        <v>6.1979590559068436</v>
      </c>
      <c r="P304">
        <f>'QMJHL Raw'!AK304</f>
        <v>2</v>
      </c>
      <c r="Q304">
        <f>'QMJHL Raw'!AN304</f>
        <v>9</v>
      </c>
      <c r="R304">
        <f>'QMJHL Raw'!AQ304</f>
        <v>22</v>
      </c>
      <c r="S304" s="1">
        <f t="shared" si="56"/>
        <v>6.0606060606060606</v>
      </c>
      <c r="T304" s="1">
        <f t="shared" si="57"/>
        <v>27.27272727272727</v>
      </c>
      <c r="U304" s="1">
        <f t="shared" si="58"/>
        <v>66.666666666666657</v>
      </c>
      <c r="V304">
        <f>'QMJHL Raw'!J304</f>
        <v>5</v>
      </c>
      <c r="W304" s="1">
        <f t="shared" si="59"/>
        <v>0.93908470544043077</v>
      </c>
      <c r="X304">
        <f>'QMJHL Raw'!G304</f>
        <v>2</v>
      </c>
      <c r="Y304" s="1">
        <f t="shared" si="60"/>
        <v>0.37563388217617233</v>
      </c>
      <c r="Z304">
        <f>'QMJHL Raw'!AJ304</f>
        <v>0</v>
      </c>
      <c r="AA304">
        <f>'QMJHL Raw'!AM304</f>
        <v>0</v>
      </c>
      <c r="AB304">
        <f>'QMJHL Raw'!AP304</f>
        <v>2</v>
      </c>
      <c r="AC304" s="1">
        <f t="shared" si="61"/>
        <v>3.4904594169163348</v>
      </c>
      <c r="AD304" s="1">
        <f t="shared" si="62"/>
        <v>0.65556741067733082</v>
      </c>
      <c r="AE304" s="1">
        <f t="shared" si="63"/>
        <v>6.0606060606060606</v>
      </c>
      <c r="AF304" s="1">
        <f t="shared" si="64"/>
        <v>10.577149748231317</v>
      </c>
      <c r="AG304">
        <f>'QMJHL Raw'!AB304</f>
        <v>11.81</v>
      </c>
      <c r="AH304">
        <f>'QMJHL Raw'!AC304</f>
        <v>12.66</v>
      </c>
      <c r="AI304">
        <f>'QMJHL Raw'!AD304</f>
        <v>51.79</v>
      </c>
      <c r="AJ304">
        <f>'QMJHL Raw'!AE304</f>
        <v>49.28</v>
      </c>
    </row>
    <row r="305" spans="1:36" x14ac:dyDescent="0.2">
      <c r="A305" t="str">
        <f>'QMJHL Raw'!B305</f>
        <v>Marcus Tesink</v>
      </c>
      <c r="B305" t="s">
        <v>1749</v>
      </c>
      <c r="C305" t="str">
        <f>'QMJHL Raw'!C305</f>
        <v>D</v>
      </c>
      <c r="D305" t="str">
        <f t="shared" si="52"/>
        <v>D</v>
      </c>
      <c r="E305" t="str">
        <f>IF(ISNUMBER(SEARCH("/",'QMJHL Raw'!D305)),"Multiple",'QMJHL Raw'!D305)</f>
        <v>SNB</v>
      </c>
      <c r="F305" s="2">
        <f ca="1">ROUNDDOWN('QMJHL Raw'!E305+((TODAY()-42993)/365),0)</f>
        <v>19</v>
      </c>
      <c r="G305">
        <f>'QMJHL Raw'!F305</f>
        <v>15</v>
      </c>
      <c r="H305" s="1">
        <f>'QMJHL Raw'!U305</f>
        <v>14.15</v>
      </c>
      <c r="I305" s="1">
        <f>'QMJHL Raw'!T305</f>
        <v>212.32</v>
      </c>
      <c r="J305">
        <f>'QMJHL Raw'!AH305</f>
        <v>7</v>
      </c>
      <c r="K305">
        <f>'QMJHL Raw'!AI305</f>
        <v>10</v>
      </c>
      <c r="L305" s="1">
        <f t="shared" si="53"/>
        <v>1.9781461944235119</v>
      </c>
      <c r="M305" s="1">
        <f t="shared" si="54"/>
        <v>2.825923134890731</v>
      </c>
      <c r="N305">
        <f>'QMJHL Raw'!L305</f>
        <v>12</v>
      </c>
      <c r="O305" s="1">
        <f t="shared" si="55"/>
        <v>3.3911077618688776</v>
      </c>
      <c r="P305">
        <f>'QMJHL Raw'!AK305</f>
        <v>0</v>
      </c>
      <c r="Q305">
        <f>'QMJHL Raw'!AN305</f>
        <v>0</v>
      </c>
      <c r="R305">
        <f>'QMJHL Raw'!AQ305</f>
        <v>12</v>
      </c>
      <c r="S305" s="1">
        <f t="shared" si="56"/>
        <v>0</v>
      </c>
      <c r="T305" s="1">
        <f t="shared" si="57"/>
        <v>0</v>
      </c>
      <c r="U305" s="1">
        <f t="shared" si="58"/>
        <v>100</v>
      </c>
      <c r="V305">
        <f>'QMJHL Raw'!J305</f>
        <v>1</v>
      </c>
      <c r="W305" s="1">
        <f t="shared" si="59"/>
        <v>0.2825923134890731</v>
      </c>
      <c r="X305">
        <f>'QMJHL Raw'!G305</f>
        <v>0</v>
      </c>
      <c r="Y305" s="1">
        <f t="shared" si="60"/>
        <v>0</v>
      </c>
      <c r="Z305">
        <f>'QMJHL Raw'!AJ305</f>
        <v>0</v>
      </c>
      <c r="AA305">
        <f>'QMJHL Raw'!AM305</f>
        <v>0</v>
      </c>
      <c r="AB305">
        <f>'QMJHL Raw'!AP305</f>
        <v>0</v>
      </c>
      <c r="AC305" s="1">
        <f t="shared" si="61"/>
        <v>0.75402421178661694</v>
      </c>
      <c r="AD305" s="1">
        <f t="shared" si="62"/>
        <v>0.21308144643555491</v>
      </c>
      <c r="AE305" s="1">
        <f t="shared" si="63"/>
        <v>0</v>
      </c>
      <c r="AF305" s="1">
        <f t="shared" si="64"/>
        <v>6.2835350982218081</v>
      </c>
      <c r="AG305">
        <f>'QMJHL Raw'!AB305</f>
        <v>12.78</v>
      </c>
      <c r="AH305">
        <f>'QMJHL Raw'!AC305</f>
        <v>12.96</v>
      </c>
      <c r="AI305">
        <f>'QMJHL Raw'!AD305</f>
        <v>40.71</v>
      </c>
      <c r="AJ305">
        <f>'QMJHL Raw'!AE305</f>
        <v>49.72</v>
      </c>
    </row>
    <row r="306" spans="1:36" x14ac:dyDescent="0.2">
      <c r="A306" t="str">
        <f>'QMJHL Raw'!B306</f>
        <v>Marek Zachar</v>
      </c>
      <c r="B306" t="s">
        <v>1749</v>
      </c>
      <c r="C306" t="str">
        <f>'QMJHL Raw'!C306</f>
        <v>LW</v>
      </c>
      <c r="D306" t="str">
        <f t="shared" si="52"/>
        <v>F</v>
      </c>
      <c r="E306" t="str">
        <f>IF(ISNUMBER(SEARCH("/",'QMJHL Raw'!D306)),"Multiple",'QMJHL Raw'!D306)</f>
        <v>SHE</v>
      </c>
      <c r="F306" s="2">
        <f ca="1">ROUNDDOWN('QMJHL Raw'!E306+((TODAY()-42993)/365),0)</f>
        <v>19</v>
      </c>
      <c r="G306">
        <f>'QMJHL Raw'!F306</f>
        <v>57</v>
      </c>
      <c r="H306" s="1">
        <f>'QMJHL Raw'!U306</f>
        <v>14.2</v>
      </c>
      <c r="I306" s="1">
        <f>'QMJHL Raw'!T306</f>
        <v>809.41</v>
      </c>
      <c r="J306">
        <f>'QMJHL Raw'!AH306</f>
        <v>38</v>
      </c>
      <c r="K306">
        <f>'QMJHL Raw'!AI306</f>
        <v>43</v>
      </c>
      <c r="L306" s="1">
        <f t="shared" si="53"/>
        <v>2.8168666065405668</v>
      </c>
      <c r="M306" s="1">
        <f t="shared" si="54"/>
        <v>3.1875069495064308</v>
      </c>
      <c r="N306">
        <f>'QMJHL Raw'!L306</f>
        <v>123</v>
      </c>
      <c r="O306" s="1">
        <f t="shared" si="55"/>
        <v>9.1177524369602558</v>
      </c>
      <c r="P306">
        <f>'QMJHL Raw'!AK306</f>
        <v>16</v>
      </c>
      <c r="Q306">
        <f>'QMJHL Raw'!AN306</f>
        <v>26</v>
      </c>
      <c r="R306">
        <f>'QMJHL Raw'!AQ306</f>
        <v>81</v>
      </c>
      <c r="S306" s="1">
        <f t="shared" si="56"/>
        <v>13.008130081300814</v>
      </c>
      <c r="T306" s="1">
        <f t="shared" si="57"/>
        <v>21.138211382113823</v>
      </c>
      <c r="U306" s="1">
        <f t="shared" si="58"/>
        <v>65.853658536585371</v>
      </c>
      <c r="V306">
        <f>'QMJHL Raw'!J306</f>
        <v>18</v>
      </c>
      <c r="W306" s="1">
        <f t="shared" si="59"/>
        <v>1.3343052346771105</v>
      </c>
      <c r="X306">
        <f>'QMJHL Raw'!G306</f>
        <v>14</v>
      </c>
      <c r="Y306" s="1">
        <f t="shared" si="60"/>
        <v>1.0377929603044194</v>
      </c>
      <c r="Z306">
        <f>'QMJHL Raw'!AJ306</f>
        <v>4</v>
      </c>
      <c r="AA306">
        <f>'QMJHL Raw'!AM306</f>
        <v>4</v>
      </c>
      <c r="AB306">
        <f>'QMJHL Raw'!AP306</f>
        <v>6</v>
      </c>
      <c r="AC306" s="1">
        <f t="shared" si="61"/>
        <v>13.731245945419506</v>
      </c>
      <c r="AD306" s="1">
        <f t="shared" si="62"/>
        <v>1.0178707413117831</v>
      </c>
      <c r="AE306" s="1">
        <f t="shared" si="63"/>
        <v>11.38211382113821</v>
      </c>
      <c r="AF306" s="1">
        <f t="shared" si="64"/>
        <v>11.163614589771953</v>
      </c>
      <c r="AG306">
        <f>'QMJHL Raw'!AB306</f>
        <v>13.98</v>
      </c>
      <c r="AH306">
        <f>'QMJHL Raw'!AC306</f>
        <v>13.19</v>
      </c>
      <c r="AI306">
        <f>'QMJHL Raw'!AD306</f>
        <v>53.38</v>
      </c>
      <c r="AJ306">
        <f>'QMJHL Raw'!AE306</f>
        <v>51.54</v>
      </c>
    </row>
    <row r="307" spans="1:36" x14ac:dyDescent="0.2">
      <c r="A307" t="str">
        <f>'QMJHL Raw'!B307</f>
        <v>Mathias Laferriere</v>
      </c>
      <c r="B307" t="s">
        <v>1749</v>
      </c>
      <c r="C307" t="str">
        <f>'QMJHL Raw'!C307</f>
        <v>C</v>
      </c>
      <c r="D307" t="str">
        <f t="shared" si="52"/>
        <v>F</v>
      </c>
      <c r="E307" t="str">
        <f>IF(ISNUMBER(SEARCH("/",'QMJHL Raw'!D307)),"Multiple",'QMJHL Raw'!D307)</f>
        <v>CAP</v>
      </c>
      <c r="F307" s="2">
        <f ca="1">ROUNDDOWN('QMJHL Raw'!E307+((TODAY()-42993)/365),0)</f>
        <v>17</v>
      </c>
      <c r="G307">
        <f>'QMJHL Raw'!F307</f>
        <v>67</v>
      </c>
      <c r="H307" s="1">
        <f>'QMJHL Raw'!U307</f>
        <v>11.99</v>
      </c>
      <c r="I307" s="1">
        <f>'QMJHL Raw'!T307</f>
        <v>803.27</v>
      </c>
      <c r="J307">
        <f>'QMJHL Raw'!AH307</f>
        <v>32</v>
      </c>
      <c r="K307">
        <f>'QMJHL Raw'!AI307</f>
        <v>47</v>
      </c>
      <c r="L307" s="1">
        <f t="shared" si="53"/>
        <v>2.3902299351401148</v>
      </c>
      <c r="M307" s="1">
        <f t="shared" si="54"/>
        <v>3.5106502172370435</v>
      </c>
      <c r="N307">
        <f>'QMJHL Raw'!L307</f>
        <v>89</v>
      </c>
      <c r="O307" s="1">
        <f t="shared" si="55"/>
        <v>6.6478270071084449</v>
      </c>
      <c r="P307">
        <f>'QMJHL Raw'!AK307</f>
        <v>8</v>
      </c>
      <c r="Q307">
        <f>'QMJHL Raw'!AN307</f>
        <v>23</v>
      </c>
      <c r="R307">
        <f>'QMJHL Raw'!AQ307</f>
        <v>58</v>
      </c>
      <c r="S307" s="1">
        <f t="shared" si="56"/>
        <v>8.9887640449438209</v>
      </c>
      <c r="T307" s="1">
        <f t="shared" si="57"/>
        <v>25.842696629213485</v>
      </c>
      <c r="U307" s="1">
        <f t="shared" si="58"/>
        <v>65.168539325842701</v>
      </c>
      <c r="V307">
        <f>'QMJHL Raw'!J307</f>
        <v>15</v>
      </c>
      <c r="W307" s="1">
        <f t="shared" si="59"/>
        <v>1.1204202820969289</v>
      </c>
      <c r="X307">
        <f>'QMJHL Raw'!G307</f>
        <v>5</v>
      </c>
      <c r="Y307" s="1">
        <f t="shared" si="60"/>
        <v>0.37347342736564298</v>
      </c>
      <c r="Z307">
        <f>'QMJHL Raw'!AJ307</f>
        <v>2</v>
      </c>
      <c r="AA307">
        <f>'QMJHL Raw'!AM307</f>
        <v>0</v>
      </c>
      <c r="AB307">
        <f>'QMJHL Raw'!AP307</f>
        <v>3</v>
      </c>
      <c r="AC307" s="1">
        <f t="shared" si="61"/>
        <v>9.7528657554638851</v>
      </c>
      <c r="AD307" s="1">
        <f t="shared" si="62"/>
        <v>0.7284872400660215</v>
      </c>
      <c r="AE307" s="1">
        <f t="shared" si="63"/>
        <v>5.6179775280898872</v>
      </c>
      <c r="AF307" s="1">
        <f t="shared" si="64"/>
        <v>10.958276129734704</v>
      </c>
      <c r="AG307">
        <f>'QMJHL Raw'!AB307</f>
        <v>12.96</v>
      </c>
      <c r="AH307">
        <f>'QMJHL Raw'!AC307</f>
        <v>13.26</v>
      </c>
      <c r="AI307">
        <f>'QMJHL Raw'!AD307</f>
        <v>44.11</v>
      </c>
      <c r="AJ307">
        <f>'QMJHL Raw'!AE307</f>
        <v>49.32</v>
      </c>
    </row>
    <row r="308" spans="1:36" x14ac:dyDescent="0.2">
      <c r="A308" t="str">
        <f>'QMJHL Raw'!B308</f>
        <v>Mathieu Bizier</v>
      </c>
      <c r="B308" t="s">
        <v>1749</v>
      </c>
      <c r="C308" t="str">
        <f>'QMJHL Raw'!C308</f>
        <v>C</v>
      </c>
      <c r="D308" t="str">
        <f t="shared" si="52"/>
        <v>F</v>
      </c>
      <c r="E308" t="str">
        <f>IF(ISNUMBER(SEARCH("/",'QMJHL Raw'!D308)),"Multiple",'QMJHL Raw'!D308)</f>
        <v>RIM</v>
      </c>
      <c r="F308" s="2">
        <f ca="1">ROUNDDOWN('QMJHL Raw'!E308+((TODAY()-42993)/365),0)</f>
        <v>17</v>
      </c>
      <c r="G308">
        <f>'QMJHL Raw'!F308</f>
        <v>64</v>
      </c>
      <c r="H308" s="1">
        <f>'QMJHL Raw'!U308</f>
        <v>10.130000000000001</v>
      </c>
      <c r="I308" s="1">
        <f>'QMJHL Raw'!T308</f>
        <v>648.16999999999996</v>
      </c>
      <c r="J308">
        <f>'QMJHL Raw'!AH308</f>
        <v>30</v>
      </c>
      <c r="K308">
        <f>'QMJHL Raw'!AI308</f>
        <v>19</v>
      </c>
      <c r="L308" s="1">
        <f t="shared" si="53"/>
        <v>2.7770492309116439</v>
      </c>
      <c r="M308" s="1">
        <f t="shared" si="54"/>
        <v>1.758797846244041</v>
      </c>
      <c r="N308">
        <f>'QMJHL Raw'!L308</f>
        <v>52</v>
      </c>
      <c r="O308" s="1">
        <f t="shared" si="55"/>
        <v>4.8135520002468484</v>
      </c>
      <c r="P308">
        <f>'QMJHL Raw'!AK308</f>
        <v>10</v>
      </c>
      <c r="Q308">
        <f>'QMJHL Raw'!AN308</f>
        <v>13</v>
      </c>
      <c r="R308">
        <f>'QMJHL Raw'!AQ308</f>
        <v>29</v>
      </c>
      <c r="S308" s="1">
        <f t="shared" si="56"/>
        <v>19.230769230769234</v>
      </c>
      <c r="T308" s="1">
        <f t="shared" si="57"/>
        <v>25</v>
      </c>
      <c r="U308" s="1">
        <f t="shared" si="58"/>
        <v>55.769230769230774</v>
      </c>
      <c r="V308">
        <f>'QMJHL Raw'!J308</f>
        <v>17</v>
      </c>
      <c r="W308" s="1">
        <f t="shared" si="59"/>
        <v>1.5736612308499314</v>
      </c>
      <c r="X308">
        <f>'QMJHL Raw'!G308</f>
        <v>8</v>
      </c>
      <c r="Y308" s="1">
        <f t="shared" si="60"/>
        <v>0.74054646157643833</v>
      </c>
      <c r="Z308">
        <f>'QMJHL Raw'!AJ308</f>
        <v>4</v>
      </c>
      <c r="AA308">
        <f>'QMJHL Raw'!AM308</f>
        <v>3</v>
      </c>
      <c r="AB308">
        <f>'QMJHL Raw'!AP308</f>
        <v>1</v>
      </c>
      <c r="AC308" s="1">
        <f t="shared" si="61"/>
        <v>6.642236405212997</v>
      </c>
      <c r="AD308" s="1">
        <f t="shared" si="62"/>
        <v>0.6148605833543358</v>
      </c>
      <c r="AE308" s="1">
        <f t="shared" si="63"/>
        <v>15.384615384615385</v>
      </c>
      <c r="AF308" s="1">
        <f t="shared" si="64"/>
        <v>12.773531548486533</v>
      </c>
      <c r="AG308">
        <f>'QMJHL Raw'!AB308</f>
        <v>12.74</v>
      </c>
      <c r="AH308">
        <f>'QMJHL Raw'!AC308</f>
        <v>12.84</v>
      </c>
      <c r="AI308">
        <f>'QMJHL Raw'!AD308</f>
        <v>58.78</v>
      </c>
      <c r="AJ308">
        <f>'QMJHL Raw'!AE308</f>
        <v>46.71</v>
      </c>
    </row>
    <row r="309" spans="1:36" x14ac:dyDescent="0.2">
      <c r="A309" t="str">
        <f>'QMJHL Raw'!B309</f>
        <v>Mathieu Blanchard</v>
      </c>
      <c r="B309" t="s">
        <v>1749</v>
      </c>
      <c r="C309" t="str">
        <f>'QMJHL Raw'!C309</f>
        <v>C</v>
      </c>
      <c r="D309" t="str">
        <f t="shared" si="52"/>
        <v>F</v>
      </c>
      <c r="E309" t="str">
        <f>IF(ISNUMBER(SEARCH("/",'QMJHL Raw'!D309)),"Multiple",'QMJHL Raw'!D309)</f>
        <v>BAT</v>
      </c>
      <c r="F309" s="2">
        <f ca="1">ROUNDDOWN('QMJHL Raw'!E309+((TODAY()-42993)/365),0)</f>
        <v>18</v>
      </c>
      <c r="G309">
        <f>'QMJHL Raw'!F309</f>
        <v>5</v>
      </c>
      <c r="H309" s="1">
        <f>'QMJHL Raw'!U309</f>
        <v>9.18</v>
      </c>
      <c r="I309" s="1">
        <f>'QMJHL Raw'!T309</f>
        <v>45.88</v>
      </c>
      <c r="J309">
        <f>'QMJHL Raw'!AH309</f>
        <v>3</v>
      </c>
      <c r="K309">
        <f>'QMJHL Raw'!AI309</f>
        <v>0</v>
      </c>
      <c r="L309" s="1">
        <f t="shared" si="53"/>
        <v>3.9232781168265038</v>
      </c>
      <c r="M309" s="1">
        <f t="shared" si="54"/>
        <v>0</v>
      </c>
      <c r="N309">
        <f>'QMJHL Raw'!L309</f>
        <v>4</v>
      </c>
      <c r="O309" s="1">
        <f t="shared" si="55"/>
        <v>5.2310374891020057</v>
      </c>
      <c r="P309">
        <f>'QMJHL Raw'!AK309</f>
        <v>0</v>
      </c>
      <c r="Q309">
        <f>'QMJHL Raw'!AN309</f>
        <v>1</v>
      </c>
      <c r="R309">
        <f>'QMJHL Raw'!AQ309</f>
        <v>3</v>
      </c>
      <c r="S309" s="1">
        <f t="shared" si="56"/>
        <v>0</v>
      </c>
      <c r="T309" s="1">
        <f t="shared" si="57"/>
        <v>25</v>
      </c>
      <c r="U309" s="1">
        <f t="shared" si="58"/>
        <v>75</v>
      </c>
      <c r="V309">
        <f>'QMJHL Raw'!J309</f>
        <v>2</v>
      </c>
      <c r="W309" s="1">
        <f t="shared" si="59"/>
        <v>2.6155187445510029</v>
      </c>
      <c r="X309">
        <f>'QMJHL Raw'!G309</f>
        <v>1</v>
      </c>
      <c r="Y309" s="1">
        <f t="shared" si="60"/>
        <v>1.3077593722755014</v>
      </c>
      <c r="Z309">
        <f>'QMJHL Raw'!AJ309</f>
        <v>0</v>
      </c>
      <c r="AA309">
        <f>'QMJHL Raw'!AM309</f>
        <v>0</v>
      </c>
      <c r="AB309">
        <f>'QMJHL Raw'!AP309</f>
        <v>1</v>
      </c>
      <c r="AC309" s="1">
        <f t="shared" si="61"/>
        <v>0.36726846700318594</v>
      </c>
      <c r="AD309" s="1">
        <f t="shared" si="62"/>
        <v>0.48029877986467212</v>
      </c>
      <c r="AE309" s="1">
        <f t="shared" si="63"/>
        <v>25</v>
      </c>
      <c r="AF309" s="1">
        <f t="shared" si="64"/>
        <v>9.181711675079649</v>
      </c>
      <c r="AG309">
        <f>'QMJHL Raw'!AB309</f>
        <v>10.71</v>
      </c>
      <c r="AH309">
        <f>'QMJHL Raw'!AC309</f>
        <v>11.94</v>
      </c>
      <c r="AI309">
        <f>'QMJHL Raw'!AD309</f>
        <v>56.67</v>
      </c>
      <c r="AJ309">
        <f>'QMJHL Raw'!AE309</f>
        <v>41.14</v>
      </c>
    </row>
    <row r="310" spans="1:36" x14ac:dyDescent="0.2">
      <c r="A310" t="str">
        <f>'QMJHL Raw'!B310</f>
        <v>Mathieu Boissonneault</v>
      </c>
      <c r="B310" t="s">
        <v>1749</v>
      </c>
      <c r="C310" t="str">
        <f>'QMJHL Raw'!C310</f>
        <v>C</v>
      </c>
      <c r="D310" t="str">
        <f t="shared" si="52"/>
        <v>F</v>
      </c>
      <c r="E310" t="str">
        <f>IF(ISNUMBER(SEARCH("/",'QMJHL Raw'!D310)),"Multiple",'QMJHL Raw'!D310)</f>
        <v>BLB</v>
      </c>
      <c r="F310" s="2">
        <f ca="1">ROUNDDOWN('QMJHL Raw'!E310+((TODAY()-42993)/365),0)</f>
        <v>18</v>
      </c>
      <c r="G310">
        <f>'QMJHL Raw'!F310</f>
        <v>56</v>
      </c>
      <c r="H310" s="1">
        <f>'QMJHL Raw'!U310</f>
        <v>9.18</v>
      </c>
      <c r="I310" s="1">
        <f>'QMJHL Raw'!T310</f>
        <v>513.97</v>
      </c>
      <c r="J310">
        <f>'QMJHL Raw'!AH310</f>
        <v>17</v>
      </c>
      <c r="K310">
        <f>'QMJHL Raw'!AI310</f>
        <v>17</v>
      </c>
      <c r="L310" s="1">
        <f t="shared" si="53"/>
        <v>1.9845516275268982</v>
      </c>
      <c r="M310" s="1">
        <f t="shared" si="54"/>
        <v>1.9845516275268982</v>
      </c>
      <c r="N310">
        <f>'QMJHL Raw'!L310</f>
        <v>29</v>
      </c>
      <c r="O310" s="1">
        <f t="shared" si="55"/>
        <v>3.3854115998988266</v>
      </c>
      <c r="P310">
        <f>'QMJHL Raw'!AK310</f>
        <v>3</v>
      </c>
      <c r="Q310">
        <f>'QMJHL Raw'!AN310</f>
        <v>5</v>
      </c>
      <c r="R310">
        <f>'QMJHL Raw'!AQ310</f>
        <v>21</v>
      </c>
      <c r="S310" s="1">
        <f t="shared" si="56"/>
        <v>10.344827586206897</v>
      </c>
      <c r="T310" s="1">
        <f t="shared" si="57"/>
        <v>17.241379310344829</v>
      </c>
      <c r="U310" s="1">
        <f t="shared" si="58"/>
        <v>72.41379310344827</v>
      </c>
      <c r="V310">
        <f>'QMJHL Raw'!J310</f>
        <v>9</v>
      </c>
      <c r="W310" s="1">
        <f t="shared" si="59"/>
        <v>1.0506449792789463</v>
      </c>
      <c r="X310">
        <f>'QMJHL Raw'!G310</f>
        <v>3</v>
      </c>
      <c r="Y310" s="1">
        <f t="shared" si="60"/>
        <v>0.35021499309298204</v>
      </c>
      <c r="Z310">
        <f>'QMJHL Raw'!AJ310</f>
        <v>0</v>
      </c>
      <c r="AA310">
        <f>'QMJHL Raw'!AM310</f>
        <v>2</v>
      </c>
      <c r="AB310">
        <f>'QMJHL Raw'!AP310</f>
        <v>1</v>
      </c>
      <c r="AC310" s="1">
        <f t="shared" si="61"/>
        <v>2.962184394107366</v>
      </c>
      <c r="AD310" s="1">
        <f t="shared" si="62"/>
        <v>0.34580046237415013</v>
      </c>
      <c r="AE310" s="1">
        <f t="shared" si="63"/>
        <v>10.344827586206897</v>
      </c>
      <c r="AF310" s="1">
        <f t="shared" si="64"/>
        <v>10.214428945197815</v>
      </c>
      <c r="AG310">
        <f>'QMJHL Raw'!AB310</f>
        <v>13.21</v>
      </c>
      <c r="AH310">
        <f>'QMJHL Raw'!AC310</f>
        <v>12.71</v>
      </c>
      <c r="AI310">
        <f>'QMJHL Raw'!AD310</f>
        <v>55.17</v>
      </c>
      <c r="AJ310">
        <f>'QMJHL Raw'!AE310</f>
        <v>51.09</v>
      </c>
    </row>
    <row r="311" spans="1:36" x14ac:dyDescent="0.2">
      <c r="A311" t="str">
        <f>'QMJHL Raw'!B311</f>
        <v>Mathieu Boucher</v>
      </c>
      <c r="B311" t="s">
        <v>1749</v>
      </c>
      <c r="C311" t="str">
        <f>'QMJHL Raw'!C311</f>
        <v>LW</v>
      </c>
      <c r="D311" t="str">
        <f t="shared" si="52"/>
        <v>F</v>
      </c>
      <c r="E311" t="str">
        <f>IF(ISNUMBER(SEARCH("/",'QMJHL Raw'!D311)),"Multiple",'QMJHL Raw'!D311)</f>
        <v>ROU</v>
      </c>
      <c r="F311" s="2">
        <f ca="1">ROUNDDOWN('QMJHL Raw'!E311+((TODAY()-42993)/365),0)</f>
        <v>21</v>
      </c>
      <c r="G311">
        <f>'QMJHL Raw'!F311</f>
        <v>66</v>
      </c>
      <c r="H311" s="1">
        <f>'QMJHL Raw'!U311</f>
        <v>15.23</v>
      </c>
      <c r="I311" s="1">
        <f>'QMJHL Raw'!T311</f>
        <v>1004.88</v>
      </c>
      <c r="J311">
        <f>'QMJHL Raw'!AH311</f>
        <v>50</v>
      </c>
      <c r="K311">
        <f>'QMJHL Raw'!AI311</f>
        <v>45</v>
      </c>
      <c r="L311" s="1">
        <f t="shared" si="53"/>
        <v>2.9854310962502986</v>
      </c>
      <c r="M311" s="1">
        <f t="shared" si="54"/>
        <v>2.6868879866252686</v>
      </c>
      <c r="N311">
        <f>'QMJHL Raw'!L311</f>
        <v>125</v>
      </c>
      <c r="O311" s="1">
        <f t="shared" si="55"/>
        <v>7.4635777406257464</v>
      </c>
      <c r="P311">
        <f>'QMJHL Raw'!AK311</f>
        <v>12</v>
      </c>
      <c r="Q311">
        <f>'QMJHL Raw'!AN311</f>
        <v>21</v>
      </c>
      <c r="R311">
        <f>'QMJHL Raw'!AQ311</f>
        <v>92</v>
      </c>
      <c r="S311" s="1">
        <f t="shared" si="56"/>
        <v>9.6</v>
      </c>
      <c r="T311" s="1">
        <f t="shared" si="57"/>
        <v>16.8</v>
      </c>
      <c r="U311" s="1">
        <f t="shared" si="58"/>
        <v>73.599999999999994</v>
      </c>
      <c r="V311">
        <f>'QMJHL Raw'!J311</f>
        <v>31</v>
      </c>
      <c r="W311" s="1">
        <f t="shared" si="59"/>
        <v>1.850967279675185</v>
      </c>
      <c r="X311">
        <f>'QMJHL Raw'!G311</f>
        <v>21</v>
      </c>
      <c r="Y311" s="1">
        <f t="shared" si="60"/>
        <v>1.2538810604251254</v>
      </c>
      <c r="Z311">
        <f>'QMJHL Raw'!AJ311</f>
        <v>7</v>
      </c>
      <c r="AA311">
        <f>'QMJHL Raw'!AM311</f>
        <v>7</v>
      </c>
      <c r="AB311">
        <f>'QMJHL Raw'!AP311</f>
        <v>7</v>
      </c>
      <c r="AC311" s="1">
        <f t="shared" si="61"/>
        <v>12.530182798343741</v>
      </c>
      <c r="AD311" s="1">
        <f t="shared" si="62"/>
        <v>0.74815994735751978</v>
      </c>
      <c r="AE311" s="1">
        <f t="shared" si="63"/>
        <v>16.8</v>
      </c>
      <c r="AF311" s="1">
        <f t="shared" si="64"/>
        <v>10.024146238674993</v>
      </c>
      <c r="AG311">
        <f>'QMJHL Raw'!AB311</f>
        <v>13.32</v>
      </c>
      <c r="AH311">
        <f>'QMJHL Raw'!AC311</f>
        <v>13.42</v>
      </c>
      <c r="AI311">
        <f>'QMJHL Raw'!AD311</f>
        <v>55.74</v>
      </c>
      <c r="AJ311">
        <f>'QMJHL Raw'!AE311</f>
        <v>48.12</v>
      </c>
    </row>
    <row r="312" spans="1:36" x14ac:dyDescent="0.2">
      <c r="A312" t="str">
        <f>'QMJHL Raw'!B312</f>
        <v>Mathieu Boulianne</v>
      </c>
      <c r="B312" t="s">
        <v>1749</v>
      </c>
      <c r="C312" t="str">
        <f>'QMJHL Raw'!C312</f>
        <v>C</v>
      </c>
      <c r="D312" t="str">
        <f t="shared" si="52"/>
        <v>F</v>
      </c>
      <c r="E312" t="str">
        <f>IF(ISNUMBER(SEARCH("/",'QMJHL Raw'!D312)),"Multiple",'QMJHL Raw'!D312)</f>
        <v>Multiple</v>
      </c>
      <c r="F312" s="2">
        <f ca="1">ROUNDDOWN('QMJHL Raw'!E312+((TODAY()-42993)/365),0)</f>
        <v>17</v>
      </c>
      <c r="G312">
        <f>'QMJHL Raw'!F312</f>
        <v>24</v>
      </c>
      <c r="H312" s="1">
        <f>'QMJHL Raw'!U312</f>
        <v>9.9</v>
      </c>
      <c r="I312" s="1">
        <f>'QMJHL Raw'!T312</f>
        <v>237.61</v>
      </c>
      <c r="J312">
        <f>'QMJHL Raw'!AH312</f>
        <v>9</v>
      </c>
      <c r="K312">
        <f>'QMJHL Raw'!AI312</f>
        <v>12</v>
      </c>
      <c r="L312" s="1">
        <f t="shared" si="53"/>
        <v>2.2726316232481798</v>
      </c>
      <c r="M312" s="1">
        <f t="shared" si="54"/>
        <v>3.0301754976642394</v>
      </c>
      <c r="N312">
        <f>'QMJHL Raw'!L312</f>
        <v>21</v>
      </c>
      <c r="O312" s="1">
        <f t="shared" si="55"/>
        <v>5.3028071209124192</v>
      </c>
      <c r="P312">
        <f>'QMJHL Raw'!AK312</f>
        <v>3</v>
      </c>
      <c r="Q312">
        <f>'QMJHL Raw'!AN312</f>
        <v>4</v>
      </c>
      <c r="R312">
        <f>'QMJHL Raw'!AQ312</f>
        <v>14</v>
      </c>
      <c r="S312" s="1">
        <f t="shared" si="56"/>
        <v>14.285714285714285</v>
      </c>
      <c r="T312" s="1">
        <f t="shared" si="57"/>
        <v>19.047619047619047</v>
      </c>
      <c r="U312" s="1">
        <f t="shared" si="58"/>
        <v>66.666666666666657</v>
      </c>
      <c r="V312">
        <f>'QMJHL Raw'!J312</f>
        <v>4</v>
      </c>
      <c r="W312" s="1">
        <f t="shared" si="59"/>
        <v>1.0100584992214132</v>
      </c>
      <c r="X312">
        <f>'QMJHL Raw'!G312</f>
        <v>0</v>
      </c>
      <c r="Y312" s="1">
        <f t="shared" si="60"/>
        <v>0</v>
      </c>
      <c r="Z312">
        <f>'QMJHL Raw'!AJ312</f>
        <v>0</v>
      </c>
      <c r="AA312">
        <f>'QMJHL Raw'!AM312</f>
        <v>0</v>
      </c>
      <c r="AB312">
        <f>'QMJHL Raw'!AP312</f>
        <v>0</v>
      </c>
      <c r="AC312" s="1">
        <f t="shared" si="61"/>
        <v>2.3435745231753078</v>
      </c>
      <c r="AD312" s="1">
        <f t="shared" si="62"/>
        <v>0.59178684142299764</v>
      </c>
      <c r="AE312" s="1">
        <f t="shared" si="63"/>
        <v>0</v>
      </c>
      <c r="AF312" s="1">
        <f t="shared" si="64"/>
        <v>11.15987868178718</v>
      </c>
      <c r="AG312">
        <f>'QMJHL Raw'!AB312</f>
        <v>12.95</v>
      </c>
      <c r="AH312">
        <f>'QMJHL Raw'!AC312</f>
        <v>13.38</v>
      </c>
      <c r="AI312">
        <f>'QMJHL Raw'!AD312</f>
        <v>39.72</v>
      </c>
      <c r="AJ312">
        <f>'QMJHL Raw'!AE312</f>
        <v>51.31</v>
      </c>
    </row>
    <row r="313" spans="1:36" x14ac:dyDescent="0.2">
      <c r="A313" t="str">
        <f>'QMJHL Raw'!B313</f>
        <v>Mathieu Charlebois</v>
      </c>
      <c r="B313" t="s">
        <v>1749</v>
      </c>
      <c r="C313" t="str">
        <f>'QMJHL Raw'!C313</f>
        <v>D</v>
      </c>
      <c r="D313" t="str">
        <f t="shared" si="52"/>
        <v>D</v>
      </c>
      <c r="E313" t="str">
        <f>IF(ISNUMBER(SEARCH("/",'QMJHL Raw'!D313)),"Multiple",'QMJHL Raw'!D313)</f>
        <v>Multiple</v>
      </c>
      <c r="F313" s="2">
        <f ca="1">ROUNDDOWN('QMJHL Raw'!E313+((TODAY()-42993)/365),0)</f>
        <v>19</v>
      </c>
      <c r="G313">
        <f>'QMJHL Raw'!F313</f>
        <v>61</v>
      </c>
      <c r="H313" s="1">
        <f>'QMJHL Raw'!U313</f>
        <v>11.59</v>
      </c>
      <c r="I313" s="1">
        <f>'QMJHL Raw'!T313</f>
        <v>706.83</v>
      </c>
      <c r="J313">
        <f>'QMJHL Raw'!AH313</f>
        <v>30</v>
      </c>
      <c r="K313">
        <f>'QMJHL Raw'!AI313</f>
        <v>27</v>
      </c>
      <c r="L313" s="1">
        <f t="shared" si="53"/>
        <v>2.5465812147192395</v>
      </c>
      <c r="M313" s="1">
        <f t="shared" si="54"/>
        <v>2.2919230932473154</v>
      </c>
      <c r="N313">
        <f>'QMJHL Raw'!L313</f>
        <v>40</v>
      </c>
      <c r="O313" s="1">
        <f t="shared" si="55"/>
        <v>3.3954416196256521</v>
      </c>
      <c r="P313">
        <f>'QMJHL Raw'!AK313</f>
        <v>0</v>
      </c>
      <c r="Q313">
        <f>'QMJHL Raw'!AN313</f>
        <v>1</v>
      </c>
      <c r="R313">
        <f>'QMJHL Raw'!AQ313</f>
        <v>39</v>
      </c>
      <c r="S313" s="1">
        <f t="shared" si="56"/>
        <v>0</v>
      </c>
      <c r="T313" s="1">
        <f t="shared" si="57"/>
        <v>2.5</v>
      </c>
      <c r="U313" s="1">
        <f t="shared" si="58"/>
        <v>97.5</v>
      </c>
      <c r="V313">
        <f>'QMJHL Raw'!J313</f>
        <v>2</v>
      </c>
      <c r="W313" s="1">
        <f t="shared" si="59"/>
        <v>0.16977208098128263</v>
      </c>
      <c r="X313">
        <f>'QMJHL Raw'!G313</f>
        <v>0</v>
      </c>
      <c r="Y313" s="1">
        <f t="shared" si="60"/>
        <v>0</v>
      </c>
      <c r="Z313">
        <f>'QMJHL Raw'!AJ313</f>
        <v>0</v>
      </c>
      <c r="AA313">
        <f>'QMJHL Raw'!AM313</f>
        <v>0</v>
      </c>
      <c r="AB313">
        <f>'QMJHL Raw'!AP313</f>
        <v>0</v>
      </c>
      <c r="AC313" s="1">
        <f t="shared" si="61"/>
        <v>2.6293411023630369</v>
      </c>
      <c r="AD313" s="1">
        <f t="shared" si="62"/>
        <v>0.22319435527889619</v>
      </c>
      <c r="AE313" s="1">
        <f t="shared" si="63"/>
        <v>0</v>
      </c>
      <c r="AF313" s="1">
        <f t="shared" si="64"/>
        <v>6.5733527559075924</v>
      </c>
      <c r="AG313">
        <f>'QMJHL Raw'!AB313</f>
        <v>12.39</v>
      </c>
      <c r="AH313">
        <f>'QMJHL Raw'!AC313</f>
        <v>12.63</v>
      </c>
      <c r="AI313">
        <f>'QMJHL Raw'!AD313</f>
        <v>54.86</v>
      </c>
      <c r="AJ313">
        <f>'QMJHL Raw'!AE313</f>
        <v>47.88</v>
      </c>
    </row>
    <row r="314" spans="1:36" x14ac:dyDescent="0.2">
      <c r="A314" t="str">
        <f>'QMJHL Raw'!B314</f>
        <v>Mathieu Desgagnes</v>
      </c>
      <c r="B314" t="s">
        <v>1749</v>
      </c>
      <c r="C314" t="str">
        <f>'QMJHL Raw'!C314</f>
        <v>LW</v>
      </c>
      <c r="D314" t="str">
        <f t="shared" si="52"/>
        <v>F</v>
      </c>
      <c r="E314" t="str">
        <f>IF(ISNUMBER(SEARCH("/",'QMJHL Raw'!D314)),"Multiple",'QMJHL Raw'!D314)</f>
        <v>CHI</v>
      </c>
      <c r="F314" s="2">
        <f ca="1">ROUNDDOWN('QMJHL Raw'!E314+((TODAY()-42993)/365),0)</f>
        <v>18</v>
      </c>
      <c r="G314">
        <f>'QMJHL Raw'!F314</f>
        <v>42</v>
      </c>
      <c r="H314" s="1">
        <f>'QMJHL Raw'!U314</f>
        <v>10.62</v>
      </c>
      <c r="I314" s="1">
        <f>'QMJHL Raw'!T314</f>
        <v>446.03</v>
      </c>
      <c r="J314">
        <f>'QMJHL Raw'!AH314</f>
        <v>21</v>
      </c>
      <c r="K314">
        <f>'QMJHL Raw'!AI314</f>
        <v>16</v>
      </c>
      <c r="L314" s="1">
        <f t="shared" si="53"/>
        <v>2.8249220904423469</v>
      </c>
      <c r="M314" s="1">
        <f t="shared" si="54"/>
        <v>2.1523215927179788</v>
      </c>
      <c r="N314">
        <f>'QMJHL Raw'!L314</f>
        <v>56</v>
      </c>
      <c r="O314" s="1">
        <f t="shared" si="55"/>
        <v>7.5331255745129262</v>
      </c>
      <c r="P314">
        <f>'QMJHL Raw'!AK314</f>
        <v>8</v>
      </c>
      <c r="Q314">
        <f>'QMJHL Raw'!AN314</f>
        <v>8</v>
      </c>
      <c r="R314">
        <f>'QMJHL Raw'!AQ314</f>
        <v>40</v>
      </c>
      <c r="S314" s="1">
        <f t="shared" si="56"/>
        <v>14.285714285714285</v>
      </c>
      <c r="T314" s="1">
        <f t="shared" si="57"/>
        <v>14.285714285714285</v>
      </c>
      <c r="U314" s="1">
        <f t="shared" si="58"/>
        <v>71.428571428571431</v>
      </c>
      <c r="V314">
        <f>'QMJHL Raw'!J314</f>
        <v>9</v>
      </c>
      <c r="W314" s="1">
        <f t="shared" si="59"/>
        <v>1.2106808959038631</v>
      </c>
      <c r="X314">
        <f>'QMJHL Raw'!G314</f>
        <v>7</v>
      </c>
      <c r="Y314" s="1">
        <f t="shared" si="60"/>
        <v>0.94164069681411577</v>
      </c>
      <c r="Z314">
        <f>'QMJHL Raw'!AJ314</f>
        <v>2</v>
      </c>
      <c r="AA314">
        <f>'QMJHL Raw'!AM314</f>
        <v>3</v>
      </c>
      <c r="AB314">
        <f>'QMJHL Raw'!AP314</f>
        <v>2</v>
      </c>
      <c r="AC314" s="1">
        <f t="shared" si="61"/>
        <v>5.9403932269359849</v>
      </c>
      <c r="AD314" s="1">
        <f t="shared" si="62"/>
        <v>0.79910228822312201</v>
      </c>
      <c r="AE314" s="1">
        <f t="shared" si="63"/>
        <v>12.5</v>
      </c>
      <c r="AF314" s="1">
        <f t="shared" si="64"/>
        <v>10.607845048099971</v>
      </c>
      <c r="AG314">
        <f>'QMJHL Raw'!AB314</f>
        <v>12.79</v>
      </c>
      <c r="AH314">
        <f>'QMJHL Raw'!AC314</f>
        <v>13.02</v>
      </c>
      <c r="AI314">
        <f>'QMJHL Raw'!AD314</f>
        <v>47</v>
      </c>
      <c r="AJ314">
        <f>'QMJHL Raw'!AE314</f>
        <v>50.14</v>
      </c>
    </row>
    <row r="315" spans="1:36" x14ac:dyDescent="0.2">
      <c r="A315" t="str">
        <f>'QMJHL Raw'!B315</f>
        <v>Mathieu Foget</v>
      </c>
      <c r="B315" t="s">
        <v>1749</v>
      </c>
      <c r="C315" t="str">
        <f>'QMJHL Raw'!C315</f>
        <v>C</v>
      </c>
      <c r="D315" t="str">
        <f t="shared" si="52"/>
        <v>F</v>
      </c>
      <c r="E315" t="str">
        <f>IF(ISNUMBER(SEARCH("/",'QMJHL Raw'!D315)),"Multiple",'QMJHL Raw'!D315)</f>
        <v>OTT</v>
      </c>
      <c r="F315" s="2">
        <f ca="1">ROUNDDOWN('QMJHL Raw'!E315+((TODAY()-42993)/365),0)</f>
        <v>21</v>
      </c>
      <c r="G315">
        <f>'QMJHL Raw'!F315</f>
        <v>1</v>
      </c>
      <c r="H315" s="1">
        <f>'QMJHL Raw'!U315</f>
        <v>21.66</v>
      </c>
      <c r="I315" s="1">
        <f>'QMJHL Raw'!T315</f>
        <v>21.66</v>
      </c>
      <c r="J315">
        <f>'QMJHL Raw'!AH315</f>
        <v>0</v>
      </c>
      <c r="K315">
        <f>'QMJHL Raw'!AI315</f>
        <v>2</v>
      </c>
      <c r="L315" s="1">
        <f t="shared" si="53"/>
        <v>0</v>
      </c>
      <c r="M315" s="1">
        <f t="shared" si="54"/>
        <v>5.5401662049861491</v>
      </c>
      <c r="N315">
        <f>'QMJHL Raw'!L315</f>
        <v>3</v>
      </c>
      <c r="O315" s="1">
        <f t="shared" si="55"/>
        <v>8.310249307479225</v>
      </c>
      <c r="P315">
        <f>'QMJHL Raw'!AK315</f>
        <v>0</v>
      </c>
      <c r="Q315">
        <f>'QMJHL Raw'!AN315</f>
        <v>0</v>
      </c>
      <c r="R315">
        <f>'QMJHL Raw'!AQ315</f>
        <v>3</v>
      </c>
      <c r="S315" s="1">
        <f t="shared" si="56"/>
        <v>0</v>
      </c>
      <c r="T315" s="1">
        <f t="shared" si="57"/>
        <v>0</v>
      </c>
      <c r="U315" s="1">
        <f t="shared" si="58"/>
        <v>100</v>
      </c>
      <c r="V315">
        <f>'QMJHL Raw'!J315</f>
        <v>0</v>
      </c>
      <c r="W315" s="1">
        <f t="shared" si="59"/>
        <v>0</v>
      </c>
      <c r="X315">
        <f>'QMJHL Raw'!G315</f>
        <v>0</v>
      </c>
      <c r="Y315" s="1">
        <f t="shared" si="60"/>
        <v>0</v>
      </c>
      <c r="Z315">
        <f>'QMJHL Raw'!AJ315</f>
        <v>0</v>
      </c>
      <c r="AA315">
        <f>'QMJHL Raw'!AM315</f>
        <v>0</v>
      </c>
      <c r="AB315">
        <f>'QMJHL Raw'!AP315</f>
        <v>0</v>
      </c>
      <c r="AC315" s="1">
        <f t="shared" si="61"/>
        <v>0.18850605294665423</v>
      </c>
      <c r="AD315" s="1">
        <f t="shared" si="62"/>
        <v>0.52217743198519173</v>
      </c>
      <c r="AE315" s="1">
        <f t="shared" si="63"/>
        <v>0</v>
      </c>
      <c r="AF315" s="1">
        <f t="shared" si="64"/>
        <v>6.2835350982218081</v>
      </c>
      <c r="AG315">
        <f>'QMJHL Raw'!AB315</f>
        <v>25.82</v>
      </c>
      <c r="AH315">
        <f>'QMJHL Raw'!AC315</f>
        <v>13.26</v>
      </c>
      <c r="AI315">
        <f>'QMJHL Raw'!AD315</f>
        <v>30</v>
      </c>
      <c r="AJ315">
        <f>'QMJHL Raw'!AE315</f>
        <v>58.12</v>
      </c>
    </row>
    <row r="316" spans="1:36" x14ac:dyDescent="0.2">
      <c r="A316" t="str">
        <f>'QMJHL Raw'!B316</f>
        <v>Mathieu Gagnon</v>
      </c>
      <c r="B316" t="s">
        <v>1749</v>
      </c>
      <c r="C316" t="str">
        <f>'QMJHL Raw'!C316</f>
        <v>C</v>
      </c>
      <c r="D316" t="str">
        <f t="shared" si="52"/>
        <v>F</v>
      </c>
      <c r="E316" t="str">
        <f>IF(ISNUMBER(SEARCH("/",'QMJHL Raw'!D316)),"Multiple",'QMJHL Raw'!D316)</f>
        <v>ROU</v>
      </c>
      <c r="F316" s="2">
        <f ca="1">ROUNDDOWN('QMJHL Raw'!E316+((TODAY()-42993)/365),0)</f>
        <v>17</v>
      </c>
      <c r="G316">
        <f>'QMJHL Raw'!F316</f>
        <v>8</v>
      </c>
      <c r="H316" s="1">
        <f>'QMJHL Raw'!U316</f>
        <v>8.07</v>
      </c>
      <c r="I316" s="1">
        <f>'QMJHL Raw'!T316</f>
        <v>64.53</v>
      </c>
      <c r="J316">
        <f>'QMJHL Raw'!AH316</f>
        <v>1</v>
      </c>
      <c r="K316">
        <f>'QMJHL Raw'!AI316</f>
        <v>2</v>
      </c>
      <c r="L316" s="1">
        <f t="shared" si="53"/>
        <v>0.92980009298000921</v>
      </c>
      <c r="M316" s="1">
        <f t="shared" si="54"/>
        <v>1.8596001859600184</v>
      </c>
      <c r="N316">
        <f>'QMJHL Raw'!L316</f>
        <v>3</v>
      </c>
      <c r="O316" s="1">
        <f t="shared" si="55"/>
        <v>2.7894002789400281</v>
      </c>
      <c r="P316">
        <f>'QMJHL Raw'!AK316</f>
        <v>0</v>
      </c>
      <c r="Q316">
        <f>'QMJHL Raw'!AN316</f>
        <v>1</v>
      </c>
      <c r="R316">
        <f>'QMJHL Raw'!AQ316</f>
        <v>2</v>
      </c>
      <c r="S316" s="1">
        <f t="shared" si="56"/>
        <v>0</v>
      </c>
      <c r="T316" s="1">
        <f t="shared" si="57"/>
        <v>33.333333333333329</v>
      </c>
      <c r="U316" s="1">
        <f t="shared" si="58"/>
        <v>66.666666666666657</v>
      </c>
      <c r="V316">
        <f>'QMJHL Raw'!J316</f>
        <v>1</v>
      </c>
      <c r="W316" s="1">
        <f t="shared" si="59"/>
        <v>0.92980009298000921</v>
      </c>
      <c r="X316">
        <f>'QMJHL Raw'!G316</f>
        <v>1</v>
      </c>
      <c r="Y316" s="1">
        <f t="shared" si="60"/>
        <v>0.92980009298000921</v>
      </c>
      <c r="Z316">
        <f>'QMJHL Raw'!AJ316</f>
        <v>0</v>
      </c>
      <c r="AA316">
        <f>'QMJHL Raw'!AM316</f>
        <v>1</v>
      </c>
      <c r="AB316">
        <f>'QMJHL Raw'!AP316</f>
        <v>0</v>
      </c>
      <c r="AC316" s="1">
        <f t="shared" si="61"/>
        <v>0.3044331160209679</v>
      </c>
      <c r="AD316" s="1">
        <f t="shared" si="62"/>
        <v>0.28306193958248987</v>
      </c>
      <c r="AE316" s="1">
        <f t="shared" si="63"/>
        <v>33.333333333333329</v>
      </c>
      <c r="AF316" s="1">
        <f t="shared" si="64"/>
        <v>10.147770534032263</v>
      </c>
      <c r="AG316">
        <f>'QMJHL Raw'!AB316</f>
        <v>11.96</v>
      </c>
      <c r="AH316">
        <f>'QMJHL Raw'!AC316</f>
        <v>12.12</v>
      </c>
      <c r="AI316">
        <f>'QMJHL Raw'!AD316</f>
        <v>50.98</v>
      </c>
      <c r="AJ316">
        <f>'QMJHL Raw'!AE316</f>
        <v>42.42</v>
      </c>
    </row>
    <row r="317" spans="1:36" x14ac:dyDescent="0.2">
      <c r="A317" t="str">
        <f>'QMJHL Raw'!B317</f>
        <v>Mathieu Nadeau</v>
      </c>
      <c r="B317" t="s">
        <v>1749</v>
      </c>
      <c r="C317" t="str">
        <f>'QMJHL Raw'!C317</f>
        <v>RW</v>
      </c>
      <c r="D317" t="str">
        <f t="shared" si="52"/>
        <v>F</v>
      </c>
      <c r="E317" t="str">
        <f>IF(ISNUMBER(SEARCH("/",'QMJHL Raw'!D317)),"Multiple",'QMJHL Raw'!D317)</f>
        <v>Multiple</v>
      </c>
      <c r="F317" s="2">
        <f ca="1">ROUNDDOWN('QMJHL Raw'!E317+((TODAY()-42993)/365),0)</f>
        <v>21</v>
      </c>
      <c r="G317">
        <f>'QMJHL Raw'!F317</f>
        <v>59</v>
      </c>
      <c r="H317" s="1">
        <f>'QMJHL Raw'!U317</f>
        <v>15.33</v>
      </c>
      <c r="I317" s="1">
        <f>'QMJHL Raw'!T317</f>
        <v>904.55</v>
      </c>
      <c r="J317">
        <f>'QMJHL Raw'!AH317</f>
        <v>49</v>
      </c>
      <c r="K317">
        <f>'QMJHL Raw'!AI317</f>
        <v>44</v>
      </c>
      <c r="L317" s="1">
        <f t="shared" si="53"/>
        <v>3.250234923442596</v>
      </c>
      <c r="M317" s="1">
        <f t="shared" si="54"/>
        <v>2.9185782986015147</v>
      </c>
      <c r="N317">
        <f>'QMJHL Raw'!L317</f>
        <v>130</v>
      </c>
      <c r="O317" s="1">
        <f t="shared" si="55"/>
        <v>8.6230722458681104</v>
      </c>
      <c r="P317">
        <f>'QMJHL Raw'!AK317</f>
        <v>13</v>
      </c>
      <c r="Q317">
        <f>'QMJHL Raw'!AN317</f>
        <v>15</v>
      </c>
      <c r="R317">
        <f>'QMJHL Raw'!AQ317</f>
        <v>102</v>
      </c>
      <c r="S317" s="1">
        <f t="shared" si="56"/>
        <v>10</v>
      </c>
      <c r="T317" s="1">
        <f t="shared" si="57"/>
        <v>11.538461538461538</v>
      </c>
      <c r="U317" s="1">
        <f t="shared" si="58"/>
        <v>78.461538461538467</v>
      </c>
      <c r="V317">
        <f>'QMJHL Raw'!J317</f>
        <v>33</v>
      </c>
      <c r="W317" s="1">
        <f t="shared" si="59"/>
        <v>2.1889337239511359</v>
      </c>
      <c r="X317">
        <f>'QMJHL Raw'!G317</f>
        <v>14</v>
      </c>
      <c r="Y317" s="1">
        <f t="shared" si="60"/>
        <v>0.92863854955502734</v>
      </c>
      <c r="Z317">
        <f>'QMJHL Raw'!AJ317</f>
        <v>5</v>
      </c>
      <c r="AA317">
        <f>'QMJHL Raw'!AM317</f>
        <v>1</v>
      </c>
      <c r="AB317">
        <f>'QMJHL Raw'!AP317</f>
        <v>8</v>
      </c>
      <c r="AC317" s="1">
        <f t="shared" si="61"/>
        <v>12.335571808226108</v>
      </c>
      <c r="AD317" s="1">
        <f t="shared" si="62"/>
        <v>0.81823482228021294</v>
      </c>
      <c r="AE317" s="1">
        <f t="shared" si="63"/>
        <v>10.76923076923077</v>
      </c>
      <c r="AF317" s="1">
        <f t="shared" si="64"/>
        <v>9.4889013909431608</v>
      </c>
      <c r="AG317">
        <f>'QMJHL Raw'!AB317</f>
        <v>14.34</v>
      </c>
      <c r="AH317">
        <f>'QMJHL Raw'!AC317</f>
        <v>13.4</v>
      </c>
      <c r="AI317">
        <f>'QMJHL Raw'!AD317</f>
        <v>52.8</v>
      </c>
      <c r="AJ317">
        <f>'QMJHL Raw'!AE317</f>
        <v>50.08</v>
      </c>
    </row>
    <row r="318" spans="1:36" x14ac:dyDescent="0.2">
      <c r="A318" t="str">
        <f>'QMJHL Raw'!B318</f>
        <v>Mathieu Olivier</v>
      </c>
      <c r="B318" t="s">
        <v>1749</v>
      </c>
      <c r="C318" t="str">
        <f>'QMJHL Raw'!C318</f>
        <v>C</v>
      </c>
      <c r="D318" t="str">
        <f t="shared" si="52"/>
        <v>F</v>
      </c>
      <c r="E318" t="str">
        <f>IF(ISNUMBER(SEARCH("/",'QMJHL Raw'!D318)),"Multiple",'QMJHL Raw'!D318)</f>
        <v>SHE</v>
      </c>
      <c r="F318" s="2">
        <f ca="1">ROUNDDOWN('QMJHL Raw'!E318+((TODAY()-42993)/365),0)</f>
        <v>21</v>
      </c>
      <c r="G318">
        <f>'QMJHL Raw'!F318</f>
        <v>67</v>
      </c>
      <c r="H318" s="1">
        <f>'QMJHL Raw'!U318</f>
        <v>11.89</v>
      </c>
      <c r="I318" s="1">
        <f>'QMJHL Raw'!T318</f>
        <v>796.78</v>
      </c>
      <c r="J318">
        <f>'QMJHL Raw'!AH318</f>
        <v>44</v>
      </c>
      <c r="K318">
        <f>'QMJHL Raw'!AI318</f>
        <v>27</v>
      </c>
      <c r="L318" s="1">
        <f t="shared" si="53"/>
        <v>3.3133361781169208</v>
      </c>
      <c r="M318" s="1">
        <f t="shared" si="54"/>
        <v>2.033183563844474</v>
      </c>
      <c r="N318">
        <f>'QMJHL Raw'!L318</f>
        <v>175</v>
      </c>
      <c r="O318" s="1">
        <f t="shared" si="55"/>
        <v>13.17804161751048</v>
      </c>
      <c r="P318">
        <f>'QMJHL Raw'!AK318</f>
        <v>29</v>
      </c>
      <c r="Q318">
        <f>'QMJHL Raw'!AN318</f>
        <v>37</v>
      </c>
      <c r="R318">
        <f>'QMJHL Raw'!AQ318</f>
        <v>109</v>
      </c>
      <c r="S318" s="1">
        <f t="shared" si="56"/>
        <v>16.571428571428569</v>
      </c>
      <c r="T318" s="1">
        <f t="shared" si="57"/>
        <v>21.142857142857142</v>
      </c>
      <c r="U318" s="1">
        <f t="shared" si="58"/>
        <v>62.285714285714292</v>
      </c>
      <c r="V318">
        <f>'QMJHL Raw'!J318</f>
        <v>26</v>
      </c>
      <c r="W318" s="1">
        <f t="shared" si="59"/>
        <v>1.9578804688872715</v>
      </c>
      <c r="X318">
        <f>'QMJHL Raw'!G318</f>
        <v>16</v>
      </c>
      <c r="Y318" s="1">
        <f t="shared" si="60"/>
        <v>1.204849519315244</v>
      </c>
      <c r="Z318">
        <f>'QMJHL Raw'!AJ318</f>
        <v>5</v>
      </c>
      <c r="AA318">
        <f>'QMJHL Raw'!AM318</f>
        <v>3</v>
      </c>
      <c r="AB318">
        <f>'QMJHL Raw'!AP318</f>
        <v>8</v>
      </c>
      <c r="AC318" s="1">
        <f t="shared" si="61"/>
        <v>20.70195212473535</v>
      </c>
      <c r="AD318" s="1">
        <f t="shared" si="62"/>
        <v>1.5589210666484112</v>
      </c>
      <c r="AE318" s="1">
        <f t="shared" si="63"/>
        <v>9.1428571428571423</v>
      </c>
      <c r="AF318" s="1">
        <f t="shared" si="64"/>
        <v>11.829686928420198</v>
      </c>
      <c r="AG318">
        <f>'QMJHL Raw'!AB318</f>
        <v>14.15</v>
      </c>
      <c r="AH318">
        <f>'QMJHL Raw'!AC318</f>
        <v>12.91</v>
      </c>
      <c r="AI318">
        <f>'QMJHL Raw'!AD318</f>
        <v>52.91</v>
      </c>
      <c r="AJ318">
        <f>'QMJHL Raw'!AE318</f>
        <v>49.92</v>
      </c>
    </row>
    <row r="319" spans="1:36" x14ac:dyDescent="0.2">
      <c r="A319" t="str">
        <f>'QMJHL Raw'!B319</f>
        <v>Mathieu Samson</v>
      </c>
      <c r="B319" t="s">
        <v>1749</v>
      </c>
      <c r="C319" t="str">
        <f>'QMJHL Raw'!C319</f>
        <v>RW</v>
      </c>
      <c r="D319" t="str">
        <f t="shared" si="52"/>
        <v>F</v>
      </c>
      <c r="E319" t="str">
        <f>IF(ISNUMBER(SEARCH("/",'QMJHL Raw'!D319)),"Multiple",'QMJHL Raw'!D319)</f>
        <v>SHA</v>
      </c>
      <c r="F319" s="2">
        <f ca="1">ROUNDDOWN('QMJHL Raw'!E319+((TODAY()-42993)/365),0)</f>
        <v>17</v>
      </c>
      <c r="G319">
        <f>'QMJHL Raw'!F319</f>
        <v>36</v>
      </c>
      <c r="H319" s="1">
        <f>'QMJHL Raw'!U319</f>
        <v>9.18</v>
      </c>
      <c r="I319" s="1">
        <f>'QMJHL Raw'!T319</f>
        <v>330.53</v>
      </c>
      <c r="J319">
        <f>'QMJHL Raw'!AH319</f>
        <v>7</v>
      </c>
      <c r="K319">
        <f>'QMJHL Raw'!AI319</f>
        <v>18</v>
      </c>
      <c r="L319" s="1">
        <f t="shared" si="53"/>
        <v>1.2706864732399481</v>
      </c>
      <c r="M319" s="1">
        <f t="shared" si="54"/>
        <v>3.2674795026170091</v>
      </c>
      <c r="N319">
        <f>'QMJHL Raw'!L319</f>
        <v>44</v>
      </c>
      <c r="O319" s="1">
        <f t="shared" si="55"/>
        <v>7.987172117508246</v>
      </c>
      <c r="P319">
        <f>'QMJHL Raw'!AK319</f>
        <v>3</v>
      </c>
      <c r="Q319">
        <f>'QMJHL Raw'!AN319</f>
        <v>4</v>
      </c>
      <c r="R319">
        <f>'QMJHL Raw'!AQ319</f>
        <v>37</v>
      </c>
      <c r="S319" s="1">
        <f t="shared" si="56"/>
        <v>6.8181818181818175</v>
      </c>
      <c r="T319" s="1">
        <f t="shared" si="57"/>
        <v>9.0909090909090917</v>
      </c>
      <c r="U319" s="1">
        <f t="shared" si="58"/>
        <v>84.090909090909093</v>
      </c>
      <c r="V319">
        <f>'QMJHL Raw'!J319</f>
        <v>1</v>
      </c>
      <c r="W319" s="1">
        <f t="shared" si="59"/>
        <v>0.18152663903427829</v>
      </c>
      <c r="X319">
        <f>'QMJHL Raw'!G319</f>
        <v>0</v>
      </c>
      <c r="Y319" s="1">
        <f t="shared" si="60"/>
        <v>0</v>
      </c>
      <c r="Z319">
        <f>'QMJHL Raw'!AJ319</f>
        <v>0</v>
      </c>
      <c r="AA319">
        <f>'QMJHL Raw'!AM319</f>
        <v>0</v>
      </c>
      <c r="AB319">
        <f>'QMJHL Raw'!AP319</f>
        <v>0</v>
      </c>
      <c r="AC319" s="1">
        <f t="shared" si="61"/>
        <v>3.7887875957663235</v>
      </c>
      <c r="AD319" s="1">
        <f t="shared" si="62"/>
        <v>0.68776587827422453</v>
      </c>
      <c r="AE319" s="1">
        <f t="shared" si="63"/>
        <v>0</v>
      </c>
      <c r="AF319" s="1">
        <f t="shared" si="64"/>
        <v>8.610880899468917</v>
      </c>
      <c r="AG319">
        <f>'QMJHL Raw'!AB319</f>
        <v>13.11</v>
      </c>
      <c r="AH319">
        <f>'QMJHL Raw'!AC319</f>
        <v>13.69</v>
      </c>
      <c r="AI319">
        <f>'QMJHL Raw'!AD319</f>
        <v>39.53</v>
      </c>
      <c r="AJ319">
        <f>'QMJHL Raw'!AE319</f>
        <v>54.5</v>
      </c>
    </row>
    <row r="320" spans="1:36" x14ac:dyDescent="0.2">
      <c r="A320" t="str">
        <f>'QMJHL Raw'!B320</f>
        <v>Mathieu Sevigny</v>
      </c>
      <c r="B320" t="s">
        <v>1749</v>
      </c>
      <c r="C320" t="str">
        <f>'QMJHL Raw'!C320</f>
        <v>LW</v>
      </c>
      <c r="D320" t="str">
        <f t="shared" si="52"/>
        <v>F</v>
      </c>
      <c r="E320" t="str">
        <f>IF(ISNUMBER(SEARCH("/",'QMJHL Raw'!D320)),"Multiple",'QMJHL Raw'!D320)</f>
        <v>VIC</v>
      </c>
      <c r="F320" s="2">
        <f ca="1">ROUNDDOWN('QMJHL Raw'!E320+((TODAY()-42993)/365),0)</f>
        <v>20</v>
      </c>
      <c r="G320">
        <f>'QMJHL Raw'!F320</f>
        <v>41</v>
      </c>
      <c r="H320" s="1">
        <f>'QMJHL Raw'!U320</f>
        <v>12.23</v>
      </c>
      <c r="I320" s="1">
        <f>'QMJHL Raw'!T320</f>
        <v>501.54</v>
      </c>
      <c r="J320">
        <f>'QMJHL Raw'!AH320</f>
        <v>30</v>
      </c>
      <c r="K320">
        <f>'QMJHL Raw'!AI320</f>
        <v>21</v>
      </c>
      <c r="L320" s="1">
        <f t="shared" si="53"/>
        <v>3.5889460461777722</v>
      </c>
      <c r="M320" s="1">
        <f t="shared" si="54"/>
        <v>2.5122622323244408</v>
      </c>
      <c r="N320">
        <f>'QMJHL Raw'!L320</f>
        <v>83</v>
      </c>
      <c r="O320" s="1">
        <f t="shared" si="55"/>
        <v>9.9294173944251707</v>
      </c>
      <c r="P320">
        <f>'QMJHL Raw'!AK320</f>
        <v>11</v>
      </c>
      <c r="Q320">
        <f>'QMJHL Raw'!AN320</f>
        <v>24</v>
      </c>
      <c r="R320">
        <f>'QMJHL Raw'!AQ320</f>
        <v>48</v>
      </c>
      <c r="S320" s="1">
        <f t="shared" si="56"/>
        <v>13.253012048192772</v>
      </c>
      <c r="T320" s="1">
        <f t="shared" si="57"/>
        <v>28.915662650602407</v>
      </c>
      <c r="U320" s="1">
        <f t="shared" si="58"/>
        <v>57.831325301204814</v>
      </c>
      <c r="V320">
        <f>'QMJHL Raw'!J320</f>
        <v>16</v>
      </c>
      <c r="W320" s="1">
        <f t="shared" si="59"/>
        <v>1.9141045579614788</v>
      </c>
      <c r="X320">
        <f>'QMJHL Raw'!G320</f>
        <v>8</v>
      </c>
      <c r="Y320" s="1">
        <f t="shared" si="60"/>
        <v>0.95705227898073941</v>
      </c>
      <c r="Z320">
        <f>'QMJHL Raw'!AJ320</f>
        <v>2</v>
      </c>
      <c r="AA320">
        <f>'QMJHL Raw'!AM320</f>
        <v>3</v>
      </c>
      <c r="AB320">
        <f>'QMJHL Raw'!AP320</f>
        <v>3</v>
      </c>
      <c r="AC320" s="1">
        <f t="shared" si="61"/>
        <v>10.052104612896365</v>
      </c>
      <c r="AD320" s="1">
        <f t="shared" si="62"/>
        <v>1.2025487035406586</v>
      </c>
      <c r="AE320" s="1">
        <f t="shared" si="63"/>
        <v>9.6385542168674707</v>
      </c>
      <c r="AF320" s="1">
        <f t="shared" si="64"/>
        <v>12.110969413128151</v>
      </c>
      <c r="AG320">
        <f>'QMJHL Raw'!AB320</f>
        <v>13.61</v>
      </c>
      <c r="AH320">
        <f>'QMJHL Raw'!AC320</f>
        <v>13.27</v>
      </c>
      <c r="AI320">
        <f>'QMJHL Raw'!AD320</f>
        <v>54.68</v>
      </c>
      <c r="AJ320">
        <f>'QMJHL Raw'!AE320</f>
        <v>48.81</v>
      </c>
    </row>
    <row r="321" spans="1:36" x14ac:dyDescent="0.2">
      <c r="A321" t="str">
        <f>'QMJHL Raw'!B321</f>
        <v>Matt Green</v>
      </c>
      <c r="B321" t="s">
        <v>1749</v>
      </c>
      <c r="C321" t="str">
        <f>'QMJHL Raw'!C321</f>
        <v>C</v>
      </c>
      <c r="D321" t="str">
        <f t="shared" si="52"/>
        <v>F</v>
      </c>
      <c r="E321" t="str">
        <f>IF(ISNUMBER(SEARCH("/",'QMJHL Raw'!D321)),"Multiple",'QMJHL Raw'!D321)</f>
        <v>SNB</v>
      </c>
      <c r="F321" s="2">
        <f ca="1">ROUNDDOWN('QMJHL Raw'!E321+((TODAY()-42993)/365),0)</f>
        <v>20</v>
      </c>
      <c r="G321">
        <f>'QMJHL Raw'!F321</f>
        <v>34</v>
      </c>
      <c r="H321" s="1">
        <f>'QMJHL Raw'!U321</f>
        <v>10.76</v>
      </c>
      <c r="I321" s="1">
        <f>'QMJHL Raw'!T321</f>
        <v>365.92</v>
      </c>
      <c r="J321">
        <f>'QMJHL Raw'!AH321</f>
        <v>8</v>
      </c>
      <c r="K321">
        <f>'QMJHL Raw'!AI321</f>
        <v>22</v>
      </c>
      <c r="L321" s="1">
        <f t="shared" si="53"/>
        <v>1.3117621337997376</v>
      </c>
      <c r="M321" s="1">
        <f t="shared" si="54"/>
        <v>3.6073458679492787</v>
      </c>
      <c r="N321">
        <f>'QMJHL Raw'!L321</f>
        <v>49</v>
      </c>
      <c r="O321" s="1">
        <f t="shared" si="55"/>
        <v>8.0345430695233926</v>
      </c>
      <c r="P321">
        <f>'QMJHL Raw'!AK321</f>
        <v>2</v>
      </c>
      <c r="Q321">
        <f>'QMJHL Raw'!AN321</f>
        <v>8</v>
      </c>
      <c r="R321">
        <f>'QMJHL Raw'!AQ321</f>
        <v>39</v>
      </c>
      <c r="S321" s="1">
        <f t="shared" si="56"/>
        <v>4.0816326530612246</v>
      </c>
      <c r="T321" s="1">
        <f t="shared" si="57"/>
        <v>16.326530612244898</v>
      </c>
      <c r="U321" s="1">
        <f t="shared" si="58"/>
        <v>79.591836734693871</v>
      </c>
      <c r="V321">
        <f>'QMJHL Raw'!J321</f>
        <v>5</v>
      </c>
      <c r="W321" s="1">
        <f t="shared" si="59"/>
        <v>0.81985133362483598</v>
      </c>
      <c r="X321">
        <f>'QMJHL Raw'!G321</f>
        <v>3</v>
      </c>
      <c r="Y321" s="1">
        <f t="shared" si="60"/>
        <v>0.49191080017490163</v>
      </c>
      <c r="Z321">
        <f>'QMJHL Raw'!AJ321</f>
        <v>0</v>
      </c>
      <c r="AA321">
        <f>'QMJHL Raw'!AM321</f>
        <v>1</v>
      </c>
      <c r="AB321">
        <f>'QMJHL Raw'!AP321</f>
        <v>2</v>
      </c>
      <c r="AC321" s="1">
        <f t="shared" si="61"/>
        <v>4.3798979695575113</v>
      </c>
      <c r="AD321" s="1">
        <f t="shared" si="62"/>
        <v>0.71817303829648738</v>
      </c>
      <c r="AE321" s="1">
        <f t="shared" si="63"/>
        <v>6.1224489795918364</v>
      </c>
      <c r="AF321" s="1">
        <f t="shared" si="64"/>
        <v>8.9385672848112474</v>
      </c>
      <c r="AG321">
        <f>'QMJHL Raw'!AB321</f>
        <v>12.87</v>
      </c>
      <c r="AH321">
        <f>'QMJHL Raw'!AC321</f>
        <v>12.96</v>
      </c>
      <c r="AI321">
        <f>'QMJHL Raw'!AD321</f>
        <v>37.729999999999997</v>
      </c>
      <c r="AJ321">
        <f>'QMJHL Raw'!AE321</f>
        <v>50.42</v>
      </c>
    </row>
    <row r="322" spans="1:36" x14ac:dyDescent="0.2">
      <c r="A322" t="str">
        <f>'QMJHL Raw'!B322</f>
        <v>Matthew Boucher</v>
      </c>
      <c r="B322" t="s">
        <v>1749</v>
      </c>
      <c r="C322" t="str">
        <f>'QMJHL Raw'!C322</f>
        <v>LW</v>
      </c>
      <c r="D322" t="str">
        <f t="shared" si="52"/>
        <v>F</v>
      </c>
      <c r="E322" t="str">
        <f>IF(ISNUMBER(SEARCH("/",'QMJHL Raw'!D322)),"Multiple",'QMJHL Raw'!D322)</f>
        <v>QUE</v>
      </c>
      <c r="F322" s="2">
        <f ca="1">ROUNDDOWN('QMJHL Raw'!E322+((TODAY()-42993)/365),0)</f>
        <v>20</v>
      </c>
      <c r="G322">
        <f>'QMJHL Raw'!F322</f>
        <v>66</v>
      </c>
      <c r="H322" s="1">
        <f>'QMJHL Raw'!U322</f>
        <v>13.32</v>
      </c>
      <c r="I322" s="1">
        <f>'QMJHL Raw'!T322</f>
        <v>879.08</v>
      </c>
      <c r="J322">
        <f>'QMJHL Raw'!AH322</f>
        <v>39</v>
      </c>
      <c r="K322">
        <f>'QMJHL Raw'!AI322</f>
        <v>40</v>
      </c>
      <c r="L322" s="1">
        <f t="shared" si="53"/>
        <v>2.6618737771306362</v>
      </c>
      <c r="M322" s="1">
        <f t="shared" si="54"/>
        <v>2.7301269509032169</v>
      </c>
      <c r="N322">
        <f>'QMJHL Raw'!L322</f>
        <v>208</v>
      </c>
      <c r="O322" s="1">
        <f t="shared" si="55"/>
        <v>14.196660144696727</v>
      </c>
      <c r="P322">
        <f>'QMJHL Raw'!AK322</f>
        <v>22</v>
      </c>
      <c r="Q322">
        <f>'QMJHL Raw'!AN322</f>
        <v>30</v>
      </c>
      <c r="R322">
        <f>'QMJHL Raw'!AQ322</f>
        <v>156</v>
      </c>
      <c r="S322" s="1">
        <f t="shared" si="56"/>
        <v>10.576923076923077</v>
      </c>
      <c r="T322" s="1">
        <f t="shared" si="57"/>
        <v>14.423076923076922</v>
      </c>
      <c r="U322" s="1">
        <f t="shared" si="58"/>
        <v>75</v>
      </c>
      <c r="V322">
        <f>'QMJHL Raw'!J322</f>
        <v>29</v>
      </c>
      <c r="W322" s="1">
        <f t="shared" si="59"/>
        <v>1.9793420394048324</v>
      </c>
      <c r="X322">
        <f>'QMJHL Raw'!G322</f>
        <v>18</v>
      </c>
      <c r="Y322" s="1">
        <f t="shared" si="60"/>
        <v>1.2285571279064476</v>
      </c>
      <c r="Z322">
        <f>'QMJHL Raw'!AJ322</f>
        <v>4</v>
      </c>
      <c r="AA322">
        <f>'QMJHL Raw'!AM322</f>
        <v>6</v>
      </c>
      <c r="AB322">
        <f>'QMJHL Raw'!AP322</f>
        <v>8</v>
      </c>
      <c r="AC322" s="1">
        <f t="shared" si="61"/>
        <v>20.656606831708245</v>
      </c>
      <c r="AD322" s="1">
        <f t="shared" si="62"/>
        <v>1.4098789756364549</v>
      </c>
      <c r="AE322" s="1">
        <f t="shared" si="63"/>
        <v>8.6538461538461533</v>
      </c>
      <c r="AF322" s="1">
        <f t="shared" si="64"/>
        <v>9.9310609767828097</v>
      </c>
      <c r="AG322">
        <f>'QMJHL Raw'!AB322</f>
        <v>13.76</v>
      </c>
      <c r="AH322">
        <f>'QMJHL Raw'!AC322</f>
        <v>13.39</v>
      </c>
      <c r="AI322">
        <f>'QMJHL Raw'!AD322</f>
        <v>51.24</v>
      </c>
      <c r="AJ322">
        <f>'QMJHL Raw'!AE322</f>
        <v>50.25</v>
      </c>
    </row>
    <row r="323" spans="1:36" x14ac:dyDescent="0.2">
      <c r="A323" t="str">
        <f>'QMJHL Raw'!B323</f>
        <v>Matthew Grouchy</v>
      </c>
      <c r="B323" t="s">
        <v>1749</v>
      </c>
      <c r="C323" t="str">
        <f>'QMJHL Raw'!C323</f>
        <v>RW</v>
      </c>
      <c r="D323" t="str">
        <f t="shared" ref="D323:D386" si="65">IF(C323="D",C323,"F")</f>
        <v>F</v>
      </c>
      <c r="E323" t="str">
        <f>IF(ISNUMBER(SEARCH("/",'QMJHL Raw'!D323)),"Multiple",'QMJHL Raw'!D323)</f>
        <v>Multiple</v>
      </c>
      <c r="F323" s="2">
        <f ca="1">ROUNDDOWN('QMJHL Raw'!E323+((TODAY()-42993)/365),0)</f>
        <v>18</v>
      </c>
      <c r="G323">
        <f>'QMJHL Raw'!F323</f>
        <v>63</v>
      </c>
      <c r="H323" s="1">
        <f>'QMJHL Raw'!U323</f>
        <v>12.29</v>
      </c>
      <c r="I323" s="1">
        <f>'QMJHL Raw'!T323</f>
        <v>774.3</v>
      </c>
      <c r="J323">
        <f>'QMJHL Raw'!AH323</f>
        <v>33</v>
      </c>
      <c r="K323">
        <f>'QMJHL Raw'!AI323</f>
        <v>32</v>
      </c>
      <c r="L323" s="1">
        <f t="shared" ref="L323:L386" si="66">J323/I323*60</f>
        <v>2.5571483920960869</v>
      </c>
      <c r="M323" s="1">
        <f t="shared" ref="M323:M386" si="67">K323/I323*60</f>
        <v>2.479659046881054</v>
      </c>
      <c r="N323">
        <f>'QMJHL Raw'!L323</f>
        <v>71</v>
      </c>
      <c r="O323" s="1">
        <f t="shared" ref="O323:O386" si="68">(N323/I323)*60</f>
        <v>5.501743510267338</v>
      </c>
      <c r="P323">
        <f>'QMJHL Raw'!AK323</f>
        <v>7</v>
      </c>
      <c r="Q323">
        <f>'QMJHL Raw'!AN323</f>
        <v>17</v>
      </c>
      <c r="R323">
        <f>'QMJHL Raw'!AQ323</f>
        <v>47</v>
      </c>
      <c r="S323" s="1">
        <f t="shared" ref="S323:S386" si="69">(P323/N323)*100</f>
        <v>9.8591549295774641</v>
      </c>
      <c r="T323" s="1">
        <f t="shared" ref="T323:T386" si="70">(Q323/N323)*100</f>
        <v>23.943661971830984</v>
      </c>
      <c r="U323" s="1">
        <f t="shared" ref="U323:U386" si="71">(R323/N323)*100</f>
        <v>66.197183098591552</v>
      </c>
      <c r="V323">
        <f>'QMJHL Raw'!J323</f>
        <v>20</v>
      </c>
      <c r="W323" s="1">
        <f t="shared" ref="W323:W386" si="72">(V323/I323)*60</f>
        <v>1.5497869043006587</v>
      </c>
      <c r="X323">
        <f>'QMJHL Raw'!G323</f>
        <v>12</v>
      </c>
      <c r="Y323" s="1">
        <f t="shared" ref="Y323:Y386" si="73">(X323/I323)*60</f>
        <v>0.92987214258039519</v>
      </c>
      <c r="Z323">
        <f>'QMJHL Raw'!AJ323</f>
        <v>4</v>
      </c>
      <c r="AA323">
        <f>'QMJHL Raw'!AM323</f>
        <v>2</v>
      </c>
      <c r="AB323">
        <f>'QMJHL Raw'!AP323</f>
        <v>6</v>
      </c>
      <c r="AC323" s="1">
        <f t="shared" ref="AC323:AC386" si="74">(P323*(SUM(Z:Z)/SUM(P:P)))+(Q323*(SUM(AA:AA)/SUM(Q:Q)))+(R323*(SUM(AB:AB)/SUM(R:R)))</f>
        <v>7.7394924259209201</v>
      </c>
      <c r="AD323" s="1">
        <f t="shared" ref="AD323:AD386" si="75">(AC323/I323)*60</f>
        <v>0.59972820038131891</v>
      </c>
      <c r="AE323" s="1">
        <f t="shared" ref="AE323:AE386" si="76">(X323/N323)*100</f>
        <v>16.901408450704224</v>
      </c>
      <c r="AF323" s="1">
        <f t="shared" ref="AF323:AF386" si="77">((((SUM(Z:Z)/SUM(P:P))/SUM(P323:R323))*P323)+(((SUM(AA:AA)/SUM(Q:Q))/SUM(P323:R323))*Q323)+(((SUM(AB:AB)/SUM(R:R))/SUM(P323:R323))*R323))*100</f>
        <v>10.900693557635099</v>
      </c>
      <c r="AG323">
        <f>'QMJHL Raw'!AB323</f>
        <v>13.19</v>
      </c>
      <c r="AH323">
        <f>'QMJHL Raw'!AC323</f>
        <v>13.1</v>
      </c>
      <c r="AI323">
        <f>'QMJHL Raw'!AD323</f>
        <v>52.21</v>
      </c>
      <c r="AJ323">
        <f>'QMJHL Raw'!AE323</f>
        <v>47.52</v>
      </c>
    </row>
    <row r="324" spans="1:36" x14ac:dyDescent="0.2">
      <c r="A324" t="str">
        <f>'QMJHL Raw'!B324</f>
        <v>Max-Antoine Melancon</v>
      </c>
      <c r="B324" t="s">
        <v>1749</v>
      </c>
      <c r="C324" t="str">
        <f>'QMJHL Raw'!C324</f>
        <v>C</v>
      </c>
      <c r="D324" t="str">
        <f t="shared" si="65"/>
        <v>F</v>
      </c>
      <c r="E324" t="str">
        <f>IF(ISNUMBER(SEARCH("/",'QMJHL Raw'!D324)),"Multiple",'QMJHL Raw'!D324)</f>
        <v>SHA</v>
      </c>
      <c r="F324" s="2">
        <f ca="1">ROUNDDOWN('QMJHL Raw'!E324+((TODAY()-42993)/365),0)</f>
        <v>17</v>
      </c>
      <c r="G324">
        <f>'QMJHL Raw'!F324</f>
        <v>22</v>
      </c>
      <c r="H324" s="1">
        <f>'QMJHL Raw'!U324</f>
        <v>10.85</v>
      </c>
      <c r="I324" s="1">
        <f>'QMJHL Raw'!T324</f>
        <v>238.67</v>
      </c>
      <c r="J324">
        <f>'QMJHL Raw'!AH324</f>
        <v>10</v>
      </c>
      <c r="K324">
        <f>'QMJHL Raw'!AI324</f>
        <v>12</v>
      </c>
      <c r="L324" s="1">
        <f t="shared" si="66"/>
        <v>2.5139313696736081</v>
      </c>
      <c r="M324" s="1">
        <f t="shared" si="67"/>
        <v>3.0167176436083301</v>
      </c>
      <c r="N324">
        <f>'QMJHL Raw'!L324</f>
        <v>15</v>
      </c>
      <c r="O324" s="1">
        <f t="shared" si="68"/>
        <v>3.7708970545104123</v>
      </c>
      <c r="P324">
        <f>'QMJHL Raw'!AK324</f>
        <v>0</v>
      </c>
      <c r="Q324">
        <f>'QMJHL Raw'!AN324</f>
        <v>5</v>
      </c>
      <c r="R324">
        <f>'QMJHL Raw'!AQ324</f>
        <v>10</v>
      </c>
      <c r="S324" s="1">
        <f t="shared" si="69"/>
        <v>0</v>
      </c>
      <c r="T324" s="1">
        <f t="shared" si="70"/>
        <v>33.333333333333329</v>
      </c>
      <c r="U324" s="1">
        <f t="shared" si="71"/>
        <v>66.666666666666657</v>
      </c>
      <c r="V324">
        <f>'QMJHL Raw'!J324</f>
        <v>3</v>
      </c>
      <c r="W324" s="1">
        <f t="shared" si="72"/>
        <v>0.75417941090208251</v>
      </c>
      <c r="X324">
        <f>'QMJHL Raw'!G324</f>
        <v>3</v>
      </c>
      <c r="Y324" s="1">
        <f t="shared" si="73"/>
        <v>0.75417941090208251</v>
      </c>
      <c r="Z324">
        <f>'QMJHL Raw'!AJ324</f>
        <v>0</v>
      </c>
      <c r="AA324">
        <f>'QMJHL Raw'!AM324</f>
        <v>1</v>
      </c>
      <c r="AB324">
        <f>'QMJHL Raw'!AP324</f>
        <v>2</v>
      </c>
      <c r="AC324" s="1">
        <f t="shared" si="74"/>
        <v>1.5221655801048395</v>
      </c>
      <c r="AD324" s="1">
        <f t="shared" si="75"/>
        <v>0.38266198016629815</v>
      </c>
      <c r="AE324" s="1">
        <f t="shared" si="76"/>
        <v>20</v>
      </c>
      <c r="AF324" s="1">
        <f t="shared" si="77"/>
        <v>10.147770534032261</v>
      </c>
      <c r="AG324">
        <f>'QMJHL Raw'!AB324</f>
        <v>12.64</v>
      </c>
      <c r="AH324">
        <f>'QMJHL Raw'!AC324</f>
        <v>13.19</v>
      </c>
      <c r="AI324">
        <f>'QMJHL Raw'!AD324</f>
        <v>39.31</v>
      </c>
      <c r="AJ324">
        <f>'QMJHL Raw'!AE324</f>
        <v>55.71</v>
      </c>
    </row>
    <row r="325" spans="1:36" x14ac:dyDescent="0.2">
      <c r="A325" t="str">
        <f>'QMJHL Raw'!B325</f>
        <v>Maxence Guenette</v>
      </c>
      <c r="B325" t="s">
        <v>1749</v>
      </c>
      <c r="C325" t="str">
        <f>'QMJHL Raw'!C325</f>
        <v>D</v>
      </c>
      <c r="D325" t="str">
        <f t="shared" si="65"/>
        <v>D</v>
      </c>
      <c r="E325" t="str">
        <f>IF(ISNUMBER(SEARCH("/",'QMJHL Raw'!D325)),"Multiple",'QMJHL Raw'!D325)</f>
        <v>VDO</v>
      </c>
      <c r="F325" s="2">
        <f ca="1">ROUNDDOWN('QMJHL Raw'!E325+((TODAY()-42993)/365),0)</f>
        <v>17</v>
      </c>
      <c r="G325">
        <f>'QMJHL Raw'!F325</f>
        <v>61</v>
      </c>
      <c r="H325" s="1">
        <f>'QMJHL Raw'!U325</f>
        <v>13.99</v>
      </c>
      <c r="I325" s="1">
        <f>'QMJHL Raw'!T325</f>
        <v>853.6</v>
      </c>
      <c r="J325">
        <f>'QMJHL Raw'!AH325</f>
        <v>31</v>
      </c>
      <c r="K325">
        <f>'QMJHL Raw'!AI325</f>
        <v>62</v>
      </c>
      <c r="L325" s="1">
        <f t="shared" si="66"/>
        <v>2.1790065604498596</v>
      </c>
      <c r="M325" s="1">
        <f t="shared" si="67"/>
        <v>4.3580131208997193</v>
      </c>
      <c r="N325">
        <f>'QMJHL Raw'!L325</f>
        <v>57</v>
      </c>
      <c r="O325" s="1">
        <f t="shared" si="68"/>
        <v>4.0065604498594194</v>
      </c>
      <c r="P325">
        <f>'QMJHL Raw'!AK325</f>
        <v>1</v>
      </c>
      <c r="Q325">
        <f>'QMJHL Raw'!AN325</f>
        <v>1</v>
      </c>
      <c r="R325">
        <f>'QMJHL Raw'!AQ325</f>
        <v>55</v>
      </c>
      <c r="S325" s="1">
        <f t="shared" si="69"/>
        <v>1.7543859649122806</v>
      </c>
      <c r="T325" s="1">
        <f t="shared" si="70"/>
        <v>1.7543859649122806</v>
      </c>
      <c r="U325" s="1">
        <f t="shared" si="71"/>
        <v>96.491228070175438</v>
      </c>
      <c r="V325">
        <f>'QMJHL Raw'!J325</f>
        <v>4</v>
      </c>
      <c r="W325" s="1">
        <f t="shared" si="72"/>
        <v>0.2811621368322399</v>
      </c>
      <c r="X325">
        <f>'QMJHL Raw'!G325</f>
        <v>1</v>
      </c>
      <c r="Y325" s="1">
        <f t="shared" si="73"/>
        <v>7.0290534208059974E-2</v>
      </c>
      <c r="Z325">
        <f>'QMJHL Raw'!AJ325</f>
        <v>0</v>
      </c>
      <c r="AA325">
        <f>'QMJHL Raw'!AM325</f>
        <v>0</v>
      </c>
      <c r="AB325">
        <f>'QMJHL Raw'!AP325</f>
        <v>1</v>
      </c>
      <c r="AC325" s="1">
        <f t="shared" si="74"/>
        <v>3.8843167024779022</v>
      </c>
      <c r="AD325" s="1">
        <f t="shared" si="75"/>
        <v>0.27303069605046176</v>
      </c>
      <c r="AE325" s="1">
        <f t="shared" si="76"/>
        <v>1.7543859649122806</v>
      </c>
      <c r="AF325" s="1">
        <f t="shared" si="77"/>
        <v>6.8145907061015825</v>
      </c>
      <c r="AG325">
        <f>'QMJHL Raw'!AB325</f>
        <v>13.47</v>
      </c>
      <c r="AH325">
        <f>'QMJHL Raw'!AC325</f>
        <v>13.23</v>
      </c>
      <c r="AI325">
        <f>'QMJHL Raw'!AD325</f>
        <v>36.9</v>
      </c>
      <c r="AJ325">
        <f>'QMJHL Raw'!AE325</f>
        <v>54.22</v>
      </c>
    </row>
    <row r="326" spans="1:36" x14ac:dyDescent="0.2">
      <c r="A326" t="str">
        <f>'QMJHL Raw'!B326</f>
        <v>Maxim Mizyurin</v>
      </c>
      <c r="B326" t="s">
        <v>1749</v>
      </c>
      <c r="C326" t="str">
        <f>'QMJHL Raw'!C326</f>
        <v>C</v>
      </c>
      <c r="D326" t="str">
        <f t="shared" si="65"/>
        <v>F</v>
      </c>
      <c r="E326" t="str">
        <f>IF(ISNUMBER(SEARCH("/",'QMJHL Raw'!D326)),"Multiple",'QMJHL Raw'!D326)</f>
        <v>VDO</v>
      </c>
      <c r="F326" s="2">
        <f ca="1">ROUNDDOWN('QMJHL Raw'!E326+((TODAY()-42993)/365),0)</f>
        <v>20</v>
      </c>
      <c r="G326">
        <f>'QMJHL Raw'!F326</f>
        <v>36</v>
      </c>
      <c r="H326" s="1">
        <f>'QMJHL Raw'!U326</f>
        <v>14.62</v>
      </c>
      <c r="I326" s="1">
        <f>'QMJHL Raw'!T326</f>
        <v>526.29</v>
      </c>
      <c r="J326">
        <f>'QMJHL Raw'!AH326</f>
        <v>21</v>
      </c>
      <c r="K326">
        <f>'QMJHL Raw'!AI326</f>
        <v>30</v>
      </c>
      <c r="L326" s="1">
        <f t="shared" si="66"/>
        <v>2.3941173117482757</v>
      </c>
      <c r="M326" s="1">
        <f t="shared" si="67"/>
        <v>3.4201675882118225</v>
      </c>
      <c r="N326">
        <f>'QMJHL Raw'!L326</f>
        <v>56</v>
      </c>
      <c r="O326" s="1">
        <f t="shared" si="68"/>
        <v>6.3843128313287352</v>
      </c>
      <c r="P326">
        <f>'QMJHL Raw'!AK326</f>
        <v>8</v>
      </c>
      <c r="Q326">
        <f>'QMJHL Raw'!AN326</f>
        <v>9</v>
      </c>
      <c r="R326">
        <f>'QMJHL Raw'!AQ326</f>
        <v>39</v>
      </c>
      <c r="S326" s="1">
        <f t="shared" si="69"/>
        <v>14.285714285714285</v>
      </c>
      <c r="T326" s="1">
        <f t="shared" si="70"/>
        <v>16.071428571428573</v>
      </c>
      <c r="U326" s="1">
        <f t="shared" si="71"/>
        <v>69.642857142857139</v>
      </c>
      <c r="V326">
        <f>'QMJHL Raw'!J326</f>
        <v>14</v>
      </c>
      <c r="W326" s="1">
        <f t="shared" si="72"/>
        <v>1.5960782078321838</v>
      </c>
      <c r="X326">
        <f>'QMJHL Raw'!G326</f>
        <v>10</v>
      </c>
      <c r="Y326" s="1">
        <f t="shared" si="73"/>
        <v>1.1400558627372743</v>
      </c>
      <c r="Z326">
        <f>'QMJHL Raw'!AJ326</f>
        <v>3</v>
      </c>
      <c r="AA326">
        <f>'QMJHL Raw'!AM326</f>
        <v>2</v>
      </c>
      <c r="AB326">
        <f>'QMJHL Raw'!AP326</f>
        <v>5</v>
      </c>
      <c r="AC326" s="1">
        <f t="shared" si="74"/>
        <v>6.0563202900102979</v>
      </c>
      <c r="AD326" s="1">
        <f t="shared" si="75"/>
        <v>0.690454345324095</v>
      </c>
      <c r="AE326" s="1">
        <f t="shared" si="76"/>
        <v>17.857142857142858</v>
      </c>
      <c r="AF326" s="1">
        <f t="shared" si="77"/>
        <v>10.814857660732674</v>
      </c>
      <c r="AG326">
        <f>'QMJHL Raw'!AB326</f>
        <v>14.2</v>
      </c>
      <c r="AH326">
        <f>'QMJHL Raw'!AC326</f>
        <v>13.28</v>
      </c>
      <c r="AI326">
        <f>'QMJHL Raw'!AD326</f>
        <v>38.39</v>
      </c>
      <c r="AJ326">
        <f>'QMJHL Raw'!AE326</f>
        <v>53.54</v>
      </c>
    </row>
    <row r="327" spans="1:36" x14ac:dyDescent="0.2">
      <c r="A327" t="str">
        <f>'QMJHL Raw'!B327</f>
        <v>Maxim Trepanier</v>
      </c>
      <c r="B327" t="s">
        <v>1749</v>
      </c>
      <c r="C327" t="str">
        <f>'QMJHL Raw'!C327</f>
        <v>LW</v>
      </c>
      <c r="D327" t="str">
        <f t="shared" si="65"/>
        <v>F</v>
      </c>
      <c r="E327" t="str">
        <f>IF(ISNUMBER(SEARCH("/",'QMJHL Raw'!D327)),"Multiple",'QMJHL Raw'!D327)</f>
        <v>Multiple</v>
      </c>
      <c r="F327" s="2">
        <f ca="1">ROUNDDOWN('QMJHL Raw'!E327+((TODAY()-42993)/365),0)</f>
        <v>19</v>
      </c>
      <c r="G327">
        <f>'QMJHL Raw'!F327</f>
        <v>52</v>
      </c>
      <c r="H327" s="1">
        <f>'QMJHL Raw'!U327</f>
        <v>13.63</v>
      </c>
      <c r="I327" s="1">
        <f>'QMJHL Raw'!T327</f>
        <v>708.58</v>
      </c>
      <c r="J327">
        <f>'QMJHL Raw'!AH327</f>
        <v>35</v>
      </c>
      <c r="K327">
        <f>'QMJHL Raw'!AI327</f>
        <v>28</v>
      </c>
      <c r="L327" s="1">
        <f t="shared" si="66"/>
        <v>2.9636738265262919</v>
      </c>
      <c r="M327" s="1">
        <f t="shared" si="67"/>
        <v>2.3709390612210335</v>
      </c>
      <c r="N327">
        <f>'QMJHL Raw'!L327</f>
        <v>87</v>
      </c>
      <c r="O327" s="1">
        <f t="shared" si="68"/>
        <v>7.366846368793925</v>
      </c>
      <c r="P327">
        <f>'QMJHL Raw'!AK327</f>
        <v>15</v>
      </c>
      <c r="Q327">
        <f>'QMJHL Raw'!AN327</f>
        <v>24</v>
      </c>
      <c r="R327">
        <f>'QMJHL Raw'!AQ327</f>
        <v>48</v>
      </c>
      <c r="S327" s="1">
        <f t="shared" si="69"/>
        <v>17.241379310344829</v>
      </c>
      <c r="T327" s="1">
        <f t="shared" si="70"/>
        <v>27.586206896551722</v>
      </c>
      <c r="U327" s="1">
        <f t="shared" si="71"/>
        <v>55.172413793103445</v>
      </c>
      <c r="V327">
        <f>'QMJHL Raw'!J327</f>
        <v>22</v>
      </c>
      <c r="W327" s="1">
        <f t="shared" si="72"/>
        <v>1.8628806909593834</v>
      </c>
      <c r="X327">
        <f>'QMJHL Raw'!G327</f>
        <v>10</v>
      </c>
      <c r="Y327" s="1">
        <f t="shared" si="73"/>
        <v>0.84676395043608343</v>
      </c>
      <c r="Z327">
        <f>'QMJHL Raw'!AJ327</f>
        <v>4</v>
      </c>
      <c r="AA327">
        <f>'QMJHL Raw'!AM327</f>
        <v>4</v>
      </c>
      <c r="AB327">
        <f>'QMJHL Raw'!AP327</f>
        <v>2</v>
      </c>
      <c r="AC327" s="1">
        <f t="shared" si="74"/>
        <v>11.050544550493868</v>
      </c>
      <c r="AD327" s="1">
        <f t="shared" si="75"/>
        <v>0.93572027580461214</v>
      </c>
      <c r="AE327" s="1">
        <f t="shared" si="76"/>
        <v>11.494252873563218</v>
      </c>
      <c r="AF327" s="1">
        <f t="shared" si="77"/>
        <v>12.70177534539525</v>
      </c>
      <c r="AG327">
        <f>'QMJHL Raw'!AB327</f>
        <v>13.7</v>
      </c>
      <c r="AH327">
        <f>'QMJHL Raw'!AC327</f>
        <v>13.28</v>
      </c>
      <c r="AI327">
        <f>'QMJHL Raw'!AD327</f>
        <v>57.05</v>
      </c>
      <c r="AJ327">
        <f>'QMJHL Raw'!AE327</f>
        <v>52.22</v>
      </c>
    </row>
    <row r="328" spans="1:36" x14ac:dyDescent="0.2">
      <c r="A328" t="str">
        <f>'QMJHL Raw'!B328</f>
        <v>Maxime Collin</v>
      </c>
      <c r="B328" t="s">
        <v>1749</v>
      </c>
      <c r="C328" t="str">
        <f>'QMJHL Raw'!C328</f>
        <v>LW</v>
      </c>
      <c r="D328" t="str">
        <f t="shared" si="65"/>
        <v>F</v>
      </c>
      <c r="E328" t="str">
        <f>IF(ISNUMBER(SEARCH("/",'QMJHL Raw'!D328)),"Multiple",'QMJHL Raw'!D328)</f>
        <v>BLB</v>
      </c>
      <c r="F328" s="2">
        <f ca="1">ROUNDDOWN('QMJHL Raw'!E328+((TODAY()-42993)/365),0)</f>
        <v>18</v>
      </c>
      <c r="G328">
        <f>'QMJHL Raw'!F328</f>
        <v>55</v>
      </c>
      <c r="H328" s="1">
        <f>'QMJHL Raw'!U328</f>
        <v>9.1999999999999993</v>
      </c>
      <c r="I328" s="1">
        <f>'QMJHL Raw'!T328</f>
        <v>505.94</v>
      </c>
      <c r="J328">
        <f>'QMJHL Raw'!AH328</f>
        <v>14</v>
      </c>
      <c r="K328">
        <f>'QMJHL Raw'!AI328</f>
        <v>19</v>
      </c>
      <c r="L328" s="1">
        <f t="shared" si="66"/>
        <v>1.6602759220460925</v>
      </c>
      <c r="M328" s="1">
        <f t="shared" si="67"/>
        <v>2.2532316084911255</v>
      </c>
      <c r="N328">
        <f>'QMJHL Raw'!L328</f>
        <v>44</v>
      </c>
      <c r="O328" s="1">
        <f t="shared" si="68"/>
        <v>5.2180100407162904</v>
      </c>
      <c r="P328">
        <f>'QMJHL Raw'!AK328</f>
        <v>5</v>
      </c>
      <c r="Q328">
        <f>'QMJHL Raw'!AN328</f>
        <v>6</v>
      </c>
      <c r="R328">
        <f>'QMJHL Raw'!AQ328</f>
        <v>33</v>
      </c>
      <c r="S328" s="1">
        <f t="shared" si="69"/>
        <v>11.363636363636363</v>
      </c>
      <c r="T328" s="1">
        <f t="shared" si="70"/>
        <v>13.636363636363635</v>
      </c>
      <c r="U328" s="1">
        <f t="shared" si="71"/>
        <v>75</v>
      </c>
      <c r="V328">
        <f>'QMJHL Raw'!J328</f>
        <v>9</v>
      </c>
      <c r="W328" s="1">
        <f t="shared" si="72"/>
        <v>1.0673202356010594</v>
      </c>
      <c r="X328">
        <f>'QMJHL Raw'!G328</f>
        <v>8</v>
      </c>
      <c r="Y328" s="1">
        <f t="shared" si="73"/>
        <v>0.94872909831205288</v>
      </c>
      <c r="Z328">
        <f>'QMJHL Raw'!AJ328</f>
        <v>4</v>
      </c>
      <c r="AA328">
        <f>'QMJHL Raw'!AM328</f>
        <v>1</v>
      </c>
      <c r="AB328">
        <f>'QMJHL Raw'!AP328</f>
        <v>3</v>
      </c>
      <c r="AC328" s="1">
        <f t="shared" si="74"/>
        <v>4.3941909887492674</v>
      </c>
      <c r="AD328" s="1">
        <f t="shared" si="75"/>
        <v>0.52111210682087994</v>
      </c>
      <c r="AE328" s="1">
        <f t="shared" si="76"/>
        <v>18.181818181818183</v>
      </c>
      <c r="AF328" s="1">
        <f t="shared" si="77"/>
        <v>9.9867977017028799</v>
      </c>
      <c r="AG328">
        <f>'QMJHL Raw'!AB328</f>
        <v>13.17</v>
      </c>
      <c r="AH328">
        <f>'QMJHL Raw'!AC328</f>
        <v>12.96</v>
      </c>
      <c r="AI328">
        <f>'QMJHL Raw'!AD328</f>
        <v>54.09</v>
      </c>
      <c r="AJ328">
        <f>'QMJHL Raw'!AE328</f>
        <v>51.59</v>
      </c>
    </row>
    <row r="329" spans="1:36" x14ac:dyDescent="0.2">
      <c r="A329" t="str">
        <f>'QMJHL Raw'!B329</f>
        <v>Maxime Comtois</v>
      </c>
      <c r="B329" t="s">
        <v>1749</v>
      </c>
      <c r="C329" t="str">
        <f>'QMJHL Raw'!C329</f>
        <v>LW</v>
      </c>
      <c r="D329" t="str">
        <f t="shared" si="65"/>
        <v>F</v>
      </c>
      <c r="E329" t="str">
        <f>IF(ISNUMBER(SEARCH("/",'QMJHL Raw'!D329)),"Multiple",'QMJHL Raw'!D329)</f>
        <v>VIC</v>
      </c>
      <c r="F329" s="2">
        <f ca="1">ROUNDDOWN('QMJHL Raw'!E329+((TODAY()-42993)/365),0)</f>
        <v>19</v>
      </c>
      <c r="G329">
        <f>'QMJHL Raw'!F329</f>
        <v>54</v>
      </c>
      <c r="H329" s="1">
        <f>'QMJHL Raw'!U329</f>
        <v>16.21</v>
      </c>
      <c r="I329" s="1">
        <f>'QMJHL Raw'!T329</f>
        <v>875.53</v>
      </c>
      <c r="J329">
        <f>'QMJHL Raw'!AH329</f>
        <v>73</v>
      </c>
      <c r="K329">
        <f>'QMJHL Raw'!AI329</f>
        <v>31</v>
      </c>
      <c r="L329" s="1">
        <f t="shared" si="66"/>
        <v>5.002684088494969</v>
      </c>
      <c r="M329" s="1">
        <f t="shared" si="67"/>
        <v>2.1244274896348498</v>
      </c>
      <c r="N329">
        <f>'QMJHL Raw'!L329</f>
        <v>123</v>
      </c>
      <c r="O329" s="1">
        <f t="shared" si="68"/>
        <v>8.4291800395189203</v>
      </c>
      <c r="P329">
        <f>'QMJHL Raw'!AK329</f>
        <v>25</v>
      </c>
      <c r="Q329">
        <f>'QMJHL Raw'!AN329</f>
        <v>26</v>
      </c>
      <c r="R329">
        <f>'QMJHL Raw'!AQ329</f>
        <v>72</v>
      </c>
      <c r="S329" s="1">
        <f t="shared" si="69"/>
        <v>20.325203252032519</v>
      </c>
      <c r="T329" s="1">
        <f t="shared" si="70"/>
        <v>21.138211382113823</v>
      </c>
      <c r="U329" s="1">
        <f t="shared" si="71"/>
        <v>58.536585365853654</v>
      </c>
      <c r="V329">
        <f>'QMJHL Raw'!J329</f>
        <v>42</v>
      </c>
      <c r="W329" s="1">
        <f t="shared" si="72"/>
        <v>2.8782565988601192</v>
      </c>
      <c r="X329">
        <f>'QMJHL Raw'!G329</f>
        <v>30</v>
      </c>
      <c r="Y329" s="1">
        <f t="shared" si="73"/>
        <v>2.0558975706143707</v>
      </c>
      <c r="Z329">
        <f>'QMJHL Raw'!AJ329</f>
        <v>13</v>
      </c>
      <c r="AA329">
        <f>'QMJHL Raw'!AM329</f>
        <v>7</v>
      </c>
      <c r="AB329">
        <f>'QMJHL Raw'!AP329</f>
        <v>10</v>
      </c>
      <c r="AC329" s="1">
        <f t="shared" si="74"/>
        <v>15.412217646173925</v>
      </c>
      <c r="AD329" s="1">
        <f t="shared" si="75"/>
        <v>1.0561980272182969</v>
      </c>
      <c r="AE329" s="1">
        <f t="shared" si="76"/>
        <v>24.390243902439025</v>
      </c>
      <c r="AF329" s="1">
        <f t="shared" si="77"/>
        <v>12.530258248921889</v>
      </c>
      <c r="AG329">
        <f>'QMJHL Raw'!AB329</f>
        <v>14.46</v>
      </c>
      <c r="AH329">
        <f>'QMJHL Raw'!AC329</f>
        <v>13.54</v>
      </c>
      <c r="AI329">
        <f>'QMJHL Raw'!AD329</f>
        <v>60.62</v>
      </c>
      <c r="AJ329">
        <f>'QMJHL Raw'!AE329</f>
        <v>50.34</v>
      </c>
    </row>
    <row r="330" spans="1:36" x14ac:dyDescent="0.2">
      <c r="A330" t="str">
        <f>'QMJHL Raw'!B330</f>
        <v>Maxime Fortier</v>
      </c>
      <c r="B330" t="s">
        <v>1749</v>
      </c>
      <c r="C330" t="str">
        <f>'QMJHL Raw'!C330</f>
        <v>RW</v>
      </c>
      <c r="D330" t="str">
        <f t="shared" si="65"/>
        <v>F</v>
      </c>
      <c r="E330" t="str">
        <f>IF(ISNUMBER(SEARCH("/",'QMJHL Raw'!D330)),"Multiple",'QMJHL Raw'!D330)</f>
        <v>HAL</v>
      </c>
      <c r="F330" s="2">
        <f ca="1">ROUNDDOWN('QMJHL Raw'!E330+((TODAY()-42993)/365),0)</f>
        <v>20</v>
      </c>
      <c r="G330">
        <f>'QMJHL Raw'!F330</f>
        <v>61</v>
      </c>
      <c r="H330" s="1">
        <f>'QMJHL Raw'!U330</f>
        <v>14.24</v>
      </c>
      <c r="I330" s="1">
        <f>'QMJHL Raw'!T330</f>
        <v>868.91</v>
      </c>
      <c r="J330">
        <f>'QMJHL Raw'!AH330</f>
        <v>58</v>
      </c>
      <c r="K330">
        <f>'QMJHL Raw'!AI330</f>
        <v>40</v>
      </c>
      <c r="L330" s="1">
        <f t="shared" si="66"/>
        <v>4.0050177808979068</v>
      </c>
      <c r="M330" s="1">
        <f t="shared" si="67"/>
        <v>2.762081228205453</v>
      </c>
      <c r="N330">
        <f>'QMJHL Raw'!L330</f>
        <v>185</v>
      </c>
      <c r="O330" s="1">
        <f t="shared" si="68"/>
        <v>12.774625680450219</v>
      </c>
      <c r="P330">
        <f>'QMJHL Raw'!AK330</f>
        <v>26</v>
      </c>
      <c r="Q330">
        <f>'QMJHL Raw'!AN330</f>
        <v>21</v>
      </c>
      <c r="R330">
        <f>'QMJHL Raw'!AQ330</f>
        <v>138</v>
      </c>
      <c r="S330" s="1">
        <f t="shared" si="69"/>
        <v>14.054054054054054</v>
      </c>
      <c r="T330" s="1">
        <f t="shared" si="70"/>
        <v>11.351351351351353</v>
      </c>
      <c r="U330" s="1">
        <f t="shared" si="71"/>
        <v>74.594594594594597</v>
      </c>
      <c r="V330">
        <f>'QMJHL Raw'!J330</f>
        <v>44</v>
      </c>
      <c r="W330" s="1">
        <f t="shared" si="72"/>
        <v>3.0382893510259983</v>
      </c>
      <c r="X330">
        <f>'QMJHL Raw'!G330</f>
        <v>20</v>
      </c>
      <c r="Y330" s="1">
        <f t="shared" si="73"/>
        <v>1.3810406141027265</v>
      </c>
      <c r="Z330">
        <f>'QMJHL Raw'!AJ330</f>
        <v>8</v>
      </c>
      <c r="AA330">
        <f>'QMJHL Raw'!AM330</f>
        <v>3</v>
      </c>
      <c r="AB330">
        <f>'QMJHL Raw'!AP330</f>
        <v>9</v>
      </c>
      <c r="AC330" s="1">
        <f t="shared" si="74"/>
        <v>18.915148725117035</v>
      </c>
      <c r="AD330" s="1">
        <f t="shared" si="75"/>
        <v>1.3061294305590017</v>
      </c>
      <c r="AE330" s="1">
        <f t="shared" si="76"/>
        <v>10.810810810810811</v>
      </c>
      <c r="AF330" s="1">
        <f t="shared" si="77"/>
        <v>10.224404716279478</v>
      </c>
      <c r="AG330">
        <f>'QMJHL Raw'!AB330</f>
        <v>14.04</v>
      </c>
      <c r="AH330">
        <f>'QMJHL Raw'!AC330</f>
        <v>13.17</v>
      </c>
      <c r="AI330">
        <f>'QMJHL Raw'!AD330</f>
        <v>54.44</v>
      </c>
      <c r="AJ330">
        <f>'QMJHL Raw'!AE330</f>
        <v>48.07</v>
      </c>
    </row>
    <row r="331" spans="1:36" x14ac:dyDescent="0.2">
      <c r="A331" t="str">
        <f>'QMJHL Raw'!B331</f>
        <v>Maxime Grandmaison</v>
      </c>
      <c r="B331" t="s">
        <v>1749</v>
      </c>
      <c r="C331" t="str">
        <f>'QMJHL Raw'!C331</f>
        <v>LW</v>
      </c>
      <c r="D331" t="str">
        <f t="shared" si="65"/>
        <v>F</v>
      </c>
      <c r="E331" t="str">
        <f>IF(ISNUMBER(SEARCH("/",'QMJHL Raw'!D331)),"Multiple",'QMJHL Raw'!D331)</f>
        <v>ROU</v>
      </c>
      <c r="F331" s="2">
        <f ca="1">ROUNDDOWN('QMJHL Raw'!E331+((TODAY()-42993)/365),0)</f>
        <v>18</v>
      </c>
      <c r="G331">
        <f>'QMJHL Raw'!F331</f>
        <v>1</v>
      </c>
      <c r="H331" s="1">
        <f>'QMJHL Raw'!U331</f>
        <v>0</v>
      </c>
      <c r="I331" s="1">
        <f>'QMJHL Raw'!T331</f>
        <v>0</v>
      </c>
      <c r="J331">
        <f>'QMJHL Raw'!AH331</f>
        <v>0</v>
      </c>
      <c r="K331">
        <f>'QMJHL Raw'!AI331</f>
        <v>0</v>
      </c>
      <c r="L331" s="1" t="e">
        <f t="shared" si="66"/>
        <v>#DIV/0!</v>
      </c>
      <c r="M331" s="1" t="e">
        <f t="shared" si="67"/>
        <v>#DIV/0!</v>
      </c>
      <c r="N331">
        <f>'QMJHL Raw'!L331</f>
        <v>0</v>
      </c>
      <c r="O331" s="1" t="e">
        <f t="shared" si="68"/>
        <v>#DIV/0!</v>
      </c>
      <c r="P331">
        <f>'QMJHL Raw'!AK331</f>
        <v>0</v>
      </c>
      <c r="Q331">
        <f>'QMJHL Raw'!AN331</f>
        <v>0</v>
      </c>
      <c r="R331">
        <f>'QMJHL Raw'!AQ331</f>
        <v>0</v>
      </c>
      <c r="S331" s="1" t="e">
        <f t="shared" si="69"/>
        <v>#DIV/0!</v>
      </c>
      <c r="T331" s="1" t="e">
        <f t="shared" si="70"/>
        <v>#DIV/0!</v>
      </c>
      <c r="U331" s="1" t="e">
        <f t="shared" si="71"/>
        <v>#DIV/0!</v>
      </c>
      <c r="V331">
        <f>'QMJHL Raw'!J331</f>
        <v>0</v>
      </c>
      <c r="W331" s="1" t="e">
        <f t="shared" si="72"/>
        <v>#DIV/0!</v>
      </c>
      <c r="X331">
        <f>'QMJHL Raw'!G331</f>
        <v>0</v>
      </c>
      <c r="Y331" s="1" t="e">
        <f t="shared" si="73"/>
        <v>#DIV/0!</v>
      </c>
      <c r="Z331">
        <f>'QMJHL Raw'!AJ331</f>
        <v>0</v>
      </c>
      <c r="AA331">
        <f>'QMJHL Raw'!AM331</f>
        <v>0</v>
      </c>
      <c r="AB331">
        <f>'QMJHL Raw'!AP331</f>
        <v>0</v>
      </c>
      <c r="AC331" s="1">
        <f t="shared" si="74"/>
        <v>0</v>
      </c>
      <c r="AD331" s="1" t="e">
        <f t="shared" si="75"/>
        <v>#DIV/0!</v>
      </c>
      <c r="AE331" s="1" t="e">
        <f t="shared" si="76"/>
        <v>#DIV/0!</v>
      </c>
      <c r="AF331" s="1" t="e">
        <f t="shared" si="77"/>
        <v>#DIV/0!</v>
      </c>
      <c r="AG331">
        <f>'QMJHL Raw'!AB331</f>
        <v>0</v>
      </c>
      <c r="AH331">
        <f>'QMJHL Raw'!AC331</f>
        <v>0</v>
      </c>
      <c r="AI331">
        <f>'QMJHL Raw'!AD331</f>
        <v>0</v>
      </c>
      <c r="AJ331">
        <f>'QMJHL Raw'!AE331</f>
        <v>0</v>
      </c>
    </row>
    <row r="332" spans="1:36" x14ac:dyDescent="0.2">
      <c r="A332" t="str">
        <f>'QMJHL Raw'!B332</f>
        <v>Mederick Racicot</v>
      </c>
      <c r="B332" t="s">
        <v>1749</v>
      </c>
      <c r="C332" t="str">
        <f>'QMJHL Raw'!C332</f>
        <v>D</v>
      </c>
      <c r="D332" t="str">
        <f t="shared" si="65"/>
        <v>D</v>
      </c>
      <c r="E332" t="str">
        <f>IF(ISNUMBER(SEARCH("/",'QMJHL Raw'!D332)),"Multiple",'QMJHL Raw'!D332)</f>
        <v>VDO</v>
      </c>
      <c r="F332" s="2">
        <f ca="1">ROUNDDOWN('QMJHL Raw'!E332+((TODAY()-42993)/365),0)</f>
        <v>19</v>
      </c>
      <c r="G332">
        <f>'QMJHL Raw'!F332</f>
        <v>61</v>
      </c>
      <c r="H332" s="1">
        <f>'QMJHL Raw'!U332</f>
        <v>15.4</v>
      </c>
      <c r="I332" s="1">
        <f>'QMJHL Raw'!T332</f>
        <v>939.63</v>
      </c>
      <c r="J332">
        <f>'QMJHL Raw'!AH332</f>
        <v>45</v>
      </c>
      <c r="K332">
        <f>'QMJHL Raw'!AI332</f>
        <v>62</v>
      </c>
      <c r="L332" s="1">
        <f t="shared" si="66"/>
        <v>2.8734714728137671</v>
      </c>
      <c r="M332" s="1">
        <f t="shared" si="67"/>
        <v>3.9590051403211906</v>
      </c>
      <c r="N332">
        <f>'QMJHL Raw'!L332</f>
        <v>58</v>
      </c>
      <c r="O332" s="1">
        <f t="shared" si="68"/>
        <v>3.7035854538488557</v>
      </c>
      <c r="P332">
        <f>'QMJHL Raw'!AK332</f>
        <v>1</v>
      </c>
      <c r="Q332">
        <f>'QMJHL Raw'!AN332</f>
        <v>3</v>
      </c>
      <c r="R332">
        <f>'QMJHL Raw'!AQ332</f>
        <v>54</v>
      </c>
      <c r="S332" s="1">
        <f t="shared" si="69"/>
        <v>1.7241379310344827</v>
      </c>
      <c r="T332" s="1">
        <f t="shared" si="70"/>
        <v>5.1724137931034484</v>
      </c>
      <c r="U332" s="1">
        <f t="shared" si="71"/>
        <v>93.103448275862064</v>
      </c>
      <c r="V332">
        <f>'QMJHL Raw'!J332</f>
        <v>12</v>
      </c>
      <c r="W332" s="1">
        <f t="shared" si="72"/>
        <v>0.76625905941700467</v>
      </c>
      <c r="X332">
        <f>'QMJHL Raw'!G332</f>
        <v>6</v>
      </c>
      <c r="Y332" s="1">
        <f t="shared" si="73"/>
        <v>0.38312952970850234</v>
      </c>
      <c r="Z332">
        <f>'QMJHL Raw'!AJ332</f>
        <v>1</v>
      </c>
      <c r="AA332">
        <f>'QMJHL Raw'!AM332</f>
        <v>3</v>
      </c>
      <c r="AB332">
        <f>'QMJHL Raw'!AP332</f>
        <v>2</v>
      </c>
      <c r="AC332" s="1">
        <f t="shared" si="74"/>
        <v>4.1790061796087477</v>
      </c>
      <c r="AD332" s="1">
        <f t="shared" si="75"/>
        <v>0.26685011204040404</v>
      </c>
      <c r="AE332" s="1">
        <f t="shared" si="76"/>
        <v>10.344827586206897</v>
      </c>
      <c r="AF332" s="1">
        <f t="shared" si="77"/>
        <v>7.2051830682909435</v>
      </c>
      <c r="AG332">
        <f>'QMJHL Raw'!AB332</f>
        <v>12.64</v>
      </c>
      <c r="AH332">
        <f>'QMJHL Raw'!AC332</f>
        <v>13.17</v>
      </c>
      <c r="AI332">
        <f>'QMJHL Raw'!AD332</f>
        <v>35.71</v>
      </c>
      <c r="AJ332">
        <f>'QMJHL Raw'!AE332</f>
        <v>52.77</v>
      </c>
    </row>
    <row r="333" spans="1:36" x14ac:dyDescent="0.2">
      <c r="A333" t="str">
        <f>'QMJHL Raw'!B333</f>
        <v>Merrick Rippon</v>
      </c>
      <c r="B333" t="s">
        <v>1749</v>
      </c>
      <c r="C333" t="str">
        <f>'QMJHL Raw'!C333</f>
        <v>D</v>
      </c>
      <c r="D333" t="str">
        <f t="shared" si="65"/>
        <v>D</v>
      </c>
      <c r="E333" t="str">
        <f>IF(ISNUMBER(SEARCH("/",'QMJHL Raw'!D333)),"Multiple",'QMJHL Raw'!D333)</f>
        <v>OTT</v>
      </c>
      <c r="F333" s="2">
        <f ca="1">ROUNDDOWN('QMJHL Raw'!E333+((TODAY()-42993)/365),0)</f>
        <v>18</v>
      </c>
      <c r="G333">
        <f>'QMJHL Raw'!F333</f>
        <v>1</v>
      </c>
      <c r="H333" s="1">
        <f>'QMJHL Raw'!U333</f>
        <v>10.119999999999999</v>
      </c>
      <c r="I333" s="1">
        <f>'QMJHL Raw'!T333</f>
        <v>10.119999999999999</v>
      </c>
      <c r="J333">
        <f>'QMJHL Raw'!AH333</f>
        <v>1</v>
      </c>
      <c r="K333">
        <f>'QMJHL Raw'!AI333</f>
        <v>0</v>
      </c>
      <c r="L333" s="1">
        <f t="shared" si="66"/>
        <v>5.9288537549407119</v>
      </c>
      <c r="M333" s="1">
        <f t="shared" si="67"/>
        <v>0</v>
      </c>
      <c r="N333">
        <f>'QMJHL Raw'!L333</f>
        <v>0</v>
      </c>
      <c r="O333" s="1">
        <f t="shared" si="68"/>
        <v>0</v>
      </c>
      <c r="P333">
        <f>'QMJHL Raw'!AK333</f>
        <v>0</v>
      </c>
      <c r="Q333">
        <f>'QMJHL Raw'!AN333</f>
        <v>0</v>
      </c>
      <c r="R333">
        <f>'QMJHL Raw'!AQ333</f>
        <v>0</v>
      </c>
      <c r="S333" s="1" t="e">
        <f t="shared" si="69"/>
        <v>#DIV/0!</v>
      </c>
      <c r="T333" s="1" t="e">
        <f t="shared" si="70"/>
        <v>#DIV/0!</v>
      </c>
      <c r="U333" s="1" t="e">
        <f t="shared" si="71"/>
        <v>#DIV/0!</v>
      </c>
      <c r="V333">
        <f>'QMJHL Raw'!J333</f>
        <v>1</v>
      </c>
      <c r="W333" s="1">
        <f t="shared" si="72"/>
        <v>5.9288537549407119</v>
      </c>
      <c r="X333">
        <f>'QMJHL Raw'!G333</f>
        <v>0</v>
      </c>
      <c r="Y333" s="1">
        <f t="shared" si="73"/>
        <v>0</v>
      </c>
      <c r="Z333">
        <f>'QMJHL Raw'!AJ333</f>
        <v>0</v>
      </c>
      <c r="AA333">
        <f>'QMJHL Raw'!AM333</f>
        <v>0</v>
      </c>
      <c r="AB333">
        <f>'QMJHL Raw'!AP333</f>
        <v>0</v>
      </c>
      <c r="AC333" s="1">
        <f t="shared" si="74"/>
        <v>0</v>
      </c>
      <c r="AD333" s="1">
        <f t="shared" si="75"/>
        <v>0</v>
      </c>
      <c r="AE333" s="1" t="e">
        <f t="shared" si="76"/>
        <v>#DIV/0!</v>
      </c>
      <c r="AF333" s="1" t="e">
        <f t="shared" si="77"/>
        <v>#DIV/0!</v>
      </c>
      <c r="AG333">
        <f>'QMJHL Raw'!AB333</f>
        <v>18.39</v>
      </c>
      <c r="AH333">
        <f>'QMJHL Raw'!AC333</f>
        <v>11.29</v>
      </c>
      <c r="AI333">
        <f>'QMJHL Raw'!AD333</f>
        <v>59.17</v>
      </c>
      <c r="AJ333">
        <f>'QMJHL Raw'!AE333</f>
        <v>51.82</v>
      </c>
    </row>
    <row r="334" spans="1:36" x14ac:dyDescent="0.2">
      <c r="A334" t="str">
        <f>'QMJHL Raw'!B334</f>
        <v>Metis Roelens</v>
      </c>
      <c r="B334" t="s">
        <v>1749</v>
      </c>
      <c r="C334" t="str">
        <f>'QMJHL Raw'!C334</f>
        <v>C</v>
      </c>
      <c r="D334" t="str">
        <f t="shared" si="65"/>
        <v>F</v>
      </c>
      <c r="E334" t="str">
        <f>IF(ISNUMBER(SEARCH("/",'QMJHL Raw'!D334)),"Multiple",'QMJHL Raw'!D334)</f>
        <v>GAT</v>
      </c>
      <c r="F334" s="2">
        <f ca="1">ROUNDDOWN('QMJHL Raw'!E334+((TODAY()-42993)/365),0)</f>
        <v>17</v>
      </c>
      <c r="G334">
        <f>'QMJHL Raw'!F334</f>
        <v>59</v>
      </c>
      <c r="H334" s="1">
        <f>'QMJHL Raw'!U334</f>
        <v>10.86</v>
      </c>
      <c r="I334" s="1">
        <f>'QMJHL Raw'!T334</f>
        <v>640.99</v>
      </c>
      <c r="J334">
        <f>'QMJHL Raw'!AH334</f>
        <v>25</v>
      </c>
      <c r="K334">
        <f>'QMJHL Raw'!AI334</f>
        <v>25</v>
      </c>
      <c r="L334" s="1">
        <f t="shared" si="66"/>
        <v>2.3401301112341848</v>
      </c>
      <c r="M334" s="1">
        <f t="shared" si="67"/>
        <v>2.3401301112341848</v>
      </c>
      <c r="N334">
        <f>'QMJHL Raw'!L334</f>
        <v>33</v>
      </c>
      <c r="O334" s="1">
        <f t="shared" si="68"/>
        <v>3.0889717468291238</v>
      </c>
      <c r="P334">
        <f>'QMJHL Raw'!AK334</f>
        <v>4</v>
      </c>
      <c r="Q334">
        <f>'QMJHL Raw'!AN334</f>
        <v>6</v>
      </c>
      <c r="R334">
        <f>'QMJHL Raw'!AQ334</f>
        <v>23</v>
      </c>
      <c r="S334" s="1">
        <f t="shared" si="69"/>
        <v>12.121212121212121</v>
      </c>
      <c r="T334" s="1">
        <f t="shared" si="70"/>
        <v>18.181818181818183</v>
      </c>
      <c r="U334" s="1">
        <f t="shared" si="71"/>
        <v>69.696969696969703</v>
      </c>
      <c r="V334">
        <f>'QMJHL Raw'!J334</f>
        <v>7</v>
      </c>
      <c r="W334" s="1">
        <f t="shared" si="72"/>
        <v>0.65523643114557173</v>
      </c>
      <c r="X334">
        <f>'QMJHL Raw'!G334</f>
        <v>4</v>
      </c>
      <c r="Y334" s="1">
        <f t="shared" si="73"/>
        <v>0.3744208177974695</v>
      </c>
      <c r="Z334">
        <f>'QMJHL Raw'!AJ334</f>
        <v>2</v>
      </c>
      <c r="AA334">
        <f>'QMJHL Raw'!AM334</f>
        <v>1</v>
      </c>
      <c r="AB334">
        <f>'QMJHL Raw'!AP334</f>
        <v>1</v>
      </c>
      <c r="AC334" s="1">
        <f t="shared" si="74"/>
        <v>3.5162274945277101</v>
      </c>
      <c r="AD334" s="1">
        <f t="shared" si="75"/>
        <v>0.3291371935157531</v>
      </c>
      <c r="AE334" s="1">
        <f t="shared" si="76"/>
        <v>12.121212121212121</v>
      </c>
      <c r="AF334" s="1">
        <f t="shared" si="77"/>
        <v>10.655234831902153</v>
      </c>
      <c r="AG334">
        <f>'QMJHL Raw'!AB334</f>
        <v>12.69</v>
      </c>
      <c r="AH334">
        <f>'QMJHL Raw'!AC334</f>
        <v>13.32</v>
      </c>
      <c r="AI334">
        <f>'QMJHL Raw'!AD334</f>
        <v>51.41</v>
      </c>
      <c r="AJ334">
        <f>'QMJHL Raw'!AE334</f>
        <v>52.44</v>
      </c>
    </row>
    <row r="335" spans="1:36" x14ac:dyDescent="0.2">
      <c r="A335" t="str">
        <f>'QMJHL Raw'!B335</f>
        <v>Michael Kemp</v>
      </c>
      <c r="B335" t="s">
        <v>1749</v>
      </c>
      <c r="C335" t="str">
        <f>'QMJHL Raw'!C335</f>
        <v>D</v>
      </c>
      <c r="D335" t="str">
        <f t="shared" si="65"/>
        <v>D</v>
      </c>
      <c r="E335" t="str">
        <f>IF(ISNUMBER(SEARCH("/",'QMJHL Raw'!D335)),"Multiple",'QMJHL Raw'!D335)</f>
        <v>BLB</v>
      </c>
      <c r="F335" s="2">
        <f ca="1">ROUNDDOWN('QMJHL Raw'!E335+((TODAY()-42993)/365),0)</f>
        <v>20</v>
      </c>
      <c r="G335">
        <f>'QMJHL Raw'!F335</f>
        <v>46</v>
      </c>
      <c r="H335" s="1">
        <f>'QMJHL Raw'!U335</f>
        <v>14.84</v>
      </c>
      <c r="I335" s="1">
        <f>'QMJHL Raw'!T335</f>
        <v>682.49</v>
      </c>
      <c r="J335">
        <f>'QMJHL Raw'!AH335</f>
        <v>33</v>
      </c>
      <c r="K335">
        <f>'QMJHL Raw'!AI335</f>
        <v>32</v>
      </c>
      <c r="L335" s="1">
        <f t="shared" si="66"/>
        <v>2.9011414086653282</v>
      </c>
      <c r="M335" s="1">
        <f t="shared" si="67"/>
        <v>2.8132280326451666</v>
      </c>
      <c r="N335">
        <f>'QMJHL Raw'!L335</f>
        <v>41</v>
      </c>
      <c r="O335" s="1">
        <f t="shared" si="68"/>
        <v>3.60444841682662</v>
      </c>
      <c r="P335">
        <f>'QMJHL Raw'!AK335</f>
        <v>0</v>
      </c>
      <c r="Q335">
        <f>'QMJHL Raw'!AN335</f>
        <v>0</v>
      </c>
      <c r="R335">
        <f>'QMJHL Raw'!AQ335</f>
        <v>41</v>
      </c>
      <c r="S335" s="1">
        <f t="shared" si="69"/>
        <v>0</v>
      </c>
      <c r="T335" s="1">
        <f t="shared" si="70"/>
        <v>0</v>
      </c>
      <c r="U335" s="1">
        <f t="shared" si="71"/>
        <v>100</v>
      </c>
      <c r="V335">
        <f>'QMJHL Raw'!J335</f>
        <v>9</v>
      </c>
      <c r="W335" s="1">
        <f t="shared" si="72"/>
        <v>0.79122038418145313</v>
      </c>
      <c r="X335">
        <f>'QMJHL Raw'!G335</f>
        <v>5</v>
      </c>
      <c r="Y335" s="1">
        <f t="shared" si="73"/>
        <v>0.43956688010080736</v>
      </c>
      <c r="Z335">
        <f>'QMJHL Raw'!AJ335</f>
        <v>0</v>
      </c>
      <c r="AA335">
        <f>'QMJHL Raw'!AM335</f>
        <v>0</v>
      </c>
      <c r="AB335">
        <f>'QMJHL Raw'!AP335</f>
        <v>5</v>
      </c>
      <c r="AC335" s="1">
        <f t="shared" si="74"/>
        <v>2.5762493902709416</v>
      </c>
      <c r="AD335" s="1">
        <f t="shared" si="75"/>
        <v>0.22648678136860098</v>
      </c>
      <c r="AE335" s="1">
        <f t="shared" si="76"/>
        <v>12.195121951219512</v>
      </c>
      <c r="AF335" s="1">
        <f t="shared" si="77"/>
        <v>6.2835350982218081</v>
      </c>
      <c r="AG335">
        <f>'QMJHL Raw'!AB335</f>
        <v>13.34</v>
      </c>
      <c r="AH335">
        <f>'QMJHL Raw'!AC335</f>
        <v>13.19</v>
      </c>
      <c r="AI335">
        <f>'QMJHL Raw'!AD335</f>
        <v>57.94</v>
      </c>
      <c r="AJ335">
        <f>'QMJHL Raw'!AE335</f>
        <v>51.44</v>
      </c>
    </row>
    <row r="336" spans="1:36" x14ac:dyDescent="0.2">
      <c r="A336" t="str">
        <f>'QMJHL Raw'!B336</f>
        <v>Michal Ivan</v>
      </c>
      <c r="B336" t="s">
        <v>1749</v>
      </c>
      <c r="C336" t="str">
        <f>'QMJHL Raw'!C336</f>
        <v>D</v>
      </c>
      <c r="D336" t="str">
        <f t="shared" si="65"/>
        <v>D</v>
      </c>
      <c r="E336" t="str">
        <f>IF(ISNUMBER(SEARCH("/",'QMJHL Raw'!D336)),"Multiple",'QMJHL Raw'!D336)</f>
        <v>BAT</v>
      </c>
      <c r="F336" s="2">
        <f ca="1">ROUNDDOWN('QMJHL Raw'!E336+((TODAY()-42993)/365),0)</f>
        <v>18</v>
      </c>
      <c r="G336">
        <f>'QMJHL Raw'!F336</f>
        <v>48</v>
      </c>
      <c r="H336" s="1">
        <f>'QMJHL Raw'!U336</f>
        <v>14.08</v>
      </c>
      <c r="I336" s="1">
        <f>'QMJHL Raw'!T336</f>
        <v>676.02</v>
      </c>
      <c r="J336">
        <f>'QMJHL Raw'!AH336</f>
        <v>43</v>
      </c>
      <c r="K336">
        <f>'QMJHL Raw'!AI336</f>
        <v>28</v>
      </c>
      <c r="L336" s="1">
        <f t="shared" si="66"/>
        <v>3.8164551344634776</v>
      </c>
      <c r="M336" s="1">
        <f t="shared" si="67"/>
        <v>2.4851335759297064</v>
      </c>
      <c r="N336">
        <f>'QMJHL Raw'!L336</f>
        <v>33</v>
      </c>
      <c r="O336" s="1">
        <f t="shared" si="68"/>
        <v>2.9289074287742967</v>
      </c>
      <c r="P336">
        <f>'QMJHL Raw'!AK336</f>
        <v>2</v>
      </c>
      <c r="Q336">
        <f>'QMJHL Raw'!AN336</f>
        <v>4</v>
      </c>
      <c r="R336">
        <f>'QMJHL Raw'!AQ336</f>
        <v>27</v>
      </c>
      <c r="S336" s="1">
        <f t="shared" si="69"/>
        <v>6.0606060606060606</v>
      </c>
      <c r="T336" s="1">
        <f t="shared" si="70"/>
        <v>12.121212121212121</v>
      </c>
      <c r="U336" s="1">
        <f t="shared" si="71"/>
        <v>81.818181818181827</v>
      </c>
      <c r="V336">
        <f>'QMJHL Raw'!J336</f>
        <v>8</v>
      </c>
      <c r="W336" s="1">
        <f t="shared" si="72"/>
        <v>0.71003816455134472</v>
      </c>
      <c r="X336">
        <f>'QMJHL Raw'!G336</f>
        <v>3</v>
      </c>
      <c r="Y336" s="1">
        <f t="shared" si="73"/>
        <v>0.26626431170675424</v>
      </c>
      <c r="Z336">
        <f>'QMJHL Raw'!AJ336</f>
        <v>1</v>
      </c>
      <c r="AA336">
        <f>'QMJHL Raw'!AM336</f>
        <v>0</v>
      </c>
      <c r="AB336">
        <f>'QMJHL Raw'!AP336</f>
        <v>2</v>
      </c>
      <c r="AC336" s="1">
        <f t="shared" si="74"/>
        <v>2.9108241015447671</v>
      </c>
      <c r="AD336" s="1">
        <f t="shared" si="75"/>
        <v>0.25834952529908295</v>
      </c>
      <c r="AE336" s="1">
        <f t="shared" si="76"/>
        <v>9.0909090909090917</v>
      </c>
      <c r="AF336" s="1">
        <f t="shared" si="77"/>
        <v>8.8206790955902026</v>
      </c>
      <c r="AG336">
        <f>'QMJHL Raw'!AB336</f>
        <v>13.8</v>
      </c>
      <c r="AH336">
        <f>'QMJHL Raw'!AC336</f>
        <v>13.17</v>
      </c>
      <c r="AI336">
        <f>'QMJHL Raw'!AD336</f>
        <v>60.79</v>
      </c>
      <c r="AJ336">
        <f>'QMJHL Raw'!AE336</f>
        <v>48.43</v>
      </c>
    </row>
    <row r="337" spans="1:36" x14ac:dyDescent="0.2">
      <c r="A337" t="str">
        <f>'QMJHL Raw'!B337</f>
        <v>Mika Cyr</v>
      </c>
      <c r="B337" t="s">
        <v>1749</v>
      </c>
      <c r="C337" t="str">
        <f>'QMJHL Raw'!C337</f>
        <v>C</v>
      </c>
      <c r="D337" t="str">
        <f t="shared" si="65"/>
        <v>F</v>
      </c>
      <c r="E337" t="str">
        <f>IF(ISNUMBER(SEARCH("/",'QMJHL Raw'!D337)),"Multiple",'QMJHL Raw'!D337)</f>
        <v>MON</v>
      </c>
      <c r="F337" s="2">
        <f ca="1">ROUNDDOWN('QMJHL Raw'!E337+((TODAY()-42993)/365),0)</f>
        <v>18</v>
      </c>
      <c r="G337">
        <f>'QMJHL Raw'!F337</f>
        <v>44</v>
      </c>
      <c r="H337" s="1">
        <f>'QMJHL Raw'!U337</f>
        <v>12.1</v>
      </c>
      <c r="I337" s="1">
        <f>'QMJHL Raw'!T337</f>
        <v>532.6</v>
      </c>
      <c r="J337">
        <f>'QMJHL Raw'!AH337</f>
        <v>31</v>
      </c>
      <c r="K337">
        <f>'QMJHL Raw'!AI337</f>
        <v>25</v>
      </c>
      <c r="L337" s="1">
        <f t="shared" si="66"/>
        <v>3.4923019151333081</v>
      </c>
      <c r="M337" s="1">
        <f t="shared" si="67"/>
        <v>2.8163725122042806</v>
      </c>
      <c r="N337">
        <f>'QMJHL Raw'!L337</f>
        <v>96</v>
      </c>
      <c r="O337" s="1">
        <f t="shared" si="68"/>
        <v>10.814870446864438</v>
      </c>
      <c r="P337">
        <f>'QMJHL Raw'!AK337</f>
        <v>9</v>
      </c>
      <c r="Q337">
        <f>'QMJHL Raw'!AN337</f>
        <v>22</v>
      </c>
      <c r="R337">
        <f>'QMJHL Raw'!AQ337</f>
        <v>65</v>
      </c>
      <c r="S337" s="1">
        <f t="shared" si="69"/>
        <v>9.375</v>
      </c>
      <c r="T337" s="1">
        <f t="shared" si="70"/>
        <v>22.916666666666664</v>
      </c>
      <c r="U337" s="1">
        <f t="shared" si="71"/>
        <v>67.708333333333343</v>
      </c>
      <c r="V337">
        <f>'QMJHL Raw'!J337</f>
        <v>17</v>
      </c>
      <c r="W337" s="1">
        <f t="shared" si="72"/>
        <v>1.915133308298911</v>
      </c>
      <c r="X337">
        <f>'QMJHL Raw'!G337</f>
        <v>13</v>
      </c>
      <c r="Y337" s="1">
        <f t="shared" si="73"/>
        <v>1.4645137063462259</v>
      </c>
      <c r="Z337">
        <f>'QMJHL Raw'!AJ337</f>
        <v>1</v>
      </c>
      <c r="AA337">
        <f>'QMJHL Raw'!AM337</f>
        <v>3</v>
      </c>
      <c r="AB337">
        <f>'QMJHL Raw'!AP337</f>
        <v>9</v>
      </c>
      <c r="AC337" s="1">
        <f t="shared" si="74"/>
        <v>10.263560782682257</v>
      </c>
      <c r="AD337" s="1">
        <f t="shared" si="75"/>
        <v>1.1562404186273665</v>
      </c>
      <c r="AE337" s="1">
        <f t="shared" si="76"/>
        <v>13.541666666666666</v>
      </c>
      <c r="AF337" s="1">
        <f t="shared" si="77"/>
        <v>10.691209148627351</v>
      </c>
      <c r="AG337">
        <f>'QMJHL Raw'!AB337</f>
        <v>13.5</v>
      </c>
      <c r="AH337">
        <f>'QMJHL Raw'!AC337</f>
        <v>13.33</v>
      </c>
      <c r="AI337">
        <f>'QMJHL Raw'!AD337</f>
        <v>48.4</v>
      </c>
      <c r="AJ337">
        <f>'QMJHL Raw'!AE337</f>
        <v>49.32</v>
      </c>
    </row>
    <row r="338" spans="1:36" x14ac:dyDescent="0.2">
      <c r="A338" t="str">
        <f>'QMJHL Raw'!B338</f>
        <v>Mikael Robidoux</v>
      </c>
      <c r="B338" t="s">
        <v>1749</v>
      </c>
      <c r="C338" t="str">
        <f>'QMJHL Raw'!C338</f>
        <v>RW</v>
      </c>
      <c r="D338" t="str">
        <f t="shared" si="65"/>
        <v>F</v>
      </c>
      <c r="E338" t="str">
        <f>IF(ISNUMBER(SEARCH("/",'QMJHL Raw'!D338)),"Multiple",'QMJHL Raw'!D338)</f>
        <v>QUE</v>
      </c>
      <c r="F338" s="2">
        <f ca="1">ROUNDDOWN('QMJHL Raw'!E338+((TODAY()-42993)/365),0)</f>
        <v>19</v>
      </c>
      <c r="G338">
        <f>'QMJHL Raw'!F338</f>
        <v>41</v>
      </c>
      <c r="H338" s="1">
        <f>'QMJHL Raw'!U338</f>
        <v>9.5299999999999994</v>
      </c>
      <c r="I338" s="1">
        <f>'QMJHL Raw'!T338</f>
        <v>390.64</v>
      </c>
      <c r="J338">
        <f>'QMJHL Raw'!AH338</f>
        <v>19</v>
      </c>
      <c r="K338">
        <f>'QMJHL Raw'!AI338</f>
        <v>8</v>
      </c>
      <c r="L338" s="1">
        <f t="shared" si="66"/>
        <v>2.9182879377431905</v>
      </c>
      <c r="M338" s="1">
        <f t="shared" si="67"/>
        <v>1.2287528158918699</v>
      </c>
      <c r="N338">
        <f>'QMJHL Raw'!L338</f>
        <v>35</v>
      </c>
      <c r="O338" s="1">
        <f t="shared" si="68"/>
        <v>5.3757935695269303</v>
      </c>
      <c r="P338">
        <f>'QMJHL Raw'!AK338</f>
        <v>6</v>
      </c>
      <c r="Q338">
        <f>'QMJHL Raw'!AN338</f>
        <v>9</v>
      </c>
      <c r="R338">
        <f>'QMJHL Raw'!AQ338</f>
        <v>20</v>
      </c>
      <c r="S338" s="1">
        <f t="shared" si="69"/>
        <v>17.142857142857142</v>
      </c>
      <c r="T338" s="1">
        <f t="shared" si="70"/>
        <v>25.714285714285712</v>
      </c>
      <c r="U338" s="1">
        <f t="shared" si="71"/>
        <v>57.142857142857139</v>
      </c>
      <c r="V338">
        <f>'QMJHL Raw'!J338</f>
        <v>11</v>
      </c>
      <c r="W338" s="1">
        <f t="shared" si="72"/>
        <v>1.689535121851321</v>
      </c>
      <c r="X338">
        <f>'QMJHL Raw'!G338</f>
        <v>6</v>
      </c>
      <c r="Y338" s="1">
        <f t="shared" si="73"/>
        <v>0.92156461191890238</v>
      </c>
      <c r="Z338">
        <f>'QMJHL Raw'!AJ338</f>
        <v>2</v>
      </c>
      <c r="AA338">
        <f>'QMJHL Raw'!AM338</f>
        <v>1</v>
      </c>
      <c r="AB338">
        <f>'QMJHL Raw'!AP338</f>
        <v>3</v>
      </c>
      <c r="AC338" s="1">
        <f t="shared" si="74"/>
        <v>4.3632286525494024</v>
      </c>
      <c r="AD338" s="1">
        <f t="shared" si="75"/>
        <v>0.67016618665002092</v>
      </c>
      <c r="AE338" s="1">
        <f t="shared" si="76"/>
        <v>17.142857142857142</v>
      </c>
      <c r="AF338" s="1">
        <f t="shared" si="77"/>
        <v>12.46636757871258</v>
      </c>
      <c r="AG338">
        <f>'QMJHL Raw'!AB338</f>
        <v>12.49</v>
      </c>
      <c r="AH338">
        <f>'QMJHL Raw'!AC338</f>
        <v>12.85</v>
      </c>
      <c r="AI338">
        <f>'QMJHL Raw'!AD338</f>
        <v>51.57</v>
      </c>
      <c r="AJ338">
        <f>'QMJHL Raw'!AE338</f>
        <v>52.08</v>
      </c>
    </row>
    <row r="339" spans="1:36" x14ac:dyDescent="0.2">
      <c r="A339" t="str">
        <f>'QMJHL Raw'!B339</f>
        <v>Mikhail Shestopalov</v>
      </c>
      <c r="B339" t="s">
        <v>1749</v>
      </c>
      <c r="C339" t="str">
        <f>'QMJHL Raw'!C339</f>
        <v>LW</v>
      </c>
      <c r="D339" t="str">
        <f t="shared" si="65"/>
        <v>F</v>
      </c>
      <c r="E339" t="str">
        <f>IF(ISNUMBER(SEARCH("/",'QMJHL Raw'!D339)),"Multiple",'QMJHL Raw'!D339)</f>
        <v>GAT</v>
      </c>
      <c r="F339" s="2">
        <f ca="1">ROUNDDOWN('QMJHL Raw'!E339+((TODAY()-42993)/365),0)</f>
        <v>18</v>
      </c>
      <c r="G339">
        <f>'QMJHL Raw'!F339</f>
        <v>59</v>
      </c>
      <c r="H339" s="1">
        <f>'QMJHL Raw'!U339</f>
        <v>11.13</v>
      </c>
      <c r="I339" s="1">
        <f>'QMJHL Raw'!T339</f>
        <v>656.53</v>
      </c>
      <c r="J339">
        <f>'QMJHL Raw'!AH339</f>
        <v>30</v>
      </c>
      <c r="K339">
        <f>'QMJHL Raw'!AI339</f>
        <v>20</v>
      </c>
      <c r="L339" s="1">
        <f t="shared" si="66"/>
        <v>2.7416873562518091</v>
      </c>
      <c r="M339" s="1">
        <f t="shared" si="67"/>
        <v>1.8277915708345394</v>
      </c>
      <c r="N339">
        <f>'QMJHL Raw'!L339</f>
        <v>53</v>
      </c>
      <c r="O339" s="1">
        <f t="shared" si="68"/>
        <v>4.843647662711529</v>
      </c>
      <c r="P339">
        <f>'QMJHL Raw'!AK339</f>
        <v>4</v>
      </c>
      <c r="Q339">
        <f>'QMJHL Raw'!AN339</f>
        <v>11</v>
      </c>
      <c r="R339">
        <f>'QMJHL Raw'!AQ339</f>
        <v>38</v>
      </c>
      <c r="S339" s="1">
        <f t="shared" si="69"/>
        <v>7.5471698113207548</v>
      </c>
      <c r="T339" s="1">
        <f t="shared" si="70"/>
        <v>20.754716981132077</v>
      </c>
      <c r="U339" s="1">
        <f t="shared" si="71"/>
        <v>71.698113207547166</v>
      </c>
      <c r="V339">
        <f>'QMJHL Raw'!J339</f>
        <v>16</v>
      </c>
      <c r="W339" s="1">
        <f t="shared" si="72"/>
        <v>1.4622332566676315</v>
      </c>
      <c r="X339">
        <f>'QMJHL Raw'!G339</f>
        <v>4</v>
      </c>
      <c r="Y339" s="1">
        <f t="shared" si="73"/>
        <v>0.36555831416690787</v>
      </c>
      <c r="Z339">
        <f>'QMJHL Raw'!AJ339</f>
        <v>1</v>
      </c>
      <c r="AA339">
        <f>'QMJHL Raw'!AM339</f>
        <v>0</v>
      </c>
      <c r="AB339">
        <f>'QMJHL Raw'!AP339</f>
        <v>3</v>
      </c>
      <c r="AC339" s="1">
        <f t="shared" si="74"/>
        <v>5.3525698295436399</v>
      </c>
      <c r="AD339" s="1">
        <f t="shared" si="75"/>
        <v>0.48916910083715653</v>
      </c>
      <c r="AE339" s="1">
        <f t="shared" si="76"/>
        <v>7.5471698113207548</v>
      </c>
      <c r="AF339" s="1">
        <f t="shared" si="77"/>
        <v>10.09918835762951</v>
      </c>
      <c r="AG339">
        <f>'QMJHL Raw'!AB339</f>
        <v>13.65</v>
      </c>
      <c r="AH339">
        <f>'QMJHL Raw'!AC339</f>
        <v>13.49</v>
      </c>
      <c r="AI339">
        <f>'QMJHL Raw'!AD339</f>
        <v>53.98</v>
      </c>
      <c r="AJ339">
        <f>'QMJHL Raw'!AE339</f>
        <v>51.69</v>
      </c>
    </row>
    <row r="340" spans="1:36" x14ac:dyDescent="0.2">
      <c r="A340" t="str">
        <f>'QMJHL Raw'!B340</f>
        <v>Mikisiw Awashish</v>
      </c>
      <c r="B340" t="s">
        <v>1749</v>
      </c>
      <c r="C340" t="str">
        <f>'QMJHL Raw'!C340</f>
        <v>C</v>
      </c>
      <c r="D340" t="str">
        <f t="shared" si="65"/>
        <v>F</v>
      </c>
      <c r="E340" t="str">
        <f>IF(ISNUMBER(SEARCH("/",'QMJHL Raw'!D340)),"Multiple",'QMJHL Raw'!D340)</f>
        <v>CHI</v>
      </c>
      <c r="F340" s="2">
        <f ca="1">ROUNDDOWN('QMJHL Raw'!E340+((TODAY()-42993)/365),0)</f>
        <v>17</v>
      </c>
      <c r="G340">
        <f>'QMJHL Raw'!F340</f>
        <v>1</v>
      </c>
      <c r="H340" s="1">
        <f>'QMJHL Raw'!U340</f>
        <v>12.04</v>
      </c>
      <c r="I340" s="1">
        <f>'QMJHL Raw'!T340</f>
        <v>12.04</v>
      </c>
      <c r="J340">
        <f>'QMJHL Raw'!AH340</f>
        <v>0</v>
      </c>
      <c r="K340">
        <f>'QMJHL Raw'!AI340</f>
        <v>1</v>
      </c>
      <c r="L340" s="1">
        <f t="shared" si="66"/>
        <v>0</v>
      </c>
      <c r="M340" s="1">
        <f t="shared" si="67"/>
        <v>4.9833887043189371</v>
      </c>
      <c r="N340">
        <f>'QMJHL Raw'!L340</f>
        <v>0</v>
      </c>
      <c r="O340" s="1">
        <f t="shared" si="68"/>
        <v>0</v>
      </c>
      <c r="P340">
        <f>'QMJHL Raw'!AK340</f>
        <v>0</v>
      </c>
      <c r="Q340">
        <f>'QMJHL Raw'!AN340</f>
        <v>0</v>
      </c>
      <c r="R340">
        <f>'QMJHL Raw'!AQ340</f>
        <v>0</v>
      </c>
      <c r="S340" s="1" t="e">
        <f t="shared" si="69"/>
        <v>#DIV/0!</v>
      </c>
      <c r="T340" s="1" t="e">
        <f t="shared" si="70"/>
        <v>#DIV/0!</v>
      </c>
      <c r="U340" s="1" t="e">
        <f t="shared" si="71"/>
        <v>#DIV/0!</v>
      </c>
      <c r="V340">
        <f>'QMJHL Raw'!J340</f>
        <v>0</v>
      </c>
      <c r="W340" s="1">
        <f t="shared" si="72"/>
        <v>0</v>
      </c>
      <c r="X340">
        <f>'QMJHL Raw'!G340</f>
        <v>0</v>
      </c>
      <c r="Y340" s="1">
        <f t="shared" si="73"/>
        <v>0</v>
      </c>
      <c r="Z340">
        <f>'QMJHL Raw'!AJ340</f>
        <v>0</v>
      </c>
      <c r="AA340">
        <f>'QMJHL Raw'!AM340</f>
        <v>0</v>
      </c>
      <c r="AB340">
        <f>'QMJHL Raw'!AP340</f>
        <v>0</v>
      </c>
      <c r="AC340" s="1">
        <f t="shared" si="74"/>
        <v>0</v>
      </c>
      <c r="AD340" s="1">
        <f t="shared" si="75"/>
        <v>0</v>
      </c>
      <c r="AE340" s="1" t="e">
        <f t="shared" si="76"/>
        <v>#DIV/0!</v>
      </c>
      <c r="AF340" s="1" t="e">
        <f t="shared" si="77"/>
        <v>#DIV/0!</v>
      </c>
      <c r="AG340">
        <f>'QMJHL Raw'!AB340</f>
        <v>14.01</v>
      </c>
      <c r="AH340">
        <f>'QMJHL Raw'!AC340</f>
        <v>13.24</v>
      </c>
      <c r="AI340">
        <f>'QMJHL Raw'!AD340</f>
        <v>64.92</v>
      </c>
      <c r="AJ340">
        <f>'QMJHL Raw'!AE340</f>
        <v>43.6</v>
      </c>
    </row>
    <row r="341" spans="1:36" x14ac:dyDescent="0.2">
      <c r="A341" t="str">
        <f>'QMJHL Raw'!B341</f>
        <v>Mitchell Balmas</v>
      </c>
      <c r="B341" t="s">
        <v>1749</v>
      </c>
      <c r="C341" t="str">
        <f>'QMJHL Raw'!C341</f>
        <v>LW</v>
      </c>
      <c r="D341" t="str">
        <f t="shared" si="65"/>
        <v>F</v>
      </c>
      <c r="E341" t="str">
        <f>IF(ISNUMBER(SEARCH("/",'QMJHL Raw'!D341)),"Multiple",'QMJHL Raw'!D341)</f>
        <v>Multiple</v>
      </c>
      <c r="F341" s="2">
        <f ca="1">ROUNDDOWN('QMJHL Raw'!E341+((TODAY()-42993)/365),0)</f>
        <v>20</v>
      </c>
      <c r="G341">
        <f>'QMJHL Raw'!F341</f>
        <v>68</v>
      </c>
      <c r="H341" s="1">
        <f>'QMJHL Raw'!U341</f>
        <v>15.78</v>
      </c>
      <c r="I341" s="1">
        <f>'QMJHL Raw'!T341</f>
        <v>1073.3599999999999</v>
      </c>
      <c r="J341">
        <f>'QMJHL Raw'!AH341</f>
        <v>63</v>
      </c>
      <c r="K341">
        <f>'QMJHL Raw'!AI341</f>
        <v>40</v>
      </c>
      <c r="L341" s="1">
        <f t="shared" si="66"/>
        <v>3.5216516359841994</v>
      </c>
      <c r="M341" s="1">
        <f t="shared" si="67"/>
        <v>2.2359692926883805</v>
      </c>
      <c r="N341">
        <f>'QMJHL Raw'!L341</f>
        <v>180</v>
      </c>
      <c r="O341" s="1">
        <f t="shared" si="68"/>
        <v>10.061861817097713</v>
      </c>
      <c r="P341">
        <f>'QMJHL Raw'!AK341</f>
        <v>14</v>
      </c>
      <c r="Q341">
        <f>'QMJHL Raw'!AN341</f>
        <v>39</v>
      </c>
      <c r="R341">
        <f>'QMJHL Raw'!AQ341</f>
        <v>127</v>
      </c>
      <c r="S341" s="1">
        <f t="shared" si="69"/>
        <v>7.7777777777777777</v>
      </c>
      <c r="T341" s="1">
        <f t="shared" si="70"/>
        <v>21.666666666666668</v>
      </c>
      <c r="U341" s="1">
        <f t="shared" si="71"/>
        <v>70.555555555555557</v>
      </c>
      <c r="V341">
        <f>'QMJHL Raw'!J341</f>
        <v>35</v>
      </c>
      <c r="W341" s="1">
        <f t="shared" si="72"/>
        <v>1.9564731311023329</v>
      </c>
      <c r="X341">
        <f>'QMJHL Raw'!G341</f>
        <v>26</v>
      </c>
      <c r="Y341" s="1">
        <f t="shared" si="73"/>
        <v>1.4533800402474473</v>
      </c>
      <c r="Z341">
        <f>'QMJHL Raw'!AJ341</f>
        <v>4</v>
      </c>
      <c r="AA341">
        <f>'QMJHL Raw'!AM341</f>
        <v>6</v>
      </c>
      <c r="AB341">
        <f>'QMJHL Raw'!AP341</f>
        <v>16</v>
      </c>
      <c r="AC341" s="1">
        <f t="shared" si="74"/>
        <v>18.446363504537697</v>
      </c>
      <c r="AD341" s="1">
        <f t="shared" si="75"/>
        <v>1.0311375589478478</v>
      </c>
      <c r="AE341" s="1">
        <f t="shared" si="76"/>
        <v>14.444444444444443</v>
      </c>
      <c r="AF341" s="1">
        <f t="shared" si="77"/>
        <v>10.247979724743164</v>
      </c>
      <c r="AG341">
        <f>'QMJHL Raw'!AB341</f>
        <v>14.1</v>
      </c>
      <c r="AH341">
        <f>'QMJHL Raw'!AC341</f>
        <v>13.82</v>
      </c>
      <c r="AI341">
        <f>'QMJHL Raw'!AD341</f>
        <v>59.03</v>
      </c>
      <c r="AJ341">
        <f>'QMJHL Raw'!AE341</f>
        <v>48.29</v>
      </c>
    </row>
    <row r="342" spans="1:36" x14ac:dyDescent="0.2">
      <c r="A342" t="str">
        <f>'QMJHL Raw'!B342</f>
        <v>Mitchell Hoelscher</v>
      </c>
      <c r="B342" t="s">
        <v>1749</v>
      </c>
      <c r="C342" t="str">
        <f>'QMJHL Raw'!C342</f>
        <v>C</v>
      </c>
      <c r="D342" t="str">
        <f t="shared" si="65"/>
        <v>F</v>
      </c>
      <c r="E342" t="str">
        <f>IF(ISNUMBER(SEARCH("/",'QMJHL Raw'!D342)),"Multiple",'QMJHL Raw'!D342)</f>
        <v>OTT</v>
      </c>
      <c r="F342" s="2">
        <f ca="1">ROUNDDOWN('QMJHL Raw'!E342+((TODAY()-42993)/365),0)</f>
        <v>2017</v>
      </c>
      <c r="G342">
        <f>'QMJHL Raw'!F342</f>
        <v>2</v>
      </c>
      <c r="H342" s="1">
        <f>'QMJHL Raw'!U342</f>
        <v>11.66</v>
      </c>
      <c r="I342" s="1">
        <f>'QMJHL Raw'!T342</f>
        <v>23.32</v>
      </c>
      <c r="J342">
        <f>'QMJHL Raw'!AH342</f>
        <v>2</v>
      </c>
      <c r="K342">
        <f>'QMJHL Raw'!AI342</f>
        <v>0</v>
      </c>
      <c r="L342" s="1">
        <f t="shared" si="66"/>
        <v>5.1457975986277873</v>
      </c>
      <c r="M342" s="1">
        <f t="shared" si="67"/>
        <v>0</v>
      </c>
      <c r="N342">
        <f>'QMJHL Raw'!L342</f>
        <v>3</v>
      </c>
      <c r="O342" s="1">
        <f t="shared" si="68"/>
        <v>7.7186963979416809</v>
      </c>
      <c r="P342">
        <f>'QMJHL Raw'!AK342</f>
        <v>1</v>
      </c>
      <c r="Q342">
        <f>'QMJHL Raw'!AN342</f>
        <v>1</v>
      </c>
      <c r="R342">
        <f>'QMJHL Raw'!AQ342</f>
        <v>1</v>
      </c>
      <c r="S342" s="1">
        <f t="shared" si="69"/>
        <v>33.333333333333329</v>
      </c>
      <c r="T342" s="1">
        <f t="shared" si="70"/>
        <v>33.333333333333329</v>
      </c>
      <c r="U342" s="1">
        <f t="shared" si="71"/>
        <v>33.333333333333329</v>
      </c>
      <c r="V342">
        <f>'QMJHL Raw'!J342</f>
        <v>1</v>
      </c>
      <c r="W342" s="1">
        <f t="shared" si="72"/>
        <v>2.5728987993138936</v>
      </c>
      <c r="X342">
        <f>'QMJHL Raw'!G342</f>
        <v>1</v>
      </c>
      <c r="Y342" s="1">
        <f t="shared" si="73"/>
        <v>2.5728987993138936</v>
      </c>
      <c r="Z342">
        <f>'QMJHL Raw'!AJ342</f>
        <v>1</v>
      </c>
      <c r="AA342">
        <f>'QMJHL Raw'!AM342</f>
        <v>0</v>
      </c>
      <c r="AB342">
        <f>'QMJHL Raw'!AP342</f>
        <v>0</v>
      </c>
      <c r="AC342" s="1">
        <f t="shared" si="74"/>
        <v>0.49120774943812578</v>
      </c>
      <c r="AD342" s="1">
        <f t="shared" si="75"/>
        <v>1.2638278287430338</v>
      </c>
      <c r="AE342" s="1">
        <f t="shared" si="76"/>
        <v>33.333333333333329</v>
      </c>
      <c r="AF342" s="1">
        <f t="shared" si="77"/>
        <v>16.373591647937523</v>
      </c>
      <c r="AG342">
        <f>'QMJHL Raw'!AB342</f>
        <v>18.39</v>
      </c>
      <c r="AH342">
        <f>'QMJHL Raw'!AC342</f>
        <v>11.72</v>
      </c>
      <c r="AI342">
        <f>'QMJHL Raw'!AD342</f>
        <v>83.33</v>
      </c>
      <c r="AJ342">
        <f>'QMJHL Raw'!AE342</f>
        <v>50.74</v>
      </c>
    </row>
    <row r="343" spans="1:36" x14ac:dyDescent="0.2">
      <c r="A343" t="str">
        <f>'QMJHL Raw'!B343</f>
        <v>Morgan Adams-Moisan</v>
      </c>
      <c r="B343" t="s">
        <v>1749</v>
      </c>
      <c r="C343" t="str">
        <f>'QMJHL Raw'!C343</f>
        <v>RW</v>
      </c>
      <c r="D343" t="str">
        <f t="shared" si="65"/>
        <v>F</v>
      </c>
      <c r="E343" t="str">
        <f>IF(ISNUMBER(SEARCH("/",'QMJHL Raw'!D343)),"Multiple",'QMJHL Raw'!D343)</f>
        <v>DRU</v>
      </c>
      <c r="F343" s="2">
        <f ca="1">ROUNDDOWN('QMJHL Raw'!E343+((TODAY()-42993)/365),0)</f>
        <v>21</v>
      </c>
      <c r="G343">
        <f>'QMJHL Raw'!F343</f>
        <v>68</v>
      </c>
      <c r="H343" s="1">
        <f>'QMJHL Raw'!U343</f>
        <v>12.39</v>
      </c>
      <c r="I343" s="1">
        <f>'QMJHL Raw'!T343</f>
        <v>842.64</v>
      </c>
      <c r="J343">
        <f>'QMJHL Raw'!AH343</f>
        <v>53</v>
      </c>
      <c r="K343">
        <f>'QMJHL Raw'!AI343</f>
        <v>32</v>
      </c>
      <c r="L343" s="1">
        <f t="shared" si="66"/>
        <v>3.7738536029621192</v>
      </c>
      <c r="M343" s="1">
        <f t="shared" si="67"/>
        <v>2.2785531187695813</v>
      </c>
      <c r="N343">
        <f>'QMJHL Raw'!L343</f>
        <v>146</v>
      </c>
      <c r="O343" s="1">
        <f t="shared" si="68"/>
        <v>10.395898604386215</v>
      </c>
      <c r="P343">
        <f>'QMJHL Raw'!AK343</f>
        <v>19</v>
      </c>
      <c r="Q343">
        <f>'QMJHL Raw'!AN343</f>
        <v>37</v>
      </c>
      <c r="R343">
        <f>'QMJHL Raw'!AQ343</f>
        <v>90</v>
      </c>
      <c r="S343" s="1">
        <f t="shared" si="69"/>
        <v>13.013698630136986</v>
      </c>
      <c r="T343" s="1">
        <f t="shared" si="70"/>
        <v>25.342465753424658</v>
      </c>
      <c r="U343" s="1">
        <f t="shared" si="71"/>
        <v>61.643835616438359</v>
      </c>
      <c r="V343">
        <f>'QMJHL Raw'!J343</f>
        <v>37</v>
      </c>
      <c r="W343" s="1">
        <f t="shared" si="72"/>
        <v>2.6345770435773281</v>
      </c>
      <c r="X343">
        <f>'QMJHL Raw'!G343</f>
        <v>20</v>
      </c>
      <c r="Y343" s="1">
        <f t="shared" si="73"/>
        <v>1.4240956992309883</v>
      </c>
      <c r="Z343">
        <f>'QMJHL Raw'!AJ343</f>
        <v>6</v>
      </c>
      <c r="AA343">
        <f>'QMJHL Raw'!AM343</f>
        <v>7</v>
      </c>
      <c r="AB343">
        <f>'QMJHL Raw'!AP343</f>
        <v>7</v>
      </c>
      <c r="AC343" s="1">
        <f t="shared" si="74"/>
        <v>17.011980612079444</v>
      </c>
      <c r="AD343" s="1">
        <f t="shared" si="75"/>
        <v>1.2113344212531647</v>
      </c>
      <c r="AE343" s="1">
        <f t="shared" si="76"/>
        <v>13.698630136986301</v>
      </c>
      <c r="AF343" s="1">
        <f t="shared" si="77"/>
        <v>11.652041515122907</v>
      </c>
      <c r="AG343">
        <f>'QMJHL Raw'!AB343</f>
        <v>13</v>
      </c>
      <c r="AH343">
        <f>'QMJHL Raw'!AC343</f>
        <v>13.09</v>
      </c>
      <c r="AI343">
        <f>'QMJHL Raw'!AD343</f>
        <v>59.46</v>
      </c>
      <c r="AJ343">
        <f>'QMJHL Raw'!AE343</f>
        <v>48.86</v>
      </c>
    </row>
    <row r="344" spans="1:36" x14ac:dyDescent="0.2">
      <c r="A344" t="str">
        <f>'QMJHL Raw'!B344</f>
        <v>Morgan Nauss</v>
      </c>
      <c r="B344" t="s">
        <v>1749</v>
      </c>
      <c r="C344" t="str">
        <f>'QMJHL Raw'!C344</f>
        <v>D</v>
      </c>
      <c r="D344" t="str">
        <f t="shared" si="65"/>
        <v>D</v>
      </c>
      <c r="E344" t="str">
        <f>IF(ISNUMBER(SEARCH("/",'QMJHL Raw'!D344)),"Multiple",'QMJHL Raw'!D344)</f>
        <v>CHI</v>
      </c>
      <c r="F344" s="2">
        <f ca="1">ROUNDDOWN('QMJHL Raw'!E344+((TODAY()-42993)/365),0)</f>
        <v>20</v>
      </c>
      <c r="G344">
        <f>'QMJHL Raw'!F344</f>
        <v>60</v>
      </c>
      <c r="H344" s="1">
        <f>'QMJHL Raw'!U344</f>
        <v>16.23</v>
      </c>
      <c r="I344" s="1">
        <f>'QMJHL Raw'!T344</f>
        <v>973.53</v>
      </c>
      <c r="J344">
        <f>'QMJHL Raw'!AH344</f>
        <v>46</v>
      </c>
      <c r="K344">
        <f>'QMJHL Raw'!AI344</f>
        <v>55</v>
      </c>
      <c r="L344" s="1">
        <f t="shared" si="66"/>
        <v>2.8350436042032601</v>
      </c>
      <c r="M344" s="1">
        <f t="shared" si="67"/>
        <v>3.3897260485038982</v>
      </c>
      <c r="N344">
        <f>'QMJHL Raw'!L344</f>
        <v>62</v>
      </c>
      <c r="O344" s="1">
        <f t="shared" si="68"/>
        <v>3.8211457274043941</v>
      </c>
      <c r="P344">
        <f>'QMJHL Raw'!AK344</f>
        <v>2</v>
      </c>
      <c r="Q344">
        <f>'QMJHL Raw'!AN344</f>
        <v>2</v>
      </c>
      <c r="R344">
        <f>'QMJHL Raw'!AQ344</f>
        <v>58</v>
      </c>
      <c r="S344" s="1">
        <f t="shared" si="69"/>
        <v>3.225806451612903</v>
      </c>
      <c r="T344" s="1">
        <f t="shared" si="70"/>
        <v>3.225806451612903</v>
      </c>
      <c r="U344" s="1">
        <f t="shared" si="71"/>
        <v>93.548387096774192</v>
      </c>
      <c r="V344">
        <f>'QMJHL Raw'!J344</f>
        <v>11</v>
      </c>
      <c r="W344" s="1">
        <f t="shared" si="72"/>
        <v>0.67794520970077965</v>
      </c>
      <c r="X344">
        <f>'QMJHL Raw'!G344</f>
        <v>4</v>
      </c>
      <c r="Y344" s="1">
        <f t="shared" si="73"/>
        <v>0.2465255308002835</v>
      </c>
      <c r="Z344">
        <f>'QMJHL Raw'!AJ344</f>
        <v>1</v>
      </c>
      <c r="AA344">
        <f>'QMJHL Raw'!AM344</f>
        <v>1</v>
      </c>
      <c r="AB344">
        <f>'QMJHL Raw'!AP344</f>
        <v>2</v>
      </c>
      <c r="AC344" s="1">
        <f t="shared" si="74"/>
        <v>4.501195153880464</v>
      </c>
      <c r="AD344" s="1">
        <f t="shared" si="75"/>
        <v>0.2774148811365113</v>
      </c>
      <c r="AE344" s="1">
        <f t="shared" si="76"/>
        <v>6.4516129032258061</v>
      </c>
      <c r="AF344" s="1">
        <f t="shared" si="77"/>
        <v>7.2599921836781682</v>
      </c>
      <c r="AG344">
        <f>'QMJHL Raw'!AB344</f>
        <v>12.36</v>
      </c>
      <c r="AH344">
        <f>'QMJHL Raw'!AC344</f>
        <v>13.4</v>
      </c>
      <c r="AI344">
        <f>'QMJHL Raw'!AD344</f>
        <v>48.11</v>
      </c>
      <c r="AJ344">
        <f>'QMJHL Raw'!AE344</f>
        <v>51.79</v>
      </c>
    </row>
    <row r="345" spans="1:36" x14ac:dyDescent="0.2">
      <c r="A345" t="str">
        <f>'QMJHL Raw'!B345</f>
        <v>Nathael Roy</v>
      </c>
      <c r="B345" t="s">
        <v>1749</v>
      </c>
      <c r="C345" t="str">
        <f>'QMJHL Raw'!C345</f>
        <v>LW</v>
      </c>
      <c r="D345" t="str">
        <f t="shared" si="65"/>
        <v>F</v>
      </c>
      <c r="E345" t="str">
        <f>IF(ISNUMBER(SEARCH("/",'QMJHL Raw'!D345)),"Multiple",'QMJHL Raw'!D345)</f>
        <v>SHE</v>
      </c>
      <c r="F345" s="2">
        <f ca="1">ROUNDDOWN('QMJHL Raw'!E345+((TODAY()-42993)/365),0)</f>
        <v>17</v>
      </c>
      <c r="G345">
        <f>'QMJHL Raw'!F345</f>
        <v>8</v>
      </c>
      <c r="H345" s="1">
        <f>'QMJHL Raw'!U345</f>
        <v>10.220000000000001</v>
      </c>
      <c r="I345" s="1">
        <f>'QMJHL Raw'!T345</f>
        <v>81.790000000000006</v>
      </c>
      <c r="J345">
        <f>'QMJHL Raw'!AH345</f>
        <v>3</v>
      </c>
      <c r="K345">
        <f>'QMJHL Raw'!AI345</f>
        <v>4</v>
      </c>
      <c r="L345" s="1">
        <f t="shared" si="66"/>
        <v>2.2007580388800587</v>
      </c>
      <c r="M345" s="1">
        <f t="shared" si="67"/>
        <v>2.9343440518400778</v>
      </c>
      <c r="N345">
        <f>'QMJHL Raw'!L345</f>
        <v>15</v>
      </c>
      <c r="O345" s="1">
        <f t="shared" si="68"/>
        <v>11.003790194400292</v>
      </c>
      <c r="P345">
        <f>'QMJHL Raw'!AK345</f>
        <v>4</v>
      </c>
      <c r="Q345">
        <f>'QMJHL Raw'!AN345</f>
        <v>3</v>
      </c>
      <c r="R345">
        <f>'QMJHL Raw'!AQ345</f>
        <v>8</v>
      </c>
      <c r="S345" s="1">
        <f t="shared" si="69"/>
        <v>26.666666666666668</v>
      </c>
      <c r="T345" s="1">
        <f t="shared" si="70"/>
        <v>20</v>
      </c>
      <c r="U345" s="1">
        <f t="shared" si="71"/>
        <v>53.333333333333336</v>
      </c>
      <c r="V345">
        <f>'QMJHL Raw'!J345</f>
        <v>3</v>
      </c>
      <c r="W345" s="1">
        <f t="shared" si="72"/>
        <v>2.2007580388800587</v>
      </c>
      <c r="X345">
        <f>'QMJHL Raw'!G345</f>
        <v>1</v>
      </c>
      <c r="Y345" s="1">
        <f t="shared" si="73"/>
        <v>0.73358601296001946</v>
      </c>
      <c r="Z345">
        <f>'QMJHL Raw'!AJ345</f>
        <v>1</v>
      </c>
      <c r="AA345">
        <f>'QMJHL Raw'!AM345</f>
        <v>0</v>
      </c>
      <c r="AB345">
        <f>'QMJHL Raw'!AP345</f>
        <v>0</v>
      </c>
      <c r="AC345" s="1">
        <f t="shared" si="74"/>
        <v>2.0374099876248439</v>
      </c>
      <c r="AD345" s="1">
        <f t="shared" si="75"/>
        <v>1.4946154695866321</v>
      </c>
      <c r="AE345" s="1">
        <f t="shared" si="76"/>
        <v>6.666666666666667</v>
      </c>
      <c r="AF345" s="1">
        <f t="shared" si="77"/>
        <v>13.582733250832291</v>
      </c>
      <c r="AG345">
        <f>'QMJHL Raw'!AB345</f>
        <v>12.17</v>
      </c>
      <c r="AH345">
        <f>'QMJHL Raw'!AC345</f>
        <v>12.11</v>
      </c>
      <c r="AI345">
        <f>'QMJHL Raw'!AD345</f>
        <v>44.15</v>
      </c>
      <c r="AJ345">
        <f>'QMJHL Raw'!AE345</f>
        <v>51.25</v>
      </c>
    </row>
    <row r="346" spans="1:36" x14ac:dyDescent="0.2">
      <c r="A346" t="str">
        <f>'QMJHL Raw'!B346</f>
        <v>Nathan Cyr-Trottier</v>
      </c>
      <c r="B346" t="s">
        <v>1749</v>
      </c>
      <c r="C346" t="str">
        <f>'QMJHL Raw'!C346</f>
        <v>C</v>
      </c>
      <c r="D346" t="str">
        <f t="shared" si="65"/>
        <v>F</v>
      </c>
      <c r="E346" t="str">
        <f>IF(ISNUMBER(SEARCH("/",'QMJHL Raw'!D346)),"Multiple",'QMJHL Raw'!D346)</f>
        <v>VDO</v>
      </c>
      <c r="F346" s="2">
        <f ca="1">ROUNDDOWN('QMJHL Raw'!E346+((TODAY()-42993)/365),0)</f>
        <v>18</v>
      </c>
      <c r="G346">
        <f>'QMJHL Raw'!F346</f>
        <v>64</v>
      </c>
      <c r="H346" s="1">
        <f>'QMJHL Raw'!U346</f>
        <v>7.95</v>
      </c>
      <c r="I346" s="1">
        <f>'QMJHL Raw'!T346</f>
        <v>508.67</v>
      </c>
      <c r="J346">
        <f>'QMJHL Raw'!AH346</f>
        <v>10</v>
      </c>
      <c r="K346">
        <f>'QMJHL Raw'!AI346</f>
        <v>24</v>
      </c>
      <c r="L346" s="1">
        <f t="shared" si="66"/>
        <v>1.179546660899994</v>
      </c>
      <c r="M346" s="1">
        <f t="shared" si="67"/>
        <v>2.8309119861599856</v>
      </c>
      <c r="N346">
        <f>'QMJHL Raw'!L346</f>
        <v>13</v>
      </c>
      <c r="O346" s="1">
        <f t="shared" si="68"/>
        <v>1.5334106591699921</v>
      </c>
      <c r="P346">
        <f>'QMJHL Raw'!AK346</f>
        <v>2</v>
      </c>
      <c r="Q346">
        <f>'QMJHL Raw'!AN346</f>
        <v>0</v>
      </c>
      <c r="R346">
        <f>'QMJHL Raw'!AQ346</f>
        <v>11</v>
      </c>
      <c r="S346" s="1">
        <f t="shared" si="69"/>
        <v>15.384615384615385</v>
      </c>
      <c r="T346" s="1">
        <f t="shared" si="70"/>
        <v>0</v>
      </c>
      <c r="U346" s="1">
        <f t="shared" si="71"/>
        <v>84.615384615384613</v>
      </c>
      <c r="V346">
        <f>'QMJHL Raw'!J346</f>
        <v>2</v>
      </c>
      <c r="W346" s="1">
        <f t="shared" si="72"/>
        <v>0.23590933217999882</v>
      </c>
      <c r="X346">
        <f>'QMJHL Raw'!G346</f>
        <v>0</v>
      </c>
      <c r="Y346" s="1">
        <f t="shared" si="73"/>
        <v>0</v>
      </c>
      <c r="Z346">
        <f>'QMJHL Raw'!AJ346</f>
        <v>0</v>
      </c>
      <c r="AA346">
        <f>'QMJHL Raw'!AM346</f>
        <v>0</v>
      </c>
      <c r="AB346">
        <f>'QMJHL Raw'!AP346</f>
        <v>0</v>
      </c>
      <c r="AC346" s="1">
        <f t="shared" si="74"/>
        <v>1.1904088296031508</v>
      </c>
      <c r="AD346" s="1">
        <f t="shared" si="75"/>
        <v>0.14041427600642664</v>
      </c>
      <c r="AE346" s="1">
        <f t="shared" si="76"/>
        <v>0</v>
      </c>
      <c r="AF346" s="1">
        <f t="shared" si="77"/>
        <v>9.1569909969473144</v>
      </c>
      <c r="AG346">
        <f>'QMJHL Raw'!AB346</f>
        <v>12.04</v>
      </c>
      <c r="AH346">
        <f>'QMJHL Raw'!AC346</f>
        <v>12.7</v>
      </c>
      <c r="AI346">
        <f>'QMJHL Raw'!AD346</f>
        <v>31.99</v>
      </c>
      <c r="AJ346">
        <f>'QMJHL Raw'!AE346</f>
        <v>52.1</v>
      </c>
    </row>
    <row r="347" spans="1:36" x14ac:dyDescent="0.2">
      <c r="A347" t="str">
        <f>'QMJHL Raw'!B347</f>
        <v>Nathan Hudgin</v>
      </c>
      <c r="B347" t="s">
        <v>1749</v>
      </c>
      <c r="C347" t="str">
        <f>'QMJHL Raw'!C347</f>
        <v>LW</v>
      </c>
      <c r="D347" t="str">
        <f t="shared" si="65"/>
        <v>F</v>
      </c>
      <c r="E347" t="str">
        <f>IF(ISNUMBER(SEARCH("/",'QMJHL Raw'!D347)),"Multiple",'QMJHL Raw'!D347)</f>
        <v>Multiple</v>
      </c>
      <c r="F347" s="2">
        <f ca="1">ROUNDDOWN('QMJHL Raw'!E347+((TODAY()-42993)/365),0)</f>
        <v>20</v>
      </c>
      <c r="G347">
        <f>'QMJHL Raw'!F347</f>
        <v>57</v>
      </c>
      <c r="H347" s="1">
        <f>'QMJHL Raw'!U347</f>
        <v>13.08</v>
      </c>
      <c r="I347" s="1">
        <f>'QMJHL Raw'!T347</f>
        <v>745.66</v>
      </c>
      <c r="J347">
        <f>'QMJHL Raw'!AH347</f>
        <v>40</v>
      </c>
      <c r="K347">
        <f>'QMJHL Raw'!AI347</f>
        <v>46</v>
      </c>
      <c r="L347" s="1">
        <f t="shared" si="66"/>
        <v>3.2186251106402386</v>
      </c>
      <c r="M347" s="1">
        <f t="shared" si="67"/>
        <v>3.7014188772362742</v>
      </c>
      <c r="N347">
        <f>'QMJHL Raw'!L347</f>
        <v>103</v>
      </c>
      <c r="O347" s="1">
        <f t="shared" si="68"/>
        <v>8.2879596598986147</v>
      </c>
      <c r="P347">
        <f>'QMJHL Raw'!AK347</f>
        <v>12</v>
      </c>
      <c r="Q347">
        <f>'QMJHL Raw'!AN347</f>
        <v>21</v>
      </c>
      <c r="R347">
        <f>'QMJHL Raw'!AQ347</f>
        <v>70</v>
      </c>
      <c r="S347" s="1">
        <f t="shared" si="69"/>
        <v>11.650485436893204</v>
      </c>
      <c r="T347" s="1">
        <f t="shared" si="70"/>
        <v>20.388349514563107</v>
      </c>
      <c r="U347" s="1">
        <f t="shared" si="71"/>
        <v>67.961165048543691</v>
      </c>
      <c r="V347">
        <f>'QMJHL Raw'!J347</f>
        <v>24</v>
      </c>
      <c r="W347" s="1">
        <f t="shared" si="72"/>
        <v>1.9311750663841432</v>
      </c>
      <c r="X347">
        <f>'QMJHL Raw'!G347</f>
        <v>14</v>
      </c>
      <c r="Y347" s="1">
        <f t="shared" si="73"/>
        <v>1.1265187887240835</v>
      </c>
      <c r="Z347">
        <f>'QMJHL Raw'!AJ347</f>
        <v>3</v>
      </c>
      <c r="AA347">
        <f>'QMJHL Raw'!AM347</f>
        <v>5</v>
      </c>
      <c r="AB347">
        <f>'QMJHL Raw'!AP347</f>
        <v>6</v>
      </c>
      <c r="AC347" s="1">
        <f t="shared" si="74"/>
        <v>11.147805076734944</v>
      </c>
      <c r="AD347" s="1">
        <f t="shared" si="75"/>
        <v>0.89701513371254549</v>
      </c>
      <c r="AE347" s="1">
        <f t="shared" si="76"/>
        <v>13.592233009708737</v>
      </c>
      <c r="AF347" s="1">
        <f t="shared" si="77"/>
        <v>10.823111724985381</v>
      </c>
      <c r="AG347">
        <f>'QMJHL Raw'!AB347</f>
        <v>13.5</v>
      </c>
      <c r="AH347">
        <f>'QMJHL Raw'!AC347</f>
        <v>13.17</v>
      </c>
      <c r="AI347">
        <f>'QMJHL Raw'!AD347</f>
        <v>40.76</v>
      </c>
      <c r="AJ347">
        <f>'QMJHL Raw'!AE347</f>
        <v>51.28</v>
      </c>
    </row>
    <row r="348" spans="1:36" x14ac:dyDescent="0.2">
      <c r="A348" t="str">
        <f>'QMJHL Raw'!B348</f>
        <v>Nathan Larose</v>
      </c>
      <c r="B348" t="s">
        <v>1749</v>
      </c>
      <c r="C348" t="str">
        <f>'QMJHL Raw'!C348</f>
        <v>D</v>
      </c>
      <c r="D348" t="str">
        <f t="shared" si="65"/>
        <v>D</v>
      </c>
      <c r="E348" t="str">
        <f>IF(ISNUMBER(SEARCH("/",'QMJHL Raw'!D348)),"Multiple",'QMJHL Raw'!D348)</f>
        <v>SNB</v>
      </c>
      <c r="F348" s="2">
        <f ca="1">ROUNDDOWN('QMJHL Raw'!E348+((TODAY()-42993)/365),0)</f>
        <v>17</v>
      </c>
      <c r="G348">
        <f>'QMJHL Raw'!F348</f>
        <v>64</v>
      </c>
      <c r="H348" s="1">
        <f>'QMJHL Raw'!U348</f>
        <v>13.73</v>
      </c>
      <c r="I348" s="1">
        <f>'QMJHL Raw'!T348</f>
        <v>879.01</v>
      </c>
      <c r="J348">
        <f>'QMJHL Raw'!AH348</f>
        <v>44</v>
      </c>
      <c r="K348">
        <f>'QMJHL Raw'!AI348</f>
        <v>56</v>
      </c>
      <c r="L348" s="1">
        <f t="shared" si="66"/>
        <v>3.0033788011512952</v>
      </c>
      <c r="M348" s="1">
        <f t="shared" si="67"/>
        <v>3.8224821105561939</v>
      </c>
      <c r="N348">
        <f>'QMJHL Raw'!L348</f>
        <v>78</v>
      </c>
      <c r="O348" s="1">
        <f t="shared" si="68"/>
        <v>5.3241715111318415</v>
      </c>
      <c r="P348">
        <f>'QMJHL Raw'!AK348</f>
        <v>2</v>
      </c>
      <c r="Q348">
        <f>'QMJHL Raw'!AN348</f>
        <v>5</v>
      </c>
      <c r="R348">
        <f>'QMJHL Raw'!AQ348</f>
        <v>71</v>
      </c>
      <c r="S348" s="1">
        <f t="shared" si="69"/>
        <v>2.5641025641025639</v>
      </c>
      <c r="T348" s="1">
        <f t="shared" si="70"/>
        <v>6.4102564102564097</v>
      </c>
      <c r="U348" s="1">
        <f t="shared" si="71"/>
        <v>91.025641025641022</v>
      </c>
      <c r="V348">
        <f>'QMJHL Raw'!J348</f>
        <v>7</v>
      </c>
      <c r="W348" s="1">
        <f t="shared" si="72"/>
        <v>0.47781026381952424</v>
      </c>
      <c r="X348">
        <f>'QMJHL Raw'!G348</f>
        <v>5</v>
      </c>
      <c r="Y348" s="1">
        <f t="shared" si="73"/>
        <v>0.34129304558537449</v>
      </c>
      <c r="Z348">
        <f>'QMJHL Raw'!AJ348</f>
        <v>0</v>
      </c>
      <c r="AA348">
        <f>'QMJHL Raw'!AM348</f>
        <v>1</v>
      </c>
      <c r="AB348">
        <f>'QMJHL Raw'!AP348</f>
        <v>4</v>
      </c>
      <c r="AC348" s="1">
        <f t="shared" si="74"/>
        <v>5.8543419588188943</v>
      </c>
      <c r="AD348" s="1">
        <f t="shared" si="75"/>
        <v>0.39960923940470944</v>
      </c>
      <c r="AE348" s="1">
        <f t="shared" si="76"/>
        <v>6.4102564102564097</v>
      </c>
      <c r="AF348" s="1">
        <f t="shared" si="77"/>
        <v>7.5055666138703776</v>
      </c>
      <c r="AG348">
        <f>'QMJHL Raw'!AB348</f>
        <v>12.64</v>
      </c>
      <c r="AH348">
        <f>'QMJHL Raw'!AC348</f>
        <v>13.14</v>
      </c>
      <c r="AI348">
        <f>'QMJHL Raw'!AD348</f>
        <v>39.65</v>
      </c>
      <c r="AJ348">
        <f>'QMJHL Raw'!AE348</f>
        <v>51.32</v>
      </c>
    </row>
    <row r="349" spans="1:36" x14ac:dyDescent="0.2">
      <c r="A349" t="str">
        <f>'QMJHL Raw'!B349</f>
        <v>Nathan Lavoie</v>
      </c>
      <c r="B349" t="s">
        <v>1749</v>
      </c>
      <c r="C349" t="str">
        <f>'QMJHL Raw'!C349</f>
        <v>D</v>
      </c>
      <c r="D349" t="str">
        <f t="shared" si="65"/>
        <v>D</v>
      </c>
      <c r="E349" t="str">
        <f>IF(ISNUMBER(SEARCH("/",'QMJHL Raw'!D349)),"Multiple",'QMJHL Raw'!D349)</f>
        <v>BLB</v>
      </c>
      <c r="F349" s="2">
        <f ca="1">ROUNDDOWN('QMJHL Raw'!E349+((TODAY()-42993)/365),0)</f>
        <v>17</v>
      </c>
      <c r="G349">
        <f>'QMJHL Raw'!F349</f>
        <v>3</v>
      </c>
      <c r="H349" s="1">
        <f>'QMJHL Raw'!U349</f>
        <v>26.36</v>
      </c>
      <c r="I349" s="1">
        <f>'QMJHL Raw'!T349</f>
        <v>79.09</v>
      </c>
      <c r="J349">
        <f>'QMJHL Raw'!AH349</f>
        <v>4</v>
      </c>
      <c r="K349">
        <f>'QMJHL Raw'!AI349</f>
        <v>1</v>
      </c>
      <c r="L349" s="1">
        <f t="shared" si="66"/>
        <v>3.0345176381337717</v>
      </c>
      <c r="M349" s="1">
        <f t="shared" si="67"/>
        <v>0.75862940953344293</v>
      </c>
      <c r="N349">
        <f>'QMJHL Raw'!L349</f>
        <v>2</v>
      </c>
      <c r="O349" s="1">
        <f t="shared" si="68"/>
        <v>1.5172588190668859</v>
      </c>
      <c r="P349">
        <f>'QMJHL Raw'!AK349</f>
        <v>0</v>
      </c>
      <c r="Q349">
        <f>'QMJHL Raw'!AN349</f>
        <v>0</v>
      </c>
      <c r="R349">
        <f>'QMJHL Raw'!AQ349</f>
        <v>2</v>
      </c>
      <c r="S349" s="1">
        <f t="shared" si="69"/>
        <v>0</v>
      </c>
      <c r="T349" s="1">
        <f t="shared" si="70"/>
        <v>0</v>
      </c>
      <c r="U349" s="1">
        <f t="shared" si="71"/>
        <v>100</v>
      </c>
      <c r="V349">
        <f>'QMJHL Raw'!J349</f>
        <v>0</v>
      </c>
      <c r="W349" s="1">
        <f t="shared" si="72"/>
        <v>0</v>
      </c>
      <c r="X349">
        <f>'QMJHL Raw'!G349</f>
        <v>0</v>
      </c>
      <c r="Y349" s="1">
        <f t="shared" si="73"/>
        <v>0</v>
      </c>
      <c r="Z349">
        <f>'QMJHL Raw'!AJ349</f>
        <v>0</v>
      </c>
      <c r="AA349">
        <f>'QMJHL Raw'!AM349</f>
        <v>0</v>
      </c>
      <c r="AB349">
        <f>'QMJHL Raw'!AP349</f>
        <v>0</v>
      </c>
      <c r="AC349" s="1">
        <f t="shared" si="74"/>
        <v>0.12567070196443617</v>
      </c>
      <c r="AD349" s="1">
        <f t="shared" si="75"/>
        <v>9.5337490426933486E-2</v>
      </c>
      <c r="AE349" s="1">
        <f t="shared" si="76"/>
        <v>0</v>
      </c>
      <c r="AF349" s="1">
        <f t="shared" si="77"/>
        <v>6.2835350982218081</v>
      </c>
      <c r="AG349">
        <f>'QMJHL Raw'!AB349</f>
        <v>12.59</v>
      </c>
      <c r="AH349">
        <f>'QMJHL Raw'!AC349</f>
        <v>12.5</v>
      </c>
      <c r="AI349">
        <f>'QMJHL Raw'!AD349</f>
        <v>55.71</v>
      </c>
      <c r="AJ349">
        <f>'QMJHL Raw'!AE349</f>
        <v>50.73</v>
      </c>
    </row>
    <row r="350" spans="1:36" x14ac:dyDescent="0.2">
      <c r="A350" t="str">
        <f>'QMJHL Raw'!B350</f>
        <v>Nathan Legare</v>
      </c>
      <c r="B350" t="s">
        <v>1749</v>
      </c>
      <c r="C350" t="str">
        <f>'QMJHL Raw'!C350</f>
        <v>RW</v>
      </c>
      <c r="D350" t="str">
        <f t="shared" si="65"/>
        <v>F</v>
      </c>
      <c r="E350" t="str">
        <f>IF(ISNUMBER(SEARCH("/",'QMJHL Raw'!D350)),"Multiple",'QMJHL Raw'!D350)</f>
        <v>BAC</v>
      </c>
      <c r="F350" s="2">
        <f ca="1">ROUNDDOWN('QMJHL Raw'!E350+((TODAY()-42993)/365),0)</f>
        <v>17</v>
      </c>
      <c r="G350">
        <f>'QMJHL Raw'!F350</f>
        <v>62</v>
      </c>
      <c r="H350" s="1">
        <f>'QMJHL Raw'!U350</f>
        <v>11.41</v>
      </c>
      <c r="I350" s="1">
        <f>'QMJHL Raw'!T350</f>
        <v>707.61</v>
      </c>
      <c r="J350">
        <f>'QMJHL Raw'!AH350</f>
        <v>35</v>
      </c>
      <c r="K350">
        <f>'QMJHL Raw'!AI350</f>
        <v>31</v>
      </c>
      <c r="L350" s="1">
        <f t="shared" si="66"/>
        <v>2.9677364650019076</v>
      </c>
      <c r="M350" s="1">
        <f t="shared" si="67"/>
        <v>2.6285665832874039</v>
      </c>
      <c r="N350">
        <f>'QMJHL Raw'!L350</f>
        <v>80</v>
      </c>
      <c r="O350" s="1">
        <f t="shared" si="68"/>
        <v>6.7833976342900746</v>
      </c>
      <c r="P350">
        <f>'QMJHL Raw'!AK350</f>
        <v>12</v>
      </c>
      <c r="Q350">
        <f>'QMJHL Raw'!AN350</f>
        <v>6</v>
      </c>
      <c r="R350">
        <f>'QMJHL Raw'!AQ350</f>
        <v>62</v>
      </c>
      <c r="S350" s="1">
        <f t="shared" si="69"/>
        <v>15</v>
      </c>
      <c r="T350" s="1">
        <f t="shared" si="70"/>
        <v>7.5</v>
      </c>
      <c r="U350" s="1">
        <f t="shared" si="71"/>
        <v>77.5</v>
      </c>
      <c r="V350">
        <f>'QMJHL Raw'!J350</f>
        <v>13</v>
      </c>
      <c r="W350" s="1">
        <f t="shared" si="72"/>
        <v>1.1023021155721371</v>
      </c>
      <c r="X350">
        <f>'QMJHL Raw'!G350</f>
        <v>7</v>
      </c>
      <c r="Y350" s="1">
        <f t="shared" si="73"/>
        <v>0.59354729300038156</v>
      </c>
      <c r="Z350">
        <f>'QMJHL Raw'!AJ350</f>
        <v>3</v>
      </c>
      <c r="AA350">
        <f>'QMJHL Raw'!AM350</f>
        <v>0</v>
      </c>
      <c r="AB350">
        <f>'QMJHL Raw'!AP350</f>
        <v>4</v>
      </c>
      <c r="AC350" s="1">
        <f t="shared" si="74"/>
        <v>7.9636860580292232</v>
      </c>
      <c r="AD350" s="1">
        <f t="shared" si="75"/>
        <v>0.67526061457830355</v>
      </c>
      <c r="AE350" s="1">
        <f t="shared" si="76"/>
        <v>8.75</v>
      </c>
      <c r="AF350" s="1">
        <f t="shared" si="77"/>
        <v>9.9546075725365295</v>
      </c>
      <c r="AG350">
        <f>'QMJHL Raw'!AB350</f>
        <v>13.41</v>
      </c>
      <c r="AH350">
        <f>'QMJHL Raw'!AC350</f>
        <v>13.17</v>
      </c>
      <c r="AI350">
        <f>'QMJHL Raw'!AD350</f>
        <v>48.04</v>
      </c>
      <c r="AJ350">
        <f>'QMJHL Raw'!AE350</f>
        <v>50.37</v>
      </c>
    </row>
    <row r="351" spans="1:36" x14ac:dyDescent="0.2">
      <c r="A351" t="str">
        <f>'QMJHL Raw'!B351</f>
        <v>Nathan Ouellet</v>
      </c>
      <c r="B351" t="s">
        <v>1749</v>
      </c>
      <c r="C351" t="str">
        <f>'QMJHL Raw'!C351</f>
        <v>RW</v>
      </c>
      <c r="D351" t="str">
        <f t="shared" si="65"/>
        <v>F</v>
      </c>
      <c r="E351" t="str">
        <f>IF(ISNUMBER(SEARCH("/",'QMJHL Raw'!D351)),"Multiple",'QMJHL Raw'!D351)</f>
        <v>RIM</v>
      </c>
      <c r="F351" s="2">
        <f ca="1">ROUNDDOWN('QMJHL Raw'!E351+((TODAY()-42993)/365),0)</f>
        <v>17</v>
      </c>
      <c r="G351">
        <f>'QMJHL Raw'!F351</f>
        <v>41</v>
      </c>
      <c r="H351" s="1">
        <f>'QMJHL Raw'!U351</f>
        <v>7.94</v>
      </c>
      <c r="I351" s="1">
        <f>'QMJHL Raw'!T351</f>
        <v>325.64999999999998</v>
      </c>
      <c r="J351">
        <f>'QMJHL Raw'!AH351</f>
        <v>8</v>
      </c>
      <c r="K351">
        <f>'QMJHL Raw'!AI351</f>
        <v>9</v>
      </c>
      <c r="L351" s="1">
        <f t="shared" si="66"/>
        <v>1.4739751266697374</v>
      </c>
      <c r="M351" s="1">
        <f t="shared" si="67"/>
        <v>1.6582220175034548</v>
      </c>
      <c r="N351">
        <f>'QMJHL Raw'!L351</f>
        <v>27</v>
      </c>
      <c r="O351" s="1">
        <f t="shared" si="68"/>
        <v>4.9746660525103641</v>
      </c>
      <c r="P351">
        <f>'QMJHL Raw'!AK351</f>
        <v>1</v>
      </c>
      <c r="Q351">
        <f>'QMJHL Raw'!AN351</f>
        <v>2</v>
      </c>
      <c r="R351">
        <f>'QMJHL Raw'!AQ351</f>
        <v>24</v>
      </c>
      <c r="S351" s="1">
        <f t="shared" si="69"/>
        <v>3.7037037037037033</v>
      </c>
      <c r="T351" s="1">
        <f t="shared" si="70"/>
        <v>7.4074074074074066</v>
      </c>
      <c r="U351" s="1">
        <f t="shared" si="71"/>
        <v>88.888888888888886</v>
      </c>
      <c r="V351">
        <f>'QMJHL Raw'!J351</f>
        <v>1</v>
      </c>
      <c r="W351" s="1">
        <f t="shared" si="72"/>
        <v>0.18424689083371718</v>
      </c>
      <c r="X351">
        <f>'QMJHL Raw'!G351</f>
        <v>1</v>
      </c>
      <c r="Y351" s="1">
        <f t="shared" si="73"/>
        <v>0.18424689083371718</v>
      </c>
      <c r="Z351">
        <f>'QMJHL Raw'!AJ351</f>
        <v>0</v>
      </c>
      <c r="AA351">
        <f>'QMJHL Raw'!AM351</f>
        <v>0</v>
      </c>
      <c r="AB351">
        <f>'QMJHL Raw'!AP351</f>
        <v>1</v>
      </c>
      <c r="AC351" s="1">
        <f t="shared" si="74"/>
        <v>2.1151832360856733</v>
      </c>
      <c r="AD351" s="1">
        <f t="shared" si="75"/>
        <v>0.3897159347923857</v>
      </c>
      <c r="AE351" s="1">
        <f t="shared" si="76"/>
        <v>3.7037037037037033</v>
      </c>
      <c r="AF351" s="1">
        <f t="shared" si="77"/>
        <v>7.834011985502495</v>
      </c>
      <c r="AG351">
        <f>'QMJHL Raw'!AB351</f>
        <v>11.4</v>
      </c>
      <c r="AH351">
        <f>'QMJHL Raw'!AC351</f>
        <v>11.76</v>
      </c>
      <c r="AI351">
        <f>'QMJHL Raw'!AD351</f>
        <v>56.82</v>
      </c>
      <c r="AJ351">
        <f>'QMJHL Raw'!AE351</f>
        <v>46.14</v>
      </c>
    </row>
    <row r="352" spans="1:36" x14ac:dyDescent="0.2">
      <c r="A352" t="str">
        <f>'QMJHL Raw'!B352</f>
        <v>Nathaniel Doyon</v>
      </c>
      <c r="B352" t="s">
        <v>1749</v>
      </c>
      <c r="C352" t="str">
        <f>'QMJHL Raw'!C352</f>
        <v>RW</v>
      </c>
      <c r="D352" t="str">
        <f t="shared" si="65"/>
        <v>F</v>
      </c>
      <c r="E352" t="str">
        <f>IF(ISNUMBER(SEARCH("/",'QMJHL Raw'!D352)),"Multiple",'QMJHL Raw'!D352)</f>
        <v>CHA</v>
      </c>
      <c r="F352" s="2">
        <f ca="1">ROUNDDOWN('QMJHL Raw'!E352+((TODAY()-42993)/365),0)</f>
        <v>18</v>
      </c>
      <c r="G352">
        <f>'QMJHL Raw'!F352</f>
        <v>50</v>
      </c>
      <c r="H352" s="1">
        <f>'QMJHL Raw'!U352</f>
        <v>9.7100000000000009</v>
      </c>
      <c r="I352" s="1">
        <f>'QMJHL Raw'!T352</f>
        <v>485.52</v>
      </c>
      <c r="J352">
        <f>'QMJHL Raw'!AH352</f>
        <v>11</v>
      </c>
      <c r="K352">
        <f>'QMJHL Raw'!AI352</f>
        <v>24</v>
      </c>
      <c r="L352" s="1">
        <f t="shared" si="66"/>
        <v>1.3593672763222937</v>
      </c>
      <c r="M352" s="1">
        <f t="shared" si="67"/>
        <v>2.9658922392486406</v>
      </c>
      <c r="N352">
        <f>'QMJHL Raw'!L352</f>
        <v>32</v>
      </c>
      <c r="O352" s="1">
        <f t="shared" si="68"/>
        <v>3.9545229856648541</v>
      </c>
      <c r="P352">
        <f>'QMJHL Raw'!AK352</f>
        <v>5</v>
      </c>
      <c r="Q352">
        <f>'QMJHL Raw'!AN352</f>
        <v>5</v>
      </c>
      <c r="R352">
        <f>'QMJHL Raw'!AQ352</f>
        <v>22</v>
      </c>
      <c r="S352" s="1">
        <f t="shared" si="69"/>
        <v>15.625</v>
      </c>
      <c r="T352" s="1">
        <f t="shared" si="70"/>
        <v>15.625</v>
      </c>
      <c r="U352" s="1">
        <f t="shared" si="71"/>
        <v>68.75</v>
      </c>
      <c r="V352">
        <f>'QMJHL Raw'!J352</f>
        <v>3</v>
      </c>
      <c r="W352" s="1">
        <f t="shared" si="72"/>
        <v>0.37073652990608008</v>
      </c>
      <c r="X352">
        <f>'QMJHL Raw'!G352</f>
        <v>1</v>
      </c>
      <c r="Y352" s="1">
        <f t="shared" si="73"/>
        <v>0.12357884330202669</v>
      </c>
      <c r="Z352">
        <f>'QMJHL Raw'!AJ352</f>
        <v>0</v>
      </c>
      <c r="AA352">
        <f>'QMJHL Raw'!AM352</f>
        <v>0</v>
      </c>
      <c r="AB352">
        <f>'QMJHL Raw'!AP352</f>
        <v>1</v>
      </c>
      <c r="AC352" s="1">
        <f t="shared" si="74"/>
        <v>3.5242397138883366</v>
      </c>
      <c r="AD352" s="1">
        <f t="shared" si="75"/>
        <v>0.43552146736138614</v>
      </c>
      <c r="AE352" s="1">
        <f t="shared" si="76"/>
        <v>3.125</v>
      </c>
      <c r="AF352" s="1">
        <f t="shared" si="77"/>
        <v>11.013249105901052</v>
      </c>
      <c r="AG352">
        <f>'QMJHL Raw'!AB352</f>
        <v>12.41</v>
      </c>
      <c r="AH352">
        <f>'QMJHL Raw'!AC352</f>
        <v>13.14</v>
      </c>
      <c r="AI352">
        <f>'QMJHL Raw'!AD352</f>
        <v>49.14</v>
      </c>
      <c r="AJ352">
        <f>'QMJHL Raw'!AE352</f>
        <v>48.34</v>
      </c>
    </row>
    <row r="353" spans="1:36" x14ac:dyDescent="0.2">
      <c r="A353" t="str">
        <f>'QMJHL Raw'!B353</f>
        <v>Nicholas Blachman</v>
      </c>
      <c r="B353" t="s">
        <v>1749</v>
      </c>
      <c r="C353" t="str">
        <f>'QMJHL Raw'!C353</f>
        <v>RW</v>
      </c>
      <c r="D353" t="str">
        <f t="shared" si="65"/>
        <v>F</v>
      </c>
      <c r="E353" t="str">
        <f>IF(ISNUMBER(SEARCH("/",'QMJHL Raw'!D353)),"Multiple",'QMJHL Raw'!D353)</f>
        <v>RIM</v>
      </c>
      <c r="F353" s="2">
        <f ca="1">ROUNDDOWN('QMJHL Raw'!E353+((TODAY()-42993)/365),0)</f>
        <v>20</v>
      </c>
      <c r="G353">
        <f>'QMJHL Raw'!F353</f>
        <v>8</v>
      </c>
      <c r="H353" s="1">
        <f>'QMJHL Raw'!U353</f>
        <v>6.26</v>
      </c>
      <c r="I353" s="1">
        <f>'QMJHL Raw'!T353</f>
        <v>50.06</v>
      </c>
      <c r="J353">
        <f>'QMJHL Raw'!AH353</f>
        <v>1</v>
      </c>
      <c r="K353">
        <f>'QMJHL Raw'!AI353</f>
        <v>1</v>
      </c>
      <c r="L353" s="1">
        <f t="shared" si="66"/>
        <v>1.1985617259288852</v>
      </c>
      <c r="M353" s="1">
        <f t="shared" si="67"/>
        <v>1.1985617259288852</v>
      </c>
      <c r="N353">
        <f>'QMJHL Raw'!L353</f>
        <v>5</v>
      </c>
      <c r="O353" s="1">
        <f t="shared" si="68"/>
        <v>5.9928086296444265</v>
      </c>
      <c r="P353">
        <f>'QMJHL Raw'!AK353</f>
        <v>1</v>
      </c>
      <c r="Q353">
        <f>'QMJHL Raw'!AN353</f>
        <v>1</v>
      </c>
      <c r="R353">
        <f>'QMJHL Raw'!AQ353</f>
        <v>3</v>
      </c>
      <c r="S353" s="1">
        <f t="shared" si="69"/>
        <v>20</v>
      </c>
      <c r="T353" s="1">
        <f t="shared" si="70"/>
        <v>20</v>
      </c>
      <c r="U353" s="1">
        <f t="shared" si="71"/>
        <v>60</v>
      </c>
      <c r="V353">
        <f>'QMJHL Raw'!J353</f>
        <v>1</v>
      </c>
      <c r="W353" s="1">
        <f t="shared" si="72"/>
        <v>1.1985617259288852</v>
      </c>
      <c r="X353">
        <f>'QMJHL Raw'!G353</f>
        <v>1</v>
      </c>
      <c r="Y353" s="1">
        <f t="shared" si="73"/>
        <v>1.1985617259288852</v>
      </c>
      <c r="Z353">
        <f>'QMJHL Raw'!AJ353</f>
        <v>0</v>
      </c>
      <c r="AA353">
        <f>'QMJHL Raw'!AM353</f>
        <v>1</v>
      </c>
      <c r="AB353">
        <f>'QMJHL Raw'!AP353</f>
        <v>0</v>
      </c>
      <c r="AC353" s="1">
        <f t="shared" si="74"/>
        <v>0.61687845140256192</v>
      </c>
      <c r="AD353" s="1">
        <f t="shared" si="75"/>
        <v>0.73936690140139261</v>
      </c>
      <c r="AE353" s="1">
        <f t="shared" si="76"/>
        <v>20</v>
      </c>
      <c r="AF353" s="1">
        <f t="shared" si="77"/>
        <v>12.337569028051238</v>
      </c>
      <c r="AG353">
        <f>'QMJHL Raw'!AB353</f>
        <v>11.87</v>
      </c>
      <c r="AH353">
        <f>'QMJHL Raw'!AC353</f>
        <v>12.97</v>
      </c>
      <c r="AI353">
        <f>'QMJHL Raw'!AD353</f>
        <v>46.38</v>
      </c>
      <c r="AJ353">
        <f>'QMJHL Raw'!AE353</f>
        <v>43.06</v>
      </c>
    </row>
    <row r="354" spans="1:36" x14ac:dyDescent="0.2">
      <c r="A354" t="str">
        <f>'QMJHL Raw'!B354</f>
        <v>Nicholas Deakin-Poot</v>
      </c>
      <c r="B354" t="s">
        <v>1749</v>
      </c>
      <c r="C354" t="str">
        <f>'QMJHL Raw'!C354</f>
        <v>RW</v>
      </c>
      <c r="D354" t="str">
        <f t="shared" si="65"/>
        <v>F</v>
      </c>
      <c r="E354" t="str">
        <f>IF(ISNUMBER(SEARCH("/",'QMJHL Raw'!D354)),"Multiple",'QMJHL Raw'!D354)</f>
        <v>SNB</v>
      </c>
      <c r="F354" s="2">
        <f ca="1">ROUNDDOWN('QMJHL Raw'!E354+((TODAY()-42993)/365),0)</f>
        <v>19</v>
      </c>
      <c r="G354">
        <f>'QMJHL Raw'!F354</f>
        <v>18</v>
      </c>
      <c r="H354" s="1">
        <f>'QMJHL Raw'!U354</f>
        <v>9.69</v>
      </c>
      <c r="I354" s="1">
        <f>'QMJHL Raw'!T354</f>
        <v>174.36</v>
      </c>
      <c r="J354">
        <f>'QMJHL Raw'!AH354</f>
        <v>6</v>
      </c>
      <c r="K354">
        <f>'QMJHL Raw'!AI354</f>
        <v>11</v>
      </c>
      <c r="L354" s="1">
        <f t="shared" si="66"/>
        <v>2.0646937370956642</v>
      </c>
      <c r="M354" s="1">
        <f t="shared" si="67"/>
        <v>3.78527185134205</v>
      </c>
      <c r="N354">
        <f>'QMJHL Raw'!L354</f>
        <v>13</v>
      </c>
      <c r="O354" s="1">
        <f t="shared" si="68"/>
        <v>4.4735030970406049</v>
      </c>
      <c r="P354">
        <f>'QMJHL Raw'!AK354</f>
        <v>2</v>
      </c>
      <c r="Q354">
        <f>'QMJHL Raw'!AN354</f>
        <v>0</v>
      </c>
      <c r="R354">
        <f>'QMJHL Raw'!AQ354</f>
        <v>11</v>
      </c>
      <c r="S354" s="1">
        <f t="shared" si="69"/>
        <v>15.384615384615385</v>
      </c>
      <c r="T354" s="1">
        <f t="shared" si="70"/>
        <v>0</v>
      </c>
      <c r="U354" s="1">
        <f t="shared" si="71"/>
        <v>84.615384615384613</v>
      </c>
      <c r="V354">
        <f>'QMJHL Raw'!J354</f>
        <v>5</v>
      </c>
      <c r="W354" s="1">
        <f t="shared" si="72"/>
        <v>1.7205781142463867</v>
      </c>
      <c r="X354">
        <f>'QMJHL Raw'!G354</f>
        <v>2</v>
      </c>
      <c r="Y354" s="1">
        <f t="shared" si="73"/>
        <v>0.68823124569855476</v>
      </c>
      <c r="Z354">
        <f>'QMJHL Raw'!AJ354</f>
        <v>0</v>
      </c>
      <c r="AA354">
        <f>'QMJHL Raw'!AM354</f>
        <v>0</v>
      </c>
      <c r="AB354">
        <f>'QMJHL Raw'!AP354</f>
        <v>2</v>
      </c>
      <c r="AC354" s="1">
        <f t="shared" si="74"/>
        <v>1.1904088296031508</v>
      </c>
      <c r="AD354" s="1">
        <f t="shared" si="75"/>
        <v>0.40963827584416751</v>
      </c>
      <c r="AE354" s="1">
        <f t="shared" si="76"/>
        <v>15.384615384615385</v>
      </c>
      <c r="AF354" s="1">
        <f t="shared" si="77"/>
        <v>9.1569909969473144</v>
      </c>
      <c r="AG354">
        <f>'QMJHL Raw'!AB354</f>
        <v>12.43</v>
      </c>
      <c r="AH354">
        <f>'QMJHL Raw'!AC354</f>
        <v>12.57</v>
      </c>
      <c r="AI354">
        <f>'QMJHL Raw'!AD354</f>
        <v>36.090000000000003</v>
      </c>
      <c r="AJ354">
        <f>'QMJHL Raw'!AE354</f>
        <v>54.04</v>
      </c>
    </row>
    <row r="355" spans="1:36" x14ac:dyDescent="0.2">
      <c r="A355" t="str">
        <f>'QMJHL Raw'!B355</f>
        <v>Nicholas Pryce</v>
      </c>
      <c r="B355" t="s">
        <v>1749</v>
      </c>
      <c r="C355" t="str">
        <f>'QMJHL Raw'!C355</f>
        <v>LW</v>
      </c>
      <c r="D355" t="str">
        <f t="shared" si="65"/>
        <v>F</v>
      </c>
      <c r="E355" t="str">
        <f>IF(ISNUMBER(SEARCH("/",'QMJHL Raw'!D355)),"Multiple",'QMJHL Raw'!D355)</f>
        <v>BAT</v>
      </c>
      <c r="F355" s="2">
        <f ca="1">ROUNDDOWN('QMJHL Raw'!E355+((TODAY()-42993)/365),0)</f>
        <v>19</v>
      </c>
      <c r="G355">
        <f>'QMJHL Raw'!F355</f>
        <v>15</v>
      </c>
      <c r="H355" s="1">
        <f>'QMJHL Raw'!U355</f>
        <v>6.19</v>
      </c>
      <c r="I355" s="1">
        <f>'QMJHL Raw'!T355</f>
        <v>92.88</v>
      </c>
      <c r="J355">
        <f>'QMJHL Raw'!AH355</f>
        <v>2</v>
      </c>
      <c r="K355">
        <f>'QMJHL Raw'!AI355</f>
        <v>1</v>
      </c>
      <c r="L355" s="1">
        <f t="shared" si="66"/>
        <v>1.2919896640826873</v>
      </c>
      <c r="M355" s="1">
        <f t="shared" si="67"/>
        <v>0.64599483204134367</v>
      </c>
      <c r="N355">
        <f>'QMJHL Raw'!L355</f>
        <v>15</v>
      </c>
      <c r="O355" s="1">
        <f t="shared" si="68"/>
        <v>9.6899224806201545</v>
      </c>
      <c r="P355">
        <f>'QMJHL Raw'!AK355</f>
        <v>1</v>
      </c>
      <c r="Q355">
        <f>'QMJHL Raw'!AN355</f>
        <v>2</v>
      </c>
      <c r="R355">
        <f>'QMJHL Raw'!AQ355</f>
        <v>12</v>
      </c>
      <c r="S355" s="1">
        <f t="shared" si="69"/>
        <v>6.666666666666667</v>
      </c>
      <c r="T355" s="1">
        <f t="shared" si="70"/>
        <v>13.333333333333334</v>
      </c>
      <c r="U355" s="1">
        <f t="shared" si="71"/>
        <v>80</v>
      </c>
      <c r="V355">
        <f>'QMJHL Raw'!J355</f>
        <v>0</v>
      </c>
      <c r="W355" s="1">
        <f t="shared" si="72"/>
        <v>0</v>
      </c>
      <c r="X355">
        <f>'QMJHL Raw'!G355</f>
        <v>0</v>
      </c>
      <c r="Y355" s="1">
        <f t="shared" si="73"/>
        <v>0</v>
      </c>
      <c r="Z355">
        <f>'QMJHL Raw'!AJ355</f>
        <v>0</v>
      </c>
      <c r="AA355">
        <f>'QMJHL Raw'!AM355</f>
        <v>0</v>
      </c>
      <c r="AB355">
        <f>'QMJHL Raw'!AP355</f>
        <v>0</v>
      </c>
      <c r="AC355" s="1">
        <f t="shared" si="74"/>
        <v>1.3611590242990563</v>
      </c>
      <c r="AD355" s="1">
        <f t="shared" si="75"/>
        <v>0.87930169528362812</v>
      </c>
      <c r="AE355" s="1">
        <f t="shared" si="76"/>
        <v>0</v>
      </c>
      <c r="AF355" s="1">
        <f t="shared" si="77"/>
        <v>9.074393495327044</v>
      </c>
      <c r="AG355">
        <f>'QMJHL Raw'!AB355</f>
        <v>12.41</v>
      </c>
      <c r="AH355">
        <f>'QMJHL Raw'!AC355</f>
        <v>12.13</v>
      </c>
      <c r="AI355">
        <f>'QMJHL Raw'!AD355</f>
        <v>56.76</v>
      </c>
      <c r="AJ355">
        <f>'QMJHL Raw'!AE355</f>
        <v>47.48</v>
      </c>
    </row>
    <row r="356" spans="1:36" x14ac:dyDescent="0.2">
      <c r="A356" t="str">
        <f>'QMJHL Raw'!B356</f>
        <v>Nicholas Welsh</v>
      </c>
      <c r="B356" t="s">
        <v>1749</v>
      </c>
      <c r="C356" t="str">
        <f>'QMJHL Raw'!C356</f>
        <v>D</v>
      </c>
      <c r="D356" t="str">
        <f t="shared" si="65"/>
        <v>D</v>
      </c>
      <c r="E356" t="str">
        <f>IF(ISNUMBER(SEARCH("/",'QMJHL Raw'!D356)),"Multiple",'QMJHL Raw'!D356)</f>
        <v>MON</v>
      </c>
      <c r="F356" s="2">
        <f ca="1">ROUNDDOWN('QMJHL Raw'!E356+((TODAY()-42993)/365),0)</f>
        <v>21</v>
      </c>
      <c r="G356">
        <f>'QMJHL Raw'!F356</f>
        <v>68</v>
      </c>
      <c r="H356" s="1">
        <f>'QMJHL Raw'!U356</f>
        <v>14.77</v>
      </c>
      <c r="I356" s="1">
        <f>'QMJHL Raw'!T356</f>
        <v>1004.68</v>
      </c>
      <c r="J356">
        <f>'QMJHL Raw'!AH356</f>
        <v>57</v>
      </c>
      <c r="K356">
        <f>'QMJHL Raw'!AI356</f>
        <v>64</v>
      </c>
      <c r="L356" s="1">
        <f t="shared" si="66"/>
        <v>3.4040689572799301</v>
      </c>
      <c r="M356" s="1">
        <f t="shared" si="67"/>
        <v>3.8221125134371143</v>
      </c>
      <c r="N356">
        <f>'QMJHL Raw'!L356</f>
        <v>108</v>
      </c>
      <c r="O356" s="1">
        <f t="shared" si="68"/>
        <v>6.4498148664251307</v>
      </c>
      <c r="P356">
        <f>'QMJHL Raw'!AK356</f>
        <v>1</v>
      </c>
      <c r="Q356">
        <f>'QMJHL Raw'!AN356</f>
        <v>7</v>
      </c>
      <c r="R356">
        <f>'QMJHL Raw'!AQ356</f>
        <v>100</v>
      </c>
      <c r="S356" s="1">
        <f t="shared" si="69"/>
        <v>0.92592592592592582</v>
      </c>
      <c r="T356" s="1">
        <f t="shared" si="70"/>
        <v>6.481481481481481</v>
      </c>
      <c r="U356" s="1">
        <f t="shared" si="71"/>
        <v>92.592592592592595</v>
      </c>
      <c r="V356">
        <f>'QMJHL Raw'!J356</f>
        <v>20</v>
      </c>
      <c r="W356" s="1">
        <f t="shared" si="72"/>
        <v>1.1944101604490982</v>
      </c>
      <c r="X356">
        <f>'QMJHL Raw'!G356</f>
        <v>3</v>
      </c>
      <c r="Y356" s="1">
        <f t="shared" si="73"/>
        <v>0.17916152406736474</v>
      </c>
      <c r="Z356">
        <f>'QMJHL Raw'!AJ356</f>
        <v>1</v>
      </c>
      <c r="AA356">
        <f>'QMJHL Raw'!AM356</f>
        <v>2</v>
      </c>
      <c r="AB356">
        <f>'QMJHL Raw'!AP356</f>
        <v>0</v>
      </c>
      <c r="AC356" s="1">
        <f t="shared" si="74"/>
        <v>7.7844819810169064</v>
      </c>
      <c r="AD356" s="1">
        <f t="shared" si="75"/>
        <v>0.46489321859797589</v>
      </c>
      <c r="AE356" s="1">
        <f t="shared" si="76"/>
        <v>2.7777777777777777</v>
      </c>
      <c r="AF356" s="1">
        <f t="shared" si="77"/>
        <v>7.2078536861267652</v>
      </c>
      <c r="AG356">
        <f>'QMJHL Raw'!AB356</f>
        <v>12.81</v>
      </c>
      <c r="AH356">
        <f>'QMJHL Raw'!AC356</f>
        <v>13.28</v>
      </c>
      <c r="AI356">
        <f>'QMJHL Raw'!AD356</f>
        <v>42.95</v>
      </c>
      <c r="AJ356">
        <f>'QMJHL Raw'!AE356</f>
        <v>50.74</v>
      </c>
    </row>
    <row r="357" spans="1:36" x14ac:dyDescent="0.2">
      <c r="A357" t="str">
        <f>'QMJHL Raw'!B357</f>
        <v>Nicolas  Beaudin</v>
      </c>
      <c r="B357" t="s">
        <v>1749</v>
      </c>
      <c r="C357" t="str">
        <f>'QMJHL Raw'!C357</f>
        <v>D</v>
      </c>
      <c r="D357" t="str">
        <f t="shared" si="65"/>
        <v>D</v>
      </c>
      <c r="E357" t="str">
        <f>IF(ISNUMBER(SEARCH("/",'QMJHL Raw'!D357)),"Multiple",'QMJHL Raw'!D357)</f>
        <v>DRU</v>
      </c>
      <c r="F357" s="2">
        <f ca="1">ROUNDDOWN('QMJHL Raw'!E357+((TODAY()-42993)/365),0)</f>
        <v>18</v>
      </c>
      <c r="G357">
        <f>'QMJHL Raw'!F357</f>
        <v>68</v>
      </c>
      <c r="H357" s="1">
        <f>'QMJHL Raw'!U357</f>
        <v>16.350000000000001</v>
      </c>
      <c r="I357" s="1">
        <f>'QMJHL Raw'!T357</f>
        <v>1111.95</v>
      </c>
      <c r="J357">
        <f>'QMJHL Raw'!AH357</f>
        <v>76</v>
      </c>
      <c r="K357">
        <f>'QMJHL Raw'!AI357</f>
        <v>53</v>
      </c>
      <c r="L357" s="1">
        <f t="shared" si="66"/>
        <v>4.1009038176176986</v>
      </c>
      <c r="M357" s="1">
        <f t="shared" si="67"/>
        <v>2.8598408201807635</v>
      </c>
      <c r="N357">
        <f>'QMJHL Raw'!L357</f>
        <v>110</v>
      </c>
      <c r="O357" s="1">
        <f t="shared" si="68"/>
        <v>5.9355186833940374</v>
      </c>
      <c r="P357">
        <f>'QMJHL Raw'!AK357</f>
        <v>1</v>
      </c>
      <c r="Q357">
        <f>'QMJHL Raw'!AN357</f>
        <v>7</v>
      </c>
      <c r="R357">
        <f>'QMJHL Raw'!AQ357</f>
        <v>102</v>
      </c>
      <c r="S357" s="1">
        <f t="shared" si="69"/>
        <v>0.90909090909090906</v>
      </c>
      <c r="T357" s="1">
        <f t="shared" si="70"/>
        <v>6.3636363636363633</v>
      </c>
      <c r="U357" s="1">
        <f t="shared" si="71"/>
        <v>92.72727272727272</v>
      </c>
      <c r="V357">
        <f>'QMJHL Raw'!J357</f>
        <v>16</v>
      </c>
      <c r="W357" s="1">
        <f t="shared" si="72"/>
        <v>0.86334817213004178</v>
      </c>
      <c r="X357">
        <f>'QMJHL Raw'!G357</f>
        <v>6</v>
      </c>
      <c r="Y357" s="1">
        <f t="shared" si="73"/>
        <v>0.32375556454876564</v>
      </c>
      <c r="Z357">
        <f>'QMJHL Raw'!AJ357</f>
        <v>0</v>
      </c>
      <c r="AA357">
        <f>'QMJHL Raw'!AM357</f>
        <v>1</v>
      </c>
      <c r="AB357">
        <f>'QMJHL Raw'!AP357</f>
        <v>5</v>
      </c>
      <c r="AC357" s="1">
        <f t="shared" si="74"/>
        <v>7.9101526829813427</v>
      </c>
      <c r="AD357" s="1">
        <f t="shared" si="75"/>
        <v>0.42682599125759302</v>
      </c>
      <c r="AE357" s="1">
        <f t="shared" si="76"/>
        <v>5.4545454545454541</v>
      </c>
      <c r="AF357" s="1">
        <f t="shared" si="77"/>
        <v>7.1910478936194027</v>
      </c>
      <c r="AG357">
        <f>'QMJHL Raw'!AB357</f>
        <v>12.87</v>
      </c>
      <c r="AH357">
        <f>'QMJHL Raw'!AC357</f>
        <v>13.42</v>
      </c>
      <c r="AI357">
        <f>'QMJHL Raw'!AD357</f>
        <v>57.96</v>
      </c>
      <c r="AJ357">
        <f>'QMJHL Raw'!AE357</f>
        <v>50.48</v>
      </c>
    </row>
    <row r="358" spans="1:36" x14ac:dyDescent="0.2">
      <c r="A358" t="str">
        <f>'QMJHL Raw'!B358</f>
        <v>Nicolas Desgroseilliers</v>
      </c>
      <c r="B358" t="s">
        <v>1749</v>
      </c>
      <c r="C358" t="str">
        <f>'QMJHL Raw'!C358</f>
        <v>LW</v>
      </c>
      <c r="D358" t="str">
        <f t="shared" si="65"/>
        <v>F</v>
      </c>
      <c r="E358" t="str">
        <f>IF(ISNUMBER(SEARCH("/",'QMJHL Raw'!D358)),"Multiple",'QMJHL Raw'!D358)</f>
        <v>DRU</v>
      </c>
      <c r="F358" s="2">
        <f ca="1">ROUNDDOWN('QMJHL Raw'!E358+((TODAY()-42993)/365),0)</f>
        <v>19</v>
      </c>
      <c r="G358">
        <f>'QMJHL Raw'!F358</f>
        <v>22</v>
      </c>
      <c r="H358" s="1">
        <f>'QMJHL Raw'!U358</f>
        <v>10.81</v>
      </c>
      <c r="I358" s="1">
        <f>'QMJHL Raw'!T358</f>
        <v>237.81</v>
      </c>
      <c r="J358">
        <f>'QMJHL Raw'!AH358</f>
        <v>10</v>
      </c>
      <c r="K358">
        <f>'QMJHL Raw'!AI358</f>
        <v>12</v>
      </c>
      <c r="L358" s="1">
        <f t="shared" si="66"/>
        <v>2.5230225810521003</v>
      </c>
      <c r="M358" s="1">
        <f t="shared" si="67"/>
        <v>3.0276270972625206</v>
      </c>
      <c r="N358">
        <f>'QMJHL Raw'!L358</f>
        <v>28</v>
      </c>
      <c r="O358" s="1">
        <f t="shared" si="68"/>
        <v>7.0644632269458816</v>
      </c>
      <c r="P358">
        <f>'QMJHL Raw'!AK358</f>
        <v>2</v>
      </c>
      <c r="Q358">
        <f>'QMJHL Raw'!AN358</f>
        <v>1</v>
      </c>
      <c r="R358">
        <f>'QMJHL Raw'!AQ358</f>
        <v>25</v>
      </c>
      <c r="S358" s="1">
        <f t="shared" si="69"/>
        <v>7.1428571428571423</v>
      </c>
      <c r="T358" s="1">
        <f t="shared" si="70"/>
        <v>3.5714285714285712</v>
      </c>
      <c r="U358" s="1">
        <f t="shared" si="71"/>
        <v>89.285714285714292</v>
      </c>
      <c r="V358">
        <f>'QMJHL Raw'!J358</f>
        <v>4</v>
      </c>
      <c r="W358" s="1">
        <f t="shared" si="72"/>
        <v>1.00920903242084</v>
      </c>
      <c r="X358">
        <f>'QMJHL Raw'!G358</f>
        <v>3</v>
      </c>
      <c r="Y358" s="1">
        <f t="shared" si="73"/>
        <v>0.75690677431563014</v>
      </c>
      <c r="Z358">
        <f>'QMJHL Raw'!AJ358</f>
        <v>0</v>
      </c>
      <c r="AA358">
        <f>'QMJHL Raw'!AM358</f>
        <v>0</v>
      </c>
      <c r="AB358">
        <f>'QMJHL Raw'!AP358</f>
        <v>3</v>
      </c>
      <c r="AC358" s="1">
        <f t="shared" si="74"/>
        <v>2.2488661574107356</v>
      </c>
      <c r="AD358" s="1">
        <f t="shared" si="75"/>
        <v>0.56739400969111542</v>
      </c>
      <c r="AE358" s="1">
        <f t="shared" si="76"/>
        <v>10.714285714285714</v>
      </c>
      <c r="AF358" s="1">
        <f t="shared" si="77"/>
        <v>8.0316648478954846</v>
      </c>
      <c r="AG358">
        <f>'QMJHL Raw'!AB358</f>
        <v>12.67</v>
      </c>
      <c r="AH358">
        <f>'QMJHL Raw'!AC358</f>
        <v>13.07</v>
      </c>
      <c r="AI358">
        <f>'QMJHL Raw'!AD358</f>
        <v>58.47</v>
      </c>
      <c r="AJ358">
        <f>'QMJHL Raw'!AE358</f>
        <v>46.97</v>
      </c>
    </row>
    <row r="359" spans="1:36" x14ac:dyDescent="0.2">
      <c r="A359" t="str">
        <f>'QMJHL Raw'!B359</f>
        <v>Nicolas Guay</v>
      </c>
      <c r="B359" t="s">
        <v>1749</v>
      </c>
      <c r="C359" t="str">
        <f>'QMJHL Raw'!C359</f>
        <v>C</v>
      </c>
      <c r="D359" t="str">
        <f t="shared" si="65"/>
        <v>F</v>
      </c>
      <c r="E359" t="str">
        <f>IF(ISNUMBER(SEARCH("/",'QMJHL Raw'!D359)),"Multiple",'QMJHL Raw'!D359)</f>
        <v>DRU</v>
      </c>
      <c r="F359" s="2">
        <f ca="1">ROUNDDOWN('QMJHL Raw'!E359+((TODAY()-42993)/365),0)</f>
        <v>18</v>
      </c>
      <c r="G359">
        <f>'QMJHL Raw'!F359</f>
        <v>68</v>
      </c>
      <c r="H359" s="1">
        <f>'QMJHL Raw'!U359</f>
        <v>13.56</v>
      </c>
      <c r="I359" s="1">
        <f>'QMJHL Raw'!T359</f>
        <v>922.21</v>
      </c>
      <c r="J359">
        <f>'QMJHL Raw'!AH359</f>
        <v>49</v>
      </c>
      <c r="K359">
        <f>'QMJHL Raw'!AI359</f>
        <v>49</v>
      </c>
      <c r="L359" s="1">
        <f t="shared" si="66"/>
        <v>3.1879940577525723</v>
      </c>
      <c r="M359" s="1">
        <f t="shared" si="67"/>
        <v>3.1879940577525723</v>
      </c>
      <c r="N359">
        <f>'QMJHL Raw'!L359</f>
        <v>158</v>
      </c>
      <c r="O359" s="1">
        <f t="shared" si="68"/>
        <v>10.27965430867156</v>
      </c>
      <c r="P359">
        <f>'QMJHL Raw'!AK359</f>
        <v>19</v>
      </c>
      <c r="Q359">
        <f>'QMJHL Raw'!AN359</f>
        <v>34</v>
      </c>
      <c r="R359">
        <f>'QMJHL Raw'!AQ359</f>
        <v>105</v>
      </c>
      <c r="S359" s="1">
        <f t="shared" si="69"/>
        <v>12.025316455696203</v>
      </c>
      <c r="T359" s="1">
        <f t="shared" si="70"/>
        <v>21.518987341772153</v>
      </c>
      <c r="U359" s="1">
        <f t="shared" si="71"/>
        <v>66.455696202531641</v>
      </c>
      <c r="V359">
        <f>'QMJHL Raw'!J359</f>
        <v>31</v>
      </c>
      <c r="W359" s="1">
        <f t="shared" si="72"/>
        <v>2.0168941998026479</v>
      </c>
      <c r="X359">
        <f>'QMJHL Raw'!G359</f>
        <v>16</v>
      </c>
      <c r="Y359" s="1">
        <f t="shared" si="73"/>
        <v>1.040977651511044</v>
      </c>
      <c r="Z359">
        <f>'QMJHL Raw'!AJ359</f>
        <v>4</v>
      </c>
      <c r="AA359">
        <f>'QMJHL Raw'!AM359</f>
        <v>3</v>
      </c>
      <c r="AB359">
        <f>'QMJHL Raw'!AP359</f>
        <v>9</v>
      </c>
      <c r="AC359" s="1">
        <f t="shared" si="74"/>
        <v>17.41822363464312</v>
      </c>
      <c r="AD359" s="1">
        <f t="shared" si="75"/>
        <v>1.1332488457928098</v>
      </c>
      <c r="AE359" s="1">
        <f t="shared" si="76"/>
        <v>10.126582278481013</v>
      </c>
      <c r="AF359" s="1">
        <f t="shared" si="77"/>
        <v>11.02419217382476</v>
      </c>
      <c r="AG359">
        <f>'QMJHL Raw'!AB359</f>
        <v>13.34</v>
      </c>
      <c r="AH359">
        <f>'QMJHL Raw'!AC359</f>
        <v>13.37</v>
      </c>
      <c r="AI359">
        <f>'QMJHL Raw'!AD359</f>
        <v>58.55</v>
      </c>
      <c r="AJ359">
        <f>'QMJHL Raw'!AE359</f>
        <v>49.77</v>
      </c>
    </row>
    <row r="360" spans="1:36" x14ac:dyDescent="0.2">
      <c r="A360" t="str">
        <f>'QMJHL Raw'!B360</f>
        <v>Nicolas Ouellet</v>
      </c>
      <c r="B360" t="s">
        <v>1749</v>
      </c>
      <c r="C360" t="str">
        <f>'QMJHL Raw'!C360</f>
        <v>LW</v>
      </c>
      <c r="D360" t="str">
        <f t="shared" si="65"/>
        <v>F</v>
      </c>
      <c r="E360" t="str">
        <f>IF(ISNUMBER(SEARCH("/",'QMJHL Raw'!D360)),"Multiple",'QMJHL Raw'!D360)</f>
        <v>VDO</v>
      </c>
      <c r="F360" s="2">
        <f ca="1">ROUNDDOWN('QMJHL Raw'!E360+((TODAY()-42993)/365),0)</f>
        <v>19</v>
      </c>
      <c r="G360">
        <f>'QMJHL Raw'!F360</f>
        <v>54</v>
      </c>
      <c r="H360" s="1">
        <f>'QMJHL Raw'!U360</f>
        <v>12.68</v>
      </c>
      <c r="I360" s="1">
        <f>'QMJHL Raw'!T360</f>
        <v>684.97</v>
      </c>
      <c r="J360">
        <f>'QMJHL Raw'!AH360</f>
        <v>33</v>
      </c>
      <c r="K360">
        <f>'QMJHL Raw'!AI360</f>
        <v>33</v>
      </c>
      <c r="L360" s="1">
        <f t="shared" si="66"/>
        <v>2.8906375461699052</v>
      </c>
      <c r="M360" s="1">
        <f t="shared" si="67"/>
        <v>2.8906375461699052</v>
      </c>
      <c r="N360">
        <f>'QMJHL Raw'!L360</f>
        <v>98</v>
      </c>
      <c r="O360" s="1">
        <f t="shared" si="68"/>
        <v>8.5843175613530516</v>
      </c>
      <c r="P360">
        <f>'QMJHL Raw'!AK360</f>
        <v>8</v>
      </c>
      <c r="Q360">
        <f>'QMJHL Raw'!AN360</f>
        <v>17</v>
      </c>
      <c r="R360">
        <f>'QMJHL Raw'!AQ360</f>
        <v>73</v>
      </c>
      <c r="S360" s="1">
        <f t="shared" si="69"/>
        <v>8.1632653061224492</v>
      </c>
      <c r="T360" s="1">
        <f t="shared" si="70"/>
        <v>17.346938775510203</v>
      </c>
      <c r="U360" s="1">
        <f t="shared" si="71"/>
        <v>74.489795918367349</v>
      </c>
      <c r="V360">
        <f>'QMJHL Raw'!J360</f>
        <v>17</v>
      </c>
      <c r="W360" s="1">
        <f t="shared" si="72"/>
        <v>1.4891163116632846</v>
      </c>
      <c r="X360">
        <f>'QMJHL Raw'!G360</f>
        <v>10</v>
      </c>
      <c r="Y360" s="1">
        <f t="shared" si="73"/>
        <v>0.87595077156663792</v>
      </c>
      <c r="Z360">
        <f>'QMJHL Raw'!AJ360</f>
        <v>2</v>
      </c>
      <c r="AA360">
        <f>'QMJHL Raw'!AM360</f>
        <v>4</v>
      </c>
      <c r="AB360">
        <f>'QMJHL Raw'!AP360</f>
        <v>4</v>
      </c>
      <c r="AC360" s="1">
        <f t="shared" si="74"/>
        <v>9.6228215358579661</v>
      </c>
      <c r="AD360" s="1">
        <f t="shared" si="75"/>
        <v>0.84291179489828449</v>
      </c>
      <c r="AE360" s="1">
        <f t="shared" si="76"/>
        <v>10.204081632653061</v>
      </c>
      <c r="AF360" s="1">
        <f t="shared" si="77"/>
        <v>9.8192056488346608</v>
      </c>
      <c r="AG360">
        <f>'QMJHL Raw'!AB360</f>
        <v>14.11</v>
      </c>
      <c r="AH360">
        <f>'QMJHL Raw'!AC360</f>
        <v>13.27</v>
      </c>
      <c r="AI360">
        <f>'QMJHL Raw'!AD360</f>
        <v>39.22</v>
      </c>
      <c r="AJ360">
        <f>'QMJHL Raw'!AE360</f>
        <v>53.28</v>
      </c>
    </row>
    <row r="361" spans="1:36" x14ac:dyDescent="0.2">
      <c r="A361" t="str">
        <f>'QMJHL Raw'!B361</f>
        <v>Nicolas Poulin</v>
      </c>
      <c r="B361" t="s">
        <v>1749</v>
      </c>
      <c r="C361" t="str">
        <f>'QMJHL Raw'!C361</f>
        <v>LW</v>
      </c>
      <c r="D361" t="str">
        <f t="shared" si="65"/>
        <v>F</v>
      </c>
      <c r="E361" t="str">
        <f>IF(ISNUMBER(SEARCH("/",'QMJHL Raw'!D361)),"Multiple",'QMJHL Raw'!D361)</f>
        <v>SHE</v>
      </c>
      <c r="F361" s="2">
        <f ca="1">ROUNDDOWN('QMJHL Raw'!E361+((TODAY()-42993)/365),0)</f>
        <v>20</v>
      </c>
      <c r="G361">
        <f>'QMJHL Raw'!F361</f>
        <v>64</v>
      </c>
      <c r="H361" s="1">
        <f>'QMJHL Raw'!U361</f>
        <v>16.260000000000002</v>
      </c>
      <c r="I361" s="1">
        <f>'QMJHL Raw'!T361</f>
        <v>1040.71</v>
      </c>
      <c r="J361">
        <f>'QMJHL Raw'!AH361</f>
        <v>65</v>
      </c>
      <c r="K361">
        <f>'QMJHL Raw'!AI361</f>
        <v>45</v>
      </c>
      <c r="L361" s="1">
        <f t="shared" si="66"/>
        <v>3.747441650411738</v>
      </c>
      <c r="M361" s="1">
        <f t="shared" si="67"/>
        <v>2.59438268105428</v>
      </c>
      <c r="N361">
        <f>'QMJHL Raw'!L361</f>
        <v>203</v>
      </c>
      <c r="O361" s="1">
        <f t="shared" si="68"/>
        <v>11.703548538978197</v>
      </c>
      <c r="P361">
        <f>'QMJHL Raw'!AK361</f>
        <v>16</v>
      </c>
      <c r="Q361">
        <f>'QMJHL Raw'!AN361</f>
        <v>51</v>
      </c>
      <c r="R361">
        <f>'QMJHL Raw'!AQ361</f>
        <v>136</v>
      </c>
      <c r="S361" s="1">
        <f t="shared" si="69"/>
        <v>7.8817733990147785</v>
      </c>
      <c r="T361" s="1">
        <f t="shared" si="70"/>
        <v>25.123152709359609</v>
      </c>
      <c r="U361" s="1">
        <f t="shared" si="71"/>
        <v>66.995073891625609</v>
      </c>
      <c r="V361">
        <f>'QMJHL Raw'!J361</f>
        <v>40</v>
      </c>
      <c r="W361" s="1">
        <f t="shared" si="72"/>
        <v>2.306117938714916</v>
      </c>
      <c r="X361">
        <f>'QMJHL Raw'!G361</f>
        <v>25</v>
      </c>
      <c r="Y361" s="1">
        <f t="shared" si="73"/>
        <v>1.4413237116968223</v>
      </c>
      <c r="Z361">
        <f>'QMJHL Raw'!AJ361</f>
        <v>5</v>
      </c>
      <c r="AA361">
        <f>'QMJHL Raw'!AM361</f>
        <v>9</v>
      </c>
      <c r="AB361">
        <f>'QMJHL Raw'!AP361</f>
        <v>11</v>
      </c>
      <c r="AC361" s="1">
        <f t="shared" si="74"/>
        <v>21.65625060085479</v>
      </c>
      <c r="AD361" s="1">
        <f t="shared" si="75"/>
        <v>1.2485466998984225</v>
      </c>
      <c r="AE361" s="1">
        <f t="shared" si="76"/>
        <v>12.315270935960591</v>
      </c>
      <c r="AF361" s="1">
        <f t="shared" si="77"/>
        <v>10.668103744263444</v>
      </c>
      <c r="AG361">
        <f>'QMJHL Raw'!AB361</f>
        <v>13.61</v>
      </c>
      <c r="AH361">
        <f>'QMJHL Raw'!AC361</f>
        <v>13.21</v>
      </c>
      <c r="AI361">
        <f>'QMJHL Raw'!AD361</f>
        <v>53.59</v>
      </c>
      <c r="AJ361">
        <f>'QMJHL Raw'!AE361</f>
        <v>49.86</v>
      </c>
    </row>
    <row r="362" spans="1:36" x14ac:dyDescent="0.2">
      <c r="A362" t="str">
        <f>'QMJHL Raw'!B362</f>
        <v>Nicolas Roy</v>
      </c>
      <c r="B362" t="s">
        <v>1749</v>
      </c>
      <c r="C362" t="str">
        <f>'QMJHL Raw'!C362</f>
        <v>C</v>
      </c>
      <c r="D362" t="str">
        <f t="shared" si="65"/>
        <v>F</v>
      </c>
      <c r="E362" t="str">
        <f>IF(ISNUMBER(SEARCH("/",'QMJHL Raw'!D362)),"Multiple",'QMJHL Raw'!D362)</f>
        <v>SHE</v>
      </c>
      <c r="F362" s="2">
        <f ca="1">ROUNDDOWN('QMJHL Raw'!E362+((TODAY()-42993)/365),0)</f>
        <v>18</v>
      </c>
      <c r="G362">
        <f>'QMJHL Raw'!F362</f>
        <v>58</v>
      </c>
      <c r="H362" s="1">
        <f>'QMJHL Raw'!U362</f>
        <v>8.8699999999999992</v>
      </c>
      <c r="I362" s="1">
        <f>'QMJHL Raw'!T362</f>
        <v>514.5</v>
      </c>
      <c r="J362">
        <f>'QMJHL Raw'!AH362</f>
        <v>18</v>
      </c>
      <c r="K362">
        <f>'QMJHL Raw'!AI362</f>
        <v>17</v>
      </c>
      <c r="L362" s="1">
        <f t="shared" si="66"/>
        <v>2.0991253644314871</v>
      </c>
      <c r="M362" s="1">
        <f t="shared" si="67"/>
        <v>1.9825072886297375</v>
      </c>
      <c r="N362">
        <f>'QMJHL Raw'!L362</f>
        <v>57</v>
      </c>
      <c r="O362" s="1">
        <f t="shared" si="68"/>
        <v>6.647230320699709</v>
      </c>
      <c r="P362">
        <f>'QMJHL Raw'!AK362</f>
        <v>4</v>
      </c>
      <c r="Q362">
        <f>'QMJHL Raw'!AN362</f>
        <v>15</v>
      </c>
      <c r="R362">
        <f>'QMJHL Raw'!AQ362</f>
        <v>38</v>
      </c>
      <c r="S362" s="1">
        <f t="shared" si="69"/>
        <v>7.0175438596491224</v>
      </c>
      <c r="T362" s="1">
        <f t="shared" si="70"/>
        <v>26.315789473684209</v>
      </c>
      <c r="U362" s="1">
        <f t="shared" si="71"/>
        <v>66.666666666666657</v>
      </c>
      <c r="V362">
        <f>'QMJHL Raw'!J362</f>
        <v>5</v>
      </c>
      <c r="W362" s="1">
        <f t="shared" si="72"/>
        <v>0.58309037900874638</v>
      </c>
      <c r="X362">
        <f>'QMJHL Raw'!G362</f>
        <v>2</v>
      </c>
      <c r="Y362" s="1">
        <f t="shared" si="73"/>
        <v>0.23323615160349853</v>
      </c>
      <c r="Z362">
        <f>'QMJHL Raw'!AJ362</f>
        <v>0</v>
      </c>
      <c r="AA362">
        <f>'QMJHL Raw'!AM362</f>
        <v>1</v>
      </c>
      <c r="AB362">
        <f>'QMJHL Raw'!AP362</f>
        <v>1</v>
      </c>
      <c r="AC362" s="1">
        <f t="shared" si="74"/>
        <v>6.0676194857697663</v>
      </c>
      <c r="AD362" s="1">
        <f t="shared" si="75"/>
        <v>0.70759410912766951</v>
      </c>
      <c r="AE362" s="1">
        <f t="shared" si="76"/>
        <v>3.5087719298245612</v>
      </c>
      <c r="AF362" s="1">
        <f t="shared" si="77"/>
        <v>10.644946466262748</v>
      </c>
      <c r="AG362">
        <f>'QMJHL Raw'!AB362</f>
        <v>13.19</v>
      </c>
      <c r="AH362">
        <f>'QMJHL Raw'!AC362</f>
        <v>12.88</v>
      </c>
      <c r="AI362">
        <f>'QMJHL Raw'!AD362</f>
        <v>50.49</v>
      </c>
      <c r="AJ362">
        <f>'QMJHL Raw'!AE362</f>
        <v>50.88</v>
      </c>
    </row>
    <row r="363" spans="1:36" x14ac:dyDescent="0.2">
      <c r="A363" t="str">
        <f>'QMJHL Raw'!B363</f>
        <v>Nikita Alexandrov</v>
      </c>
      <c r="B363" t="s">
        <v>1749</v>
      </c>
      <c r="C363" t="str">
        <f>'QMJHL Raw'!C363</f>
        <v>C</v>
      </c>
      <c r="D363" t="str">
        <f t="shared" si="65"/>
        <v>F</v>
      </c>
      <c r="E363" t="str">
        <f>IF(ISNUMBER(SEARCH("/",'QMJHL Raw'!D363)),"Multiple",'QMJHL Raw'!D363)</f>
        <v>CHA</v>
      </c>
      <c r="F363" s="2">
        <f ca="1">ROUNDDOWN('QMJHL Raw'!E363+((TODAY()-42993)/365),0)</f>
        <v>17</v>
      </c>
      <c r="G363">
        <f>'QMJHL Raw'!F363</f>
        <v>66</v>
      </c>
      <c r="H363" s="1">
        <f>'QMJHL Raw'!U363</f>
        <v>12.63</v>
      </c>
      <c r="I363" s="1">
        <f>'QMJHL Raw'!T363</f>
        <v>833.72</v>
      </c>
      <c r="J363">
        <f>'QMJHL Raw'!AH363</f>
        <v>42</v>
      </c>
      <c r="K363">
        <f>'QMJHL Raw'!AI363</f>
        <v>33</v>
      </c>
      <c r="L363" s="1">
        <f t="shared" si="66"/>
        <v>3.0225975147531545</v>
      </c>
      <c r="M363" s="1">
        <f t="shared" si="67"/>
        <v>2.3748980473060497</v>
      </c>
      <c r="N363">
        <f>'QMJHL Raw'!L363</f>
        <v>129</v>
      </c>
      <c r="O363" s="1">
        <f t="shared" si="68"/>
        <v>9.2836923667418301</v>
      </c>
      <c r="P363">
        <f>'QMJHL Raw'!AK363</f>
        <v>24</v>
      </c>
      <c r="Q363">
        <f>'QMJHL Raw'!AN363</f>
        <v>24</v>
      </c>
      <c r="R363">
        <f>'QMJHL Raw'!AQ363</f>
        <v>81</v>
      </c>
      <c r="S363" s="1">
        <f t="shared" si="69"/>
        <v>18.604651162790699</v>
      </c>
      <c r="T363" s="1">
        <f t="shared" si="70"/>
        <v>18.604651162790699</v>
      </c>
      <c r="U363" s="1">
        <f t="shared" si="71"/>
        <v>62.790697674418603</v>
      </c>
      <c r="V363">
        <f>'QMJHL Raw'!J363</f>
        <v>21</v>
      </c>
      <c r="W363" s="1">
        <f t="shared" si="72"/>
        <v>1.5112987573765773</v>
      </c>
      <c r="X363">
        <f>'QMJHL Raw'!G363</f>
        <v>9</v>
      </c>
      <c r="Y363" s="1">
        <f t="shared" si="73"/>
        <v>0.64769946744710449</v>
      </c>
      <c r="Z363">
        <f>'QMJHL Raw'!AJ363</f>
        <v>4</v>
      </c>
      <c r="AA363">
        <f>'QMJHL Raw'!AM363</f>
        <v>1</v>
      </c>
      <c r="AB363">
        <f>'QMJHL Raw'!AP363</f>
        <v>4</v>
      </c>
      <c r="AC363" s="1">
        <f t="shared" si="74"/>
        <v>15.370600992501448</v>
      </c>
      <c r="AD363" s="1">
        <f t="shared" si="75"/>
        <v>1.1061700085761248</v>
      </c>
      <c r="AE363" s="1">
        <f t="shared" si="76"/>
        <v>6.9767441860465116</v>
      </c>
      <c r="AF363" s="1">
        <f t="shared" si="77"/>
        <v>11.91519456783058</v>
      </c>
      <c r="AG363">
        <f>'QMJHL Raw'!AB363</f>
        <v>13.37</v>
      </c>
      <c r="AH363">
        <f>'QMJHL Raw'!AC363</f>
        <v>13.14</v>
      </c>
      <c r="AI363">
        <f>'QMJHL Raw'!AD363</f>
        <v>51.99</v>
      </c>
      <c r="AJ363">
        <f>'QMJHL Raw'!AE363</f>
        <v>48.74</v>
      </c>
    </row>
    <row r="364" spans="1:36" x14ac:dyDescent="0.2">
      <c r="A364" t="str">
        <f>'QMJHL Raw'!B364</f>
        <v>Nikita Okhotyuk</v>
      </c>
      <c r="B364" t="s">
        <v>1749</v>
      </c>
      <c r="C364" t="str">
        <f>'QMJHL Raw'!C364</f>
        <v>D</v>
      </c>
      <c r="D364" t="str">
        <f t="shared" si="65"/>
        <v>D</v>
      </c>
      <c r="E364" t="str">
        <f>IF(ISNUMBER(SEARCH("/",'QMJHL Raw'!D364)),"Multiple",'QMJHL Raw'!D364)</f>
        <v>OTT</v>
      </c>
      <c r="F364" s="2">
        <f ca="1">ROUNDDOWN('QMJHL Raw'!E364+((TODAY()-42993)/365),0)</f>
        <v>2017</v>
      </c>
      <c r="G364">
        <f>'QMJHL Raw'!F364</f>
        <v>2</v>
      </c>
      <c r="H364" s="1">
        <f>'QMJHL Raw'!U364</f>
        <v>18.39</v>
      </c>
      <c r="I364" s="1">
        <f>'QMJHL Raw'!T364</f>
        <v>36.78</v>
      </c>
      <c r="J364">
        <f>'QMJHL Raw'!AH364</f>
        <v>4</v>
      </c>
      <c r="K364">
        <f>'QMJHL Raw'!AI364</f>
        <v>0</v>
      </c>
      <c r="L364" s="1">
        <f t="shared" si="66"/>
        <v>6.5252854812398038</v>
      </c>
      <c r="M364" s="1">
        <f t="shared" si="67"/>
        <v>0</v>
      </c>
      <c r="N364">
        <f>'QMJHL Raw'!L364</f>
        <v>2</v>
      </c>
      <c r="O364" s="1">
        <f t="shared" si="68"/>
        <v>3.2626427406199019</v>
      </c>
      <c r="P364">
        <f>'QMJHL Raw'!AK364</f>
        <v>0</v>
      </c>
      <c r="Q364">
        <f>'QMJHL Raw'!AN364</f>
        <v>0</v>
      </c>
      <c r="R364">
        <f>'QMJHL Raw'!AQ364</f>
        <v>2</v>
      </c>
      <c r="S364" s="1">
        <f t="shared" si="69"/>
        <v>0</v>
      </c>
      <c r="T364" s="1">
        <f t="shared" si="70"/>
        <v>0</v>
      </c>
      <c r="U364" s="1">
        <f t="shared" si="71"/>
        <v>100</v>
      </c>
      <c r="V364">
        <f>'QMJHL Raw'!J364</f>
        <v>1</v>
      </c>
      <c r="W364" s="1">
        <f t="shared" si="72"/>
        <v>1.6313213703099509</v>
      </c>
      <c r="X364">
        <f>'QMJHL Raw'!G364</f>
        <v>0</v>
      </c>
      <c r="Y364" s="1">
        <f t="shared" si="73"/>
        <v>0</v>
      </c>
      <c r="Z364">
        <f>'QMJHL Raw'!AJ364</f>
        <v>0</v>
      </c>
      <c r="AA364">
        <f>'QMJHL Raw'!AM364</f>
        <v>0</v>
      </c>
      <c r="AB364">
        <f>'QMJHL Raw'!AP364</f>
        <v>0</v>
      </c>
      <c r="AC364" s="1">
        <f t="shared" si="74"/>
        <v>0.12567070196443617</v>
      </c>
      <c r="AD364" s="1">
        <f t="shared" si="75"/>
        <v>0.20500930173643744</v>
      </c>
      <c r="AE364" s="1">
        <f t="shared" si="76"/>
        <v>0</v>
      </c>
      <c r="AF364" s="1">
        <f t="shared" si="77"/>
        <v>6.2835350982218081</v>
      </c>
      <c r="AG364">
        <f>'QMJHL Raw'!AB364</f>
        <v>15.77</v>
      </c>
      <c r="AH364">
        <f>'QMJHL Raw'!AC364</f>
        <v>11.18</v>
      </c>
      <c r="AI364">
        <f>'QMJHL Raw'!AD364</f>
        <v>85.42</v>
      </c>
      <c r="AJ364">
        <f>'QMJHL Raw'!AE364</f>
        <v>48.5</v>
      </c>
    </row>
    <row r="365" spans="1:36" x14ac:dyDescent="0.2">
      <c r="A365" t="str">
        <f>'QMJHL Raw'!B365</f>
        <v>Noah Corson</v>
      </c>
      <c r="B365" t="s">
        <v>1749</v>
      </c>
      <c r="C365" t="str">
        <f>'QMJHL Raw'!C365</f>
        <v>LW</v>
      </c>
      <c r="D365" t="str">
        <f t="shared" si="65"/>
        <v>F</v>
      </c>
      <c r="E365" t="str">
        <f>IF(ISNUMBER(SEARCH("/",'QMJHL Raw'!D365)),"Multiple",'QMJHL Raw'!D365)</f>
        <v>BAC</v>
      </c>
      <c r="F365" s="2">
        <f ca="1">ROUNDDOWN('QMJHL Raw'!E365+((TODAY()-42993)/365),0)</f>
        <v>20</v>
      </c>
      <c r="G365">
        <f>'QMJHL Raw'!F365</f>
        <v>10</v>
      </c>
      <c r="H365" s="1">
        <f>'QMJHL Raw'!U365</f>
        <v>11.7</v>
      </c>
      <c r="I365" s="1">
        <f>'QMJHL Raw'!T365</f>
        <v>117.03</v>
      </c>
      <c r="J365">
        <f>'QMJHL Raw'!AH365</f>
        <v>4</v>
      </c>
      <c r="K365">
        <f>'QMJHL Raw'!AI365</f>
        <v>6</v>
      </c>
      <c r="L365" s="1">
        <f t="shared" si="66"/>
        <v>2.0507562163547806</v>
      </c>
      <c r="M365" s="1">
        <f t="shared" si="67"/>
        <v>3.0761343245321711</v>
      </c>
      <c r="N365">
        <f>'QMJHL Raw'!L365</f>
        <v>13</v>
      </c>
      <c r="O365" s="1">
        <f t="shared" si="68"/>
        <v>6.6649577031530383</v>
      </c>
      <c r="P365">
        <f>'QMJHL Raw'!AK365</f>
        <v>4</v>
      </c>
      <c r="Q365">
        <f>'QMJHL Raw'!AN365</f>
        <v>2</v>
      </c>
      <c r="R365">
        <f>'QMJHL Raw'!AQ365</f>
        <v>7</v>
      </c>
      <c r="S365" s="1">
        <f t="shared" si="69"/>
        <v>30.76923076923077</v>
      </c>
      <c r="T365" s="1">
        <f t="shared" si="70"/>
        <v>15.384615384615385</v>
      </c>
      <c r="U365" s="1">
        <f t="shared" si="71"/>
        <v>53.846153846153847</v>
      </c>
      <c r="V365">
        <f>'QMJHL Raw'!J365</f>
        <v>3</v>
      </c>
      <c r="W365" s="1">
        <f t="shared" si="72"/>
        <v>1.5380671622660855</v>
      </c>
      <c r="X365">
        <f>'QMJHL Raw'!G365</f>
        <v>2</v>
      </c>
      <c r="Y365" s="1">
        <f t="shared" si="73"/>
        <v>1.0253781081773903</v>
      </c>
      <c r="Z365">
        <f>'QMJHL Raw'!AJ365</f>
        <v>2</v>
      </c>
      <c r="AA365">
        <f>'QMJHL Raw'!AM365</f>
        <v>0</v>
      </c>
      <c r="AB365">
        <f>'QMJHL Raw'!AP365</f>
        <v>0</v>
      </c>
      <c r="AC365" s="1">
        <f t="shared" si="74"/>
        <v>1.795812222586094</v>
      </c>
      <c r="AD365" s="1">
        <f t="shared" si="75"/>
        <v>0.9206932697185819</v>
      </c>
      <c r="AE365" s="1">
        <f t="shared" si="76"/>
        <v>15.384615384615385</v>
      </c>
      <c r="AF365" s="1">
        <f t="shared" si="77"/>
        <v>13.813940173739184</v>
      </c>
      <c r="AG365">
        <f>'QMJHL Raw'!AB365</f>
        <v>12.97</v>
      </c>
      <c r="AH365">
        <f>'QMJHL Raw'!AC365</f>
        <v>12.37</v>
      </c>
      <c r="AI365">
        <f>'QMJHL Raw'!AD365</f>
        <v>45.66</v>
      </c>
      <c r="AJ365">
        <f>'QMJHL Raw'!AE365</f>
        <v>50.36</v>
      </c>
    </row>
    <row r="366" spans="1:36" x14ac:dyDescent="0.2">
      <c r="A366" t="str">
        <f>'QMJHL Raw'!B366</f>
        <v>Noah Dobson</v>
      </c>
      <c r="B366" t="s">
        <v>1749</v>
      </c>
      <c r="C366" t="str">
        <f>'QMJHL Raw'!C366</f>
        <v>D</v>
      </c>
      <c r="D366" t="str">
        <f t="shared" si="65"/>
        <v>D</v>
      </c>
      <c r="E366" t="str">
        <f>IF(ISNUMBER(SEARCH("/",'QMJHL Raw'!D366)),"Multiple",'QMJHL Raw'!D366)</f>
        <v>BAT</v>
      </c>
      <c r="F366" s="2">
        <f ca="1">ROUNDDOWN('QMJHL Raw'!E366+((TODAY()-42993)/365),0)</f>
        <v>18</v>
      </c>
      <c r="G366">
        <f>'QMJHL Raw'!F366</f>
        <v>67</v>
      </c>
      <c r="H366" s="1">
        <f>'QMJHL Raw'!U366</f>
        <v>16.7</v>
      </c>
      <c r="I366" s="1">
        <f>'QMJHL Raw'!T366</f>
        <v>1119.04</v>
      </c>
      <c r="J366">
        <f>'QMJHL Raw'!AH366</f>
        <v>78</v>
      </c>
      <c r="K366">
        <f>'QMJHL Raw'!AI366</f>
        <v>46</v>
      </c>
      <c r="L366" s="1">
        <f t="shared" si="66"/>
        <v>4.1821561338289968</v>
      </c>
      <c r="M366" s="1">
        <f t="shared" si="67"/>
        <v>2.466399771232485</v>
      </c>
      <c r="N366">
        <f>'QMJHL Raw'!L366</f>
        <v>177</v>
      </c>
      <c r="O366" s="1">
        <f t="shared" si="68"/>
        <v>9.4902773806119534</v>
      </c>
      <c r="P366">
        <f>'QMJHL Raw'!AK366</f>
        <v>5</v>
      </c>
      <c r="Q366">
        <f>'QMJHL Raw'!AN366</f>
        <v>6</v>
      </c>
      <c r="R366">
        <f>'QMJHL Raw'!AQ366</f>
        <v>166</v>
      </c>
      <c r="S366" s="1">
        <f t="shared" si="69"/>
        <v>2.8248587570621471</v>
      </c>
      <c r="T366" s="1">
        <f t="shared" si="70"/>
        <v>3.3898305084745761</v>
      </c>
      <c r="U366" s="1">
        <f t="shared" si="71"/>
        <v>93.78531073446328</v>
      </c>
      <c r="V366">
        <f>'QMJHL Raw'!J366</f>
        <v>21</v>
      </c>
      <c r="W366" s="1">
        <f t="shared" si="72"/>
        <v>1.1259651129539605</v>
      </c>
      <c r="X366">
        <f>'QMJHL Raw'!G366</f>
        <v>4</v>
      </c>
      <c r="Y366" s="1">
        <f t="shared" si="73"/>
        <v>0.21446954532456391</v>
      </c>
      <c r="Z366">
        <f>'QMJHL Raw'!AJ366</f>
        <v>0</v>
      </c>
      <c r="AA366">
        <f>'QMJHL Raw'!AM366</f>
        <v>0</v>
      </c>
      <c r="AB366">
        <f>'QMJHL Raw'!AP366</f>
        <v>4</v>
      </c>
      <c r="AC366" s="1">
        <f t="shared" si="74"/>
        <v>12.751292669384274</v>
      </c>
      <c r="AD366" s="1">
        <f t="shared" si="75"/>
        <v>0.6836909852758225</v>
      </c>
      <c r="AE366" s="1">
        <f t="shared" si="76"/>
        <v>2.2598870056497176</v>
      </c>
      <c r="AF366" s="1">
        <f t="shared" si="77"/>
        <v>7.2041201521945037</v>
      </c>
      <c r="AG366">
        <f>'QMJHL Raw'!AB366</f>
        <v>13.59</v>
      </c>
      <c r="AH366">
        <f>'QMJHL Raw'!AC366</f>
        <v>13.5</v>
      </c>
      <c r="AI366">
        <f>'QMJHL Raw'!AD366</f>
        <v>60.32</v>
      </c>
      <c r="AJ366">
        <f>'QMJHL Raw'!AE366</f>
        <v>48.46</v>
      </c>
    </row>
    <row r="367" spans="1:36" x14ac:dyDescent="0.2">
      <c r="A367" t="str">
        <f>'QMJHL Raw'!B367</f>
        <v>Noah Laaouan</v>
      </c>
      <c r="B367" t="s">
        <v>1749</v>
      </c>
      <c r="C367" t="str">
        <f>'QMJHL Raw'!C367</f>
        <v>D</v>
      </c>
      <c r="D367" t="str">
        <f t="shared" si="65"/>
        <v>D</v>
      </c>
      <c r="E367" t="str">
        <f>IF(ISNUMBER(SEARCH("/",'QMJHL Raw'!D367)),"Multiple",'QMJHL Raw'!D367)</f>
        <v>CAP</v>
      </c>
      <c r="F367" s="2">
        <f ca="1">ROUNDDOWN('QMJHL Raw'!E367+((TODAY()-42993)/365),0)</f>
        <v>17</v>
      </c>
      <c r="G367">
        <f>'QMJHL Raw'!F367</f>
        <v>49</v>
      </c>
      <c r="H367" s="1">
        <f>'QMJHL Raw'!U367</f>
        <v>14.35</v>
      </c>
      <c r="I367" s="1">
        <f>'QMJHL Raw'!T367</f>
        <v>702.94</v>
      </c>
      <c r="J367">
        <f>'QMJHL Raw'!AH367</f>
        <v>36</v>
      </c>
      <c r="K367">
        <f>'QMJHL Raw'!AI367</f>
        <v>37</v>
      </c>
      <c r="L367" s="1">
        <f t="shared" si="66"/>
        <v>3.0728084900560502</v>
      </c>
      <c r="M367" s="1">
        <f t="shared" si="67"/>
        <v>3.1581642814464956</v>
      </c>
      <c r="N367">
        <f>'QMJHL Raw'!L367</f>
        <v>42</v>
      </c>
      <c r="O367" s="1">
        <f t="shared" si="68"/>
        <v>3.5849432383987252</v>
      </c>
      <c r="P367">
        <f>'QMJHL Raw'!AK367</f>
        <v>0</v>
      </c>
      <c r="Q367">
        <f>'QMJHL Raw'!AN367</f>
        <v>2</v>
      </c>
      <c r="R367">
        <f>'QMJHL Raw'!AQ367</f>
        <v>40</v>
      </c>
      <c r="S367" s="1">
        <f t="shared" si="69"/>
        <v>0</v>
      </c>
      <c r="T367" s="1">
        <f t="shared" si="70"/>
        <v>4.7619047619047619</v>
      </c>
      <c r="U367" s="1">
        <f t="shared" si="71"/>
        <v>95.238095238095227</v>
      </c>
      <c r="V367">
        <f>'QMJHL Raw'!J367</f>
        <v>5</v>
      </c>
      <c r="W367" s="1">
        <f t="shared" si="72"/>
        <v>0.42677895695222917</v>
      </c>
      <c r="X367">
        <f>'QMJHL Raw'!G367</f>
        <v>2</v>
      </c>
      <c r="Y367" s="1">
        <f t="shared" si="73"/>
        <v>0.17071158278089169</v>
      </c>
      <c r="Z367">
        <f>'QMJHL Raw'!AJ367</f>
        <v>0</v>
      </c>
      <c r="AA367">
        <f>'QMJHL Raw'!AM367</f>
        <v>1</v>
      </c>
      <c r="AB367">
        <f>'QMJHL Raw'!AP367</f>
        <v>1</v>
      </c>
      <c r="AC367" s="1">
        <f t="shared" si="74"/>
        <v>2.8709388674017866</v>
      </c>
      <c r="AD367" s="1">
        <f t="shared" si="75"/>
        <v>0.24505125906066971</v>
      </c>
      <c r="AE367" s="1">
        <f t="shared" si="76"/>
        <v>4.7619047619047619</v>
      </c>
      <c r="AF367" s="1">
        <f t="shared" si="77"/>
        <v>6.8355687319090155</v>
      </c>
      <c r="AG367">
        <f>'QMJHL Raw'!AB367</f>
        <v>12.5</v>
      </c>
      <c r="AH367">
        <f>'QMJHL Raw'!AC367</f>
        <v>12.93</v>
      </c>
      <c r="AI367">
        <f>'QMJHL Raw'!AD367</f>
        <v>43.76</v>
      </c>
      <c r="AJ367">
        <f>'QMJHL Raw'!AE367</f>
        <v>47.83</v>
      </c>
    </row>
    <row r="368" spans="1:36" x14ac:dyDescent="0.2">
      <c r="A368" t="str">
        <f>'QMJHL Raw'!B368</f>
        <v>Noah Massie</v>
      </c>
      <c r="B368" t="s">
        <v>1749</v>
      </c>
      <c r="C368" t="str">
        <f>'QMJHL Raw'!C368</f>
        <v>D</v>
      </c>
      <c r="D368" t="str">
        <f t="shared" si="65"/>
        <v>D</v>
      </c>
      <c r="E368" t="str">
        <f>IF(ISNUMBER(SEARCH("/",'QMJHL Raw'!D368)),"Multiple",'QMJHL Raw'!D368)</f>
        <v>CHA</v>
      </c>
      <c r="F368" s="2">
        <f ca="1">ROUNDDOWN('QMJHL Raw'!E368+((TODAY()-42993)/365),0)</f>
        <v>18</v>
      </c>
      <c r="G368">
        <f>'QMJHL Raw'!F368</f>
        <v>44</v>
      </c>
      <c r="H368" s="1">
        <f>'QMJHL Raw'!U368</f>
        <v>12.18</v>
      </c>
      <c r="I368" s="1">
        <f>'QMJHL Raw'!T368</f>
        <v>536.14</v>
      </c>
      <c r="J368">
        <f>'QMJHL Raw'!AH368</f>
        <v>22</v>
      </c>
      <c r="K368">
        <f>'QMJHL Raw'!AI368</f>
        <v>20</v>
      </c>
      <c r="L368" s="1">
        <f t="shared" si="66"/>
        <v>2.4620434961017645</v>
      </c>
      <c r="M368" s="1">
        <f t="shared" si="67"/>
        <v>2.2382213600925129</v>
      </c>
      <c r="N368">
        <f>'QMJHL Raw'!L368</f>
        <v>40</v>
      </c>
      <c r="O368" s="1">
        <f t="shared" si="68"/>
        <v>4.4764427201850259</v>
      </c>
      <c r="P368">
        <f>'QMJHL Raw'!AK368</f>
        <v>1</v>
      </c>
      <c r="Q368">
        <f>'QMJHL Raw'!AN368</f>
        <v>0</v>
      </c>
      <c r="R368">
        <f>'QMJHL Raw'!AQ368</f>
        <v>39</v>
      </c>
      <c r="S368" s="1">
        <f t="shared" si="69"/>
        <v>2.5</v>
      </c>
      <c r="T368" s="1">
        <f t="shared" si="70"/>
        <v>0</v>
      </c>
      <c r="U368" s="1">
        <f t="shared" si="71"/>
        <v>97.5</v>
      </c>
      <c r="V368">
        <f>'QMJHL Raw'!J368</f>
        <v>3</v>
      </c>
      <c r="W368" s="1">
        <f t="shared" si="72"/>
        <v>0.33573320401387696</v>
      </c>
      <c r="X368">
        <f>'QMJHL Raw'!G368</f>
        <v>0</v>
      </c>
      <c r="Y368" s="1">
        <f t="shared" si="73"/>
        <v>0</v>
      </c>
      <c r="Z368">
        <f>'QMJHL Raw'!AJ368</f>
        <v>0</v>
      </c>
      <c r="AA368">
        <f>'QMJHL Raw'!AM368</f>
        <v>0</v>
      </c>
      <c r="AB368">
        <f>'QMJHL Raw'!AP368</f>
        <v>0</v>
      </c>
      <c r="AC368" s="1">
        <f t="shared" si="74"/>
        <v>2.700188672705881</v>
      </c>
      <c r="AD368" s="1">
        <f t="shared" si="75"/>
        <v>0.30218099817650779</v>
      </c>
      <c r="AE368" s="1">
        <f t="shared" si="76"/>
        <v>0</v>
      </c>
      <c r="AF368" s="1">
        <f t="shared" si="77"/>
        <v>6.7504716817647026</v>
      </c>
      <c r="AG368">
        <f>'QMJHL Raw'!AB368</f>
        <v>12.37</v>
      </c>
      <c r="AH368">
        <f>'QMJHL Raw'!AC368</f>
        <v>12.69</v>
      </c>
      <c r="AI368">
        <f>'QMJHL Raw'!AD368</f>
        <v>50.12</v>
      </c>
      <c r="AJ368">
        <f>'QMJHL Raw'!AE368</f>
        <v>48.7</v>
      </c>
    </row>
    <row r="369" spans="1:36" x14ac:dyDescent="0.2">
      <c r="A369" t="str">
        <f>'QMJHL Raw'!B369</f>
        <v>Noel Hoefenmayer</v>
      </c>
      <c r="B369" t="s">
        <v>1749</v>
      </c>
      <c r="C369" t="str">
        <f>'QMJHL Raw'!C369</f>
        <v>D</v>
      </c>
      <c r="D369" t="str">
        <f t="shared" si="65"/>
        <v>D</v>
      </c>
      <c r="E369" t="str">
        <f>IF(ISNUMBER(SEARCH("/",'QMJHL Raw'!D369)),"Multiple",'QMJHL Raw'!D369)</f>
        <v>OTT</v>
      </c>
      <c r="F369" s="2">
        <f ca="1">ROUNDDOWN('QMJHL Raw'!E369+((TODAY()-42993)/365),0)</f>
        <v>2017</v>
      </c>
      <c r="G369">
        <f>'QMJHL Raw'!F369</f>
        <v>1</v>
      </c>
      <c r="H369" s="1">
        <f>'QMJHL Raw'!U369</f>
        <v>38.01</v>
      </c>
      <c r="I369" s="1">
        <f>'QMJHL Raw'!T369</f>
        <v>38.01</v>
      </c>
      <c r="J369">
        <f>'QMJHL Raw'!AH369</f>
        <v>0</v>
      </c>
      <c r="K369">
        <f>'QMJHL Raw'!AI369</f>
        <v>4</v>
      </c>
      <c r="L369" s="1">
        <f t="shared" si="66"/>
        <v>0</v>
      </c>
      <c r="M369" s="1">
        <f t="shared" si="67"/>
        <v>6.3141278610891867</v>
      </c>
      <c r="N369">
        <f>'QMJHL Raw'!L369</f>
        <v>0</v>
      </c>
      <c r="O369" s="1">
        <f t="shared" si="68"/>
        <v>0</v>
      </c>
      <c r="P369">
        <f>'QMJHL Raw'!AK369</f>
        <v>0</v>
      </c>
      <c r="Q369">
        <f>'QMJHL Raw'!AN369</f>
        <v>0</v>
      </c>
      <c r="R369">
        <f>'QMJHL Raw'!AQ369</f>
        <v>0</v>
      </c>
      <c r="S369" s="1" t="e">
        <f t="shared" si="69"/>
        <v>#DIV/0!</v>
      </c>
      <c r="T369" s="1" t="e">
        <f t="shared" si="70"/>
        <v>#DIV/0!</v>
      </c>
      <c r="U369" s="1" t="e">
        <f t="shared" si="71"/>
        <v>#DIV/0!</v>
      </c>
      <c r="V369">
        <f>'QMJHL Raw'!J369</f>
        <v>0</v>
      </c>
      <c r="W369" s="1">
        <f t="shared" si="72"/>
        <v>0</v>
      </c>
      <c r="X369">
        <f>'QMJHL Raw'!G369</f>
        <v>0</v>
      </c>
      <c r="Y369" s="1">
        <f t="shared" si="73"/>
        <v>0</v>
      </c>
      <c r="Z369">
        <f>'QMJHL Raw'!AJ369</f>
        <v>0</v>
      </c>
      <c r="AA369">
        <f>'QMJHL Raw'!AM369</f>
        <v>0</v>
      </c>
      <c r="AB369">
        <f>'QMJHL Raw'!AP369</f>
        <v>0</v>
      </c>
      <c r="AC369" s="1">
        <f t="shared" si="74"/>
        <v>0</v>
      </c>
      <c r="AD369" s="1">
        <f t="shared" si="75"/>
        <v>0</v>
      </c>
      <c r="AE369" s="1" t="e">
        <f t="shared" si="76"/>
        <v>#DIV/0!</v>
      </c>
      <c r="AF369" s="1" t="e">
        <f t="shared" si="77"/>
        <v>#DIV/0!</v>
      </c>
      <c r="AG369">
        <f>'QMJHL Raw'!AB369</f>
        <v>18.59</v>
      </c>
      <c r="AH369">
        <f>'QMJHL Raw'!AC369</f>
        <v>13.51</v>
      </c>
      <c r="AI369">
        <f>'QMJHL Raw'!AD369</f>
        <v>24.79</v>
      </c>
      <c r="AJ369">
        <f>'QMJHL Raw'!AE369</f>
        <v>58.76</v>
      </c>
    </row>
    <row r="370" spans="1:36" x14ac:dyDescent="0.2">
      <c r="A370" t="str">
        <f>'QMJHL Raw'!B370</f>
        <v>Nolan Gardiner</v>
      </c>
      <c r="B370" t="s">
        <v>1749</v>
      </c>
      <c r="C370" t="str">
        <f>'QMJHL Raw'!C370</f>
        <v>C</v>
      </c>
      <c r="D370" t="str">
        <f t="shared" si="65"/>
        <v>F</v>
      </c>
      <c r="E370" t="str">
        <f>IF(ISNUMBER(SEARCH("/",'QMJHL Raw'!D370)),"Multiple",'QMJHL Raw'!D370)</f>
        <v>BAC</v>
      </c>
      <c r="F370" s="2">
        <f ca="1">ROUNDDOWN('QMJHL Raw'!E370+((TODAY()-42993)/365),0)</f>
        <v>19</v>
      </c>
      <c r="G370">
        <f>'QMJHL Raw'!F370</f>
        <v>8</v>
      </c>
      <c r="H370" s="1">
        <f>'QMJHL Raw'!U370</f>
        <v>10.68</v>
      </c>
      <c r="I370" s="1">
        <f>'QMJHL Raw'!T370</f>
        <v>85.48</v>
      </c>
      <c r="J370">
        <f>'QMJHL Raw'!AH370</f>
        <v>2</v>
      </c>
      <c r="K370">
        <f>'QMJHL Raw'!AI370</f>
        <v>2</v>
      </c>
      <c r="L370" s="1">
        <f t="shared" si="66"/>
        <v>1.4038371548900328</v>
      </c>
      <c r="M370" s="1">
        <f t="shared" si="67"/>
        <v>1.4038371548900328</v>
      </c>
      <c r="N370">
        <f>'QMJHL Raw'!L370</f>
        <v>7</v>
      </c>
      <c r="O370" s="1">
        <f t="shared" si="68"/>
        <v>4.913430042115114</v>
      </c>
      <c r="P370">
        <f>'QMJHL Raw'!AK370</f>
        <v>1</v>
      </c>
      <c r="Q370">
        <f>'QMJHL Raw'!AN370</f>
        <v>0</v>
      </c>
      <c r="R370">
        <f>'QMJHL Raw'!AQ370</f>
        <v>6</v>
      </c>
      <c r="S370" s="1">
        <f t="shared" si="69"/>
        <v>14.285714285714285</v>
      </c>
      <c r="T370" s="1">
        <f t="shared" si="70"/>
        <v>0</v>
      </c>
      <c r="U370" s="1">
        <f t="shared" si="71"/>
        <v>85.714285714285708</v>
      </c>
      <c r="V370">
        <f>'QMJHL Raw'!J370</f>
        <v>1</v>
      </c>
      <c r="W370" s="1">
        <f t="shared" si="72"/>
        <v>0.7019185774450164</v>
      </c>
      <c r="X370">
        <f>'QMJHL Raw'!G370</f>
        <v>1</v>
      </c>
      <c r="Y370" s="1">
        <f t="shared" si="73"/>
        <v>0.7019185774450164</v>
      </c>
      <c r="Z370">
        <f>'QMJHL Raw'!AJ370</f>
        <v>1</v>
      </c>
      <c r="AA370">
        <f>'QMJHL Raw'!AM370</f>
        <v>0</v>
      </c>
      <c r="AB370">
        <f>'QMJHL Raw'!AP370</f>
        <v>0</v>
      </c>
      <c r="AC370" s="1">
        <f t="shared" si="74"/>
        <v>0.62662209029268445</v>
      </c>
      <c r="AD370" s="1">
        <f t="shared" si="75"/>
        <v>0.43983768621386365</v>
      </c>
      <c r="AE370" s="1">
        <f t="shared" si="76"/>
        <v>14.285714285714285</v>
      </c>
      <c r="AF370" s="1">
        <f t="shared" si="77"/>
        <v>8.9517441470383492</v>
      </c>
      <c r="AG370">
        <f>'QMJHL Raw'!AB370</f>
        <v>12.14</v>
      </c>
      <c r="AH370">
        <f>'QMJHL Raw'!AC370</f>
        <v>12.89</v>
      </c>
      <c r="AI370">
        <f>'QMJHL Raw'!AD370</f>
        <v>46.64</v>
      </c>
      <c r="AJ370">
        <f>'QMJHL Raw'!AE370</f>
        <v>50.56</v>
      </c>
    </row>
    <row r="371" spans="1:36" x14ac:dyDescent="0.2">
      <c r="A371" t="str">
        <f>'QMJHL Raw'!B371</f>
        <v>Oliver True</v>
      </c>
      <c r="B371" t="s">
        <v>1749</v>
      </c>
      <c r="C371" t="str">
        <f>'QMJHL Raw'!C371</f>
        <v>RW</v>
      </c>
      <c r="D371" t="str">
        <f t="shared" si="65"/>
        <v>F</v>
      </c>
      <c r="E371" t="str">
        <f>IF(ISNUMBER(SEARCH("/",'QMJHL Raw'!D371)),"Multiple",'QMJHL Raw'!D371)</f>
        <v>OTT</v>
      </c>
      <c r="F371" s="2">
        <f ca="1">ROUNDDOWN('QMJHL Raw'!E371+((TODAY()-42993)/365),0)</f>
        <v>2017</v>
      </c>
      <c r="G371">
        <f>'QMJHL Raw'!F371</f>
        <v>1</v>
      </c>
      <c r="H371" s="1">
        <f>'QMJHL Raw'!U371</f>
        <v>0</v>
      </c>
      <c r="I371" s="1">
        <f>'QMJHL Raw'!T371</f>
        <v>0</v>
      </c>
      <c r="J371">
        <f>'QMJHL Raw'!AH371</f>
        <v>0</v>
      </c>
      <c r="K371">
        <f>'QMJHL Raw'!AI371</f>
        <v>0</v>
      </c>
      <c r="L371" s="1" t="e">
        <f t="shared" si="66"/>
        <v>#DIV/0!</v>
      </c>
      <c r="M371" s="1" t="e">
        <f t="shared" si="67"/>
        <v>#DIV/0!</v>
      </c>
      <c r="N371">
        <f>'QMJHL Raw'!L371</f>
        <v>1</v>
      </c>
      <c r="O371" s="1" t="e">
        <f t="shared" si="68"/>
        <v>#DIV/0!</v>
      </c>
      <c r="P371">
        <f>'QMJHL Raw'!AK371</f>
        <v>0</v>
      </c>
      <c r="Q371">
        <f>'QMJHL Raw'!AN371</f>
        <v>0</v>
      </c>
      <c r="R371">
        <f>'QMJHL Raw'!AQ371</f>
        <v>1</v>
      </c>
      <c r="S371" s="1">
        <f t="shared" si="69"/>
        <v>0</v>
      </c>
      <c r="T371" s="1">
        <f t="shared" si="70"/>
        <v>0</v>
      </c>
      <c r="U371" s="1">
        <f t="shared" si="71"/>
        <v>100</v>
      </c>
      <c r="V371">
        <f>'QMJHL Raw'!J371</f>
        <v>0</v>
      </c>
      <c r="W371" s="1" t="e">
        <f t="shared" si="72"/>
        <v>#DIV/0!</v>
      </c>
      <c r="X371">
        <f>'QMJHL Raw'!G371</f>
        <v>0</v>
      </c>
      <c r="Y371" s="1" t="e">
        <f t="shared" si="73"/>
        <v>#DIV/0!</v>
      </c>
      <c r="Z371">
        <f>'QMJHL Raw'!AJ371</f>
        <v>0</v>
      </c>
      <c r="AA371">
        <f>'QMJHL Raw'!AM371</f>
        <v>0</v>
      </c>
      <c r="AB371">
        <f>'QMJHL Raw'!AP371</f>
        <v>0</v>
      </c>
      <c r="AC371" s="1">
        <f t="shared" si="74"/>
        <v>6.2835350982218083E-2</v>
      </c>
      <c r="AD371" s="1" t="e">
        <f t="shared" si="75"/>
        <v>#DIV/0!</v>
      </c>
      <c r="AE371" s="1">
        <f t="shared" si="76"/>
        <v>0</v>
      </c>
      <c r="AF371" s="1">
        <f t="shared" si="77"/>
        <v>6.2835350982218081</v>
      </c>
      <c r="AG371">
        <f>'QMJHL Raw'!AB371</f>
        <v>0</v>
      </c>
      <c r="AH371">
        <f>'QMJHL Raw'!AC371</f>
        <v>0</v>
      </c>
      <c r="AI371">
        <f>'QMJHL Raw'!AD371</f>
        <v>0</v>
      </c>
      <c r="AJ371">
        <f>'QMJHL Raw'!AE371</f>
        <v>0</v>
      </c>
    </row>
    <row r="372" spans="1:36" x14ac:dyDescent="0.2">
      <c r="A372" t="str">
        <f>'QMJHL Raw'!B372</f>
        <v>Olivier Bourret</v>
      </c>
      <c r="B372" t="s">
        <v>1749</v>
      </c>
      <c r="C372" t="str">
        <f>'QMJHL Raw'!C372</f>
        <v>LW</v>
      </c>
      <c r="D372" t="str">
        <f t="shared" si="65"/>
        <v>F</v>
      </c>
      <c r="E372" t="str">
        <f>IF(ISNUMBER(SEARCH("/",'QMJHL Raw'!D372)),"Multiple",'QMJHL Raw'!D372)</f>
        <v>CAP</v>
      </c>
      <c r="F372" s="2">
        <f ca="1">ROUNDDOWN('QMJHL Raw'!E372+((TODAY()-42993)/365),0)</f>
        <v>18</v>
      </c>
      <c r="G372">
        <f>'QMJHL Raw'!F372</f>
        <v>63</v>
      </c>
      <c r="H372" s="1">
        <f>'QMJHL Raw'!U372</f>
        <v>12.19</v>
      </c>
      <c r="I372" s="1">
        <f>'QMJHL Raw'!T372</f>
        <v>768.03</v>
      </c>
      <c r="J372">
        <f>'QMJHL Raw'!AH372</f>
        <v>32</v>
      </c>
      <c r="K372">
        <f>'QMJHL Raw'!AI372</f>
        <v>46</v>
      </c>
      <c r="L372" s="1">
        <f t="shared" si="66"/>
        <v>2.4999023475645483</v>
      </c>
      <c r="M372" s="1">
        <f t="shared" si="67"/>
        <v>3.5936096246240381</v>
      </c>
      <c r="N372">
        <f>'QMJHL Raw'!L372</f>
        <v>55</v>
      </c>
      <c r="O372" s="1">
        <f t="shared" si="68"/>
        <v>4.2967071598765676</v>
      </c>
      <c r="P372">
        <f>'QMJHL Raw'!AK372</f>
        <v>3</v>
      </c>
      <c r="Q372">
        <f>'QMJHL Raw'!AN372</f>
        <v>13</v>
      </c>
      <c r="R372">
        <f>'QMJHL Raw'!AQ372</f>
        <v>39</v>
      </c>
      <c r="S372" s="1">
        <f t="shared" si="69"/>
        <v>5.4545454545454541</v>
      </c>
      <c r="T372" s="1">
        <f t="shared" si="70"/>
        <v>23.636363636363637</v>
      </c>
      <c r="U372" s="1">
        <f t="shared" si="71"/>
        <v>70.909090909090907</v>
      </c>
      <c r="V372">
        <f>'QMJHL Raw'!J372</f>
        <v>11</v>
      </c>
      <c r="W372" s="1">
        <f t="shared" si="72"/>
        <v>0.85934143197531354</v>
      </c>
      <c r="X372">
        <f>'QMJHL Raw'!G372</f>
        <v>6</v>
      </c>
      <c r="Y372" s="1">
        <f t="shared" si="73"/>
        <v>0.46873169016835281</v>
      </c>
      <c r="Z372">
        <f>'QMJHL Raw'!AJ372</f>
        <v>1</v>
      </c>
      <c r="AA372">
        <f>'QMJHL Raw'!AM372</f>
        <v>0</v>
      </c>
      <c r="AB372">
        <f>'QMJHL Raw'!AP372</f>
        <v>5</v>
      </c>
      <c r="AC372" s="1">
        <f t="shared" si="74"/>
        <v>5.5233200242395455</v>
      </c>
      <c r="AD372" s="1">
        <f t="shared" si="75"/>
        <v>0.43149252171708496</v>
      </c>
      <c r="AE372" s="1">
        <f t="shared" si="76"/>
        <v>10.909090909090908</v>
      </c>
      <c r="AF372" s="1">
        <f t="shared" si="77"/>
        <v>10.042400044071901</v>
      </c>
      <c r="AG372">
        <f>'QMJHL Raw'!AB372</f>
        <v>12.65</v>
      </c>
      <c r="AH372">
        <f>'QMJHL Raw'!AC372</f>
        <v>12.87</v>
      </c>
      <c r="AI372">
        <f>'QMJHL Raw'!AD372</f>
        <v>44.27</v>
      </c>
      <c r="AJ372">
        <f>'QMJHL Raw'!AE372</f>
        <v>49.04</v>
      </c>
    </row>
    <row r="373" spans="1:36" x14ac:dyDescent="0.2">
      <c r="A373" t="str">
        <f>'QMJHL Raw'!B373</f>
        <v>Olivier Crete-Belzile</v>
      </c>
      <c r="B373" t="s">
        <v>1749</v>
      </c>
      <c r="C373" t="str">
        <f>'QMJHL Raw'!C373</f>
        <v>D</v>
      </c>
      <c r="D373" t="str">
        <f t="shared" si="65"/>
        <v>D</v>
      </c>
      <c r="E373" t="str">
        <f>IF(ISNUMBER(SEARCH("/",'QMJHL Raw'!D373)),"Multiple",'QMJHL Raw'!D373)</f>
        <v>SHE</v>
      </c>
      <c r="F373" s="2">
        <f ca="1">ROUNDDOWN('QMJHL Raw'!E373+((TODAY()-42993)/365),0)</f>
        <v>17</v>
      </c>
      <c r="G373">
        <f>'QMJHL Raw'!F373</f>
        <v>67</v>
      </c>
      <c r="H373" s="1">
        <f>'QMJHL Raw'!U373</f>
        <v>13.17</v>
      </c>
      <c r="I373" s="1">
        <f>'QMJHL Raw'!T373</f>
        <v>882.31</v>
      </c>
      <c r="J373">
        <f>'QMJHL Raw'!AH373</f>
        <v>45</v>
      </c>
      <c r="K373">
        <f>'QMJHL Raw'!AI373</f>
        <v>39</v>
      </c>
      <c r="L373" s="1">
        <f t="shared" si="66"/>
        <v>3.0601489272477931</v>
      </c>
      <c r="M373" s="1">
        <f t="shared" si="67"/>
        <v>2.6521290702814202</v>
      </c>
      <c r="N373">
        <f>'QMJHL Raw'!L373</f>
        <v>50</v>
      </c>
      <c r="O373" s="1">
        <f t="shared" si="68"/>
        <v>3.4001654747197696</v>
      </c>
      <c r="P373">
        <f>'QMJHL Raw'!AK373</f>
        <v>0</v>
      </c>
      <c r="Q373">
        <f>'QMJHL Raw'!AN373</f>
        <v>0</v>
      </c>
      <c r="R373">
        <f>'QMJHL Raw'!AQ373</f>
        <v>50</v>
      </c>
      <c r="S373" s="1">
        <f t="shared" si="69"/>
        <v>0</v>
      </c>
      <c r="T373" s="1">
        <f t="shared" si="70"/>
        <v>0</v>
      </c>
      <c r="U373" s="1">
        <f t="shared" si="71"/>
        <v>100</v>
      </c>
      <c r="V373">
        <f>'QMJHL Raw'!J373</f>
        <v>10</v>
      </c>
      <c r="W373" s="1">
        <f t="shared" si="72"/>
        <v>0.68003309494395403</v>
      </c>
      <c r="X373">
        <f>'QMJHL Raw'!G373</f>
        <v>3</v>
      </c>
      <c r="Y373" s="1">
        <f t="shared" si="73"/>
        <v>0.20400992848318619</v>
      </c>
      <c r="Z373">
        <f>'QMJHL Raw'!AJ373</f>
        <v>0</v>
      </c>
      <c r="AA373">
        <f>'QMJHL Raw'!AM373</f>
        <v>0</v>
      </c>
      <c r="AB373">
        <f>'QMJHL Raw'!AP373</f>
        <v>3</v>
      </c>
      <c r="AC373" s="1">
        <f t="shared" si="74"/>
        <v>3.1417675491109041</v>
      </c>
      <c r="AD373" s="1">
        <f t="shared" si="75"/>
        <v>0.21365059100163691</v>
      </c>
      <c r="AE373" s="1">
        <f t="shared" si="76"/>
        <v>6</v>
      </c>
      <c r="AF373" s="1">
        <f t="shared" si="77"/>
        <v>6.2835350982218081</v>
      </c>
      <c r="AG373">
        <f>'QMJHL Raw'!AB373</f>
        <v>13.68</v>
      </c>
      <c r="AH373">
        <f>'QMJHL Raw'!AC373</f>
        <v>13.1</v>
      </c>
      <c r="AI373">
        <f>'QMJHL Raw'!AD373</f>
        <v>53.53</v>
      </c>
      <c r="AJ373">
        <f>'QMJHL Raw'!AE373</f>
        <v>50.63</v>
      </c>
    </row>
    <row r="374" spans="1:36" x14ac:dyDescent="0.2">
      <c r="A374" t="str">
        <f>'QMJHL Raw'!B374</f>
        <v>Olivier Desjardins</v>
      </c>
      <c r="B374" t="s">
        <v>1749</v>
      </c>
      <c r="C374" t="str">
        <f>'QMJHL Raw'!C374</f>
        <v>D</v>
      </c>
      <c r="D374" t="str">
        <f t="shared" si="65"/>
        <v>D</v>
      </c>
      <c r="E374" t="str">
        <f>IF(ISNUMBER(SEARCH("/",'QMJHL Raw'!D374)),"Multiple",'QMJHL Raw'!D374)</f>
        <v>Multiple</v>
      </c>
      <c r="F374" s="2">
        <f ca="1">ROUNDDOWN('QMJHL Raw'!E374+((TODAY()-42993)/365),0)</f>
        <v>20</v>
      </c>
      <c r="G374">
        <f>'QMJHL Raw'!F374</f>
        <v>66</v>
      </c>
      <c r="H374" s="1">
        <f>'QMJHL Raw'!U374</f>
        <v>12.37</v>
      </c>
      <c r="I374" s="1">
        <f>'QMJHL Raw'!T374</f>
        <v>816.74</v>
      </c>
      <c r="J374">
        <f>'QMJHL Raw'!AH374</f>
        <v>34</v>
      </c>
      <c r="K374">
        <f>'QMJHL Raw'!AI374</f>
        <v>45</v>
      </c>
      <c r="L374" s="1">
        <f t="shared" si="66"/>
        <v>2.4977348972745301</v>
      </c>
      <c r="M374" s="1">
        <f t="shared" si="67"/>
        <v>3.3058255993339372</v>
      </c>
      <c r="N374">
        <f>'QMJHL Raw'!L374</f>
        <v>84</v>
      </c>
      <c r="O374" s="1">
        <f t="shared" si="68"/>
        <v>6.1708744520900165</v>
      </c>
      <c r="P374">
        <f>'QMJHL Raw'!AK374</f>
        <v>1</v>
      </c>
      <c r="Q374">
        <f>'QMJHL Raw'!AN374</f>
        <v>0</v>
      </c>
      <c r="R374">
        <f>'QMJHL Raw'!AQ374</f>
        <v>83</v>
      </c>
      <c r="S374" s="1">
        <f t="shared" si="69"/>
        <v>1.1904761904761905</v>
      </c>
      <c r="T374" s="1">
        <f t="shared" si="70"/>
        <v>0</v>
      </c>
      <c r="U374" s="1">
        <f t="shared" si="71"/>
        <v>98.80952380952381</v>
      </c>
      <c r="V374">
        <f>'QMJHL Raw'!J374</f>
        <v>6</v>
      </c>
      <c r="W374" s="1">
        <f t="shared" si="72"/>
        <v>0.44077674657785831</v>
      </c>
      <c r="X374">
        <f>'QMJHL Raw'!G374</f>
        <v>4</v>
      </c>
      <c r="Y374" s="1">
        <f t="shared" si="73"/>
        <v>0.29385116438523884</v>
      </c>
      <c r="Z374">
        <f>'QMJHL Raw'!AJ374</f>
        <v>1</v>
      </c>
      <c r="AA374">
        <f>'QMJHL Raw'!AM374</f>
        <v>0</v>
      </c>
      <c r="AB374">
        <f>'QMJHL Raw'!AP374</f>
        <v>3</v>
      </c>
      <c r="AC374" s="1">
        <f t="shared" si="74"/>
        <v>5.4649441159234771</v>
      </c>
      <c r="AD374" s="1">
        <f t="shared" si="75"/>
        <v>0.40147004794109337</v>
      </c>
      <c r="AE374" s="1">
        <f t="shared" si="76"/>
        <v>4.7619047619047619</v>
      </c>
      <c r="AF374" s="1">
        <f t="shared" si="77"/>
        <v>6.5058858522898531</v>
      </c>
      <c r="AG374">
        <f>'QMJHL Raw'!AB374</f>
        <v>12.25</v>
      </c>
      <c r="AH374">
        <f>'QMJHL Raw'!AC374</f>
        <v>13.32</v>
      </c>
      <c r="AI374">
        <f>'QMJHL Raw'!AD374</f>
        <v>49.8</v>
      </c>
      <c r="AJ374">
        <f>'QMJHL Raw'!AE374</f>
        <v>49.14</v>
      </c>
    </row>
    <row r="375" spans="1:36" x14ac:dyDescent="0.2">
      <c r="A375" t="str">
        <f>'QMJHL Raw'!B375</f>
        <v>Olivier Desroches</v>
      </c>
      <c r="B375" t="s">
        <v>1749</v>
      </c>
      <c r="C375" t="str">
        <f>'QMJHL Raw'!C375</f>
        <v>D</v>
      </c>
      <c r="D375" t="str">
        <f t="shared" si="65"/>
        <v>D</v>
      </c>
      <c r="E375" t="str">
        <f>IF(ISNUMBER(SEARCH("/",'QMJHL Raw'!D375)),"Multiple",'QMJHL Raw'!D375)</f>
        <v>Multiple</v>
      </c>
      <c r="F375" s="2">
        <f ca="1">ROUNDDOWN('QMJHL Raw'!E375+((TODAY()-42993)/365),0)</f>
        <v>17</v>
      </c>
      <c r="G375">
        <f>'QMJHL Raw'!F375</f>
        <v>55</v>
      </c>
      <c r="H375" s="1">
        <f>'QMJHL Raw'!U375</f>
        <v>11.26</v>
      </c>
      <c r="I375" s="1">
        <f>'QMJHL Raw'!T375</f>
        <v>619.09</v>
      </c>
      <c r="J375">
        <f>'QMJHL Raw'!AH375</f>
        <v>24</v>
      </c>
      <c r="K375">
        <f>'QMJHL Raw'!AI375</f>
        <v>31</v>
      </c>
      <c r="L375" s="1">
        <f t="shared" si="66"/>
        <v>2.3259946049847353</v>
      </c>
      <c r="M375" s="1">
        <f t="shared" si="67"/>
        <v>3.0044096981052832</v>
      </c>
      <c r="N375">
        <f>'QMJHL Raw'!L375</f>
        <v>23</v>
      </c>
      <c r="O375" s="1">
        <f t="shared" si="68"/>
        <v>2.2290781631103713</v>
      </c>
      <c r="P375">
        <f>'QMJHL Raw'!AK375</f>
        <v>0</v>
      </c>
      <c r="Q375">
        <f>'QMJHL Raw'!AN375</f>
        <v>0</v>
      </c>
      <c r="R375">
        <f>'QMJHL Raw'!AQ375</f>
        <v>23</v>
      </c>
      <c r="S375" s="1">
        <f t="shared" si="69"/>
        <v>0</v>
      </c>
      <c r="T375" s="1">
        <f t="shared" si="70"/>
        <v>0</v>
      </c>
      <c r="U375" s="1">
        <f t="shared" si="71"/>
        <v>100</v>
      </c>
      <c r="V375">
        <f>'QMJHL Raw'!J375</f>
        <v>5</v>
      </c>
      <c r="W375" s="1">
        <f t="shared" si="72"/>
        <v>0.48458220937181995</v>
      </c>
      <c r="X375">
        <f>'QMJHL Raw'!G375</f>
        <v>0</v>
      </c>
      <c r="Y375" s="1">
        <f t="shared" si="73"/>
        <v>0</v>
      </c>
      <c r="Z375">
        <f>'QMJHL Raw'!AJ375</f>
        <v>0</v>
      </c>
      <c r="AA375">
        <f>'QMJHL Raw'!AM375</f>
        <v>0</v>
      </c>
      <c r="AB375">
        <f>'QMJHL Raw'!AP375</f>
        <v>0</v>
      </c>
      <c r="AC375" s="1">
        <f t="shared" si="74"/>
        <v>1.4452130725910159</v>
      </c>
      <c r="AD375" s="1">
        <f t="shared" si="75"/>
        <v>0.14006490874583816</v>
      </c>
      <c r="AE375" s="1">
        <f t="shared" si="76"/>
        <v>0</v>
      </c>
      <c r="AF375" s="1">
        <f t="shared" si="77"/>
        <v>6.2835350982218081</v>
      </c>
      <c r="AG375">
        <f>'QMJHL Raw'!AB375</f>
        <v>12.39</v>
      </c>
      <c r="AH375">
        <f>'QMJHL Raw'!AC375</f>
        <v>13.11</v>
      </c>
      <c r="AI375">
        <f>'QMJHL Raw'!AD375</f>
        <v>42.56</v>
      </c>
      <c r="AJ375">
        <f>'QMJHL Raw'!AE375</f>
        <v>50.11</v>
      </c>
    </row>
    <row r="376" spans="1:36" x14ac:dyDescent="0.2">
      <c r="A376" t="str">
        <f>'QMJHL Raw'!B376</f>
        <v>Olivier Galipeau</v>
      </c>
      <c r="B376" t="s">
        <v>1749</v>
      </c>
      <c r="C376" t="str">
        <f>'QMJHL Raw'!C376</f>
        <v>D</v>
      </c>
      <c r="D376" t="str">
        <f t="shared" si="65"/>
        <v>D</v>
      </c>
      <c r="E376" t="str">
        <f>IF(ISNUMBER(SEARCH("/",'QMJHL Raw'!D376)),"Multiple",'QMJHL Raw'!D376)</f>
        <v>Multiple</v>
      </c>
      <c r="F376" s="2">
        <f ca="1">ROUNDDOWN('QMJHL Raw'!E376+((TODAY()-42993)/365),0)</f>
        <v>20</v>
      </c>
      <c r="G376">
        <f>'QMJHL Raw'!F376</f>
        <v>67</v>
      </c>
      <c r="H376" s="1">
        <f>'QMJHL Raw'!U376</f>
        <v>15.74</v>
      </c>
      <c r="I376" s="1">
        <f>'QMJHL Raw'!T376</f>
        <v>1054.71</v>
      </c>
      <c r="J376">
        <f>'QMJHL Raw'!AH376</f>
        <v>80</v>
      </c>
      <c r="K376">
        <f>'QMJHL Raw'!AI376</f>
        <v>37</v>
      </c>
      <c r="L376" s="1">
        <f t="shared" si="66"/>
        <v>4.5510140228119571</v>
      </c>
      <c r="M376" s="1">
        <f t="shared" si="67"/>
        <v>2.1048439855505303</v>
      </c>
      <c r="N376">
        <f>'QMJHL Raw'!L376</f>
        <v>178</v>
      </c>
      <c r="O376" s="1">
        <f t="shared" si="68"/>
        <v>10.126006200756606</v>
      </c>
      <c r="P376">
        <f>'QMJHL Raw'!AK376</f>
        <v>3</v>
      </c>
      <c r="Q376">
        <f>'QMJHL Raw'!AN376</f>
        <v>9</v>
      </c>
      <c r="R376">
        <f>'QMJHL Raw'!AQ376</f>
        <v>166</v>
      </c>
      <c r="S376" s="1">
        <f t="shared" si="69"/>
        <v>1.6853932584269662</v>
      </c>
      <c r="T376" s="1">
        <f t="shared" si="70"/>
        <v>5.0561797752808983</v>
      </c>
      <c r="U376" s="1">
        <f t="shared" si="71"/>
        <v>93.258426966292134</v>
      </c>
      <c r="V376">
        <f>'QMJHL Raw'!J376</f>
        <v>28</v>
      </c>
      <c r="W376" s="1">
        <f t="shared" si="72"/>
        <v>1.5928549079841852</v>
      </c>
      <c r="X376">
        <f>'QMJHL Raw'!G376</f>
        <v>14</v>
      </c>
      <c r="Y376" s="1">
        <f t="shared" si="73"/>
        <v>0.79642745399209258</v>
      </c>
      <c r="Z376">
        <f>'QMJHL Raw'!AJ376</f>
        <v>1</v>
      </c>
      <c r="AA376">
        <f>'QMJHL Raw'!AM376</f>
        <v>2</v>
      </c>
      <c r="AB376">
        <f>'QMJHL Raw'!AP376</f>
        <v>11</v>
      </c>
      <c r="AC376" s="1">
        <f t="shared" si="74"/>
        <v>12.788359942755115</v>
      </c>
      <c r="AD376" s="1">
        <f t="shared" si="75"/>
        <v>0.72750006785306554</v>
      </c>
      <c r="AE376" s="1">
        <f t="shared" si="76"/>
        <v>7.8651685393258424</v>
      </c>
      <c r="AF376" s="1">
        <f t="shared" si="77"/>
        <v>7.1844718779523111</v>
      </c>
      <c r="AG376">
        <f>'QMJHL Raw'!AB376</f>
        <v>13.16</v>
      </c>
      <c r="AH376">
        <f>'QMJHL Raw'!AC376</f>
        <v>13.25</v>
      </c>
      <c r="AI376">
        <f>'QMJHL Raw'!AD376</f>
        <v>55.24</v>
      </c>
      <c r="AJ376">
        <f>'QMJHL Raw'!AE376</f>
        <v>48.76</v>
      </c>
    </row>
    <row r="377" spans="1:36" x14ac:dyDescent="0.2">
      <c r="A377" t="str">
        <f>'QMJHL Raw'!B377</f>
        <v>Olivier Garneau</v>
      </c>
      <c r="B377" t="s">
        <v>1749</v>
      </c>
      <c r="C377" t="str">
        <f>'QMJHL Raw'!C377</f>
        <v>LW</v>
      </c>
      <c r="D377" t="str">
        <f t="shared" si="65"/>
        <v>F</v>
      </c>
      <c r="E377" t="str">
        <f>IF(ISNUMBER(SEARCH("/",'QMJHL Raw'!D377)),"Multiple",'QMJHL Raw'!D377)</f>
        <v>QUE</v>
      </c>
      <c r="F377" s="2">
        <f ca="1">ROUNDDOWN('QMJHL Raw'!E377+((TODAY()-42993)/365),0)</f>
        <v>19</v>
      </c>
      <c r="G377">
        <f>'QMJHL Raw'!F377</f>
        <v>67</v>
      </c>
      <c r="H377" s="1">
        <f>'QMJHL Raw'!U377</f>
        <v>13.77</v>
      </c>
      <c r="I377" s="1">
        <f>'QMJHL Raw'!T377</f>
        <v>922.67</v>
      </c>
      <c r="J377">
        <f>'QMJHL Raw'!AH377</f>
        <v>45</v>
      </c>
      <c r="K377">
        <f>'QMJHL Raw'!AI377</f>
        <v>40</v>
      </c>
      <c r="L377" s="1">
        <f t="shared" si="66"/>
        <v>2.9262900061777235</v>
      </c>
      <c r="M377" s="1">
        <f t="shared" si="67"/>
        <v>2.6011466721579763</v>
      </c>
      <c r="N377">
        <f>'QMJHL Raw'!L377</f>
        <v>96</v>
      </c>
      <c r="O377" s="1">
        <f t="shared" si="68"/>
        <v>6.2427520131791434</v>
      </c>
      <c r="P377">
        <f>'QMJHL Raw'!AK377</f>
        <v>13</v>
      </c>
      <c r="Q377">
        <f>'QMJHL Raw'!AN377</f>
        <v>24</v>
      </c>
      <c r="R377">
        <f>'QMJHL Raw'!AQ377</f>
        <v>59</v>
      </c>
      <c r="S377" s="1">
        <f t="shared" si="69"/>
        <v>13.541666666666666</v>
      </c>
      <c r="T377" s="1">
        <f t="shared" si="70"/>
        <v>25</v>
      </c>
      <c r="U377" s="1">
        <f t="shared" si="71"/>
        <v>61.458333333333336</v>
      </c>
      <c r="V377">
        <f>'QMJHL Raw'!J377</f>
        <v>22</v>
      </c>
      <c r="W377" s="1">
        <f t="shared" si="72"/>
        <v>1.4306306696868871</v>
      </c>
      <c r="X377">
        <f>'QMJHL Raw'!G377</f>
        <v>11</v>
      </c>
      <c r="Y377" s="1">
        <f t="shared" si="73"/>
        <v>0.71531533484344356</v>
      </c>
      <c r="Z377">
        <f>'QMJHL Raw'!AJ377</f>
        <v>3</v>
      </c>
      <c r="AA377">
        <f>'QMJHL Raw'!AM377</f>
        <v>1</v>
      </c>
      <c r="AB377">
        <f>'QMJHL Raw'!AP377</f>
        <v>7</v>
      </c>
      <c r="AC377" s="1">
        <f t="shared" si="74"/>
        <v>11.242513442499515</v>
      </c>
      <c r="AD377" s="1">
        <f t="shared" si="75"/>
        <v>0.73108566069122327</v>
      </c>
      <c r="AE377" s="1">
        <f t="shared" si="76"/>
        <v>11.458333333333332</v>
      </c>
      <c r="AF377" s="1">
        <f t="shared" si="77"/>
        <v>11.710951502603661</v>
      </c>
      <c r="AG377">
        <f>'QMJHL Raw'!AB377</f>
        <v>13.46</v>
      </c>
      <c r="AH377">
        <f>'QMJHL Raw'!AC377</f>
        <v>13.22</v>
      </c>
      <c r="AI377">
        <f>'QMJHL Raw'!AD377</f>
        <v>50.99</v>
      </c>
      <c r="AJ377">
        <f>'QMJHL Raw'!AE377</f>
        <v>49.98</v>
      </c>
    </row>
    <row r="378" spans="1:36" x14ac:dyDescent="0.2">
      <c r="A378" t="str">
        <f>'QMJHL Raw'!B378</f>
        <v>Olivier Mathieu</v>
      </c>
      <c r="B378" t="s">
        <v>1749</v>
      </c>
      <c r="C378" t="str">
        <f>'QMJHL Raw'!C378</f>
        <v>LW</v>
      </c>
      <c r="D378" t="str">
        <f t="shared" si="65"/>
        <v>F</v>
      </c>
      <c r="E378" t="str">
        <f>IF(ISNUMBER(SEARCH("/",'QMJHL Raw'!D378)),"Multiple",'QMJHL Raw'!D378)</f>
        <v>QUE</v>
      </c>
      <c r="F378" s="2">
        <f ca="1">ROUNDDOWN('QMJHL Raw'!E378+((TODAY()-42993)/365),0)</f>
        <v>18</v>
      </c>
      <c r="G378">
        <f>'QMJHL Raw'!F378</f>
        <v>66</v>
      </c>
      <c r="H378" s="1">
        <f>'QMJHL Raw'!U378</f>
        <v>9.4700000000000006</v>
      </c>
      <c r="I378" s="1">
        <f>'QMJHL Raw'!T378</f>
        <v>624.72</v>
      </c>
      <c r="J378">
        <f>'QMJHL Raw'!AH378</f>
        <v>18</v>
      </c>
      <c r="K378">
        <f>'QMJHL Raw'!AI378</f>
        <v>26</v>
      </c>
      <c r="L378" s="1">
        <f t="shared" si="66"/>
        <v>1.7287744909719553</v>
      </c>
      <c r="M378" s="1">
        <f t="shared" si="67"/>
        <v>2.4971187091817133</v>
      </c>
      <c r="N378">
        <f>'QMJHL Raw'!L378</f>
        <v>50</v>
      </c>
      <c r="O378" s="1">
        <f t="shared" si="68"/>
        <v>4.8021513638109878</v>
      </c>
      <c r="P378">
        <f>'QMJHL Raw'!AK378</f>
        <v>5</v>
      </c>
      <c r="Q378">
        <f>'QMJHL Raw'!AN378</f>
        <v>11</v>
      </c>
      <c r="R378">
        <f>'QMJHL Raw'!AQ378</f>
        <v>34</v>
      </c>
      <c r="S378" s="1">
        <f t="shared" si="69"/>
        <v>10</v>
      </c>
      <c r="T378" s="1">
        <f t="shared" si="70"/>
        <v>22</v>
      </c>
      <c r="U378" s="1">
        <f t="shared" si="71"/>
        <v>68</v>
      </c>
      <c r="V378">
        <f>'QMJHL Raw'!J378</f>
        <v>11</v>
      </c>
      <c r="W378" s="1">
        <f t="shared" si="72"/>
        <v>1.056473300038417</v>
      </c>
      <c r="X378">
        <f>'QMJHL Raw'!G378</f>
        <v>5</v>
      </c>
      <c r="Y378" s="1">
        <f t="shared" si="73"/>
        <v>0.4802151363810987</v>
      </c>
      <c r="Z378">
        <f>'QMJHL Raw'!AJ378</f>
        <v>0</v>
      </c>
      <c r="AA378">
        <f>'QMJHL Raw'!AM378</f>
        <v>3</v>
      </c>
      <c r="AB378">
        <f>'QMJHL Raw'!AP378</f>
        <v>2</v>
      </c>
      <c r="AC378" s="1">
        <f t="shared" si="74"/>
        <v>5.3508384100141431</v>
      </c>
      <c r="AD378" s="1">
        <f t="shared" si="75"/>
        <v>0.51391071936363264</v>
      </c>
      <c r="AE378" s="1">
        <f t="shared" si="76"/>
        <v>10</v>
      </c>
      <c r="AF378" s="1">
        <f t="shared" si="77"/>
        <v>10.701676820028288</v>
      </c>
      <c r="AG378">
        <f>'QMJHL Raw'!AB378</f>
        <v>12.53</v>
      </c>
      <c r="AH378">
        <f>'QMJHL Raw'!AC378</f>
        <v>12.92</v>
      </c>
      <c r="AI378">
        <f>'QMJHL Raw'!AD378</f>
        <v>50.35</v>
      </c>
      <c r="AJ378">
        <f>'QMJHL Raw'!AE378</f>
        <v>50.65</v>
      </c>
    </row>
    <row r="379" spans="1:36" x14ac:dyDescent="0.2">
      <c r="A379" t="str">
        <f>'QMJHL Raw'!B379</f>
        <v>Olivier Plourde</v>
      </c>
      <c r="B379" t="s">
        <v>1749</v>
      </c>
      <c r="C379" t="str">
        <f>'QMJHL Raw'!C379</f>
        <v>C</v>
      </c>
      <c r="D379" t="str">
        <f t="shared" si="65"/>
        <v>F</v>
      </c>
      <c r="E379" t="str">
        <f>IF(ISNUMBER(SEARCH("/",'QMJHL Raw'!D379)),"Multiple",'QMJHL Raw'!D379)</f>
        <v>GAT</v>
      </c>
      <c r="F379" s="2">
        <f ca="1">ROUNDDOWN('QMJHL Raw'!E379+((TODAY()-42993)/365),0)</f>
        <v>19</v>
      </c>
      <c r="G379">
        <f>'QMJHL Raw'!F379</f>
        <v>8</v>
      </c>
      <c r="H379" s="1">
        <f>'QMJHL Raw'!U379</f>
        <v>9.33</v>
      </c>
      <c r="I379" s="1">
        <f>'QMJHL Raw'!T379</f>
        <v>74.650000000000006</v>
      </c>
      <c r="J379">
        <f>'QMJHL Raw'!AH379</f>
        <v>3</v>
      </c>
      <c r="K379">
        <f>'QMJHL Raw'!AI379</f>
        <v>3</v>
      </c>
      <c r="L379" s="1">
        <f t="shared" si="66"/>
        <v>2.4112525117213663</v>
      </c>
      <c r="M379" s="1">
        <f t="shared" si="67"/>
        <v>2.4112525117213663</v>
      </c>
      <c r="N379">
        <f>'QMJHL Raw'!L379</f>
        <v>12</v>
      </c>
      <c r="O379" s="1">
        <f t="shared" si="68"/>
        <v>9.6450100468854654</v>
      </c>
      <c r="P379">
        <f>'QMJHL Raw'!AK379</f>
        <v>0</v>
      </c>
      <c r="Q379">
        <f>'QMJHL Raw'!AN379</f>
        <v>5</v>
      </c>
      <c r="R379">
        <f>'QMJHL Raw'!AQ379</f>
        <v>7</v>
      </c>
      <c r="S379" s="1">
        <f t="shared" si="69"/>
        <v>0</v>
      </c>
      <c r="T379" s="1">
        <f t="shared" si="70"/>
        <v>41.666666666666671</v>
      </c>
      <c r="U379" s="1">
        <f t="shared" si="71"/>
        <v>58.333333333333336</v>
      </c>
      <c r="V379">
        <f>'QMJHL Raw'!J379</f>
        <v>2</v>
      </c>
      <c r="W379" s="1">
        <f t="shared" si="72"/>
        <v>1.6075016744809107</v>
      </c>
      <c r="X379">
        <f>'QMJHL Raw'!G379</f>
        <v>2</v>
      </c>
      <c r="Y379" s="1">
        <f t="shared" si="73"/>
        <v>1.6075016744809107</v>
      </c>
      <c r="Z379">
        <f>'QMJHL Raw'!AJ379</f>
        <v>0</v>
      </c>
      <c r="AA379">
        <f>'QMJHL Raw'!AM379</f>
        <v>1</v>
      </c>
      <c r="AB379">
        <f>'QMJHL Raw'!AP379</f>
        <v>1</v>
      </c>
      <c r="AC379" s="1">
        <f t="shared" si="74"/>
        <v>1.333659527158185</v>
      </c>
      <c r="AD379" s="1">
        <f t="shared" si="75"/>
        <v>1.0719299615471012</v>
      </c>
      <c r="AE379" s="1">
        <f t="shared" si="76"/>
        <v>16.666666666666664</v>
      </c>
      <c r="AF379" s="1">
        <f t="shared" si="77"/>
        <v>11.113829392984876</v>
      </c>
      <c r="AG379">
        <f>'QMJHL Raw'!AB379</f>
        <v>12.41</v>
      </c>
      <c r="AH379">
        <f>'QMJHL Raw'!AC379</f>
        <v>12.91</v>
      </c>
      <c r="AI379">
        <f>'QMJHL Raw'!AD379</f>
        <v>51.46</v>
      </c>
      <c r="AJ379">
        <f>'QMJHL Raw'!AE379</f>
        <v>52.78</v>
      </c>
    </row>
    <row r="380" spans="1:36" x14ac:dyDescent="0.2">
      <c r="A380" t="str">
        <f>'QMJHL Raw'!B380</f>
        <v>Olivier-Luc Hache</v>
      </c>
      <c r="B380" t="s">
        <v>1749</v>
      </c>
      <c r="C380" t="str">
        <f>'QMJHL Raw'!C380</f>
        <v>C</v>
      </c>
      <c r="D380" t="str">
        <f t="shared" si="65"/>
        <v>F</v>
      </c>
      <c r="E380" t="str">
        <f>IF(ISNUMBER(SEARCH("/",'QMJHL Raw'!D380)),"Multiple",'QMJHL Raw'!D380)</f>
        <v>ROU</v>
      </c>
      <c r="F380" s="2">
        <f ca="1">ROUNDDOWN('QMJHL Raw'!E380+((TODAY()-42993)/365),0)</f>
        <v>17</v>
      </c>
      <c r="G380">
        <f>'QMJHL Raw'!F380</f>
        <v>21</v>
      </c>
      <c r="H380" s="1">
        <f>'QMJHL Raw'!U380</f>
        <v>6.74</v>
      </c>
      <c r="I380" s="1">
        <f>'QMJHL Raw'!T380</f>
        <v>141.52000000000001</v>
      </c>
      <c r="J380">
        <f>'QMJHL Raw'!AH380</f>
        <v>5</v>
      </c>
      <c r="K380">
        <f>'QMJHL Raw'!AI380</f>
        <v>2</v>
      </c>
      <c r="L380" s="1">
        <f t="shared" si="66"/>
        <v>2.1198417184850196</v>
      </c>
      <c r="M380" s="1">
        <f t="shared" si="67"/>
        <v>0.84793668739400785</v>
      </c>
      <c r="N380">
        <f>'QMJHL Raw'!L380</f>
        <v>6</v>
      </c>
      <c r="O380" s="1">
        <f t="shared" si="68"/>
        <v>2.5438100621820232</v>
      </c>
      <c r="P380">
        <f>'QMJHL Raw'!AK380</f>
        <v>1</v>
      </c>
      <c r="Q380">
        <f>'QMJHL Raw'!AN380</f>
        <v>0</v>
      </c>
      <c r="R380">
        <f>'QMJHL Raw'!AQ380</f>
        <v>5</v>
      </c>
      <c r="S380" s="1">
        <f t="shared" si="69"/>
        <v>16.666666666666664</v>
      </c>
      <c r="T380" s="1">
        <f t="shared" si="70"/>
        <v>0</v>
      </c>
      <c r="U380" s="1">
        <f t="shared" si="71"/>
        <v>83.333333333333343</v>
      </c>
      <c r="V380">
        <f>'QMJHL Raw'!J380</f>
        <v>1</v>
      </c>
      <c r="W380" s="1">
        <f t="shared" si="72"/>
        <v>0.42396834369700392</v>
      </c>
      <c r="X380">
        <f>'QMJHL Raw'!G380</f>
        <v>0</v>
      </c>
      <c r="Y380" s="1">
        <f t="shared" si="73"/>
        <v>0</v>
      </c>
      <c r="Z380">
        <f>'QMJHL Raw'!AJ380</f>
        <v>0</v>
      </c>
      <c r="AA380">
        <f>'QMJHL Raw'!AM380</f>
        <v>0</v>
      </c>
      <c r="AB380">
        <f>'QMJHL Raw'!AP380</f>
        <v>0</v>
      </c>
      <c r="AC380" s="1">
        <f t="shared" si="74"/>
        <v>0.56378673931046641</v>
      </c>
      <c r="AD380" s="1">
        <f t="shared" si="75"/>
        <v>0.23902773006379296</v>
      </c>
      <c r="AE380" s="1">
        <f t="shared" si="76"/>
        <v>0</v>
      </c>
      <c r="AF380" s="1">
        <f t="shared" si="77"/>
        <v>9.3964456551744409</v>
      </c>
      <c r="AG380">
        <f>'QMJHL Raw'!AB380</f>
        <v>11.01</v>
      </c>
      <c r="AH380">
        <f>'QMJHL Raw'!AC380</f>
        <v>13.59</v>
      </c>
      <c r="AI380">
        <f>'QMJHL Raw'!AD380</f>
        <v>51.28</v>
      </c>
      <c r="AJ380">
        <f>'QMJHL Raw'!AE380</f>
        <v>42.1</v>
      </c>
    </row>
    <row r="381" spans="1:36" x14ac:dyDescent="0.2">
      <c r="A381" t="str">
        <f>'QMJHL Raw'!B381</f>
        <v>Ostap Safin</v>
      </c>
      <c r="B381" t="s">
        <v>1749</v>
      </c>
      <c r="C381" t="str">
        <f>'QMJHL Raw'!C381</f>
        <v>RW</v>
      </c>
      <c r="D381" t="str">
        <f t="shared" si="65"/>
        <v>F</v>
      </c>
      <c r="E381" t="str">
        <f>IF(ISNUMBER(SEARCH("/",'QMJHL Raw'!D381)),"Multiple",'QMJHL Raw'!D381)</f>
        <v>SNB</v>
      </c>
      <c r="F381" s="2">
        <f ca="1">ROUNDDOWN('QMJHL Raw'!E381+((TODAY()-42993)/365),0)</f>
        <v>19</v>
      </c>
      <c r="G381">
        <f>'QMJHL Raw'!F381</f>
        <v>61</v>
      </c>
      <c r="H381" s="1">
        <f>'QMJHL Raw'!U381</f>
        <v>14.53</v>
      </c>
      <c r="I381" s="1">
        <f>'QMJHL Raw'!T381</f>
        <v>886.24</v>
      </c>
      <c r="J381">
        <f>'QMJHL Raw'!AH381</f>
        <v>43</v>
      </c>
      <c r="K381">
        <f>'QMJHL Raw'!AI381</f>
        <v>58</v>
      </c>
      <c r="L381" s="1">
        <f t="shared" si="66"/>
        <v>2.9111753024011553</v>
      </c>
      <c r="M381" s="1">
        <f t="shared" si="67"/>
        <v>3.9267015706806281</v>
      </c>
      <c r="N381">
        <f>'QMJHL Raw'!L381</f>
        <v>153</v>
      </c>
      <c r="O381" s="1">
        <f t="shared" si="68"/>
        <v>10.358367936450621</v>
      </c>
      <c r="P381">
        <f>'QMJHL Raw'!AK381</f>
        <v>13</v>
      </c>
      <c r="Q381">
        <f>'QMJHL Raw'!AN381</f>
        <v>19</v>
      </c>
      <c r="R381">
        <f>'QMJHL Raw'!AQ381</f>
        <v>121</v>
      </c>
      <c r="S381" s="1">
        <f t="shared" si="69"/>
        <v>8.4967320261437909</v>
      </c>
      <c r="T381" s="1">
        <f t="shared" si="70"/>
        <v>12.418300653594772</v>
      </c>
      <c r="U381" s="1">
        <f t="shared" si="71"/>
        <v>79.084967320261441</v>
      </c>
      <c r="V381">
        <f>'QMJHL Raw'!J381</f>
        <v>26</v>
      </c>
      <c r="W381" s="1">
        <f t="shared" si="72"/>
        <v>1.7602455316844194</v>
      </c>
      <c r="X381">
        <f>'QMJHL Raw'!G381</f>
        <v>16</v>
      </c>
      <c r="Y381" s="1">
        <f t="shared" si="73"/>
        <v>1.0832280194981043</v>
      </c>
      <c r="Z381">
        <f>'QMJHL Raw'!AJ381</f>
        <v>5</v>
      </c>
      <c r="AA381">
        <f>'QMJHL Raw'!AM381</f>
        <v>5</v>
      </c>
      <c r="AB381">
        <f>'QMJHL Raw'!AP381</f>
        <v>6</v>
      </c>
      <c r="AC381" s="1">
        <f t="shared" si="74"/>
        <v>14.244493133114378</v>
      </c>
      <c r="AD381" s="1">
        <f t="shared" si="75"/>
        <v>0.96437713033361472</v>
      </c>
      <c r="AE381" s="1">
        <f t="shared" si="76"/>
        <v>10.457516339869281</v>
      </c>
      <c r="AF381" s="1">
        <f t="shared" si="77"/>
        <v>9.3101262307937116</v>
      </c>
      <c r="AG381">
        <f>'QMJHL Raw'!AB381</f>
        <v>13.39</v>
      </c>
      <c r="AH381">
        <f>'QMJHL Raw'!AC381</f>
        <v>13.46</v>
      </c>
      <c r="AI381">
        <f>'QMJHL Raw'!AD381</f>
        <v>39.25</v>
      </c>
      <c r="AJ381">
        <f>'QMJHL Raw'!AE381</f>
        <v>52.83</v>
      </c>
    </row>
    <row r="382" spans="1:36" x14ac:dyDescent="0.2">
      <c r="A382" t="str">
        <f>'QMJHL Raw'!B382</f>
        <v>Otto Somppi</v>
      </c>
      <c r="B382" t="s">
        <v>1749</v>
      </c>
      <c r="C382" t="str">
        <f>'QMJHL Raw'!C382</f>
        <v>C</v>
      </c>
      <c r="D382" t="str">
        <f t="shared" si="65"/>
        <v>F</v>
      </c>
      <c r="E382" t="str">
        <f>IF(ISNUMBER(SEARCH("/",'QMJHL Raw'!D382)),"Multiple",'QMJHL Raw'!D382)</f>
        <v>HAL</v>
      </c>
      <c r="F382" s="2">
        <f ca="1">ROUNDDOWN('QMJHL Raw'!E382+((TODAY()-42993)/365),0)</f>
        <v>20</v>
      </c>
      <c r="G382">
        <f>'QMJHL Raw'!F382</f>
        <v>59</v>
      </c>
      <c r="H382" s="1">
        <f>'QMJHL Raw'!U382</f>
        <v>15.99</v>
      </c>
      <c r="I382" s="1">
        <f>'QMJHL Raw'!T382</f>
        <v>943.49</v>
      </c>
      <c r="J382">
        <f>'QMJHL Raw'!AH382</f>
        <v>72</v>
      </c>
      <c r="K382">
        <f>'QMJHL Raw'!AI382</f>
        <v>44</v>
      </c>
      <c r="L382" s="1">
        <f t="shared" si="66"/>
        <v>4.578744872759648</v>
      </c>
      <c r="M382" s="1">
        <f t="shared" si="67"/>
        <v>2.7981218666864511</v>
      </c>
      <c r="N382">
        <f>'QMJHL Raw'!L382</f>
        <v>93</v>
      </c>
      <c r="O382" s="1">
        <f t="shared" si="68"/>
        <v>5.9142121273145447</v>
      </c>
      <c r="P382">
        <f>'QMJHL Raw'!AK382</f>
        <v>20</v>
      </c>
      <c r="Q382">
        <f>'QMJHL Raw'!AN382</f>
        <v>18</v>
      </c>
      <c r="R382">
        <f>'QMJHL Raw'!AQ382</f>
        <v>55</v>
      </c>
      <c r="S382" s="1">
        <f t="shared" si="69"/>
        <v>21.50537634408602</v>
      </c>
      <c r="T382" s="1">
        <f t="shared" si="70"/>
        <v>19.35483870967742</v>
      </c>
      <c r="U382" s="1">
        <f t="shared" si="71"/>
        <v>59.13978494623656</v>
      </c>
      <c r="V382">
        <f>'QMJHL Raw'!J382</f>
        <v>37</v>
      </c>
      <c r="W382" s="1">
        <f t="shared" si="72"/>
        <v>2.3529661151681522</v>
      </c>
      <c r="X382">
        <f>'QMJHL Raw'!G382</f>
        <v>14</v>
      </c>
      <c r="Y382" s="1">
        <f t="shared" si="73"/>
        <v>0.89031150303659812</v>
      </c>
      <c r="Z382">
        <f>'QMJHL Raw'!AJ382</f>
        <v>4</v>
      </c>
      <c r="AA382">
        <f>'QMJHL Raw'!AM382</f>
        <v>3</v>
      </c>
      <c r="AB382">
        <f>'QMJHL Raw'!AP382</f>
        <v>7</v>
      </c>
      <c r="AC382" s="1">
        <f t="shared" si="74"/>
        <v>11.665867445027084</v>
      </c>
      <c r="AD382" s="1">
        <f t="shared" si="75"/>
        <v>0.74187542708627019</v>
      </c>
      <c r="AE382" s="1">
        <f t="shared" si="76"/>
        <v>15.053763440860216</v>
      </c>
      <c r="AF382" s="1">
        <f t="shared" si="77"/>
        <v>12.543943489276435</v>
      </c>
      <c r="AG382">
        <f>'QMJHL Raw'!AB382</f>
        <v>14.7</v>
      </c>
      <c r="AH382">
        <f>'QMJHL Raw'!AC382</f>
        <v>13.46</v>
      </c>
      <c r="AI382">
        <f>'QMJHL Raw'!AD382</f>
        <v>54.71</v>
      </c>
      <c r="AJ382">
        <f>'QMJHL Raw'!AE382</f>
        <v>49.81</v>
      </c>
    </row>
    <row r="383" spans="1:36" x14ac:dyDescent="0.2">
      <c r="A383" t="str">
        <f>'QMJHL Raw'!B383</f>
        <v>Parker Bowman</v>
      </c>
      <c r="B383" t="s">
        <v>1749</v>
      </c>
      <c r="C383" t="str">
        <f>'QMJHL Raw'!C383</f>
        <v>C</v>
      </c>
      <c r="D383" t="str">
        <f t="shared" si="65"/>
        <v>F</v>
      </c>
      <c r="E383" t="str">
        <f>IF(ISNUMBER(SEARCH("/",'QMJHL Raw'!D383)),"Multiple",'QMJHL Raw'!D383)</f>
        <v>RIM</v>
      </c>
      <c r="F383" s="2">
        <f ca="1">ROUNDDOWN('QMJHL Raw'!E383+((TODAY()-42993)/365),0)</f>
        <v>18</v>
      </c>
      <c r="G383">
        <f>'QMJHL Raw'!F383</f>
        <v>58</v>
      </c>
      <c r="H383" s="1">
        <f>'QMJHL Raw'!U383</f>
        <v>8.5500000000000007</v>
      </c>
      <c r="I383" s="1">
        <f>'QMJHL Raw'!T383</f>
        <v>495.99</v>
      </c>
      <c r="J383">
        <f>'QMJHL Raw'!AH383</f>
        <v>15</v>
      </c>
      <c r="K383">
        <f>'QMJHL Raw'!AI383</f>
        <v>16</v>
      </c>
      <c r="L383" s="1">
        <f t="shared" si="66"/>
        <v>1.8145527127563055</v>
      </c>
      <c r="M383" s="1">
        <f t="shared" si="67"/>
        <v>1.9355228936067257</v>
      </c>
      <c r="N383">
        <f>'QMJHL Raw'!L383</f>
        <v>42</v>
      </c>
      <c r="O383" s="1">
        <f t="shared" si="68"/>
        <v>5.0807475957176553</v>
      </c>
      <c r="P383">
        <f>'QMJHL Raw'!AK383</f>
        <v>4</v>
      </c>
      <c r="Q383">
        <f>'QMJHL Raw'!AN383</f>
        <v>6</v>
      </c>
      <c r="R383">
        <f>'QMJHL Raw'!AQ383</f>
        <v>32</v>
      </c>
      <c r="S383" s="1">
        <f t="shared" si="69"/>
        <v>9.5238095238095237</v>
      </c>
      <c r="T383" s="1">
        <f t="shared" si="70"/>
        <v>14.285714285714285</v>
      </c>
      <c r="U383" s="1">
        <f t="shared" si="71"/>
        <v>76.19047619047619</v>
      </c>
      <c r="V383">
        <f>'QMJHL Raw'!J383</f>
        <v>5</v>
      </c>
      <c r="W383" s="1">
        <f t="shared" si="72"/>
        <v>0.60485090425210186</v>
      </c>
      <c r="X383">
        <f>'QMJHL Raw'!G383</f>
        <v>2</v>
      </c>
      <c r="Y383" s="1">
        <f t="shared" si="73"/>
        <v>0.24194036170084071</v>
      </c>
      <c r="Z383">
        <f>'QMJHL Raw'!AJ383</f>
        <v>1</v>
      </c>
      <c r="AA383">
        <f>'QMJHL Raw'!AM383</f>
        <v>0</v>
      </c>
      <c r="AB383">
        <f>'QMJHL Raw'!AP383</f>
        <v>1</v>
      </c>
      <c r="AC383" s="1">
        <f t="shared" si="74"/>
        <v>4.0817456533676726</v>
      </c>
      <c r="AD383" s="1">
        <f t="shared" si="75"/>
        <v>0.49376950987330459</v>
      </c>
      <c r="AE383" s="1">
        <f t="shared" si="76"/>
        <v>4.7619047619047619</v>
      </c>
      <c r="AF383" s="1">
        <f t="shared" si="77"/>
        <v>9.7184420318277933</v>
      </c>
      <c r="AG383">
        <f>'QMJHL Raw'!AB383</f>
        <v>12.9</v>
      </c>
      <c r="AH383">
        <f>'QMJHL Raw'!AC383</f>
        <v>12.69</v>
      </c>
      <c r="AI383">
        <f>'QMJHL Raw'!AD383</f>
        <v>57.61</v>
      </c>
      <c r="AJ383">
        <f>'QMJHL Raw'!AE383</f>
        <v>48.55</v>
      </c>
    </row>
    <row r="384" spans="1:36" x14ac:dyDescent="0.2">
      <c r="A384" t="str">
        <f>'QMJHL Raw'!B384</f>
        <v>Pascal Aquin</v>
      </c>
      <c r="B384" t="s">
        <v>1749</v>
      </c>
      <c r="C384" t="str">
        <f>'QMJHL Raw'!C384</f>
        <v>LW</v>
      </c>
      <c r="D384" t="str">
        <f t="shared" si="65"/>
        <v>F</v>
      </c>
      <c r="E384" t="str">
        <f>IF(ISNUMBER(SEARCH("/",'QMJHL Raw'!D384)),"Multiple",'QMJHL Raw'!D384)</f>
        <v>CHA</v>
      </c>
      <c r="F384" s="2">
        <f ca="1">ROUNDDOWN('QMJHL Raw'!E384+((TODAY()-42993)/365),0)</f>
        <v>20</v>
      </c>
      <c r="G384">
        <f>'QMJHL Raw'!F384</f>
        <v>59</v>
      </c>
      <c r="H384" s="1">
        <f>'QMJHL Raw'!U384</f>
        <v>11.58</v>
      </c>
      <c r="I384" s="1">
        <f>'QMJHL Raw'!T384</f>
        <v>683.18</v>
      </c>
      <c r="J384">
        <f>'QMJHL Raw'!AH384</f>
        <v>37</v>
      </c>
      <c r="K384">
        <f>'QMJHL Raw'!AI384</f>
        <v>24</v>
      </c>
      <c r="L384" s="1">
        <f t="shared" si="66"/>
        <v>3.2495096460669224</v>
      </c>
      <c r="M384" s="1">
        <f t="shared" si="67"/>
        <v>2.1077900406920582</v>
      </c>
      <c r="N384">
        <f>'QMJHL Raw'!L384</f>
        <v>118</v>
      </c>
      <c r="O384" s="1">
        <f t="shared" si="68"/>
        <v>10.363301033402617</v>
      </c>
      <c r="P384">
        <f>'QMJHL Raw'!AK384</f>
        <v>27</v>
      </c>
      <c r="Q384">
        <f>'QMJHL Raw'!AN384</f>
        <v>25</v>
      </c>
      <c r="R384">
        <f>'QMJHL Raw'!AQ384</f>
        <v>66</v>
      </c>
      <c r="S384" s="1">
        <f t="shared" si="69"/>
        <v>22.881355932203391</v>
      </c>
      <c r="T384" s="1">
        <f t="shared" si="70"/>
        <v>21.1864406779661</v>
      </c>
      <c r="U384" s="1">
        <f t="shared" si="71"/>
        <v>55.932203389830505</v>
      </c>
      <c r="V384">
        <f>'QMJHL Raw'!J384</f>
        <v>24</v>
      </c>
      <c r="W384" s="1">
        <f t="shared" si="72"/>
        <v>2.1077900406920582</v>
      </c>
      <c r="X384">
        <f>'QMJHL Raw'!G384</f>
        <v>14</v>
      </c>
      <c r="Y384" s="1">
        <f t="shared" si="73"/>
        <v>1.2295441904037003</v>
      </c>
      <c r="Z384">
        <f>'QMJHL Raw'!AJ384</f>
        <v>3</v>
      </c>
      <c r="AA384">
        <f>'QMJHL Raw'!AM384</f>
        <v>2</v>
      </c>
      <c r="AB384">
        <f>'QMJHL Raw'!AP384</f>
        <v>9</v>
      </c>
      <c r="AC384" s="1">
        <f t="shared" si="74"/>
        <v>15.355663095022837</v>
      </c>
      <c r="AD384" s="1">
        <f t="shared" si="75"/>
        <v>1.3486047391629883</v>
      </c>
      <c r="AE384" s="1">
        <f t="shared" si="76"/>
        <v>11.864406779661017</v>
      </c>
      <c r="AF384" s="1">
        <f t="shared" si="77"/>
        <v>13.013273809341388</v>
      </c>
      <c r="AG384">
        <f>'QMJHL Raw'!AB384</f>
        <v>13.4</v>
      </c>
      <c r="AH384">
        <f>'QMJHL Raw'!AC384</f>
        <v>13.48</v>
      </c>
      <c r="AI384">
        <f>'QMJHL Raw'!AD384</f>
        <v>51.05</v>
      </c>
      <c r="AJ384">
        <f>'QMJHL Raw'!AE384</f>
        <v>48.71</v>
      </c>
    </row>
    <row r="385" spans="1:36" x14ac:dyDescent="0.2">
      <c r="A385" t="str">
        <f>'QMJHL Raw'!B385</f>
        <v>Pascal Corbeil</v>
      </c>
      <c r="B385" t="s">
        <v>1749</v>
      </c>
      <c r="C385" t="str">
        <f>'QMJHL Raw'!C385</f>
        <v>D</v>
      </c>
      <c r="D385" t="str">
        <f t="shared" si="65"/>
        <v>D</v>
      </c>
      <c r="E385" t="str">
        <f>IF(ISNUMBER(SEARCH("/",'QMJHL Raw'!D385)),"Multiple",'QMJHL Raw'!D385)</f>
        <v>BLB</v>
      </c>
      <c r="F385" s="2">
        <f ca="1">ROUNDDOWN('QMJHL Raw'!E385+((TODAY()-42993)/365),0)</f>
        <v>20</v>
      </c>
      <c r="G385">
        <f>'QMJHL Raw'!F385</f>
        <v>46</v>
      </c>
      <c r="H385" s="1">
        <f>'QMJHL Raw'!U385</f>
        <v>15.55</v>
      </c>
      <c r="I385" s="1">
        <f>'QMJHL Raw'!T385</f>
        <v>715.44</v>
      </c>
      <c r="J385">
        <f>'QMJHL Raw'!AH385</f>
        <v>42</v>
      </c>
      <c r="K385">
        <f>'QMJHL Raw'!AI385</f>
        <v>26</v>
      </c>
      <c r="L385" s="1">
        <f t="shared" si="66"/>
        <v>3.5223079503522303</v>
      </c>
      <c r="M385" s="1">
        <f t="shared" si="67"/>
        <v>2.1804763502180471</v>
      </c>
      <c r="N385">
        <f>'QMJHL Raw'!L385</f>
        <v>68</v>
      </c>
      <c r="O385" s="1">
        <f t="shared" si="68"/>
        <v>5.7027843005702783</v>
      </c>
      <c r="P385">
        <f>'QMJHL Raw'!AK385</f>
        <v>0</v>
      </c>
      <c r="Q385">
        <f>'QMJHL Raw'!AN385</f>
        <v>5</v>
      </c>
      <c r="R385">
        <f>'QMJHL Raw'!AQ385</f>
        <v>63</v>
      </c>
      <c r="S385" s="1">
        <f t="shared" si="69"/>
        <v>0</v>
      </c>
      <c r="T385" s="1">
        <f t="shared" si="70"/>
        <v>7.3529411764705888</v>
      </c>
      <c r="U385" s="1">
        <f t="shared" si="71"/>
        <v>92.64705882352942</v>
      </c>
      <c r="V385">
        <f>'QMJHL Raw'!J385</f>
        <v>17</v>
      </c>
      <c r="W385" s="1">
        <f t="shared" si="72"/>
        <v>1.4256960751425696</v>
      </c>
      <c r="X385">
        <f>'QMJHL Raw'!G385</f>
        <v>9</v>
      </c>
      <c r="Y385" s="1">
        <f t="shared" si="73"/>
        <v>0.75478027507547796</v>
      </c>
      <c r="Z385">
        <f>'QMJHL Raw'!AJ385</f>
        <v>0</v>
      </c>
      <c r="AA385">
        <f>'QMJHL Raw'!AM385</f>
        <v>1</v>
      </c>
      <c r="AB385">
        <f>'QMJHL Raw'!AP385</f>
        <v>8</v>
      </c>
      <c r="AC385" s="1">
        <f t="shared" si="74"/>
        <v>4.8524391821623976</v>
      </c>
      <c r="AD385" s="1">
        <f t="shared" si="75"/>
        <v>0.4069472645221735</v>
      </c>
      <c r="AE385" s="1">
        <f t="shared" si="76"/>
        <v>13.23529411764706</v>
      </c>
      <c r="AF385" s="1">
        <f t="shared" si="77"/>
        <v>7.1359399737682319</v>
      </c>
      <c r="AG385">
        <f>'QMJHL Raw'!AB385</f>
        <v>13.7</v>
      </c>
      <c r="AH385">
        <f>'QMJHL Raw'!AC385</f>
        <v>12.92</v>
      </c>
      <c r="AI385">
        <f>'QMJHL Raw'!AD385</f>
        <v>56.2</v>
      </c>
      <c r="AJ385">
        <f>'QMJHL Raw'!AE385</f>
        <v>50.75</v>
      </c>
    </row>
    <row r="386" spans="1:36" x14ac:dyDescent="0.2">
      <c r="A386" t="str">
        <f>'QMJHL Raw'!B386</f>
        <v>Pascal Laberge</v>
      </c>
      <c r="B386" t="s">
        <v>1749</v>
      </c>
      <c r="C386" t="str">
        <f>'QMJHL Raw'!C386</f>
        <v>C</v>
      </c>
      <c r="D386" t="str">
        <f t="shared" si="65"/>
        <v>F</v>
      </c>
      <c r="E386" t="str">
        <f>IF(ISNUMBER(SEARCH("/",'QMJHL Raw'!D386)),"Multiple",'QMJHL Raw'!D386)</f>
        <v>Multiple</v>
      </c>
      <c r="F386" s="2">
        <f ca="1">ROUNDDOWN('QMJHL Raw'!E386+((TODAY()-42993)/365),0)</f>
        <v>20</v>
      </c>
      <c r="G386">
        <f>'QMJHL Raw'!F386</f>
        <v>64</v>
      </c>
      <c r="H386" s="1">
        <f>'QMJHL Raw'!U386</f>
        <v>13.75</v>
      </c>
      <c r="I386" s="1">
        <f>'QMJHL Raw'!T386</f>
        <v>879.69</v>
      </c>
      <c r="J386">
        <f>'QMJHL Raw'!AH386</f>
        <v>50</v>
      </c>
      <c r="K386">
        <f>'QMJHL Raw'!AI386</f>
        <v>35</v>
      </c>
      <c r="L386" s="1">
        <f t="shared" si="66"/>
        <v>3.4102922620468572</v>
      </c>
      <c r="M386" s="1">
        <f t="shared" si="67"/>
        <v>2.3872045834328</v>
      </c>
      <c r="N386">
        <f>'QMJHL Raw'!L386</f>
        <v>127</v>
      </c>
      <c r="O386" s="1">
        <f t="shared" si="68"/>
        <v>8.6621423455990172</v>
      </c>
      <c r="P386">
        <f>'QMJHL Raw'!AK386</f>
        <v>15</v>
      </c>
      <c r="Q386">
        <f>'QMJHL Raw'!AN386</f>
        <v>21</v>
      </c>
      <c r="R386">
        <f>'QMJHL Raw'!AQ386</f>
        <v>91</v>
      </c>
      <c r="S386" s="1">
        <f t="shared" si="69"/>
        <v>11.811023622047244</v>
      </c>
      <c r="T386" s="1">
        <f t="shared" si="70"/>
        <v>16.535433070866144</v>
      </c>
      <c r="U386" s="1">
        <f t="shared" si="71"/>
        <v>71.653543307086608</v>
      </c>
      <c r="V386">
        <f>'QMJHL Raw'!J386</f>
        <v>23</v>
      </c>
      <c r="W386" s="1">
        <f t="shared" si="72"/>
        <v>1.5687344405415544</v>
      </c>
      <c r="X386">
        <f>'QMJHL Raw'!G386</f>
        <v>11</v>
      </c>
      <c r="Y386" s="1">
        <f t="shared" si="73"/>
        <v>0.75026429765030855</v>
      </c>
      <c r="Z386">
        <f>'QMJHL Raw'!AJ386</f>
        <v>3</v>
      </c>
      <c r="AA386">
        <f>'QMJHL Raw'!AM386</f>
        <v>2</v>
      </c>
      <c r="AB386">
        <f>'QMJHL Raw'!AP386</f>
        <v>6</v>
      </c>
      <c r="AC386" s="1">
        <f t="shared" si="74"/>
        <v>13.216177400559651</v>
      </c>
      <c r="AD386" s="1">
        <f t="shared" si="75"/>
        <v>0.90142055045934255</v>
      </c>
      <c r="AE386" s="1">
        <f t="shared" si="76"/>
        <v>8.6614173228346463</v>
      </c>
      <c r="AF386" s="1">
        <f t="shared" si="77"/>
        <v>10.406438898078466</v>
      </c>
      <c r="AG386">
        <f>'QMJHL Raw'!AB386</f>
        <v>13.7</v>
      </c>
      <c r="AH386">
        <f>'QMJHL Raw'!AC386</f>
        <v>13.23</v>
      </c>
      <c r="AI386">
        <f>'QMJHL Raw'!AD386</f>
        <v>54.73</v>
      </c>
      <c r="AJ386">
        <f>'QMJHL Raw'!AE386</f>
        <v>49.23</v>
      </c>
    </row>
    <row r="387" spans="1:36" x14ac:dyDescent="0.2">
      <c r="A387" t="str">
        <f>'QMJHL Raw'!B387</f>
        <v>Patrick Kyte</v>
      </c>
      <c r="B387" t="s">
        <v>1749</v>
      </c>
      <c r="C387" t="str">
        <f>'QMJHL Raw'!C387</f>
        <v>D</v>
      </c>
      <c r="D387" t="str">
        <f t="shared" ref="D387:D440" si="78">IF(C387="D",C387,"F")</f>
        <v>D</v>
      </c>
      <c r="E387" t="str">
        <f>IF(ISNUMBER(SEARCH("/",'QMJHL Raw'!D387)),"Multiple",'QMJHL Raw'!D387)</f>
        <v>HAL</v>
      </c>
      <c r="F387" s="2">
        <f ca="1">ROUNDDOWN('QMJHL Raw'!E387+((TODAY()-42993)/365),0)</f>
        <v>19</v>
      </c>
      <c r="G387">
        <f>'QMJHL Raw'!F387</f>
        <v>56</v>
      </c>
      <c r="H387" s="1">
        <f>'QMJHL Raw'!U387</f>
        <v>11.58</v>
      </c>
      <c r="I387" s="1">
        <f>'QMJHL Raw'!T387</f>
        <v>648.53</v>
      </c>
      <c r="J387">
        <f>'QMJHL Raw'!AH387</f>
        <v>35</v>
      </c>
      <c r="K387">
        <f>'QMJHL Raw'!AI387</f>
        <v>29</v>
      </c>
      <c r="L387" s="1">
        <f t="shared" ref="L387:L440" si="79">J387/I387*60</f>
        <v>3.2380923010500671</v>
      </c>
      <c r="M387" s="1">
        <f t="shared" ref="M387:M440" si="80">K387/I387*60</f>
        <v>2.6829907637271986</v>
      </c>
      <c r="N387">
        <f>'QMJHL Raw'!L387</f>
        <v>41</v>
      </c>
      <c r="O387" s="1">
        <f t="shared" ref="O387:O450" si="81">(N387/I387)*60</f>
        <v>3.7931938383729356</v>
      </c>
      <c r="P387">
        <f>'QMJHL Raw'!AK387</f>
        <v>2</v>
      </c>
      <c r="Q387">
        <f>'QMJHL Raw'!AN387</f>
        <v>4</v>
      </c>
      <c r="R387">
        <f>'QMJHL Raw'!AQ387</f>
        <v>35</v>
      </c>
      <c r="S387" s="1">
        <f t="shared" ref="S387:S450" si="82">(P387/N387)*100</f>
        <v>4.8780487804878048</v>
      </c>
      <c r="T387" s="1">
        <f t="shared" ref="T387:T450" si="83">(Q387/N387)*100</f>
        <v>9.7560975609756095</v>
      </c>
      <c r="U387" s="1">
        <f t="shared" ref="U387:U450" si="84">(R387/N387)*100</f>
        <v>85.365853658536579</v>
      </c>
      <c r="V387">
        <f>'QMJHL Raw'!J387</f>
        <v>8</v>
      </c>
      <c r="W387" s="1">
        <f t="shared" ref="W387:W450" si="85">(V387/I387)*60</f>
        <v>0.74013538309715821</v>
      </c>
      <c r="X387">
        <f>'QMJHL Raw'!G387</f>
        <v>5</v>
      </c>
      <c r="Y387" s="1">
        <f t="shared" ref="Y387:Y450" si="86">(X387/I387)*60</f>
        <v>0.46258461443572391</v>
      </c>
      <c r="Z387">
        <f>'QMJHL Raw'!AJ387</f>
        <v>1</v>
      </c>
      <c r="AA387">
        <f>'QMJHL Raw'!AM387</f>
        <v>2</v>
      </c>
      <c r="AB387">
        <f>'QMJHL Raw'!AP387</f>
        <v>2</v>
      </c>
      <c r="AC387" s="1">
        <f t="shared" ref="AC387:AC450" si="87">(P387*(SUM(Z:Z)/SUM(P:P)))+(Q387*(SUM(AA:AA)/SUM(Q:Q)))+(R387*(SUM(AB:AB)/SUM(R:R)))</f>
        <v>3.4135069094025119</v>
      </c>
      <c r="AD387" s="1">
        <f t="shared" ref="AD387:AD450" si="88">(AC387/I387)*60</f>
        <v>0.31580715551192806</v>
      </c>
      <c r="AE387" s="1">
        <f t="shared" ref="AE387:AE450" si="89">(X387/N387)*100</f>
        <v>12.195121951219512</v>
      </c>
      <c r="AF387" s="1">
        <f t="shared" ref="AF387:AF450" si="90">((((SUM(Z:Z)/SUM(P:P))/SUM(P387:R387))*P387)+(((SUM(AA:AA)/SUM(Q:Q))/SUM(P387:R387))*Q387)+(((SUM(AB:AB)/SUM(R:R))/SUM(P387:R387))*R387))*100</f>
        <v>8.3256266082988084</v>
      </c>
      <c r="AG387">
        <f>'QMJHL Raw'!AB387</f>
        <v>12.98</v>
      </c>
      <c r="AH387">
        <f>'QMJHL Raw'!AC387</f>
        <v>12.67</v>
      </c>
      <c r="AI387">
        <f>'QMJHL Raw'!AD387</f>
        <v>55.61</v>
      </c>
      <c r="AJ387">
        <f>'QMJHL Raw'!AE387</f>
        <v>47.04</v>
      </c>
    </row>
    <row r="388" spans="1:36" x14ac:dyDescent="0.2">
      <c r="A388" t="str">
        <f>'QMJHL Raw'!B388</f>
        <v>Patrik Hrehorcak</v>
      </c>
      <c r="B388" t="s">
        <v>1749</v>
      </c>
      <c r="C388" t="str">
        <f>'QMJHL Raw'!C388</f>
        <v>RW</v>
      </c>
      <c r="D388" t="str">
        <f t="shared" si="78"/>
        <v>F</v>
      </c>
      <c r="E388" t="str">
        <f>IF(ISNUMBER(SEARCH("/",'QMJHL Raw'!D388)),"Multiple",'QMJHL Raw'!D388)</f>
        <v>ROU</v>
      </c>
      <c r="F388" s="2">
        <f ca="1">ROUNDDOWN('QMJHL Raw'!E388+((TODAY()-42993)/365),0)</f>
        <v>19</v>
      </c>
      <c r="G388">
        <f>'QMJHL Raw'!F388</f>
        <v>63</v>
      </c>
      <c r="H388" s="1">
        <f>'QMJHL Raw'!U388</f>
        <v>11.53</v>
      </c>
      <c r="I388" s="1">
        <f>'QMJHL Raw'!T388</f>
        <v>726.11</v>
      </c>
      <c r="J388">
        <f>'QMJHL Raw'!AH388</f>
        <v>34</v>
      </c>
      <c r="K388">
        <f>'QMJHL Raw'!AI388</f>
        <v>26</v>
      </c>
      <c r="L388" s="1">
        <f t="shared" si="79"/>
        <v>2.8094916748151104</v>
      </c>
      <c r="M388" s="1">
        <f t="shared" si="80"/>
        <v>2.1484348101527315</v>
      </c>
      <c r="N388">
        <f>'QMJHL Raw'!L388</f>
        <v>129</v>
      </c>
      <c r="O388" s="1">
        <f t="shared" si="81"/>
        <v>10.65954194268086</v>
      </c>
      <c r="P388">
        <f>'QMJHL Raw'!AK388</f>
        <v>12</v>
      </c>
      <c r="Q388">
        <f>'QMJHL Raw'!AN388</f>
        <v>26</v>
      </c>
      <c r="R388">
        <f>'QMJHL Raw'!AQ388</f>
        <v>91</v>
      </c>
      <c r="S388" s="1">
        <f t="shared" si="82"/>
        <v>9.3023255813953494</v>
      </c>
      <c r="T388" s="1">
        <f t="shared" si="83"/>
        <v>20.155038759689923</v>
      </c>
      <c r="U388" s="1">
        <f t="shared" si="84"/>
        <v>70.542635658914733</v>
      </c>
      <c r="V388">
        <f>'QMJHL Raw'!J388</f>
        <v>22</v>
      </c>
      <c r="W388" s="1">
        <f t="shared" si="85"/>
        <v>1.8179063778215421</v>
      </c>
      <c r="X388">
        <f>'QMJHL Raw'!G388</f>
        <v>13</v>
      </c>
      <c r="Y388" s="1">
        <f t="shared" si="86"/>
        <v>1.0742174050763658</v>
      </c>
      <c r="Z388">
        <f>'QMJHL Raw'!AJ388</f>
        <v>0</v>
      </c>
      <c r="AA388">
        <f>'QMJHL Raw'!AM388</f>
        <v>7</v>
      </c>
      <c r="AB388">
        <f>'QMJHL Raw'!AP388</f>
        <v>6</v>
      </c>
      <c r="AC388" s="1">
        <f t="shared" si="87"/>
        <v>13.361159517644182</v>
      </c>
      <c r="AD388" s="1">
        <f t="shared" si="88"/>
        <v>1.1040607773734707</v>
      </c>
      <c r="AE388" s="1">
        <f t="shared" si="89"/>
        <v>10.077519379844961</v>
      </c>
      <c r="AF388" s="1">
        <f t="shared" si="90"/>
        <v>10.357487998173784</v>
      </c>
      <c r="AG388">
        <f>'QMJHL Raw'!AB388</f>
        <v>12.66</v>
      </c>
      <c r="AH388">
        <f>'QMJHL Raw'!AC388</f>
        <v>13.18</v>
      </c>
      <c r="AI388">
        <f>'QMJHL Raw'!AD388</f>
        <v>53.75</v>
      </c>
      <c r="AJ388">
        <f>'QMJHL Raw'!AE388</f>
        <v>47.73</v>
      </c>
    </row>
    <row r="389" spans="1:36" x14ac:dyDescent="0.2">
      <c r="A389" t="str">
        <f>'QMJHL Raw'!B389</f>
        <v>Pavel Koltygin</v>
      </c>
      <c r="B389" t="s">
        <v>1749</v>
      </c>
      <c r="C389" t="str">
        <f>'QMJHL Raw'!C389</f>
        <v>LW</v>
      </c>
      <c r="D389" t="str">
        <f t="shared" si="78"/>
        <v>F</v>
      </c>
      <c r="E389" t="str">
        <f>IF(ISNUMBER(SEARCH("/",'QMJHL Raw'!D389)),"Multiple",'QMJHL Raw'!D389)</f>
        <v>DRU</v>
      </c>
      <c r="F389" s="2">
        <f ca="1">ROUNDDOWN('QMJHL Raw'!E389+((TODAY()-42993)/365),0)</f>
        <v>19</v>
      </c>
      <c r="G389">
        <f>'QMJHL Raw'!F389</f>
        <v>64</v>
      </c>
      <c r="H389" s="1">
        <f>'QMJHL Raw'!U389</f>
        <v>11.7</v>
      </c>
      <c r="I389" s="1">
        <f>'QMJHL Raw'!T389</f>
        <v>748.68</v>
      </c>
      <c r="J389">
        <f>'QMJHL Raw'!AH389</f>
        <v>49</v>
      </c>
      <c r="K389">
        <f>'QMJHL Raw'!AI389</f>
        <v>26</v>
      </c>
      <c r="L389" s="1">
        <f t="shared" si="79"/>
        <v>3.9269113640006412</v>
      </c>
      <c r="M389" s="1">
        <f t="shared" si="80"/>
        <v>2.0836672543676871</v>
      </c>
      <c r="N389">
        <f>'QMJHL Raw'!L389</f>
        <v>93</v>
      </c>
      <c r="O389" s="1">
        <f t="shared" si="81"/>
        <v>7.4531174867767271</v>
      </c>
      <c r="P389">
        <f>'QMJHL Raw'!AK389</f>
        <v>11</v>
      </c>
      <c r="Q389">
        <f>'QMJHL Raw'!AN389</f>
        <v>17</v>
      </c>
      <c r="R389">
        <f>'QMJHL Raw'!AQ389</f>
        <v>65</v>
      </c>
      <c r="S389" s="1">
        <f t="shared" si="82"/>
        <v>11.827956989247312</v>
      </c>
      <c r="T389" s="1">
        <f t="shared" si="83"/>
        <v>18.27956989247312</v>
      </c>
      <c r="U389" s="1">
        <f t="shared" si="84"/>
        <v>69.892473118279568</v>
      </c>
      <c r="V389">
        <f>'QMJHL Raw'!J389</f>
        <v>26</v>
      </c>
      <c r="W389" s="1">
        <f t="shared" si="85"/>
        <v>2.0836672543676871</v>
      </c>
      <c r="X389">
        <f>'QMJHL Raw'!G389</f>
        <v>16</v>
      </c>
      <c r="Y389" s="1">
        <f t="shared" si="86"/>
        <v>1.2822567719185769</v>
      </c>
      <c r="Z389">
        <f>'QMJHL Raw'!AJ389</f>
        <v>3</v>
      </c>
      <c r="AA389">
        <f>'QMJHL Raw'!AM389</f>
        <v>8</v>
      </c>
      <c r="AB389">
        <f>'QMJHL Raw'!AP389</f>
        <v>5</v>
      </c>
      <c r="AC389" s="1">
        <f t="shared" si="87"/>
        <v>9.8689686811983499</v>
      </c>
      <c r="AD389" s="1">
        <f t="shared" si="88"/>
        <v>0.79090949520743314</v>
      </c>
      <c r="AE389" s="1">
        <f t="shared" si="89"/>
        <v>17.20430107526882</v>
      </c>
      <c r="AF389" s="1">
        <f t="shared" si="90"/>
        <v>10.611794280858442</v>
      </c>
      <c r="AG389">
        <f>'QMJHL Raw'!AB389</f>
        <v>13.27</v>
      </c>
      <c r="AH389">
        <f>'QMJHL Raw'!AC389</f>
        <v>13.23</v>
      </c>
      <c r="AI389">
        <f>'QMJHL Raw'!AD389</f>
        <v>59.34</v>
      </c>
      <c r="AJ389">
        <f>'QMJHL Raw'!AE389</f>
        <v>48.3</v>
      </c>
    </row>
    <row r="390" spans="1:36" x14ac:dyDescent="0.2">
      <c r="A390" t="str">
        <f>'QMJHL Raw'!B390</f>
        <v>Peter Abbandonato</v>
      </c>
      <c r="B390" t="s">
        <v>1749</v>
      </c>
      <c r="C390" t="str">
        <f>'QMJHL Raw'!C390</f>
        <v>C</v>
      </c>
      <c r="D390" t="str">
        <f t="shared" si="78"/>
        <v>F</v>
      </c>
      <c r="E390" t="str">
        <f>IF(ISNUMBER(SEARCH("/",'QMJHL Raw'!D390)),"Multiple",'QMJHL Raw'!D390)</f>
        <v>ROU</v>
      </c>
      <c r="F390" s="2">
        <f ca="1">ROUNDDOWN('QMJHL Raw'!E390+((TODAY()-42993)/365),0)</f>
        <v>20</v>
      </c>
      <c r="G390">
        <f>'QMJHL Raw'!F390</f>
        <v>68</v>
      </c>
      <c r="H390" s="1">
        <f>'QMJHL Raw'!U390</f>
        <v>15.13</v>
      </c>
      <c r="I390" s="1">
        <f>'QMJHL Raw'!T390</f>
        <v>1028.6300000000001</v>
      </c>
      <c r="J390">
        <f>'QMJHL Raw'!AH390</f>
        <v>55</v>
      </c>
      <c r="K390">
        <f>'QMJHL Raw'!AI390</f>
        <v>43</v>
      </c>
      <c r="L390" s="1">
        <f t="shared" si="79"/>
        <v>3.2081506469770469</v>
      </c>
      <c r="M390" s="1">
        <f t="shared" si="80"/>
        <v>2.5081905058184186</v>
      </c>
      <c r="N390">
        <f>'QMJHL Raw'!L390</f>
        <v>114</v>
      </c>
      <c r="O390" s="1">
        <f t="shared" si="81"/>
        <v>6.6496213410069691</v>
      </c>
      <c r="P390">
        <f>'QMJHL Raw'!AK390</f>
        <v>13</v>
      </c>
      <c r="Q390">
        <f>'QMJHL Raw'!AN390</f>
        <v>19</v>
      </c>
      <c r="R390">
        <f>'QMJHL Raw'!AQ390</f>
        <v>82</v>
      </c>
      <c r="S390" s="1">
        <f t="shared" si="82"/>
        <v>11.403508771929824</v>
      </c>
      <c r="T390" s="1">
        <f t="shared" si="83"/>
        <v>16.666666666666664</v>
      </c>
      <c r="U390" s="1">
        <f t="shared" si="84"/>
        <v>71.929824561403507</v>
      </c>
      <c r="V390">
        <f>'QMJHL Raw'!J390</f>
        <v>39</v>
      </c>
      <c r="W390" s="1">
        <f t="shared" si="85"/>
        <v>2.2748704587655424</v>
      </c>
      <c r="X390">
        <f>'QMJHL Raw'!G390</f>
        <v>14</v>
      </c>
      <c r="Y390" s="1">
        <f t="shared" si="86"/>
        <v>0.81662016468506649</v>
      </c>
      <c r="Z390">
        <f>'QMJHL Raw'!AJ390</f>
        <v>3</v>
      </c>
      <c r="AA390">
        <f>'QMJHL Raw'!AM390</f>
        <v>5</v>
      </c>
      <c r="AB390">
        <f>'QMJHL Raw'!AP390</f>
        <v>6</v>
      </c>
      <c r="AC390" s="1">
        <f t="shared" si="87"/>
        <v>11.793914444807873</v>
      </c>
      <c r="AD390" s="1">
        <f t="shared" si="88"/>
        <v>0.68793916830004209</v>
      </c>
      <c r="AE390" s="1">
        <f t="shared" si="89"/>
        <v>12.280701754385964</v>
      </c>
      <c r="AF390" s="1">
        <f t="shared" si="90"/>
        <v>10.345538986673573</v>
      </c>
      <c r="AG390">
        <f>'QMJHL Raw'!AB390</f>
        <v>13.38</v>
      </c>
      <c r="AH390">
        <f>'QMJHL Raw'!AC390</f>
        <v>13.38</v>
      </c>
      <c r="AI390">
        <f>'QMJHL Raw'!AD390</f>
        <v>55.31</v>
      </c>
      <c r="AJ390">
        <f>'QMJHL Raw'!AE390</f>
        <v>47.84</v>
      </c>
    </row>
    <row r="391" spans="1:36" x14ac:dyDescent="0.2">
      <c r="A391" t="str">
        <f>'QMJHL Raw'!B391</f>
        <v>Peter Stratis</v>
      </c>
      <c r="B391" t="s">
        <v>1749</v>
      </c>
      <c r="C391" t="str">
        <f>'QMJHL Raw'!C391</f>
        <v>D</v>
      </c>
      <c r="D391" t="str">
        <f t="shared" si="78"/>
        <v>D</v>
      </c>
      <c r="E391" t="str">
        <f>IF(ISNUMBER(SEARCH("/",'QMJHL Raw'!D391)),"Multiple",'QMJHL Raw'!D391)</f>
        <v>OTT</v>
      </c>
      <c r="F391" s="2">
        <f ca="1">ROUNDDOWN('QMJHL Raw'!E391+((TODAY()-42993)/365),0)</f>
        <v>2017</v>
      </c>
      <c r="G391">
        <f>'QMJHL Raw'!F391</f>
        <v>1</v>
      </c>
      <c r="H391" s="1">
        <f>'QMJHL Raw'!U391</f>
        <v>0</v>
      </c>
      <c r="I391" s="1">
        <f>'QMJHL Raw'!T391</f>
        <v>0</v>
      </c>
      <c r="J391">
        <f>'QMJHL Raw'!AH391</f>
        <v>0</v>
      </c>
      <c r="K391">
        <f>'QMJHL Raw'!AI391</f>
        <v>0</v>
      </c>
      <c r="L391" s="1" t="e">
        <f t="shared" si="79"/>
        <v>#DIV/0!</v>
      </c>
      <c r="M391" s="1" t="e">
        <f t="shared" si="80"/>
        <v>#DIV/0!</v>
      </c>
      <c r="N391">
        <f>'QMJHL Raw'!L391</f>
        <v>2</v>
      </c>
      <c r="O391" s="1" t="e">
        <f t="shared" si="81"/>
        <v>#DIV/0!</v>
      </c>
      <c r="P391">
        <f>'QMJHL Raw'!AK391</f>
        <v>0</v>
      </c>
      <c r="Q391">
        <f>'QMJHL Raw'!AN391</f>
        <v>0</v>
      </c>
      <c r="R391">
        <f>'QMJHL Raw'!AQ391</f>
        <v>2</v>
      </c>
      <c r="S391" s="1">
        <f t="shared" si="82"/>
        <v>0</v>
      </c>
      <c r="T391" s="1">
        <f t="shared" si="83"/>
        <v>0</v>
      </c>
      <c r="U391" s="1">
        <f t="shared" si="84"/>
        <v>100</v>
      </c>
      <c r="V391">
        <f>'QMJHL Raw'!J391</f>
        <v>0</v>
      </c>
      <c r="W391" s="1" t="e">
        <f t="shared" si="85"/>
        <v>#DIV/0!</v>
      </c>
      <c r="X391">
        <f>'QMJHL Raw'!G391</f>
        <v>0</v>
      </c>
      <c r="Y391" s="1" t="e">
        <f t="shared" si="86"/>
        <v>#DIV/0!</v>
      </c>
      <c r="Z391">
        <f>'QMJHL Raw'!AJ391</f>
        <v>0</v>
      </c>
      <c r="AA391">
        <f>'QMJHL Raw'!AM391</f>
        <v>0</v>
      </c>
      <c r="AB391">
        <f>'QMJHL Raw'!AP391</f>
        <v>0</v>
      </c>
      <c r="AC391" s="1">
        <f t="shared" si="87"/>
        <v>0.12567070196443617</v>
      </c>
      <c r="AD391" s="1" t="e">
        <f t="shared" si="88"/>
        <v>#DIV/0!</v>
      </c>
      <c r="AE391" s="1">
        <f t="shared" si="89"/>
        <v>0</v>
      </c>
      <c r="AF391" s="1">
        <f t="shared" si="90"/>
        <v>6.2835350982218081</v>
      </c>
      <c r="AG391">
        <f>'QMJHL Raw'!AB391</f>
        <v>0</v>
      </c>
      <c r="AH391">
        <f>'QMJHL Raw'!AC391</f>
        <v>0</v>
      </c>
      <c r="AI391">
        <f>'QMJHL Raw'!AD391</f>
        <v>0</v>
      </c>
      <c r="AJ391">
        <f>'QMJHL Raw'!AE391</f>
        <v>0</v>
      </c>
    </row>
    <row r="392" spans="1:36" x14ac:dyDescent="0.2">
      <c r="A392" t="str">
        <f>'QMJHL Raw'!B392</f>
        <v>Peyton Hoyt</v>
      </c>
      <c r="B392" t="s">
        <v>1749</v>
      </c>
      <c r="C392" t="str">
        <f>'QMJHL Raw'!C392</f>
        <v>RW</v>
      </c>
      <c r="D392" t="str">
        <f t="shared" si="78"/>
        <v>F</v>
      </c>
      <c r="E392" t="str">
        <f>IF(ISNUMBER(SEARCH("/",'QMJHL Raw'!D392)),"Multiple",'QMJHL Raw'!D392)</f>
        <v>CAP</v>
      </c>
      <c r="F392" s="2">
        <f ca="1">ROUNDDOWN('QMJHL Raw'!E392+((TODAY()-42993)/365),0)</f>
        <v>19</v>
      </c>
      <c r="G392">
        <f>'QMJHL Raw'!F392</f>
        <v>52</v>
      </c>
      <c r="H392" s="1">
        <f>'QMJHL Raw'!U392</f>
        <v>10.44</v>
      </c>
      <c r="I392" s="1">
        <f>'QMJHL Raw'!T392</f>
        <v>542.63</v>
      </c>
      <c r="J392">
        <f>'QMJHL Raw'!AH392</f>
        <v>25</v>
      </c>
      <c r="K392">
        <f>'QMJHL Raw'!AI392</f>
        <v>21</v>
      </c>
      <c r="L392" s="1">
        <f t="shared" si="79"/>
        <v>2.764314542137368</v>
      </c>
      <c r="M392" s="1">
        <f t="shared" si="80"/>
        <v>2.3220242153953894</v>
      </c>
      <c r="N392">
        <f>'QMJHL Raw'!L392</f>
        <v>85</v>
      </c>
      <c r="O392" s="1">
        <f t="shared" si="81"/>
        <v>9.3986694432670514</v>
      </c>
      <c r="P392">
        <f>'QMJHL Raw'!AK392</f>
        <v>5</v>
      </c>
      <c r="Q392">
        <f>'QMJHL Raw'!AN392</f>
        <v>15</v>
      </c>
      <c r="R392">
        <f>'QMJHL Raw'!AQ392</f>
        <v>65</v>
      </c>
      <c r="S392" s="1">
        <f t="shared" si="82"/>
        <v>5.8823529411764701</v>
      </c>
      <c r="T392" s="1">
        <f t="shared" si="83"/>
        <v>17.647058823529413</v>
      </c>
      <c r="U392" s="1">
        <f t="shared" si="84"/>
        <v>76.470588235294116</v>
      </c>
      <c r="V392">
        <f>'QMJHL Raw'!J392</f>
        <v>20</v>
      </c>
      <c r="W392" s="1">
        <f t="shared" si="85"/>
        <v>2.2114516337098946</v>
      </c>
      <c r="X392">
        <f>'QMJHL Raw'!G392</f>
        <v>15</v>
      </c>
      <c r="Y392" s="1">
        <f t="shared" si="86"/>
        <v>1.6585887252824207</v>
      </c>
      <c r="Z392">
        <f>'QMJHL Raw'!AJ392</f>
        <v>3</v>
      </c>
      <c r="AA392">
        <f>'QMJHL Raw'!AM392</f>
        <v>5</v>
      </c>
      <c r="AB392">
        <f>'QMJHL Raw'!AP392</f>
        <v>7</v>
      </c>
      <c r="AC392" s="1">
        <f t="shared" si="87"/>
        <v>8.0137839466890313</v>
      </c>
      <c r="AD392" s="1">
        <f t="shared" si="88"/>
        <v>0.88610478005517912</v>
      </c>
      <c r="AE392" s="1">
        <f t="shared" si="89"/>
        <v>17.647058823529413</v>
      </c>
      <c r="AF392" s="1">
        <f t="shared" si="90"/>
        <v>9.4279811137518017</v>
      </c>
      <c r="AG392">
        <f>'QMJHL Raw'!AB392</f>
        <v>12.5</v>
      </c>
      <c r="AH392">
        <f>'QMJHL Raw'!AC392</f>
        <v>13.13</v>
      </c>
      <c r="AI392">
        <f>'QMJHL Raw'!AD392</f>
        <v>44.43</v>
      </c>
      <c r="AJ392">
        <f>'QMJHL Raw'!AE392</f>
        <v>50.79</v>
      </c>
    </row>
    <row r="393" spans="1:36" x14ac:dyDescent="0.2">
      <c r="A393" t="str">
        <f>'QMJHL Raw'!B393</f>
        <v>Phelix Martineau</v>
      </c>
      <c r="B393" t="s">
        <v>1749</v>
      </c>
      <c r="C393" t="str">
        <f>'QMJHL Raw'!C393</f>
        <v>C</v>
      </c>
      <c r="D393" t="str">
        <f t="shared" si="78"/>
        <v>F</v>
      </c>
      <c r="E393" t="str">
        <f>IF(ISNUMBER(SEARCH("/",'QMJHL Raw'!D393)),"Multiple",'QMJHL Raw'!D393)</f>
        <v>CAP</v>
      </c>
      <c r="F393" s="2">
        <f ca="1">ROUNDDOWN('QMJHL Raw'!E393+((TODAY()-42993)/365),0)</f>
        <v>20</v>
      </c>
      <c r="G393">
        <f>'QMJHL Raw'!F393</f>
        <v>68</v>
      </c>
      <c r="H393" s="1">
        <f>'QMJHL Raw'!U393</f>
        <v>13.52</v>
      </c>
      <c r="I393" s="1">
        <f>'QMJHL Raw'!T393</f>
        <v>919.23</v>
      </c>
      <c r="J393">
        <f>'QMJHL Raw'!AH393</f>
        <v>46</v>
      </c>
      <c r="K393">
        <f>'QMJHL Raw'!AI393</f>
        <v>51</v>
      </c>
      <c r="L393" s="1">
        <f t="shared" si="79"/>
        <v>3.0025129728142033</v>
      </c>
      <c r="M393" s="1">
        <f t="shared" si="80"/>
        <v>3.3288730785548775</v>
      </c>
      <c r="N393">
        <f>'QMJHL Raw'!L393</f>
        <v>158</v>
      </c>
      <c r="O393" s="1">
        <f t="shared" si="81"/>
        <v>10.312979341405306</v>
      </c>
      <c r="P393">
        <f>'QMJHL Raw'!AK393</f>
        <v>19</v>
      </c>
      <c r="Q393">
        <f>'QMJHL Raw'!AN393</f>
        <v>18</v>
      </c>
      <c r="R393">
        <f>'QMJHL Raw'!AQ393</f>
        <v>121</v>
      </c>
      <c r="S393" s="1">
        <f t="shared" si="82"/>
        <v>12.025316455696203</v>
      </c>
      <c r="T393" s="1">
        <f t="shared" si="83"/>
        <v>11.39240506329114</v>
      </c>
      <c r="U393" s="1">
        <f t="shared" si="84"/>
        <v>76.582278481012651</v>
      </c>
      <c r="V393">
        <f>'QMJHL Raw'!J393</f>
        <v>28</v>
      </c>
      <c r="W393" s="1">
        <f t="shared" si="85"/>
        <v>1.8276165921477758</v>
      </c>
      <c r="X393">
        <f>'QMJHL Raw'!G393</f>
        <v>17</v>
      </c>
      <c r="Y393" s="1">
        <f t="shared" si="86"/>
        <v>1.1096243595182926</v>
      </c>
      <c r="Z393">
        <f>'QMJHL Raw'!AJ393</f>
        <v>7</v>
      </c>
      <c r="AA393">
        <f>'QMJHL Raw'!AM393</f>
        <v>0</v>
      </c>
      <c r="AB393">
        <f>'QMJHL Raw'!AP393</f>
        <v>10</v>
      </c>
      <c r="AC393" s="1">
        <f t="shared" si="87"/>
        <v>15.563390625454103</v>
      </c>
      <c r="AD393" s="1">
        <f t="shared" si="88"/>
        <v>1.0158539620413238</v>
      </c>
      <c r="AE393" s="1">
        <f t="shared" si="89"/>
        <v>10.759493670886076</v>
      </c>
      <c r="AF393" s="1">
        <f t="shared" si="90"/>
        <v>9.8502472313000631</v>
      </c>
      <c r="AG393">
        <f>'QMJHL Raw'!AB393</f>
        <v>12.9</v>
      </c>
      <c r="AH393">
        <f>'QMJHL Raw'!AC393</f>
        <v>13.04</v>
      </c>
      <c r="AI393">
        <f>'QMJHL Raw'!AD393</f>
        <v>43.74</v>
      </c>
      <c r="AJ393">
        <f>'QMJHL Raw'!AE393</f>
        <v>49.56</v>
      </c>
    </row>
    <row r="394" spans="1:36" x14ac:dyDescent="0.2">
      <c r="A394" t="str">
        <f>'QMJHL Raw'!B394</f>
        <v>Philipp Kurashev</v>
      </c>
      <c r="B394" t="s">
        <v>1749</v>
      </c>
      <c r="C394" t="str">
        <f>'QMJHL Raw'!C394</f>
        <v>C</v>
      </c>
      <c r="D394" t="str">
        <f t="shared" si="78"/>
        <v>F</v>
      </c>
      <c r="E394" t="str">
        <f>IF(ISNUMBER(SEARCH("/",'QMJHL Raw'!D394)),"Multiple",'QMJHL Raw'!D394)</f>
        <v>QUE</v>
      </c>
      <c r="F394" s="2">
        <f ca="1">ROUNDDOWN('QMJHL Raw'!E394+((TODAY()-42993)/365),0)</f>
        <v>18</v>
      </c>
      <c r="G394">
        <f>'QMJHL Raw'!F394</f>
        <v>59</v>
      </c>
      <c r="H394" s="1">
        <f>'QMJHL Raw'!U394</f>
        <v>13.53</v>
      </c>
      <c r="I394" s="1">
        <f>'QMJHL Raw'!T394</f>
        <v>798.14</v>
      </c>
      <c r="J394">
        <f>'QMJHL Raw'!AH394</f>
        <v>37</v>
      </c>
      <c r="K394">
        <f>'QMJHL Raw'!AI394</f>
        <v>35</v>
      </c>
      <c r="L394" s="1">
        <f t="shared" si="79"/>
        <v>2.7814669105670684</v>
      </c>
      <c r="M394" s="1">
        <f t="shared" si="80"/>
        <v>2.6311173478337135</v>
      </c>
      <c r="N394">
        <f>'QMJHL Raw'!L394</f>
        <v>135</v>
      </c>
      <c r="O394" s="1">
        <f t="shared" si="81"/>
        <v>10.148595484501465</v>
      </c>
      <c r="P394">
        <f>'QMJHL Raw'!AK394</f>
        <v>5</v>
      </c>
      <c r="Q394">
        <f>'QMJHL Raw'!AN394</f>
        <v>13</v>
      </c>
      <c r="R394">
        <f>'QMJHL Raw'!AQ394</f>
        <v>117</v>
      </c>
      <c r="S394" s="1">
        <f t="shared" si="82"/>
        <v>3.7037037037037033</v>
      </c>
      <c r="T394" s="1">
        <f t="shared" si="83"/>
        <v>9.6296296296296298</v>
      </c>
      <c r="U394" s="1">
        <f t="shared" si="84"/>
        <v>86.666666666666671</v>
      </c>
      <c r="V394">
        <f>'QMJHL Raw'!J394</f>
        <v>21</v>
      </c>
      <c r="W394" s="1">
        <f t="shared" si="85"/>
        <v>1.5786704087002281</v>
      </c>
      <c r="X394">
        <f>'QMJHL Raw'!G394</f>
        <v>10</v>
      </c>
      <c r="Y394" s="1">
        <f t="shared" si="86"/>
        <v>0.75174781366677523</v>
      </c>
      <c r="Z394">
        <f>'QMJHL Raw'!AJ394</f>
        <v>2</v>
      </c>
      <c r="AA394">
        <f>'QMJHL Raw'!AM394</f>
        <v>1</v>
      </c>
      <c r="AB394">
        <f>'QMJHL Raw'!AP394</f>
        <v>7</v>
      </c>
      <c r="AC394" s="1">
        <f t="shared" si="87"/>
        <v>10.923697369651308</v>
      </c>
      <c r="AD394" s="1">
        <f t="shared" si="88"/>
        <v>0.82118656147928737</v>
      </c>
      <c r="AE394" s="1">
        <f t="shared" si="89"/>
        <v>7.4074074074074066</v>
      </c>
      <c r="AF394" s="1">
        <f t="shared" si="90"/>
        <v>8.0916276812231906</v>
      </c>
      <c r="AG394">
        <f>'QMJHL Raw'!AB394</f>
        <v>13.9</v>
      </c>
      <c r="AH394">
        <f>'QMJHL Raw'!AC394</f>
        <v>13.39</v>
      </c>
      <c r="AI394">
        <f>'QMJHL Raw'!AD394</f>
        <v>51.1</v>
      </c>
      <c r="AJ394">
        <f>'QMJHL Raw'!AE394</f>
        <v>49.18</v>
      </c>
    </row>
    <row r="395" spans="1:36" x14ac:dyDescent="0.2">
      <c r="A395" t="str">
        <f>'QMJHL Raw'!B395</f>
        <v>Philippe Fortin</v>
      </c>
      <c r="B395" t="s">
        <v>1749</v>
      </c>
      <c r="C395" t="str">
        <f>'QMJHL Raw'!C395</f>
        <v>D</v>
      </c>
      <c r="D395" t="str">
        <f t="shared" si="78"/>
        <v>D</v>
      </c>
      <c r="E395" t="str">
        <f>IF(ISNUMBER(SEARCH("/",'QMJHL Raw'!D395)),"Multiple",'QMJHL Raw'!D395)</f>
        <v>VDO</v>
      </c>
      <c r="F395" s="2">
        <f ca="1">ROUNDDOWN('QMJHL Raw'!E395+((TODAY()-42993)/365),0)</f>
        <v>18</v>
      </c>
      <c r="G395">
        <f>'QMJHL Raw'!F395</f>
        <v>24</v>
      </c>
      <c r="H395" s="1">
        <f>'QMJHL Raw'!U395</f>
        <v>7.89</v>
      </c>
      <c r="I395" s="1">
        <f>'QMJHL Raw'!T395</f>
        <v>189.45</v>
      </c>
      <c r="J395">
        <f>'QMJHL Raw'!AH395</f>
        <v>3</v>
      </c>
      <c r="K395">
        <f>'QMJHL Raw'!AI395</f>
        <v>8</v>
      </c>
      <c r="L395" s="1">
        <f t="shared" si="79"/>
        <v>0.95011876484560576</v>
      </c>
      <c r="M395" s="1">
        <f t="shared" si="80"/>
        <v>2.5336500395882817</v>
      </c>
      <c r="N395">
        <f>'QMJHL Raw'!L395</f>
        <v>4</v>
      </c>
      <c r="O395" s="1">
        <f t="shared" si="81"/>
        <v>1.2668250197941409</v>
      </c>
      <c r="P395">
        <f>'QMJHL Raw'!AK395</f>
        <v>1</v>
      </c>
      <c r="Q395">
        <f>'QMJHL Raw'!AN395</f>
        <v>0</v>
      </c>
      <c r="R395">
        <f>'QMJHL Raw'!AQ395</f>
        <v>3</v>
      </c>
      <c r="S395" s="1">
        <f t="shared" si="82"/>
        <v>25</v>
      </c>
      <c r="T395" s="1">
        <f t="shared" si="83"/>
        <v>0</v>
      </c>
      <c r="U395" s="1">
        <f t="shared" si="84"/>
        <v>75</v>
      </c>
      <c r="V395">
        <f>'QMJHL Raw'!J395</f>
        <v>2</v>
      </c>
      <c r="W395" s="1">
        <f t="shared" si="85"/>
        <v>0.63341250989707043</v>
      </c>
      <c r="X395">
        <f>'QMJHL Raw'!G395</f>
        <v>1</v>
      </c>
      <c r="Y395" s="1">
        <f t="shared" si="86"/>
        <v>0.31670625494853522</v>
      </c>
      <c r="Z395">
        <f>'QMJHL Raw'!AJ395</f>
        <v>1</v>
      </c>
      <c r="AA395">
        <f>'QMJHL Raw'!AM395</f>
        <v>0</v>
      </c>
      <c r="AB395">
        <f>'QMJHL Raw'!AP395</f>
        <v>0</v>
      </c>
      <c r="AC395" s="1">
        <f t="shared" si="87"/>
        <v>0.43811603734603022</v>
      </c>
      <c r="AD395" s="1">
        <f t="shared" si="88"/>
        <v>0.13875408942075385</v>
      </c>
      <c r="AE395" s="1">
        <f t="shared" si="89"/>
        <v>25</v>
      </c>
      <c r="AF395" s="1">
        <f t="shared" si="90"/>
        <v>10.952900933650756</v>
      </c>
      <c r="AG395">
        <f>'QMJHL Raw'!AB395</f>
        <v>12.45</v>
      </c>
      <c r="AH395">
        <f>'QMJHL Raw'!AC395</f>
        <v>11.42</v>
      </c>
      <c r="AI395">
        <f>'QMJHL Raw'!AD395</f>
        <v>38.01</v>
      </c>
      <c r="AJ395">
        <f>'QMJHL Raw'!AE395</f>
        <v>50.69</v>
      </c>
    </row>
    <row r="396" spans="1:36" x14ac:dyDescent="0.2">
      <c r="A396" t="str">
        <f>'QMJHL Raw'!B396</f>
        <v>Pier-Olivier Lacombe</v>
      </c>
      <c r="B396" t="s">
        <v>1749</v>
      </c>
      <c r="C396" t="str">
        <f>'QMJHL Raw'!C396</f>
        <v>D</v>
      </c>
      <c r="D396" t="str">
        <f t="shared" si="78"/>
        <v>D</v>
      </c>
      <c r="E396" t="str">
        <f>IF(ISNUMBER(SEARCH("/",'QMJHL Raw'!D396)),"Multiple",'QMJHL Raw'!D396)</f>
        <v>GAT</v>
      </c>
      <c r="F396" s="2">
        <f ca="1">ROUNDDOWN('QMJHL Raw'!E396+((TODAY()-42993)/365),0)</f>
        <v>18</v>
      </c>
      <c r="G396">
        <f>'QMJHL Raw'!F396</f>
        <v>65</v>
      </c>
      <c r="H396" s="1">
        <f>'QMJHL Raw'!U396</f>
        <v>10.6</v>
      </c>
      <c r="I396" s="1">
        <f>'QMJHL Raw'!T396</f>
        <v>688.9</v>
      </c>
      <c r="J396">
        <f>'QMJHL Raw'!AH396</f>
        <v>26</v>
      </c>
      <c r="K396">
        <f>'QMJHL Raw'!AI396</f>
        <v>26</v>
      </c>
      <c r="L396" s="1">
        <f t="shared" si="79"/>
        <v>2.2644796051676588</v>
      </c>
      <c r="M396" s="1">
        <f t="shared" si="80"/>
        <v>2.2644796051676588</v>
      </c>
      <c r="N396">
        <f>'QMJHL Raw'!L396</f>
        <v>108</v>
      </c>
      <c r="O396" s="1">
        <f t="shared" si="81"/>
        <v>9.4062998983887365</v>
      </c>
      <c r="P396">
        <f>'QMJHL Raw'!AK396</f>
        <v>0</v>
      </c>
      <c r="Q396">
        <f>'QMJHL Raw'!AN396</f>
        <v>6</v>
      </c>
      <c r="R396">
        <f>'QMJHL Raw'!AQ396</f>
        <v>102</v>
      </c>
      <c r="S396" s="1">
        <f t="shared" si="82"/>
        <v>0</v>
      </c>
      <c r="T396" s="1">
        <f t="shared" si="83"/>
        <v>5.5555555555555554</v>
      </c>
      <c r="U396" s="1">
        <f t="shared" si="84"/>
        <v>94.444444444444443</v>
      </c>
      <c r="V396">
        <f>'QMJHL Raw'!J396</f>
        <v>12</v>
      </c>
      <c r="W396" s="1">
        <f t="shared" si="85"/>
        <v>1.0451444331543041</v>
      </c>
      <c r="X396">
        <f>'QMJHL Raw'!G396</f>
        <v>6</v>
      </c>
      <c r="Y396" s="1">
        <f t="shared" si="86"/>
        <v>0.52257221657715203</v>
      </c>
      <c r="Z396">
        <f>'QMJHL Raw'!AJ396</f>
        <v>0</v>
      </c>
      <c r="AA396">
        <f>'QMJHL Raw'!AM396</f>
        <v>1</v>
      </c>
      <c r="AB396">
        <f>'QMJHL Raw'!AP396</f>
        <v>5</v>
      </c>
      <c r="AC396" s="1">
        <f t="shared" si="87"/>
        <v>7.4817802845254349</v>
      </c>
      <c r="AD396" s="1">
        <f t="shared" si="88"/>
        <v>0.6516284178712819</v>
      </c>
      <c r="AE396" s="1">
        <f t="shared" si="89"/>
        <v>5.5555555555555554</v>
      </c>
      <c r="AF396" s="1">
        <f t="shared" si="90"/>
        <v>6.9275743375235512</v>
      </c>
      <c r="AG396">
        <f>'QMJHL Raw'!AB396</f>
        <v>12.21</v>
      </c>
      <c r="AH396">
        <f>'QMJHL Raw'!AC396</f>
        <v>12.9</v>
      </c>
      <c r="AI396">
        <f>'QMJHL Raw'!AD396</f>
        <v>51.2</v>
      </c>
      <c r="AJ396">
        <f>'QMJHL Raw'!AE396</f>
        <v>51.89</v>
      </c>
    </row>
    <row r="397" spans="1:36" x14ac:dyDescent="0.2">
      <c r="A397" t="str">
        <f>'QMJHL Raw'!B397</f>
        <v>Pierre-Olivier Demers</v>
      </c>
      <c r="B397" t="s">
        <v>1749</v>
      </c>
      <c r="C397" t="str">
        <f>'QMJHL Raw'!C397</f>
        <v>D</v>
      </c>
      <c r="D397" t="str">
        <f t="shared" si="78"/>
        <v>D</v>
      </c>
      <c r="E397" t="str">
        <f>IF(ISNUMBER(SEARCH("/",'QMJHL Raw'!D397)),"Multiple",'QMJHL Raw'!D397)</f>
        <v>VIC</v>
      </c>
      <c r="F397" s="2">
        <f ca="1">ROUNDDOWN('QMJHL Raw'!E397+((TODAY()-42993)/365),0)</f>
        <v>20</v>
      </c>
      <c r="G397">
        <f>'QMJHL Raw'!F397</f>
        <v>11</v>
      </c>
      <c r="H397" s="1">
        <f>'QMJHL Raw'!U397</f>
        <v>5.68</v>
      </c>
      <c r="I397" s="1">
        <f>'QMJHL Raw'!T397</f>
        <v>62.43</v>
      </c>
      <c r="J397">
        <f>'QMJHL Raw'!AH397</f>
        <v>0</v>
      </c>
      <c r="K397">
        <f>'QMJHL Raw'!AI397</f>
        <v>2</v>
      </c>
      <c r="L397" s="1">
        <f t="shared" si="79"/>
        <v>0</v>
      </c>
      <c r="M397" s="1">
        <f t="shared" si="80"/>
        <v>1.9221528111484865</v>
      </c>
      <c r="N397">
        <f>'QMJHL Raw'!L397</f>
        <v>3</v>
      </c>
      <c r="O397" s="1">
        <f t="shared" si="81"/>
        <v>2.8832292167227291</v>
      </c>
      <c r="P397">
        <f>'QMJHL Raw'!AK397</f>
        <v>0</v>
      </c>
      <c r="Q397">
        <f>'QMJHL Raw'!AN397</f>
        <v>0</v>
      </c>
      <c r="R397">
        <f>'QMJHL Raw'!AQ397</f>
        <v>3</v>
      </c>
      <c r="S397" s="1">
        <f t="shared" si="82"/>
        <v>0</v>
      </c>
      <c r="T397" s="1">
        <f t="shared" si="83"/>
        <v>0</v>
      </c>
      <c r="U397" s="1">
        <f t="shared" si="84"/>
        <v>100</v>
      </c>
      <c r="V397">
        <f>'QMJHL Raw'!J397</f>
        <v>0</v>
      </c>
      <c r="W397" s="1">
        <f t="shared" si="85"/>
        <v>0</v>
      </c>
      <c r="X397">
        <f>'QMJHL Raw'!G397</f>
        <v>0</v>
      </c>
      <c r="Y397" s="1">
        <f t="shared" si="86"/>
        <v>0</v>
      </c>
      <c r="Z397">
        <f>'QMJHL Raw'!AJ397</f>
        <v>0</v>
      </c>
      <c r="AA397">
        <f>'QMJHL Raw'!AM397</f>
        <v>0</v>
      </c>
      <c r="AB397">
        <f>'QMJHL Raw'!AP397</f>
        <v>0</v>
      </c>
      <c r="AC397" s="1">
        <f t="shared" si="87"/>
        <v>0.18850605294665423</v>
      </c>
      <c r="AD397" s="1">
        <f t="shared" si="88"/>
        <v>0.18116871979495841</v>
      </c>
      <c r="AE397" s="1">
        <f t="shared" si="89"/>
        <v>0</v>
      </c>
      <c r="AF397" s="1">
        <f t="shared" si="90"/>
        <v>6.2835350982218081</v>
      </c>
      <c r="AG397">
        <f>'QMJHL Raw'!AB397</f>
        <v>12.39</v>
      </c>
      <c r="AH397">
        <f>'QMJHL Raw'!AC397</f>
        <v>12.84</v>
      </c>
      <c r="AI397">
        <f>'QMJHL Raw'!AD397</f>
        <v>46.01</v>
      </c>
      <c r="AJ397">
        <f>'QMJHL Raw'!AE397</f>
        <v>49.72</v>
      </c>
    </row>
    <row r="398" spans="1:36" x14ac:dyDescent="0.2">
      <c r="A398" t="str">
        <f>'QMJHL Raw'!B398</f>
        <v>Pierre-Olivier Joseph</v>
      </c>
      <c r="B398" t="s">
        <v>1749</v>
      </c>
      <c r="C398" t="str">
        <f>'QMJHL Raw'!C398</f>
        <v>D</v>
      </c>
      <c r="D398" t="str">
        <f t="shared" si="78"/>
        <v>D</v>
      </c>
      <c r="E398" t="str">
        <f>IF(ISNUMBER(SEARCH("/",'QMJHL Raw'!D398)),"Multiple",'QMJHL Raw'!D398)</f>
        <v>CHA</v>
      </c>
      <c r="F398" s="2">
        <f ca="1">ROUNDDOWN('QMJHL Raw'!E398+((TODAY()-42993)/365),0)</f>
        <v>18</v>
      </c>
      <c r="G398">
        <f>'QMJHL Raw'!F398</f>
        <v>63</v>
      </c>
      <c r="H398" s="1">
        <f>'QMJHL Raw'!U398</f>
        <v>15.36</v>
      </c>
      <c r="I398" s="1">
        <f>'QMJHL Raw'!T398</f>
        <v>967.85</v>
      </c>
      <c r="J398">
        <f>'QMJHL Raw'!AH398</f>
        <v>51</v>
      </c>
      <c r="K398">
        <f>'QMJHL Raw'!AI398</f>
        <v>47</v>
      </c>
      <c r="L398" s="1">
        <f t="shared" si="79"/>
        <v>3.1616469494239805</v>
      </c>
      <c r="M398" s="1">
        <f t="shared" si="80"/>
        <v>2.9136746396652371</v>
      </c>
      <c r="N398">
        <f>'QMJHL Raw'!L398</f>
        <v>113</v>
      </c>
      <c r="O398" s="1">
        <f t="shared" si="81"/>
        <v>7.0052177506845066</v>
      </c>
      <c r="P398">
        <f>'QMJHL Raw'!AK398</f>
        <v>5</v>
      </c>
      <c r="Q398">
        <f>'QMJHL Raw'!AN398</f>
        <v>2</v>
      </c>
      <c r="R398">
        <f>'QMJHL Raw'!AQ398</f>
        <v>106</v>
      </c>
      <c r="S398" s="1">
        <f t="shared" si="82"/>
        <v>4.4247787610619467</v>
      </c>
      <c r="T398" s="1">
        <f t="shared" si="83"/>
        <v>1.7699115044247788</v>
      </c>
      <c r="U398" s="1">
        <f t="shared" si="84"/>
        <v>93.805309734513273</v>
      </c>
      <c r="V398">
        <f>'QMJHL Raw'!J398</f>
        <v>16</v>
      </c>
      <c r="W398" s="1">
        <f t="shared" si="85"/>
        <v>0.9918892390349745</v>
      </c>
      <c r="X398">
        <f>'QMJHL Raw'!G398</f>
        <v>7</v>
      </c>
      <c r="Y398" s="1">
        <f t="shared" si="86"/>
        <v>0.43395154207780129</v>
      </c>
      <c r="Z398">
        <f>'QMJHL Raw'!AJ398</f>
        <v>2</v>
      </c>
      <c r="AA398">
        <f>'QMJHL Raw'!AM398</f>
        <v>1</v>
      </c>
      <c r="AB398">
        <f>'QMJHL Raw'!AP398</f>
        <v>4</v>
      </c>
      <c r="AC398" s="1">
        <f t="shared" si="87"/>
        <v>8.2661219542250599</v>
      </c>
      <c r="AD398" s="1">
        <f t="shared" si="88"/>
        <v>0.51244233843416187</v>
      </c>
      <c r="AE398" s="1">
        <f t="shared" si="89"/>
        <v>6.1946902654867255</v>
      </c>
      <c r="AF398" s="1">
        <f t="shared" si="90"/>
        <v>7.3151521718805848</v>
      </c>
      <c r="AG398">
        <f>'QMJHL Raw'!AB398</f>
        <v>12.62</v>
      </c>
      <c r="AH398">
        <f>'QMJHL Raw'!AC398</f>
        <v>13.26</v>
      </c>
      <c r="AI398">
        <f>'QMJHL Raw'!AD398</f>
        <v>51.67</v>
      </c>
      <c r="AJ398">
        <f>'QMJHL Raw'!AE398</f>
        <v>48.29</v>
      </c>
    </row>
    <row r="399" spans="1:36" x14ac:dyDescent="0.2">
      <c r="A399" t="str">
        <f>'QMJHL Raw'!B399</f>
        <v>Pierrick Dube</v>
      </c>
      <c r="B399" t="s">
        <v>1749</v>
      </c>
      <c r="C399" t="str">
        <f>'QMJHL Raw'!C399</f>
        <v>RW</v>
      </c>
      <c r="D399" t="str">
        <f t="shared" si="78"/>
        <v>F</v>
      </c>
      <c r="E399" t="str">
        <f>IF(ISNUMBER(SEARCH("/",'QMJHL Raw'!D399)),"Multiple",'QMJHL Raw'!D399)</f>
        <v>QUE</v>
      </c>
      <c r="F399" s="2">
        <f ca="1">ROUNDDOWN('QMJHL Raw'!E399+((TODAY()-42993)/365),0)</f>
        <v>17</v>
      </c>
      <c r="G399">
        <f>'QMJHL Raw'!F399</f>
        <v>39</v>
      </c>
      <c r="H399" s="1">
        <f>'QMJHL Raw'!U399</f>
        <v>7.65</v>
      </c>
      <c r="I399" s="1">
        <f>'QMJHL Raw'!T399</f>
        <v>298.33999999999997</v>
      </c>
      <c r="J399">
        <f>'QMJHL Raw'!AH399</f>
        <v>7</v>
      </c>
      <c r="K399">
        <f>'QMJHL Raw'!AI399</f>
        <v>9</v>
      </c>
      <c r="L399" s="1">
        <f t="shared" si="79"/>
        <v>1.4077897700610043</v>
      </c>
      <c r="M399" s="1">
        <f t="shared" si="80"/>
        <v>1.8100154186498627</v>
      </c>
      <c r="N399">
        <f>'QMJHL Raw'!L399</f>
        <v>27</v>
      </c>
      <c r="O399" s="1">
        <f t="shared" si="81"/>
        <v>5.4300462559495877</v>
      </c>
      <c r="P399">
        <f>'QMJHL Raw'!AK399</f>
        <v>5</v>
      </c>
      <c r="Q399">
        <f>'QMJHL Raw'!AN399</f>
        <v>5</v>
      </c>
      <c r="R399">
        <f>'QMJHL Raw'!AQ399</f>
        <v>17</v>
      </c>
      <c r="S399" s="1">
        <f t="shared" si="82"/>
        <v>18.518518518518519</v>
      </c>
      <c r="T399" s="1">
        <f t="shared" si="83"/>
        <v>18.518518518518519</v>
      </c>
      <c r="U399" s="1">
        <f t="shared" si="84"/>
        <v>62.962962962962962</v>
      </c>
      <c r="V399">
        <f>'QMJHL Raw'!J399</f>
        <v>3</v>
      </c>
      <c r="W399" s="1">
        <f t="shared" si="85"/>
        <v>0.60333847288328757</v>
      </c>
      <c r="X399">
        <f>'QMJHL Raw'!G399</f>
        <v>3</v>
      </c>
      <c r="Y399" s="1">
        <f t="shared" si="86"/>
        <v>0.60333847288328757</v>
      </c>
      <c r="Z399">
        <f>'QMJHL Raw'!AJ399</f>
        <v>2</v>
      </c>
      <c r="AA399">
        <f>'QMJHL Raw'!AM399</f>
        <v>1</v>
      </c>
      <c r="AB399">
        <f>'QMJHL Raw'!AP399</f>
        <v>0</v>
      </c>
      <c r="AC399" s="1">
        <f t="shared" si="87"/>
        <v>3.2100629589772458</v>
      </c>
      <c r="AD399" s="1">
        <f t="shared" si="88"/>
        <v>0.64558482784284632</v>
      </c>
      <c r="AE399" s="1">
        <f t="shared" si="89"/>
        <v>11.111111111111111</v>
      </c>
      <c r="AF399" s="1">
        <f t="shared" si="90"/>
        <v>11.889122070286096</v>
      </c>
      <c r="AG399">
        <f>'QMJHL Raw'!AB399</f>
        <v>12.31</v>
      </c>
      <c r="AH399">
        <f>'QMJHL Raw'!AC399</f>
        <v>12.86</v>
      </c>
      <c r="AI399">
        <f>'QMJHL Raw'!AD399</f>
        <v>49.48</v>
      </c>
      <c r="AJ399">
        <f>'QMJHL Raw'!AE399</f>
        <v>51.09</v>
      </c>
    </row>
    <row r="400" spans="1:36" x14ac:dyDescent="0.2">
      <c r="A400" t="str">
        <f>'QMJHL Raw'!B400</f>
        <v>Quinn Hanna</v>
      </c>
      <c r="B400" t="s">
        <v>1749</v>
      </c>
      <c r="C400" t="str">
        <f>'QMJHL Raw'!C400</f>
        <v>D</v>
      </c>
      <c r="D400" t="str">
        <f t="shared" si="78"/>
        <v>D</v>
      </c>
      <c r="E400" t="str">
        <f>IF(ISNUMBER(SEARCH("/",'QMJHL Raw'!D400)),"Multiple",'QMJHL Raw'!D400)</f>
        <v>Multiple</v>
      </c>
      <c r="F400" s="2">
        <f ca="1">ROUNDDOWN('QMJHL Raw'!E400+((TODAY()-42993)/365),0)</f>
        <v>19</v>
      </c>
      <c r="G400">
        <f>'QMJHL Raw'!F400</f>
        <v>32</v>
      </c>
      <c r="H400" s="1">
        <f>'QMJHL Raw'!U400</f>
        <v>13.7</v>
      </c>
      <c r="I400" s="1">
        <f>'QMJHL Raw'!T400</f>
        <v>438.33</v>
      </c>
      <c r="J400">
        <f>'QMJHL Raw'!AH400</f>
        <v>27</v>
      </c>
      <c r="K400">
        <f>'QMJHL Raw'!AI400</f>
        <v>13</v>
      </c>
      <c r="L400" s="1">
        <f t="shared" si="79"/>
        <v>3.6958455957839984</v>
      </c>
      <c r="M400" s="1">
        <f t="shared" si="80"/>
        <v>1.7794812127848882</v>
      </c>
      <c r="N400">
        <f>'QMJHL Raw'!L400</f>
        <v>37</v>
      </c>
      <c r="O400" s="1">
        <f t="shared" si="81"/>
        <v>5.0646772979262202</v>
      </c>
      <c r="P400">
        <f>'QMJHL Raw'!AK400</f>
        <v>0</v>
      </c>
      <c r="Q400">
        <f>'QMJHL Raw'!AN400</f>
        <v>2</v>
      </c>
      <c r="R400">
        <f>'QMJHL Raw'!AQ400</f>
        <v>35</v>
      </c>
      <c r="S400" s="1">
        <f t="shared" si="82"/>
        <v>0</v>
      </c>
      <c r="T400" s="1">
        <f t="shared" si="83"/>
        <v>5.4054054054054053</v>
      </c>
      <c r="U400" s="1">
        <f t="shared" si="84"/>
        <v>94.594594594594597</v>
      </c>
      <c r="V400">
        <f>'QMJHL Raw'!J400</f>
        <v>3</v>
      </c>
      <c r="W400" s="1">
        <f t="shared" si="85"/>
        <v>0.41064951064266653</v>
      </c>
      <c r="X400">
        <f>'QMJHL Raw'!G400</f>
        <v>2</v>
      </c>
      <c r="Y400" s="1">
        <f t="shared" si="86"/>
        <v>0.27376634042844433</v>
      </c>
      <c r="Z400">
        <f>'QMJHL Raw'!AJ400</f>
        <v>0</v>
      </c>
      <c r="AA400">
        <f>'QMJHL Raw'!AM400</f>
        <v>1</v>
      </c>
      <c r="AB400">
        <f>'QMJHL Raw'!AP400</f>
        <v>1</v>
      </c>
      <c r="AC400" s="1">
        <f t="shared" si="87"/>
        <v>2.5567621124906967</v>
      </c>
      <c r="AD400" s="1">
        <f t="shared" si="88"/>
        <v>0.34997770344133827</v>
      </c>
      <c r="AE400" s="1">
        <f t="shared" si="89"/>
        <v>5.4054054054054053</v>
      </c>
      <c r="AF400" s="1">
        <f t="shared" si="90"/>
        <v>6.9101678715964763</v>
      </c>
      <c r="AG400">
        <f>'QMJHL Raw'!AB400</f>
        <v>13.04</v>
      </c>
      <c r="AH400">
        <f>'QMJHL Raw'!AC400</f>
        <v>12.83</v>
      </c>
      <c r="AI400">
        <f>'QMJHL Raw'!AD400</f>
        <v>50.92</v>
      </c>
      <c r="AJ400">
        <f>'QMJHL Raw'!AE400</f>
        <v>50.7</v>
      </c>
    </row>
    <row r="401" spans="1:36" x14ac:dyDescent="0.2">
      <c r="A401" t="str">
        <f>'QMJHL Raw'!B401</f>
        <v>Quinn Yule</v>
      </c>
      <c r="B401" t="s">
        <v>1749</v>
      </c>
      <c r="C401" t="str">
        <f>'QMJHL Raw'!C401</f>
        <v>C</v>
      </c>
      <c r="D401" t="str">
        <f t="shared" si="78"/>
        <v>F</v>
      </c>
      <c r="E401" t="str">
        <f>IF(ISNUMBER(SEARCH("/",'QMJHL Raw'!D401)),"Multiple",'QMJHL Raw'!D401)</f>
        <v>OTT</v>
      </c>
      <c r="F401" s="2">
        <f ca="1">ROUNDDOWN('QMJHL Raw'!E401+((TODAY()-42993)/365),0)</f>
        <v>2017</v>
      </c>
      <c r="G401">
        <f>'QMJHL Raw'!F401</f>
        <v>2</v>
      </c>
      <c r="H401" s="1">
        <f>'QMJHL Raw'!U401</f>
        <v>11.66</v>
      </c>
      <c r="I401" s="1">
        <f>'QMJHL Raw'!T401</f>
        <v>23.32</v>
      </c>
      <c r="J401">
        <f>'QMJHL Raw'!AH401</f>
        <v>2</v>
      </c>
      <c r="K401">
        <f>'QMJHL Raw'!AI401</f>
        <v>0</v>
      </c>
      <c r="L401" s="1">
        <f t="shared" si="79"/>
        <v>5.1457975986277873</v>
      </c>
      <c r="M401" s="1">
        <f t="shared" si="80"/>
        <v>0</v>
      </c>
      <c r="N401">
        <f>'QMJHL Raw'!L401</f>
        <v>0</v>
      </c>
      <c r="O401" s="1">
        <f t="shared" si="81"/>
        <v>0</v>
      </c>
      <c r="P401">
        <f>'QMJHL Raw'!AK401</f>
        <v>0</v>
      </c>
      <c r="Q401">
        <f>'QMJHL Raw'!AN401</f>
        <v>0</v>
      </c>
      <c r="R401">
        <f>'QMJHL Raw'!AQ401</f>
        <v>0</v>
      </c>
      <c r="S401" s="1" t="e">
        <f t="shared" si="82"/>
        <v>#DIV/0!</v>
      </c>
      <c r="T401" s="1" t="e">
        <f t="shared" si="83"/>
        <v>#DIV/0!</v>
      </c>
      <c r="U401" s="1" t="e">
        <f t="shared" si="84"/>
        <v>#DIV/0!</v>
      </c>
      <c r="V401">
        <f>'QMJHL Raw'!J401</f>
        <v>1</v>
      </c>
      <c r="W401" s="1">
        <f t="shared" si="85"/>
        <v>2.5728987993138936</v>
      </c>
      <c r="X401">
        <f>'QMJHL Raw'!G401</f>
        <v>0</v>
      </c>
      <c r="Y401" s="1">
        <f t="shared" si="86"/>
        <v>0</v>
      </c>
      <c r="Z401">
        <f>'QMJHL Raw'!AJ401</f>
        <v>0</v>
      </c>
      <c r="AA401">
        <f>'QMJHL Raw'!AM401</f>
        <v>0</v>
      </c>
      <c r="AB401">
        <f>'QMJHL Raw'!AP401</f>
        <v>0</v>
      </c>
      <c r="AC401" s="1">
        <f t="shared" si="87"/>
        <v>0</v>
      </c>
      <c r="AD401" s="1">
        <f t="shared" si="88"/>
        <v>0</v>
      </c>
      <c r="AE401" s="1" t="e">
        <f t="shared" si="89"/>
        <v>#DIV/0!</v>
      </c>
      <c r="AF401" s="1" t="e">
        <f t="shared" si="90"/>
        <v>#DIV/0!</v>
      </c>
      <c r="AG401">
        <f>'QMJHL Raw'!AB401</f>
        <v>17.36</v>
      </c>
      <c r="AH401">
        <f>'QMJHL Raw'!AC401</f>
        <v>10.79</v>
      </c>
      <c r="AI401">
        <f>'QMJHL Raw'!AD401</f>
        <v>73.33</v>
      </c>
      <c r="AJ401">
        <f>'QMJHL Raw'!AE401</f>
        <v>48.96</v>
      </c>
    </row>
    <row r="402" spans="1:36" x14ac:dyDescent="0.2">
      <c r="A402" t="str">
        <f>'QMJHL Raw'!B402</f>
        <v>Radim Salda</v>
      </c>
      <c r="B402" t="s">
        <v>1749</v>
      </c>
      <c r="C402" t="str">
        <f>'QMJHL Raw'!C402</f>
        <v>D</v>
      </c>
      <c r="D402" t="str">
        <f t="shared" si="78"/>
        <v>D</v>
      </c>
      <c r="E402" t="str">
        <f>IF(ISNUMBER(SEARCH("/",'QMJHL Raw'!D402)),"Multiple",'QMJHL Raw'!D402)</f>
        <v>SNB</v>
      </c>
      <c r="F402" s="2">
        <f ca="1">ROUNDDOWN('QMJHL Raw'!E402+((TODAY()-42993)/365),0)</f>
        <v>19</v>
      </c>
      <c r="G402">
        <f>'QMJHL Raw'!F402</f>
        <v>62</v>
      </c>
      <c r="H402" s="1">
        <f>'QMJHL Raw'!U402</f>
        <v>16.3</v>
      </c>
      <c r="I402" s="1">
        <f>'QMJHL Raw'!T402</f>
        <v>1010.35</v>
      </c>
      <c r="J402">
        <f>'QMJHL Raw'!AH402</f>
        <v>45</v>
      </c>
      <c r="K402">
        <f>'QMJHL Raw'!AI402</f>
        <v>76</v>
      </c>
      <c r="L402" s="1">
        <f t="shared" si="79"/>
        <v>2.6723412678774681</v>
      </c>
      <c r="M402" s="1">
        <f t="shared" si="80"/>
        <v>4.5132874746375018</v>
      </c>
      <c r="N402">
        <f>'QMJHL Raw'!L402</f>
        <v>102</v>
      </c>
      <c r="O402" s="1">
        <f t="shared" si="81"/>
        <v>6.0573068738555937</v>
      </c>
      <c r="P402">
        <f>'QMJHL Raw'!AK402</f>
        <v>3</v>
      </c>
      <c r="Q402">
        <f>'QMJHL Raw'!AN402</f>
        <v>3</v>
      </c>
      <c r="R402">
        <f>'QMJHL Raw'!AQ402</f>
        <v>96</v>
      </c>
      <c r="S402" s="1">
        <f t="shared" si="82"/>
        <v>2.9411764705882351</v>
      </c>
      <c r="T402" s="1">
        <f t="shared" si="83"/>
        <v>2.9411764705882351</v>
      </c>
      <c r="U402" s="1">
        <f t="shared" si="84"/>
        <v>94.117647058823522</v>
      </c>
      <c r="V402">
        <f>'QMJHL Raw'!J402</f>
        <v>13</v>
      </c>
      <c r="W402" s="1">
        <f t="shared" si="85"/>
        <v>0.77200969960904642</v>
      </c>
      <c r="X402">
        <f>'QMJHL Raw'!G402</f>
        <v>6</v>
      </c>
      <c r="Y402" s="1">
        <f t="shared" si="86"/>
        <v>0.35631216905032909</v>
      </c>
      <c r="Z402">
        <f>'QMJHL Raw'!AJ402</f>
        <v>1</v>
      </c>
      <c r="AA402">
        <f>'QMJHL Raw'!AM402</f>
        <v>1</v>
      </c>
      <c r="AB402">
        <f>'QMJHL Raw'!AP402</f>
        <v>4</v>
      </c>
      <c r="AC402" s="1">
        <f t="shared" si="87"/>
        <v>7.3173108896606589</v>
      </c>
      <c r="AD402" s="1">
        <f t="shared" si="88"/>
        <v>0.43454115245176378</v>
      </c>
      <c r="AE402" s="1">
        <f t="shared" si="89"/>
        <v>5.8823529411764701</v>
      </c>
      <c r="AF402" s="1">
        <f t="shared" si="90"/>
        <v>7.1738342055496656</v>
      </c>
      <c r="AG402">
        <f>'QMJHL Raw'!AB402</f>
        <v>12.84</v>
      </c>
      <c r="AH402">
        <f>'QMJHL Raw'!AC402</f>
        <v>13.4</v>
      </c>
      <c r="AI402">
        <f>'QMJHL Raw'!AD402</f>
        <v>39.93</v>
      </c>
      <c r="AJ402">
        <f>'QMJHL Raw'!AE402</f>
        <v>53.54</v>
      </c>
    </row>
    <row r="403" spans="1:36" x14ac:dyDescent="0.2">
      <c r="A403" t="str">
        <f>'QMJHL Raw'!B403</f>
        <v>Rafael Harvey-Pinard</v>
      </c>
      <c r="B403" t="s">
        <v>1749</v>
      </c>
      <c r="C403" t="str">
        <f>'QMJHL Raw'!C403</f>
        <v>LW</v>
      </c>
      <c r="D403" t="str">
        <f t="shared" si="78"/>
        <v>F</v>
      </c>
      <c r="E403" t="str">
        <f>IF(ISNUMBER(SEARCH("/",'QMJHL Raw'!D403)),"Multiple",'QMJHL Raw'!D403)</f>
        <v>ROU</v>
      </c>
      <c r="F403" s="2">
        <f ca="1">ROUNDDOWN('QMJHL Raw'!E403+((TODAY()-42993)/365),0)</f>
        <v>19</v>
      </c>
      <c r="G403">
        <f>'QMJHL Raw'!F403</f>
        <v>67</v>
      </c>
      <c r="H403" s="1">
        <f>'QMJHL Raw'!U403</f>
        <v>13.24</v>
      </c>
      <c r="I403" s="1">
        <f>'QMJHL Raw'!T403</f>
        <v>887.07</v>
      </c>
      <c r="J403">
        <f>'QMJHL Raw'!AH403</f>
        <v>56</v>
      </c>
      <c r="K403">
        <f>'QMJHL Raw'!AI403</f>
        <v>23</v>
      </c>
      <c r="L403" s="1">
        <f t="shared" si="79"/>
        <v>3.7877506848388514</v>
      </c>
      <c r="M403" s="1">
        <f t="shared" si="80"/>
        <v>1.5556833169873854</v>
      </c>
      <c r="N403">
        <f>'QMJHL Raw'!L403</f>
        <v>123</v>
      </c>
      <c r="O403" s="1">
        <f t="shared" si="81"/>
        <v>8.3195238256281918</v>
      </c>
      <c r="P403">
        <f>'QMJHL Raw'!AK403</f>
        <v>12</v>
      </c>
      <c r="Q403">
        <f>'QMJHL Raw'!AN403</f>
        <v>16</v>
      </c>
      <c r="R403">
        <f>'QMJHL Raw'!AQ403</f>
        <v>95</v>
      </c>
      <c r="S403" s="1">
        <f t="shared" si="82"/>
        <v>9.7560975609756095</v>
      </c>
      <c r="T403" s="1">
        <f t="shared" si="83"/>
        <v>13.008130081300814</v>
      </c>
      <c r="U403" s="1">
        <f t="shared" si="84"/>
        <v>77.235772357723576</v>
      </c>
      <c r="V403">
        <f>'QMJHL Raw'!J403</f>
        <v>36</v>
      </c>
      <c r="W403" s="1">
        <f t="shared" si="85"/>
        <v>2.4349825831106902</v>
      </c>
      <c r="X403">
        <f>'QMJHL Raw'!G403</f>
        <v>17</v>
      </c>
      <c r="Y403" s="1">
        <f t="shared" si="86"/>
        <v>1.149852886468937</v>
      </c>
      <c r="Z403">
        <f>'QMJHL Raw'!AJ403</f>
        <v>2</v>
      </c>
      <c r="AA403">
        <f>'QMJHL Raw'!AM403</f>
        <v>6</v>
      </c>
      <c r="AB403">
        <f>'QMJHL Raw'!AP403</f>
        <v>9</v>
      </c>
      <c r="AC403" s="1">
        <f t="shared" si="87"/>
        <v>11.824876781007738</v>
      </c>
      <c r="AD403" s="1">
        <f t="shared" si="88"/>
        <v>0.79981580581066236</v>
      </c>
      <c r="AE403" s="1">
        <f t="shared" si="89"/>
        <v>13.821138211382115</v>
      </c>
      <c r="AF403" s="1">
        <f t="shared" si="90"/>
        <v>9.6137209601688927</v>
      </c>
      <c r="AG403">
        <f>'QMJHL Raw'!AB403</f>
        <v>12.86</v>
      </c>
      <c r="AH403">
        <f>'QMJHL Raw'!AC403</f>
        <v>13.46</v>
      </c>
      <c r="AI403">
        <f>'QMJHL Raw'!AD403</f>
        <v>57.78</v>
      </c>
      <c r="AJ403">
        <f>'QMJHL Raw'!AE403</f>
        <v>47.61</v>
      </c>
    </row>
    <row r="404" spans="1:36" x14ac:dyDescent="0.2">
      <c r="A404" t="str">
        <f>'QMJHL Raw'!B404</f>
        <v>Raphael Lavoie</v>
      </c>
      <c r="B404" t="s">
        <v>1749</v>
      </c>
      <c r="C404" t="str">
        <f>'QMJHL Raw'!C404</f>
        <v>C</v>
      </c>
      <c r="D404" t="str">
        <f t="shared" si="78"/>
        <v>F</v>
      </c>
      <c r="E404" t="str">
        <f>IF(ISNUMBER(SEARCH("/",'QMJHL Raw'!D404)),"Multiple",'QMJHL Raw'!D404)</f>
        <v>HAL</v>
      </c>
      <c r="F404" s="2">
        <f ca="1">ROUNDDOWN('QMJHL Raw'!E404+((TODAY()-42993)/365),0)</f>
        <v>17</v>
      </c>
      <c r="G404">
        <f>'QMJHL Raw'!F404</f>
        <v>68</v>
      </c>
      <c r="H404" s="1">
        <f>'QMJHL Raw'!U404</f>
        <v>14.38</v>
      </c>
      <c r="I404" s="1">
        <f>'QMJHL Raw'!T404</f>
        <v>977.83</v>
      </c>
      <c r="J404">
        <f>'QMJHL Raw'!AH404</f>
        <v>60</v>
      </c>
      <c r="K404">
        <f>'QMJHL Raw'!AI404</f>
        <v>53</v>
      </c>
      <c r="L404" s="1">
        <f t="shared" si="79"/>
        <v>3.6816215497581379</v>
      </c>
      <c r="M404" s="1">
        <f t="shared" si="80"/>
        <v>3.2520990356196884</v>
      </c>
      <c r="N404">
        <f>'QMJHL Raw'!L404</f>
        <v>152</v>
      </c>
      <c r="O404" s="1">
        <f t="shared" si="81"/>
        <v>9.326774592720616</v>
      </c>
      <c r="P404">
        <f>'QMJHL Raw'!AK404</f>
        <v>28</v>
      </c>
      <c r="Q404">
        <f>'QMJHL Raw'!AN404</f>
        <v>31</v>
      </c>
      <c r="R404">
        <f>'QMJHL Raw'!AQ404</f>
        <v>93</v>
      </c>
      <c r="S404" s="1">
        <f t="shared" si="82"/>
        <v>18.421052631578945</v>
      </c>
      <c r="T404" s="1">
        <f t="shared" si="83"/>
        <v>20.394736842105264</v>
      </c>
      <c r="U404" s="1">
        <f t="shared" si="84"/>
        <v>61.184210526315788</v>
      </c>
      <c r="V404">
        <f>'QMJHL Raw'!J404</f>
        <v>33</v>
      </c>
      <c r="W404" s="1">
        <f t="shared" si="85"/>
        <v>2.0248918523669759</v>
      </c>
      <c r="X404">
        <f>'QMJHL Raw'!G404</f>
        <v>20</v>
      </c>
      <c r="Y404" s="1">
        <f t="shared" si="86"/>
        <v>1.2272071832527127</v>
      </c>
      <c r="Z404">
        <f>'QMJHL Raw'!AJ404</f>
        <v>7</v>
      </c>
      <c r="AA404">
        <f>'QMJHL Raw'!AM404</f>
        <v>7</v>
      </c>
      <c r="AB404">
        <f>'QMJHL Raw'!AP404</f>
        <v>6</v>
      </c>
      <c r="AC404" s="1">
        <f t="shared" si="87"/>
        <v>18.374402040281293</v>
      </c>
      <c r="AD404" s="1">
        <f t="shared" si="88"/>
        <v>1.1274599085903252</v>
      </c>
      <c r="AE404" s="1">
        <f t="shared" si="89"/>
        <v>13.157894736842104</v>
      </c>
      <c r="AF404" s="1">
        <f t="shared" si="90"/>
        <v>12.088422394921903</v>
      </c>
      <c r="AG404">
        <f>'QMJHL Raw'!AB404</f>
        <v>14.54</v>
      </c>
      <c r="AH404">
        <f>'QMJHL Raw'!AC404</f>
        <v>13.18</v>
      </c>
      <c r="AI404">
        <f>'QMJHL Raw'!AD404</f>
        <v>55.43</v>
      </c>
      <c r="AJ404">
        <f>'QMJHL Raw'!AE404</f>
        <v>49.76</v>
      </c>
    </row>
    <row r="405" spans="1:36" x14ac:dyDescent="0.2">
      <c r="A405" t="str">
        <f>'QMJHL Raw'!B405</f>
        <v>Remy Anglehart</v>
      </c>
      <c r="B405" t="s">
        <v>1749</v>
      </c>
      <c r="C405" t="str">
        <f>'QMJHL Raw'!C405</f>
        <v>C</v>
      </c>
      <c r="D405" t="str">
        <f t="shared" si="78"/>
        <v>F</v>
      </c>
      <c r="E405" t="str">
        <f>IF(ISNUMBER(SEARCH("/",'QMJHL Raw'!D405)),"Multiple",'QMJHL Raw'!D405)</f>
        <v>BLB</v>
      </c>
      <c r="F405" s="2">
        <f ca="1">ROUNDDOWN('QMJHL Raw'!E405+((TODAY()-42993)/365),0)</f>
        <v>18</v>
      </c>
      <c r="G405">
        <f>'QMJHL Raw'!F405</f>
        <v>58</v>
      </c>
      <c r="H405" s="1">
        <f>'QMJHL Raw'!U405</f>
        <v>11.91</v>
      </c>
      <c r="I405" s="1">
        <f>'QMJHL Raw'!T405</f>
        <v>690.74</v>
      </c>
      <c r="J405">
        <f>'QMJHL Raw'!AH405</f>
        <v>36</v>
      </c>
      <c r="K405">
        <f>'QMJHL Raw'!AI405</f>
        <v>22</v>
      </c>
      <c r="L405" s="1">
        <f t="shared" si="79"/>
        <v>3.1270811014274544</v>
      </c>
      <c r="M405" s="1">
        <f t="shared" si="80"/>
        <v>1.910994006427889</v>
      </c>
      <c r="N405">
        <f>'QMJHL Raw'!L405</f>
        <v>68</v>
      </c>
      <c r="O405" s="1">
        <f t="shared" si="81"/>
        <v>5.9067087471407476</v>
      </c>
      <c r="P405">
        <f>'QMJHL Raw'!AK405</f>
        <v>9</v>
      </c>
      <c r="Q405">
        <f>'QMJHL Raw'!AN405</f>
        <v>21</v>
      </c>
      <c r="R405">
        <f>'QMJHL Raw'!AQ405</f>
        <v>38</v>
      </c>
      <c r="S405" s="1">
        <f t="shared" si="82"/>
        <v>13.23529411764706</v>
      </c>
      <c r="T405" s="1">
        <f t="shared" si="83"/>
        <v>30.882352941176471</v>
      </c>
      <c r="U405" s="1">
        <f t="shared" si="84"/>
        <v>55.882352941176471</v>
      </c>
      <c r="V405">
        <f>'QMJHL Raw'!J405</f>
        <v>21</v>
      </c>
      <c r="W405" s="1">
        <f t="shared" si="85"/>
        <v>1.8241306424993486</v>
      </c>
      <c r="X405">
        <f>'QMJHL Raw'!G405</f>
        <v>14</v>
      </c>
      <c r="Y405" s="1">
        <f t="shared" si="86"/>
        <v>1.2160870949995657</v>
      </c>
      <c r="Z405">
        <f>'QMJHL Raw'!AJ405</f>
        <v>3</v>
      </c>
      <c r="AA405">
        <f>'QMJHL Raw'!AM405</f>
        <v>5</v>
      </c>
      <c r="AB405">
        <f>'QMJHL Raw'!AP405</f>
        <v>6</v>
      </c>
      <c r="AC405" s="1">
        <f t="shared" si="87"/>
        <v>8.3882438921058373</v>
      </c>
      <c r="AD405" s="1">
        <f t="shared" si="88"/>
        <v>0.72863108192134562</v>
      </c>
      <c r="AE405" s="1">
        <f t="shared" si="89"/>
        <v>20.588235294117645</v>
      </c>
      <c r="AF405" s="1">
        <f t="shared" si="90"/>
        <v>12.335652782508584</v>
      </c>
      <c r="AG405">
        <f>'QMJHL Raw'!AB405</f>
        <v>13.3</v>
      </c>
      <c r="AH405">
        <f>'QMJHL Raw'!AC405</f>
        <v>13.02</v>
      </c>
      <c r="AI405">
        <f>'QMJHL Raw'!AD405</f>
        <v>56.92</v>
      </c>
      <c r="AJ405">
        <f>'QMJHL Raw'!AE405</f>
        <v>50.92</v>
      </c>
    </row>
    <row r="406" spans="1:36" x14ac:dyDescent="0.2">
      <c r="A406" t="str">
        <f>'QMJHL Raw'!B406</f>
        <v>Renat Dadadzhanov</v>
      </c>
      <c r="B406" t="s">
        <v>1749</v>
      </c>
      <c r="C406" t="str">
        <f>'QMJHL Raw'!C406</f>
        <v>D</v>
      </c>
      <c r="D406" t="str">
        <f t="shared" si="78"/>
        <v>D</v>
      </c>
      <c r="E406" t="str">
        <f>IF(ISNUMBER(SEARCH("/",'QMJHL Raw'!D406)),"Multiple",'QMJHL Raw'!D406)</f>
        <v>SHA</v>
      </c>
      <c r="F406" s="2">
        <f ca="1">ROUNDDOWN('QMJHL Raw'!E406+((TODAY()-42993)/365),0)</f>
        <v>18</v>
      </c>
      <c r="G406">
        <f>'QMJHL Raw'!F406</f>
        <v>55</v>
      </c>
      <c r="H406" s="1">
        <f>'QMJHL Raw'!U406</f>
        <v>14.85</v>
      </c>
      <c r="I406" s="1">
        <f>'QMJHL Raw'!T406</f>
        <v>816.61</v>
      </c>
      <c r="J406">
        <f>'QMJHL Raw'!AH406</f>
        <v>33</v>
      </c>
      <c r="K406">
        <f>'QMJHL Raw'!AI406</f>
        <v>57</v>
      </c>
      <c r="L406" s="1">
        <f t="shared" si="79"/>
        <v>2.4246580374964792</v>
      </c>
      <c r="M406" s="1">
        <f t="shared" si="80"/>
        <v>4.1880457011302825</v>
      </c>
      <c r="N406">
        <f>'QMJHL Raw'!L406</f>
        <v>47</v>
      </c>
      <c r="O406" s="1">
        <f t="shared" si="81"/>
        <v>3.4533008412828643</v>
      </c>
      <c r="P406">
        <f>'QMJHL Raw'!AK406</f>
        <v>0</v>
      </c>
      <c r="Q406">
        <f>'QMJHL Raw'!AN406</f>
        <v>0</v>
      </c>
      <c r="R406">
        <f>'QMJHL Raw'!AQ406</f>
        <v>47</v>
      </c>
      <c r="S406" s="1">
        <f t="shared" si="82"/>
        <v>0</v>
      </c>
      <c r="T406" s="1">
        <f t="shared" si="83"/>
        <v>0</v>
      </c>
      <c r="U406" s="1">
        <f t="shared" si="84"/>
        <v>100</v>
      </c>
      <c r="V406">
        <f>'QMJHL Raw'!J406</f>
        <v>5</v>
      </c>
      <c r="W406" s="1">
        <f t="shared" si="85"/>
        <v>0.367372429923709</v>
      </c>
      <c r="X406">
        <f>'QMJHL Raw'!G406</f>
        <v>0</v>
      </c>
      <c r="Y406" s="1">
        <f t="shared" si="86"/>
        <v>0</v>
      </c>
      <c r="Z406">
        <f>'QMJHL Raw'!AJ406</f>
        <v>0</v>
      </c>
      <c r="AA406">
        <f>'QMJHL Raw'!AM406</f>
        <v>0</v>
      </c>
      <c r="AB406">
        <f>'QMJHL Raw'!AP406</f>
        <v>0</v>
      </c>
      <c r="AC406" s="1">
        <f t="shared" si="87"/>
        <v>2.95326149616425</v>
      </c>
      <c r="AD406" s="1">
        <f t="shared" si="88"/>
        <v>0.21698937040919777</v>
      </c>
      <c r="AE406" s="1">
        <f t="shared" si="89"/>
        <v>0</v>
      </c>
      <c r="AF406" s="1">
        <f t="shared" si="90"/>
        <v>6.2835350982218081</v>
      </c>
      <c r="AG406">
        <f>'QMJHL Raw'!AB406</f>
        <v>12.56</v>
      </c>
      <c r="AH406">
        <f>'QMJHL Raw'!AC406</f>
        <v>13.34</v>
      </c>
      <c r="AI406">
        <f>'QMJHL Raw'!AD406</f>
        <v>40.15</v>
      </c>
      <c r="AJ406">
        <f>'QMJHL Raw'!AE406</f>
        <v>52.39</v>
      </c>
    </row>
    <row r="407" spans="1:36" x14ac:dyDescent="0.2">
      <c r="A407" t="str">
        <f>'QMJHL Raw'!B407</f>
        <v>Riley MacRae</v>
      </c>
      <c r="B407" t="s">
        <v>1749</v>
      </c>
      <c r="C407" t="str">
        <f>'QMJHL Raw'!C407</f>
        <v>LW</v>
      </c>
      <c r="D407" t="str">
        <f t="shared" si="78"/>
        <v>F</v>
      </c>
      <c r="E407" t="str">
        <f>IF(ISNUMBER(SEARCH("/",'QMJHL Raw'!D407)),"Multiple",'QMJHL Raw'!D407)</f>
        <v>MON</v>
      </c>
      <c r="F407" s="2">
        <f ca="1">ROUNDDOWN('QMJHL Raw'!E407+((TODAY()-42993)/365),0)</f>
        <v>20</v>
      </c>
      <c r="G407">
        <f>'QMJHL Raw'!F407</f>
        <v>22</v>
      </c>
      <c r="H407" s="1">
        <f>'QMJHL Raw'!U407</f>
        <v>8.84</v>
      </c>
      <c r="I407" s="1">
        <f>'QMJHL Raw'!T407</f>
        <v>194.41</v>
      </c>
      <c r="J407">
        <f>'QMJHL Raw'!AH407</f>
        <v>5</v>
      </c>
      <c r="K407">
        <f>'QMJHL Raw'!AI407</f>
        <v>11</v>
      </c>
      <c r="L407" s="1">
        <f t="shared" si="79"/>
        <v>1.5431304974023969</v>
      </c>
      <c r="M407" s="1">
        <f t="shared" si="80"/>
        <v>3.3948870942852731</v>
      </c>
      <c r="N407">
        <f>'QMJHL Raw'!L407</f>
        <v>18</v>
      </c>
      <c r="O407" s="1">
        <f t="shared" si="81"/>
        <v>5.5552697906486292</v>
      </c>
      <c r="P407">
        <f>'QMJHL Raw'!AK407</f>
        <v>2</v>
      </c>
      <c r="Q407">
        <f>'QMJHL Raw'!AN407</f>
        <v>2</v>
      </c>
      <c r="R407">
        <f>'QMJHL Raw'!AQ407</f>
        <v>14</v>
      </c>
      <c r="S407" s="1">
        <f t="shared" si="82"/>
        <v>11.111111111111111</v>
      </c>
      <c r="T407" s="1">
        <f t="shared" si="83"/>
        <v>11.111111111111111</v>
      </c>
      <c r="U407" s="1">
        <f t="shared" si="84"/>
        <v>77.777777777777786</v>
      </c>
      <c r="V407">
        <f>'QMJHL Raw'!J407</f>
        <v>0</v>
      </c>
      <c r="W407" s="1">
        <f t="shared" si="85"/>
        <v>0</v>
      </c>
      <c r="X407">
        <f>'QMJHL Raw'!G407</f>
        <v>0</v>
      </c>
      <c r="Y407" s="1">
        <f t="shared" si="86"/>
        <v>0</v>
      </c>
      <c r="Z407">
        <f>'QMJHL Raw'!AJ407</f>
        <v>0</v>
      </c>
      <c r="AA407">
        <f>'QMJHL Raw'!AM407</f>
        <v>0</v>
      </c>
      <c r="AB407">
        <f>'QMJHL Raw'!AP407</f>
        <v>0</v>
      </c>
      <c r="AC407" s="1">
        <f t="shared" si="87"/>
        <v>1.7364397106628684</v>
      </c>
      <c r="AD407" s="1">
        <f t="shared" si="88"/>
        <v>0.53591061488489333</v>
      </c>
      <c r="AE407" s="1">
        <f t="shared" si="89"/>
        <v>0</v>
      </c>
      <c r="AF407" s="1">
        <f t="shared" si="90"/>
        <v>9.6468872814603817</v>
      </c>
      <c r="AG407">
        <f>'QMJHL Raw'!AB407</f>
        <v>12.31</v>
      </c>
      <c r="AH407">
        <f>'QMJHL Raw'!AC407</f>
        <v>12.89</v>
      </c>
      <c r="AI407">
        <f>'QMJHL Raw'!AD407</f>
        <v>42.47</v>
      </c>
      <c r="AJ407">
        <f>'QMJHL Raw'!AE407</f>
        <v>47.57</v>
      </c>
    </row>
    <row r="408" spans="1:36" x14ac:dyDescent="0.2">
      <c r="A408" t="str">
        <f>'QMJHL Raw'!B408</f>
        <v>Robbie Burt</v>
      </c>
      <c r="B408" t="s">
        <v>1749</v>
      </c>
      <c r="C408" t="str">
        <f>'QMJHL Raw'!C408</f>
        <v>LW</v>
      </c>
      <c r="D408" t="str">
        <f t="shared" si="78"/>
        <v>F</v>
      </c>
      <c r="E408" t="str">
        <f>IF(ISNUMBER(SEARCH("/",'QMJHL Raw'!D408)),"Multiple",'QMJHL Raw'!D408)</f>
        <v>SNB</v>
      </c>
      <c r="F408" s="2">
        <f ca="1">ROUNDDOWN('QMJHL Raw'!E408+((TODAY()-42993)/365),0)</f>
        <v>18</v>
      </c>
      <c r="G408">
        <f>'QMJHL Raw'!F408</f>
        <v>55</v>
      </c>
      <c r="H408" s="1">
        <f>'QMJHL Raw'!U408</f>
        <v>13.21</v>
      </c>
      <c r="I408" s="1">
        <f>'QMJHL Raw'!T408</f>
        <v>726.43</v>
      </c>
      <c r="J408">
        <f>'QMJHL Raw'!AH408</f>
        <v>23</v>
      </c>
      <c r="K408">
        <f>'QMJHL Raw'!AI408</f>
        <v>56</v>
      </c>
      <c r="L408" s="1">
        <f t="shared" si="79"/>
        <v>1.8997012788568757</v>
      </c>
      <c r="M408" s="1">
        <f t="shared" si="80"/>
        <v>4.6253596354776096</v>
      </c>
      <c r="N408">
        <f>'QMJHL Raw'!L408</f>
        <v>79</v>
      </c>
      <c r="O408" s="1">
        <f t="shared" si="81"/>
        <v>6.5250609143344853</v>
      </c>
      <c r="P408">
        <f>'QMJHL Raw'!AK408</f>
        <v>10</v>
      </c>
      <c r="Q408">
        <f>'QMJHL Raw'!AN408</f>
        <v>9</v>
      </c>
      <c r="R408">
        <f>'QMJHL Raw'!AQ408</f>
        <v>60</v>
      </c>
      <c r="S408" s="1">
        <f t="shared" si="82"/>
        <v>12.658227848101266</v>
      </c>
      <c r="T408" s="1">
        <f t="shared" si="83"/>
        <v>11.39240506329114</v>
      </c>
      <c r="U408" s="1">
        <f t="shared" si="84"/>
        <v>75.949367088607602</v>
      </c>
      <c r="V408">
        <f>'QMJHL Raw'!J408</f>
        <v>13</v>
      </c>
      <c r="W408" s="1">
        <f t="shared" si="85"/>
        <v>1.0737442010930167</v>
      </c>
      <c r="X408">
        <f>'QMJHL Raw'!G408</f>
        <v>10</v>
      </c>
      <c r="Y408" s="1">
        <f t="shared" si="86"/>
        <v>0.82595707776385896</v>
      </c>
      <c r="Z408">
        <f>'QMJHL Raw'!AJ408</f>
        <v>3</v>
      </c>
      <c r="AA408">
        <f>'QMJHL Raw'!AM408</f>
        <v>2</v>
      </c>
      <c r="AB408">
        <f>'QMJHL Raw'!AP408</f>
        <v>5</v>
      </c>
      <c r="AC408" s="1">
        <f t="shared" si="87"/>
        <v>7.8750826294356298</v>
      </c>
      <c r="AD408" s="1">
        <f t="shared" si="88"/>
        <v>0.65044802357575793</v>
      </c>
      <c r="AE408" s="1">
        <f t="shared" si="89"/>
        <v>12.658227848101266</v>
      </c>
      <c r="AF408" s="1">
        <f t="shared" si="90"/>
        <v>9.9684590246020637</v>
      </c>
      <c r="AG408">
        <f>'QMJHL Raw'!AB408</f>
        <v>13.46</v>
      </c>
      <c r="AH408">
        <f>'QMJHL Raw'!AC408</f>
        <v>13.46</v>
      </c>
      <c r="AI408">
        <f>'QMJHL Raw'!AD408</f>
        <v>39.840000000000003</v>
      </c>
      <c r="AJ408">
        <f>'QMJHL Raw'!AE408</f>
        <v>52.49</v>
      </c>
    </row>
    <row r="409" spans="1:36" x14ac:dyDescent="0.2">
      <c r="A409" t="str">
        <f>'QMJHL Raw'!B409</f>
        <v>Robert Lynch</v>
      </c>
      <c r="B409" t="s">
        <v>1749</v>
      </c>
      <c r="C409" t="str">
        <f>'QMJHL Raw'!C409</f>
        <v>C</v>
      </c>
      <c r="D409" t="str">
        <f t="shared" si="78"/>
        <v>F</v>
      </c>
      <c r="E409" t="str">
        <f>IF(ISNUMBER(SEARCH("/",'QMJHL Raw'!D409)),"Multiple",'QMJHL Raw'!D409)</f>
        <v>DRU</v>
      </c>
      <c r="F409" s="2">
        <f ca="1">ROUNDDOWN('QMJHL Raw'!E409+((TODAY()-42993)/365),0)</f>
        <v>19</v>
      </c>
      <c r="G409">
        <f>'QMJHL Raw'!F409</f>
        <v>67</v>
      </c>
      <c r="H409" s="1">
        <f>'QMJHL Raw'!U409</f>
        <v>13.7</v>
      </c>
      <c r="I409" s="1">
        <f>'QMJHL Raw'!T409</f>
        <v>918.09</v>
      </c>
      <c r="J409">
        <f>'QMJHL Raw'!AH409</f>
        <v>58</v>
      </c>
      <c r="K409">
        <f>'QMJHL Raw'!AI409</f>
        <v>40</v>
      </c>
      <c r="L409" s="1">
        <f t="shared" si="79"/>
        <v>3.7904780577067605</v>
      </c>
      <c r="M409" s="1">
        <f t="shared" si="80"/>
        <v>2.6141227984184559</v>
      </c>
      <c r="N409">
        <f>'QMJHL Raw'!L409</f>
        <v>159</v>
      </c>
      <c r="O409" s="1">
        <f t="shared" si="81"/>
        <v>10.391138123713361</v>
      </c>
      <c r="P409">
        <f>'QMJHL Raw'!AK409</f>
        <v>10</v>
      </c>
      <c r="Q409">
        <f>'QMJHL Raw'!AN409</f>
        <v>24</v>
      </c>
      <c r="R409">
        <f>'QMJHL Raw'!AQ409</f>
        <v>125</v>
      </c>
      <c r="S409" s="1">
        <f t="shared" si="82"/>
        <v>6.2893081761006293</v>
      </c>
      <c r="T409" s="1">
        <f t="shared" si="83"/>
        <v>15.09433962264151</v>
      </c>
      <c r="U409" s="1">
        <f t="shared" si="84"/>
        <v>78.616352201257868</v>
      </c>
      <c r="V409">
        <f>'QMJHL Raw'!J409</f>
        <v>37</v>
      </c>
      <c r="W409" s="1">
        <f t="shared" si="85"/>
        <v>2.4180635885370716</v>
      </c>
      <c r="X409">
        <f>'QMJHL Raw'!G409</f>
        <v>20</v>
      </c>
      <c r="Y409" s="1">
        <f t="shared" si="86"/>
        <v>1.3070613992092279</v>
      </c>
      <c r="Z409">
        <f>'QMJHL Raw'!AJ409</f>
        <v>3</v>
      </c>
      <c r="AA409">
        <f>'QMJHL Raw'!AM409</f>
        <v>10</v>
      </c>
      <c r="AB409">
        <f>'QMJHL Raw'!AP409</f>
        <v>7</v>
      </c>
      <c r="AC409" s="1">
        <f t="shared" si="87"/>
        <v>14.640816654127782</v>
      </c>
      <c r="AD409" s="1">
        <f t="shared" si="88"/>
        <v>0.95682231507550131</v>
      </c>
      <c r="AE409" s="1">
        <f t="shared" si="89"/>
        <v>12.578616352201259</v>
      </c>
      <c r="AF409" s="1">
        <f t="shared" si="90"/>
        <v>9.2080607887596102</v>
      </c>
      <c r="AG409">
        <f>'QMJHL Raw'!AB409</f>
        <v>13.56</v>
      </c>
      <c r="AH409">
        <f>'QMJHL Raw'!AC409</f>
        <v>13.38</v>
      </c>
      <c r="AI409">
        <f>'QMJHL Raw'!AD409</f>
        <v>58.58</v>
      </c>
      <c r="AJ409">
        <f>'QMJHL Raw'!AE409</f>
        <v>49.31</v>
      </c>
    </row>
    <row r="410" spans="1:36" x14ac:dyDescent="0.2">
      <c r="A410" t="str">
        <f>'QMJHL Raw'!B410</f>
        <v>Roddie Sandilands</v>
      </c>
      <c r="B410" t="s">
        <v>1749</v>
      </c>
      <c r="C410" t="str">
        <f>'QMJHL Raw'!C410</f>
        <v>D</v>
      </c>
      <c r="D410" t="str">
        <f t="shared" si="78"/>
        <v>D</v>
      </c>
      <c r="E410" t="str">
        <f>IF(ISNUMBER(SEARCH("/",'QMJHL Raw'!D410)),"Multiple",'QMJHL Raw'!D410)</f>
        <v>SHA</v>
      </c>
      <c r="F410" s="2">
        <f ca="1">ROUNDDOWN('QMJHL Raw'!E410+((TODAY()-42993)/365),0)</f>
        <v>18</v>
      </c>
      <c r="G410">
        <f>'QMJHL Raw'!F410</f>
        <v>25</v>
      </c>
      <c r="H410" s="1">
        <f>'QMJHL Raw'!U410</f>
        <v>15.16</v>
      </c>
      <c r="I410" s="1">
        <f>'QMJHL Raw'!T410</f>
        <v>379.03</v>
      </c>
      <c r="J410">
        <f>'QMJHL Raw'!AH410</f>
        <v>12</v>
      </c>
      <c r="K410">
        <f>'QMJHL Raw'!AI410</f>
        <v>33</v>
      </c>
      <c r="L410" s="1">
        <f t="shared" si="79"/>
        <v>1.8995857847663773</v>
      </c>
      <c r="M410" s="1">
        <f t="shared" si="80"/>
        <v>5.2238609081075378</v>
      </c>
      <c r="N410">
        <f>'QMJHL Raw'!L410</f>
        <v>18</v>
      </c>
      <c r="O410" s="1">
        <f t="shared" si="81"/>
        <v>2.8493786771495664</v>
      </c>
      <c r="P410">
        <f>'QMJHL Raw'!AK410</f>
        <v>0</v>
      </c>
      <c r="Q410">
        <f>'QMJHL Raw'!AN410</f>
        <v>0</v>
      </c>
      <c r="R410">
        <f>'QMJHL Raw'!AQ410</f>
        <v>18</v>
      </c>
      <c r="S410" s="1">
        <f t="shared" si="82"/>
        <v>0</v>
      </c>
      <c r="T410" s="1">
        <f t="shared" si="83"/>
        <v>0</v>
      </c>
      <c r="U410" s="1">
        <f t="shared" si="84"/>
        <v>100</v>
      </c>
      <c r="V410">
        <f>'QMJHL Raw'!J410</f>
        <v>4</v>
      </c>
      <c r="W410" s="1">
        <f t="shared" si="85"/>
        <v>0.63319526158879247</v>
      </c>
      <c r="X410">
        <f>'QMJHL Raw'!G410</f>
        <v>0</v>
      </c>
      <c r="Y410" s="1">
        <f t="shared" si="86"/>
        <v>0</v>
      </c>
      <c r="Z410">
        <f>'QMJHL Raw'!AJ410</f>
        <v>0</v>
      </c>
      <c r="AA410">
        <f>'QMJHL Raw'!AM410</f>
        <v>0</v>
      </c>
      <c r="AB410">
        <f>'QMJHL Raw'!AP410</f>
        <v>0</v>
      </c>
      <c r="AC410" s="1">
        <f t="shared" si="87"/>
        <v>1.1310363176799254</v>
      </c>
      <c r="AD410" s="1">
        <f t="shared" si="88"/>
        <v>0.17904170925994126</v>
      </c>
      <c r="AE410" s="1">
        <f t="shared" si="89"/>
        <v>0</v>
      </c>
      <c r="AF410" s="1">
        <f t="shared" si="90"/>
        <v>6.2835350982218081</v>
      </c>
      <c r="AG410">
        <f>'QMJHL Raw'!AB410</f>
        <v>12.09</v>
      </c>
      <c r="AH410">
        <f>'QMJHL Raw'!AC410</f>
        <v>13.24</v>
      </c>
      <c r="AI410">
        <f>'QMJHL Raw'!AD410</f>
        <v>38.9</v>
      </c>
      <c r="AJ410">
        <f>'QMJHL Raw'!AE410</f>
        <v>50.96</v>
      </c>
    </row>
    <row r="411" spans="1:36" x14ac:dyDescent="0.2">
      <c r="A411" t="str">
        <f>'QMJHL Raw'!B411</f>
        <v>Ross MacDougall</v>
      </c>
      <c r="B411" t="s">
        <v>1749</v>
      </c>
      <c r="C411" t="str">
        <f>'QMJHL Raw'!C411</f>
        <v>D</v>
      </c>
      <c r="D411" t="str">
        <f t="shared" si="78"/>
        <v>D</v>
      </c>
      <c r="E411" t="str">
        <f>IF(ISNUMBER(SEARCH("/",'QMJHL Raw'!D411)),"Multiple",'QMJHL Raw'!D411)</f>
        <v>CAP</v>
      </c>
      <c r="F411" s="2">
        <f ca="1">ROUNDDOWN('QMJHL Raw'!E411+((TODAY()-42993)/365),0)</f>
        <v>21</v>
      </c>
      <c r="G411">
        <f>'QMJHL Raw'!F411</f>
        <v>42</v>
      </c>
      <c r="H411" s="1">
        <f>'QMJHL Raw'!U411</f>
        <v>14.84</v>
      </c>
      <c r="I411" s="1">
        <f>'QMJHL Raw'!T411</f>
        <v>623.11</v>
      </c>
      <c r="J411">
        <f>'QMJHL Raw'!AH411</f>
        <v>33</v>
      </c>
      <c r="K411">
        <f>'QMJHL Raw'!AI411</f>
        <v>38</v>
      </c>
      <c r="L411" s="1">
        <f t="shared" si="79"/>
        <v>3.1776090898878206</v>
      </c>
      <c r="M411" s="1">
        <f t="shared" si="80"/>
        <v>3.6590650125980968</v>
      </c>
      <c r="N411">
        <f>'QMJHL Raw'!L411</f>
        <v>50</v>
      </c>
      <c r="O411" s="1">
        <f t="shared" si="81"/>
        <v>4.8145592271027589</v>
      </c>
      <c r="P411">
        <f>'QMJHL Raw'!AK411</f>
        <v>0</v>
      </c>
      <c r="Q411">
        <f>'QMJHL Raw'!AN411</f>
        <v>0</v>
      </c>
      <c r="R411">
        <f>'QMJHL Raw'!AQ411</f>
        <v>50</v>
      </c>
      <c r="S411" s="1">
        <f t="shared" si="82"/>
        <v>0</v>
      </c>
      <c r="T411" s="1">
        <f t="shared" si="83"/>
        <v>0</v>
      </c>
      <c r="U411" s="1">
        <f t="shared" si="84"/>
        <v>100</v>
      </c>
      <c r="V411">
        <f>'QMJHL Raw'!J411</f>
        <v>7</v>
      </c>
      <c r="W411" s="1">
        <f t="shared" si="85"/>
        <v>0.67403829179438624</v>
      </c>
      <c r="X411">
        <f>'QMJHL Raw'!G411</f>
        <v>1</v>
      </c>
      <c r="Y411" s="1">
        <f t="shared" si="86"/>
        <v>9.6291184542055167E-2</v>
      </c>
      <c r="Z411">
        <f>'QMJHL Raw'!AJ411</f>
        <v>0</v>
      </c>
      <c r="AA411">
        <f>'QMJHL Raw'!AM411</f>
        <v>0</v>
      </c>
      <c r="AB411">
        <f>'QMJHL Raw'!AP411</f>
        <v>1</v>
      </c>
      <c r="AC411" s="1">
        <f t="shared" si="87"/>
        <v>3.1417675491109041</v>
      </c>
      <c r="AD411" s="1">
        <f t="shared" si="88"/>
        <v>0.30252451885967846</v>
      </c>
      <c r="AE411" s="1">
        <f t="shared" si="89"/>
        <v>2</v>
      </c>
      <c r="AF411" s="1">
        <f t="shared" si="90"/>
        <v>6.2835350982218081</v>
      </c>
      <c r="AG411">
        <f>'QMJHL Raw'!AB411</f>
        <v>12.42</v>
      </c>
      <c r="AH411">
        <f>'QMJHL Raw'!AC411</f>
        <v>13.17</v>
      </c>
      <c r="AI411">
        <f>'QMJHL Raw'!AD411</f>
        <v>43.88</v>
      </c>
      <c r="AJ411">
        <f>'QMJHL Raw'!AE411</f>
        <v>50.9</v>
      </c>
    </row>
    <row r="412" spans="1:36" x14ac:dyDescent="0.2">
      <c r="A412" t="str">
        <f>'QMJHL Raw'!B412</f>
        <v>Ryan Barbosa</v>
      </c>
      <c r="B412" t="s">
        <v>1749</v>
      </c>
      <c r="C412" t="str">
        <f>'QMJHL Raw'!C412</f>
        <v>D</v>
      </c>
      <c r="D412" t="str">
        <f t="shared" si="78"/>
        <v>D</v>
      </c>
      <c r="E412" t="str">
        <f>IF(ISNUMBER(SEARCH("/",'QMJHL Raw'!D412)),"Multiple",'QMJHL Raw'!D412)</f>
        <v>HAL</v>
      </c>
      <c r="F412" s="2">
        <f ca="1">ROUNDDOWN('QMJHL Raw'!E412+((TODAY()-42993)/365),0)</f>
        <v>20</v>
      </c>
      <c r="G412">
        <f>'QMJHL Raw'!F412</f>
        <v>38</v>
      </c>
      <c r="H412" s="1">
        <f>'QMJHL Raw'!U412</f>
        <v>8.48</v>
      </c>
      <c r="I412" s="1">
        <f>'QMJHL Raw'!T412</f>
        <v>322.38</v>
      </c>
      <c r="J412">
        <f>'QMJHL Raw'!AH412</f>
        <v>9</v>
      </c>
      <c r="K412">
        <f>'QMJHL Raw'!AI412</f>
        <v>15</v>
      </c>
      <c r="L412" s="1">
        <f t="shared" si="79"/>
        <v>1.675041876046901</v>
      </c>
      <c r="M412" s="1">
        <f t="shared" si="80"/>
        <v>2.7917364600781687</v>
      </c>
      <c r="N412">
        <f>'QMJHL Raw'!L412</f>
        <v>32</v>
      </c>
      <c r="O412" s="1">
        <f t="shared" si="81"/>
        <v>5.9557044481667596</v>
      </c>
      <c r="P412">
        <f>'QMJHL Raw'!AK412</f>
        <v>0</v>
      </c>
      <c r="Q412">
        <f>'QMJHL Raw'!AN412</f>
        <v>1</v>
      </c>
      <c r="R412">
        <f>'QMJHL Raw'!AQ412</f>
        <v>31</v>
      </c>
      <c r="S412" s="1">
        <f t="shared" si="82"/>
        <v>0</v>
      </c>
      <c r="T412" s="1">
        <f t="shared" si="83"/>
        <v>3.125</v>
      </c>
      <c r="U412" s="1">
        <f t="shared" si="84"/>
        <v>96.875</v>
      </c>
      <c r="V412">
        <f>'QMJHL Raw'!J412</f>
        <v>4</v>
      </c>
      <c r="W412" s="1">
        <f t="shared" si="85"/>
        <v>0.74446305602084495</v>
      </c>
      <c r="X412">
        <f>'QMJHL Raw'!G412</f>
        <v>0</v>
      </c>
      <c r="Y412" s="1">
        <f t="shared" si="86"/>
        <v>0</v>
      </c>
      <c r="Z412">
        <f>'QMJHL Raw'!AJ412</f>
        <v>0</v>
      </c>
      <c r="AA412">
        <f>'QMJHL Raw'!AM412</f>
        <v>0</v>
      </c>
      <c r="AB412">
        <f>'QMJHL Raw'!AP412</f>
        <v>0</v>
      </c>
      <c r="AC412" s="1">
        <f t="shared" si="87"/>
        <v>2.1266582945052921</v>
      </c>
      <c r="AD412" s="1">
        <f t="shared" si="88"/>
        <v>0.39580463325987197</v>
      </c>
      <c r="AE412" s="1">
        <f t="shared" si="89"/>
        <v>0</v>
      </c>
      <c r="AF412" s="1">
        <f t="shared" si="90"/>
        <v>6.6458071703290376</v>
      </c>
      <c r="AG412">
        <f>'QMJHL Raw'!AB412</f>
        <v>13.41</v>
      </c>
      <c r="AH412">
        <f>'QMJHL Raw'!AC412</f>
        <v>12.83</v>
      </c>
      <c r="AI412">
        <f>'QMJHL Raw'!AD412</f>
        <v>54.42</v>
      </c>
      <c r="AJ412">
        <f>'QMJHL Raw'!AE412</f>
        <v>51.7</v>
      </c>
    </row>
    <row r="413" spans="1:36" x14ac:dyDescent="0.2">
      <c r="A413" t="str">
        <f>'QMJHL Raw'!B413</f>
        <v>Ryan DaSilva</v>
      </c>
      <c r="B413" t="s">
        <v>1749</v>
      </c>
      <c r="C413" t="str">
        <f>'QMJHL Raw'!C413</f>
        <v>D</v>
      </c>
      <c r="D413" t="str">
        <f t="shared" si="78"/>
        <v>D</v>
      </c>
      <c r="E413" t="str">
        <f>IF(ISNUMBER(SEARCH("/",'QMJHL Raw'!D413)),"Multiple",'QMJHL Raw'!D413)</f>
        <v>BLB</v>
      </c>
      <c r="F413" s="2">
        <f ca="1">ROUNDDOWN('QMJHL Raw'!E413+((TODAY()-42993)/365),0)</f>
        <v>20</v>
      </c>
      <c r="G413">
        <f>'QMJHL Raw'!F413</f>
        <v>54</v>
      </c>
      <c r="H413" s="1">
        <f>'QMJHL Raw'!U413</f>
        <v>12.81</v>
      </c>
      <c r="I413" s="1">
        <f>'QMJHL Raw'!T413</f>
        <v>691.72</v>
      </c>
      <c r="J413">
        <f>'QMJHL Raw'!AH413</f>
        <v>27</v>
      </c>
      <c r="K413">
        <f>'QMJHL Raw'!AI413</f>
        <v>32</v>
      </c>
      <c r="L413" s="1">
        <f t="shared" si="79"/>
        <v>2.3419880876655292</v>
      </c>
      <c r="M413" s="1">
        <f t="shared" si="80"/>
        <v>2.7756895853813681</v>
      </c>
      <c r="N413">
        <f>'QMJHL Raw'!L413</f>
        <v>66</v>
      </c>
      <c r="O413" s="1">
        <f t="shared" si="81"/>
        <v>5.724859769849072</v>
      </c>
      <c r="P413">
        <f>'QMJHL Raw'!AK413</f>
        <v>3</v>
      </c>
      <c r="Q413">
        <f>'QMJHL Raw'!AN413</f>
        <v>2</v>
      </c>
      <c r="R413">
        <f>'QMJHL Raw'!AQ413</f>
        <v>61</v>
      </c>
      <c r="S413" s="1">
        <f t="shared" si="82"/>
        <v>4.5454545454545459</v>
      </c>
      <c r="T413" s="1">
        <f t="shared" si="83"/>
        <v>3.0303030303030303</v>
      </c>
      <c r="U413" s="1">
        <f t="shared" si="84"/>
        <v>92.424242424242422</v>
      </c>
      <c r="V413">
        <f>'QMJHL Raw'!J413</f>
        <v>8</v>
      </c>
      <c r="W413" s="1">
        <f t="shared" si="85"/>
        <v>0.69392239634534203</v>
      </c>
      <c r="X413">
        <f>'QMJHL Raw'!G413</f>
        <v>3</v>
      </c>
      <c r="Y413" s="1">
        <f t="shared" si="86"/>
        <v>0.26022089862950326</v>
      </c>
      <c r="Z413">
        <f>'QMJHL Raw'!AJ413</f>
        <v>1</v>
      </c>
      <c r="AA413">
        <f>'QMJHL Raw'!AM413</f>
        <v>1</v>
      </c>
      <c r="AB413">
        <f>'QMJHL Raw'!AP413</f>
        <v>1</v>
      </c>
      <c r="AC413" s="1">
        <f t="shared" si="87"/>
        <v>4.9393111912264942</v>
      </c>
      <c r="AD413" s="1">
        <f t="shared" si="88"/>
        <v>0.42843733226390684</v>
      </c>
      <c r="AE413" s="1">
        <f t="shared" si="89"/>
        <v>4.5454545454545459</v>
      </c>
      <c r="AF413" s="1">
        <f t="shared" si="90"/>
        <v>7.4838048351916573</v>
      </c>
      <c r="AG413">
        <f>'QMJHL Raw'!AB413</f>
        <v>13.19</v>
      </c>
      <c r="AH413">
        <f>'QMJHL Raw'!AC413</f>
        <v>13.17</v>
      </c>
      <c r="AI413">
        <f>'QMJHL Raw'!AD413</f>
        <v>56.47</v>
      </c>
      <c r="AJ413">
        <f>'QMJHL Raw'!AE413</f>
        <v>51.24</v>
      </c>
    </row>
    <row r="414" spans="1:36" x14ac:dyDescent="0.2">
      <c r="A414" t="str">
        <f>'QMJHL Raw'!B414</f>
        <v>Ryan Francis</v>
      </c>
      <c r="B414" t="s">
        <v>1749</v>
      </c>
      <c r="C414" t="str">
        <f>'QMJHL Raw'!C414</f>
        <v>RW</v>
      </c>
      <c r="D414" t="str">
        <f t="shared" si="78"/>
        <v>F</v>
      </c>
      <c r="E414" t="str">
        <f>IF(ISNUMBER(SEARCH("/",'QMJHL Raw'!D414)),"Multiple",'QMJHL Raw'!D414)</f>
        <v>CAP</v>
      </c>
      <c r="F414" s="2">
        <f ca="1">ROUNDDOWN('QMJHL Raw'!E414+((TODAY()-42993)/365),0)</f>
        <v>16</v>
      </c>
      <c r="G414">
        <f>'QMJHL Raw'!F414</f>
        <v>58</v>
      </c>
      <c r="H414" s="1">
        <f>'QMJHL Raw'!U414</f>
        <v>12.24</v>
      </c>
      <c r="I414" s="1">
        <f>'QMJHL Raw'!T414</f>
        <v>709.79</v>
      </c>
      <c r="J414">
        <f>'QMJHL Raw'!AH414</f>
        <v>29</v>
      </c>
      <c r="K414">
        <f>'QMJHL Raw'!AI414</f>
        <v>44</v>
      </c>
      <c r="L414" s="1">
        <f t="shared" si="79"/>
        <v>2.4514292959889548</v>
      </c>
      <c r="M414" s="1">
        <f t="shared" si="80"/>
        <v>3.7194099663280689</v>
      </c>
      <c r="N414">
        <f>'QMJHL Raw'!L414</f>
        <v>72</v>
      </c>
      <c r="O414" s="1">
        <f t="shared" si="81"/>
        <v>6.0863072176277493</v>
      </c>
      <c r="P414">
        <f>'QMJHL Raw'!AK414</f>
        <v>5</v>
      </c>
      <c r="Q414">
        <f>'QMJHL Raw'!AN414</f>
        <v>9</v>
      </c>
      <c r="R414">
        <f>'QMJHL Raw'!AQ414</f>
        <v>58</v>
      </c>
      <c r="S414" s="1">
        <f t="shared" si="82"/>
        <v>6.9444444444444446</v>
      </c>
      <c r="T414" s="1">
        <f t="shared" si="83"/>
        <v>12.5</v>
      </c>
      <c r="U414" s="1">
        <f t="shared" si="84"/>
        <v>80.555555555555557</v>
      </c>
      <c r="V414">
        <f>'QMJHL Raw'!J414</f>
        <v>12</v>
      </c>
      <c r="W414" s="1">
        <f t="shared" si="85"/>
        <v>1.0143845362712915</v>
      </c>
      <c r="X414">
        <f>'QMJHL Raw'!G414</f>
        <v>6</v>
      </c>
      <c r="Y414" s="1">
        <f t="shared" si="86"/>
        <v>0.50719226813564577</v>
      </c>
      <c r="Z414">
        <f>'QMJHL Raw'!AJ414</f>
        <v>1</v>
      </c>
      <c r="AA414">
        <f>'QMJHL Raw'!AM414</f>
        <v>0</v>
      </c>
      <c r="AB414">
        <f>'QMJHL Raw'!AP414</f>
        <v>5</v>
      </c>
      <c r="AC414" s="1">
        <f t="shared" si="87"/>
        <v>6.5013620054743146</v>
      </c>
      <c r="AD414" s="1">
        <f t="shared" si="88"/>
        <v>0.54957342358790473</v>
      </c>
      <c r="AE414" s="1">
        <f t="shared" si="89"/>
        <v>8.3333333333333321</v>
      </c>
      <c r="AF414" s="1">
        <f t="shared" si="90"/>
        <v>9.0296694520476581</v>
      </c>
      <c r="AG414">
        <f>'QMJHL Raw'!AB414</f>
        <v>13.02</v>
      </c>
      <c r="AH414">
        <f>'QMJHL Raw'!AC414</f>
        <v>13.08</v>
      </c>
      <c r="AI414">
        <f>'QMJHL Raw'!AD414</f>
        <v>44.08</v>
      </c>
      <c r="AJ414">
        <f>'QMJHL Raw'!AE414</f>
        <v>48.97</v>
      </c>
    </row>
    <row r="415" spans="1:36" x14ac:dyDescent="0.2">
      <c r="A415" t="str">
        <f>'QMJHL Raw'!B415</f>
        <v>Ryan MacLellan</v>
      </c>
      <c r="B415" t="s">
        <v>1749</v>
      </c>
      <c r="C415" t="str">
        <f>'QMJHL Raw'!C415</f>
        <v>D</v>
      </c>
      <c r="D415" t="str">
        <f t="shared" si="78"/>
        <v>D</v>
      </c>
      <c r="E415" t="str">
        <f>IF(ISNUMBER(SEARCH("/",'QMJHL Raw'!D415)),"Multiple",'QMJHL Raw'!D415)</f>
        <v>CAP</v>
      </c>
      <c r="F415" s="2">
        <f ca="1">ROUNDDOWN('QMJHL Raw'!E415+((TODAY()-42993)/365),0)</f>
        <v>18</v>
      </c>
      <c r="G415">
        <f>'QMJHL Raw'!F415</f>
        <v>31</v>
      </c>
      <c r="H415" s="1">
        <f>'QMJHL Raw'!U415</f>
        <v>11.4</v>
      </c>
      <c r="I415" s="1">
        <f>'QMJHL Raw'!T415</f>
        <v>353.45</v>
      </c>
      <c r="J415">
        <f>'QMJHL Raw'!AH415</f>
        <v>14</v>
      </c>
      <c r="K415">
        <f>'QMJHL Raw'!AI415</f>
        <v>24</v>
      </c>
      <c r="L415" s="1">
        <f t="shared" si="79"/>
        <v>2.3765737728108647</v>
      </c>
      <c r="M415" s="1">
        <f t="shared" si="80"/>
        <v>4.074126467675768</v>
      </c>
      <c r="N415">
        <f>'QMJHL Raw'!L415</f>
        <v>13</v>
      </c>
      <c r="O415" s="1">
        <f t="shared" si="81"/>
        <v>2.2068185033243739</v>
      </c>
      <c r="P415">
        <f>'QMJHL Raw'!AK415</f>
        <v>0</v>
      </c>
      <c r="Q415">
        <f>'QMJHL Raw'!AN415</f>
        <v>0</v>
      </c>
      <c r="R415">
        <f>'QMJHL Raw'!AQ415</f>
        <v>13</v>
      </c>
      <c r="S415" s="1">
        <f t="shared" si="82"/>
        <v>0</v>
      </c>
      <c r="T415" s="1">
        <f t="shared" si="83"/>
        <v>0</v>
      </c>
      <c r="U415" s="1">
        <f t="shared" si="84"/>
        <v>100</v>
      </c>
      <c r="V415">
        <f>'QMJHL Raw'!J415</f>
        <v>4</v>
      </c>
      <c r="W415" s="1">
        <f t="shared" si="85"/>
        <v>0.67902107794596134</v>
      </c>
      <c r="X415">
        <f>'QMJHL Raw'!G415</f>
        <v>0</v>
      </c>
      <c r="Y415" s="1">
        <f t="shared" si="86"/>
        <v>0</v>
      </c>
      <c r="Z415">
        <f>'QMJHL Raw'!AJ415</f>
        <v>0</v>
      </c>
      <c r="AA415">
        <f>'QMJHL Raw'!AM415</f>
        <v>0</v>
      </c>
      <c r="AB415">
        <f>'QMJHL Raw'!AP415</f>
        <v>0</v>
      </c>
      <c r="AC415" s="1">
        <f t="shared" si="87"/>
        <v>0.81685956276883509</v>
      </c>
      <c r="AD415" s="1">
        <f t="shared" si="88"/>
        <v>0.13866621521044026</v>
      </c>
      <c r="AE415" s="1">
        <f t="shared" si="89"/>
        <v>0</v>
      </c>
      <c r="AF415" s="1">
        <f t="shared" si="90"/>
        <v>6.2835350982218081</v>
      </c>
      <c r="AG415">
        <f>'QMJHL Raw'!AB415</f>
        <v>12.42</v>
      </c>
      <c r="AH415">
        <f>'QMJHL Raw'!AC415</f>
        <v>12.76</v>
      </c>
      <c r="AI415">
        <f>'QMJHL Raw'!AD415</f>
        <v>43.15</v>
      </c>
      <c r="AJ415">
        <f>'QMJHL Raw'!AE415</f>
        <v>51.76</v>
      </c>
    </row>
    <row r="416" spans="1:36" x14ac:dyDescent="0.2">
      <c r="A416" t="str">
        <f>'QMJHL Raw'!B416</f>
        <v>Ryan Smith</v>
      </c>
      <c r="B416" t="s">
        <v>1749</v>
      </c>
      <c r="C416" t="str">
        <f>'QMJHL Raw'!C416</f>
        <v>LW</v>
      </c>
      <c r="D416" t="str">
        <f t="shared" si="78"/>
        <v>F</v>
      </c>
      <c r="E416" t="str">
        <f>IF(ISNUMBER(SEARCH("/",'QMJHL Raw'!D416)),"Multiple",'QMJHL Raw'!D416)</f>
        <v>CHI</v>
      </c>
      <c r="F416" s="2">
        <f ca="1">ROUNDDOWN('QMJHL Raw'!E416+((TODAY()-42993)/365),0)</f>
        <v>18</v>
      </c>
      <c r="G416">
        <f>'QMJHL Raw'!F416</f>
        <v>54</v>
      </c>
      <c r="H416" s="1">
        <f>'QMJHL Raw'!U416</f>
        <v>10.75</v>
      </c>
      <c r="I416" s="1">
        <f>'QMJHL Raw'!T416</f>
        <v>580.58000000000004</v>
      </c>
      <c r="J416">
        <f>'QMJHL Raw'!AH416</f>
        <v>21</v>
      </c>
      <c r="K416">
        <f>'QMJHL Raw'!AI416</f>
        <v>27</v>
      </c>
      <c r="L416" s="1">
        <f t="shared" si="79"/>
        <v>2.1702435495538945</v>
      </c>
      <c r="M416" s="1">
        <f t="shared" si="80"/>
        <v>2.7903131351407211</v>
      </c>
      <c r="N416">
        <f>'QMJHL Raw'!L416</f>
        <v>53</v>
      </c>
      <c r="O416" s="1">
        <f t="shared" si="81"/>
        <v>5.4772813393503048</v>
      </c>
      <c r="P416">
        <f>'QMJHL Raw'!AK416</f>
        <v>1</v>
      </c>
      <c r="Q416">
        <f>'QMJHL Raw'!AN416</f>
        <v>10</v>
      </c>
      <c r="R416">
        <f>'QMJHL Raw'!AQ416</f>
        <v>42</v>
      </c>
      <c r="S416" s="1">
        <f t="shared" si="82"/>
        <v>1.8867924528301887</v>
      </c>
      <c r="T416" s="1">
        <f t="shared" si="83"/>
        <v>18.867924528301888</v>
      </c>
      <c r="U416" s="1">
        <f t="shared" si="84"/>
        <v>79.245283018867923</v>
      </c>
      <c r="V416">
        <f>'QMJHL Raw'!J416</f>
        <v>7</v>
      </c>
      <c r="W416" s="1">
        <f t="shared" si="85"/>
        <v>0.72341451651796485</v>
      </c>
      <c r="X416">
        <f>'QMJHL Raw'!G416</f>
        <v>4</v>
      </c>
      <c r="Y416" s="1">
        <f t="shared" si="86"/>
        <v>0.41337972372455128</v>
      </c>
      <c r="Z416">
        <f>'QMJHL Raw'!AJ416</f>
        <v>0</v>
      </c>
      <c r="AA416">
        <f>'QMJHL Raw'!AM416</f>
        <v>1</v>
      </c>
      <c r="AB416">
        <f>'QMJHL Raw'!AP416</f>
        <v>3</v>
      </c>
      <c r="AC416" s="1">
        <f t="shared" si="87"/>
        <v>4.6763188662178523</v>
      </c>
      <c r="AD416" s="1">
        <f t="shared" si="88"/>
        <v>0.48327385024126068</v>
      </c>
      <c r="AE416" s="1">
        <f t="shared" si="89"/>
        <v>7.5471698113207548</v>
      </c>
      <c r="AF416" s="1">
        <f t="shared" si="90"/>
        <v>8.823243143807268</v>
      </c>
      <c r="AG416">
        <f>'QMJHL Raw'!AB416</f>
        <v>12.76</v>
      </c>
      <c r="AH416">
        <f>'QMJHL Raw'!AC416</f>
        <v>12.97</v>
      </c>
      <c r="AI416">
        <f>'QMJHL Raw'!AD416</f>
        <v>46.75</v>
      </c>
      <c r="AJ416">
        <f>'QMJHL Raw'!AE416</f>
        <v>49.82</v>
      </c>
    </row>
    <row r="417" spans="1:36" x14ac:dyDescent="0.2">
      <c r="A417" t="str">
        <f>'QMJHL Raw'!B417</f>
        <v>Sacha Roy</v>
      </c>
      <c r="B417" t="s">
        <v>1749</v>
      </c>
      <c r="C417" t="str">
        <f>'QMJHL Raw'!C417</f>
        <v>D</v>
      </c>
      <c r="D417" t="str">
        <f t="shared" si="78"/>
        <v>D</v>
      </c>
      <c r="E417" t="str">
        <f>IF(ISNUMBER(SEARCH("/",'QMJHL Raw'!D417)),"Multiple",'QMJHL Raw'!D417)</f>
        <v>CAP</v>
      </c>
      <c r="F417" s="2">
        <f ca="1">ROUNDDOWN('QMJHL Raw'!E417+((TODAY()-42993)/365),0)</f>
        <v>19</v>
      </c>
      <c r="G417">
        <f>'QMJHL Raw'!F417</f>
        <v>55</v>
      </c>
      <c r="H417" s="1">
        <f>'QMJHL Raw'!U417</f>
        <v>12.74</v>
      </c>
      <c r="I417" s="1">
        <f>'QMJHL Raw'!T417</f>
        <v>700.94</v>
      </c>
      <c r="J417">
        <f>'QMJHL Raw'!AH417</f>
        <v>30</v>
      </c>
      <c r="K417">
        <f>'QMJHL Raw'!AI417</f>
        <v>42</v>
      </c>
      <c r="L417" s="1">
        <f t="shared" si="79"/>
        <v>2.5679801409535763</v>
      </c>
      <c r="M417" s="1">
        <f t="shared" si="80"/>
        <v>3.5951721973350068</v>
      </c>
      <c r="N417">
        <f>'QMJHL Raw'!L417</f>
        <v>47</v>
      </c>
      <c r="O417" s="1">
        <f t="shared" si="81"/>
        <v>4.0231688874939362</v>
      </c>
      <c r="P417">
        <f>'QMJHL Raw'!AK417</f>
        <v>2</v>
      </c>
      <c r="Q417">
        <f>'QMJHL Raw'!AN417</f>
        <v>2</v>
      </c>
      <c r="R417">
        <f>'QMJHL Raw'!AQ417</f>
        <v>43</v>
      </c>
      <c r="S417" s="1">
        <f t="shared" si="82"/>
        <v>4.2553191489361701</v>
      </c>
      <c r="T417" s="1">
        <f t="shared" si="83"/>
        <v>4.2553191489361701</v>
      </c>
      <c r="U417" s="1">
        <f t="shared" si="84"/>
        <v>91.489361702127653</v>
      </c>
      <c r="V417">
        <f>'QMJHL Raw'!J417</f>
        <v>4</v>
      </c>
      <c r="W417" s="1">
        <f t="shared" si="85"/>
        <v>0.34239735212714351</v>
      </c>
      <c r="X417">
        <f>'QMJHL Raw'!G417</f>
        <v>2</v>
      </c>
      <c r="Y417" s="1">
        <f t="shared" si="86"/>
        <v>0.17119867606357175</v>
      </c>
      <c r="Z417">
        <f>'QMJHL Raw'!AJ417</f>
        <v>0</v>
      </c>
      <c r="AA417">
        <f>'QMJHL Raw'!AM417</f>
        <v>1</v>
      </c>
      <c r="AB417">
        <f>'QMJHL Raw'!AP417</f>
        <v>1</v>
      </c>
      <c r="AC417" s="1">
        <f t="shared" si="87"/>
        <v>3.5586648891471926</v>
      </c>
      <c r="AD417" s="1">
        <f t="shared" si="88"/>
        <v>0.30461935878795837</v>
      </c>
      <c r="AE417" s="1">
        <f t="shared" si="89"/>
        <v>4.2553191489361701</v>
      </c>
      <c r="AF417" s="1">
        <f t="shared" si="90"/>
        <v>7.5716274237174304</v>
      </c>
      <c r="AG417">
        <f>'QMJHL Raw'!AB417</f>
        <v>12.48</v>
      </c>
      <c r="AH417">
        <f>'QMJHL Raw'!AC417</f>
        <v>12.93</v>
      </c>
      <c r="AI417">
        <f>'QMJHL Raw'!AD417</f>
        <v>43.83</v>
      </c>
      <c r="AJ417">
        <f>'QMJHL Raw'!AE417</f>
        <v>49.54</v>
      </c>
    </row>
    <row r="418" spans="1:36" x14ac:dyDescent="0.2">
      <c r="A418" t="str">
        <f>'QMJHL Raw'!B418</f>
        <v>Saku Vesterinen</v>
      </c>
      <c r="B418" t="s">
        <v>1749</v>
      </c>
      <c r="C418" t="str">
        <f>'QMJHL Raw'!C418</f>
        <v>D</v>
      </c>
      <c r="D418" t="str">
        <f t="shared" si="78"/>
        <v>D</v>
      </c>
      <c r="E418" t="str">
        <f>IF(ISNUMBER(SEARCH("/",'QMJHL Raw'!D418)),"Multiple",'QMJHL Raw'!D418)</f>
        <v>CHA</v>
      </c>
      <c r="F418" s="2">
        <f ca="1">ROUNDDOWN('QMJHL Raw'!E418+((TODAY()-42993)/365),0)</f>
        <v>19</v>
      </c>
      <c r="G418">
        <f>'QMJHL Raw'!F418</f>
        <v>59</v>
      </c>
      <c r="H418" s="1">
        <f>'QMJHL Raw'!U418</f>
        <v>15.15</v>
      </c>
      <c r="I418" s="1">
        <f>'QMJHL Raw'!T418</f>
        <v>893.87</v>
      </c>
      <c r="J418">
        <f>'QMJHL Raw'!AH418</f>
        <v>45</v>
      </c>
      <c r="K418">
        <f>'QMJHL Raw'!AI418</f>
        <v>44</v>
      </c>
      <c r="L418" s="1">
        <f t="shared" si="79"/>
        <v>3.0205734614653137</v>
      </c>
      <c r="M418" s="1">
        <f t="shared" si="80"/>
        <v>2.9534496067660845</v>
      </c>
      <c r="N418">
        <f>'QMJHL Raw'!L418</f>
        <v>82</v>
      </c>
      <c r="O418" s="1">
        <f t="shared" si="81"/>
        <v>5.5041560853367937</v>
      </c>
      <c r="P418">
        <f>'QMJHL Raw'!AK418</f>
        <v>1</v>
      </c>
      <c r="Q418">
        <f>'QMJHL Raw'!AN418</f>
        <v>1</v>
      </c>
      <c r="R418">
        <f>'QMJHL Raw'!AQ418</f>
        <v>80</v>
      </c>
      <c r="S418" s="1">
        <f t="shared" si="82"/>
        <v>1.2195121951219512</v>
      </c>
      <c r="T418" s="1">
        <f t="shared" si="83"/>
        <v>1.2195121951219512</v>
      </c>
      <c r="U418" s="1">
        <f t="shared" si="84"/>
        <v>97.560975609756099</v>
      </c>
      <c r="V418">
        <f>'QMJHL Raw'!J418</f>
        <v>9</v>
      </c>
      <c r="W418" s="1">
        <f t="shared" si="85"/>
        <v>0.60411469229306269</v>
      </c>
      <c r="X418">
        <f>'QMJHL Raw'!G418</f>
        <v>4</v>
      </c>
      <c r="Y418" s="1">
        <f t="shared" si="86"/>
        <v>0.2684954187969168</v>
      </c>
      <c r="Z418">
        <f>'QMJHL Raw'!AJ418</f>
        <v>1</v>
      </c>
      <c r="AA418">
        <f>'QMJHL Raw'!AM418</f>
        <v>0</v>
      </c>
      <c r="AB418">
        <f>'QMJHL Raw'!AP418</f>
        <v>3</v>
      </c>
      <c r="AC418" s="1">
        <f t="shared" si="87"/>
        <v>5.4552004770333546</v>
      </c>
      <c r="AD418" s="1">
        <f t="shared" si="88"/>
        <v>0.36617408417555269</v>
      </c>
      <c r="AE418" s="1">
        <f t="shared" si="89"/>
        <v>4.8780487804878048</v>
      </c>
      <c r="AF418" s="1">
        <f t="shared" si="90"/>
        <v>6.6526835085772618</v>
      </c>
      <c r="AG418">
        <f>'QMJHL Raw'!AB418</f>
        <v>12.74</v>
      </c>
      <c r="AH418">
        <f>'QMJHL Raw'!AC418</f>
        <v>13.19</v>
      </c>
      <c r="AI418">
        <f>'QMJHL Raw'!AD418</f>
        <v>50.91</v>
      </c>
      <c r="AJ418">
        <f>'QMJHL Raw'!AE418</f>
        <v>48.3</v>
      </c>
    </row>
    <row r="419" spans="1:36" x14ac:dyDescent="0.2">
      <c r="A419" t="str">
        <f>'QMJHL Raw'!B419</f>
        <v>Sam Dunn</v>
      </c>
      <c r="B419" t="s">
        <v>1749</v>
      </c>
      <c r="C419" t="str">
        <f>'QMJHL Raw'!C419</f>
        <v>D</v>
      </c>
      <c r="D419" t="str">
        <f t="shared" si="78"/>
        <v>D</v>
      </c>
      <c r="E419" t="str">
        <f>IF(ISNUMBER(SEARCH("/",'QMJHL Raw'!D419)),"Multiple",'QMJHL Raw'!D419)</f>
        <v>QUE</v>
      </c>
      <c r="F419" s="2">
        <f ca="1">ROUNDDOWN('QMJHL Raw'!E419+((TODAY()-42993)/365),0)</f>
        <v>20</v>
      </c>
      <c r="G419">
        <f>'QMJHL Raw'!F419</f>
        <v>66</v>
      </c>
      <c r="H419" s="1">
        <f>'QMJHL Raw'!U419</f>
        <v>16.149999999999999</v>
      </c>
      <c r="I419" s="1">
        <f>'QMJHL Raw'!T419</f>
        <v>1066.23</v>
      </c>
      <c r="J419">
        <f>'QMJHL Raw'!AH419</f>
        <v>53</v>
      </c>
      <c r="K419">
        <f>'QMJHL Raw'!AI419</f>
        <v>53</v>
      </c>
      <c r="L419" s="1">
        <f t="shared" si="79"/>
        <v>2.9824709490447652</v>
      </c>
      <c r="M419" s="1">
        <f t="shared" si="80"/>
        <v>2.9824709490447652</v>
      </c>
      <c r="N419">
        <f>'QMJHL Raw'!L419</f>
        <v>50</v>
      </c>
      <c r="O419" s="1">
        <f t="shared" si="81"/>
        <v>2.8136518387214764</v>
      </c>
      <c r="P419">
        <f>'QMJHL Raw'!AK419</f>
        <v>1</v>
      </c>
      <c r="Q419">
        <f>'QMJHL Raw'!AN419</f>
        <v>1</v>
      </c>
      <c r="R419">
        <f>'QMJHL Raw'!AQ419</f>
        <v>48</v>
      </c>
      <c r="S419" s="1">
        <f t="shared" si="82"/>
        <v>2</v>
      </c>
      <c r="T419" s="1">
        <f t="shared" si="83"/>
        <v>2</v>
      </c>
      <c r="U419" s="1">
        <f t="shared" si="84"/>
        <v>96</v>
      </c>
      <c r="V419">
        <f>'QMJHL Raw'!J419</f>
        <v>11</v>
      </c>
      <c r="W419" s="1">
        <f t="shared" si="85"/>
        <v>0.61900340451872482</v>
      </c>
      <c r="X419">
        <f>'QMJHL Raw'!G419</f>
        <v>4</v>
      </c>
      <c r="Y419" s="1">
        <f t="shared" si="86"/>
        <v>0.2250921470977181</v>
      </c>
      <c r="Z419">
        <f>'QMJHL Raw'!AJ419</f>
        <v>0</v>
      </c>
      <c r="AA419">
        <f>'QMJHL Raw'!AM419</f>
        <v>0</v>
      </c>
      <c r="AB419">
        <f>'QMJHL Raw'!AP419</f>
        <v>4</v>
      </c>
      <c r="AC419" s="1">
        <f t="shared" si="87"/>
        <v>3.4444692456023756</v>
      </c>
      <c r="AD419" s="1">
        <f t="shared" si="88"/>
        <v>0.19383074452617402</v>
      </c>
      <c r="AE419" s="1">
        <f t="shared" si="89"/>
        <v>8</v>
      </c>
      <c r="AF419" s="1">
        <f t="shared" si="90"/>
        <v>6.8889384912047502</v>
      </c>
      <c r="AG419">
        <f>'QMJHL Raw'!AB419</f>
        <v>13.1</v>
      </c>
      <c r="AH419">
        <f>'QMJHL Raw'!AC419</f>
        <v>13.26</v>
      </c>
      <c r="AI419">
        <f>'QMJHL Raw'!AD419</f>
        <v>52.23</v>
      </c>
      <c r="AJ419">
        <f>'QMJHL Raw'!AE419</f>
        <v>50.91</v>
      </c>
    </row>
    <row r="420" spans="1:36" x14ac:dyDescent="0.2">
      <c r="A420" t="str">
        <f>'QMJHL Raw'!B420</f>
        <v>Sam King</v>
      </c>
      <c r="B420" t="s">
        <v>1749</v>
      </c>
      <c r="C420" t="str">
        <f>'QMJHL Raw'!C420</f>
        <v>LW</v>
      </c>
      <c r="D420" t="str">
        <f t="shared" si="78"/>
        <v>F</v>
      </c>
      <c r="E420" t="str">
        <f>IF(ISNUMBER(SEARCH("/",'QMJHL Raw'!D420)),"Multiple",'QMJHL Raw'!D420)</f>
        <v>CHA</v>
      </c>
      <c r="F420" s="2">
        <f ca="1">ROUNDDOWN('QMJHL Raw'!E420+((TODAY()-42993)/365),0)</f>
        <v>20</v>
      </c>
      <c r="G420">
        <f>'QMJHL Raw'!F420</f>
        <v>68</v>
      </c>
      <c r="H420" s="1">
        <f>'QMJHL Raw'!U420</f>
        <v>11.62</v>
      </c>
      <c r="I420" s="1">
        <f>'QMJHL Raw'!T420</f>
        <v>789.87</v>
      </c>
      <c r="J420">
        <f>'QMJHL Raw'!AH420</f>
        <v>29</v>
      </c>
      <c r="K420">
        <f>'QMJHL Raw'!AI420</f>
        <v>38</v>
      </c>
      <c r="L420" s="1">
        <f t="shared" si="79"/>
        <v>2.2028941471381369</v>
      </c>
      <c r="M420" s="1">
        <f t="shared" si="80"/>
        <v>2.8865509514223859</v>
      </c>
      <c r="N420">
        <f>'QMJHL Raw'!L420</f>
        <v>90</v>
      </c>
      <c r="O420" s="1">
        <f t="shared" si="81"/>
        <v>6.8365680428424929</v>
      </c>
      <c r="P420">
        <f>'QMJHL Raw'!AK420</f>
        <v>9</v>
      </c>
      <c r="Q420">
        <f>'QMJHL Raw'!AN420</f>
        <v>21</v>
      </c>
      <c r="R420">
        <f>'QMJHL Raw'!AQ420</f>
        <v>60</v>
      </c>
      <c r="S420" s="1">
        <f t="shared" si="82"/>
        <v>10</v>
      </c>
      <c r="T420" s="1">
        <f t="shared" si="83"/>
        <v>23.333333333333332</v>
      </c>
      <c r="U420" s="1">
        <f t="shared" si="84"/>
        <v>66.666666666666657</v>
      </c>
      <c r="V420">
        <f>'QMJHL Raw'!J420</f>
        <v>15</v>
      </c>
      <c r="W420" s="1">
        <f t="shared" si="85"/>
        <v>1.1394280071404155</v>
      </c>
      <c r="X420">
        <f>'QMJHL Raw'!G420</f>
        <v>9</v>
      </c>
      <c r="Y420" s="1">
        <f t="shared" si="86"/>
        <v>0.68365680428424924</v>
      </c>
      <c r="Z420">
        <f>'QMJHL Raw'!AJ420</f>
        <v>4</v>
      </c>
      <c r="AA420">
        <f>'QMJHL Raw'!AM420</f>
        <v>2</v>
      </c>
      <c r="AB420">
        <f>'QMJHL Raw'!AP420</f>
        <v>3</v>
      </c>
      <c r="AC420" s="1">
        <f t="shared" si="87"/>
        <v>9.7706216137146349</v>
      </c>
      <c r="AD420" s="1">
        <f t="shared" si="88"/>
        <v>0.74219466092252917</v>
      </c>
      <c r="AE420" s="1">
        <f t="shared" si="89"/>
        <v>10</v>
      </c>
      <c r="AF420" s="1">
        <f t="shared" si="90"/>
        <v>10.856246237460706</v>
      </c>
      <c r="AG420">
        <f>'QMJHL Raw'!AB420</f>
        <v>13.03</v>
      </c>
      <c r="AH420">
        <f>'QMJHL Raw'!AC420</f>
        <v>13.03</v>
      </c>
      <c r="AI420">
        <f>'QMJHL Raw'!AD420</f>
        <v>51.37</v>
      </c>
      <c r="AJ420">
        <f>'QMJHL Raw'!AE420</f>
        <v>47.91</v>
      </c>
    </row>
    <row r="421" spans="1:36" x14ac:dyDescent="0.2">
      <c r="A421" t="str">
        <f>'QMJHL Raw'!B421</f>
        <v>Samuel Asselin</v>
      </c>
      <c r="B421" t="s">
        <v>1749</v>
      </c>
      <c r="C421" t="str">
        <f>'QMJHL Raw'!C421</f>
        <v>C</v>
      </c>
      <c r="D421" t="str">
        <f t="shared" si="78"/>
        <v>F</v>
      </c>
      <c r="E421" t="str">
        <f>IF(ISNUMBER(SEARCH("/",'QMJHL Raw'!D421)),"Multiple",'QMJHL Raw'!D421)</f>
        <v>Multiple</v>
      </c>
      <c r="F421" s="2">
        <f ca="1">ROUNDDOWN('QMJHL Raw'!E421+((TODAY()-42993)/365),0)</f>
        <v>19</v>
      </c>
      <c r="G421">
        <f>'QMJHL Raw'!F421</f>
        <v>48</v>
      </c>
      <c r="H421" s="1">
        <f>'QMJHL Raw'!U421</f>
        <v>15.33</v>
      </c>
      <c r="I421" s="1">
        <f>'QMJHL Raw'!T421</f>
        <v>735.73</v>
      </c>
      <c r="J421">
        <f>'QMJHL Raw'!AH421</f>
        <v>40</v>
      </c>
      <c r="K421">
        <f>'QMJHL Raw'!AI421</f>
        <v>42</v>
      </c>
      <c r="L421" s="1">
        <f t="shared" si="79"/>
        <v>3.2620662471287019</v>
      </c>
      <c r="M421" s="1">
        <f t="shared" si="80"/>
        <v>3.4251695594851372</v>
      </c>
      <c r="N421">
        <f>'QMJHL Raw'!L421</f>
        <v>94</v>
      </c>
      <c r="O421" s="1">
        <f t="shared" si="81"/>
        <v>7.6658556807524487</v>
      </c>
      <c r="P421">
        <f>'QMJHL Raw'!AK421</f>
        <v>6</v>
      </c>
      <c r="Q421">
        <f>'QMJHL Raw'!AN421</f>
        <v>17</v>
      </c>
      <c r="R421">
        <f>'QMJHL Raw'!AQ421</f>
        <v>71</v>
      </c>
      <c r="S421" s="1">
        <f t="shared" si="82"/>
        <v>6.3829787234042552</v>
      </c>
      <c r="T421" s="1">
        <f t="shared" si="83"/>
        <v>18.085106382978726</v>
      </c>
      <c r="U421" s="1">
        <f t="shared" si="84"/>
        <v>75.531914893617028</v>
      </c>
      <c r="V421">
        <f>'QMJHL Raw'!J421</f>
        <v>22</v>
      </c>
      <c r="W421" s="1">
        <f t="shared" si="85"/>
        <v>1.7941364359207861</v>
      </c>
      <c r="X421">
        <f>'QMJHL Raw'!G421</f>
        <v>8</v>
      </c>
      <c r="Y421" s="1">
        <f t="shared" si="86"/>
        <v>0.65241324942574042</v>
      </c>
      <c r="Z421">
        <f>'QMJHL Raw'!AJ421</f>
        <v>3</v>
      </c>
      <c r="AA421">
        <f>'QMJHL Raw'!AM421</f>
        <v>3</v>
      </c>
      <c r="AB421">
        <f>'QMJHL Raw'!AP421</f>
        <v>2</v>
      </c>
      <c r="AC421" s="1">
        <f t="shared" si="87"/>
        <v>8.9979308650947782</v>
      </c>
      <c r="AD421" s="1">
        <f t="shared" si="88"/>
        <v>0.73379616422558092</v>
      </c>
      <c r="AE421" s="1">
        <f t="shared" si="89"/>
        <v>8.5106382978723403</v>
      </c>
      <c r="AF421" s="1">
        <f t="shared" si="90"/>
        <v>9.5722668777604021</v>
      </c>
      <c r="AG421">
        <f>'QMJHL Raw'!AB421</f>
        <v>13.58</v>
      </c>
      <c r="AH421">
        <f>'QMJHL Raw'!AC421</f>
        <v>13.1</v>
      </c>
      <c r="AI421">
        <f>'QMJHL Raw'!AD421</f>
        <v>45.75</v>
      </c>
      <c r="AJ421">
        <f>'QMJHL Raw'!AE421</f>
        <v>50.91</v>
      </c>
    </row>
    <row r="422" spans="1:36" x14ac:dyDescent="0.2">
      <c r="A422" t="str">
        <f>'QMJHL Raw'!B422</f>
        <v>Samuel Bitten</v>
      </c>
      <c r="B422" t="s">
        <v>1749</v>
      </c>
      <c r="C422" t="str">
        <f>'QMJHL Raw'!C422</f>
        <v>C</v>
      </c>
      <c r="D422" t="str">
        <f t="shared" si="78"/>
        <v>F</v>
      </c>
      <c r="E422" t="str">
        <f>IF(ISNUMBER(SEARCH("/",'QMJHL Raw'!D422)),"Multiple",'QMJHL Raw'!D422)</f>
        <v>OTT</v>
      </c>
      <c r="F422" s="2">
        <f ca="1">ROUNDDOWN('QMJHL Raw'!E422+((TODAY()-42993)/365),0)</f>
        <v>2017</v>
      </c>
      <c r="G422">
        <f>'QMJHL Raw'!F422</f>
        <v>2</v>
      </c>
      <c r="H422" s="1">
        <f>'QMJHL Raw'!U422</f>
        <v>11.66</v>
      </c>
      <c r="I422" s="1">
        <f>'QMJHL Raw'!T422</f>
        <v>23.32</v>
      </c>
      <c r="J422">
        <f>'QMJHL Raw'!AH422</f>
        <v>2</v>
      </c>
      <c r="K422">
        <f>'QMJHL Raw'!AI422</f>
        <v>0</v>
      </c>
      <c r="L422" s="1">
        <f t="shared" si="79"/>
        <v>5.1457975986277873</v>
      </c>
      <c r="M422" s="1">
        <f t="shared" si="80"/>
        <v>0</v>
      </c>
      <c r="N422">
        <f>'QMJHL Raw'!L422</f>
        <v>3</v>
      </c>
      <c r="O422" s="1">
        <f t="shared" si="81"/>
        <v>7.7186963979416809</v>
      </c>
      <c r="P422">
        <f>'QMJHL Raw'!AK422</f>
        <v>1</v>
      </c>
      <c r="Q422">
        <f>'QMJHL Raw'!AN422</f>
        <v>1</v>
      </c>
      <c r="R422">
        <f>'QMJHL Raw'!AQ422</f>
        <v>1</v>
      </c>
      <c r="S422" s="1">
        <f t="shared" si="82"/>
        <v>33.333333333333329</v>
      </c>
      <c r="T422" s="1">
        <f t="shared" si="83"/>
        <v>33.333333333333329</v>
      </c>
      <c r="U422" s="1">
        <f t="shared" si="84"/>
        <v>33.333333333333329</v>
      </c>
      <c r="V422">
        <f>'QMJHL Raw'!J422</f>
        <v>2</v>
      </c>
      <c r="W422" s="1">
        <f t="shared" si="85"/>
        <v>5.1457975986277873</v>
      </c>
      <c r="X422">
        <f>'QMJHL Raw'!G422</f>
        <v>2</v>
      </c>
      <c r="Y422" s="1">
        <f t="shared" si="86"/>
        <v>5.1457975986277873</v>
      </c>
      <c r="Z422">
        <f>'QMJHL Raw'!AJ422</f>
        <v>1</v>
      </c>
      <c r="AA422">
        <f>'QMJHL Raw'!AM422</f>
        <v>0</v>
      </c>
      <c r="AB422">
        <f>'QMJHL Raw'!AP422</f>
        <v>1</v>
      </c>
      <c r="AC422" s="1">
        <f t="shared" si="87"/>
        <v>0.49120774943812578</v>
      </c>
      <c r="AD422" s="1">
        <f t="shared" si="88"/>
        <v>1.2638278287430338</v>
      </c>
      <c r="AE422" s="1">
        <f t="shared" si="89"/>
        <v>66.666666666666657</v>
      </c>
      <c r="AF422" s="1">
        <f t="shared" si="90"/>
        <v>16.373591647937523</v>
      </c>
      <c r="AG422">
        <f>'QMJHL Raw'!AB422</f>
        <v>16.52</v>
      </c>
      <c r="AH422">
        <f>'QMJHL Raw'!AC422</f>
        <v>10.65</v>
      </c>
      <c r="AI422">
        <f>'QMJHL Raw'!AD422</f>
        <v>87.5</v>
      </c>
      <c r="AJ422">
        <f>'QMJHL Raw'!AE422</f>
        <v>46.25</v>
      </c>
    </row>
    <row r="423" spans="1:36" x14ac:dyDescent="0.2">
      <c r="A423" t="str">
        <f>'QMJHL Raw'!B423</f>
        <v>Samuel Blier</v>
      </c>
      <c r="B423" t="s">
        <v>1749</v>
      </c>
      <c r="C423" t="str">
        <f>'QMJHL Raw'!C423</f>
        <v>LW</v>
      </c>
      <c r="D423" t="str">
        <f t="shared" si="78"/>
        <v>F</v>
      </c>
      <c r="E423" t="str">
        <f>IF(ISNUMBER(SEARCH("/",'QMJHL Raw'!D423)),"Multiple",'QMJHL Raw'!D423)</f>
        <v>SHA</v>
      </c>
      <c r="F423" s="2">
        <f ca="1">ROUNDDOWN('QMJHL Raw'!E423+((TODAY()-42993)/365),0)</f>
        <v>20</v>
      </c>
      <c r="G423">
        <f>'QMJHL Raw'!F423</f>
        <v>57</v>
      </c>
      <c r="H423" s="1">
        <f>'QMJHL Raw'!U423</f>
        <v>11.87</v>
      </c>
      <c r="I423" s="1">
        <f>'QMJHL Raw'!T423</f>
        <v>676.47</v>
      </c>
      <c r="J423">
        <f>'QMJHL Raw'!AH423</f>
        <v>19</v>
      </c>
      <c r="K423">
        <f>'QMJHL Raw'!AI423</f>
        <v>49</v>
      </c>
      <c r="L423" s="1">
        <f t="shared" si="79"/>
        <v>1.6852188567120492</v>
      </c>
      <c r="M423" s="1">
        <f t="shared" si="80"/>
        <v>4.3460907357310745</v>
      </c>
      <c r="N423">
        <f>'QMJHL Raw'!L423</f>
        <v>76</v>
      </c>
      <c r="O423" s="1">
        <f t="shared" si="81"/>
        <v>6.7408754268481967</v>
      </c>
      <c r="P423">
        <f>'QMJHL Raw'!AK423</f>
        <v>5</v>
      </c>
      <c r="Q423">
        <f>'QMJHL Raw'!AN423</f>
        <v>14</v>
      </c>
      <c r="R423">
        <f>'QMJHL Raw'!AQ423</f>
        <v>57</v>
      </c>
      <c r="S423" s="1">
        <f t="shared" si="82"/>
        <v>6.5789473684210522</v>
      </c>
      <c r="T423" s="1">
        <f t="shared" si="83"/>
        <v>18.421052631578945</v>
      </c>
      <c r="U423" s="1">
        <f t="shared" si="84"/>
        <v>75</v>
      </c>
      <c r="V423">
        <f>'QMJHL Raw'!J423</f>
        <v>11</v>
      </c>
      <c r="W423" s="1">
        <f t="shared" si="85"/>
        <v>0.97565302230697581</v>
      </c>
      <c r="X423">
        <f>'QMJHL Raw'!G423</f>
        <v>8</v>
      </c>
      <c r="Y423" s="1">
        <f t="shared" si="86"/>
        <v>0.70956583440507337</v>
      </c>
      <c r="Z423">
        <f>'QMJHL Raw'!AJ423</f>
        <v>0</v>
      </c>
      <c r="AA423">
        <f>'QMJHL Raw'!AM423</f>
        <v>2</v>
      </c>
      <c r="AB423">
        <f>'QMJHL Raw'!AP423</f>
        <v>6</v>
      </c>
      <c r="AC423" s="1">
        <f t="shared" si="87"/>
        <v>7.332338724774754</v>
      </c>
      <c r="AD423" s="1">
        <f t="shared" si="88"/>
        <v>0.65034713067317873</v>
      </c>
      <c r="AE423" s="1">
        <f t="shared" si="89"/>
        <v>10.526315789473683</v>
      </c>
      <c r="AF423" s="1">
        <f t="shared" si="90"/>
        <v>9.6478141115457294</v>
      </c>
      <c r="AG423">
        <f>'QMJHL Raw'!AB423</f>
        <v>13.26</v>
      </c>
      <c r="AH423">
        <f>'QMJHL Raw'!AC423</f>
        <v>13.11</v>
      </c>
      <c r="AI423">
        <f>'QMJHL Raw'!AD423</f>
        <v>39.46</v>
      </c>
      <c r="AJ423">
        <f>'QMJHL Raw'!AE423</f>
        <v>52.24</v>
      </c>
    </row>
    <row r="424" spans="1:36" x14ac:dyDescent="0.2">
      <c r="A424" t="str">
        <f>'QMJHL Raw'!B424</f>
        <v>Samuel Bolduc</v>
      </c>
      <c r="B424" t="s">
        <v>1749</v>
      </c>
      <c r="C424" t="str">
        <f>'QMJHL Raw'!C424</f>
        <v>D</v>
      </c>
      <c r="D424" t="str">
        <f t="shared" si="78"/>
        <v>D</v>
      </c>
      <c r="E424" t="str">
        <f>IF(ISNUMBER(SEARCH("/",'QMJHL Raw'!D424)),"Multiple",'QMJHL Raw'!D424)</f>
        <v>BLB</v>
      </c>
      <c r="F424" s="2">
        <f ca="1">ROUNDDOWN('QMJHL Raw'!E424+((TODAY()-42993)/365),0)</f>
        <v>17</v>
      </c>
      <c r="G424">
        <f>'QMJHL Raw'!F424</f>
        <v>57</v>
      </c>
      <c r="H424" s="1">
        <f>'QMJHL Raw'!U424</f>
        <v>12.8</v>
      </c>
      <c r="I424" s="1">
        <f>'QMJHL Raw'!T424</f>
        <v>729.44</v>
      </c>
      <c r="J424">
        <f>'QMJHL Raw'!AH424</f>
        <v>38</v>
      </c>
      <c r="K424">
        <f>'QMJHL Raw'!AI424</f>
        <v>25</v>
      </c>
      <c r="L424" s="1">
        <f t="shared" si="79"/>
        <v>3.1256854573371351</v>
      </c>
      <c r="M424" s="1">
        <f t="shared" si="80"/>
        <v>2.05637201140601</v>
      </c>
      <c r="N424">
        <f>'QMJHL Raw'!L424</f>
        <v>48</v>
      </c>
      <c r="O424" s="1">
        <f t="shared" si="81"/>
        <v>3.9482342618995396</v>
      </c>
      <c r="P424">
        <f>'QMJHL Raw'!AK424</f>
        <v>0</v>
      </c>
      <c r="Q424">
        <f>'QMJHL Raw'!AN424</f>
        <v>0</v>
      </c>
      <c r="R424">
        <f>'QMJHL Raw'!AQ424</f>
        <v>48</v>
      </c>
      <c r="S424" s="1">
        <f t="shared" si="82"/>
        <v>0</v>
      </c>
      <c r="T424" s="1">
        <f t="shared" si="83"/>
        <v>0</v>
      </c>
      <c r="U424" s="1">
        <f t="shared" si="84"/>
        <v>100</v>
      </c>
      <c r="V424">
        <f>'QMJHL Raw'!J424</f>
        <v>5</v>
      </c>
      <c r="W424" s="1">
        <f t="shared" si="85"/>
        <v>0.41127440228120199</v>
      </c>
      <c r="X424">
        <f>'QMJHL Raw'!G424</f>
        <v>2</v>
      </c>
      <c r="Y424" s="1">
        <f t="shared" si="86"/>
        <v>0.16450976091248079</v>
      </c>
      <c r="Z424">
        <f>'QMJHL Raw'!AJ424</f>
        <v>0</v>
      </c>
      <c r="AA424">
        <f>'QMJHL Raw'!AM424</f>
        <v>0</v>
      </c>
      <c r="AB424">
        <f>'QMJHL Raw'!AP424</f>
        <v>2</v>
      </c>
      <c r="AC424" s="1">
        <f t="shared" si="87"/>
        <v>3.0160968471464678</v>
      </c>
      <c r="AD424" s="1">
        <f t="shared" si="88"/>
        <v>0.24808868560647629</v>
      </c>
      <c r="AE424" s="1">
        <f t="shared" si="89"/>
        <v>4.1666666666666661</v>
      </c>
      <c r="AF424" s="1">
        <f t="shared" si="90"/>
        <v>6.2835350982218081</v>
      </c>
      <c r="AG424">
        <f>'QMJHL Raw'!AB424</f>
        <v>13.79</v>
      </c>
      <c r="AH424">
        <f>'QMJHL Raw'!AC424</f>
        <v>13.25</v>
      </c>
      <c r="AI424">
        <f>'QMJHL Raw'!AD424</f>
        <v>60.05</v>
      </c>
      <c r="AJ424">
        <f>'QMJHL Raw'!AE424</f>
        <v>47.37</v>
      </c>
    </row>
    <row r="425" spans="1:36" x14ac:dyDescent="0.2">
      <c r="A425" t="str">
        <f>'QMJHL Raw'!B425</f>
        <v>Samuel Desgroseilliers</v>
      </c>
      <c r="B425" t="s">
        <v>1749</v>
      </c>
      <c r="C425" t="str">
        <f>'QMJHL Raw'!C425</f>
        <v>D</v>
      </c>
      <c r="D425" t="str">
        <f t="shared" si="78"/>
        <v>D</v>
      </c>
      <c r="E425" t="str">
        <f>IF(ISNUMBER(SEARCH("/",'QMJHL Raw'!D425)),"Multiple",'QMJHL Raw'!D425)</f>
        <v>BLB</v>
      </c>
      <c r="F425" s="2">
        <f ca="1">ROUNDDOWN('QMJHL Raw'!E425+((TODAY()-42993)/365),0)</f>
        <v>17</v>
      </c>
      <c r="G425">
        <f>'QMJHL Raw'!F425</f>
        <v>1</v>
      </c>
      <c r="H425" s="1">
        <f>'QMJHL Raw'!U425</f>
        <v>0</v>
      </c>
      <c r="I425" s="1">
        <f>'QMJHL Raw'!T425</f>
        <v>0</v>
      </c>
      <c r="J425">
        <f>'QMJHL Raw'!AH425</f>
        <v>0</v>
      </c>
      <c r="K425">
        <f>'QMJHL Raw'!AI425</f>
        <v>0</v>
      </c>
      <c r="L425" s="1" t="e">
        <f t="shared" si="79"/>
        <v>#DIV/0!</v>
      </c>
      <c r="M425" s="1" t="e">
        <f t="shared" si="80"/>
        <v>#DIV/0!</v>
      </c>
      <c r="N425">
        <f>'QMJHL Raw'!L425</f>
        <v>0</v>
      </c>
      <c r="O425" s="1" t="e">
        <f t="shared" si="81"/>
        <v>#DIV/0!</v>
      </c>
      <c r="P425">
        <f>'QMJHL Raw'!AK425</f>
        <v>0</v>
      </c>
      <c r="Q425">
        <f>'QMJHL Raw'!AN425</f>
        <v>0</v>
      </c>
      <c r="R425">
        <f>'QMJHL Raw'!AQ425</f>
        <v>0</v>
      </c>
      <c r="S425" s="1" t="e">
        <f t="shared" si="82"/>
        <v>#DIV/0!</v>
      </c>
      <c r="T425" s="1" t="e">
        <f t="shared" si="83"/>
        <v>#DIV/0!</v>
      </c>
      <c r="U425" s="1" t="e">
        <f t="shared" si="84"/>
        <v>#DIV/0!</v>
      </c>
      <c r="V425">
        <f>'QMJHL Raw'!J425</f>
        <v>0</v>
      </c>
      <c r="W425" s="1" t="e">
        <f t="shared" si="85"/>
        <v>#DIV/0!</v>
      </c>
      <c r="X425">
        <f>'QMJHL Raw'!G425</f>
        <v>0</v>
      </c>
      <c r="Y425" s="1" t="e">
        <f t="shared" si="86"/>
        <v>#DIV/0!</v>
      </c>
      <c r="Z425">
        <f>'QMJHL Raw'!AJ425</f>
        <v>0</v>
      </c>
      <c r="AA425">
        <f>'QMJHL Raw'!AM425</f>
        <v>0</v>
      </c>
      <c r="AB425">
        <f>'QMJHL Raw'!AP425</f>
        <v>0</v>
      </c>
      <c r="AC425" s="1">
        <f t="shared" si="87"/>
        <v>0</v>
      </c>
      <c r="AD425" s="1" t="e">
        <f t="shared" si="88"/>
        <v>#DIV/0!</v>
      </c>
      <c r="AE425" s="1" t="e">
        <f t="shared" si="89"/>
        <v>#DIV/0!</v>
      </c>
      <c r="AF425" s="1" t="e">
        <f t="shared" si="90"/>
        <v>#DIV/0!</v>
      </c>
      <c r="AG425">
        <f>'QMJHL Raw'!AB425</f>
        <v>0</v>
      </c>
      <c r="AH425">
        <f>'QMJHL Raw'!AC425</f>
        <v>0</v>
      </c>
      <c r="AI425">
        <f>'QMJHL Raw'!AD425</f>
        <v>0</v>
      </c>
      <c r="AJ425">
        <f>'QMJHL Raw'!AE425</f>
        <v>0</v>
      </c>
    </row>
    <row r="426" spans="1:36" x14ac:dyDescent="0.2">
      <c r="A426" t="str">
        <f>'QMJHL Raw'!B426</f>
        <v>Samuel Dickner</v>
      </c>
      <c r="B426" t="s">
        <v>1749</v>
      </c>
      <c r="C426" t="str">
        <f>'QMJHL Raw'!C426</f>
        <v>LW</v>
      </c>
      <c r="D426" t="str">
        <f t="shared" si="78"/>
        <v>F</v>
      </c>
      <c r="E426" t="str">
        <f>IF(ISNUMBER(SEARCH("/",'QMJHL Raw'!D426)),"Multiple",'QMJHL Raw'!D426)</f>
        <v>BAC</v>
      </c>
      <c r="F426" s="2">
        <f ca="1">ROUNDDOWN('QMJHL Raw'!E426+((TODAY()-42993)/365),0)</f>
        <v>18</v>
      </c>
      <c r="G426">
        <f>'QMJHL Raw'!F426</f>
        <v>54</v>
      </c>
      <c r="H426" s="1">
        <f>'QMJHL Raw'!U426</f>
        <v>8.11</v>
      </c>
      <c r="I426" s="1">
        <f>'QMJHL Raw'!T426</f>
        <v>437.74</v>
      </c>
      <c r="J426">
        <f>'QMJHL Raw'!AH426</f>
        <v>12</v>
      </c>
      <c r="K426">
        <f>'QMJHL Raw'!AI426</f>
        <v>18</v>
      </c>
      <c r="L426" s="1">
        <f t="shared" si="79"/>
        <v>1.64481198885183</v>
      </c>
      <c r="M426" s="1">
        <f t="shared" si="80"/>
        <v>2.4672179832777448</v>
      </c>
      <c r="N426">
        <f>'QMJHL Raw'!L426</f>
        <v>57</v>
      </c>
      <c r="O426" s="1">
        <f t="shared" si="81"/>
        <v>7.8128569470461908</v>
      </c>
      <c r="P426">
        <f>'QMJHL Raw'!AK426</f>
        <v>3</v>
      </c>
      <c r="Q426">
        <f>'QMJHL Raw'!AN426</f>
        <v>8</v>
      </c>
      <c r="R426">
        <f>'QMJHL Raw'!AQ426</f>
        <v>46</v>
      </c>
      <c r="S426" s="1">
        <f t="shared" si="82"/>
        <v>5.2631578947368416</v>
      </c>
      <c r="T426" s="1">
        <f t="shared" si="83"/>
        <v>14.035087719298245</v>
      </c>
      <c r="U426" s="1">
        <f t="shared" si="84"/>
        <v>80.701754385964904</v>
      </c>
      <c r="V426">
        <f>'QMJHL Raw'!J426</f>
        <v>7</v>
      </c>
      <c r="W426" s="1">
        <f t="shared" si="85"/>
        <v>0.9594736601635675</v>
      </c>
      <c r="X426">
        <f>'QMJHL Raw'!G426</f>
        <v>4</v>
      </c>
      <c r="Y426" s="1">
        <f t="shared" si="86"/>
        <v>0.54827066295060989</v>
      </c>
      <c r="Z426">
        <f>'QMJHL Raw'!AJ426</f>
        <v>1</v>
      </c>
      <c r="AA426">
        <f>'QMJHL Raw'!AM426</f>
        <v>0</v>
      </c>
      <c r="AB426">
        <f>'QMJHL Raw'!AP426</f>
        <v>3</v>
      </c>
      <c r="AC426" s="1">
        <f t="shared" si="87"/>
        <v>5.0693554108324133</v>
      </c>
      <c r="AD426" s="1">
        <f t="shared" si="88"/>
        <v>0.69484471295733718</v>
      </c>
      <c r="AE426" s="1">
        <f t="shared" si="89"/>
        <v>7.0175438596491224</v>
      </c>
      <c r="AF426" s="1">
        <f t="shared" si="90"/>
        <v>8.8936059839165136</v>
      </c>
      <c r="AG426">
        <f>'QMJHL Raw'!AB426</f>
        <v>12.35</v>
      </c>
      <c r="AH426">
        <f>'QMJHL Raw'!AC426</f>
        <v>12.57</v>
      </c>
      <c r="AI426">
        <f>'QMJHL Raw'!AD426</f>
        <v>45.22</v>
      </c>
      <c r="AJ426">
        <f>'QMJHL Raw'!AE426</f>
        <v>48.76</v>
      </c>
    </row>
    <row r="427" spans="1:36" x14ac:dyDescent="0.2">
      <c r="A427" t="str">
        <f>'QMJHL Raw'!B427</f>
        <v>Samuel Dove-McFalls</v>
      </c>
      <c r="B427" t="s">
        <v>1749</v>
      </c>
      <c r="C427" t="str">
        <f>'QMJHL Raw'!C427</f>
        <v>C</v>
      </c>
      <c r="D427" t="str">
        <f t="shared" si="78"/>
        <v>F</v>
      </c>
      <c r="E427" t="str">
        <f>IF(ISNUMBER(SEARCH("/",'QMJHL Raw'!D427)),"Multiple",'QMJHL Raw'!D427)</f>
        <v>RIM</v>
      </c>
      <c r="F427" s="2">
        <f ca="1">ROUNDDOWN('QMJHL Raw'!E427+((TODAY()-42993)/365),0)</f>
        <v>21</v>
      </c>
      <c r="G427">
        <f>'QMJHL Raw'!F427</f>
        <v>64</v>
      </c>
      <c r="H427" s="1">
        <f>'QMJHL Raw'!U427</f>
        <v>15.6</v>
      </c>
      <c r="I427" s="1">
        <f>'QMJHL Raw'!T427</f>
        <v>998.55</v>
      </c>
      <c r="J427">
        <f>'QMJHL Raw'!AH427</f>
        <v>67</v>
      </c>
      <c r="K427">
        <f>'QMJHL Raw'!AI427</f>
        <v>34</v>
      </c>
      <c r="L427" s="1">
        <f t="shared" si="79"/>
        <v>4.0258374643232688</v>
      </c>
      <c r="M427" s="1">
        <f t="shared" si="80"/>
        <v>2.042962295328226</v>
      </c>
      <c r="N427">
        <f>'QMJHL Raw'!L427</f>
        <v>179</v>
      </c>
      <c r="O427" s="1">
        <f t="shared" si="81"/>
        <v>10.755595613639779</v>
      </c>
      <c r="P427">
        <f>'QMJHL Raw'!AK427</f>
        <v>19</v>
      </c>
      <c r="Q427">
        <f>'QMJHL Raw'!AN427</f>
        <v>28</v>
      </c>
      <c r="R427">
        <f>'QMJHL Raw'!AQ427</f>
        <v>132</v>
      </c>
      <c r="S427" s="1">
        <f t="shared" si="82"/>
        <v>10.614525139664805</v>
      </c>
      <c r="T427" s="1">
        <f t="shared" si="83"/>
        <v>15.64245810055866</v>
      </c>
      <c r="U427" s="1">
        <f t="shared" si="84"/>
        <v>73.743016759776538</v>
      </c>
      <c r="V427">
        <f>'QMJHL Raw'!J427</f>
        <v>41</v>
      </c>
      <c r="W427" s="1">
        <f t="shared" si="85"/>
        <v>2.4635721796605079</v>
      </c>
      <c r="X427">
        <f>'QMJHL Raw'!G427</f>
        <v>18</v>
      </c>
      <c r="Y427" s="1">
        <f t="shared" si="86"/>
        <v>1.081568273997296</v>
      </c>
      <c r="Z427">
        <f>'QMJHL Raw'!AJ427</f>
        <v>3</v>
      </c>
      <c r="AA427">
        <f>'QMJHL Raw'!AM427</f>
        <v>6</v>
      </c>
      <c r="AB427">
        <f>'QMJHL Raw'!AP427</f>
        <v>9</v>
      </c>
      <c r="AC427" s="1">
        <f t="shared" si="87"/>
        <v>18.04220362682382</v>
      </c>
      <c r="AD427" s="1">
        <f t="shared" si="88"/>
        <v>1.0841041686539776</v>
      </c>
      <c r="AE427" s="1">
        <f t="shared" si="89"/>
        <v>10.05586592178771</v>
      </c>
      <c r="AF427" s="1">
        <f t="shared" si="90"/>
        <v>10.07944336694068</v>
      </c>
      <c r="AG427">
        <f>'QMJHL Raw'!AB427</f>
        <v>14.76</v>
      </c>
      <c r="AH427">
        <f>'QMJHL Raw'!AC427</f>
        <v>13.41</v>
      </c>
      <c r="AI427">
        <f>'QMJHL Raw'!AD427</f>
        <v>61.94</v>
      </c>
      <c r="AJ427">
        <f>'QMJHL Raw'!AE427</f>
        <v>48.68</v>
      </c>
    </row>
    <row r="428" spans="1:36" x14ac:dyDescent="0.2">
      <c r="A428" t="str">
        <f>'QMJHL Raw'!B428</f>
        <v>Samuel Duchesne</v>
      </c>
      <c r="B428" t="s">
        <v>1749</v>
      </c>
      <c r="C428" t="str">
        <f>'QMJHL Raw'!C428</f>
        <v>D</v>
      </c>
      <c r="D428" t="str">
        <f t="shared" si="78"/>
        <v>D</v>
      </c>
      <c r="E428" t="str">
        <f>IF(ISNUMBER(SEARCH("/",'QMJHL Raw'!D428)),"Multiple",'QMJHL Raw'!D428)</f>
        <v>Multiple</v>
      </c>
      <c r="F428" s="2">
        <f ca="1">ROUNDDOWN('QMJHL Raw'!E428+((TODAY()-42993)/365),0)</f>
        <v>18</v>
      </c>
      <c r="G428">
        <f>'QMJHL Raw'!F428</f>
        <v>37</v>
      </c>
      <c r="H428" s="1">
        <f>'QMJHL Raw'!U428</f>
        <v>10.37</v>
      </c>
      <c r="I428" s="1">
        <f>'QMJHL Raw'!T428</f>
        <v>383.72</v>
      </c>
      <c r="J428">
        <f>'QMJHL Raw'!AH428</f>
        <v>9</v>
      </c>
      <c r="K428">
        <f>'QMJHL Raw'!AI428</f>
        <v>19</v>
      </c>
      <c r="L428" s="1">
        <f t="shared" si="79"/>
        <v>1.4072761388512456</v>
      </c>
      <c r="M428" s="1">
        <f t="shared" si="80"/>
        <v>2.9709162931304074</v>
      </c>
      <c r="N428">
        <f>'QMJHL Raw'!L428</f>
        <v>32</v>
      </c>
      <c r="O428" s="1">
        <f t="shared" si="81"/>
        <v>5.0036484936933174</v>
      </c>
      <c r="P428">
        <f>'QMJHL Raw'!AK428</f>
        <v>1</v>
      </c>
      <c r="Q428">
        <f>'QMJHL Raw'!AN428</f>
        <v>0</v>
      </c>
      <c r="R428">
        <f>'QMJHL Raw'!AQ428</f>
        <v>31</v>
      </c>
      <c r="S428" s="1">
        <f t="shared" si="82"/>
        <v>3.125</v>
      </c>
      <c r="T428" s="1">
        <f t="shared" si="83"/>
        <v>0</v>
      </c>
      <c r="U428" s="1">
        <f t="shared" si="84"/>
        <v>96.875</v>
      </c>
      <c r="V428">
        <f>'QMJHL Raw'!J428</f>
        <v>1</v>
      </c>
      <c r="W428" s="1">
        <f t="shared" si="85"/>
        <v>0.15636401542791617</v>
      </c>
      <c r="X428">
        <f>'QMJHL Raw'!G428</f>
        <v>0</v>
      </c>
      <c r="Y428" s="1">
        <f t="shared" si="86"/>
        <v>0</v>
      </c>
      <c r="Z428">
        <f>'QMJHL Raw'!AJ428</f>
        <v>0</v>
      </c>
      <c r="AA428">
        <f>'QMJHL Raw'!AM428</f>
        <v>0</v>
      </c>
      <c r="AB428">
        <f>'QMJHL Raw'!AP428</f>
        <v>0</v>
      </c>
      <c r="AC428" s="1">
        <f t="shared" si="87"/>
        <v>2.1975058648481367</v>
      </c>
      <c r="AD428" s="1">
        <f t="shared" si="88"/>
        <v>0.34361084095405031</v>
      </c>
      <c r="AE428" s="1">
        <f t="shared" si="89"/>
        <v>0</v>
      </c>
      <c r="AF428" s="1">
        <f t="shared" si="90"/>
        <v>6.8672058276504275</v>
      </c>
      <c r="AG428">
        <f>'QMJHL Raw'!AB428</f>
        <v>13.05</v>
      </c>
      <c r="AH428">
        <f>'QMJHL Raw'!AC428</f>
        <v>13.31</v>
      </c>
      <c r="AI428">
        <f>'QMJHL Raw'!AD428</f>
        <v>41.69</v>
      </c>
      <c r="AJ428">
        <f>'QMJHL Raw'!AE428</f>
        <v>51.88</v>
      </c>
    </row>
    <row r="429" spans="1:36" x14ac:dyDescent="0.2">
      <c r="A429" t="str">
        <f>'QMJHL Raw'!B429</f>
        <v>Samuel Gaumond</v>
      </c>
      <c r="B429" t="s">
        <v>1749</v>
      </c>
      <c r="C429" t="str">
        <f>'QMJHL Raw'!C429</f>
        <v>C</v>
      </c>
      <c r="D429" t="str">
        <f t="shared" si="78"/>
        <v>F</v>
      </c>
      <c r="E429" t="str">
        <f>IF(ISNUMBER(SEARCH("/",'QMJHL Raw'!D429)),"Multiple",'QMJHL Raw'!D429)</f>
        <v>RIM</v>
      </c>
      <c r="F429" s="2">
        <f ca="1">ROUNDDOWN('QMJHL Raw'!E429+((TODAY()-42993)/365),0)</f>
        <v>19</v>
      </c>
      <c r="G429">
        <f>'QMJHL Raw'!F429</f>
        <v>11</v>
      </c>
      <c r="H429" s="1">
        <f>'QMJHL Raw'!U429</f>
        <v>6.89</v>
      </c>
      <c r="I429" s="1">
        <f>'QMJHL Raw'!T429</f>
        <v>75.760000000000005</v>
      </c>
      <c r="J429">
        <f>'QMJHL Raw'!AH429</f>
        <v>1</v>
      </c>
      <c r="K429">
        <f>'QMJHL Raw'!AI429</f>
        <v>3</v>
      </c>
      <c r="L429" s="1">
        <f t="shared" si="79"/>
        <v>0.791974656810982</v>
      </c>
      <c r="M429" s="1">
        <f t="shared" si="80"/>
        <v>2.3759239704329458</v>
      </c>
      <c r="N429">
        <f>'QMJHL Raw'!L429</f>
        <v>8</v>
      </c>
      <c r="O429" s="1">
        <f t="shared" si="81"/>
        <v>6.335797254487856</v>
      </c>
      <c r="P429">
        <f>'QMJHL Raw'!AK429</f>
        <v>1</v>
      </c>
      <c r="Q429">
        <f>'QMJHL Raw'!AN429</f>
        <v>1</v>
      </c>
      <c r="R429">
        <f>'QMJHL Raw'!AQ429</f>
        <v>6</v>
      </c>
      <c r="S429" s="1">
        <f t="shared" si="82"/>
        <v>12.5</v>
      </c>
      <c r="T429" s="1">
        <f t="shared" si="83"/>
        <v>12.5</v>
      </c>
      <c r="U429" s="1">
        <f t="shared" si="84"/>
        <v>75</v>
      </c>
      <c r="V429">
        <f>'QMJHL Raw'!J429</f>
        <v>0</v>
      </c>
      <c r="W429" s="1">
        <f t="shared" si="85"/>
        <v>0</v>
      </c>
      <c r="X429">
        <f>'QMJHL Raw'!G429</f>
        <v>0</v>
      </c>
      <c r="Y429" s="1">
        <f t="shared" si="86"/>
        <v>0</v>
      </c>
      <c r="Z429">
        <f>'QMJHL Raw'!AJ429</f>
        <v>0</v>
      </c>
      <c r="AA429">
        <f>'QMJHL Raw'!AM429</f>
        <v>0</v>
      </c>
      <c r="AB429">
        <f>'QMJHL Raw'!AP429</f>
        <v>0</v>
      </c>
      <c r="AC429" s="1">
        <f t="shared" si="87"/>
        <v>0.80538450434921616</v>
      </c>
      <c r="AD429" s="1">
        <f t="shared" si="88"/>
        <v>0.63784411643285333</v>
      </c>
      <c r="AE429" s="1">
        <f t="shared" si="89"/>
        <v>0</v>
      </c>
      <c r="AF429" s="1">
        <f t="shared" si="90"/>
        <v>10.067306304365202</v>
      </c>
      <c r="AG429">
        <f>'QMJHL Raw'!AB429</f>
        <v>12.82</v>
      </c>
      <c r="AH429">
        <f>'QMJHL Raw'!AC429</f>
        <v>12.97</v>
      </c>
      <c r="AI429">
        <f>'QMJHL Raw'!AD429</f>
        <v>53.75</v>
      </c>
      <c r="AJ429">
        <f>'QMJHL Raw'!AE429</f>
        <v>44.15</v>
      </c>
    </row>
    <row r="430" spans="1:36" x14ac:dyDescent="0.2">
      <c r="A430" t="str">
        <f>'QMJHL Raw'!B430</f>
        <v>Samuel Guilbault</v>
      </c>
      <c r="B430" t="s">
        <v>1749</v>
      </c>
      <c r="C430" t="str">
        <f>'QMJHL Raw'!C430</f>
        <v>LW</v>
      </c>
      <c r="D430" t="str">
        <f t="shared" si="78"/>
        <v>F</v>
      </c>
      <c r="E430" t="str">
        <f>IF(ISNUMBER(SEARCH("/",'QMJHL Raw'!D430)),"Multiple",'QMJHL Raw'!D430)</f>
        <v>SHA</v>
      </c>
      <c r="F430" s="2">
        <f ca="1">ROUNDDOWN('QMJHL Raw'!E430+((TODAY()-42993)/365),0)</f>
        <v>20</v>
      </c>
      <c r="G430">
        <f>'QMJHL Raw'!F430</f>
        <v>12</v>
      </c>
      <c r="H430" s="1">
        <f>'QMJHL Raw'!U430</f>
        <v>10.18</v>
      </c>
      <c r="I430" s="1">
        <f>'QMJHL Raw'!T430</f>
        <v>122.16</v>
      </c>
      <c r="J430">
        <f>'QMJHL Raw'!AH430</f>
        <v>4</v>
      </c>
      <c r="K430">
        <f>'QMJHL Raw'!AI430</f>
        <v>7</v>
      </c>
      <c r="L430" s="1">
        <f t="shared" si="79"/>
        <v>1.9646365422396859</v>
      </c>
      <c r="M430" s="1">
        <f t="shared" si="80"/>
        <v>3.4381139489194501</v>
      </c>
      <c r="N430">
        <f>'QMJHL Raw'!L430</f>
        <v>14</v>
      </c>
      <c r="O430" s="1">
        <f t="shared" si="81"/>
        <v>6.8762278978389002</v>
      </c>
      <c r="P430">
        <f>'QMJHL Raw'!AK430</f>
        <v>0</v>
      </c>
      <c r="Q430">
        <f>'QMJHL Raw'!AN430</f>
        <v>3</v>
      </c>
      <c r="R430">
        <f>'QMJHL Raw'!AQ430</f>
        <v>11</v>
      </c>
      <c r="S430" s="1">
        <f t="shared" si="82"/>
        <v>0</v>
      </c>
      <c r="T430" s="1">
        <f t="shared" si="83"/>
        <v>21.428571428571427</v>
      </c>
      <c r="U430" s="1">
        <f t="shared" si="84"/>
        <v>78.571428571428569</v>
      </c>
      <c r="V430">
        <f>'QMJHL Raw'!J430</f>
        <v>3</v>
      </c>
      <c r="W430" s="1">
        <f t="shared" si="85"/>
        <v>1.4734774066797645</v>
      </c>
      <c r="X430">
        <f>'QMJHL Raw'!G430</f>
        <v>3</v>
      </c>
      <c r="Y430" s="1">
        <f t="shared" si="86"/>
        <v>1.4734774066797645</v>
      </c>
      <c r="Z430">
        <f>'QMJHL Raw'!AJ430</f>
        <v>0</v>
      </c>
      <c r="AA430">
        <f>'QMJHL Raw'!AM430</f>
        <v>0</v>
      </c>
      <c r="AB430">
        <f>'QMJHL Raw'!AP430</f>
        <v>3</v>
      </c>
      <c r="AC430" s="1">
        <f t="shared" si="87"/>
        <v>1.227476102973994</v>
      </c>
      <c r="AD430" s="1">
        <f t="shared" si="88"/>
        <v>0.60288610165716805</v>
      </c>
      <c r="AE430" s="1">
        <f t="shared" si="89"/>
        <v>21.428571428571427</v>
      </c>
      <c r="AF430" s="1">
        <f t="shared" si="90"/>
        <v>8.7676864498142439</v>
      </c>
      <c r="AG430">
        <f>'QMJHL Raw'!AB430</f>
        <v>13.64</v>
      </c>
      <c r="AH430">
        <f>'QMJHL Raw'!AC430</f>
        <v>13.09</v>
      </c>
      <c r="AI430">
        <f>'QMJHL Raw'!AD430</f>
        <v>43.86</v>
      </c>
      <c r="AJ430">
        <f>'QMJHL Raw'!AE430</f>
        <v>50.74</v>
      </c>
    </row>
    <row r="431" spans="1:36" x14ac:dyDescent="0.2">
      <c r="A431" t="str">
        <f>'QMJHL Raw'!B431</f>
        <v>Samuel Hatto</v>
      </c>
      <c r="B431" t="s">
        <v>1749</v>
      </c>
      <c r="C431" t="str">
        <f>'QMJHL Raw'!C431</f>
        <v>RW</v>
      </c>
      <c r="D431" t="str">
        <f t="shared" si="78"/>
        <v>F</v>
      </c>
      <c r="E431" t="str">
        <f>IF(ISNUMBER(SEARCH("/",'QMJHL Raw'!D431)),"Multiple",'QMJHL Raw'!D431)</f>
        <v>GAT</v>
      </c>
      <c r="F431" s="2">
        <f ca="1">ROUNDDOWN('QMJHL Raw'!E431+((TODAY()-42993)/365),0)</f>
        <v>18</v>
      </c>
      <c r="G431">
        <f>'QMJHL Raw'!F431</f>
        <v>66</v>
      </c>
      <c r="H431" s="1">
        <f>'QMJHL Raw'!U431</f>
        <v>9.15</v>
      </c>
      <c r="I431" s="1">
        <f>'QMJHL Raw'!T431</f>
        <v>603.73</v>
      </c>
      <c r="J431">
        <f>'QMJHL Raw'!AH431</f>
        <v>22</v>
      </c>
      <c r="K431">
        <f>'QMJHL Raw'!AI431</f>
        <v>18</v>
      </c>
      <c r="L431" s="1">
        <f t="shared" si="79"/>
        <v>2.1864078313153228</v>
      </c>
      <c r="M431" s="1">
        <f t="shared" si="80"/>
        <v>1.788879134712537</v>
      </c>
      <c r="N431">
        <f>'QMJHL Raw'!L431</f>
        <v>43</v>
      </c>
      <c r="O431" s="1">
        <f t="shared" si="81"/>
        <v>4.2734334884799496</v>
      </c>
      <c r="P431">
        <f>'QMJHL Raw'!AK431</f>
        <v>7</v>
      </c>
      <c r="Q431">
        <f>'QMJHL Raw'!AN431</f>
        <v>6</v>
      </c>
      <c r="R431">
        <f>'QMJHL Raw'!AQ431</f>
        <v>30</v>
      </c>
      <c r="S431" s="1">
        <f t="shared" si="82"/>
        <v>16.279069767441861</v>
      </c>
      <c r="T431" s="1">
        <f t="shared" si="83"/>
        <v>13.953488372093023</v>
      </c>
      <c r="U431" s="1">
        <f t="shared" si="84"/>
        <v>69.767441860465112</v>
      </c>
      <c r="V431">
        <f>'QMJHL Raw'!J431</f>
        <v>8</v>
      </c>
      <c r="W431" s="1">
        <f t="shared" si="85"/>
        <v>0.79505739320557201</v>
      </c>
      <c r="X431">
        <f>'QMJHL Raw'!G431</f>
        <v>7</v>
      </c>
      <c r="Y431" s="1">
        <f t="shared" si="86"/>
        <v>0.6956752190548755</v>
      </c>
      <c r="Z431">
        <f>'QMJHL Raw'!AJ431</f>
        <v>4</v>
      </c>
      <c r="AA431">
        <f>'QMJHL Raw'!AM431</f>
        <v>0</v>
      </c>
      <c r="AB431">
        <f>'QMJHL Raw'!AP431</f>
        <v>3</v>
      </c>
      <c r="AC431" s="1">
        <f t="shared" si="87"/>
        <v>4.7049049046013645</v>
      </c>
      <c r="AD431" s="1">
        <f t="shared" si="88"/>
        <v>0.46758367859155892</v>
      </c>
      <c r="AE431" s="1">
        <f t="shared" si="89"/>
        <v>16.279069767441861</v>
      </c>
      <c r="AF431" s="1">
        <f t="shared" si="90"/>
        <v>10.941639313026426</v>
      </c>
      <c r="AG431">
        <f>'QMJHL Raw'!AB431</f>
        <v>12.63</v>
      </c>
      <c r="AH431">
        <f>'QMJHL Raw'!AC431</f>
        <v>13.3</v>
      </c>
      <c r="AI431">
        <f>'QMJHL Raw'!AD431</f>
        <v>50.72</v>
      </c>
      <c r="AJ431">
        <f>'QMJHL Raw'!AE431</f>
        <v>53.2</v>
      </c>
    </row>
    <row r="432" spans="1:36" x14ac:dyDescent="0.2">
      <c r="A432" t="str">
        <f>'QMJHL Raw'!B432</f>
        <v>Samuel Houde</v>
      </c>
      <c r="B432" t="s">
        <v>1749</v>
      </c>
      <c r="C432" t="str">
        <f>'QMJHL Raw'!C432</f>
        <v>C</v>
      </c>
      <c r="D432" t="str">
        <f t="shared" si="78"/>
        <v>F</v>
      </c>
      <c r="E432" t="str">
        <f>IF(ISNUMBER(SEARCH("/",'QMJHL Raw'!D432)),"Multiple",'QMJHL Raw'!D432)</f>
        <v>CHI</v>
      </c>
      <c r="F432" s="2">
        <f ca="1">ROUNDDOWN('QMJHL Raw'!E432+((TODAY()-42993)/365),0)</f>
        <v>18</v>
      </c>
      <c r="G432">
        <f>'QMJHL Raw'!F432</f>
        <v>54</v>
      </c>
      <c r="H432" s="1">
        <f>'QMJHL Raw'!U432</f>
        <v>11.92</v>
      </c>
      <c r="I432" s="1">
        <f>'QMJHL Raw'!T432</f>
        <v>643.9</v>
      </c>
      <c r="J432">
        <f>'QMJHL Raw'!AH432</f>
        <v>24</v>
      </c>
      <c r="K432">
        <f>'QMJHL Raw'!AI432</f>
        <v>31</v>
      </c>
      <c r="L432" s="1">
        <f t="shared" si="79"/>
        <v>2.2363721074701042</v>
      </c>
      <c r="M432" s="1">
        <f t="shared" si="80"/>
        <v>2.8886473054822179</v>
      </c>
      <c r="N432">
        <f>'QMJHL Raw'!L432</f>
        <v>69</v>
      </c>
      <c r="O432" s="1">
        <f t="shared" si="81"/>
        <v>6.4295698089765487</v>
      </c>
      <c r="P432">
        <f>'QMJHL Raw'!AK432</f>
        <v>9</v>
      </c>
      <c r="Q432">
        <f>'QMJHL Raw'!AN432</f>
        <v>6</v>
      </c>
      <c r="R432">
        <f>'QMJHL Raw'!AQ432</f>
        <v>54</v>
      </c>
      <c r="S432" s="1">
        <f t="shared" si="82"/>
        <v>13.043478260869565</v>
      </c>
      <c r="T432" s="1">
        <f t="shared" si="83"/>
        <v>8.695652173913043</v>
      </c>
      <c r="U432" s="1">
        <f t="shared" si="84"/>
        <v>78.260869565217391</v>
      </c>
      <c r="V432">
        <f>'QMJHL Raw'!J432</f>
        <v>12</v>
      </c>
      <c r="W432" s="1">
        <f t="shared" si="85"/>
        <v>1.1181860537350521</v>
      </c>
      <c r="X432">
        <f>'QMJHL Raw'!G432</f>
        <v>8</v>
      </c>
      <c r="Y432" s="1">
        <f t="shared" si="86"/>
        <v>0.74545736915670147</v>
      </c>
      <c r="Z432">
        <f>'QMJHL Raw'!AJ432</f>
        <v>2</v>
      </c>
      <c r="AA432">
        <f>'QMJHL Raw'!AM432</f>
        <v>0</v>
      </c>
      <c r="AB432">
        <f>'QMJHL Raw'!AP432</f>
        <v>6</v>
      </c>
      <c r="AC432" s="1">
        <f t="shared" si="87"/>
        <v>6.7121732969733507</v>
      </c>
      <c r="AD432" s="1">
        <f t="shared" si="88"/>
        <v>0.62545488091070212</v>
      </c>
      <c r="AE432" s="1">
        <f t="shared" si="89"/>
        <v>11.594202898550725</v>
      </c>
      <c r="AF432" s="1">
        <f t="shared" si="90"/>
        <v>9.7277873869178997</v>
      </c>
      <c r="AG432">
        <f>'QMJHL Raw'!AB432</f>
        <v>13.07</v>
      </c>
      <c r="AH432">
        <f>'QMJHL Raw'!AC432</f>
        <v>13.15</v>
      </c>
      <c r="AI432">
        <f>'QMJHL Raw'!AD432</f>
        <v>48.58</v>
      </c>
      <c r="AJ432">
        <f>'QMJHL Raw'!AE432</f>
        <v>51.34</v>
      </c>
    </row>
    <row r="433" spans="1:36" x14ac:dyDescent="0.2">
      <c r="A433" t="str">
        <f>'QMJHL Raw'!B433</f>
        <v>Samuel Ianniciello</v>
      </c>
      <c r="B433" t="s">
        <v>1749</v>
      </c>
      <c r="C433" t="str">
        <f>'QMJHL Raw'!C433</f>
        <v>LW</v>
      </c>
      <c r="D433" t="str">
        <f t="shared" si="78"/>
        <v>F</v>
      </c>
      <c r="E433" t="str">
        <f>IF(ISNUMBER(SEARCH("/",'QMJHL Raw'!D433)),"Multiple",'QMJHL Raw'!D433)</f>
        <v>ROU</v>
      </c>
      <c r="F433" s="2">
        <f ca="1">ROUNDDOWN('QMJHL Raw'!E433+((TODAY()-42993)/365),0)</f>
        <v>17</v>
      </c>
      <c r="G433">
        <f>'QMJHL Raw'!F433</f>
        <v>45</v>
      </c>
      <c r="H433" s="1">
        <f>'QMJHL Raw'!U433</f>
        <v>7.39</v>
      </c>
      <c r="I433" s="1">
        <f>'QMJHL Raw'!T433</f>
        <v>332.48</v>
      </c>
      <c r="J433">
        <f>'QMJHL Raw'!AH433</f>
        <v>8</v>
      </c>
      <c r="K433">
        <f>'QMJHL Raw'!AI433</f>
        <v>11</v>
      </c>
      <c r="L433" s="1">
        <f t="shared" si="79"/>
        <v>1.4436958614051971</v>
      </c>
      <c r="M433" s="1">
        <f t="shared" si="80"/>
        <v>1.9850818094321461</v>
      </c>
      <c r="N433">
        <f>'QMJHL Raw'!L433</f>
        <v>37</v>
      </c>
      <c r="O433" s="1">
        <f t="shared" si="81"/>
        <v>6.6770933589990369</v>
      </c>
      <c r="P433">
        <f>'QMJHL Raw'!AK433</f>
        <v>1</v>
      </c>
      <c r="Q433">
        <f>'QMJHL Raw'!AN433</f>
        <v>9</v>
      </c>
      <c r="R433">
        <f>'QMJHL Raw'!AQ433</f>
        <v>27</v>
      </c>
      <c r="S433" s="1">
        <f t="shared" si="82"/>
        <v>2.7027027027027026</v>
      </c>
      <c r="T433" s="1">
        <f t="shared" si="83"/>
        <v>24.324324324324326</v>
      </c>
      <c r="U433" s="1">
        <f t="shared" si="84"/>
        <v>72.972972972972968</v>
      </c>
      <c r="V433">
        <f>'QMJHL Raw'!J433</f>
        <v>1</v>
      </c>
      <c r="W433" s="1">
        <f t="shared" si="85"/>
        <v>0.18046198267564964</v>
      </c>
      <c r="X433">
        <f>'QMJHL Raw'!G433</f>
        <v>1</v>
      </c>
      <c r="Y433" s="1">
        <f t="shared" si="86"/>
        <v>0.18046198267564964</v>
      </c>
      <c r="Z433">
        <f>'QMJHL Raw'!AJ433</f>
        <v>0</v>
      </c>
      <c r="AA433">
        <f>'QMJHL Raw'!AM433</f>
        <v>1</v>
      </c>
      <c r="AB433">
        <f>'QMJHL Raw'!AP433</f>
        <v>0</v>
      </c>
      <c r="AC433" s="1">
        <f t="shared" si="87"/>
        <v>3.5550261874280498</v>
      </c>
      <c r="AD433" s="1">
        <f t="shared" si="88"/>
        <v>0.64154707424712154</v>
      </c>
      <c r="AE433" s="1">
        <f t="shared" si="89"/>
        <v>2.7027027027027026</v>
      </c>
      <c r="AF433" s="1">
        <f t="shared" si="90"/>
        <v>9.6081788849406742</v>
      </c>
      <c r="AG433">
        <f>'QMJHL Raw'!AB433</f>
        <v>11.73</v>
      </c>
      <c r="AH433">
        <f>'QMJHL Raw'!AC433</f>
        <v>13.05</v>
      </c>
      <c r="AI433">
        <f>'QMJHL Raw'!AD433</f>
        <v>51.23</v>
      </c>
      <c r="AJ433">
        <f>'QMJHL Raw'!AE433</f>
        <v>46.43</v>
      </c>
    </row>
    <row r="434" spans="1:36" x14ac:dyDescent="0.2">
      <c r="A434" t="str">
        <f>'QMJHL Raw'!B434</f>
        <v>Samuel L'Italien</v>
      </c>
      <c r="B434" t="s">
        <v>1749</v>
      </c>
      <c r="C434" t="str">
        <f>'QMJHL Raw'!C434</f>
        <v>C</v>
      </c>
      <c r="D434" t="str">
        <f t="shared" si="78"/>
        <v>F</v>
      </c>
      <c r="E434" t="str">
        <f>IF(ISNUMBER(SEARCH("/",'QMJHL Raw'!D434)),"Multiple",'QMJHL Raw'!D434)</f>
        <v>BAT</v>
      </c>
      <c r="F434" s="2">
        <f ca="1">ROUNDDOWN('QMJHL Raw'!E434+((TODAY()-42993)/365),0)</f>
        <v>20</v>
      </c>
      <c r="G434">
        <f>'QMJHL Raw'!F434</f>
        <v>68</v>
      </c>
      <c r="H434" s="1">
        <f>'QMJHL Raw'!U434</f>
        <v>12.87</v>
      </c>
      <c r="I434" s="1">
        <f>'QMJHL Raw'!T434</f>
        <v>875.35</v>
      </c>
      <c r="J434">
        <f>'QMJHL Raw'!AH434</f>
        <v>51</v>
      </c>
      <c r="K434">
        <f>'QMJHL Raw'!AI434</f>
        <v>35</v>
      </c>
      <c r="L434" s="1">
        <f t="shared" si="79"/>
        <v>3.4957445593191294</v>
      </c>
      <c r="M434" s="1">
        <f t="shared" si="80"/>
        <v>2.3990403838464611</v>
      </c>
      <c r="N434">
        <f>'QMJHL Raw'!L434</f>
        <v>96</v>
      </c>
      <c r="O434" s="1">
        <f t="shared" si="81"/>
        <v>6.580225052836008</v>
      </c>
      <c r="P434">
        <f>'QMJHL Raw'!AK434</f>
        <v>12</v>
      </c>
      <c r="Q434">
        <f>'QMJHL Raw'!AN434</f>
        <v>16</v>
      </c>
      <c r="R434">
        <f>'QMJHL Raw'!AQ434</f>
        <v>68</v>
      </c>
      <c r="S434" s="1">
        <f t="shared" si="82"/>
        <v>12.5</v>
      </c>
      <c r="T434" s="1">
        <f t="shared" si="83"/>
        <v>16.666666666666664</v>
      </c>
      <c r="U434" s="1">
        <f t="shared" si="84"/>
        <v>70.833333333333343</v>
      </c>
      <c r="V434">
        <f>'QMJHL Raw'!J434</f>
        <v>20</v>
      </c>
      <c r="W434" s="1">
        <f t="shared" si="85"/>
        <v>1.3708802193408351</v>
      </c>
      <c r="X434">
        <f>'QMJHL Raw'!G434</f>
        <v>10</v>
      </c>
      <c r="Y434" s="1">
        <f t="shared" si="86"/>
        <v>0.68544010967041757</v>
      </c>
      <c r="Z434">
        <f>'QMJHL Raw'!AJ434</f>
        <v>5</v>
      </c>
      <c r="AA434">
        <f>'QMJHL Raw'!AM434</f>
        <v>2</v>
      </c>
      <c r="AB434">
        <f>'QMJHL Raw'!AP434</f>
        <v>3</v>
      </c>
      <c r="AC434" s="1">
        <f t="shared" si="87"/>
        <v>10.128322304487849</v>
      </c>
      <c r="AD434" s="1">
        <f t="shared" si="88"/>
        <v>0.69423583511654874</v>
      </c>
      <c r="AE434" s="1">
        <f t="shared" si="89"/>
        <v>10.416666666666668</v>
      </c>
      <c r="AF434" s="1">
        <f t="shared" si="90"/>
        <v>10.550335733841509</v>
      </c>
      <c r="AG434">
        <f>'QMJHL Raw'!AB434</f>
        <v>13.84</v>
      </c>
      <c r="AH434">
        <f>'QMJHL Raw'!AC434</f>
        <v>13.21</v>
      </c>
      <c r="AI434">
        <f>'QMJHL Raw'!AD434</f>
        <v>59.97</v>
      </c>
      <c r="AJ434">
        <f>'QMJHL Raw'!AE434</f>
        <v>48.44</v>
      </c>
    </row>
    <row r="435" spans="1:36" x14ac:dyDescent="0.2">
      <c r="A435" t="str">
        <f>'QMJHL Raw'!B435</f>
        <v>Samuel Leblanc</v>
      </c>
      <c r="B435" t="s">
        <v>1749</v>
      </c>
      <c r="C435" t="str">
        <f>'QMJHL Raw'!C435</f>
        <v>RW</v>
      </c>
      <c r="D435" t="str">
        <f t="shared" si="78"/>
        <v>F</v>
      </c>
      <c r="E435" t="str">
        <f>IF(ISNUMBER(SEARCH("/",'QMJHL Raw'!D435)),"Multiple",'QMJHL Raw'!D435)</f>
        <v>Multiple</v>
      </c>
      <c r="F435" s="2">
        <f ca="1">ROUNDDOWN('QMJHL Raw'!E435+((TODAY()-42993)/365),0)</f>
        <v>18</v>
      </c>
      <c r="G435">
        <f>'QMJHL Raw'!F435</f>
        <v>41</v>
      </c>
      <c r="H435" s="1">
        <f>'QMJHL Raw'!U435</f>
        <v>10.119999999999999</v>
      </c>
      <c r="I435" s="1">
        <f>'QMJHL Raw'!T435</f>
        <v>415.1</v>
      </c>
      <c r="J435">
        <f>'QMJHL Raw'!AH435</f>
        <v>11</v>
      </c>
      <c r="K435">
        <f>'QMJHL Raw'!AI435</f>
        <v>20</v>
      </c>
      <c r="L435" s="1">
        <f t="shared" si="79"/>
        <v>1.5899783184774754</v>
      </c>
      <c r="M435" s="1">
        <f t="shared" si="80"/>
        <v>2.8908696699590455</v>
      </c>
      <c r="N435">
        <f>'QMJHL Raw'!L435</f>
        <v>35</v>
      </c>
      <c r="O435" s="1">
        <f t="shared" si="81"/>
        <v>5.0590219224283297</v>
      </c>
      <c r="P435">
        <f>'QMJHL Raw'!AK435</f>
        <v>0</v>
      </c>
      <c r="Q435">
        <f>'QMJHL Raw'!AN435</f>
        <v>5</v>
      </c>
      <c r="R435">
        <f>'QMJHL Raw'!AQ435</f>
        <v>30</v>
      </c>
      <c r="S435" s="1">
        <f t="shared" si="82"/>
        <v>0</v>
      </c>
      <c r="T435" s="1">
        <f t="shared" si="83"/>
        <v>14.285714285714285</v>
      </c>
      <c r="U435" s="1">
        <f t="shared" si="84"/>
        <v>85.714285714285708</v>
      </c>
      <c r="V435">
        <f>'QMJHL Raw'!J435</f>
        <v>4</v>
      </c>
      <c r="W435" s="1">
        <f t="shared" si="85"/>
        <v>0.57817393399180916</v>
      </c>
      <c r="X435">
        <f>'QMJHL Raw'!G435</f>
        <v>3</v>
      </c>
      <c r="Y435" s="1">
        <f t="shared" si="86"/>
        <v>0.4336304504938569</v>
      </c>
      <c r="Z435">
        <f>'QMJHL Raw'!AJ435</f>
        <v>0</v>
      </c>
      <c r="AA435">
        <f>'QMJHL Raw'!AM435</f>
        <v>0</v>
      </c>
      <c r="AB435">
        <f>'QMJHL Raw'!AP435</f>
        <v>3</v>
      </c>
      <c r="AC435" s="1">
        <f t="shared" si="87"/>
        <v>2.7788725997492012</v>
      </c>
      <c r="AD435" s="1">
        <f t="shared" si="88"/>
        <v>0.40166792576476046</v>
      </c>
      <c r="AE435" s="1">
        <f t="shared" si="89"/>
        <v>8.5714285714285712</v>
      </c>
      <c r="AF435" s="1">
        <f t="shared" si="90"/>
        <v>7.9396359992834311</v>
      </c>
      <c r="AG435">
        <f>'QMJHL Raw'!AB435</f>
        <v>13.19</v>
      </c>
      <c r="AH435">
        <f>'QMJHL Raw'!AC435</f>
        <v>12.79</v>
      </c>
      <c r="AI435">
        <f>'QMJHL Raw'!AD435</f>
        <v>48.19</v>
      </c>
      <c r="AJ435">
        <f>'QMJHL Raw'!AE435</f>
        <v>51.12</v>
      </c>
    </row>
    <row r="436" spans="1:36" x14ac:dyDescent="0.2">
      <c r="A436" t="str">
        <f>'QMJHL Raw'!B436</f>
        <v>Samuel Meisenheimer</v>
      </c>
      <c r="B436" t="s">
        <v>1749</v>
      </c>
      <c r="C436" t="str">
        <f>'QMJHL Raw'!C436</f>
        <v>RW</v>
      </c>
      <c r="D436" t="str">
        <f t="shared" si="78"/>
        <v>F</v>
      </c>
      <c r="E436" t="str">
        <f>IF(ISNUMBER(SEARCH("/",'QMJHL Raw'!D436)),"Multiple",'QMJHL Raw'!D436)</f>
        <v>Multiple</v>
      </c>
      <c r="F436" s="2">
        <f ca="1">ROUNDDOWN('QMJHL Raw'!E436+((TODAY()-42993)/365),0)</f>
        <v>20</v>
      </c>
      <c r="G436">
        <f>'QMJHL Raw'!F436</f>
        <v>56</v>
      </c>
      <c r="H436" s="1">
        <f>'QMJHL Raw'!U436</f>
        <v>11.4</v>
      </c>
      <c r="I436" s="1">
        <f>'QMJHL Raw'!T436</f>
        <v>638.21</v>
      </c>
      <c r="J436">
        <f>'QMJHL Raw'!AH436</f>
        <v>27</v>
      </c>
      <c r="K436">
        <f>'QMJHL Raw'!AI436</f>
        <v>23</v>
      </c>
      <c r="L436" s="1">
        <f t="shared" si="79"/>
        <v>2.5383494461070808</v>
      </c>
      <c r="M436" s="1">
        <f t="shared" si="80"/>
        <v>2.1622976763134387</v>
      </c>
      <c r="N436">
        <f>'QMJHL Raw'!L436</f>
        <v>83</v>
      </c>
      <c r="O436" s="1">
        <f t="shared" si="81"/>
        <v>7.8030742232180632</v>
      </c>
      <c r="P436">
        <f>'QMJHL Raw'!AK436</f>
        <v>20</v>
      </c>
      <c r="Q436">
        <f>'QMJHL Raw'!AN436</f>
        <v>17</v>
      </c>
      <c r="R436">
        <f>'QMJHL Raw'!AQ436</f>
        <v>46</v>
      </c>
      <c r="S436" s="1">
        <f t="shared" si="82"/>
        <v>24.096385542168676</v>
      </c>
      <c r="T436" s="1">
        <f t="shared" si="83"/>
        <v>20.481927710843372</v>
      </c>
      <c r="U436" s="1">
        <f t="shared" si="84"/>
        <v>55.421686746987952</v>
      </c>
      <c r="V436">
        <f>'QMJHL Raw'!J436</f>
        <v>14</v>
      </c>
      <c r="W436" s="1">
        <f t="shared" si="85"/>
        <v>1.3161811942777455</v>
      </c>
      <c r="X436">
        <f>'QMJHL Raw'!G436</f>
        <v>7</v>
      </c>
      <c r="Y436" s="1">
        <f t="shared" si="86"/>
        <v>0.65809059713887275</v>
      </c>
      <c r="Z436">
        <f>'QMJHL Raw'!AJ436</f>
        <v>2</v>
      </c>
      <c r="AA436">
        <f>'QMJHL Raw'!AM436</f>
        <v>2</v>
      </c>
      <c r="AB436">
        <f>'QMJHL Raw'!AP436</f>
        <v>3</v>
      </c>
      <c r="AC436" s="1">
        <f t="shared" si="87"/>
        <v>10.92158687213059</v>
      </c>
      <c r="AD436" s="1">
        <f t="shared" si="88"/>
        <v>1.0267705180549276</v>
      </c>
      <c r="AE436" s="1">
        <f t="shared" si="89"/>
        <v>8.4337349397590362</v>
      </c>
      <c r="AF436" s="1">
        <f t="shared" si="90"/>
        <v>13.158538400157338</v>
      </c>
      <c r="AG436">
        <f>'QMJHL Raw'!AB436</f>
        <v>13.2</v>
      </c>
      <c r="AH436">
        <f>'QMJHL Raw'!AC436</f>
        <v>13.19</v>
      </c>
      <c r="AI436">
        <f>'QMJHL Raw'!AD436</f>
        <v>51.01</v>
      </c>
      <c r="AJ436">
        <f>'QMJHL Raw'!AE436</f>
        <v>49.92</v>
      </c>
    </row>
    <row r="437" spans="1:36" x14ac:dyDescent="0.2">
      <c r="A437" t="str">
        <f>'QMJHL Raw'!B437</f>
        <v>Samuel Naud</v>
      </c>
      <c r="B437" t="s">
        <v>1749</v>
      </c>
      <c r="C437" t="str">
        <f>'QMJHL Raw'!C437</f>
        <v>RW</v>
      </c>
      <c r="D437" t="str">
        <f t="shared" si="78"/>
        <v>F</v>
      </c>
      <c r="E437" t="str">
        <f>IF(ISNUMBER(SEARCH("/",'QMJHL Raw'!D437)),"Multiple",'QMJHL Raw'!D437)</f>
        <v>ROU</v>
      </c>
      <c r="F437" s="2">
        <f ca="1">ROUNDDOWN('QMJHL Raw'!E437+((TODAY()-42993)/365),0)</f>
        <v>18</v>
      </c>
      <c r="G437">
        <f>'QMJHL Raw'!F437</f>
        <v>60</v>
      </c>
      <c r="H437" s="1">
        <f>'QMJHL Raw'!U437</f>
        <v>10.34</v>
      </c>
      <c r="I437" s="1">
        <f>'QMJHL Raw'!T437</f>
        <v>620.6</v>
      </c>
      <c r="J437">
        <f>'QMJHL Raw'!AH437</f>
        <v>22</v>
      </c>
      <c r="K437">
        <f>'QMJHL Raw'!AI437</f>
        <v>26</v>
      </c>
      <c r="L437" s="1">
        <f t="shared" si="79"/>
        <v>2.1269738962294555</v>
      </c>
      <c r="M437" s="1">
        <f t="shared" si="80"/>
        <v>2.5136964228166288</v>
      </c>
      <c r="N437">
        <f>'QMJHL Raw'!L437</f>
        <v>89</v>
      </c>
      <c r="O437" s="1">
        <f t="shared" si="81"/>
        <v>8.6045762165646149</v>
      </c>
      <c r="P437">
        <f>'QMJHL Raw'!AK437</f>
        <v>7</v>
      </c>
      <c r="Q437">
        <f>'QMJHL Raw'!AN437</f>
        <v>9</v>
      </c>
      <c r="R437">
        <f>'QMJHL Raw'!AQ437</f>
        <v>73</v>
      </c>
      <c r="S437" s="1">
        <f t="shared" si="82"/>
        <v>7.8651685393258424</v>
      </c>
      <c r="T437" s="1">
        <f t="shared" si="83"/>
        <v>10.112359550561797</v>
      </c>
      <c r="U437" s="1">
        <f t="shared" si="84"/>
        <v>82.022471910112358</v>
      </c>
      <c r="V437">
        <f>'QMJHL Raw'!J437</f>
        <v>6</v>
      </c>
      <c r="W437" s="1">
        <f t="shared" si="85"/>
        <v>0.58008378988076059</v>
      </c>
      <c r="X437">
        <f>'QMJHL Raw'!G437</f>
        <v>3</v>
      </c>
      <c r="Y437" s="1">
        <f t="shared" si="86"/>
        <v>0.2900418949403803</v>
      </c>
      <c r="Z437">
        <f>'QMJHL Raw'!AJ437</f>
        <v>1</v>
      </c>
      <c r="AA437">
        <f>'QMJHL Raw'!AM437</f>
        <v>1</v>
      </c>
      <c r="AB437">
        <f>'QMJHL Raw'!AP437</f>
        <v>1</v>
      </c>
      <c r="AC437" s="1">
        <f t="shared" si="87"/>
        <v>7.9431122390063367</v>
      </c>
      <c r="AD437" s="1">
        <f t="shared" si="88"/>
        <v>0.76794510850850817</v>
      </c>
      <c r="AE437" s="1">
        <f t="shared" si="89"/>
        <v>3.3707865168539324</v>
      </c>
      <c r="AF437" s="1">
        <f t="shared" si="90"/>
        <v>8.9248452123666713</v>
      </c>
      <c r="AG437">
        <f>'QMJHL Raw'!AB437</f>
        <v>12.73</v>
      </c>
      <c r="AH437">
        <f>'QMJHL Raw'!AC437</f>
        <v>12.93</v>
      </c>
      <c r="AI437">
        <f>'QMJHL Raw'!AD437</f>
        <v>54.05</v>
      </c>
      <c r="AJ437">
        <f>'QMJHL Raw'!AE437</f>
        <v>47.81</v>
      </c>
    </row>
    <row r="438" spans="1:36" x14ac:dyDescent="0.2">
      <c r="A438" t="str">
        <f>'QMJHL Raw'!B438</f>
        <v>Samuel Poulin</v>
      </c>
      <c r="B438" t="s">
        <v>1749</v>
      </c>
      <c r="C438" t="str">
        <f>'QMJHL Raw'!C438</f>
        <v>LW</v>
      </c>
      <c r="D438" t="str">
        <f t="shared" si="78"/>
        <v>F</v>
      </c>
      <c r="E438" t="str">
        <f>IF(ISNUMBER(SEARCH("/",'QMJHL Raw'!D438)),"Multiple",'QMJHL Raw'!D438)</f>
        <v>SHE</v>
      </c>
      <c r="F438" s="2">
        <f ca="1">ROUNDDOWN('QMJHL Raw'!E438+((TODAY()-42993)/365),0)</f>
        <v>17</v>
      </c>
      <c r="G438">
        <f>'QMJHL Raw'!F438</f>
        <v>55</v>
      </c>
      <c r="H438" s="1">
        <f>'QMJHL Raw'!U438</f>
        <v>13.77</v>
      </c>
      <c r="I438" s="1">
        <f>'QMJHL Raw'!T438</f>
        <v>757.48</v>
      </c>
      <c r="J438">
        <f>'QMJHL Raw'!AH438</f>
        <v>43</v>
      </c>
      <c r="K438">
        <f>'QMJHL Raw'!AI438</f>
        <v>29</v>
      </c>
      <c r="L438" s="1">
        <f t="shared" si="79"/>
        <v>3.4060305222580136</v>
      </c>
      <c r="M438" s="1">
        <f t="shared" si="80"/>
        <v>2.2970903522205206</v>
      </c>
      <c r="N438">
        <f>'QMJHL Raw'!L438</f>
        <v>134</v>
      </c>
      <c r="O438" s="1">
        <f t="shared" si="81"/>
        <v>10.614141627501716</v>
      </c>
      <c r="P438">
        <f>'QMJHL Raw'!AK438</f>
        <v>12</v>
      </c>
      <c r="Q438">
        <f>'QMJHL Raw'!AN438</f>
        <v>34</v>
      </c>
      <c r="R438">
        <f>'QMJHL Raw'!AQ438</f>
        <v>88</v>
      </c>
      <c r="S438" s="1">
        <f t="shared" si="82"/>
        <v>8.9552238805970141</v>
      </c>
      <c r="T438" s="1">
        <f t="shared" si="83"/>
        <v>25.373134328358208</v>
      </c>
      <c r="U438" s="1">
        <f t="shared" si="84"/>
        <v>65.671641791044777</v>
      </c>
      <c r="V438">
        <f>'QMJHL Raw'!J438</f>
        <v>28</v>
      </c>
      <c r="W438" s="1">
        <f t="shared" si="85"/>
        <v>2.2178803400749851</v>
      </c>
      <c r="X438">
        <f>'QMJHL Raw'!G438</f>
        <v>12</v>
      </c>
      <c r="Y438" s="1">
        <f t="shared" si="86"/>
        <v>0.9505201457464223</v>
      </c>
      <c r="Z438">
        <f>'QMJHL Raw'!AJ438</f>
        <v>1</v>
      </c>
      <c r="AA438">
        <f>'QMJHL Raw'!AM438</f>
        <v>5</v>
      </c>
      <c r="AB438">
        <f>'QMJHL Raw'!AP438</f>
        <v>6</v>
      </c>
      <c r="AC438" s="1">
        <f t="shared" si="87"/>
        <v>14.602752777149782</v>
      </c>
      <c r="AD438" s="1">
        <f t="shared" si="88"/>
        <v>1.1566842248362821</v>
      </c>
      <c r="AE438" s="1">
        <f t="shared" si="89"/>
        <v>8.9552238805970141</v>
      </c>
      <c r="AF438" s="1">
        <f t="shared" si="90"/>
        <v>10.897576699365509</v>
      </c>
      <c r="AG438">
        <f>'QMJHL Raw'!AB438</f>
        <v>13.84</v>
      </c>
      <c r="AH438">
        <f>'QMJHL Raw'!AC438</f>
        <v>13.34</v>
      </c>
      <c r="AI438">
        <f>'QMJHL Raw'!AD438</f>
        <v>52.76</v>
      </c>
      <c r="AJ438">
        <f>'QMJHL Raw'!AE438</f>
        <v>50.91</v>
      </c>
    </row>
    <row r="439" spans="1:36" x14ac:dyDescent="0.2">
      <c r="A439" t="str">
        <f>'QMJHL Raw'!B439</f>
        <v>Samuel Regis</v>
      </c>
      <c r="B439" t="s">
        <v>1749</v>
      </c>
      <c r="C439" t="str">
        <f>'QMJHL Raw'!C439</f>
        <v>D</v>
      </c>
      <c r="D439" t="str">
        <f t="shared" si="78"/>
        <v>D</v>
      </c>
      <c r="E439" t="str">
        <f>IF(ISNUMBER(SEARCH("/",'QMJHL Raw'!D439)),"Multiple",'QMJHL Raw'!D439)</f>
        <v>ROU</v>
      </c>
      <c r="F439" s="2">
        <f ca="1">ROUNDDOWN('QMJHL Raw'!E439+((TODAY()-42993)/365),0)</f>
        <v>16</v>
      </c>
      <c r="G439">
        <f>'QMJHL Raw'!F439</f>
        <v>2</v>
      </c>
      <c r="H439" s="1">
        <f>'QMJHL Raw'!U439</f>
        <v>10.86</v>
      </c>
      <c r="I439" s="1">
        <f>'QMJHL Raw'!T439</f>
        <v>21.71</v>
      </c>
      <c r="J439">
        <f>'QMJHL Raw'!AH439</f>
        <v>0</v>
      </c>
      <c r="K439">
        <f>'QMJHL Raw'!AI439</f>
        <v>2</v>
      </c>
      <c r="L439" s="1">
        <f t="shared" si="79"/>
        <v>0</v>
      </c>
      <c r="M439" s="1">
        <f t="shared" si="80"/>
        <v>5.5274067250115149</v>
      </c>
      <c r="N439">
        <f>'QMJHL Raw'!L439</f>
        <v>2</v>
      </c>
      <c r="O439" s="1">
        <f t="shared" si="81"/>
        <v>5.5274067250115149</v>
      </c>
      <c r="P439">
        <f>'QMJHL Raw'!AK439</f>
        <v>0</v>
      </c>
      <c r="Q439">
        <f>'QMJHL Raw'!AN439</f>
        <v>0</v>
      </c>
      <c r="R439">
        <f>'QMJHL Raw'!AQ439</f>
        <v>2</v>
      </c>
      <c r="S439" s="1">
        <f t="shared" si="82"/>
        <v>0</v>
      </c>
      <c r="T439" s="1">
        <f t="shared" si="83"/>
        <v>0</v>
      </c>
      <c r="U439" s="1">
        <f t="shared" si="84"/>
        <v>100</v>
      </c>
      <c r="V439">
        <f>'QMJHL Raw'!J439</f>
        <v>0</v>
      </c>
      <c r="W439" s="1">
        <f t="shared" si="85"/>
        <v>0</v>
      </c>
      <c r="X439">
        <f>'QMJHL Raw'!G439</f>
        <v>0</v>
      </c>
      <c r="Y439" s="1">
        <f t="shared" si="86"/>
        <v>0</v>
      </c>
      <c r="Z439">
        <f>'QMJHL Raw'!AJ439</f>
        <v>0</v>
      </c>
      <c r="AA439">
        <f>'QMJHL Raw'!AM439</f>
        <v>0</v>
      </c>
      <c r="AB439">
        <f>'QMJHL Raw'!AP439</f>
        <v>0</v>
      </c>
      <c r="AC439" s="1">
        <f t="shared" si="87"/>
        <v>0.12567070196443617</v>
      </c>
      <c r="AD439" s="1">
        <f t="shared" si="88"/>
        <v>0.34731654158757114</v>
      </c>
      <c r="AE439" s="1">
        <f t="shared" si="89"/>
        <v>0</v>
      </c>
      <c r="AF439" s="1">
        <f t="shared" si="90"/>
        <v>6.2835350982218081</v>
      </c>
      <c r="AG439">
        <f>'QMJHL Raw'!AB439</f>
        <v>10.92</v>
      </c>
      <c r="AH439">
        <f>'QMJHL Raw'!AC439</f>
        <v>15.04</v>
      </c>
      <c r="AI439">
        <f>'QMJHL Raw'!AD439</f>
        <v>42.26</v>
      </c>
      <c r="AJ439">
        <f>'QMJHL Raw'!AE439</f>
        <v>57.29</v>
      </c>
    </row>
    <row r="440" spans="1:36" x14ac:dyDescent="0.2">
      <c r="A440" t="str">
        <f>'QMJHL Raw'!B440</f>
        <v>Sasha Chmelevski</v>
      </c>
      <c r="B440" t="s">
        <v>1749</v>
      </c>
      <c r="C440" t="str">
        <f>'QMJHL Raw'!C440</f>
        <v>C</v>
      </c>
      <c r="D440" t="str">
        <f t="shared" si="78"/>
        <v>F</v>
      </c>
      <c r="E440" t="str">
        <f>IF(ISNUMBER(SEARCH("/",'QMJHL Raw'!D440)),"Multiple",'QMJHL Raw'!D440)</f>
        <v>OTT</v>
      </c>
      <c r="F440" s="2">
        <f ca="1">ROUNDDOWN('QMJHL Raw'!E440+((TODAY()-42993)/365),0)</f>
        <v>18</v>
      </c>
      <c r="G440">
        <f>'QMJHL Raw'!F440</f>
        <v>2</v>
      </c>
      <c r="H440" s="1">
        <f>'QMJHL Raw'!U440</f>
        <v>11.66</v>
      </c>
      <c r="I440" s="1">
        <f>'QMJHL Raw'!T440</f>
        <v>23.32</v>
      </c>
      <c r="J440">
        <f>'QMJHL Raw'!AH440</f>
        <v>0</v>
      </c>
      <c r="K440">
        <f>'QMJHL Raw'!AI440</f>
        <v>2</v>
      </c>
      <c r="L440" s="1">
        <f t="shared" si="79"/>
        <v>0</v>
      </c>
      <c r="M440" s="1">
        <f t="shared" si="80"/>
        <v>5.1457975986277873</v>
      </c>
      <c r="N440">
        <f>'QMJHL Raw'!L440</f>
        <v>4</v>
      </c>
      <c r="O440" s="1">
        <f t="shared" si="81"/>
        <v>10.291595197255575</v>
      </c>
      <c r="P440">
        <f>'QMJHL Raw'!AK440</f>
        <v>0</v>
      </c>
      <c r="Q440">
        <f>'QMJHL Raw'!AN440</f>
        <v>0</v>
      </c>
      <c r="R440">
        <f>'QMJHL Raw'!AQ440</f>
        <v>4</v>
      </c>
      <c r="S440" s="1">
        <f t="shared" si="82"/>
        <v>0</v>
      </c>
      <c r="T440" s="1">
        <f t="shared" si="83"/>
        <v>0</v>
      </c>
      <c r="U440" s="1">
        <f t="shared" si="84"/>
        <v>100</v>
      </c>
      <c r="V440">
        <f>'QMJHL Raw'!J440</f>
        <v>0</v>
      </c>
      <c r="W440" s="1">
        <f t="shared" si="85"/>
        <v>0</v>
      </c>
      <c r="X440">
        <f>'QMJHL Raw'!G440</f>
        <v>0</v>
      </c>
      <c r="Y440" s="1">
        <f t="shared" si="86"/>
        <v>0</v>
      </c>
      <c r="Z440">
        <f>'QMJHL Raw'!AJ440</f>
        <v>0</v>
      </c>
      <c r="AA440">
        <f>'QMJHL Raw'!AM440</f>
        <v>0</v>
      </c>
      <c r="AB440">
        <f>'QMJHL Raw'!AP440</f>
        <v>0</v>
      </c>
      <c r="AC440" s="1">
        <f t="shared" si="87"/>
        <v>0.25134140392887233</v>
      </c>
      <c r="AD440" s="1">
        <f t="shared" si="88"/>
        <v>0.646675996386464</v>
      </c>
      <c r="AE440" s="1">
        <f t="shared" si="89"/>
        <v>0</v>
      </c>
      <c r="AF440" s="1">
        <f t="shared" si="90"/>
        <v>6.2835350982218081</v>
      </c>
      <c r="AG440">
        <f>'QMJHL Raw'!AB440</f>
        <v>22.03</v>
      </c>
      <c r="AH440">
        <f>'QMJHL Raw'!AC440</f>
        <v>13.77</v>
      </c>
      <c r="AI440">
        <f>'QMJHL Raw'!AD440</f>
        <v>19.579999999999998</v>
      </c>
      <c r="AJ440">
        <f>'QMJHL Raw'!AE440</f>
        <v>59.39</v>
      </c>
    </row>
    <row r="441" spans="1:36" x14ac:dyDescent="0.2">
      <c r="A441" t="str">
        <f>'QMJHL Raw'!B441</f>
        <v>Sean Stewart</v>
      </c>
      <c r="B441" t="s">
        <v>1749</v>
      </c>
      <c r="C441" t="str">
        <f>'QMJHL Raw'!C441</f>
        <v>D</v>
      </c>
      <c r="D441" t="str">
        <f>IF(C441="D",C441,"F")</f>
        <v>D</v>
      </c>
      <c r="E441" t="str">
        <f>IF(ISNUMBER(SEARCH("/",'QMJHL Raw'!D441)),"Multiple",'QMJHL Raw'!D441)</f>
        <v>MON</v>
      </c>
      <c r="F441" s="2">
        <f ca="1">ROUNDDOWN('QMJHL Raw'!E441+((TODAY()-42993)/365),0)</f>
        <v>16</v>
      </c>
      <c r="G441">
        <f>'QMJHL Raw'!F441</f>
        <v>2</v>
      </c>
      <c r="H441" s="1">
        <f>'QMJHL Raw'!U441</f>
        <v>7.02</v>
      </c>
      <c r="I441" s="1">
        <f>'QMJHL Raw'!T441</f>
        <v>14.05</v>
      </c>
      <c r="J441">
        <f>'QMJHL Raw'!AH441</f>
        <v>1</v>
      </c>
      <c r="K441">
        <f>'QMJHL Raw'!AI441</f>
        <v>0</v>
      </c>
      <c r="L441" s="1">
        <f>J441/I441*60</f>
        <v>4.2704626334519569</v>
      </c>
      <c r="M441" s="1">
        <f>K441/I441*60</f>
        <v>0</v>
      </c>
      <c r="N441">
        <f>'QMJHL Raw'!L441</f>
        <v>1</v>
      </c>
      <c r="O441" s="1">
        <f t="shared" si="81"/>
        <v>4.2704626334519569</v>
      </c>
      <c r="P441">
        <f>'QMJHL Raw'!AK441</f>
        <v>0</v>
      </c>
      <c r="Q441">
        <f>'QMJHL Raw'!AN441</f>
        <v>0</v>
      </c>
      <c r="R441">
        <f>'QMJHL Raw'!AQ441</f>
        <v>1</v>
      </c>
      <c r="S441" s="1">
        <f t="shared" si="82"/>
        <v>0</v>
      </c>
      <c r="T441" s="1">
        <f t="shared" si="83"/>
        <v>0</v>
      </c>
      <c r="U441" s="1">
        <f t="shared" si="84"/>
        <v>100</v>
      </c>
      <c r="V441">
        <f>'QMJHL Raw'!J441</f>
        <v>0</v>
      </c>
      <c r="W441" s="1">
        <f t="shared" si="85"/>
        <v>0</v>
      </c>
      <c r="X441">
        <f>'QMJHL Raw'!G441</f>
        <v>0</v>
      </c>
      <c r="Y441" s="1">
        <f t="shared" si="86"/>
        <v>0</v>
      </c>
      <c r="Z441">
        <f>'QMJHL Raw'!AJ441</f>
        <v>0</v>
      </c>
      <c r="AA441">
        <f>'QMJHL Raw'!AM441</f>
        <v>0</v>
      </c>
      <c r="AB441">
        <f>'QMJHL Raw'!AP441</f>
        <v>0</v>
      </c>
      <c r="AC441" s="1">
        <f t="shared" si="87"/>
        <v>6.2835350982218083E-2</v>
      </c>
      <c r="AD441" s="1">
        <f t="shared" si="88"/>
        <v>0.26833601842940102</v>
      </c>
      <c r="AE441" s="1">
        <f t="shared" si="89"/>
        <v>0</v>
      </c>
      <c r="AF441" s="1">
        <f t="shared" si="90"/>
        <v>6.2835350982218081</v>
      </c>
      <c r="AG441">
        <f>'QMJHL Raw'!AB441</f>
        <v>12.72</v>
      </c>
      <c r="AH441">
        <f>'QMJHL Raw'!AC441</f>
        <v>12.16</v>
      </c>
      <c r="AI441">
        <f>'QMJHL Raw'!AD441</f>
        <v>47.4</v>
      </c>
      <c r="AJ441">
        <f>'QMJHL Raw'!AE441</f>
        <v>45.86</v>
      </c>
    </row>
    <row r="442" spans="1:36" x14ac:dyDescent="0.2">
      <c r="A442" t="str">
        <f>'QMJHL Raw'!B442</f>
        <v>Shaun Miller</v>
      </c>
      <c r="B442" t="s">
        <v>1749</v>
      </c>
      <c r="C442" t="str">
        <f>'QMJHL Raw'!C442</f>
        <v>RW</v>
      </c>
      <c r="D442" t="str">
        <f t="shared" ref="D442:D469" si="91">IF(C442="D",C442,"F")</f>
        <v>F</v>
      </c>
      <c r="E442" t="str">
        <f>IF(ISNUMBER(SEARCH("/",'QMJHL Raw'!D442)),"Multiple",'QMJHL Raw'!D442)</f>
        <v>Multiple</v>
      </c>
      <c r="F442" s="2">
        <f ca="1">ROUNDDOWN('QMJHL Raw'!E442+((TODAY()-42993)/365),0)</f>
        <v>18</v>
      </c>
      <c r="G442">
        <f>'QMJHL Raw'!F442</f>
        <v>47</v>
      </c>
      <c r="H442" s="1">
        <f>'QMJHL Raw'!U442</f>
        <v>12.7</v>
      </c>
      <c r="I442" s="1">
        <f>'QMJHL Raw'!T442</f>
        <v>596.66999999999996</v>
      </c>
      <c r="J442">
        <f>'QMJHL Raw'!AH442</f>
        <v>28</v>
      </c>
      <c r="K442">
        <f>'QMJHL Raw'!AI442</f>
        <v>28</v>
      </c>
      <c r="L442" s="1">
        <f t="shared" ref="L442:L469" si="92">J442/I442*60</f>
        <v>2.8156267283422998</v>
      </c>
      <c r="M442" s="1">
        <f t="shared" ref="M442:M469" si="93">K442/I442*60</f>
        <v>2.8156267283422998</v>
      </c>
      <c r="N442">
        <f>'QMJHL Raw'!L442</f>
        <v>79</v>
      </c>
      <c r="O442" s="1">
        <f t="shared" si="81"/>
        <v>7.9440896978229167</v>
      </c>
      <c r="P442">
        <f>'QMJHL Raw'!AK442</f>
        <v>7</v>
      </c>
      <c r="Q442">
        <f>'QMJHL Raw'!AN442</f>
        <v>12</v>
      </c>
      <c r="R442">
        <f>'QMJHL Raw'!AQ442</f>
        <v>60</v>
      </c>
      <c r="S442" s="1">
        <f t="shared" si="82"/>
        <v>8.8607594936708853</v>
      </c>
      <c r="T442" s="1">
        <f t="shared" si="83"/>
        <v>15.18987341772152</v>
      </c>
      <c r="U442" s="1">
        <f t="shared" si="84"/>
        <v>75.949367088607602</v>
      </c>
      <c r="V442">
        <f>'QMJHL Raw'!J442</f>
        <v>15</v>
      </c>
      <c r="W442" s="1">
        <f t="shared" si="85"/>
        <v>1.5083714616119464</v>
      </c>
      <c r="X442">
        <f>'QMJHL Raw'!G442</f>
        <v>5</v>
      </c>
      <c r="Y442" s="1">
        <f t="shared" si="86"/>
        <v>0.50279048720398212</v>
      </c>
      <c r="Z442">
        <f>'QMJHL Raw'!AJ442</f>
        <v>1</v>
      </c>
      <c r="AA442">
        <f>'QMJHL Raw'!AM442</f>
        <v>2</v>
      </c>
      <c r="AB442">
        <f>'QMJHL Raw'!AP442</f>
        <v>2</v>
      </c>
      <c r="AC442" s="1">
        <f t="shared" si="87"/>
        <v>7.6625399184070968</v>
      </c>
      <c r="AD442" s="1">
        <f t="shared" si="88"/>
        <v>0.77053043575917313</v>
      </c>
      <c r="AE442" s="1">
        <f t="shared" si="89"/>
        <v>6.3291139240506329</v>
      </c>
      <c r="AF442" s="1">
        <f t="shared" si="90"/>
        <v>9.6994176182368328</v>
      </c>
      <c r="AG442">
        <f>'QMJHL Raw'!AB442</f>
        <v>12.83</v>
      </c>
      <c r="AH442">
        <f>'QMJHL Raw'!AC442</f>
        <v>12.98</v>
      </c>
      <c r="AI442">
        <f>'QMJHL Raw'!AD442</f>
        <v>49.56</v>
      </c>
      <c r="AJ442">
        <f>'QMJHL Raw'!AE442</f>
        <v>49.71</v>
      </c>
    </row>
    <row r="443" spans="1:36" x14ac:dyDescent="0.2">
      <c r="A443" t="str">
        <f>'QMJHL Raw'!B443</f>
        <v>Shaw Boomhower</v>
      </c>
      <c r="B443" t="s">
        <v>1749</v>
      </c>
      <c r="C443" t="str">
        <f>'QMJHL Raw'!C443</f>
        <v>C</v>
      </c>
      <c r="D443" t="str">
        <f t="shared" si="91"/>
        <v>F</v>
      </c>
      <c r="E443" t="str">
        <f>IF(ISNUMBER(SEARCH("/",'QMJHL Raw'!D443)),"Multiple",'QMJHL Raw'!D443)</f>
        <v>OTT</v>
      </c>
      <c r="F443" s="2">
        <f ca="1">ROUNDDOWN('QMJHL Raw'!E443+((TODAY()-42993)/365),0)</f>
        <v>2017</v>
      </c>
      <c r="G443">
        <f>'QMJHL Raw'!F443</f>
        <v>1</v>
      </c>
      <c r="H443" s="1">
        <f>'QMJHL Raw'!U443</f>
        <v>10.119999999999999</v>
      </c>
      <c r="I443" s="1">
        <f>'QMJHL Raw'!T443</f>
        <v>10.119999999999999</v>
      </c>
      <c r="J443">
        <f>'QMJHL Raw'!AH443</f>
        <v>1</v>
      </c>
      <c r="K443">
        <f>'QMJHL Raw'!AI443</f>
        <v>0</v>
      </c>
      <c r="L443" s="1">
        <f t="shared" si="92"/>
        <v>5.9288537549407119</v>
      </c>
      <c r="M443" s="1">
        <f t="shared" si="93"/>
        <v>0</v>
      </c>
      <c r="N443">
        <f>'QMJHL Raw'!L443</f>
        <v>0</v>
      </c>
      <c r="O443" s="1">
        <f t="shared" si="81"/>
        <v>0</v>
      </c>
      <c r="P443">
        <f>'QMJHL Raw'!AK443</f>
        <v>0</v>
      </c>
      <c r="Q443">
        <f>'QMJHL Raw'!AN443</f>
        <v>0</v>
      </c>
      <c r="R443">
        <f>'QMJHL Raw'!AQ443</f>
        <v>0</v>
      </c>
      <c r="S443" s="1" t="e">
        <f t="shared" si="82"/>
        <v>#DIV/0!</v>
      </c>
      <c r="T443" s="1" t="e">
        <f t="shared" si="83"/>
        <v>#DIV/0!</v>
      </c>
      <c r="U443" s="1" t="e">
        <f t="shared" si="84"/>
        <v>#DIV/0!</v>
      </c>
      <c r="V443">
        <f>'QMJHL Raw'!J443</f>
        <v>1</v>
      </c>
      <c r="W443" s="1">
        <f t="shared" si="85"/>
        <v>5.9288537549407119</v>
      </c>
      <c r="X443">
        <f>'QMJHL Raw'!G443</f>
        <v>0</v>
      </c>
      <c r="Y443" s="1">
        <f t="shared" si="86"/>
        <v>0</v>
      </c>
      <c r="Z443">
        <f>'QMJHL Raw'!AJ443</f>
        <v>0</v>
      </c>
      <c r="AA443">
        <f>'QMJHL Raw'!AM443</f>
        <v>0</v>
      </c>
      <c r="AB443">
        <f>'QMJHL Raw'!AP443</f>
        <v>0</v>
      </c>
      <c r="AC443" s="1">
        <f t="shared" si="87"/>
        <v>0</v>
      </c>
      <c r="AD443" s="1">
        <f t="shared" si="88"/>
        <v>0</v>
      </c>
      <c r="AE443" s="1" t="e">
        <f t="shared" si="89"/>
        <v>#DIV/0!</v>
      </c>
      <c r="AF443" s="1" t="e">
        <f t="shared" si="90"/>
        <v>#DIV/0!</v>
      </c>
      <c r="AG443">
        <f>'QMJHL Raw'!AB443</f>
        <v>16.71</v>
      </c>
      <c r="AH443">
        <f>'QMJHL Raw'!AC443</f>
        <v>11.01</v>
      </c>
      <c r="AI443">
        <f>'QMJHL Raw'!AD443</f>
        <v>87.5</v>
      </c>
      <c r="AJ443">
        <f>'QMJHL Raw'!AE443</f>
        <v>46.41</v>
      </c>
    </row>
    <row r="444" spans="1:36" x14ac:dyDescent="0.2">
      <c r="A444" t="str">
        <f>'QMJHL Raw'!B444</f>
        <v>Shawn Boudrias</v>
      </c>
      <c r="B444" t="s">
        <v>1749</v>
      </c>
      <c r="C444" t="str">
        <f>'QMJHL Raw'!C444</f>
        <v>RW</v>
      </c>
      <c r="D444" t="str">
        <f t="shared" si="91"/>
        <v>F</v>
      </c>
      <c r="E444" t="str">
        <f>IF(ISNUMBER(SEARCH("/",'QMJHL Raw'!D444)),"Multiple",'QMJHL Raw'!D444)</f>
        <v>GAT</v>
      </c>
      <c r="F444" s="2">
        <f ca="1">ROUNDDOWN('QMJHL Raw'!E444+((TODAY()-42993)/365),0)</f>
        <v>18</v>
      </c>
      <c r="G444">
        <f>'QMJHL Raw'!F444</f>
        <v>60</v>
      </c>
      <c r="H444" s="1">
        <f>'QMJHL Raw'!U444</f>
        <v>14.46</v>
      </c>
      <c r="I444" s="1">
        <f>'QMJHL Raw'!T444</f>
        <v>867.6</v>
      </c>
      <c r="J444">
        <f>'QMJHL Raw'!AH444</f>
        <v>45</v>
      </c>
      <c r="K444">
        <f>'QMJHL Raw'!AI444</f>
        <v>33</v>
      </c>
      <c r="L444" s="1">
        <f t="shared" si="92"/>
        <v>3.1120331950207465</v>
      </c>
      <c r="M444" s="1">
        <f t="shared" si="93"/>
        <v>2.2821576763485476</v>
      </c>
      <c r="N444">
        <f>'QMJHL Raw'!L444</f>
        <v>144</v>
      </c>
      <c r="O444" s="1">
        <f t="shared" si="81"/>
        <v>9.9585062240663902</v>
      </c>
      <c r="P444">
        <f>'QMJHL Raw'!AK444</f>
        <v>21</v>
      </c>
      <c r="Q444">
        <f>'QMJHL Raw'!AN444</f>
        <v>40</v>
      </c>
      <c r="R444">
        <f>'QMJHL Raw'!AQ444</f>
        <v>83</v>
      </c>
      <c r="S444" s="1">
        <f t="shared" si="82"/>
        <v>14.583333333333334</v>
      </c>
      <c r="T444" s="1">
        <f t="shared" si="83"/>
        <v>27.777777777777779</v>
      </c>
      <c r="U444" s="1">
        <f t="shared" si="84"/>
        <v>57.638888888888886</v>
      </c>
      <c r="V444">
        <f>'QMJHL Raw'!J444</f>
        <v>29</v>
      </c>
      <c r="W444" s="1">
        <f t="shared" si="85"/>
        <v>2.0055325034578146</v>
      </c>
      <c r="X444">
        <f>'QMJHL Raw'!G444</f>
        <v>18</v>
      </c>
      <c r="Y444" s="1">
        <f t="shared" si="86"/>
        <v>1.2448132780082988</v>
      </c>
      <c r="Z444">
        <f>'QMJHL Raw'!AJ444</f>
        <v>7</v>
      </c>
      <c r="AA444">
        <f>'QMJHL Raw'!AM444</f>
        <v>8</v>
      </c>
      <c r="AB444">
        <f>'QMJHL Raw'!AP444</f>
        <v>3</v>
      </c>
      <c r="AC444" s="1">
        <f t="shared" si="87"/>
        <v>17.607640366172266</v>
      </c>
      <c r="AD444" s="1">
        <f t="shared" si="88"/>
        <v>1.2176791401225633</v>
      </c>
      <c r="AE444" s="1">
        <f t="shared" si="89"/>
        <v>12.5</v>
      </c>
      <c r="AF444" s="1">
        <f t="shared" si="90"/>
        <v>12.227528032064072</v>
      </c>
      <c r="AG444">
        <f>'QMJHL Raw'!AB444</f>
        <v>13.17</v>
      </c>
      <c r="AH444">
        <f>'QMJHL Raw'!AC444</f>
        <v>13.75</v>
      </c>
      <c r="AI444">
        <f>'QMJHL Raw'!AD444</f>
        <v>53.32</v>
      </c>
      <c r="AJ444">
        <f>'QMJHL Raw'!AE444</f>
        <v>49.44</v>
      </c>
    </row>
    <row r="445" spans="1:36" x14ac:dyDescent="0.2">
      <c r="A445" t="str">
        <f>'QMJHL Raw'!B445</f>
        <v>Shawn Element</v>
      </c>
      <c r="B445" t="s">
        <v>1749</v>
      </c>
      <c r="C445" t="str">
        <f>'QMJHL Raw'!C445</f>
        <v>RW</v>
      </c>
      <c r="D445" t="str">
        <f t="shared" si="91"/>
        <v>F</v>
      </c>
      <c r="E445" t="str">
        <f>IF(ISNUMBER(SEARCH("/",'QMJHL Raw'!D445)),"Multiple",'QMJHL Raw'!D445)</f>
        <v>BAC</v>
      </c>
      <c r="F445" s="2">
        <f ca="1">ROUNDDOWN('QMJHL Raw'!E445+((TODAY()-42993)/365),0)</f>
        <v>18</v>
      </c>
      <c r="G445">
        <f>'QMJHL Raw'!F445</f>
        <v>62</v>
      </c>
      <c r="H445" s="1">
        <f>'QMJHL Raw'!U445</f>
        <v>10.69</v>
      </c>
      <c r="I445" s="1">
        <f>'QMJHL Raw'!T445</f>
        <v>663.07</v>
      </c>
      <c r="J445">
        <f>'QMJHL Raw'!AH445</f>
        <v>20</v>
      </c>
      <c r="K445">
        <f>'QMJHL Raw'!AI445</f>
        <v>38</v>
      </c>
      <c r="L445" s="1">
        <f t="shared" si="92"/>
        <v>1.8097636750267692</v>
      </c>
      <c r="M445" s="1">
        <f t="shared" si="93"/>
        <v>3.4385509825508618</v>
      </c>
      <c r="N445">
        <f>'QMJHL Raw'!L445</f>
        <v>86</v>
      </c>
      <c r="O445" s="1">
        <f t="shared" si="81"/>
        <v>7.7819838026151071</v>
      </c>
      <c r="P445">
        <f>'QMJHL Raw'!AK445</f>
        <v>11</v>
      </c>
      <c r="Q445">
        <f>'QMJHL Raw'!AN445</f>
        <v>8</v>
      </c>
      <c r="R445">
        <f>'QMJHL Raw'!AQ445</f>
        <v>67</v>
      </c>
      <c r="S445" s="1">
        <f t="shared" si="82"/>
        <v>12.790697674418606</v>
      </c>
      <c r="T445" s="1">
        <f t="shared" si="83"/>
        <v>9.3023255813953494</v>
      </c>
      <c r="U445" s="1">
        <f t="shared" si="84"/>
        <v>77.906976744186053</v>
      </c>
      <c r="V445">
        <f>'QMJHL Raw'!J445</f>
        <v>12</v>
      </c>
      <c r="W445" s="1">
        <f t="shared" si="85"/>
        <v>1.0858582050160615</v>
      </c>
      <c r="X445">
        <f>'QMJHL Raw'!G445</f>
        <v>5</v>
      </c>
      <c r="Y445" s="1">
        <f t="shared" si="86"/>
        <v>0.45244091875669229</v>
      </c>
      <c r="Z445">
        <f>'QMJHL Raw'!AJ445</f>
        <v>3</v>
      </c>
      <c r="AA445">
        <f>'QMJHL Raw'!AM445</f>
        <v>1</v>
      </c>
      <c r="AB445">
        <f>'QMJHL Raw'!AP445</f>
        <v>1</v>
      </c>
      <c r="AC445" s="1">
        <f t="shared" si="87"/>
        <v>8.3857776566540014</v>
      </c>
      <c r="AD445" s="1">
        <f t="shared" si="88"/>
        <v>0.75881378949317579</v>
      </c>
      <c r="AE445" s="1">
        <f t="shared" si="89"/>
        <v>5.8139534883720927</v>
      </c>
      <c r="AF445" s="1">
        <f t="shared" si="90"/>
        <v>9.7509042519232558</v>
      </c>
      <c r="AG445">
        <f>'QMJHL Raw'!AB445</f>
        <v>12.75</v>
      </c>
      <c r="AH445">
        <f>'QMJHL Raw'!AC445</f>
        <v>12.96</v>
      </c>
      <c r="AI445">
        <f>'QMJHL Raw'!AD445</f>
        <v>45.49</v>
      </c>
      <c r="AJ445">
        <f>'QMJHL Raw'!AE445</f>
        <v>51.69</v>
      </c>
    </row>
    <row r="446" spans="1:36" x14ac:dyDescent="0.2">
      <c r="A446" t="str">
        <f>'QMJHL Raw'!B446</f>
        <v>Simon Benoit</v>
      </c>
      <c r="B446" t="s">
        <v>1749</v>
      </c>
      <c r="C446" t="str">
        <f>'QMJHL Raw'!C446</f>
        <v>D</v>
      </c>
      <c r="D446" t="str">
        <f t="shared" si="91"/>
        <v>D</v>
      </c>
      <c r="E446" t="str">
        <f>IF(ISNUMBER(SEARCH("/",'QMJHL Raw'!D446)),"Multiple",'QMJHL Raw'!D446)</f>
        <v>SHA</v>
      </c>
      <c r="F446" s="2">
        <f ca="1">ROUNDDOWN('QMJHL Raw'!E446+((TODAY()-42993)/365),0)</f>
        <v>19</v>
      </c>
      <c r="G446">
        <f>'QMJHL Raw'!F446</f>
        <v>63</v>
      </c>
      <c r="H446" s="1">
        <f>'QMJHL Raw'!U446</f>
        <v>15.81</v>
      </c>
      <c r="I446" s="1">
        <f>'QMJHL Raw'!T446</f>
        <v>995.74</v>
      </c>
      <c r="J446">
        <f>'QMJHL Raw'!AH446</f>
        <v>39</v>
      </c>
      <c r="K446">
        <f>'QMJHL Raw'!AI446</f>
        <v>72</v>
      </c>
      <c r="L446" s="1">
        <f t="shared" si="92"/>
        <v>2.3500110470604776</v>
      </c>
      <c r="M446" s="1">
        <f t="shared" si="93"/>
        <v>4.3384819330347284</v>
      </c>
      <c r="N446">
        <f>'QMJHL Raw'!L446</f>
        <v>80</v>
      </c>
      <c r="O446" s="1">
        <f t="shared" si="81"/>
        <v>4.8205354811496974</v>
      </c>
      <c r="P446">
        <f>'QMJHL Raw'!AK446</f>
        <v>2</v>
      </c>
      <c r="Q446">
        <f>'QMJHL Raw'!AN446</f>
        <v>1</v>
      </c>
      <c r="R446">
        <f>'QMJHL Raw'!AQ446</f>
        <v>77</v>
      </c>
      <c r="S446" s="1">
        <f t="shared" si="82"/>
        <v>2.5</v>
      </c>
      <c r="T446" s="1">
        <f t="shared" si="83"/>
        <v>1.25</v>
      </c>
      <c r="U446" s="1">
        <f t="shared" si="84"/>
        <v>96.25</v>
      </c>
      <c r="V446">
        <f>'QMJHL Raw'!J446</f>
        <v>11</v>
      </c>
      <c r="W446" s="1">
        <f t="shared" si="85"/>
        <v>0.66282362865808342</v>
      </c>
      <c r="X446">
        <f>'QMJHL Raw'!G446</f>
        <v>2</v>
      </c>
      <c r="Y446" s="1">
        <f t="shared" si="86"/>
        <v>0.12051338702874244</v>
      </c>
      <c r="Z446">
        <f>'QMJHL Raw'!AJ446</f>
        <v>0</v>
      </c>
      <c r="AA446">
        <f>'QMJHL Raw'!AM446</f>
        <v>0</v>
      </c>
      <c r="AB446">
        <f>'QMJHL Raw'!AP446</f>
        <v>2</v>
      </c>
      <c r="AC446" s="1">
        <f t="shared" si="87"/>
        <v>5.5163044084860759</v>
      </c>
      <c r="AD446" s="1">
        <f t="shared" si="88"/>
        <v>0.33239426407412032</v>
      </c>
      <c r="AE446" s="1">
        <f t="shared" si="89"/>
        <v>2.5</v>
      </c>
      <c r="AF446" s="1">
        <f t="shared" si="90"/>
        <v>6.8953805106075947</v>
      </c>
      <c r="AG446">
        <f>'QMJHL Raw'!AB446</f>
        <v>12.6</v>
      </c>
      <c r="AH446">
        <f>'QMJHL Raw'!AC446</f>
        <v>13.24</v>
      </c>
      <c r="AI446">
        <f>'QMJHL Raw'!AD446</f>
        <v>39.43</v>
      </c>
      <c r="AJ446">
        <f>'QMJHL Raw'!AE446</f>
        <v>51.41</v>
      </c>
    </row>
    <row r="447" spans="1:36" x14ac:dyDescent="0.2">
      <c r="A447" t="str">
        <f>'QMJHL Raw'!B447</f>
        <v>Simon Chevrier</v>
      </c>
      <c r="B447" t="s">
        <v>1749</v>
      </c>
      <c r="C447" t="str">
        <f>'QMJHL Raw'!C447</f>
        <v>RW</v>
      </c>
      <c r="D447" t="str">
        <f t="shared" si="91"/>
        <v>F</v>
      </c>
      <c r="E447" t="str">
        <f>IF(ISNUMBER(SEARCH("/",'QMJHL Raw'!D447)),"Multiple",'QMJHL Raw'!D447)</f>
        <v>BAC</v>
      </c>
      <c r="F447" s="2">
        <f ca="1">ROUNDDOWN('QMJHL Raw'!E447+((TODAY()-42993)/365),0)</f>
        <v>20</v>
      </c>
      <c r="G447">
        <f>'QMJHL Raw'!F447</f>
        <v>58</v>
      </c>
      <c r="H447" s="1">
        <f>'QMJHL Raw'!U447</f>
        <v>11.9</v>
      </c>
      <c r="I447" s="1">
        <f>'QMJHL Raw'!T447</f>
        <v>690.17</v>
      </c>
      <c r="J447">
        <f>'QMJHL Raw'!AH447</f>
        <v>34</v>
      </c>
      <c r="K447">
        <f>'QMJHL Raw'!AI447</f>
        <v>36</v>
      </c>
      <c r="L447" s="1">
        <f t="shared" si="92"/>
        <v>2.9557935001521365</v>
      </c>
      <c r="M447" s="1">
        <f t="shared" si="93"/>
        <v>3.1296637060434387</v>
      </c>
      <c r="N447">
        <f>'QMJHL Raw'!L447</f>
        <v>74</v>
      </c>
      <c r="O447" s="1">
        <f t="shared" si="81"/>
        <v>6.4331976179781796</v>
      </c>
      <c r="P447">
        <f>'QMJHL Raw'!AK447</f>
        <v>5</v>
      </c>
      <c r="Q447">
        <f>'QMJHL Raw'!AN447</f>
        <v>14</v>
      </c>
      <c r="R447">
        <f>'QMJHL Raw'!AQ447</f>
        <v>55</v>
      </c>
      <c r="S447" s="1">
        <f t="shared" si="82"/>
        <v>6.756756756756757</v>
      </c>
      <c r="T447" s="1">
        <f t="shared" si="83"/>
        <v>18.918918918918919</v>
      </c>
      <c r="U447" s="1">
        <f t="shared" si="84"/>
        <v>74.324324324324323</v>
      </c>
      <c r="V447">
        <f>'QMJHL Raw'!J447</f>
        <v>8</v>
      </c>
      <c r="W447" s="1">
        <f t="shared" si="85"/>
        <v>0.69548082356520868</v>
      </c>
      <c r="X447">
        <f>'QMJHL Raw'!G447</f>
        <v>2</v>
      </c>
      <c r="Y447" s="1">
        <f t="shared" si="86"/>
        <v>0.17387020589130217</v>
      </c>
      <c r="Z447">
        <f>'QMJHL Raw'!AJ447</f>
        <v>1</v>
      </c>
      <c r="AA447">
        <f>'QMJHL Raw'!AM447</f>
        <v>1</v>
      </c>
      <c r="AB447">
        <f>'QMJHL Raw'!AP447</f>
        <v>0</v>
      </c>
      <c r="AC447" s="1">
        <f t="shared" si="87"/>
        <v>7.2066680228103177</v>
      </c>
      <c r="AD447" s="1">
        <f t="shared" si="88"/>
        <v>0.62651242645814664</v>
      </c>
      <c r="AE447" s="1">
        <f t="shared" si="89"/>
        <v>2.7027027027027026</v>
      </c>
      <c r="AF447" s="1">
        <f t="shared" si="90"/>
        <v>9.7387405713652946</v>
      </c>
      <c r="AG447">
        <f>'QMJHL Raw'!AB447</f>
        <v>13.86</v>
      </c>
      <c r="AH447">
        <f>'QMJHL Raw'!AC447</f>
        <v>13.07</v>
      </c>
      <c r="AI447">
        <f>'QMJHL Raw'!AD447</f>
        <v>49.12</v>
      </c>
      <c r="AJ447">
        <f>'QMJHL Raw'!AE447</f>
        <v>49.54</v>
      </c>
    </row>
    <row r="448" spans="1:36" x14ac:dyDescent="0.2">
      <c r="A448" t="str">
        <f>'QMJHL Raw'!B448</f>
        <v>Simon Dubois-Tiberghen</v>
      </c>
      <c r="B448" t="s">
        <v>1749</v>
      </c>
      <c r="C448" t="str">
        <f>'QMJHL Raw'!C448</f>
        <v>D</v>
      </c>
      <c r="D448" t="str">
        <f t="shared" si="91"/>
        <v>D</v>
      </c>
      <c r="E448" t="str">
        <f>IF(ISNUMBER(SEARCH("/",'QMJHL Raw'!D448)),"Multiple",'QMJHL Raw'!D448)</f>
        <v>SHA</v>
      </c>
      <c r="F448" s="2">
        <f ca="1">ROUNDDOWN('QMJHL Raw'!E448+((TODAY()-42993)/365),0)</f>
        <v>18</v>
      </c>
      <c r="G448">
        <f>'QMJHL Raw'!F448</f>
        <v>51</v>
      </c>
      <c r="H448" s="1">
        <f>'QMJHL Raw'!U448</f>
        <v>11.72</v>
      </c>
      <c r="I448" s="1">
        <f>'QMJHL Raw'!T448</f>
        <v>597.70000000000005</v>
      </c>
      <c r="J448">
        <f>'QMJHL Raw'!AH448</f>
        <v>32</v>
      </c>
      <c r="K448">
        <f>'QMJHL Raw'!AI448</f>
        <v>28</v>
      </c>
      <c r="L448" s="1">
        <f t="shared" si="92"/>
        <v>3.212313869834365</v>
      </c>
      <c r="M448" s="1">
        <f t="shared" si="93"/>
        <v>2.8107746361050689</v>
      </c>
      <c r="N448">
        <f>'QMJHL Raw'!L448</f>
        <v>29</v>
      </c>
      <c r="O448" s="1">
        <f t="shared" si="81"/>
        <v>2.9111594445373932</v>
      </c>
      <c r="P448">
        <f>'QMJHL Raw'!AK448</f>
        <v>0</v>
      </c>
      <c r="Q448">
        <f>'QMJHL Raw'!AN448</f>
        <v>0</v>
      </c>
      <c r="R448">
        <f>'QMJHL Raw'!AQ448</f>
        <v>29</v>
      </c>
      <c r="S448" s="1">
        <f t="shared" si="82"/>
        <v>0</v>
      </c>
      <c r="T448" s="1">
        <f t="shared" si="83"/>
        <v>0</v>
      </c>
      <c r="U448" s="1">
        <f t="shared" si="84"/>
        <v>100</v>
      </c>
      <c r="V448">
        <f>'QMJHL Raw'!J448</f>
        <v>9</v>
      </c>
      <c r="W448" s="1">
        <f t="shared" si="85"/>
        <v>0.90346327589091513</v>
      </c>
      <c r="X448">
        <f>'QMJHL Raw'!G448</f>
        <v>3</v>
      </c>
      <c r="Y448" s="1">
        <f t="shared" si="86"/>
        <v>0.30115442529697173</v>
      </c>
      <c r="Z448">
        <f>'QMJHL Raw'!AJ448</f>
        <v>0</v>
      </c>
      <c r="AA448">
        <f>'QMJHL Raw'!AM448</f>
        <v>0</v>
      </c>
      <c r="AB448">
        <f>'QMJHL Raw'!AP448</f>
        <v>3</v>
      </c>
      <c r="AC448" s="1">
        <f t="shared" si="87"/>
        <v>1.8222251784843244</v>
      </c>
      <c r="AD448" s="1">
        <f t="shared" si="88"/>
        <v>0.18292372546270613</v>
      </c>
      <c r="AE448" s="1">
        <f t="shared" si="89"/>
        <v>10.344827586206897</v>
      </c>
      <c r="AF448" s="1">
        <f t="shared" si="90"/>
        <v>6.2835350982218081</v>
      </c>
      <c r="AG448">
        <f>'QMJHL Raw'!AB448</f>
        <v>12.73</v>
      </c>
      <c r="AH448">
        <f>'QMJHL Raw'!AC448</f>
        <v>12.64</v>
      </c>
      <c r="AI448">
        <f>'QMJHL Raw'!AD448</f>
        <v>40.409999999999997</v>
      </c>
      <c r="AJ448">
        <f>'QMJHL Raw'!AE448</f>
        <v>48.95</v>
      </c>
    </row>
    <row r="449" spans="1:36" x14ac:dyDescent="0.2">
      <c r="A449" t="str">
        <f>'QMJHL Raw'!B449</f>
        <v>Simon Lafrance</v>
      </c>
      <c r="B449" t="s">
        <v>1749</v>
      </c>
      <c r="C449" t="str">
        <f>'QMJHL Raw'!C449</f>
        <v>C</v>
      </c>
      <c r="D449" t="str">
        <f t="shared" si="91"/>
        <v>F</v>
      </c>
      <c r="E449" t="str">
        <f>IF(ISNUMBER(SEARCH("/",'QMJHL Raw'!D449)),"Multiple",'QMJHL Raw'!D449)</f>
        <v>Multiple</v>
      </c>
      <c r="F449" s="2">
        <f ca="1">ROUNDDOWN('QMJHL Raw'!E449+((TODAY()-42993)/365),0)</f>
        <v>19</v>
      </c>
      <c r="G449">
        <f>'QMJHL Raw'!F449</f>
        <v>68</v>
      </c>
      <c r="H449" s="1">
        <f>'QMJHL Raw'!U449</f>
        <v>12.17</v>
      </c>
      <c r="I449" s="1">
        <f>'QMJHL Raw'!T449</f>
        <v>827.63</v>
      </c>
      <c r="J449">
        <f>'QMJHL Raw'!AH449</f>
        <v>43</v>
      </c>
      <c r="K449">
        <f>'QMJHL Raw'!AI449</f>
        <v>33</v>
      </c>
      <c r="L449" s="1">
        <f t="shared" si="92"/>
        <v>3.1173350410207461</v>
      </c>
      <c r="M449" s="1">
        <f t="shared" si="93"/>
        <v>2.3923734035740605</v>
      </c>
      <c r="N449">
        <f>'QMJHL Raw'!L449</f>
        <v>118</v>
      </c>
      <c r="O449" s="1">
        <f t="shared" si="81"/>
        <v>8.5545473218708832</v>
      </c>
      <c r="P449">
        <f>'QMJHL Raw'!AK449</f>
        <v>12</v>
      </c>
      <c r="Q449">
        <f>'QMJHL Raw'!AN449</f>
        <v>19</v>
      </c>
      <c r="R449">
        <f>'QMJHL Raw'!AQ449</f>
        <v>87</v>
      </c>
      <c r="S449" s="1">
        <f t="shared" si="82"/>
        <v>10.16949152542373</v>
      </c>
      <c r="T449" s="1">
        <f t="shared" si="83"/>
        <v>16.101694915254235</v>
      </c>
      <c r="U449" s="1">
        <f t="shared" si="84"/>
        <v>73.728813559322035</v>
      </c>
      <c r="V449">
        <f>'QMJHL Raw'!J449</f>
        <v>26</v>
      </c>
      <c r="W449" s="1">
        <f t="shared" si="85"/>
        <v>1.8849002573613813</v>
      </c>
      <c r="X449">
        <f>'QMJHL Raw'!G449</f>
        <v>16</v>
      </c>
      <c r="Y449" s="1">
        <f t="shared" si="86"/>
        <v>1.1599386199146962</v>
      </c>
      <c r="Z449">
        <f>'QMJHL Raw'!AJ449</f>
        <v>4</v>
      </c>
      <c r="AA449">
        <f>'QMJHL Raw'!AM449</f>
        <v>5</v>
      </c>
      <c r="AB449">
        <f>'QMJHL Raw'!AP449</f>
        <v>7</v>
      </c>
      <c r="AC449" s="1">
        <f t="shared" si="87"/>
        <v>11.858481215319587</v>
      </c>
      <c r="AD449" s="1">
        <f t="shared" si="88"/>
        <v>0.85969439594888442</v>
      </c>
      <c r="AE449" s="1">
        <f t="shared" si="89"/>
        <v>13.559322033898304</v>
      </c>
      <c r="AF449" s="1">
        <f t="shared" si="90"/>
        <v>10.049560351965752</v>
      </c>
      <c r="AG449">
        <f>'QMJHL Raw'!AB449</f>
        <v>13.74</v>
      </c>
      <c r="AH449">
        <f>'QMJHL Raw'!AC449</f>
        <v>13.13</v>
      </c>
      <c r="AI449">
        <f>'QMJHL Raw'!AD449</f>
        <v>47.26</v>
      </c>
      <c r="AJ449">
        <f>'QMJHL Raw'!AE449</f>
        <v>51.44</v>
      </c>
    </row>
    <row r="450" spans="1:36" x14ac:dyDescent="0.2">
      <c r="A450" t="str">
        <f>'QMJHL Raw'!B450</f>
        <v>Simon Le Coultre</v>
      </c>
      <c r="B450" t="s">
        <v>1749</v>
      </c>
      <c r="C450" t="str">
        <f>'QMJHL Raw'!C450</f>
        <v>D</v>
      </c>
      <c r="D450" t="str">
        <f t="shared" si="91"/>
        <v>D</v>
      </c>
      <c r="E450" t="str">
        <f>IF(ISNUMBER(SEARCH("/",'QMJHL Raw'!D450)),"Multiple",'QMJHL Raw'!D450)</f>
        <v>MON</v>
      </c>
      <c r="F450" s="2">
        <f ca="1">ROUNDDOWN('QMJHL Raw'!E450+((TODAY()-42993)/365),0)</f>
        <v>18</v>
      </c>
      <c r="G450">
        <f>'QMJHL Raw'!F450</f>
        <v>61</v>
      </c>
      <c r="H450" s="1">
        <f>'QMJHL Raw'!U450</f>
        <v>12.91</v>
      </c>
      <c r="I450" s="1">
        <f>'QMJHL Raw'!T450</f>
        <v>787.49</v>
      </c>
      <c r="J450">
        <f>'QMJHL Raw'!AH450</f>
        <v>33</v>
      </c>
      <c r="K450">
        <f>'QMJHL Raw'!AI450</f>
        <v>57</v>
      </c>
      <c r="L450" s="1">
        <f t="shared" si="92"/>
        <v>2.5143176421287889</v>
      </c>
      <c r="M450" s="1">
        <f t="shared" si="93"/>
        <v>4.3429122909497258</v>
      </c>
      <c r="N450">
        <f>'QMJHL Raw'!L450</f>
        <v>76</v>
      </c>
      <c r="O450" s="1">
        <f t="shared" si="81"/>
        <v>5.7905497212663022</v>
      </c>
      <c r="P450">
        <f>'QMJHL Raw'!AK450</f>
        <v>2</v>
      </c>
      <c r="Q450">
        <f>'QMJHL Raw'!AN450</f>
        <v>2</v>
      </c>
      <c r="R450">
        <f>'QMJHL Raw'!AQ450</f>
        <v>72</v>
      </c>
      <c r="S450" s="1">
        <f t="shared" si="82"/>
        <v>2.6315789473684208</v>
      </c>
      <c r="T450" s="1">
        <f t="shared" si="83"/>
        <v>2.6315789473684208</v>
      </c>
      <c r="U450" s="1">
        <f t="shared" si="84"/>
        <v>94.73684210526315</v>
      </c>
      <c r="V450">
        <f>'QMJHL Raw'!J450</f>
        <v>7</v>
      </c>
      <c r="W450" s="1">
        <f t="shared" si="85"/>
        <v>0.53334010590610681</v>
      </c>
      <c r="X450">
        <f>'QMJHL Raw'!G450</f>
        <v>2</v>
      </c>
      <c r="Y450" s="1">
        <f t="shared" si="86"/>
        <v>0.15238288740174477</v>
      </c>
      <c r="Z450">
        <f>'QMJHL Raw'!AJ450</f>
        <v>0</v>
      </c>
      <c r="AA450">
        <f>'QMJHL Raw'!AM450</f>
        <v>0</v>
      </c>
      <c r="AB450">
        <f>'QMJHL Raw'!AP450</f>
        <v>2</v>
      </c>
      <c r="AC450" s="1">
        <f t="shared" si="87"/>
        <v>5.3808900676315172</v>
      </c>
      <c r="AD450" s="1">
        <f t="shared" si="88"/>
        <v>0.40997778264853019</v>
      </c>
      <c r="AE450" s="1">
        <f t="shared" si="89"/>
        <v>2.6315789473684208</v>
      </c>
      <c r="AF450" s="1">
        <f t="shared" si="90"/>
        <v>7.0801185100414692</v>
      </c>
      <c r="AG450">
        <f>'QMJHL Raw'!AB450</f>
        <v>12.28</v>
      </c>
      <c r="AH450">
        <f>'QMJHL Raw'!AC450</f>
        <v>13.27</v>
      </c>
      <c r="AI450">
        <f>'QMJHL Raw'!AD450</f>
        <v>41.73</v>
      </c>
      <c r="AJ450">
        <f>'QMJHL Raw'!AE450</f>
        <v>50.96</v>
      </c>
    </row>
    <row r="451" spans="1:36" x14ac:dyDescent="0.2">
      <c r="A451" t="str">
        <f>'QMJHL Raw'!B451</f>
        <v>Simon Lefebvre</v>
      </c>
      <c r="B451" t="s">
        <v>1749</v>
      </c>
      <c r="C451" t="str">
        <f>'QMJHL Raw'!C451</f>
        <v>RW</v>
      </c>
      <c r="D451" t="str">
        <f t="shared" si="91"/>
        <v>F</v>
      </c>
      <c r="E451" t="str">
        <f>IF(ISNUMBER(SEARCH("/",'QMJHL Raw'!D451)),"Multiple",'QMJHL Raw'!D451)</f>
        <v>SHE</v>
      </c>
      <c r="F451" s="2">
        <f ca="1">ROUNDDOWN('QMJHL Raw'!E451+((TODAY()-42993)/365),0)</f>
        <v>19</v>
      </c>
      <c r="G451">
        <f>'QMJHL Raw'!F451</f>
        <v>18</v>
      </c>
      <c r="H451" s="1">
        <f>'QMJHL Raw'!U451</f>
        <v>7.15</v>
      </c>
      <c r="I451" s="1">
        <f>'QMJHL Raw'!T451</f>
        <v>128.61000000000001</v>
      </c>
      <c r="J451">
        <f>'QMJHL Raw'!AH451</f>
        <v>1</v>
      </c>
      <c r="K451">
        <f>'QMJHL Raw'!AI451</f>
        <v>6</v>
      </c>
      <c r="L451" s="1">
        <f t="shared" si="92"/>
        <v>0.46652670865407042</v>
      </c>
      <c r="M451" s="1">
        <f t="shared" si="93"/>
        <v>2.7991602519244223</v>
      </c>
      <c r="N451">
        <f>'QMJHL Raw'!L451</f>
        <v>13</v>
      </c>
      <c r="O451" s="1">
        <f t="shared" ref="O451:O493" si="94">(N451/I451)*60</f>
        <v>6.0648472125029151</v>
      </c>
      <c r="P451">
        <f>'QMJHL Raw'!AK451</f>
        <v>4</v>
      </c>
      <c r="Q451">
        <f>'QMJHL Raw'!AN451</f>
        <v>3</v>
      </c>
      <c r="R451">
        <f>'QMJHL Raw'!AQ451</f>
        <v>6</v>
      </c>
      <c r="S451" s="1">
        <f t="shared" ref="S451:S493" si="95">(P451/N451)*100</f>
        <v>30.76923076923077</v>
      </c>
      <c r="T451" s="1">
        <f t="shared" ref="T451:T493" si="96">(Q451/N451)*100</f>
        <v>23.076923076923077</v>
      </c>
      <c r="U451" s="1">
        <f t="shared" ref="U451:U493" si="97">(R451/N451)*100</f>
        <v>46.153846153846153</v>
      </c>
      <c r="V451">
        <f>'QMJHL Raw'!J451</f>
        <v>0</v>
      </c>
      <c r="W451" s="1">
        <f t="shared" ref="W451:W493" si="98">(V451/I451)*60</f>
        <v>0</v>
      </c>
      <c r="X451">
        <f>'QMJHL Raw'!G451</f>
        <v>0</v>
      </c>
      <c r="Y451" s="1">
        <f t="shared" ref="Y451:Y500" si="99">(X451/I451)*60</f>
        <v>0</v>
      </c>
      <c r="Z451">
        <f>'QMJHL Raw'!AJ451</f>
        <v>0</v>
      </c>
      <c r="AA451">
        <f>'QMJHL Raw'!AM451</f>
        <v>0</v>
      </c>
      <c r="AB451">
        <f>'QMJHL Raw'!AP451</f>
        <v>0</v>
      </c>
      <c r="AC451" s="1">
        <f t="shared" ref="AC451:AC500" si="100">(P451*(SUM(Z:Z)/SUM(P:P)))+(Q451*(SUM(AA:AA)/SUM(Q:Q)))+(R451*(SUM(AB:AB)/SUM(R:R)))</f>
        <v>1.9117392856604076</v>
      </c>
      <c r="AD451" s="1">
        <f t="shared" ref="AD451:AD500" si="101">(AC451/I451)*60</f>
        <v>0.89187743674383357</v>
      </c>
      <c r="AE451" s="1">
        <f t="shared" ref="AE451:AE500" si="102">(X451/N451)*100</f>
        <v>0</v>
      </c>
      <c r="AF451" s="1">
        <f t="shared" ref="AF451:AF500" si="103">((((SUM(Z:Z)/SUM(P:P))/SUM(P451:R451))*P451)+(((SUM(AA:AA)/SUM(Q:Q))/SUM(P451:R451))*Q451)+(((SUM(AB:AB)/SUM(R:R))/SUM(P451:R451))*R451))*100</f>
        <v>14.705686812772367</v>
      </c>
      <c r="AG451">
        <f>'QMJHL Raw'!AB451</f>
        <v>12.89</v>
      </c>
      <c r="AH451">
        <f>'QMJHL Raw'!AC451</f>
        <v>12.69</v>
      </c>
      <c r="AI451">
        <f>'QMJHL Raw'!AD451</f>
        <v>41.64</v>
      </c>
      <c r="AJ451">
        <f>'QMJHL Raw'!AE451</f>
        <v>51.22</v>
      </c>
    </row>
    <row r="452" spans="1:36" x14ac:dyDescent="0.2">
      <c r="A452" t="str">
        <f>'QMJHL Raw'!B452</f>
        <v>Simon Monette</v>
      </c>
      <c r="B452" t="s">
        <v>1749</v>
      </c>
      <c r="C452" t="str">
        <f>'QMJHL Raw'!C452</f>
        <v>D</v>
      </c>
      <c r="D452" t="str">
        <f t="shared" si="91"/>
        <v>D</v>
      </c>
      <c r="E452" t="str">
        <f>IF(ISNUMBER(SEARCH("/",'QMJHL Raw'!D452)),"Multiple",'QMJHL Raw'!D452)</f>
        <v>CHI</v>
      </c>
      <c r="F452" s="2">
        <f ca="1">ROUNDDOWN('QMJHL Raw'!E452+((TODAY()-42993)/365),0)</f>
        <v>18</v>
      </c>
      <c r="G452">
        <f>'QMJHL Raw'!F452</f>
        <v>52</v>
      </c>
      <c r="H452" s="1">
        <f>'QMJHL Raw'!U452</f>
        <v>11.41</v>
      </c>
      <c r="I452" s="1">
        <f>'QMJHL Raw'!T452</f>
        <v>593.46</v>
      </c>
      <c r="J452">
        <f>'QMJHL Raw'!AH452</f>
        <v>16</v>
      </c>
      <c r="K452">
        <f>'QMJHL Raw'!AI452</f>
        <v>38</v>
      </c>
      <c r="L452" s="1">
        <f t="shared" si="92"/>
        <v>1.6176321908805984</v>
      </c>
      <c r="M452" s="1">
        <f t="shared" si="93"/>
        <v>3.8418764533414214</v>
      </c>
      <c r="N452">
        <f>'QMJHL Raw'!L452</f>
        <v>32</v>
      </c>
      <c r="O452" s="1">
        <f t="shared" si="94"/>
        <v>3.2352643817611968</v>
      </c>
      <c r="P452">
        <f>'QMJHL Raw'!AK452</f>
        <v>0</v>
      </c>
      <c r="Q452">
        <f>'QMJHL Raw'!AN452</f>
        <v>0</v>
      </c>
      <c r="R452">
        <f>'QMJHL Raw'!AQ452</f>
        <v>32</v>
      </c>
      <c r="S452" s="1">
        <f t="shared" si="95"/>
        <v>0</v>
      </c>
      <c r="T452" s="1">
        <f t="shared" si="96"/>
        <v>0</v>
      </c>
      <c r="U452" s="1">
        <f t="shared" si="97"/>
        <v>100</v>
      </c>
      <c r="V452">
        <f>'QMJHL Raw'!J452</f>
        <v>2</v>
      </c>
      <c r="W452" s="1">
        <f t="shared" si="98"/>
        <v>0.2022040238600748</v>
      </c>
      <c r="X452">
        <f>'QMJHL Raw'!G452</f>
        <v>1</v>
      </c>
      <c r="Y452" s="1">
        <f t="shared" si="99"/>
        <v>0.1011020119300374</v>
      </c>
      <c r="Z452">
        <f>'QMJHL Raw'!AJ452</f>
        <v>0</v>
      </c>
      <c r="AA452">
        <f>'QMJHL Raw'!AM452</f>
        <v>0</v>
      </c>
      <c r="AB452">
        <f>'QMJHL Raw'!AP452</f>
        <v>1</v>
      </c>
      <c r="AC452" s="1">
        <f t="shared" si="100"/>
        <v>2.0107312314309786</v>
      </c>
      <c r="AD452" s="1">
        <f t="shared" si="101"/>
        <v>0.20328897294823359</v>
      </c>
      <c r="AE452" s="1">
        <f t="shared" si="102"/>
        <v>3.125</v>
      </c>
      <c r="AF452" s="1">
        <f t="shared" si="103"/>
        <v>6.2835350982218081</v>
      </c>
      <c r="AG452">
        <f>'QMJHL Raw'!AB452</f>
        <v>12.32</v>
      </c>
      <c r="AH452">
        <f>'QMJHL Raw'!AC452</f>
        <v>12.95</v>
      </c>
      <c r="AI452">
        <f>'QMJHL Raw'!AD452</f>
        <v>47.21</v>
      </c>
      <c r="AJ452">
        <f>'QMJHL Raw'!AE452</f>
        <v>51.42</v>
      </c>
    </row>
    <row r="453" spans="1:36" x14ac:dyDescent="0.2">
      <c r="A453" t="str">
        <f>'QMJHL Raw'!B453</f>
        <v>Stephen Fox</v>
      </c>
      <c r="B453" t="s">
        <v>1749</v>
      </c>
      <c r="C453" t="str">
        <f>'QMJHL Raw'!C453</f>
        <v>RW</v>
      </c>
      <c r="D453" t="str">
        <f t="shared" si="91"/>
        <v>F</v>
      </c>
      <c r="E453" t="str">
        <f>IF(ISNUMBER(SEARCH("/",'QMJHL Raw'!D453)),"Multiple",'QMJHL Raw'!D453)</f>
        <v>MON</v>
      </c>
      <c r="F453" s="2">
        <f ca="1">ROUNDDOWN('QMJHL Raw'!E453+((TODAY()-42993)/365),0)</f>
        <v>17</v>
      </c>
      <c r="G453">
        <f>'QMJHL Raw'!F453</f>
        <v>1</v>
      </c>
      <c r="H453" s="1">
        <f>'QMJHL Raw'!U453</f>
        <v>8.1199999999999992</v>
      </c>
      <c r="I453" s="1">
        <f>'QMJHL Raw'!T453</f>
        <v>8.1199999999999992</v>
      </c>
      <c r="J453">
        <f>'QMJHL Raw'!AH453</f>
        <v>0</v>
      </c>
      <c r="K453">
        <f>'QMJHL Raw'!AI453</f>
        <v>1</v>
      </c>
      <c r="L453" s="1">
        <f t="shared" si="92"/>
        <v>0</v>
      </c>
      <c r="M453" s="1">
        <f t="shared" si="93"/>
        <v>7.3891625615763559</v>
      </c>
      <c r="N453">
        <f>'QMJHL Raw'!L453</f>
        <v>1</v>
      </c>
      <c r="O453" s="1">
        <f t="shared" si="94"/>
        <v>7.3891625615763559</v>
      </c>
      <c r="P453">
        <f>'QMJHL Raw'!AK453</f>
        <v>0</v>
      </c>
      <c r="Q453">
        <f>'QMJHL Raw'!AN453</f>
        <v>0</v>
      </c>
      <c r="R453">
        <f>'QMJHL Raw'!AQ453</f>
        <v>1</v>
      </c>
      <c r="S453" s="1">
        <f t="shared" si="95"/>
        <v>0</v>
      </c>
      <c r="T453" s="1">
        <f t="shared" si="96"/>
        <v>0</v>
      </c>
      <c r="U453" s="1">
        <f t="shared" si="97"/>
        <v>100</v>
      </c>
      <c r="V453">
        <f>'QMJHL Raw'!J453</f>
        <v>0</v>
      </c>
      <c r="W453" s="1">
        <f t="shared" si="98"/>
        <v>0</v>
      </c>
      <c r="X453">
        <f>'QMJHL Raw'!G453</f>
        <v>0</v>
      </c>
      <c r="Y453" s="1">
        <f t="shared" si="99"/>
        <v>0</v>
      </c>
      <c r="Z453">
        <f>'QMJHL Raw'!AJ453</f>
        <v>0</v>
      </c>
      <c r="AA453">
        <f>'QMJHL Raw'!AM453</f>
        <v>0</v>
      </c>
      <c r="AB453">
        <f>'QMJHL Raw'!AP453</f>
        <v>0</v>
      </c>
      <c r="AC453" s="1">
        <f t="shared" si="100"/>
        <v>6.2835350982218083E-2</v>
      </c>
      <c r="AD453" s="1">
        <f t="shared" si="101"/>
        <v>0.46430062302131592</v>
      </c>
      <c r="AE453" s="1">
        <f t="shared" si="102"/>
        <v>0</v>
      </c>
      <c r="AF453" s="1">
        <f t="shared" si="103"/>
        <v>6.2835350982218081</v>
      </c>
      <c r="AG453">
        <f>'QMJHL Raw'!AB453</f>
        <v>11.99</v>
      </c>
      <c r="AH453">
        <f>'QMJHL Raw'!AC453</f>
        <v>13.28</v>
      </c>
      <c r="AI453">
        <f>'QMJHL Raw'!AD453</f>
        <v>40.47</v>
      </c>
      <c r="AJ453">
        <f>'QMJHL Raw'!AE453</f>
        <v>43.8</v>
      </c>
    </row>
    <row r="454" spans="1:36" x14ac:dyDescent="0.2">
      <c r="A454" t="str">
        <f>'QMJHL Raw'!B454</f>
        <v>Stephen Templeton</v>
      </c>
      <c r="B454" t="s">
        <v>1749</v>
      </c>
      <c r="C454" t="str">
        <f>'QMJHL Raw'!C454</f>
        <v>D</v>
      </c>
      <c r="D454" t="str">
        <f t="shared" si="91"/>
        <v>D</v>
      </c>
      <c r="E454" t="str">
        <f>IF(ISNUMBER(SEARCH("/",'QMJHL Raw'!D454)),"Multiple",'QMJHL Raw'!D454)</f>
        <v>CHI</v>
      </c>
      <c r="F454" s="2">
        <f ca="1">ROUNDDOWN('QMJHL Raw'!E454+((TODAY()-42993)/365),0)</f>
        <v>21</v>
      </c>
      <c r="G454">
        <f>'QMJHL Raw'!F454</f>
        <v>29</v>
      </c>
      <c r="H454" s="1">
        <f>'QMJHL Raw'!U454</f>
        <v>13.5</v>
      </c>
      <c r="I454" s="1">
        <f>'QMJHL Raw'!T454</f>
        <v>391.61</v>
      </c>
      <c r="J454">
        <f>'QMJHL Raw'!AH454</f>
        <v>14</v>
      </c>
      <c r="K454">
        <f>'QMJHL Raw'!AI454</f>
        <v>22</v>
      </c>
      <c r="L454" s="1">
        <f t="shared" si="92"/>
        <v>2.1449911902147543</v>
      </c>
      <c r="M454" s="1">
        <f t="shared" si="93"/>
        <v>3.3707004417660427</v>
      </c>
      <c r="N454">
        <f>'QMJHL Raw'!L454</f>
        <v>24</v>
      </c>
      <c r="O454" s="1">
        <f t="shared" si="94"/>
        <v>3.6771277546538648</v>
      </c>
      <c r="P454">
        <f>'QMJHL Raw'!AK454</f>
        <v>0</v>
      </c>
      <c r="Q454">
        <f>'QMJHL Raw'!AN454</f>
        <v>0</v>
      </c>
      <c r="R454">
        <f>'QMJHL Raw'!AQ454</f>
        <v>24</v>
      </c>
      <c r="S454" s="1">
        <f t="shared" si="95"/>
        <v>0</v>
      </c>
      <c r="T454" s="1">
        <f t="shared" si="96"/>
        <v>0</v>
      </c>
      <c r="U454" s="1">
        <f t="shared" si="97"/>
        <v>100</v>
      </c>
      <c r="V454">
        <f>'QMJHL Raw'!J454</f>
        <v>5</v>
      </c>
      <c r="W454" s="1">
        <f t="shared" si="98"/>
        <v>0.76606828221955514</v>
      </c>
      <c r="X454">
        <f>'QMJHL Raw'!G454</f>
        <v>1</v>
      </c>
      <c r="Y454" s="1">
        <f t="shared" si="99"/>
        <v>0.15321365644391102</v>
      </c>
      <c r="Z454">
        <f>'QMJHL Raw'!AJ454</f>
        <v>0</v>
      </c>
      <c r="AA454">
        <f>'QMJHL Raw'!AM454</f>
        <v>0</v>
      </c>
      <c r="AB454">
        <f>'QMJHL Raw'!AP454</f>
        <v>1</v>
      </c>
      <c r="AC454" s="1">
        <f t="shared" si="100"/>
        <v>1.5080484235732339</v>
      </c>
      <c r="AD454" s="1">
        <f t="shared" si="101"/>
        <v>0.23105361307013106</v>
      </c>
      <c r="AE454" s="1">
        <f t="shared" si="102"/>
        <v>4.1666666666666661</v>
      </c>
      <c r="AF454" s="1">
        <f t="shared" si="103"/>
        <v>6.2835350982218081</v>
      </c>
      <c r="AG454">
        <f>'QMJHL Raw'!AB454</f>
        <v>12.33</v>
      </c>
      <c r="AH454">
        <f>'QMJHL Raw'!AC454</f>
        <v>13.07</v>
      </c>
      <c r="AI454">
        <f>'QMJHL Raw'!AD454</f>
        <v>47.28</v>
      </c>
      <c r="AJ454">
        <f>'QMJHL Raw'!AE454</f>
        <v>50.45</v>
      </c>
    </row>
    <row r="455" spans="1:36" x14ac:dyDescent="0.2">
      <c r="A455" t="str">
        <f>'QMJHL Raw'!B455</f>
        <v>Sullivan Sparkes</v>
      </c>
      <c r="B455" t="s">
        <v>1749</v>
      </c>
      <c r="C455" t="str">
        <f>'QMJHL Raw'!C455</f>
        <v>C</v>
      </c>
      <c r="D455" t="str">
        <f t="shared" si="91"/>
        <v>F</v>
      </c>
      <c r="E455" t="str">
        <f>IF(ISNUMBER(SEARCH("/",'QMJHL Raw'!D455)),"Multiple",'QMJHL Raw'!D455)</f>
        <v>CHA</v>
      </c>
      <c r="F455" s="2">
        <f ca="1">ROUNDDOWN('QMJHL Raw'!E455+((TODAY()-42993)/365),0)</f>
        <v>19</v>
      </c>
      <c r="G455">
        <f>'QMJHL Raw'!F455</f>
        <v>60</v>
      </c>
      <c r="H455" s="1">
        <f>'QMJHL Raw'!U455</f>
        <v>12.1</v>
      </c>
      <c r="I455" s="1">
        <f>'QMJHL Raw'!T455</f>
        <v>725.75</v>
      </c>
      <c r="J455">
        <f>'QMJHL Raw'!AH455</f>
        <v>37</v>
      </c>
      <c r="K455">
        <f>'QMJHL Raw'!AI455</f>
        <v>28</v>
      </c>
      <c r="L455" s="1">
        <f t="shared" si="92"/>
        <v>3.0589045814674476</v>
      </c>
      <c r="M455" s="1">
        <f t="shared" si="93"/>
        <v>2.3148467102996899</v>
      </c>
      <c r="N455">
        <f>'QMJHL Raw'!L455</f>
        <v>77</v>
      </c>
      <c r="O455" s="1">
        <f t="shared" si="94"/>
        <v>6.3658284533241467</v>
      </c>
      <c r="P455">
        <f>'QMJHL Raw'!AK455</f>
        <v>13</v>
      </c>
      <c r="Q455">
        <f>'QMJHL Raw'!AN455</f>
        <v>14</v>
      </c>
      <c r="R455">
        <f>'QMJHL Raw'!AQ455</f>
        <v>50</v>
      </c>
      <c r="S455" s="1">
        <f t="shared" si="95"/>
        <v>16.883116883116884</v>
      </c>
      <c r="T455" s="1">
        <f t="shared" si="96"/>
        <v>18.181818181818183</v>
      </c>
      <c r="U455" s="1">
        <f t="shared" si="97"/>
        <v>64.935064935064929</v>
      </c>
      <c r="V455">
        <f>'QMJHL Raw'!J455</f>
        <v>20</v>
      </c>
      <c r="W455" s="1">
        <f t="shared" si="98"/>
        <v>1.65346193592835</v>
      </c>
      <c r="X455">
        <f>'QMJHL Raw'!G455</f>
        <v>11</v>
      </c>
      <c r="Y455" s="1">
        <f t="shared" si="99"/>
        <v>0.90940406476059255</v>
      </c>
      <c r="Z455">
        <f>'QMJHL Raw'!AJ455</f>
        <v>4</v>
      </c>
      <c r="AA455">
        <f>'QMJHL Raw'!AM455</f>
        <v>4</v>
      </c>
      <c r="AB455">
        <f>'QMJHL Raw'!AP455</f>
        <v>3</v>
      </c>
      <c r="AC455" s="1">
        <f t="shared" si="100"/>
        <v>8.8893711430942357</v>
      </c>
      <c r="AD455" s="1">
        <f t="shared" si="101"/>
        <v>0.73491184097231022</v>
      </c>
      <c r="AE455" s="1">
        <f t="shared" si="102"/>
        <v>14.285714285714285</v>
      </c>
      <c r="AF455" s="1">
        <f t="shared" si="103"/>
        <v>11.544637848174331</v>
      </c>
      <c r="AG455">
        <f>'QMJHL Raw'!AB455</f>
        <v>12.93</v>
      </c>
      <c r="AH455">
        <f>'QMJHL Raw'!AC455</f>
        <v>12.99</v>
      </c>
      <c r="AI455">
        <f>'QMJHL Raw'!AD455</f>
        <v>50.12</v>
      </c>
      <c r="AJ455">
        <f>'QMJHL Raw'!AE455</f>
        <v>47.34</v>
      </c>
    </row>
    <row r="456" spans="1:36" x14ac:dyDescent="0.2">
      <c r="A456" t="str">
        <f>'QMJHL Raw'!B456</f>
        <v>Taylor Egan</v>
      </c>
      <c r="B456" t="s">
        <v>1749</v>
      </c>
      <c r="C456" t="str">
        <f>'QMJHL Raw'!C456</f>
        <v>D</v>
      </c>
      <c r="D456" t="str">
        <f t="shared" si="91"/>
        <v>D</v>
      </c>
      <c r="E456" t="str">
        <f>IF(ISNUMBER(SEARCH("/",'QMJHL Raw'!D456)),"Multiple",'QMJHL Raw'!D456)</f>
        <v>CHA</v>
      </c>
      <c r="F456" s="2">
        <f ca="1">ROUNDDOWN('QMJHL Raw'!E456+((TODAY()-42993)/365),0)</f>
        <v>19</v>
      </c>
      <c r="G456">
        <f>'QMJHL Raw'!F456</f>
        <v>50</v>
      </c>
      <c r="H456" s="1">
        <f>'QMJHL Raw'!U456</f>
        <v>11.66</v>
      </c>
      <c r="I456" s="1">
        <f>'QMJHL Raw'!T456</f>
        <v>582.92999999999995</v>
      </c>
      <c r="J456">
        <f>'QMJHL Raw'!AH456</f>
        <v>23</v>
      </c>
      <c r="K456">
        <f>'QMJHL Raw'!AI456</f>
        <v>29</v>
      </c>
      <c r="L456" s="1">
        <f t="shared" si="92"/>
        <v>2.3673511399310381</v>
      </c>
      <c r="M456" s="1">
        <f t="shared" si="93"/>
        <v>2.9849210025217436</v>
      </c>
      <c r="N456">
        <f>'QMJHL Raw'!L456</f>
        <v>28</v>
      </c>
      <c r="O456" s="1">
        <f t="shared" si="94"/>
        <v>2.8819926920899595</v>
      </c>
      <c r="P456">
        <f>'QMJHL Raw'!AK456</f>
        <v>0</v>
      </c>
      <c r="Q456">
        <f>'QMJHL Raw'!AN456</f>
        <v>2</v>
      </c>
      <c r="R456">
        <f>'QMJHL Raw'!AQ456</f>
        <v>26</v>
      </c>
      <c r="S456" s="1">
        <f t="shared" si="95"/>
        <v>0</v>
      </c>
      <c r="T456" s="1">
        <f t="shared" si="96"/>
        <v>7.1428571428571423</v>
      </c>
      <c r="U456" s="1">
        <f t="shared" si="97"/>
        <v>92.857142857142861</v>
      </c>
      <c r="V456">
        <f>'QMJHL Raw'!J456</f>
        <v>5</v>
      </c>
      <c r="W456" s="1">
        <f t="shared" si="98"/>
        <v>0.51464155215892138</v>
      </c>
      <c r="X456">
        <f>'QMJHL Raw'!G456</f>
        <v>3</v>
      </c>
      <c r="Y456" s="1">
        <f t="shared" si="99"/>
        <v>0.30878493129535278</v>
      </c>
      <c r="Z456">
        <f>'QMJHL Raw'!AJ456</f>
        <v>0</v>
      </c>
      <c r="AA456">
        <f>'QMJHL Raw'!AM456</f>
        <v>0</v>
      </c>
      <c r="AB456">
        <f>'QMJHL Raw'!AP456</f>
        <v>3</v>
      </c>
      <c r="AC456" s="1">
        <f t="shared" si="100"/>
        <v>1.9912439536507336</v>
      </c>
      <c r="AD456" s="1">
        <f t="shared" si="101"/>
        <v>0.20495537580677617</v>
      </c>
      <c r="AE456" s="1">
        <f t="shared" si="102"/>
        <v>10.714285714285714</v>
      </c>
      <c r="AF456" s="1">
        <f t="shared" si="103"/>
        <v>7.1115855487526192</v>
      </c>
      <c r="AG456">
        <f>'QMJHL Raw'!AB456</f>
        <v>12.6</v>
      </c>
      <c r="AH456">
        <f>'QMJHL Raw'!AC456</f>
        <v>13.08</v>
      </c>
      <c r="AI456">
        <f>'QMJHL Raw'!AD456</f>
        <v>51.07</v>
      </c>
      <c r="AJ456">
        <f>'QMJHL Raw'!AE456</f>
        <v>46.28</v>
      </c>
    </row>
    <row r="457" spans="1:36" x14ac:dyDescent="0.2">
      <c r="A457" t="str">
        <f>'QMJHL Raw'!B457</f>
        <v>Taylor Ford</v>
      </c>
      <c r="B457" t="s">
        <v>1749</v>
      </c>
      <c r="C457" t="str">
        <f>'QMJHL Raw'!C457</f>
        <v>D</v>
      </c>
      <c r="D457" t="str">
        <f t="shared" si="91"/>
        <v>D</v>
      </c>
      <c r="E457" t="str">
        <f>IF(ISNUMBER(SEARCH("/",'QMJHL Raw'!D457)),"Multiple",'QMJHL Raw'!D457)</f>
        <v>ROU</v>
      </c>
      <c r="F457" s="2">
        <f ca="1">ROUNDDOWN('QMJHL Raw'!E457+((TODAY()-42993)/365),0)</f>
        <v>21</v>
      </c>
      <c r="G457">
        <f>'QMJHL Raw'!F457</f>
        <v>46</v>
      </c>
      <c r="H457" s="1">
        <f>'QMJHL Raw'!U457</f>
        <v>13.94</v>
      </c>
      <c r="I457" s="1">
        <f>'QMJHL Raw'!T457</f>
        <v>641.23</v>
      </c>
      <c r="J457">
        <f>'QMJHL Raw'!AH457</f>
        <v>33</v>
      </c>
      <c r="K457">
        <f>'QMJHL Raw'!AI457</f>
        <v>23</v>
      </c>
      <c r="L457" s="1">
        <f t="shared" si="92"/>
        <v>3.0878156043853218</v>
      </c>
      <c r="M457" s="1">
        <f t="shared" si="93"/>
        <v>2.1521139060867394</v>
      </c>
      <c r="N457">
        <f>'QMJHL Raw'!L457</f>
        <v>48</v>
      </c>
      <c r="O457" s="1">
        <f t="shared" si="94"/>
        <v>4.4913681518331954</v>
      </c>
      <c r="P457">
        <f>'QMJHL Raw'!AK457</f>
        <v>0</v>
      </c>
      <c r="Q457">
        <f>'QMJHL Raw'!AN457</f>
        <v>3</v>
      </c>
      <c r="R457">
        <f>'QMJHL Raw'!AQ457</f>
        <v>45</v>
      </c>
      <c r="S457" s="1">
        <f t="shared" si="95"/>
        <v>0</v>
      </c>
      <c r="T457" s="1">
        <f t="shared" si="96"/>
        <v>6.25</v>
      </c>
      <c r="U457" s="1">
        <f t="shared" si="97"/>
        <v>93.75</v>
      </c>
      <c r="V457">
        <f>'QMJHL Raw'!J457</f>
        <v>4</v>
      </c>
      <c r="W457" s="1">
        <f t="shared" si="98"/>
        <v>0.37428067931943299</v>
      </c>
      <c r="X457">
        <f>'QMJHL Raw'!G457</f>
        <v>2</v>
      </c>
      <c r="Y457" s="1">
        <f t="shared" si="99"/>
        <v>0.18714033965971649</v>
      </c>
      <c r="Z457">
        <f>'QMJHL Raw'!AJ457</f>
        <v>0</v>
      </c>
      <c r="AA457">
        <f>'QMJHL Raw'!AM457</f>
        <v>0</v>
      </c>
      <c r="AB457">
        <f>'QMJHL Raw'!AP457</f>
        <v>2</v>
      </c>
      <c r="AC457" s="1">
        <f t="shared" si="100"/>
        <v>3.363878036369409</v>
      </c>
      <c r="AD457" s="1">
        <f t="shared" si="101"/>
        <v>0.31475863915001562</v>
      </c>
      <c r="AE457" s="1">
        <f t="shared" si="102"/>
        <v>4.1666666666666661</v>
      </c>
      <c r="AF457" s="1">
        <f t="shared" si="103"/>
        <v>7.0080792424362688</v>
      </c>
      <c r="AG457">
        <f>'QMJHL Raw'!AB457</f>
        <v>12.68</v>
      </c>
      <c r="AH457">
        <f>'QMJHL Raw'!AC457</f>
        <v>13.44</v>
      </c>
      <c r="AI457">
        <f>'QMJHL Raw'!AD457</f>
        <v>56.62</v>
      </c>
      <c r="AJ457">
        <f>'QMJHL Raw'!AE457</f>
        <v>49.69</v>
      </c>
    </row>
    <row r="458" spans="1:36" x14ac:dyDescent="0.2">
      <c r="A458" t="str">
        <f>'QMJHL Raw'!B458</f>
        <v>Thomas Ashe</v>
      </c>
      <c r="B458" t="s">
        <v>1749</v>
      </c>
      <c r="C458" t="str">
        <f>'QMJHL Raw'!C458</f>
        <v>D</v>
      </c>
      <c r="D458" t="str">
        <f t="shared" si="91"/>
        <v>D</v>
      </c>
      <c r="E458" t="str">
        <f>IF(ISNUMBER(SEARCH("/",'QMJHL Raw'!D458)),"Multiple",'QMJHL Raw'!D458)</f>
        <v>SNB</v>
      </c>
      <c r="F458" s="2">
        <f ca="1">ROUNDDOWN('QMJHL Raw'!E458+((TODAY()-42993)/365),0)</f>
        <v>18</v>
      </c>
      <c r="G458">
        <f>'QMJHL Raw'!F458</f>
        <v>2</v>
      </c>
      <c r="H458" s="1">
        <f>'QMJHL Raw'!U458</f>
        <v>12.62</v>
      </c>
      <c r="I458" s="1">
        <f>'QMJHL Raw'!T458</f>
        <v>25.23</v>
      </c>
      <c r="J458">
        <f>'QMJHL Raw'!AH458</f>
        <v>3</v>
      </c>
      <c r="K458">
        <f>'QMJHL Raw'!AI458</f>
        <v>1</v>
      </c>
      <c r="L458" s="1">
        <f t="shared" si="92"/>
        <v>7.1343638525564801</v>
      </c>
      <c r="M458" s="1">
        <f t="shared" si="93"/>
        <v>2.3781212841854935</v>
      </c>
      <c r="N458">
        <f>'QMJHL Raw'!L458</f>
        <v>3</v>
      </c>
      <c r="O458" s="1">
        <f t="shared" si="94"/>
        <v>7.1343638525564801</v>
      </c>
      <c r="P458">
        <f>'QMJHL Raw'!AK458</f>
        <v>0</v>
      </c>
      <c r="Q458">
        <f>'QMJHL Raw'!AN458</f>
        <v>1</v>
      </c>
      <c r="R458">
        <f>'QMJHL Raw'!AQ458</f>
        <v>2</v>
      </c>
      <c r="S458" s="1">
        <f t="shared" si="95"/>
        <v>0</v>
      </c>
      <c r="T458" s="1">
        <f t="shared" si="96"/>
        <v>33.333333333333329</v>
      </c>
      <c r="U458" s="1">
        <f t="shared" si="97"/>
        <v>66.666666666666657</v>
      </c>
      <c r="V458">
        <f>'QMJHL Raw'!J458</f>
        <v>1</v>
      </c>
      <c r="W458" s="1">
        <f t="shared" si="98"/>
        <v>2.3781212841854935</v>
      </c>
      <c r="X458">
        <f>'QMJHL Raw'!G458</f>
        <v>1</v>
      </c>
      <c r="Y458" s="1">
        <f t="shared" si="99"/>
        <v>2.3781212841854935</v>
      </c>
      <c r="Z458">
        <f>'QMJHL Raw'!AJ458</f>
        <v>0</v>
      </c>
      <c r="AA458">
        <f>'QMJHL Raw'!AM458</f>
        <v>0</v>
      </c>
      <c r="AB458">
        <f>'QMJHL Raw'!AP458</f>
        <v>1</v>
      </c>
      <c r="AC458" s="1">
        <f t="shared" si="100"/>
        <v>0.3044331160209679</v>
      </c>
      <c r="AD458" s="1">
        <f t="shared" si="101"/>
        <v>0.72397887282037543</v>
      </c>
      <c r="AE458" s="1">
        <f t="shared" si="102"/>
        <v>33.333333333333329</v>
      </c>
      <c r="AF458" s="1">
        <f t="shared" si="103"/>
        <v>10.147770534032263</v>
      </c>
      <c r="AG458">
        <f>'QMJHL Raw'!AB458</f>
        <v>12.19</v>
      </c>
      <c r="AH458">
        <f>'QMJHL Raw'!AC458</f>
        <v>12.31</v>
      </c>
      <c r="AI458">
        <f>'QMJHL Raw'!AD458</f>
        <v>39.69</v>
      </c>
      <c r="AJ458">
        <f>'QMJHL Raw'!AE458</f>
        <v>41.44</v>
      </c>
    </row>
    <row r="459" spans="1:36" x14ac:dyDescent="0.2">
      <c r="A459" t="str">
        <f>'QMJHL Raw'!B459</f>
        <v>Thomas Caron</v>
      </c>
      <c r="B459" t="s">
        <v>1749</v>
      </c>
      <c r="C459" t="str">
        <f>'QMJHL Raw'!C459</f>
        <v>LW</v>
      </c>
      <c r="D459" t="str">
        <f t="shared" si="91"/>
        <v>F</v>
      </c>
      <c r="E459" t="str">
        <f>IF(ISNUMBER(SEARCH("/",'QMJHL Raw'!D459)),"Multiple",'QMJHL Raw'!D459)</f>
        <v>QUE</v>
      </c>
      <c r="F459" s="2">
        <f ca="1">ROUNDDOWN('QMJHL Raw'!E459+((TODAY()-42993)/365),0)</f>
        <v>17</v>
      </c>
      <c r="G459">
        <f>'QMJHL Raw'!F459</f>
        <v>14</v>
      </c>
      <c r="H459" s="1">
        <f>'QMJHL Raw'!U459</f>
        <v>9.83</v>
      </c>
      <c r="I459" s="1">
        <f>'QMJHL Raw'!T459</f>
        <v>137.56</v>
      </c>
      <c r="J459">
        <f>'QMJHL Raw'!AH459</f>
        <v>4</v>
      </c>
      <c r="K459">
        <f>'QMJHL Raw'!AI459</f>
        <v>6</v>
      </c>
      <c r="L459" s="1">
        <f t="shared" si="92"/>
        <v>1.7446932247746436</v>
      </c>
      <c r="M459" s="1">
        <f t="shared" si="93"/>
        <v>2.6170398371619656</v>
      </c>
      <c r="N459">
        <f>'QMJHL Raw'!L459</f>
        <v>3</v>
      </c>
      <c r="O459" s="1">
        <f t="shared" si="94"/>
        <v>1.3085199185809828</v>
      </c>
      <c r="P459">
        <f>'QMJHL Raw'!AK459</f>
        <v>0</v>
      </c>
      <c r="Q459">
        <f>'QMJHL Raw'!AN459</f>
        <v>0</v>
      </c>
      <c r="R459">
        <f>'QMJHL Raw'!AQ459</f>
        <v>3</v>
      </c>
      <c r="S459" s="1">
        <f t="shared" si="95"/>
        <v>0</v>
      </c>
      <c r="T459" s="1">
        <f t="shared" si="96"/>
        <v>0</v>
      </c>
      <c r="U459" s="1">
        <f t="shared" si="97"/>
        <v>100</v>
      </c>
      <c r="V459">
        <f>'QMJHL Raw'!J459</f>
        <v>1</v>
      </c>
      <c r="W459" s="1">
        <f t="shared" si="98"/>
        <v>0.4361733061936609</v>
      </c>
      <c r="X459">
        <f>'QMJHL Raw'!G459</f>
        <v>0</v>
      </c>
      <c r="Y459" s="1">
        <f t="shared" si="99"/>
        <v>0</v>
      </c>
      <c r="Z459">
        <f>'QMJHL Raw'!AJ459</f>
        <v>0</v>
      </c>
      <c r="AA459">
        <f>'QMJHL Raw'!AM459</f>
        <v>0</v>
      </c>
      <c r="AB459">
        <f>'QMJHL Raw'!AP459</f>
        <v>0</v>
      </c>
      <c r="AC459" s="1">
        <f t="shared" si="100"/>
        <v>0.18850605294665423</v>
      </c>
      <c r="AD459" s="1">
        <f t="shared" si="101"/>
        <v>8.2221308351259473E-2</v>
      </c>
      <c r="AE459" s="1">
        <f t="shared" si="102"/>
        <v>0</v>
      </c>
      <c r="AF459" s="1">
        <f t="shared" si="103"/>
        <v>6.2835350982218081</v>
      </c>
      <c r="AG459">
        <f>'QMJHL Raw'!AB459</f>
        <v>12.06</v>
      </c>
      <c r="AH459">
        <f>'QMJHL Raw'!AC459</f>
        <v>12.81</v>
      </c>
      <c r="AI459">
        <f>'QMJHL Raw'!AD459</f>
        <v>45.61</v>
      </c>
      <c r="AJ459">
        <f>'QMJHL Raw'!AE459</f>
        <v>52.35</v>
      </c>
    </row>
    <row r="460" spans="1:36" x14ac:dyDescent="0.2">
      <c r="A460" t="str">
        <f>'QMJHL Raw'!B460</f>
        <v>Thomas Casey</v>
      </c>
      <c r="B460" t="s">
        <v>1749</v>
      </c>
      <c r="C460" t="str">
        <f>'QMJHL Raw'!C460</f>
        <v>LW</v>
      </c>
      <c r="D460" t="str">
        <f t="shared" si="91"/>
        <v>F</v>
      </c>
      <c r="E460" t="str">
        <f>IF(ISNUMBER(SEARCH("/",'QMJHL Raw'!D460)),"Multiple",'QMJHL Raw'!D460)</f>
        <v>CHA</v>
      </c>
      <c r="F460" s="2">
        <f ca="1">ROUNDDOWN('QMJHL Raw'!E460+((TODAY()-42993)/365),0)</f>
        <v>18</v>
      </c>
      <c r="G460">
        <f>'QMJHL Raw'!F460</f>
        <v>60</v>
      </c>
      <c r="H460" s="1">
        <f>'QMJHL Raw'!U460</f>
        <v>10.01</v>
      </c>
      <c r="I460" s="1">
        <f>'QMJHL Raw'!T460</f>
        <v>600.66</v>
      </c>
      <c r="J460">
        <f>'QMJHL Raw'!AH460</f>
        <v>21</v>
      </c>
      <c r="K460">
        <f>'QMJHL Raw'!AI460</f>
        <v>23</v>
      </c>
      <c r="L460" s="1">
        <f t="shared" si="92"/>
        <v>2.0976925382079714</v>
      </c>
      <c r="M460" s="1">
        <f t="shared" si="93"/>
        <v>2.2974727799420638</v>
      </c>
      <c r="N460">
        <f>'QMJHL Raw'!L460</f>
        <v>49</v>
      </c>
      <c r="O460" s="1">
        <f t="shared" si="94"/>
        <v>4.8946159224852668</v>
      </c>
      <c r="P460">
        <f>'QMJHL Raw'!AK460</f>
        <v>10</v>
      </c>
      <c r="Q460">
        <f>'QMJHL Raw'!AN460</f>
        <v>10</v>
      </c>
      <c r="R460">
        <f>'QMJHL Raw'!AQ460</f>
        <v>29</v>
      </c>
      <c r="S460" s="1">
        <f t="shared" si="95"/>
        <v>20.408163265306122</v>
      </c>
      <c r="T460" s="1">
        <f t="shared" si="96"/>
        <v>20.408163265306122</v>
      </c>
      <c r="U460" s="1">
        <f t="shared" si="97"/>
        <v>59.183673469387756</v>
      </c>
      <c r="V460">
        <f>'QMJHL Raw'!J460</f>
        <v>11</v>
      </c>
      <c r="W460" s="1">
        <f t="shared" si="98"/>
        <v>1.0987913295375087</v>
      </c>
      <c r="X460">
        <f>'QMJHL Raw'!G460</f>
        <v>8</v>
      </c>
      <c r="Y460" s="1">
        <f t="shared" si="99"/>
        <v>0.79912096693637003</v>
      </c>
      <c r="Z460">
        <f>'QMJHL Raw'!AJ460</f>
        <v>2</v>
      </c>
      <c r="AA460">
        <f>'QMJHL Raw'!AM460</f>
        <v>3</v>
      </c>
      <c r="AB460">
        <f>'QMJHL Raw'!AP460</f>
        <v>3</v>
      </c>
      <c r="AC460" s="1">
        <f t="shared" si="100"/>
        <v>6.1059491630434017</v>
      </c>
      <c r="AD460" s="1">
        <f t="shared" si="101"/>
        <v>0.60992399990444524</v>
      </c>
      <c r="AE460" s="1">
        <f t="shared" si="102"/>
        <v>16.326530612244898</v>
      </c>
      <c r="AF460" s="1">
        <f t="shared" si="103"/>
        <v>12.461120740904899</v>
      </c>
      <c r="AG460">
        <f>'QMJHL Raw'!AB460</f>
        <v>12.15</v>
      </c>
      <c r="AH460">
        <f>'QMJHL Raw'!AC460</f>
        <v>12.92</v>
      </c>
      <c r="AI460">
        <f>'QMJHL Raw'!AD460</f>
        <v>46.21</v>
      </c>
      <c r="AJ460">
        <f>'QMJHL Raw'!AE460</f>
        <v>46.94</v>
      </c>
    </row>
    <row r="461" spans="1:36" x14ac:dyDescent="0.2">
      <c r="A461" t="str">
        <f>'QMJHL Raw'!B461</f>
        <v>Thomas Ethier</v>
      </c>
      <c r="B461" t="s">
        <v>1749</v>
      </c>
      <c r="C461" t="str">
        <f>'QMJHL Raw'!C461</f>
        <v>LW</v>
      </c>
      <c r="D461" t="str">
        <f t="shared" si="91"/>
        <v>F</v>
      </c>
      <c r="E461" t="str">
        <f>IF(ISNUMBER(SEARCH("/",'QMJHL Raw'!D461)),"Multiple",'QMJHL Raw'!D461)</f>
        <v>BLB</v>
      </c>
      <c r="F461" s="2">
        <f ca="1">ROUNDDOWN('QMJHL Raw'!E461+((TODAY()-42993)/365),0)</f>
        <v>18</v>
      </c>
      <c r="G461">
        <f>'QMJHL Raw'!F461</f>
        <v>65</v>
      </c>
      <c r="H461" s="1">
        <f>'QMJHL Raw'!U461</f>
        <v>12.77</v>
      </c>
      <c r="I461" s="1">
        <f>'QMJHL Raw'!T461</f>
        <v>829.92</v>
      </c>
      <c r="J461">
        <f>'QMJHL Raw'!AH461</f>
        <v>44</v>
      </c>
      <c r="K461">
        <f>'QMJHL Raw'!AI461</f>
        <v>27</v>
      </c>
      <c r="L461" s="1">
        <f t="shared" si="92"/>
        <v>3.1810294968189705</v>
      </c>
      <c r="M461" s="1">
        <f t="shared" si="93"/>
        <v>1.9519953730480046</v>
      </c>
      <c r="N461">
        <f>'QMJHL Raw'!L461</f>
        <v>98</v>
      </c>
      <c r="O461" s="1">
        <f t="shared" si="94"/>
        <v>7.0850202429149798</v>
      </c>
      <c r="P461">
        <f>'QMJHL Raw'!AK461</f>
        <v>15</v>
      </c>
      <c r="Q461">
        <f>'QMJHL Raw'!AN461</f>
        <v>18</v>
      </c>
      <c r="R461">
        <f>'QMJHL Raw'!AQ461</f>
        <v>65</v>
      </c>
      <c r="S461" s="1">
        <f t="shared" si="95"/>
        <v>15.306122448979592</v>
      </c>
      <c r="T461" s="1">
        <f t="shared" si="96"/>
        <v>18.367346938775512</v>
      </c>
      <c r="U461" s="1">
        <f t="shared" si="97"/>
        <v>66.326530612244895</v>
      </c>
      <c r="V461">
        <f>'QMJHL Raw'!J461</f>
        <v>17</v>
      </c>
      <c r="W461" s="1">
        <f t="shared" si="98"/>
        <v>1.2290341237709659</v>
      </c>
      <c r="X461">
        <f>'QMJHL Raw'!G461</f>
        <v>9</v>
      </c>
      <c r="Y461" s="1">
        <f t="shared" si="99"/>
        <v>0.65066512434933488</v>
      </c>
      <c r="Z461">
        <f>'QMJHL Raw'!AJ461</f>
        <v>1</v>
      </c>
      <c r="AA461">
        <f>'QMJHL Raw'!AM461</f>
        <v>3</v>
      </c>
      <c r="AB461">
        <f>'QMJHL Raw'!AP461</f>
        <v>5</v>
      </c>
      <c r="AC461" s="1">
        <f t="shared" si="100"/>
        <v>11.046171032852385</v>
      </c>
      <c r="AD461" s="1">
        <f t="shared" si="101"/>
        <v>0.79859536096387984</v>
      </c>
      <c r="AE461" s="1">
        <f t="shared" si="102"/>
        <v>9.183673469387756</v>
      </c>
      <c r="AF461" s="1">
        <f t="shared" si="103"/>
        <v>11.271603094747332</v>
      </c>
      <c r="AG461">
        <f>'QMJHL Raw'!AB461</f>
        <v>13.87</v>
      </c>
      <c r="AH461">
        <f>'QMJHL Raw'!AC461</f>
        <v>13.14</v>
      </c>
      <c r="AI461">
        <f>'QMJHL Raw'!AD461</f>
        <v>57.22</v>
      </c>
      <c r="AJ461">
        <f>'QMJHL Raw'!AE461</f>
        <v>49.94</v>
      </c>
    </row>
    <row r="462" spans="1:36" x14ac:dyDescent="0.2">
      <c r="A462" t="str">
        <f>'QMJHL Raw'!B462</f>
        <v>Thomas Ferland</v>
      </c>
      <c r="B462" t="s">
        <v>1749</v>
      </c>
      <c r="C462" t="str">
        <f>'QMJHL Raw'!C462</f>
        <v>D</v>
      </c>
      <c r="D462" t="str">
        <f t="shared" si="91"/>
        <v>D</v>
      </c>
      <c r="E462" t="str">
        <f>IF(ISNUMBER(SEARCH("/",'QMJHL Raw'!D462)),"Multiple",'QMJHL Raw'!D462)</f>
        <v>CHI</v>
      </c>
      <c r="F462" s="2">
        <f ca="1">ROUNDDOWN('QMJHL Raw'!E462+((TODAY()-42993)/365),0)</f>
        <v>16</v>
      </c>
      <c r="G462">
        <f>'QMJHL Raw'!F462</f>
        <v>5</v>
      </c>
      <c r="H462" s="1">
        <f>'QMJHL Raw'!U462</f>
        <v>13.38</v>
      </c>
      <c r="I462" s="1">
        <f>'QMJHL Raw'!T462</f>
        <v>66.91</v>
      </c>
      <c r="J462">
        <f>'QMJHL Raw'!AH462</f>
        <v>2</v>
      </c>
      <c r="K462">
        <f>'QMJHL Raw'!AI462</f>
        <v>4</v>
      </c>
      <c r="L462" s="1">
        <f t="shared" si="92"/>
        <v>1.7934538932894935</v>
      </c>
      <c r="M462" s="1">
        <f t="shared" si="93"/>
        <v>3.5869077865789869</v>
      </c>
      <c r="N462">
        <f>'QMJHL Raw'!L462</f>
        <v>1</v>
      </c>
      <c r="O462" s="1">
        <f t="shared" si="94"/>
        <v>0.89672694664474673</v>
      </c>
      <c r="P462">
        <f>'QMJHL Raw'!AK462</f>
        <v>0</v>
      </c>
      <c r="Q462">
        <f>'QMJHL Raw'!AN462</f>
        <v>0</v>
      </c>
      <c r="R462">
        <f>'QMJHL Raw'!AQ462</f>
        <v>1</v>
      </c>
      <c r="S462" s="1">
        <f t="shared" si="95"/>
        <v>0</v>
      </c>
      <c r="T462" s="1">
        <f t="shared" si="96"/>
        <v>0</v>
      </c>
      <c r="U462" s="1">
        <f t="shared" si="97"/>
        <v>100</v>
      </c>
      <c r="V462">
        <f>'QMJHL Raw'!J462</f>
        <v>0</v>
      </c>
      <c r="W462" s="1">
        <f t="shared" si="98"/>
        <v>0</v>
      </c>
      <c r="X462">
        <f>'QMJHL Raw'!G462</f>
        <v>0</v>
      </c>
      <c r="Y462" s="1">
        <f t="shared" si="99"/>
        <v>0</v>
      </c>
      <c r="Z462">
        <f>'QMJHL Raw'!AJ462</f>
        <v>0</v>
      </c>
      <c r="AA462">
        <f>'QMJHL Raw'!AM462</f>
        <v>0</v>
      </c>
      <c r="AB462">
        <f>'QMJHL Raw'!AP462</f>
        <v>0</v>
      </c>
      <c r="AC462" s="1">
        <f t="shared" si="100"/>
        <v>6.2835350982218083E-2</v>
      </c>
      <c r="AD462" s="1">
        <f t="shared" si="101"/>
        <v>5.634615242763541E-2</v>
      </c>
      <c r="AE462" s="1">
        <f t="shared" si="102"/>
        <v>0</v>
      </c>
      <c r="AF462" s="1">
        <f t="shared" si="103"/>
        <v>6.2835350982218081</v>
      </c>
      <c r="AG462">
        <f>'QMJHL Raw'!AB462</f>
        <v>11.95</v>
      </c>
      <c r="AH462">
        <f>'QMJHL Raw'!AC462</f>
        <v>12.94</v>
      </c>
      <c r="AI462">
        <f>'QMJHL Raw'!AD462</f>
        <v>51.59</v>
      </c>
      <c r="AJ462">
        <f>'QMJHL Raw'!AE462</f>
        <v>42.71</v>
      </c>
    </row>
    <row r="463" spans="1:36" x14ac:dyDescent="0.2">
      <c r="A463" t="str">
        <f>'QMJHL Raw'!B463</f>
        <v>Thomas Gregoire</v>
      </c>
      <c r="B463" t="s">
        <v>1749</v>
      </c>
      <c r="C463" t="str">
        <f>'QMJHL Raw'!C463</f>
        <v>D</v>
      </c>
      <c r="D463" t="str">
        <f t="shared" si="91"/>
        <v>D</v>
      </c>
      <c r="E463" t="str">
        <f>IF(ISNUMBER(SEARCH("/",'QMJHL Raw'!D463)),"Multiple",'QMJHL Raw'!D463)</f>
        <v>SHE</v>
      </c>
      <c r="F463" s="2">
        <f ca="1">ROUNDDOWN('QMJHL Raw'!E463+((TODAY()-42993)/365),0)</f>
        <v>19</v>
      </c>
      <c r="G463">
        <f>'QMJHL Raw'!F463</f>
        <v>67</v>
      </c>
      <c r="H463" s="1">
        <f>'QMJHL Raw'!U463</f>
        <v>16.39</v>
      </c>
      <c r="I463" s="1">
        <f>'QMJHL Raw'!T463</f>
        <v>1098.01</v>
      </c>
      <c r="J463">
        <f>'QMJHL Raw'!AH463</f>
        <v>64</v>
      </c>
      <c r="K463">
        <f>'QMJHL Raw'!AI463</f>
        <v>52</v>
      </c>
      <c r="L463" s="1">
        <f t="shared" si="92"/>
        <v>3.4972359085982823</v>
      </c>
      <c r="M463" s="1">
        <f t="shared" si="93"/>
        <v>2.8415041757361044</v>
      </c>
      <c r="N463">
        <f>'QMJHL Raw'!L463</f>
        <v>180</v>
      </c>
      <c r="O463" s="1">
        <f t="shared" si="94"/>
        <v>9.8359759929326689</v>
      </c>
      <c r="P463">
        <f>'QMJHL Raw'!AK463</f>
        <v>3</v>
      </c>
      <c r="Q463">
        <f>'QMJHL Raw'!AN463</f>
        <v>5</v>
      </c>
      <c r="R463">
        <f>'QMJHL Raw'!AQ463</f>
        <v>172</v>
      </c>
      <c r="S463" s="1">
        <f t="shared" si="95"/>
        <v>1.6666666666666667</v>
      </c>
      <c r="T463" s="1">
        <f t="shared" si="96"/>
        <v>2.7777777777777777</v>
      </c>
      <c r="U463" s="1">
        <f t="shared" si="97"/>
        <v>95.555555555555557</v>
      </c>
      <c r="V463">
        <f>'QMJHL Raw'!J463</f>
        <v>25</v>
      </c>
      <c r="W463" s="1">
        <f t="shared" si="98"/>
        <v>1.366107776796204</v>
      </c>
      <c r="X463">
        <f>'QMJHL Raw'!G463</f>
        <v>6</v>
      </c>
      <c r="Y463" s="1">
        <f t="shared" si="99"/>
        <v>0.32786586643108895</v>
      </c>
      <c r="Z463">
        <f>'QMJHL Raw'!AJ463</f>
        <v>0</v>
      </c>
      <c r="AA463">
        <f>'QMJHL Raw'!AM463</f>
        <v>1</v>
      </c>
      <c r="AB463">
        <f>'QMJHL Raw'!AP463</f>
        <v>5</v>
      </c>
      <c r="AC463" s="1">
        <f t="shared" si="100"/>
        <v>12.450322392422297</v>
      </c>
      <c r="AD463" s="1">
        <f t="shared" si="101"/>
        <v>0.68033928975632085</v>
      </c>
      <c r="AE463" s="1">
        <f t="shared" si="102"/>
        <v>3.3333333333333335</v>
      </c>
      <c r="AF463" s="1">
        <f t="shared" si="103"/>
        <v>6.9168457735679434</v>
      </c>
      <c r="AG463">
        <f>'QMJHL Raw'!AB463</f>
        <v>13.44</v>
      </c>
      <c r="AH463">
        <f>'QMJHL Raw'!AC463</f>
        <v>13.4</v>
      </c>
      <c r="AI463">
        <f>'QMJHL Raw'!AD463</f>
        <v>52.9</v>
      </c>
      <c r="AJ463">
        <f>'QMJHL Raw'!AE463</f>
        <v>51.55</v>
      </c>
    </row>
    <row r="464" spans="1:36" x14ac:dyDescent="0.2">
      <c r="A464" t="str">
        <f>'QMJHL Raw'!B464</f>
        <v>Thomas Pelletier</v>
      </c>
      <c r="B464" t="s">
        <v>1749</v>
      </c>
      <c r="C464" t="str">
        <f>'QMJHL Raw'!C464</f>
        <v>D</v>
      </c>
      <c r="D464" t="str">
        <f t="shared" si="91"/>
        <v>D</v>
      </c>
      <c r="E464" t="str">
        <f>IF(ISNUMBER(SEARCH("/",'QMJHL Raw'!D464)),"Multiple",'QMJHL Raw'!D464)</f>
        <v>DRU</v>
      </c>
      <c r="F464" s="2">
        <f ca="1">ROUNDDOWN('QMJHL Raw'!E464+((TODAY()-42993)/365),0)</f>
        <v>16</v>
      </c>
      <c r="G464">
        <f>'QMJHL Raw'!F464</f>
        <v>42</v>
      </c>
      <c r="H464" s="1">
        <f>'QMJHL Raw'!U464</f>
        <v>10.89</v>
      </c>
      <c r="I464" s="1">
        <f>'QMJHL Raw'!T464</f>
        <v>457.32</v>
      </c>
      <c r="J464">
        <f>'QMJHL Raw'!AH464</f>
        <v>26</v>
      </c>
      <c r="K464">
        <f>'QMJHL Raw'!AI464</f>
        <v>13</v>
      </c>
      <c r="L464" s="1">
        <f t="shared" si="92"/>
        <v>3.4111781684597218</v>
      </c>
      <c r="M464" s="1">
        <f t="shared" si="93"/>
        <v>1.7055890842298609</v>
      </c>
      <c r="N464">
        <f>'QMJHL Raw'!L464</f>
        <v>25</v>
      </c>
      <c r="O464" s="1">
        <f t="shared" si="94"/>
        <v>3.2799790081343483</v>
      </c>
      <c r="P464">
        <f>'QMJHL Raw'!AK464</f>
        <v>0</v>
      </c>
      <c r="Q464">
        <f>'QMJHL Raw'!AN464</f>
        <v>0</v>
      </c>
      <c r="R464">
        <f>'QMJHL Raw'!AQ464</f>
        <v>25</v>
      </c>
      <c r="S464" s="1">
        <f t="shared" si="95"/>
        <v>0</v>
      </c>
      <c r="T464" s="1">
        <f t="shared" si="96"/>
        <v>0</v>
      </c>
      <c r="U464" s="1">
        <f t="shared" si="97"/>
        <v>100</v>
      </c>
      <c r="V464">
        <f>'QMJHL Raw'!J464</f>
        <v>4</v>
      </c>
      <c r="W464" s="1">
        <f t="shared" si="98"/>
        <v>0.52479664130149573</v>
      </c>
      <c r="X464">
        <f>'QMJHL Raw'!G464</f>
        <v>0</v>
      </c>
      <c r="Y464" s="1">
        <f t="shared" si="99"/>
        <v>0</v>
      </c>
      <c r="Z464">
        <f>'QMJHL Raw'!AJ464</f>
        <v>0</v>
      </c>
      <c r="AA464">
        <f>'QMJHL Raw'!AM464</f>
        <v>0</v>
      </c>
      <c r="AB464">
        <f>'QMJHL Raw'!AP464</f>
        <v>0</v>
      </c>
      <c r="AC464" s="1">
        <f t="shared" si="100"/>
        <v>1.570883774555452</v>
      </c>
      <c r="AD464" s="1">
        <f t="shared" si="101"/>
        <v>0.20609863219042929</v>
      </c>
      <c r="AE464" s="1">
        <f t="shared" si="102"/>
        <v>0</v>
      </c>
      <c r="AF464" s="1">
        <f t="shared" si="103"/>
        <v>6.2835350982218081</v>
      </c>
      <c r="AG464">
        <f>'QMJHL Raw'!AB464</f>
        <v>12.62</v>
      </c>
      <c r="AH464">
        <f>'QMJHL Raw'!AC464</f>
        <v>13.01</v>
      </c>
      <c r="AI464">
        <f>'QMJHL Raw'!AD464</f>
        <v>59.44</v>
      </c>
      <c r="AJ464">
        <f>'QMJHL Raw'!AE464</f>
        <v>47.48</v>
      </c>
    </row>
    <row r="465" spans="1:36" x14ac:dyDescent="0.2">
      <c r="A465" t="str">
        <f>'QMJHL Raw'!B465</f>
        <v>TJ Shea</v>
      </c>
      <c r="B465" t="s">
        <v>1749</v>
      </c>
      <c r="C465" t="str">
        <f>'QMJHL Raw'!C465</f>
        <v>RW</v>
      </c>
      <c r="D465" t="str">
        <f t="shared" si="91"/>
        <v>F</v>
      </c>
      <c r="E465" t="str">
        <f>IF(ISNUMBER(SEARCH("/",'QMJHL Raw'!D465)),"Multiple",'QMJHL Raw'!D465)</f>
        <v>CHA</v>
      </c>
      <c r="F465" s="2">
        <f ca="1">ROUNDDOWN('QMJHL Raw'!E465+((TODAY()-42993)/365),0)</f>
        <v>19</v>
      </c>
      <c r="G465">
        <f>'QMJHL Raw'!F465</f>
        <v>2</v>
      </c>
      <c r="H465" s="1">
        <f>'QMJHL Raw'!U465</f>
        <v>0</v>
      </c>
      <c r="I465" s="1">
        <f>'QMJHL Raw'!T465</f>
        <v>0</v>
      </c>
      <c r="J465">
        <f>'QMJHL Raw'!AH465</f>
        <v>0</v>
      </c>
      <c r="K465">
        <f>'QMJHL Raw'!AI465</f>
        <v>0</v>
      </c>
      <c r="L465" s="1" t="e">
        <f t="shared" si="92"/>
        <v>#DIV/0!</v>
      </c>
      <c r="M465" s="1" t="e">
        <f t="shared" si="93"/>
        <v>#DIV/0!</v>
      </c>
      <c r="N465">
        <f>'QMJHL Raw'!L465</f>
        <v>2</v>
      </c>
      <c r="O465" s="1" t="e">
        <f t="shared" si="94"/>
        <v>#DIV/0!</v>
      </c>
      <c r="P465">
        <f>'QMJHL Raw'!AK465</f>
        <v>1</v>
      </c>
      <c r="Q465">
        <f>'QMJHL Raw'!AN465</f>
        <v>0</v>
      </c>
      <c r="R465">
        <f>'QMJHL Raw'!AQ465</f>
        <v>1</v>
      </c>
      <c r="S465" s="1">
        <f t="shared" si="95"/>
        <v>50</v>
      </c>
      <c r="T465" s="1">
        <f t="shared" si="96"/>
        <v>0</v>
      </c>
      <c r="U465" s="1">
        <f t="shared" si="97"/>
        <v>50</v>
      </c>
      <c r="V465">
        <f>'QMJHL Raw'!J465</f>
        <v>0</v>
      </c>
      <c r="W465" s="1" t="e">
        <f t="shared" si="98"/>
        <v>#DIV/0!</v>
      </c>
      <c r="X465">
        <f>'QMJHL Raw'!G465</f>
        <v>0</v>
      </c>
      <c r="Y465" s="1" t="e">
        <f t="shared" si="99"/>
        <v>#DIV/0!</v>
      </c>
      <c r="Z465">
        <f>'QMJHL Raw'!AJ465</f>
        <v>0</v>
      </c>
      <c r="AA465">
        <f>'QMJHL Raw'!AM465</f>
        <v>0</v>
      </c>
      <c r="AB465">
        <f>'QMJHL Raw'!AP465</f>
        <v>0</v>
      </c>
      <c r="AC465" s="1">
        <f t="shared" si="100"/>
        <v>0.31244533538159408</v>
      </c>
      <c r="AD465" s="1" t="e">
        <f t="shared" si="101"/>
        <v>#DIV/0!</v>
      </c>
      <c r="AE465" s="1">
        <f t="shared" si="102"/>
        <v>0</v>
      </c>
      <c r="AF465" s="1">
        <f t="shared" si="103"/>
        <v>15.622266769079705</v>
      </c>
      <c r="AG465">
        <f>'QMJHL Raw'!AB465</f>
        <v>0</v>
      </c>
      <c r="AH465">
        <f>'QMJHL Raw'!AC465</f>
        <v>0</v>
      </c>
      <c r="AI465">
        <f>'QMJHL Raw'!AD465</f>
        <v>0</v>
      </c>
      <c r="AJ465">
        <f>'QMJHL Raw'!AE465</f>
        <v>0</v>
      </c>
    </row>
    <row r="466" spans="1:36" x14ac:dyDescent="0.2">
      <c r="A466" t="str">
        <f>'QMJHL Raw'!B466</f>
        <v>Tobie Paquette-Bisson</v>
      </c>
      <c r="B466" t="s">
        <v>1749</v>
      </c>
      <c r="C466" t="str">
        <f>'QMJHL Raw'!C466</f>
        <v>D</v>
      </c>
      <c r="D466" t="str">
        <f t="shared" si="91"/>
        <v>D</v>
      </c>
      <c r="E466" t="str">
        <f>IF(ISNUMBER(SEARCH("/",'QMJHL Raw'!D466)),"Multiple",'QMJHL Raw'!D466)</f>
        <v>BLB</v>
      </c>
      <c r="F466" s="2">
        <f ca="1">ROUNDDOWN('QMJHL Raw'!E466+((TODAY()-42993)/365),0)</f>
        <v>21</v>
      </c>
      <c r="G466">
        <f>'QMJHL Raw'!F466</f>
        <v>59</v>
      </c>
      <c r="H466" s="1">
        <f>'QMJHL Raw'!U466</f>
        <v>16.62</v>
      </c>
      <c r="I466" s="1">
        <f>'QMJHL Raw'!T466</f>
        <v>980.34</v>
      </c>
      <c r="J466">
        <f>'QMJHL Raw'!AH466</f>
        <v>63</v>
      </c>
      <c r="K466">
        <f>'QMJHL Raw'!AI466</f>
        <v>35</v>
      </c>
      <c r="L466" s="1">
        <f t="shared" si="92"/>
        <v>3.8558051288328539</v>
      </c>
      <c r="M466" s="1">
        <f t="shared" si="93"/>
        <v>2.1421139604626966</v>
      </c>
      <c r="N466">
        <f>'QMJHL Raw'!L466</f>
        <v>56</v>
      </c>
      <c r="O466" s="1">
        <f t="shared" si="94"/>
        <v>3.4273823367403145</v>
      </c>
      <c r="P466">
        <f>'QMJHL Raw'!AK466</f>
        <v>0</v>
      </c>
      <c r="Q466">
        <f>'QMJHL Raw'!AN466</f>
        <v>3</v>
      </c>
      <c r="R466">
        <f>'QMJHL Raw'!AQ466</f>
        <v>53</v>
      </c>
      <c r="S466" s="1">
        <f t="shared" si="95"/>
        <v>0</v>
      </c>
      <c r="T466" s="1">
        <f t="shared" si="96"/>
        <v>5.3571428571428568</v>
      </c>
      <c r="U466" s="1">
        <f t="shared" si="97"/>
        <v>94.642857142857139</v>
      </c>
      <c r="V466">
        <f>'QMJHL Raw'!J466</f>
        <v>13</v>
      </c>
      <c r="W466" s="1">
        <f t="shared" si="98"/>
        <v>0.79564232817185876</v>
      </c>
      <c r="X466">
        <f>'QMJHL Raw'!G466</f>
        <v>4</v>
      </c>
      <c r="Y466" s="1">
        <f t="shared" si="99"/>
        <v>0.24481302405287964</v>
      </c>
      <c r="Z466">
        <f>'QMJHL Raw'!AJ466</f>
        <v>0</v>
      </c>
      <c r="AA466">
        <f>'QMJHL Raw'!AM466</f>
        <v>0</v>
      </c>
      <c r="AB466">
        <f>'QMJHL Raw'!AP466</f>
        <v>4</v>
      </c>
      <c r="AC466" s="1">
        <f t="shared" si="100"/>
        <v>3.8665608442271537</v>
      </c>
      <c r="AD466" s="1">
        <f t="shared" si="101"/>
        <v>0.23664611323992618</v>
      </c>
      <c r="AE466" s="1">
        <f t="shared" si="102"/>
        <v>7.1428571428571423</v>
      </c>
      <c r="AF466" s="1">
        <f t="shared" si="103"/>
        <v>6.9045729361199166</v>
      </c>
      <c r="AG466">
        <f>'QMJHL Raw'!AB466</f>
        <v>13.36</v>
      </c>
      <c r="AH466">
        <f>'QMJHL Raw'!AC466</f>
        <v>13.25</v>
      </c>
      <c r="AI466">
        <f>'QMJHL Raw'!AD466</f>
        <v>58.4</v>
      </c>
      <c r="AJ466">
        <f>'QMJHL Raw'!AE466</f>
        <v>50.27</v>
      </c>
    </row>
    <row r="467" spans="1:36" x14ac:dyDescent="0.2">
      <c r="A467" t="str">
        <f>'QMJHL Raw'!B467</f>
        <v>Tomas Dajcar</v>
      </c>
      <c r="B467" t="s">
        <v>1749</v>
      </c>
      <c r="C467" t="str">
        <f>'QMJHL Raw'!C467</f>
        <v>D</v>
      </c>
      <c r="D467" t="str">
        <f t="shared" si="91"/>
        <v>D</v>
      </c>
      <c r="E467" t="str">
        <f>IF(ISNUMBER(SEARCH("/",'QMJHL Raw'!D467)),"Multiple",'QMJHL Raw'!D467)</f>
        <v>QUE</v>
      </c>
      <c r="F467" s="2">
        <f ca="1">ROUNDDOWN('QMJHL Raw'!E467+((TODAY()-42993)/365),0)</f>
        <v>18</v>
      </c>
      <c r="G467">
        <f>'QMJHL Raw'!F467</f>
        <v>42</v>
      </c>
      <c r="H467" s="1">
        <f>'QMJHL Raw'!U467</f>
        <v>11.4</v>
      </c>
      <c r="I467" s="1">
        <f>'QMJHL Raw'!T467</f>
        <v>478.63</v>
      </c>
      <c r="J467">
        <f>'QMJHL Raw'!AH467</f>
        <v>19</v>
      </c>
      <c r="K467">
        <f>'QMJHL Raw'!AI467</f>
        <v>20</v>
      </c>
      <c r="L467" s="1">
        <f t="shared" si="92"/>
        <v>2.3817980485970374</v>
      </c>
      <c r="M467" s="1">
        <f t="shared" si="93"/>
        <v>2.5071558406284606</v>
      </c>
      <c r="N467">
        <f>'QMJHL Raw'!L467</f>
        <v>29</v>
      </c>
      <c r="O467" s="1">
        <f t="shared" si="94"/>
        <v>3.6353759689112675</v>
      </c>
      <c r="P467">
        <f>'QMJHL Raw'!AK467</f>
        <v>0</v>
      </c>
      <c r="Q467">
        <f>'QMJHL Raw'!AN467</f>
        <v>1</v>
      </c>
      <c r="R467">
        <f>'QMJHL Raw'!AQ467</f>
        <v>28</v>
      </c>
      <c r="S467" s="1">
        <f t="shared" si="95"/>
        <v>0</v>
      </c>
      <c r="T467" s="1">
        <f t="shared" si="96"/>
        <v>3.4482758620689653</v>
      </c>
      <c r="U467" s="1">
        <f t="shared" si="97"/>
        <v>96.551724137931032</v>
      </c>
      <c r="V467">
        <f>'QMJHL Raw'!J467</f>
        <v>3</v>
      </c>
      <c r="W467" s="1">
        <f t="shared" si="98"/>
        <v>0.37607337609426905</v>
      </c>
      <c r="X467">
        <f>'QMJHL Raw'!G467</f>
        <v>2</v>
      </c>
      <c r="Y467" s="1">
        <f t="shared" si="99"/>
        <v>0.250715584062846</v>
      </c>
      <c r="Z467">
        <f>'QMJHL Raw'!AJ467</f>
        <v>0</v>
      </c>
      <c r="AA467">
        <f>'QMJHL Raw'!AM467</f>
        <v>1</v>
      </c>
      <c r="AB467">
        <f>'QMJHL Raw'!AP467</f>
        <v>1</v>
      </c>
      <c r="AC467" s="1">
        <f t="shared" si="100"/>
        <v>1.9381522415586381</v>
      </c>
      <c r="AD467" s="1">
        <f t="shared" si="101"/>
        <v>0.24296248562254411</v>
      </c>
      <c r="AE467" s="1">
        <f t="shared" si="102"/>
        <v>6.8965517241379306</v>
      </c>
      <c r="AF467" s="1">
        <f t="shared" si="103"/>
        <v>6.6832835915815112</v>
      </c>
      <c r="AG467">
        <f>'QMJHL Raw'!AB467</f>
        <v>12.31</v>
      </c>
      <c r="AH467">
        <f>'QMJHL Raw'!AC467</f>
        <v>12.94</v>
      </c>
      <c r="AI467">
        <f>'QMJHL Raw'!AD467</f>
        <v>51.85</v>
      </c>
      <c r="AJ467">
        <f>'QMJHL Raw'!AE467</f>
        <v>52.58</v>
      </c>
    </row>
    <row r="468" spans="1:36" x14ac:dyDescent="0.2">
      <c r="A468" t="str">
        <f>'QMJHL Raw'!B468</f>
        <v>Tommy Beaudoin</v>
      </c>
      <c r="B468" t="s">
        <v>1749</v>
      </c>
      <c r="C468" t="str">
        <f>'QMJHL Raw'!C468</f>
        <v>RW</v>
      </c>
      <c r="D468" t="str">
        <f t="shared" si="91"/>
        <v>F</v>
      </c>
      <c r="E468" t="str">
        <f>IF(ISNUMBER(SEARCH("/",'QMJHL Raw'!D468)),"Multiple",'QMJHL Raw'!D468)</f>
        <v>ROU</v>
      </c>
      <c r="F468" s="2">
        <f ca="1">ROUNDDOWN('QMJHL Raw'!E468+((TODAY()-42993)/365),0)</f>
        <v>19</v>
      </c>
      <c r="G468">
        <f>'QMJHL Raw'!F468</f>
        <v>66</v>
      </c>
      <c r="H468" s="1">
        <f>'QMJHL Raw'!U468</f>
        <v>11.26</v>
      </c>
      <c r="I468" s="1">
        <f>'QMJHL Raw'!T468</f>
        <v>743.34</v>
      </c>
      <c r="J468">
        <f>'QMJHL Raw'!AH468</f>
        <v>40</v>
      </c>
      <c r="K468">
        <f>'QMJHL Raw'!AI468</f>
        <v>20</v>
      </c>
      <c r="L468" s="1">
        <f t="shared" si="92"/>
        <v>3.2286705948825571</v>
      </c>
      <c r="M468" s="1">
        <f t="shared" si="93"/>
        <v>1.6143352974412786</v>
      </c>
      <c r="N468">
        <f>'QMJHL Raw'!L468</f>
        <v>93</v>
      </c>
      <c r="O468" s="1">
        <f t="shared" si="94"/>
        <v>7.5066591331019445</v>
      </c>
      <c r="P468">
        <f>'QMJHL Raw'!AK468</f>
        <v>10</v>
      </c>
      <c r="Q468">
        <f>'QMJHL Raw'!AN468</f>
        <v>12</v>
      </c>
      <c r="R468">
        <f>'QMJHL Raw'!AQ468</f>
        <v>71</v>
      </c>
      <c r="S468" s="1">
        <f t="shared" si="95"/>
        <v>10.75268817204301</v>
      </c>
      <c r="T468" s="1">
        <f t="shared" si="96"/>
        <v>12.903225806451612</v>
      </c>
      <c r="U468" s="1">
        <f t="shared" si="97"/>
        <v>76.344086021505376</v>
      </c>
      <c r="V468">
        <f>'QMJHL Raw'!J468</f>
        <v>16</v>
      </c>
      <c r="W468" s="1">
        <f t="shared" si="98"/>
        <v>1.2914682379530229</v>
      </c>
      <c r="X468">
        <f>'QMJHL Raw'!G468</f>
        <v>11</v>
      </c>
      <c r="Y468" s="1">
        <f t="shared" si="99"/>
        <v>0.8878844135927032</v>
      </c>
      <c r="Z468">
        <f>'QMJHL Raw'!AJ468</f>
        <v>1</v>
      </c>
      <c r="AA468">
        <f>'QMJHL Raw'!AM468</f>
        <v>1</v>
      </c>
      <c r="AB468">
        <f>'QMJHL Raw'!AP468</f>
        <v>9</v>
      </c>
      <c r="AC468" s="1">
        <f t="shared" si="100"/>
        <v>9.1025587324096229</v>
      </c>
      <c r="AD468" s="1">
        <f t="shared" si="101"/>
        <v>0.73472909293805977</v>
      </c>
      <c r="AE468" s="1">
        <f t="shared" si="102"/>
        <v>11.827956989247312</v>
      </c>
      <c r="AF468" s="1">
        <f t="shared" si="103"/>
        <v>9.7876975617307789</v>
      </c>
      <c r="AG468">
        <f>'QMJHL Raw'!AB468</f>
        <v>12.92</v>
      </c>
      <c r="AH468">
        <f>'QMJHL Raw'!AC468</f>
        <v>13.46</v>
      </c>
      <c r="AI468">
        <f>'QMJHL Raw'!AD468</f>
        <v>58.24</v>
      </c>
      <c r="AJ468">
        <f>'QMJHL Raw'!AE468</f>
        <v>46.78</v>
      </c>
    </row>
    <row r="469" spans="1:36" x14ac:dyDescent="0.2">
      <c r="A469" t="str">
        <f>'QMJHL Raw'!B469</f>
        <v>Tommy Bouchard</v>
      </c>
      <c r="B469" t="s">
        <v>1749</v>
      </c>
      <c r="C469" t="str">
        <f>'QMJHL Raw'!C469</f>
        <v>C</v>
      </c>
      <c r="D469" t="str">
        <f t="shared" si="91"/>
        <v>F</v>
      </c>
      <c r="E469" t="str">
        <f>IF(ISNUMBER(SEARCH("/",'QMJHL Raw'!D469)),"Multiple",'QMJHL Raw'!D469)</f>
        <v>BLB</v>
      </c>
      <c r="F469" s="2">
        <f ca="1">ROUNDDOWN('QMJHL Raw'!E469+((TODAY()-42993)/365),0)</f>
        <v>16</v>
      </c>
      <c r="G469">
        <f>'QMJHL Raw'!F469</f>
        <v>4</v>
      </c>
      <c r="H469" s="1">
        <f>'QMJHL Raw'!U469</f>
        <v>10.25</v>
      </c>
      <c r="I469" s="1">
        <f>'QMJHL Raw'!T469</f>
        <v>41.01</v>
      </c>
      <c r="J469">
        <f>'QMJHL Raw'!AH469</f>
        <v>3</v>
      </c>
      <c r="K469">
        <f>'QMJHL Raw'!AI469</f>
        <v>0</v>
      </c>
      <c r="L469" s="1">
        <f t="shared" si="92"/>
        <v>4.3891733723482078</v>
      </c>
      <c r="M469" s="1">
        <f t="shared" si="93"/>
        <v>0</v>
      </c>
      <c r="N469">
        <f>'QMJHL Raw'!L469</f>
        <v>3</v>
      </c>
      <c r="O469" s="1">
        <f t="shared" si="94"/>
        <v>4.3891733723482078</v>
      </c>
      <c r="P469">
        <f>'QMJHL Raw'!AK469</f>
        <v>0</v>
      </c>
      <c r="Q469">
        <f>'QMJHL Raw'!AN469</f>
        <v>0</v>
      </c>
      <c r="R469">
        <f>'QMJHL Raw'!AQ469</f>
        <v>3</v>
      </c>
      <c r="S469" s="1">
        <f t="shared" si="95"/>
        <v>0</v>
      </c>
      <c r="T469" s="1">
        <f t="shared" si="96"/>
        <v>0</v>
      </c>
      <c r="U469" s="1">
        <f t="shared" si="97"/>
        <v>100</v>
      </c>
      <c r="V469">
        <f>'QMJHL Raw'!J469</f>
        <v>0</v>
      </c>
      <c r="W469" s="1">
        <f t="shared" si="98"/>
        <v>0</v>
      </c>
      <c r="X469">
        <f>'QMJHL Raw'!G469</f>
        <v>0</v>
      </c>
      <c r="Y469" s="1">
        <f t="shared" si="99"/>
        <v>0</v>
      </c>
      <c r="Z469">
        <f>'QMJHL Raw'!AJ469</f>
        <v>0</v>
      </c>
      <c r="AA469">
        <f>'QMJHL Raw'!AM469</f>
        <v>0</v>
      </c>
      <c r="AB469">
        <f>'QMJHL Raw'!AP469</f>
        <v>0</v>
      </c>
      <c r="AC469" s="1">
        <f t="shared" si="100"/>
        <v>0.18850605294665423</v>
      </c>
      <c r="AD469" s="1">
        <f t="shared" si="101"/>
        <v>0.27579524937330541</v>
      </c>
      <c r="AE469" s="1">
        <f t="shared" si="102"/>
        <v>0</v>
      </c>
      <c r="AF469" s="1">
        <f t="shared" si="103"/>
        <v>6.2835350982218081</v>
      </c>
      <c r="AG469">
        <f>'QMJHL Raw'!AB469</f>
        <v>12.62</v>
      </c>
      <c r="AH469">
        <f>'QMJHL Raw'!AC469</f>
        <v>12.37</v>
      </c>
      <c r="AI469">
        <f>'QMJHL Raw'!AD469</f>
        <v>58.82</v>
      </c>
      <c r="AJ469">
        <f>'QMJHL Raw'!AE469</f>
        <v>51.76</v>
      </c>
    </row>
    <row r="470" spans="1:36" x14ac:dyDescent="0.2">
      <c r="A470" t="str">
        <f>'QMJHL Raw'!B470</f>
        <v>Tommy Cardinal</v>
      </c>
      <c r="B470" t="s">
        <v>1749</v>
      </c>
      <c r="C470" t="str">
        <f>'QMJHL Raw'!C470</f>
        <v>RW</v>
      </c>
      <c r="D470" t="str">
        <f t="shared" ref="D470:D486" si="104">IF(C470="D",C470,"F")</f>
        <v>F</v>
      </c>
      <c r="E470" t="str">
        <f>IF(ISNUMBER(SEARCH("/",'QMJHL Raw'!D470)),"Multiple",'QMJHL Raw'!D470)</f>
        <v>Multiple</v>
      </c>
      <c r="F470" s="2">
        <f ca="1">ROUNDDOWN('QMJHL Raw'!E470+((TODAY()-42993)/365),0)</f>
        <v>19</v>
      </c>
      <c r="G470">
        <f>'QMJHL Raw'!F470</f>
        <v>63</v>
      </c>
      <c r="H470" s="1">
        <f>'QMJHL Raw'!U470</f>
        <v>10.59</v>
      </c>
      <c r="I470" s="1">
        <f>'QMJHL Raw'!T470</f>
        <v>667.04</v>
      </c>
      <c r="J470">
        <f>'QMJHL Raw'!AH470</f>
        <v>12</v>
      </c>
      <c r="K470">
        <f>'QMJHL Raw'!AI470</f>
        <v>53</v>
      </c>
      <c r="L470" s="1">
        <f t="shared" ref="L470:L486" si="105">J470/I470*60</f>
        <v>1.0793955384984408</v>
      </c>
      <c r="M470" s="1">
        <f t="shared" ref="M470:M486" si="106">K470/I470*60</f>
        <v>4.7673302950347809</v>
      </c>
      <c r="N470">
        <f>'QMJHL Raw'!L470</f>
        <v>46</v>
      </c>
      <c r="O470" s="1">
        <f t="shared" si="94"/>
        <v>4.1376828975773572</v>
      </c>
      <c r="P470">
        <f>'QMJHL Raw'!AK470</f>
        <v>1</v>
      </c>
      <c r="Q470">
        <f>'QMJHL Raw'!AN470</f>
        <v>8</v>
      </c>
      <c r="R470">
        <f>'QMJHL Raw'!AQ470</f>
        <v>37</v>
      </c>
      <c r="S470" s="1">
        <f t="shared" si="95"/>
        <v>2.1739130434782608</v>
      </c>
      <c r="T470" s="1">
        <f t="shared" si="96"/>
        <v>17.391304347826086</v>
      </c>
      <c r="U470" s="1">
        <f t="shared" si="97"/>
        <v>80.434782608695656</v>
      </c>
      <c r="V470">
        <f>'QMJHL Raw'!J470</f>
        <v>4</v>
      </c>
      <c r="W470" s="1">
        <f t="shared" si="98"/>
        <v>0.35979851283281361</v>
      </c>
      <c r="X470">
        <f>'QMJHL Raw'!G470</f>
        <v>3</v>
      </c>
      <c r="Y470" s="1">
        <f t="shared" si="99"/>
        <v>0.26984888462461021</v>
      </c>
      <c r="Z470">
        <f>'QMJHL Raw'!AJ470</f>
        <v>0</v>
      </c>
      <c r="AA470">
        <f>'QMJHL Raw'!AM470</f>
        <v>3</v>
      </c>
      <c r="AB470">
        <f>'QMJHL Raw'!AP470</f>
        <v>0</v>
      </c>
      <c r="AC470" s="1">
        <f t="shared" si="100"/>
        <v>4.0046172831936984</v>
      </c>
      <c r="AD470" s="1">
        <f t="shared" si="101"/>
        <v>0.36021383573941879</v>
      </c>
      <c r="AE470" s="1">
        <f t="shared" si="102"/>
        <v>6.5217391304347823</v>
      </c>
      <c r="AF470" s="1">
        <f t="shared" si="103"/>
        <v>8.7056897460732579</v>
      </c>
      <c r="AG470">
        <f>'QMJHL Raw'!AB470</f>
        <v>13.31</v>
      </c>
      <c r="AH470">
        <f>'QMJHL Raw'!AC470</f>
        <v>12.91</v>
      </c>
      <c r="AI470">
        <f>'QMJHL Raw'!AD470</f>
        <v>34.869999999999997</v>
      </c>
      <c r="AJ470">
        <f>'QMJHL Raw'!AE470</f>
        <v>52.69</v>
      </c>
    </row>
    <row r="471" spans="1:36" x14ac:dyDescent="0.2">
      <c r="A471" t="str">
        <f>'QMJHL Raw'!B471</f>
        <v>Travis Barron</v>
      </c>
      <c r="B471" t="s">
        <v>1749</v>
      </c>
      <c r="C471" t="str">
        <f>'QMJHL Raw'!C471</f>
        <v>C</v>
      </c>
      <c r="D471" t="str">
        <f t="shared" si="104"/>
        <v>F</v>
      </c>
      <c r="E471" t="str">
        <f>IF(ISNUMBER(SEARCH("/",'QMJHL Raw'!D471)),"Multiple",'QMJHL Raw'!D471)</f>
        <v>OTT</v>
      </c>
      <c r="F471" s="2">
        <f ca="1">ROUNDDOWN('QMJHL Raw'!E471+((TODAY()-42993)/365),0)</f>
        <v>2017</v>
      </c>
      <c r="G471">
        <f>'QMJHL Raw'!F471</f>
        <v>2</v>
      </c>
      <c r="H471" s="1">
        <f>'QMJHL Raw'!U471</f>
        <v>8.2899999999999991</v>
      </c>
      <c r="I471" s="1">
        <f>'QMJHL Raw'!T471</f>
        <v>16.579999999999998</v>
      </c>
      <c r="J471">
        <f>'QMJHL Raw'!AH471</f>
        <v>0</v>
      </c>
      <c r="K471">
        <f>'QMJHL Raw'!AI471</f>
        <v>1</v>
      </c>
      <c r="L471" s="1">
        <f t="shared" si="105"/>
        <v>0</v>
      </c>
      <c r="M471" s="1">
        <f t="shared" si="106"/>
        <v>3.618817852834741</v>
      </c>
      <c r="N471">
        <f>'QMJHL Raw'!L471</f>
        <v>1</v>
      </c>
      <c r="O471" s="1">
        <f t="shared" si="94"/>
        <v>3.618817852834741</v>
      </c>
      <c r="P471">
        <f>'QMJHL Raw'!AK471</f>
        <v>0</v>
      </c>
      <c r="Q471">
        <f>'QMJHL Raw'!AN471</f>
        <v>0</v>
      </c>
      <c r="R471">
        <f>'QMJHL Raw'!AQ471</f>
        <v>1</v>
      </c>
      <c r="S471" s="1">
        <f t="shared" si="95"/>
        <v>0</v>
      </c>
      <c r="T471" s="1">
        <f t="shared" si="96"/>
        <v>0</v>
      </c>
      <c r="U471" s="1">
        <f t="shared" si="97"/>
        <v>100</v>
      </c>
      <c r="V471">
        <f>'QMJHL Raw'!J471</f>
        <v>0</v>
      </c>
      <c r="W471" s="1">
        <f t="shared" si="98"/>
        <v>0</v>
      </c>
      <c r="X471">
        <f>'QMJHL Raw'!G471</f>
        <v>0</v>
      </c>
      <c r="Y471" s="1">
        <f t="shared" si="99"/>
        <v>0</v>
      </c>
      <c r="Z471">
        <f>'QMJHL Raw'!AJ471</f>
        <v>0</v>
      </c>
      <c r="AA471">
        <f>'QMJHL Raw'!AM471</f>
        <v>0</v>
      </c>
      <c r="AB471">
        <f>'QMJHL Raw'!AP471</f>
        <v>0</v>
      </c>
      <c r="AC471" s="1">
        <f t="shared" si="100"/>
        <v>6.2835350982218083E-2</v>
      </c>
      <c r="AD471" s="1">
        <f t="shared" si="101"/>
        <v>0.22738968992358777</v>
      </c>
      <c r="AE471" s="1">
        <f t="shared" si="102"/>
        <v>0</v>
      </c>
      <c r="AF471" s="1">
        <f t="shared" si="103"/>
        <v>6.2835350982218081</v>
      </c>
      <c r="AG471">
        <f>'QMJHL Raw'!AB471</f>
        <v>21.61</v>
      </c>
      <c r="AH471">
        <f>'QMJHL Raw'!AC471</f>
        <v>13.77</v>
      </c>
      <c r="AI471">
        <f>'QMJHL Raw'!AD471</f>
        <v>21.67</v>
      </c>
      <c r="AJ471">
        <f>'QMJHL Raw'!AE471</f>
        <v>59.39</v>
      </c>
    </row>
    <row r="472" spans="1:36" x14ac:dyDescent="0.2">
      <c r="A472" t="str">
        <f>'QMJHL Raw'!B472</f>
        <v>Tristan Pelletier</v>
      </c>
      <c r="B472" t="s">
        <v>1749</v>
      </c>
      <c r="C472" t="str">
        <f>'QMJHL Raw'!C472</f>
        <v>C</v>
      </c>
      <c r="D472" t="str">
        <f t="shared" si="104"/>
        <v>F</v>
      </c>
      <c r="E472" t="str">
        <f>IF(ISNUMBER(SEARCH("/",'QMJHL Raw'!D472)),"Multiple",'QMJHL Raw'!D472)</f>
        <v>CHI</v>
      </c>
      <c r="F472" s="2">
        <f ca="1">ROUNDDOWN('QMJHL Raw'!E472+((TODAY()-42993)/365),0)</f>
        <v>17</v>
      </c>
      <c r="G472">
        <f>'QMJHL Raw'!F472</f>
        <v>3</v>
      </c>
      <c r="H472" s="1">
        <f>'QMJHL Raw'!U472</f>
        <v>7.2</v>
      </c>
      <c r="I472" s="1">
        <f>'QMJHL Raw'!T472</f>
        <v>21.61</v>
      </c>
      <c r="J472">
        <f>'QMJHL Raw'!AH472</f>
        <v>0</v>
      </c>
      <c r="K472">
        <f>'QMJHL Raw'!AI472</f>
        <v>1</v>
      </c>
      <c r="L472" s="1">
        <f t="shared" si="105"/>
        <v>0</v>
      </c>
      <c r="M472" s="1">
        <f t="shared" si="106"/>
        <v>2.7764923646459976</v>
      </c>
      <c r="N472">
        <f>'QMJHL Raw'!L472</f>
        <v>2</v>
      </c>
      <c r="O472" s="1">
        <f t="shared" si="94"/>
        <v>5.5529847292919952</v>
      </c>
      <c r="P472">
        <f>'QMJHL Raw'!AK472</f>
        <v>0</v>
      </c>
      <c r="Q472">
        <f>'QMJHL Raw'!AN472</f>
        <v>0</v>
      </c>
      <c r="R472">
        <f>'QMJHL Raw'!AQ472</f>
        <v>2</v>
      </c>
      <c r="S472" s="1">
        <f t="shared" si="95"/>
        <v>0</v>
      </c>
      <c r="T472" s="1">
        <f t="shared" si="96"/>
        <v>0</v>
      </c>
      <c r="U472" s="1">
        <f t="shared" si="97"/>
        <v>100</v>
      </c>
      <c r="V472">
        <f>'QMJHL Raw'!J472</f>
        <v>0</v>
      </c>
      <c r="W472" s="1">
        <f t="shared" si="98"/>
        <v>0</v>
      </c>
      <c r="X472">
        <f>'QMJHL Raw'!G472</f>
        <v>0</v>
      </c>
      <c r="Y472" s="1">
        <f t="shared" si="99"/>
        <v>0</v>
      </c>
      <c r="Z472">
        <f>'QMJHL Raw'!AJ472</f>
        <v>0</v>
      </c>
      <c r="AA472">
        <f>'QMJHL Raw'!AM472</f>
        <v>0</v>
      </c>
      <c r="AB472">
        <f>'QMJHL Raw'!AP472</f>
        <v>0</v>
      </c>
      <c r="AC472" s="1">
        <f t="shared" si="100"/>
        <v>0.12567070196443617</v>
      </c>
      <c r="AD472" s="1">
        <f t="shared" si="101"/>
        <v>0.34892374446395974</v>
      </c>
      <c r="AE472" s="1">
        <f t="shared" si="102"/>
        <v>0</v>
      </c>
      <c r="AF472" s="1">
        <f t="shared" si="103"/>
        <v>6.2835350982218081</v>
      </c>
      <c r="AG472">
        <f>'QMJHL Raw'!AB472</f>
        <v>13.17</v>
      </c>
      <c r="AH472">
        <f>'QMJHL Raw'!AC472</f>
        <v>13.66</v>
      </c>
      <c r="AI472">
        <f>'QMJHL Raw'!AD472</f>
        <v>50.41</v>
      </c>
      <c r="AJ472">
        <f>'QMJHL Raw'!AE472</f>
        <v>60.73</v>
      </c>
    </row>
    <row r="473" spans="1:36" x14ac:dyDescent="0.2">
      <c r="A473" t="str">
        <f>'QMJHL Raw'!B473</f>
        <v>Tye Felhaber</v>
      </c>
      <c r="B473" t="s">
        <v>1749</v>
      </c>
      <c r="C473" t="str">
        <f>'QMJHL Raw'!C473</f>
        <v>C</v>
      </c>
      <c r="D473" t="str">
        <f t="shared" si="104"/>
        <v>F</v>
      </c>
      <c r="E473" t="str">
        <f>IF(ISNUMBER(SEARCH("/",'QMJHL Raw'!D473)),"Multiple",'QMJHL Raw'!D473)</f>
        <v>OTT</v>
      </c>
      <c r="F473" s="2">
        <f ca="1">ROUNDDOWN('QMJHL Raw'!E473+((TODAY()-42993)/365),0)</f>
        <v>2017</v>
      </c>
      <c r="G473">
        <f>'QMJHL Raw'!F473</f>
        <v>2</v>
      </c>
      <c r="H473" s="1">
        <f>'QMJHL Raw'!U473</f>
        <v>18.39</v>
      </c>
      <c r="I473" s="1">
        <f>'QMJHL Raw'!T473</f>
        <v>36.78</v>
      </c>
      <c r="J473">
        <f>'QMJHL Raw'!AH473</f>
        <v>2</v>
      </c>
      <c r="K473">
        <f>'QMJHL Raw'!AI473</f>
        <v>2</v>
      </c>
      <c r="L473" s="1">
        <f t="shared" si="105"/>
        <v>3.2626427406199019</v>
      </c>
      <c r="M473" s="1">
        <f t="shared" si="106"/>
        <v>3.2626427406199019</v>
      </c>
      <c r="N473">
        <f>'QMJHL Raw'!L473</f>
        <v>5</v>
      </c>
      <c r="O473" s="1">
        <f t="shared" si="94"/>
        <v>8.1566068515497552</v>
      </c>
      <c r="P473">
        <f>'QMJHL Raw'!AK473</f>
        <v>1</v>
      </c>
      <c r="Q473">
        <f>'QMJHL Raw'!AN473</f>
        <v>0</v>
      </c>
      <c r="R473">
        <f>'QMJHL Raw'!AQ473</f>
        <v>4</v>
      </c>
      <c r="S473" s="1">
        <f t="shared" si="95"/>
        <v>20</v>
      </c>
      <c r="T473" s="1">
        <f t="shared" si="96"/>
        <v>0</v>
      </c>
      <c r="U473" s="1">
        <f t="shared" si="97"/>
        <v>80</v>
      </c>
      <c r="V473">
        <f>'QMJHL Raw'!J473</f>
        <v>0</v>
      </c>
      <c r="W473" s="1">
        <f t="shared" si="98"/>
        <v>0</v>
      </c>
      <c r="X473">
        <f>'QMJHL Raw'!G473</f>
        <v>0</v>
      </c>
      <c r="Y473" s="1">
        <f t="shared" si="99"/>
        <v>0</v>
      </c>
      <c r="Z473">
        <f>'QMJHL Raw'!AJ473</f>
        <v>0</v>
      </c>
      <c r="AA473">
        <f>'QMJHL Raw'!AM473</f>
        <v>0</v>
      </c>
      <c r="AB473">
        <f>'QMJHL Raw'!AP473</f>
        <v>0</v>
      </c>
      <c r="AC473" s="1">
        <f t="shared" si="100"/>
        <v>0.50095138832824837</v>
      </c>
      <c r="AD473" s="1">
        <f t="shared" si="101"/>
        <v>0.81721270526631051</v>
      </c>
      <c r="AE473" s="1">
        <f t="shared" si="102"/>
        <v>0</v>
      </c>
      <c r="AF473" s="1">
        <f t="shared" si="103"/>
        <v>10.019027766564967</v>
      </c>
      <c r="AG473">
        <f>'QMJHL Raw'!AB473</f>
        <v>20.73</v>
      </c>
      <c r="AH473">
        <f>'QMJHL Raw'!AC473</f>
        <v>11.95</v>
      </c>
      <c r="AI473">
        <f>'QMJHL Raw'!AD473</f>
        <v>58.75</v>
      </c>
      <c r="AJ473">
        <f>'QMJHL Raw'!AE473</f>
        <v>52.19</v>
      </c>
    </row>
    <row r="474" spans="1:36" x14ac:dyDescent="0.2">
      <c r="A474" t="str">
        <f>'QMJHL Raw'!B474</f>
        <v>Tyler Higgins</v>
      </c>
      <c r="B474" t="s">
        <v>1749</v>
      </c>
      <c r="C474" t="str">
        <f>'QMJHL Raw'!C474</f>
        <v>D</v>
      </c>
      <c r="D474" t="str">
        <f t="shared" si="104"/>
        <v>D</v>
      </c>
      <c r="E474" t="str">
        <f>IF(ISNUMBER(SEARCH("/",'QMJHL Raw'!D474)),"Multiple",'QMJHL Raw'!D474)</f>
        <v>Multiple</v>
      </c>
      <c r="F474" s="2">
        <f ca="1">ROUNDDOWN('QMJHL Raw'!E474+((TODAY()-42993)/365),0)</f>
        <v>19</v>
      </c>
      <c r="G474">
        <f>'QMJHL Raw'!F474</f>
        <v>51</v>
      </c>
      <c r="H474" s="1">
        <f>'QMJHL Raw'!U474</f>
        <v>12.55</v>
      </c>
      <c r="I474" s="1">
        <f>'QMJHL Raw'!T474</f>
        <v>640.04999999999995</v>
      </c>
      <c r="J474">
        <f>'QMJHL Raw'!AH474</f>
        <v>30</v>
      </c>
      <c r="K474">
        <f>'QMJHL Raw'!AI474</f>
        <v>31</v>
      </c>
      <c r="L474" s="1">
        <f t="shared" si="105"/>
        <v>2.8122802906022968</v>
      </c>
      <c r="M474" s="1">
        <f t="shared" si="106"/>
        <v>2.9060229669557067</v>
      </c>
      <c r="N474">
        <f>'QMJHL Raw'!L474</f>
        <v>31</v>
      </c>
      <c r="O474" s="1">
        <f t="shared" si="94"/>
        <v>2.9060229669557067</v>
      </c>
      <c r="P474">
        <f>'QMJHL Raw'!AK474</f>
        <v>0</v>
      </c>
      <c r="Q474">
        <f>'QMJHL Raw'!AN474</f>
        <v>0</v>
      </c>
      <c r="R474">
        <f>'QMJHL Raw'!AQ474</f>
        <v>31</v>
      </c>
      <c r="S474" s="1">
        <f t="shared" si="95"/>
        <v>0</v>
      </c>
      <c r="T474" s="1">
        <f t="shared" si="96"/>
        <v>0</v>
      </c>
      <c r="U474" s="1">
        <f t="shared" si="97"/>
        <v>100</v>
      </c>
      <c r="V474">
        <f>'QMJHL Raw'!J474</f>
        <v>3</v>
      </c>
      <c r="W474" s="1">
        <f t="shared" si="98"/>
        <v>0.2812280290602297</v>
      </c>
      <c r="X474">
        <f>'QMJHL Raw'!G474</f>
        <v>0</v>
      </c>
      <c r="Y474" s="1">
        <f t="shared" si="99"/>
        <v>0</v>
      </c>
      <c r="Z474">
        <f>'QMJHL Raw'!AJ474</f>
        <v>0</v>
      </c>
      <c r="AA474">
        <f>'QMJHL Raw'!AM474</f>
        <v>0</v>
      </c>
      <c r="AB474">
        <f>'QMJHL Raw'!AP474</f>
        <v>0</v>
      </c>
      <c r="AC474" s="1">
        <f t="shared" si="100"/>
        <v>1.9478958804487605</v>
      </c>
      <c r="AD474" s="1">
        <f t="shared" si="101"/>
        <v>0.18260097309104856</v>
      </c>
      <c r="AE474" s="1">
        <f t="shared" si="102"/>
        <v>0</v>
      </c>
      <c r="AF474" s="1">
        <f t="shared" si="103"/>
        <v>6.2835350982218081</v>
      </c>
      <c r="AG474">
        <f>'QMJHL Raw'!AB474</f>
        <v>12.32</v>
      </c>
      <c r="AH474">
        <f>'QMJHL Raw'!AC474</f>
        <v>12.93</v>
      </c>
      <c r="AI474">
        <f>'QMJHL Raw'!AD474</f>
        <v>46.63</v>
      </c>
      <c r="AJ474">
        <f>'QMJHL Raw'!AE474</f>
        <v>52.79</v>
      </c>
    </row>
    <row r="475" spans="1:36" x14ac:dyDescent="0.2">
      <c r="A475" t="str">
        <f>'QMJHL Raw'!B475</f>
        <v>Tyler Hinam</v>
      </c>
      <c r="B475" t="s">
        <v>1749</v>
      </c>
      <c r="C475" t="str">
        <f>'QMJHL Raw'!C475</f>
        <v>RW</v>
      </c>
      <c r="D475" t="str">
        <f t="shared" si="104"/>
        <v>F</v>
      </c>
      <c r="E475" t="str">
        <f>IF(ISNUMBER(SEARCH("/",'QMJHL Raw'!D475)),"Multiple",'QMJHL Raw'!D475)</f>
        <v>ROU</v>
      </c>
      <c r="F475" s="2">
        <f ca="1">ROUNDDOWN('QMJHL Raw'!E475+((TODAY()-42993)/365),0)</f>
        <v>18</v>
      </c>
      <c r="G475">
        <f>'QMJHL Raw'!F475</f>
        <v>58</v>
      </c>
      <c r="H475" s="1">
        <f>'QMJHL Raw'!U475</f>
        <v>12.24</v>
      </c>
      <c r="I475" s="1">
        <f>'QMJHL Raw'!T475</f>
        <v>710.03</v>
      </c>
      <c r="J475">
        <f>'QMJHL Raw'!AH475</f>
        <v>27</v>
      </c>
      <c r="K475">
        <f>'QMJHL Raw'!AI475</f>
        <v>32</v>
      </c>
      <c r="L475" s="1">
        <f t="shared" si="105"/>
        <v>2.2815937354759659</v>
      </c>
      <c r="M475" s="1">
        <f t="shared" si="106"/>
        <v>2.7041110938974411</v>
      </c>
      <c r="N475">
        <f>'QMJHL Raw'!L475</f>
        <v>93</v>
      </c>
      <c r="O475" s="1">
        <f t="shared" si="94"/>
        <v>7.8588228666394375</v>
      </c>
      <c r="P475">
        <f>'QMJHL Raw'!AK475</f>
        <v>3</v>
      </c>
      <c r="Q475">
        <f>'QMJHL Raw'!AN475</f>
        <v>9</v>
      </c>
      <c r="R475">
        <f>'QMJHL Raw'!AQ475</f>
        <v>81</v>
      </c>
      <c r="S475" s="1">
        <f t="shared" si="95"/>
        <v>3.225806451612903</v>
      </c>
      <c r="T475" s="1">
        <f t="shared" si="96"/>
        <v>9.67741935483871</v>
      </c>
      <c r="U475" s="1">
        <f t="shared" si="97"/>
        <v>87.096774193548384</v>
      </c>
      <c r="V475">
        <f>'QMJHL Raw'!J475</f>
        <v>19</v>
      </c>
      <c r="W475" s="1">
        <f t="shared" si="98"/>
        <v>1.6055659620016056</v>
      </c>
      <c r="X475">
        <f>'QMJHL Raw'!G475</f>
        <v>9</v>
      </c>
      <c r="Y475" s="1">
        <f t="shared" si="99"/>
        <v>0.76053124515865533</v>
      </c>
      <c r="Z475">
        <f>'QMJHL Raw'!AJ475</f>
        <v>1</v>
      </c>
      <c r="AA475">
        <f>'QMJHL Raw'!AM475</f>
        <v>2</v>
      </c>
      <c r="AB475">
        <f>'QMJHL Raw'!AP475</f>
        <v>6</v>
      </c>
      <c r="AC475" s="1">
        <f t="shared" si="100"/>
        <v>7.447355109266578</v>
      </c>
      <c r="AD475" s="1">
        <f t="shared" si="101"/>
        <v>0.62932736159879821</v>
      </c>
      <c r="AE475" s="1">
        <f t="shared" si="102"/>
        <v>9.67741935483871</v>
      </c>
      <c r="AF475" s="1">
        <f t="shared" si="103"/>
        <v>8.0079087196414829</v>
      </c>
      <c r="AG475">
        <f>'QMJHL Raw'!AB475</f>
        <v>13.51</v>
      </c>
      <c r="AH475">
        <f>'QMJHL Raw'!AC475</f>
        <v>13.07</v>
      </c>
      <c r="AI475">
        <f>'QMJHL Raw'!AD475</f>
        <v>54.48</v>
      </c>
      <c r="AJ475">
        <f>'QMJHL Raw'!AE475</f>
        <v>49.31</v>
      </c>
    </row>
    <row r="476" spans="1:36" x14ac:dyDescent="0.2">
      <c r="A476" t="str">
        <f>'QMJHL Raw'!B476</f>
        <v>Tyler Hungerbuhler</v>
      </c>
      <c r="B476" t="s">
        <v>1749</v>
      </c>
      <c r="C476" t="str">
        <f>'QMJHL Raw'!C476</f>
        <v>D</v>
      </c>
      <c r="D476" t="str">
        <f t="shared" si="104"/>
        <v>D</v>
      </c>
      <c r="E476" t="str">
        <f>IF(ISNUMBER(SEARCH("/",'QMJHL Raw'!D476)),"Multiple",'QMJHL Raw'!D476)</f>
        <v>SNB</v>
      </c>
      <c r="F476" s="2">
        <f ca="1">ROUNDDOWN('QMJHL Raw'!E476+((TODAY()-42993)/365),0)</f>
        <v>18</v>
      </c>
      <c r="G476">
        <f>'QMJHL Raw'!F476</f>
        <v>24</v>
      </c>
      <c r="H476" s="1">
        <f>'QMJHL Raw'!U476</f>
        <v>9.16</v>
      </c>
      <c r="I476" s="1">
        <f>'QMJHL Raw'!T476</f>
        <v>219.78</v>
      </c>
      <c r="J476">
        <f>'QMJHL Raw'!AH476</f>
        <v>6</v>
      </c>
      <c r="K476">
        <f>'QMJHL Raw'!AI476</f>
        <v>15</v>
      </c>
      <c r="L476" s="1">
        <f t="shared" si="105"/>
        <v>1.638001638001638</v>
      </c>
      <c r="M476" s="1">
        <f t="shared" si="106"/>
        <v>4.0950040950040956</v>
      </c>
      <c r="N476">
        <f>'QMJHL Raw'!L476</f>
        <v>10</v>
      </c>
      <c r="O476" s="1">
        <f t="shared" si="94"/>
        <v>2.7300027300027301</v>
      </c>
      <c r="P476">
        <f>'QMJHL Raw'!AK476</f>
        <v>0</v>
      </c>
      <c r="Q476">
        <f>'QMJHL Raw'!AN476</f>
        <v>0</v>
      </c>
      <c r="R476">
        <f>'QMJHL Raw'!AQ476</f>
        <v>10</v>
      </c>
      <c r="S476" s="1">
        <f t="shared" si="95"/>
        <v>0</v>
      </c>
      <c r="T476" s="1">
        <f t="shared" si="96"/>
        <v>0</v>
      </c>
      <c r="U476" s="1">
        <f t="shared" si="97"/>
        <v>100</v>
      </c>
      <c r="V476">
        <f>'QMJHL Raw'!J476</f>
        <v>1</v>
      </c>
      <c r="W476" s="1">
        <f t="shared" si="98"/>
        <v>0.27300027300027296</v>
      </c>
      <c r="X476">
        <f>'QMJHL Raw'!G476</f>
        <v>0</v>
      </c>
      <c r="Y476" s="1">
        <f t="shared" si="99"/>
        <v>0</v>
      </c>
      <c r="Z476">
        <f>'QMJHL Raw'!AJ476</f>
        <v>0</v>
      </c>
      <c r="AA476">
        <f>'QMJHL Raw'!AM476</f>
        <v>0</v>
      </c>
      <c r="AB476">
        <f>'QMJHL Raw'!AP476</f>
        <v>0</v>
      </c>
      <c r="AC476" s="1">
        <f t="shared" si="100"/>
        <v>0.62835350982218086</v>
      </c>
      <c r="AD476" s="1">
        <f t="shared" si="101"/>
        <v>0.17154067972213508</v>
      </c>
      <c r="AE476" s="1">
        <f t="shared" si="102"/>
        <v>0</v>
      </c>
      <c r="AF476" s="1">
        <f t="shared" si="103"/>
        <v>6.2835350982218081</v>
      </c>
      <c r="AG476">
        <f>'QMJHL Raw'!AB476</f>
        <v>12.25</v>
      </c>
      <c r="AH476">
        <f>'QMJHL Raw'!AC476</f>
        <v>13.07</v>
      </c>
      <c r="AI476">
        <f>'QMJHL Raw'!AD476</f>
        <v>38.979999999999997</v>
      </c>
      <c r="AJ476">
        <f>'QMJHL Raw'!AE476</f>
        <v>53.4</v>
      </c>
    </row>
    <row r="477" spans="1:36" x14ac:dyDescent="0.2">
      <c r="A477" t="str">
        <f>'QMJHL Raw'!B477</f>
        <v>Tyler Hylland</v>
      </c>
      <c r="B477" t="s">
        <v>1749</v>
      </c>
      <c r="C477" t="str">
        <f>'QMJHL Raw'!C477</f>
        <v>LW</v>
      </c>
      <c r="D477" t="str">
        <f t="shared" si="104"/>
        <v>F</v>
      </c>
      <c r="E477" t="str">
        <f>IF(ISNUMBER(SEARCH("/",'QMJHL Raw'!D477)),"Multiple",'QMJHL Raw'!D477)</f>
        <v>CAP</v>
      </c>
      <c r="F477" s="2">
        <f ca="1">ROUNDDOWN('QMJHL Raw'!E477+((TODAY()-42993)/365),0)</f>
        <v>20</v>
      </c>
      <c r="G477">
        <f>'QMJHL Raw'!F477</f>
        <v>57</v>
      </c>
      <c r="H477" s="1">
        <f>'QMJHL Raw'!U477</f>
        <v>11.61</v>
      </c>
      <c r="I477" s="1">
        <f>'QMJHL Raw'!T477</f>
        <v>661.63</v>
      </c>
      <c r="J477">
        <f>'QMJHL Raw'!AH477</f>
        <v>30</v>
      </c>
      <c r="K477">
        <f>'QMJHL Raw'!AI477</f>
        <v>34</v>
      </c>
      <c r="L477" s="1">
        <f t="shared" si="105"/>
        <v>2.7205537838368876</v>
      </c>
      <c r="M477" s="1">
        <f t="shared" si="106"/>
        <v>3.0832942883484731</v>
      </c>
      <c r="N477">
        <f>'QMJHL Raw'!L477</f>
        <v>74</v>
      </c>
      <c r="O477" s="1">
        <f t="shared" si="94"/>
        <v>6.7106993334643237</v>
      </c>
      <c r="P477">
        <f>'QMJHL Raw'!AK477</f>
        <v>14</v>
      </c>
      <c r="Q477">
        <f>'QMJHL Raw'!AN477</f>
        <v>9</v>
      </c>
      <c r="R477">
        <f>'QMJHL Raw'!AQ477</f>
        <v>51</v>
      </c>
      <c r="S477" s="1">
        <f t="shared" si="95"/>
        <v>18.918918918918919</v>
      </c>
      <c r="T477" s="1">
        <f t="shared" si="96"/>
        <v>12.162162162162163</v>
      </c>
      <c r="U477" s="1">
        <f t="shared" si="97"/>
        <v>68.918918918918919</v>
      </c>
      <c r="V477">
        <f>'QMJHL Raw'!J477</f>
        <v>13</v>
      </c>
      <c r="W477" s="1">
        <f t="shared" si="98"/>
        <v>1.1789066396626513</v>
      </c>
      <c r="X477">
        <f>'QMJHL Raw'!G477</f>
        <v>7</v>
      </c>
      <c r="Y477" s="1">
        <f t="shared" si="99"/>
        <v>0.63479588289527389</v>
      </c>
      <c r="Z477">
        <f>'QMJHL Raw'!AJ477</f>
        <v>3</v>
      </c>
      <c r="AA477">
        <f>'QMJHL Raw'!AM477</f>
        <v>1</v>
      </c>
      <c r="AB477">
        <f>'QMJHL Raw'!AP477</f>
        <v>3</v>
      </c>
      <c r="AC477" s="1">
        <f t="shared" si="100"/>
        <v>8.3080044081931703</v>
      </c>
      <c r="AD477" s="1">
        <f t="shared" si="101"/>
        <v>0.75341242762811567</v>
      </c>
      <c r="AE477" s="1">
        <f t="shared" si="102"/>
        <v>9.4594594594594597</v>
      </c>
      <c r="AF477" s="1">
        <f t="shared" si="103"/>
        <v>11.227032984044826</v>
      </c>
      <c r="AG477">
        <f>'QMJHL Raw'!AB477</f>
        <v>12.97</v>
      </c>
      <c r="AH477">
        <f>'QMJHL Raw'!AC477</f>
        <v>13.28</v>
      </c>
      <c r="AI477">
        <f>'QMJHL Raw'!AD477</f>
        <v>45.52</v>
      </c>
      <c r="AJ477">
        <f>'QMJHL Raw'!AE477</f>
        <v>51.59</v>
      </c>
    </row>
    <row r="478" spans="1:36" x14ac:dyDescent="0.2">
      <c r="A478" t="str">
        <f>'QMJHL Raw'!B478</f>
        <v>Tyler Smith</v>
      </c>
      <c r="B478" t="s">
        <v>1749</v>
      </c>
      <c r="C478" t="str">
        <f>'QMJHL Raw'!C478</f>
        <v>D</v>
      </c>
      <c r="D478" t="str">
        <f t="shared" si="104"/>
        <v>D</v>
      </c>
      <c r="E478" t="str">
        <f>IF(ISNUMBER(SEARCH("/",'QMJHL Raw'!D478)),"Multiple",'QMJHL Raw'!D478)</f>
        <v>SNB</v>
      </c>
      <c r="F478" s="2">
        <f ca="1">ROUNDDOWN('QMJHL Raw'!E478+((TODAY()-42993)/365),0)</f>
        <v>18</v>
      </c>
      <c r="G478">
        <f>'QMJHL Raw'!F478</f>
        <v>55</v>
      </c>
      <c r="H478" s="1">
        <f>'QMJHL Raw'!U478</f>
        <v>10.27</v>
      </c>
      <c r="I478" s="1">
        <f>'QMJHL Raw'!T478</f>
        <v>564.9</v>
      </c>
      <c r="J478">
        <f>'QMJHL Raw'!AH478</f>
        <v>14</v>
      </c>
      <c r="K478">
        <f>'QMJHL Raw'!AI478</f>
        <v>37</v>
      </c>
      <c r="L478" s="1">
        <f t="shared" si="105"/>
        <v>1.4869888475836432</v>
      </c>
      <c r="M478" s="1">
        <f t="shared" si="106"/>
        <v>3.9298990971853422</v>
      </c>
      <c r="N478">
        <f>'QMJHL Raw'!L478</f>
        <v>17</v>
      </c>
      <c r="O478" s="1">
        <f t="shared" si="94"/>
        <v>1.8056293149229954</v>
      </c>
      <c r="P478">
        <f>'QMJHL Raw'!AK478</f>
        <v>0</v>
      </c>
      <c r="Q478">
        <f>'QMJHL Raw'!AN478</f>
        <v>2</v>
      </c>
      <c r="R478">
        <f>'QMJHL Raw'!AQ478</f>
        <v>15</v>
      </c>
      <c r="S478" s="1">
        <f t="shared" si="95"/>
        <v>0</v>
      </c>
      <c r="T478" s="1">
        <f t="shared" si="96"/>
        <v>11.76470588235294</v>
      </c>
      <c r="U478" s="1">
        <f t="shared" si="97"/>
        <v>88.235294117647058</v>
      </c>
      <c r="V478">
        <f>'QMJHL Raw'!J478</f>
        <v>3</v>
      </c>
      <c r="W478" s="1">
        <f t="shared" si="98"/>
        <v>0.31864046733935214</v>
      </c>
      <c r="X478">
        <f>'QMJHL Raw'!G478</f>
        <v>0</v>
      </c>
      <c r="Y478" s="1">
        <f t="shared" si="99"/>
        <v>0</v>
      </c>
      <c r="Z478">
        <f>'QMJHL Raw'!AJ478</f>
        <v>0</v>
      </c>
      <c r="AA478">
        <f>'QMJHL Raw'!AM478</f>
        <v>0</v>
      </c>
      <c r="AB478">
        <f>'QMJHL Raw'!AP478</f>
        <v>0</v>
      </c>
      <c r="AC478" s="1">
        <f t="shared" si="100"/>
        <v>1.3000550928463346</v>
      </c>
      <c r="AD478" s="1">
        <f t="shared" si="101"/>
        <v>0.13808338745048696</v>
      </c>
      <c r="AE478" s="1">
        <f t="shared" si="102"/>
        <v>0</v>
      </c>
      <c r="AF478" s="1">
        <f t="shared" si="103"/>
        <v>7.6473828990960859</v>
      </c>
      <c r="AG478">
        <f>'QMJHL Raw'!AB478</f>
        <v>12.79</v>
      </c>
      <c r="AH478">
        <f>'QMJHL Raw'!AC478</f>
        <v>13.24</v>
      </c>
      <c r="AI478">
        <f>'QMJHL Raw'!AD478</f>
        <v>39.119999999999997</v>
      </c>
      <c r="AJ478">
        <f>'QMJHL Raw'!AE478</f>
        <v>53.05</v>
      </c>
    </row>
    <row r="479" spans="1:36" x14ac:dyDescent="0.2">
      <c r="A479" t="str">
        <f>'QMJHL Raw'!B479</f>
        <v>Vasily Glotov</v>
      </c>
      <c r="B479" t="s">
        <v>1749</v>
      </c>
      <c r="C479" t="str">
        <f>'QMJHL Raw'!C479</f>
        <v>C</v>
      </c>
      <c r="D479" t="str">
        <f t="shared" si="104"/>
        <v>F</v>
      </c>
      <c r="E479" t="str">
        <f>IF(ISNUMBER(SEARCH("/",'QMJHL Raw'!D479)),"Multiple",'QMJHL Raw'!D479)</f>
        <v>SHA</v>
      </c>
      <c r="F479" s="2">
        <f ca="1">ROUNDDOWN('QMJHL Raw'!E479+((TODAY()-42993)/365),0)</f>
        <v>20</v>
      </c>
      <c r="G479">
        <f>'QMJHL Raw'!F479</f>
        <v>64</v>
      </c>
      <c r="H479" s="1">
        <f>'QMJHL Raw'!U479</f>
        <v>12.02</v>
      </c>
      <c r="I479" s="1">
        <f>'QMJHL Raw'!T479</f>
        <v>769.36</v>
      </c>
      <c r="J479">
        <f>'QMJHL Raw'!AH479</f>
        <v>36</v>
      </c>
      <c r="K479">
        <f>'QMJHL Raw'!AI479</f>
        <v>41</v>
      </c>
      <c r="L479" s="1">
        <f t="shared" si="105"/>
        <v>2.8075283352396796</v>
      </c>
      <c r="M479" s="1">
        <f t="shared" si="106"/>
        <v>3.1974628262451907</v>
      </c>
      <c r="N479">
        <f>'QMJHL Raw'!L479</f>
        <v>167</v>
      </c>
      <c r="O479" s="1">
        <f t="shared" si="94"/>
        <v>13.023811999584069</v>
      </c>
      <c r="P479">
        <f>'QMJHL Raw'!AK479</f>
        <v>10</v>
      </c>
      <c r="Q479">
        <f>'QMJHL Raw'!AN479</f>
        <v>21</v>
      </c>
      <c r="R479">
        <f>'QMJHL Raw'!AQ479</f>
        <v>136</v>
      </c>
      <c r="S479" s="1">
        <f t="shared" si="95"/>
        <v>5.9880239520958085</v>
      </c>
      <c r="T479" s="1">
        <f t="shared" si="96"/>
        <v>12.574850299401197</v>
      </c>
      <c r="U479" s="1">
        <f t="shared" si="97"/>
        <v>81.437125748502993</v>
      </c>
      <c r="V479">
        <f>'QMJHL Raw'!J479</f>
        <v>23</v>
      </c>
      <c r="W479" s="1">
        <f t="shared" si="98"/>
        <v>1.7936986586253507</v>
      </c>
      <c r="X479">
        <f>'QMJHL Raw'!G479</f>
        <v>22</v>
      </c>
      <c r="Y479" s="1">
        <f t="shared" si="99"/>
        <v>1.7157117604242487</v>
      </c>
      <c r="Z479">
        <f>'QMJHL Raw'!AJ479</f>
        <v>1</v>
      </c>
      <c r="AA479">
        <f>'QMJHL Raw'!AM479</f>
        <v>9</v>
      </c>
      <c r="AB479">
        <f>'QMJHL Raw'!AP479</f>
        <v>12</v>
      </c>
      <c r="AC479" s="1">
        <f t="shared" si="100"/>
        <v>14.795718272762585</v>
      </c>
      <c r="AD479" s="1">
        <f t="shared" si="101"/>
        <v>1.1538721747501235</v>
      </c>
      <c r="AE479" s="1">
        <f t="shared" si="102"/>
        <v>13.17365269461078</v>
      </c>
      <c r="AF479" s="1">
        <f t="shared" si="103"/>
        <v>8.8597115405763986</v>
      </c>
      <c r="AG479">
        <f>'QMJHL Raw'!AB479</f>
        <v>13.02</v>
      </c>
      <c r="AH479">
        <f>'QMJHL Raw'!AC479</f>
        <v>13.31</v>
      </c>
      <c r="AI479">
        <f>'QMJHL Raw'!AD479</f>
        <v>39.659999999999997</v>
      </c>
      <c r="AJ479">
        <f>'QMJHL Raw'!AE479</f>
        <v>50.43</v>
      </c>
    </row>
    <row r="480" spans="1:36" x14ac:dyDescent="0.2">
      <c r="A480" t="str">
        <f>'QMJHL Raw'!B480</f>
        <v>Vincent Lampron</v>
      </c>
      <c r="B480" t="s">
        <v>1749</v>
      </c>
      <c r="C480" t="str">
        <f>'QMJHL Raw'!C480</f>
        <v>D</v>
      </c>
      <c r="D480" t="str">
        <f t="shared" si="104"/>
        <v>D</v>
      </c>
      <c r="E480" t="str">
        <f>IF(ISNUMBER(SEARCH("/",'QMJHL Raw'!D480)),"Multiple",'QMJHL Raw'!D480)</f>
        <v>Multiple</v>
      </c>
      <c r="F480" s="2">
        <f ca="1">ROUNDDOWN('QMJHL Raw'!E480+((TODAY()-42993)/365),0)</f>
        <v>19</v>
      </c>
      <c r="G480">
        <f>'QMJHL Raw'!F480</f>
        <v>57</v>
      </c>
      <c r="H480" s="1">
        <f>'QMJHL Raw'!U480</f>
        <v>13.46</v>
      </c>
      <c r="I480" s="1">
        <f>'QMJHL Raw'!T480</f>
        <v>767.34</v>
      </c>
      <c r="J480">
        <f>'QMJHL Raw'!AH480</f>
        <v>31</v>
      </c>
      <c r="K480">
        <f>'QMJHL Raw'!AI480</f>
        <v>43</v>
      </c>
      <c r="L480" s="1">
        <f t="shared" si="105"/>
        <v>2.4239580889827197</v>
      </c>
      <c r="M480" s="1">
        <f t="shared" si="106"/>
        <v>3.3622644460082882</v>
      </c>
      <c r="N480">
        <f>'QMJHL Raw'!L480</f>
        <v>50</v>
      </c>
      <c r="O480" s="1">
        <f t="shared" si="94"/>
        <v>3.9096098209398704</v>
      </c>
      <c r="P480">
        <f>'QMJHL Raw'!AK480</f>
        <v>1</v>
      </c>
      <c r="Q480">
        <f>'QMJHL Raw'!AN480</f>
        <v>0</v>
      </c>
      <c r="R480">
        <f>'QMJHL Raw'!AQ480</f>
        <v>49</v>
      </c>
      <c r="S480" s="1">
        <f t="shared" si="95"/>
        <v>2</v>
      </c>
      <c r="T480" s="1">
        <f t="shared" si="96"/>
        <v>0</v>
      </c>
      <c r="U480" s="1">
        <f t="shared" si="97"/>
        <v>98</v>
      </c>
      <c r="V480">
        <f>'QMJHL Raw'!J480</f>
        <v>6</v>
      </c>
      <c r="W480" s="1">
        <f t="shared" si="98"/>
        <v>0.46915317851278443</v>
      </c>
      <c r="X480">
        <f>'QMJHL Raw'!G480</f>
        <v>3</v>
      </c>
      <c r="Y480" s="1">
        <f t="shared" si="99"/>
        <v>0.23457658925639222</v>
      </c>
      <c r="Z480">
        <f>'QMJHL Raw'!AJ480</f>
        <v>1</v>
      </c>
      <c r="AA480">
        <f>'QMJHL Raw'!AM480</f>
        <v>0</v>
      </c>
      <c r="AB480">
        <f>'QMJHL Raw'!AP480</f>
        <v>2</v>
      </c>
      <c r="AC480" s="1">
        <f t="shared" si="100"/>
        <v>3.3285421825280617</v>
      </c>
      <c r="AD480" s="1">
        <f t="shared" si="101"/>
        <v>0.26026602412448679</v>
      </c>
      <c r="AE480" s="1">
        <f t="shared" si="102"/>
        <v>6</v>
      </c>
      <c r="AF480" s="1">
        <f t="shared" si="103"/>
        <v>6.6570843650561233</v>
      </c>
      <c r="AG480">
        <f>'QMJHL Raw'!AB480</f>
        <v>13.01</v>
      </c>
      <c r="AH480">
        <f>'QMJHL Raw'!AC480</f>
        <v>13.18</v>
      </c>
      <c r="AI480">
        <f>'QMJHL Raw'!AD480</f>
        <v>51.29</v>
      </c>
      <c r="AJ480">
        <f>'QMJHL Raw'!AE480</f>
        <v>51.5</v>
      </c>
    </row>
    <row r="481" spans="1:36" x14ac:dyDescent="0.2">
      <c r="A481" t="str">
        <f>'QMJHL Raw'!B481</f>
        <v>Vincent Lanoue</v>
      </c>
      <c r="B481" t="s">
        <v>1749</v>
      </c>
      <c r="C481" t="str">
        <f>'QMJHL Raw'!C481</f>
        <v>D</v>
      </c>
      <c r="D481" t="str">
        <f t="shared" si="104"/>
        <v>D</v>
      </c>
      <c r="E481" t="str">
        <f>IF(ISNUMBER(SEARCH("/",'QMJHL Raw'!D481)),"Multiple",'QMJHL Raw'!D481)</f>
        <v>VIC</v>
      </c>
      <c r="F481" s="2">
        <f ca="1">ROUNDDOWN('QMJHL Raw'!E481+((TODAY()-42993)/365),0)</f>
        <v>20</v>
      </c>
      <c r="G481">
        <f>'QMJHL Raw'!F481</f>
        <v>66</v>
      </c>
      <c r="H481" s="1">
        <f>'QMJHL Raw'!U481</f>
        <v>16.100000000000001</v>
      </c>
      <c r="I481" s="1">
        <f>'QMJHL Raw'!T481</f>
        <v>1062.9000000000001</v>
      </c>
      <c r="J481">
        <f>'QMJHL Raw'!AH481</f>
        <v>68</v>
      </c>
      <c r="K481">
        <f>'QMJHL Raw'!AI481</f>
        <v>52</v>
      </c>
      <c r="L481" s="1">
        <f t="shared" si="105"/>
        <v>3.8385548969799603</v>
      </c>
      <c r="M481" s="1">
        <f t="shared" si="106"/>
        <v>2.9353655094552633</v>
      </c>
      <c r="N481">
        <f>'QMJHL Raw'!L481</f>
        <v>103</v>
      </c>
      <c r="O481" s="1">
        <f t="shared" si="94"/>
        <v>5.8142816821902334</v>
      </c>
      <c r="P481">
        <f>'QMJHL Raw'!AK481</f>
        <v>2</v>
      </c>
      <c r="Q481">
        <f>'QMJHL Raw'!AN481</f>
        <v>5</v>
      </c>
      <c r="R481">
        <f>'QMJHL Raw'!AQ481</f>
        <v>96</v>
      </c>
      <c r="S481" s="1">
        <f t="shared" si="95"/>
        <v>1.9417475728155338</v>
      </c>
      <c r="T481" s="1">
        <f t="shared" si="96"/>
        <v>4.8543689320388346</v>
      </c>
      <c r="U481" s="1">
        <f t="shared" si="97"/>
        <v>93.203883495145632</v>
      </c>
      <c r="V481">
        <f>'QMJHL Raw'!J481</f>
        <v>13</v>
      </c>
      <c r="W481" s="1">
        <f t="shared" si="98"/>
        <v>0.73384137736381583</v>
      </c>
      <c r="X481">
        <f>'QMJHL Raw'!G481</f>
        <v>3</v>
      </c>
      <c r="Y481" s="1">
        <f t="shared" si="99"/>
        <v>0.16934801016088061</v>
      </c>
      <c r="Z481">
        <f>'QMJHL Raw'!AJ481</f>
        <v>0</v>
      </c>
      <c r="AA481">
        <f>'QMJHL Raw'!AM481</f>
        <v>0</v>
      </c>
      <c r="AB481">
        <f>'QMJHL Raw'!AP481</f>
        <v>3</v>
      </c>
      <c r="AC481" s="1">
        <f t="shared" si="100"/>
        <v>7.4252257333743454</v>
      </c>
      <c r="AD481" s="1">
        <f t="shared" si="101"/>
        <v>0.41914906764743687</v>
      </c>
      <c r="AE481" s="1">
        <f t="shared" si="102"/>
        <v>2.912621359223301</v>
      </c>
      <c r="AF481" s="1">
        <f t="shared" si="103"/>
        <v>7.2089570226935411</v>
      </c>
      <c r="AG481">
        <f>'QMJHL Raw'!AB481</f>
        <v>13.83</v>
      </c>
      <c r="AH481">
        <f>'QMJHL Raw'!AC481</f>
        <v>13.69</v>
      </c>
      <c r="AI481">
        <f>'QMJHL Raw'!AD481</f>
        <v>58.91</v>
      </c>
      <c r="AJ481">
        <f>'QMJHL Raw'!AE481</f>
        <v>51.19</v>
      </c>
    </row>
    <row r="482" spans="1:36" x14ac:dyDescent="0.2">
      <c r="A482" t="str">
        <f>'QMJHL Raw'!B482</f>
        <v>Vincent Marleau</v>
      </c>
      <c r="B482" t="s">
        <v>1749</v>
      </c>
      <c r="C482" t="str">
        <f>'QMJHL Raw'!C482</f>
        <v>C</v>
      </c>
      <c r="D482" t="str">
        <f t="shared" si="104"/>
        <v>F</v>
      </c>
      <c r="E482" t="str">
        <f>IF(ISNUMBER(SEARCH("/",'QMJHL Raw'!D482)),"Multiple",'QMJHL Raw'!D482)</f>
        <v>ROU</v>
      </c>
      <c r="F482" s="2">
        <f ca="1">ROUNDDOWN('QMJHL Raw'!E482+((TODAY()-42993)/365),0)</f>
        <v>18</v>
      </c>
      <c r="G482">
        <f>'QMJHL Raw'!F482</f>
        <v>67</v>
      </c>
      <c r="H482" s="1">
        <f>'QMJHL Raw'!U482</f>
        <v>11.2</v>
      </c>
      <c r="I482" s="1">
        <f>'QMJHL Raw'!T482</f>
        <v>750.46</v>
      </c>
      <c r="J482">
        <f>'QMJHL Raw'!AH482</f>
        <v>26</v>
      </c>
      <c r="K482">
        <f>'QMJHL Raw'!AI482</f>
        <v>34</v>
      </c>
      <c r="L482" s="1">
        <f t="shared" si="105"/>
        <v>2.0787250486368363</v>
      </c>
      <c r="M482" s="1">
        <f t="shared" si="106"/>
        <v>2.7183327559097088</v>
      </c>
      <c r="N482">
        <f>'QMJHL Raw'!L482</f>
        <v>66</v>
      </c>
      <c r="O482" s="1">
        <f t="shared" si="94"/>
        <v>5.2767635850011994</v>
      </c>
      <c r="P482">
        <f>'QMJHL Raw'!AK482</f>
        <v>4</v>
      </c>
      <c r="Q482">
        <f>'QMJHL Raw'!AN482</f>
        <v>11</v>
      </c>
      <c r="R482">
        <f>'QMJHL Raw'!AQ482</f>
        <v>51</v>
      </c>
      <c r="S482" s="1">
        <f t="shared" si="95"/>
        <v>6.0606060606060606</v>
      </c>
      <c r="T482" s="1">
        <f t="shared" si="96"/>
        <v>16.666666666666664</v>
      </c>
      <c r="U482" s="1">
        <f t="shared" si="97"/>
        <v>77.272727272727266</v>
      </c>
      <c r="V482">
        <f>'QMJHL Raw'!J482</f>
        <v>11</v>
      </c>
      <c r="W482" s="1">
        <f t="shared" si="98"/>
        <v>0.87946059750019978</v>
      </c>
      <c r="X482">
        <f>'QMJHL Raw'!G482</f>
        <v>5</v>
      </c>
      <c r="Y482" s="1">
        <f t="shared" si="99"/>
        <v>0.39975481704554539</v>
      </c>
      <c r="Z482">
        <f>'QMJHL Raw'!AJ482</f>
        <v>0</v>
      </c>
      <c r="AA482">
        <f>'QMJHL Raw'!AM482</f>
        <v>3</v>
      </c>
      <c r="AB482">
        <f>'QMJHL Raw'!AP482</f>
        <v>2</v>
      </c>
      <c r="AC482" s="1">
        <f t="shared" si="100"/>
        <v>6.169429392312475</v>
      </c>
      <c r="AD482" s="1">
        <f t="shared" si="101"/>
        <v>0.49325182359985675</v>
      </c>
      <c r="AE482" s="1">
        <f t="shared" si="102"/>
        <v>7.5757575757575761</v>
      </c>
      <c r="AF482" s="1">
        <f t="shared" si="103"/>
        <v>9.3476202913825386</v>
      </c>
      <c r="AG482">
        <f>'QMJHL Raw'!AB482</f>
        <v>12.48</v>
      </c>
      <c r="AH482">
        <f>'QMJHL Raw'!AC482</f>
        <v>13.22</v>
      </c>
      <c r="AI482">
        <f>'QMJHL Raw'!AD482</f>
        <v>54.9</v>
      </c>
      <c r="AJ482">
        <f>'QMJHL Raw'!AE482</f>
        <v>48.5</v>
      </c>
    </row>
    <row r="483" spans="1:36" x14ac:dyDescent="0.2">
      <c r="A483" t="str">
        <f>'QMJHL Raw'!B483</f>
        <v>Vincent Martineau</v>
      </c>
      <c r="B483" t="s">
        <v>1749</v>
      </c>
      <c r="C483" t="str">
        <f>'QMJHL Raw'!C483</f>
        <v>D</v>
      </c>
      <c r="D483" t="str">
        <f t="shared" si="104"/>
        <v>D</v>
      </c>
      <c r="E483" t="str">
        <f>IF(ISNUMBER(SEARCH("/",'QMJHL Raw'!D483)),"Multiple",'QMJHL Raw'!D483)</f>
        <v>RIM</v>
      </c>
      <c r="F483" s="2">
        <f ca="1">ROUNDDOWN('QMJHL Raw'!E483+((TODAY()-42993)/365),0)</f>
        <v>19</v>
      </c>
      <c r="G483">
        <f>'QMJHL Raw'!F483</f>
        <v>10</v>
      </c>
      <c r="H483" s="1">
        <f>'QMJHL Raw'!U483</f>
        <v>11.66</v>
      </c>
      <c r="I483" s="1">
        <f>'QMJHL Raw'!T483</f>
        <v>116.64</v>
      </c>
      <c r="J483">
        <f>'QMJHL Raw'!AH483</f>
        <v>6</v>
      </c>
      <c r="K483">
        <f>'QMJHL Raw'!AI483</f>
        <v>4</v>
      </c>
      <c r="L483" s="1">
        <f t="shared" si="105"/>
        <v>3.0864197530864197</v>
      </c>
      <c r="M483" s="1">
        <f t="shared" si="106"/>
        <v>2.0576131687242798</v>
      </c>
      <c r="N483">
        <f>'QMJHL Raw'!L483</f>
        <v>9</v>
      </c>
      <c r="O483" s="1">
        <f t="shared" si="94"/>
        <v>4.6296296296296298</v>
      </c>
      <c r="P483">
        <f>'QMJHL Raw'!AK483</f>
        <v>0</v>
      </c>
      <c r="Q483">
        <f>'QMJHL Raw'!AN483</f>
        <v>0</v>
      </c>
      <c r="R483">
        <f>'QMJHL Raw'!AQ483</f>
        <v>9</v>
      </c>
      <c r="S483" s="1">
        <f t="shared" si="95"/>
        <v>0</v>
      </c>
      <c r="T483" s="1">
        <f t="shared" si="96"/>
        <v>0</v>
      </c>
      <c r="U483" s="1">
        <f t="shared" si="97"/>
        <v>100</v>
      </c>
      <c r="V483">
        <f>'QMJHL Raw'!J483</f>
        <v>0</v>
      </c>
      <c r="W483" s="1">
        <f t="shared" si="98"/>
        <v>0</v>
      </c>
      <c r="X483">
        <f>'QMJHL Raw'!G483</f>
        <v>0</v>
      </c>
      <c r="Y483" s="1">
        <f t="shared" si="99"/>
        <v>0</v>
      </c>
      <c r="Z483">
        <f>'QMJHL Raw'!AJ483</f>
        <v>0</v>
      </c>
      <c r="AA483">
        <f>'QMJHL Raw'!AM483</f>
        <v>0</v>
      </c>
      <c r="AB483">
        <f>'QMJHL Raw'!AP483</f>
        <v>0</v>
      </c>
      <c r="AC483" s="1">
        <f t="shared" si="100"/>
        <v>0.5655181588399627</v>
      </c>
      <c r="AD483" s="1">
        <f t="shared" si="101"/>
        <v>0.29090440269545409</v>
      </c>
      <c r="AE483" s="1">
        <f t="shared" si="102"/>
        <v>0</v>
      </c>
      <c r="AF483" s="1">
        <f t="shared" si="103"/>
        <v>6.2835350982218081</v>
      </c>
      <c r="AG483">
        <f>'QMJHL Raw'!AB483</f>
        <v>13.46</v>
      </c>
      <c r="AH483">
        <f>'QMJHL Raw'!AC483</f>
        <v>12.79</v>
      </c>
      <c r="AI483">
        <f>'QMJHL Raw'!AD483</f>
        <v>58.93</v>
      </c>
      <c r="AJ483">
        <f>'QMJHL Raw'!AE483</f>
        <v>48.79</v>
      </c>
    </row>
    <row r="484" spans="1:36" x14ac:dyDescent="0.2">
      <c r="A484" t="str">
        <f>'QMJHL Raw'!B484</f>
        <v>Vincent Milot-Ouellet</v>
      </c>
      <c r="B484" t="s">
        <v>1749</v>
      </c>
      <c r="C484" t="str">
        <f>'QMJHL Raw'!C484</f>
        <v>RW</v>
      </c>
      <c r="D484" t="str">
        <f t="shared" si="104"/>
        <v>F</v>
      </c>
      <c r="E484" t="str">
        <f>IF(ISNUMBER(SEARCH("/",'QMJHL Raw'!D484)),"Multiple",'QMJHL Raw'!D484)</f>
        <v>CHI</v>
      </c>
      <c r="F484" s="2">
        <f ca="1">ROUNDDOWN('QMJHL Raw'!E484+((TODAY()-42993)/365),0)</f>
        <v>19</v>
      </c>
      <c r="G484">
        <f>'QMJHL Raw'!F484</f>
        <v>68</v>
      </c>
      <c r="H484" s="1">
        <f>'QMJHL Raw'!U484</f>
        <v>11.88</v>
      </c>
      <c r="I484" s="1">
        <f>'QMJHL Raw'!T484</f>
        <v>807.9</v>
      </c>
      <c r="J484">
        <f>'QMJHL Raw'!AH484</f>
        <v>27</v>
      </c>
      <c r="K484">
        <f>'QMJHL Raw'!AI484</f>
        <v>44</v>
      </c>
      <c r="L484" s="1">
        <f t="shared" si="105"/>
        <v>2.0051986632008916</v>
      </c>
      <c r="M484" s="1">
        <f t="shared" si="106"/>
        <v>3.2677311548458969</v>
      </c>
      <c r="N484">
        <f>'QMJHL Raw'!L484</f>
        <v>82</v>
      </c>
      <c r="O484" s="1">
        <f t="shared" si="94"/>
        <v>6.0898626067582624</v>
      </c>
      <c r="P484">
        <f>'QMJHL Raw'!AK484</f>
        <v>14</v>
      </c>
      <c r="Q484">
        <f>'QMJHL Raw'!AN484</f>
        <v>15</v>
      </c>
      <c r="R484">
        <f>'QMJHL Raw'!AQ484</f>
        <v>53</v>
      </c>
      <c r="S484" s="1">
        <f t="shared" si="95"/>
        <v>17.073170731707318</v>
      </c>
      <c r="T484" s="1">
        <f t="shared" si="96"/>
        <v>18.292682926829269</v>
      </c>
      <c r="U484" s="1">
        <f t="shared" si="97"/>
        <v>64.634146341463421</v>
      </c>
      <c r="V484">
        <f>'QMJHL Raw'!J484</f>
        <v>12</v>
      </c>
      <c r="W484" s="1">
        <f t="shared" si="98"/>
        <v>0.8911994058670627</v>
      </c>
      <c r="X484">
        <f>'QMJHL Raw'!G484</f>
        <v>6</v>
      </c>
      <c r="Y484" s="1">
        <f t="shared" si="99"/>
        <v>0.44559970293353135</v>
      </c>
      <c r="Z484">
        <f>'QMJHL Raw'!AJ484</f>
        <v>4</v>
      </c>
      <c r="AA484">
        <f>'QMJHL Raw'!AM484</f>
        <v>1</v>
      </c>
      <c r="AB484">
        <f>'QMJHL Raw'!AP484</f>
        <v>1</v>
      </c>
      <c r="AC484" s="1">
        <f t="shared" si="100"/>
        <v>9.5062495944967971</v>
      </c>
      <c r="AD484" s="1">
        <f t="shared" si="101"/>
        <v>0.70599699921996262</v>
      </c>
      <c r="AE484" s="1">
        <f t="shared" si="102"/>
        <v>7.3170731707317067</v>
      </c>
      <c r="AF484" s="1">
        <f t="shared" si="103"/>
        <v>11.592987310361949</v>
      </c>
      <c r="AG484">
        <f>'QMJHL Raw'!AB484</f>
        <v>12.72</v>
      </c>
      <c r="AH484">
        <f>'QMJHL Raw'!AC484</f>
        <v>13.15</v>
      </c>
      <c r="AI484">
        <f>'QMJHL Raw'!AD484</f>
        <v>45.98</v>
      </c>
      <c r="AJ484">
        <f>'QMJHL Raw'!AE484</f>
        <v>50.97</v>
      </c>
    </row>
    <row r="485" spans="1:36" x14ac:dyDescent="0.2">
      <c r="A485" t="str">
        <f>'QMJHL Raw'!B485</f>
        <v>Vincent Senez</v>
      </c>
      <c r="B485" t="s">
        <v>1749</v>
      </c>
      <c r="C485" t="str">
        <f>'QMJHL Raw'!C485</f>
        <v>RW</v>
      </c>
      <c r="D485" t="str">
        <f t="shared" si="104"/>
        <v>F</v>
      </c>
      <c r="E485" t="str">
        <f>IF(ISNUMBER(SEARCH("/",'QMJHL Raw'!D485)),"Multiple",'QMJHL Raw'!D485)</f>
        <v>SHA</v>
      </c>
      <c r="F485" s="2">
        <f ca="1">ROUNDDOWN('QMJHL Raw'!E485+((TODAY()-42993)/365),0)</f>
        <v>19</v>
      </c>
      <c r="G485">
        <f>'QMJHL Raw'!F485</f>
        <v>48</v>
      </c>
      <c r="H485" s="1">
        <f>'QMJHL Raw'!U485</f>
        <v>12.8</v>
      </c>
      <c r="I485" s="1">
        <f>'QMJHL Raw'!T485</f>
        <v>614.48</v>
      </c>
      <c r="J485">
        <f>'QMJHL Raw'!AH485</f>
        <v>28</v>
      </c>
      <c r="K485">
        <f>'QMJHL Raw'!AI485</f>
        <v>39</v>
      </c>
      <c r="L485" s="1">
        <f t="shared" si="105"/>
        <v>2.7340190079416744</v>
      </c>
      <c r="M485" s="1">
        <f t="shared" si="106"/>
        <v>3.8080979039187608</v>
      </c>
      <c r="N485">
        <f>'QMJHL Raw'!L485</f>
        <v>97</v>
      </c>
      <c r="O485" s="1">
        <f t="shared" si="94"/>
        <v>9.471422991797942</v>
      </c>
      <c r="P485">
        <f>'QMJHL Raw'!AK485</f>
        <v>12</v>
      </c>
      <c r="Q485">
        <f>'QMJHL Raw'!AN485</f>
        <v>17</v>
      </c>
      <c r="R485">
        <f>'QMJHL Raw'!AQ485</f>
        <v>68</v>
      </c>
      <c r="S485" s="1">
        <f t="shared" si="95"/>
        <v>12.371134020618557</v>
      </c>
      <c r="T485" s="1">
        <f t="shared" si="96"/>
        <v>17.525773195876287</v>
      </c>
      <c r="U485" s="1">
        <f t="shared" si="97"/>
        <v>70.103092783505147</v>
      </c>
      <c r="V485">
        <f>'QMJHL Raw'!J485</f>
        <v>15</v>
      </c>
      <c r="W485" s="1">
        <f t="shared" si="98"/>
        <v>1.4646530399687541</v>
      </c>
      <c r="X485">
        <f>'QMJHL Raw'!G485</f>
        <v>7</v>
      </c>
      <c r="Y485" s="1">
        <f t="shared" si="99"/>
        <v>0.6835047519854186</v>
      </c>
      <c r="Z485">
        <f>'QMJHL Raw'!AJ485</f>
        <v>3</v>
      </c>
      <c r="AA485">
        <f>'QMJHL Raw'!AM485</f>
        <v>2</v>
      </c>
      <c r="AB485">
        <f>'QMJHL Raw'!AP485</f>
        <v>2</v>
      </c>
      <c r="AC485" s="1">
        <f t="shared" si="100"/>
        <v>10.307084718544381</v>
      </c>
      <c r="AD485" s="1">
        <f t="shared" si="101"/>
        <v>1.0064201977487677</v>
      </c>
      <c r="AE485" s="1">
        <f t="shared" si="102"/>
        <v>7.216494845360824</v>
      </c>
      <c r="AF485" s="1">
        <f t="shared" si="103"/>
        <v>10.625860534581836</v>
      </c>
      <c r="AG485">
        <f>'QMJHL Raw'!AB485</f>
        <v>13.22</v>
      </c>
      <c r="AH485">
        <f>'QMJHL Raw'!AC485</f>
        <v>13.03</v>
      </c>
      <c r="AI485">
        <f>'QMJHL Raw'!AD485</f>
        <v>38.9</v>
      </c>
      <c r="AJ485">
        <f>'QMJHL Raw'!AE485</f>
        <v>49.92</v>
      </c>
    </row>
    <row r="486" spans="1:36" x14ac:dyDescent="0.2">
      <c r="A486" t="str">
        <f>'QMJHL Raw'!B486</f>
        <v>Vincent Sevigny</v>
      </c>
      <c r="B486" t="s">
        <v>1749</v>
      </c>
      <c r="C486" t="str">
        <f>'QMJHL Raw'!C486</f>
        <v>D</v>
      </c>
      <c r="D486" t="str">
        <f t="shared" si="104"/>
        <v>D</v>
      </c>
      <c r="E486" t="str">
        <f>IF(ISNUMBER(SEARCH("/",'QMJHL Raw'!D486)),"Multiple",'QMJHL Raw'!D486)</f>
        <v>VIC</v>
      </c>
      <c r="F486" s="2">
        <f ca="1">ROUNDDOWN('QMJHL Raw'!E486+((TODAY()-42993)/365),0)</f>
        <v>17</v>
      </c>
      <c r="G486">
        <f>'QMJHL Raw'!F486</f>
        <v>1</v>
      </c>
      <c r="H486" s="1">
        <f>'QMJHL Raw'!U486</f>
        <v>0</v>
      </c>
      <c r="I486" s="1">
        <f>'QMJHL Raw'!T486</f>
        <v>0</v>
      </c>
      <c r="J486">
        <f>'QMJHL Raw'!AH486</f>
        <v>0</v>
      </c>
      <c r="K486">
        <f>'QMJHL Raw'!AI486</f>
        <v>0</v>
      </c>
      <c r="L486" s="1" t="e">
        <f t="shared" si="105"/>
        <v>#DIV/0!</v>
      </c>
      <c r="M486" s="1" t="e">
        <f t="shared" si="106"/>
        <v>#DIV/0!</v>
      </c>
      <c r="N486">
        <f>'QMJHL Raw'!L486</f>
        <v>0</v>
      </c>
      <c r="O486" s="1" t="e">
        <f t="shared" si="94"/>
        <v>#DIV/0!</v>
      </c>
      <c r="P486">
        <f>'QMJHL Raw'!AK486</f>
        <v>0</v>
      </c>
      <c r="Q486">
        <f>'QMJHL Raw'!AN486</f>
        <v>0</v>
      </c>
      <c r="R486">
        <f>'QMJHL Raw'!AQ486</f>
        <v>0</v>
      </c>
      <c r="S486" s="1" t="e">
        <f t="shared" si="95"/>
        <v>#DIV/0!</v>
      </c>
      <c r="T486" s="1" t="e">
        <f t="shared" si="96"/>
        <v>#DIV/0!</v>
      </c>
      <c r="U486" s="1" t="e">
        <f t="shared" si="97"/>
        <v>#DIV/0!</v>
      </c>
      <c r="V486">
        <f>'QMJHL Raw'!J486</f>
        <v>0</v>
      </c>
      <c r="W486" s="1" t="e">
        <f t="shared" si="98"/>
        <v>#DIV/0!</v>
      </c>
      <c r="X486">
        <f>'QMJHL Raw'!G486</f>
        <v>0</v>
      </c>
      <c r="Y486" s="1" t="e">
        <f t="shared" si="99"/>
        <v>#DIV/0!</v>
      </c>
      <c r="Z486">
        <f>'QMJHL Raw'!AJ486</f>
        <v>0</v>
      </c>
      <c r="AA486">
        <f>'QMJHL Raw'!AM486</f>
        <v>0</v>
      </c>
      <c r="AB486">
        <f>'QMJHL Raw'!AP486</f>
        <v>0</v>
      </c>
      <c r="AC486" s="1">
        <f t="shared" si="100"/>
        <v>0</v>
      </c>
      <c r="AD486" s="1" t="e">
        <f t="shared" si="101"/>
        <v>#DIV/0!</v>
      </c>
      <c r="AE486" s="1" t="e">
        <f t="shared" si="102"/>
        <v>#DIV/0!</v>
      </c>
      <c r="AF486" s="1" t="e">
        <f t="shared" si="103"/>
        <v>#DIV/0!</v>
      </c>
      <c r="AG486">
        <f>'QMJHL Raw'!AB486</f>
        <v>0</v>
      </c>
      <c r="AH486">
        <f>'QMJHL Raw'!AC486</f>
        <v>0</v>
      </c>
      <c r="AI486">
        <f>'QMJHL Raw'!AD486</f>
        <v>0</v>
      </c>
      <c r="AJ486">
        <f>'QMJHL Raw'!AE486</f>
        <v>0</v>
      </c>
    </row>
    <row r="487" spans="1:36" x14ac:dyDescent="0.2">
      <c r="A487" t="str">
        <f>'QMJHL Raw'!B487</f>
        <v>Vincent Tremblay-Lapalme</v>
      </c>
      <c r="B487" t="s">
        <v>1749</v>
      </c>
      <c r="C487" t="str">
        <f>'QMJHL Raw'!C487</f>
        <v>RW</v>
      </c>
      <c r="D487" t="str">
        <f t="shared" ref="D487:D493" si="107">IF(C487="D",C487,"F")</f>
        <v>F</v>
      </c>
      <c r="E487" t="str">
        <f>IF(ISNUMBER(SEARCH("/",'QMJHL Raw'!D487)),"Multiple",'QMJHL Raw'!D487)</f>
        <v>CHI</v>
      </c>
      <c r="F487" s="2">
        <f ca="1">ROUNDDOWN('QMJHL Raw'!E487+((TODAY()-42993)/365),0)</f>
        <v>19</v>
      </c>
      <c r="G487">
        <f>'QMJHL Raw'!F487</f>
        <v>64</v>
      </c>
      <c r="H487" s="1">
        <f>'QMJHL Raw'!U487</f>
        <v>11.83</v>
      </c>
      <c r="I487" s="1">
        <f>'QMJHL Raw'!T487</f>
        <v>757.1</v>
      </c>
      <c r="J487">
        <f>'QMJHL Raw'!AH487</f>
        <v>30</v>
      </c>
      <c r="K487">
        <f>'QMJHL Raw'!AI487</f>
        <v>37</v>
      </c>
      <c r="L487" s="1">
        <f t="shared" ref="L487:L493" si="108">J487/I487*60</f>
        <v>2.3774930656452251</v>
      </c>
      <c r="M487" s="1">
        <f t="shared" ref="M487:M493" si="109">K487/I487*60</f>
        <v>2.932241447629111</v>
      </c>
      <c r="N487">
        <f>'QMJHL Raw'!L487</f>
        <v>87</v>
      </c>
      <c r="O487" s="1">
        <f t="shared" si="94"/>
        <v>6.8947298903711527</v>
      </c>
      <c r="P487">
        <f>'QMJHL Raw'!AK487</f>
        <v>15</v>
      </c>
      <c r="Q487">
        <f>'QMJHL Raw'!AN487</f>
        <v>5</v>
      </c>
      <c r="R487">
        <f>'QMJHL Raw'!AQ487</f>
        <v>67</v>
      </c>
      <c r="S487" s="1">
        <f t="shared" si="95"/>
        <v>17.241379310344829</v>
      </c>
      <c r="T487" s="1">
        <f t="shared" si="96"/>
        <v>5.7471264367816088</v>
      </c>
      <c r="U487" s="1">
        <f t="shared" si="97"/>
        <v>77.011494252873561</v>
      </c>
      <c r="V487">
        <f>'QMJHL Raw'!J487</f>
        <v>14</v>
      </c>
      <c r="W487" s="1">
        <f t="shared" si="98"/>
        <v>1.1094967639677717</v>
      </c>
      <c r="X487">
        <f>'QMJHL Raw'!G487</f>
        <v>5</v>
      </c>
      <c r="Y487" s="1">
        <f t="shared" si="99"/>
        <v>0.39624884427420415</v>
      </c>
      <c r="Z487">
        <f>'QMJHL Raw'!AJ487</f>
        <v>3</v>
      </c>
      <c r="AA487">
        <f>'QMJHL Raw'!AM487</f>
        <v>1</v>
      </c>
      <c r="AB487">
        <f>'QMJHL Raw'!AP487</f>
        <v>1</v>
      </c>
      <c r="AC487" s="1">
        <f t="shared" si="100"/>
        <v>8.8479303520819101</v>
      </c>
      <c r="AD487" s="1">
        <f t="shared" si="101"/>
        <v>0.70119643524622188</v>
      </c>
      <c r="AE487" s="1">
        <f t="shared" si="102"/>
        <v>5.7471264367816088</v>
      </c>
      <c r="AF487" s="1">
        <f t="shared" si="103"/>
        <v>10.170034887450472</v>
      </c>
      <c r="AG487">
        <f>'QMJHL Raw'!AB487</f>
        <v>12.98</v>
      </c>
      <c r="AH487">
        <f>'QMJHL Raw'!AC487</f>
        <v>13.44</v>
      </c>
      <c r="AI487">
        <f>'QMJHL Raw'!AD487</f>
        <v>48.97</v>
      </c>
      <c r="AJ487">
        <f>'QMJHL Raw'!AE487</f>
        <v>50.16</v>
      </c>
    </row>
    <row r="488" spans="1:36" x14ac:dyDescent="0.2">
      <c r="A488" t="str">
        <f>'QMJHL Raw'!B488</f>
        <v>Vitalii Abramov</v>
      </c>
      <c r="B488" t="s">
        <v>1749</v>
      </c>
      <c r="C488" t="str">
        <f>'QMJHL Raw'!C488</f>
        <v>RW</v>
      </c>
      <c r="D488" t="str">
        <f t="shared" si="107"/>
        <v>F</v>
      </c>
      <c r="E488" t="str">
        <f>IF(ISNUMBER(SEARCH("/",'QMJHL Raw'!D488)),"Multiple",'QMJHL Raw'!D488)</f>
        <v>Multiple</v>
      </c>
      <c r="F488" s="2">
        <f ca="1">ROUNDDOWN('QMJHL Raw'!E488+((TODAY()-42993)/365),0)</f>
        <v>20</v>
      </c>
      <c r="G488">
        <f>'QMJHL Raw'!F488</f>
        <v>56</v>
      </c>
      <c r="H488" s="1">
        <f>'QMJHL Raw'!U488</f>
        <v>17.489999999999998</v>
      </c>
      <c r="I488" s="1">
        <f>'QMJHL Raw'!T488</f>
        <v>979.6</v>
      </c>
      <c r="J488">
        <f>'QMJHL Raw'!AH488</f>
        <v>84</v>
      </c>
      <c r="K488">
        <f>'QMJHL Raw'!AI488</f>
        <v>30</v>
      </c>
      <c r="L488" s="1">
        <f t="shared" si="108"/>
        <v>5.1449571253572888</v>
      </c>
      <c r="M488" s="1">
        <f t="shared" si="109"/>
        <v>1.837484687627603</v>
      </c>
      <c r="N488">
        <f>'QMJHL Raw'!L488</f>
        <v>159</v>
      </c>
      <c r="O488" s="1">
        <f t="shared" si="94"/>
        <v>9.7386688444262965</v>
      </c>
      <c r="P488">
        <f>'QMJHL Raw'!AK488</f>
        <v>26</v>
      </c>
      <c r="Q488">
        <f>'QMJHL Raw'!AN488</f>
        <v>35</v>
      </c>
      <c r="R488">
        <f>'QMJHL Raw'!AQ488</f>
        <v>98</v>
      </c>
      <c r="S488" s="1">
        <f t="shared" si="95"/>
        <v>16.352201257861633</v>
      </c>
      <c r="T488" s="1">
        <f t="shared" si="96"/>
        <v>22.012578616352201</v>
      </c>
      <c r="U488" s="1">
        <f t="shared" si="97"/>
        <v>61.635220125786162</v>
      </c>
      <c r="V488">
        <f>'QMJHL Raw'!J488</f>
        <v>62</v>
      </c>
      <c r="W488" s="1">
        <f t="shared" si="98"/>
        <v>3.79746835443038</v>
      </c>
      <c r="X488">
        <f>'QMJHL Raw'!G488</f>
        <v>30</v>
      </c>
      <c r="Y488" s="1">
        <f t="shared" si="99"/>
        <v>1.837484687627603</v>
      </c>
      <c r="Z488">
        <f>'QMJHL Raw'!AJ488</f>
        <v>7</v>
      </c>
      <c r="AA488">
        <f>'QMJHL Raw'!AM488</f>
        <v>9</v>
      </c>
      <c r="AB488">
        <f>'QMJHL Raw'!AP488</f>
        <v>14</v>
      </c>
      <c r="AC488" s="1">
        <f t="shared" si="100"/>
        <v>18.904408482619758</v>
      </c>
      <c r="AD488" s="1">
        <f t="shared" si="101"/>
        <v>1.1578853705157059</v>
      </c>
      <c r="AE488" s="1">
        <f t="shared" si="102"/>
        <v>18.867924528301888</v>
      </c>
      <c r="AF488" s="1">
        <f t="shared" si="103"/>
        <v>11.889565083408652</v>
      </c>
      <c r="AG488">
        <f>'QMJHL Raw'!AB488</f>
        <v>14.33</v>
      </c>
      <c r="AH488">
        <f>'QMJHL Raw'!AC488</f>
        <v>13.63</v>
      </c>
      <c r="AI488">
        <f>'QMJHL Raw'!AD488</f>
        <v>60.1</v>
      </c>
      <c r="AJ488">
        <f>'QMJHL Raw'!AE488</f>
        <v>50.71</v>
      </c>
    </row>
    <row r="489" spans="1:36" x14ac:dyDescent="0.2">
      <c r="A489" t="str">
        <f>'QMJHL Raw'!B489</f>
        <v>Vladislav Kotkov</v>
      </c>
      <c r="B489" t="s">
        <v>1749</v>
      </c>
      <c r="C489" t="str">
        <f>'QMJHL Raw'!C489</f>
        <v>LW</v>
      </c>
      <c r="D489" t="str">
        <f t="shared" si="107"/>
        <v>F</v>
      </c>
      <c r="E489" t="str">
        <f>IF(ISNUMBER(SEARCH("/",'QMJHL Raw'!D489)),"Multiple",'QMJHL Raw'!D489)</f>
        <v>CHI</v>
      </c>
      <c r="F489" s="2">
        <f ca="1">ROUNDDOWN('QMJHL Raw'!E489+((TODAY()-42993)/365),0)</f>
        <v>18</v>
      </c>
      <c r="G489">
        <f>'QMJHL Raw'!F489</f>
        <v>61</v>
      </c>
      <c r="H489" s="1">
        <f>'QMJHL Raw'!U489</f>
        <v>13.11</v>
      </c>
      <c r="I489" s="1">
        <f>'QMJHL Raw'!T489</f>
        <v>799.65</v>
      </c>
      <c r="J489">
        <f>'QMJHL Raw'!AH489</f>
        <v>39</v>
      </c>
      <c r="K489">
        <f>'QMJHL Raw'!AI489</f>
        <v>34</v>
      </c>
      <c r="L489" s="1">
        <f t="shared" si="108"/>
        <v>2.9262802476083287</v>
      </c>
      <c r="M489" s="1">
        <f t="shared" si="109"/>
        <v>2.5511161132995688</v>
      </c>
      <c r="N489">
        <f>'QMJHL Raw'!L489</f>
        <v>130</v>
      </c>
      <c r="O489" s="1">
        <f t="shared" si="94"/>
        <v>9.754267492027763</v>
      </c>
      <c r="P489">
        <f>'QMJHL Raw'!AK489</f>
        <v>9</v>
      </c>
      <c r="Q489">
        <f>'QMJHL Raw'!AN489</f>
        <v>23</v>
      </c>
      <c r="R489">
        <f>'QMJHL Raw'!AQ489</f>
        <v>98</v>
      </c>
      <c r="S489" s="1">
        <f t="shared" si="95"/>
        <v>6.9230769230769234</v>
      </c>
      <c r="T489" s="1">
        <f t="shared" si="96"/>
        <v>17.692307692307693</v>
      </c>
      <c r="U489" s="1">
        <f t="shared" si="97"/>
        <v>75.384615384615387</v>
      </c>
      <c r="V489">
        <f>'QMJHL Raw'!J489</f>
        <v>24</v>
      </c>
      <c r="W489" s="1">
        <f t="shared" si="98"/>
        <v>1.8007878446820484</v>
      </c>
      <c r="X489">
        <f>'QMJHL Raw'!G489</f>
        <v>12</v>
      </c>
      <c r="Y489" s="1">
        <f t="shared" si="99"/>
        <v>0.90039392234102422</v>
      </c>
      <c r="Z489">
        <f>'QMJHL Raw'!AJ489</f>
        <v>3</v>
      </c>
      <c r="AA489">
        <f>'QMJHL Raw'!AM489</f>
        <v>3</v>
      </c>
      <c r="AB489">
        <f>'QMJHL Raw'!AP489</f>
        <v>6</v>
      </c>
      <c r="AC489" s="1">
        <f t="shared" si="100"/>
        <v>12.515889779151983</v>
      </c>
      <c r="AD489" s="1">
        <f t="shared" si="101"/>
        <v>0.93910259081988245</v>
      </c>
      <c r="AE489" s="1">
        <f t="shared" si="102"/>
        <v>9.2307692307692317</v>
      </c>
      <c r="AF489" s="1">
        <f t="shared" si="103"/>
        <v>9.6276075224246043</v>
      </c>
      <c r="AG489">
        <f>'QMJHL Raw'!AB489</f>
        <v>13.37</v>
      </c>
      <c r="AH489">
        <f>'QMJHL Raw'!AC489</f>
        <v>13.35</v>
      </c>
      <c r="AI489">
        <f>'QMJHL Raw'!AD489</f>
        <v>50.49</v>
      </c>
      <c r="AJ489">
        <f>'QMJHL Raw'!AE489</f>
        <v>51.68</v>
      </c>
    </row>
    <row r="490" spans="1:36" x14ac:dyDescent="0.2">
      <c r="A490" t="str">
        <f>'QMJHL Raw'!B490</f>
        <v>Walter Flower</v>
      </c>
      <c r="B490" t="s">
        <v>1749</v>
      </c>
      <c r="C490" t="str">
        <f>'QMJHL Raw'!C490</f>
        <v>D</v>
      </c>
      <c r="D490" t="str">
        <f t="shared" si="107"/>
        <v>D</v>
      </c>
      <c r="E490" t="str">
        <f>IF(ISNUMBER(SEARCH("/",'QMJHL Raw'!D490)),"Multiple",'QMJHL Raw'!D490)</f>
        <v>HAL</v>
      </c>
      <c r="F490" s="2">
        <f ca="1">ROUNDDOWN('QMJHL Raw'!E490+((TODAY()-42993)/365),0)</f>
        <v>19</v>
      </c>
      <c r="G490">
        <f>'QMJHL Raw'!F490</f>
        <v>43</v>
      </c>
      <c r="H490" s="1">
        <f>'QMJHL Raw'!U490</f>
        <v>13.3</v>
      </c>
      <c r="I490" s="1">
        <f>'QMJHL Raw'!T490</f>
        <v>571.82000000000005</v>
      </c>
      <c r="J490">
        <f>'QMJHL Raw'!AH490</f>
        <v>35</v>
      </c>
      <c r="K490">
        <f>'QMJHL Raw'!AI490</f>
        <v>29</v>
      </c>
      <c r="L490" s="1">
        <f t="shared" si="108"/>
        <v>3.672484348221468</v>
      </c>
      <c r="M490" s="1">
        <f t="shared" si="109"/>
        <v>3.0429156028120734</v>
      </c>
      <c r="N490">
        <f>'QMJHL Raw'!L490</f>
        <v>17</v>
      </c>
      <c r="O490" s="1">
        <f t="shared" si="94"/>
        <v>1.7837781119932845</v>
      </c>
      <c r="P490">
        <f>'QMJHL Raw'!AK490</f>
        <v>0</v>
      </c>
      <c r="Q490">
        <f>'QMJHL Raw'!AN490</f>
        <v>1</v>
      </c>
      <c r="R490">
        <f>'QMJHL Raw'!AQ490</f>
        <v>16</v>
      </c>
      <c r="S490" s="1">
        <f t="shared" si="95"/>
        <v>0</v>
      </c>
      <c r="T490" s="1">
        <f t="shared" si="96"/>
        <v>5.8823529411764701</v>
      </c>
      <c r="U490" s="1">
        <f t="shared" si="97"/>
        <v>94.117647058823522</v>
      </c>
      <c r="V490">
        <f>'QMJHL Raw'!J490</f>
        <v>7</v>
      </c>
      <c r="W490" s="1">
        <f t="shared" si="98"/>
        <v>0.7344968696442935</v>
      </c>
      <c r="X490">
        <f>'QMJHL Raw'!G490</f>
        <v>3</v>
      </c>
      <c r="Y490" s="1">
        <f t="shared" si="99"/>
        <v>0.31478437270469728</v>
      </c>
      <c r="Z490">
        <f>'QMJHL Raw'!AJ490</f>
        <v>0</v>
      </c>
      <c r="AA490">
        <f>'QMJHL Raw'!AM490</f>
        <v>0</v>
      </c>
      <c r="AB490">
        <f>'QMJHL Raw'!AP490</f>
        <v>3</v>
      </c>
      <c r="AC490" s="1">
        <f t="shared" si="100"/>
        <v>1.1841280297720211</v>
      </c>
      <c r="AD490" s="1">
        <f t="shared" si="101"/>
        <v>0.12424833301794493</v>
      </c>
      <c r="AE490" s="1">
        <f t="shared" si="102"/>
        <v>17.647058823529413</v>
      </c>
      <c r="AF490" s="1">
        <f t="shared" si="103"/>
        <v>6.9654589986589484</v>
      </c>
      <c r="AG490">
        <f>'QMJHL Raw'!AB490</f>
        <v>13.96</v>
      </c>
      <c r="AH490">
        <f>'QMJHL Raw'!AC490</f>
        <v>12.9</v>
      </c>
      <c r="AI490">
        <f>'QMJHL Raw'!AD490</f>
        <v>55.11</v>
      </c>
      <c r="AJ490">
        <f>'QMJHL Raw'!AE490</f>
        <v>48.13</v>
      </c>
    </row>
    <row r="491" spans="1:36" x14ac:dyDescent="0.2">
      <c r="A491" t="str">
        <f>'QMJHL Raw'!B491</f>
        <v>Will Thompson</v>
      </c>
      <c r="B491" t="s">
        <v>1749</v>
      </c>
      <c r="C491" t="str">
        <f>'QMJHL Raw'!C491</f>
        <v>D</v>
      </c>
      <c r="D491" t="str">
        <f t="shared" si="107"/>
        <v>D</v>
      </c>
      <c r="E491" t="str">
        <f>IF(ISNUMBER(SEARCH("/",'QMJHL Raw'!D491)),"Multiple",'QMJHL Raw'!D491)</f>
        <v>Multiple</v>
      </c>
      <c r="F491" s="2">
        <f ca="1">ROUNDDOWN('QMJHL Raw'!E491+((TODAY()-42993)/365),0)</f>
        <v>20</v>
      </c>
      <c r="G491">
        <f>'QMJHL Raw'!F491</f>
        <v>60</v>
      </c>
      <c r="H491" s="1">
        <f>'QMJHL Raw'!U491</f>
        <v>14.87</v>
      </c>
      <c r="I491" s="1">
        <f>'QMJHL Raw'!T491</f>
        <v>892.4</v>
      </c>
      <c r="J491">
        <f>'QMJHL Raw'!AH491</f>
        <v>45</v>
      </c>
      <c r="K491">
        <f>'QMJHL Raw'!AI491</f>
        <v>34</v>
      </c>
      <c r="L491" s="1">
        <f t="shared" si="108"/>
        <v>3.0255490811295385</v>
      </c>
      <c r="M491" s="1">
        <f t="shared" si="109"/>
        <v>2.2859704168534289</v>
      </c>
      <c r="N491">
        <f>'QMJHL Raw'!L491</f>
        <v>81</v>
      </c>
      <c r="O491" s="1">
        <f t="shared" si="94"/>
        <v>5.4459883460331691</v>
      </c>
      <c r="P491">
        <f>'QMJHL Raw'!AK491</f>
        <v>0</v>
      </c>
      <c r="Q491">
        <f>'QMJHL Raw'!AN491</f>
        <v>0</v>
      </c>
      <c r="R491">
        <f>'QMJHL Raw'!AQ491</f>
        <v>81</v>
      </c>
      <c r="S491" s="1">
        <f t="shared" si="95"/>
        <v>0</v>
      </c>
      <c r="T491" s="1">
        <f t="shared" si="96"/>
        <v>0</v>
      </c>
      <c r="U491" s="1">
        <f t="shared" si="97"/>
        <v>100</v>
      </c>
      <c r="V491">
        <f>'QMJHL Raw'!J491</f>
        <v>10</v>
      </c>
      <c r="W491" s="1">
        <f t="shared" si="98"/>
        <v>0.67234424025100847</v>
      </c>
      <c r="X491">
        <f>'QMJHL Raw'!G491</f>
        <v>1</v>
      </c>
      <c r="Y491" s="1">
        <f t="shared" si="99"/>
        <v>6.7234424025100853E-2</v>
      </c>
      <c r="Z491">
        <f>'QMJHL Raw'!AJ491</f>
        <v>0</v>
      </c>
      <c r="AA491">
        <f>'QMJHL Raw'!AM491</f>
        <v>0</v>
      </c>
      <c r="AB491">
        <f>'QMJHL Raw'!AP491</f>
        <v>1</v>
      </c>
      <c r="AC491" s="1">
        <f t="shared" si="100"/>
        <v>5.089663429559665</v>
      </c>
      <c r="AD491" s="1">
        <f t="shared" si="101"/>
        <v>0.34220058916806351</v>
      </c>
      <c r="AE491" s="1">
        <f t="shared" si="102"/>
        <v>1.2345679012345678</v>
      </c>
      <c r="AF491" s="1">
        <f t="shared" si="103"/>
        <v>6.2835350982218081</v>
      </c>
      <c r="AG491">
        <f>'QMJHL Raw'!AB491</f>
        <v>12.92</v>
      </c>
      <c r="AH491">
        <f>'QMJHL Raw'!AC491</f>
        <v>13.3</v>
      </c>
      <c r="AI491">
        <f>'QMJHL Raw'!AD491</f>
        <v>55.45</v>
      </c>
      <c r="AJ491">
        <f>'QMJHL Raw'!AE491</f>
        <v>47.55</v>
      </c>
    </row>
    <row r="492" spans="1:36" x14ac:dyDescent="0.2">
      <c r="A492" t="str">
        <f>'QMJHL Raw'!B492</f>
        <v>William Basque</v>
      </c>
      <c r="B492" t="s">
        <v>1749</v>
      </c>
      <c r="C492" t="str">
        <f>'QMJHL Raw'!C492</f>
        <v>C</v>
      </c>
      <c r="D492" t="str">
        <f t="shared" si="107"/>
        <v>F</v>
      </c>
      <c r="E492" t="str">
        <f>IF(ISNUMBER(SEARCH("/",'QMJHL Raw'!D492)),"Multiple",'QMJHL Raw'!D492)</f>
        <v>GAT</v>
      </c>
      <c r="F492" s="2">
        <f ca="1">ROUNDDOWN('QMJHL Raw'!E492+((TODAY()-42993)/365),0)</f>
        <v>19</v>
      </c>
      <c r="G492">
        <f>'QMJHL Raw'!F492</f>
        <v>33</v>
      </c>
      <c r="H492" s="1">
        <f>'QMJHL Raw'!U492</f>
        <v>9.4</v>
      </c>
      <c r="I492" s="1">
        <f>'QMJHL Raw'!T492</f>
        <v>310.08</v>
      </c>
      <c r="J492">
        <f>'QMJHL Raw'!AH492</f>
        <v>7</v>
      </c>
      <c r="K492">
        <f>'QMJHL Raw'!AI492</f>
        <v>16</v>
      </c>
      <c r="L492" s="1">
        <f t="shared" si="108"/>
        <v>1.3544891640866874</v>
      </c>
      <c r="M492" s="1">
        <f t="shared" si="109"/>
        <v>3.0959752321981426</v>
      </c>
      <c r="N492">
        <f>'QMJHL Raw'!L492</f>
        <v>22</v>
      </c>
      <c r="O492" s="1">
        <f t="shared" si="94"/>
        <v>4.2569659442724461</v>
      </c>
      <c r="P492">
        <f>'QMJHL Raw'!AK492</f>
        <v>3</v>
      </c>
      <c r="Q492">
        <f>'QMJHL Raw'!AN492</f>
        <v>1</v>
      </c>
      <c r="R492">
        <f>'QMJHL Raw'!AQ492</f>
        <v>18</v>
      </c>
      <c r="S492" s="1">
        <f t="shared" si="95"/>
        <v>13.636363636363635</v>
      </c>
      <c r="T492" s="1">
        <f t="shared" si="96"/>
        <v>4.5454545454545459</v>
      </c>
      <c r="U492" s="1">
        <f t="shared" si="97"/>
        <v>81.818181818181827</v>
      </c>
      <c r="V492">
        <f>'QMJHL Raw'!J492</f>
        <v>5</v>
      </c>
      <c r="W492" s="1">
        <f t="shared" si="98"/>
        <v>0.96749226006191957</v>
      </c>
      <c r="X492">
        <f>'QMJHL Raw'!G492</f>
        <v>2</v>
      </c>
      <c r="Y492" s="1">
        <f t="shared" si="99"/>
        <v>0.38699690402476783</v>
      </c>
      <c r="Z492">
        <f>'QMJHL Raw'!AJ492</f>
        <v>0</v>
      </c>
      <c r="AA492">
        <f>'QMJHL Raw'!AM492</f>
        <v>1</v>
      </c>
      <c r="AB492">
        <f>'QMJHL Raw'!AP492</f>
        <v>1</v>
      </c>
      <c r="AC492" s="1">
        <f t="shared" si="100"/>
        <v>2.0586286849345852</v>
      </c>
      <c r="AD492" s="1">
        <f t="shared" si="101"/>
        <v>0.39834146380313185</v>
      </c>
      <c r="AE492" s="1">
        <f t="shared" si="102"/>
        <v>9.0909090909090917</v>
      </c>
      <c r="AF492" s="1">
        <f t="shared" si="103"/>
        <v>9.3574031133390232</v>
      </c>
      <c r="AG492">
        <f>'QMJHL Raw'!AB492</f>
        <v>12.38</v>
      </c>
      <c r="AH492">
        <f>'QMJHL Raw'!AC492</f>
        <v>14.19</v>
      </c>
      <c r="AI492">
        <f>'QMJHL Raw'!AD492</f>
        <v>51.76</v>
      </c>
      <c r="AJ492">
        <f>'QMJHL Raw'!AE492</f>
        <v>56.64</v>
      </c>
    </row>
    <row r="493" spans="1:36" x14ac:dyDescent="0.2">
      <c r="A493" t="str">
        <f>'QMJHL Raw'!B493</f>
        <v>William Bower</v>
      </c>
      <c r="B493" t="s">
        <v>1749</v>
      </c>
      <c r="C493" t="str">
        <f>'QMJHL Raw'!C493</f>
        <v>C</v>
      </c>
      <c r="D493" t="str">
        <f t="shared" si="107"/>
        <v>F</v>
      </c>
      <c r="E493" t="str">
        <f>IF(ISNUMBER(SEARCH("/",'QMJHL Raw'!D493)),"Multiple",'QMJHL Raw'!D493)</f>
        <v>CHA</v>
      </c>
      <c r="F493" s="2">
        <f ca="1">ROUNDDOWN('QMJHL Raw'!E493+((TODAY()-42993)/365),0)</f>
        <v>20</v>
      </c>
      <c r="G493">
        <f>'QMJHL Raw'!F493</f>
        <v>8</v>
      </c>
      <c r="H493" s="1">
        <f>'QMJHL Raw'!U493</f>
        <v>7.8</v>
      </c>
      <c r="I493" s="1">
        <f>'QMJHL Raw'!T493</f>
        <v>62.42</v>
      </c>
      <c r="J493">
        <f>'QMJHL Raw'!AH493</f>
        <v>0</v>
      </c>
      <c r="K493">
        <f>'QMJHL Raw'!AI493</f>
        <v>2</v>
      </c>
      <c r="L493" s="1">
        <f t="shared" si="108"/>
        <v>0</v>
      </c>
      <c r="M493" s="1">
        <f t="shared" si="109"/>
        <v>1.9224607497596922</v>
      </c>
      <c r="N493">
        <f>'QMJHL Raw'!L493</f>
        <v>7</v>
      </c>
      <c r="O493" s="1">
        <f t="shared" si="94"/>
        <v>6.7286126241589228</v>
      </c>
      <c r="P493">
        <f>'QMJHL Raw'!AK493</f>
        <v>2</v>
      </c>
      <c r="Q493">
        <f>'QMJHL Raw'!AN493</f>
        <v>0</v>
      </c>
      <c r="R493">
        <f>'QMJHL Raw'!AQ493</f>
        <v>5</v>
      </c>
      <c r="S493" s="1">
        <f t="shared" si="95"/>
        <v>28.571428571428569</v>
      </c>
      <c r="T493" s="1">
        <f t="shared" si="96"/>
        <v>0</v>
      </c>
      <c r="U493" s="1">
        <f t="shared" si="97"/>
        <v>71.428571428571431</v>
      </c>
      <c r="V493">
        <f>'QMJHL Raw'!J493</f>
        <v>0</v>
      </c>
      <c r="W493" s="1">
        <f t="shared" si="98"/>
        <v>0</v>
      </c>
      <c r="X493">
        <f>'QMJHL Raw'!G493</f>
        <v>0</v>
      </c>
      <c r="Y493" s="1">
        <f t="shared" si="99"/>
        <v>0</v>
      </c>
      <c r="Z493">
        <f>'QMJHL Raw'!AJ493</f>
        <v>0</v>
      </c>
      <c r="AA493">
        <f>'QMJHL Raw'!AM493</f>
        <v>0</v>
      </c>
      <c r="AB493">
        <f>'QMJHL Raw'!AP493</f>
        <v>0</v>
      </c>
      <c r="AC493" s="1">
        <f t="shared" si="100"/>
        <v>0.8133967237098424</v>
      </c>
      <c r="AD493" s="1">
        <f t="shared" si="101"/>
        <v>0.78186163765765049</v>
      </c>
      <c r="AE493" s="1">
        <f t="shared" si="102"/>
        <v>0</v>
      </c>
      <c r="AF493" s="1">
        <f t="shared" si="103"/>
        <v>11.61995319585489</v>
      </c>
      <c r="AG493">
        <f>'QMJHL Raw'!AB493</f>
        <v>13.29</v>
      </c>
      <c r="AH493">
        <f>'QMJHL Raw'!AC493</f>
        <v>13.6</v>
      </c>
      <c r="AI493">
        <f>'QMJHL Raw'!AD493</f>
        <v>51.88</v>
      </c>
      <c r="AJ493">
        <f>'QMJHL Raw'!AE493</f>
        <v>47.72</v>
      </c>
    </row>
    <row r="494" spans="1:36" x14ac:dyDescent="0.2">
      <c r="A494" t="str">
        <f>'QMJHL Raw'!B494</f>
        <v>William Champagne</v>
      </c>
      <c r="B494" t="s">
        <v>1749</v>
      </c>
      <c r="C494" t="str">
        <f>'QMJHL Raw'!C494</f>
        <v>C</v>
      </c>
      <c r="D494" t="str">
        <f t="shared" ref="D494:D495" si="110">IF(C494="D",C494,"F")</f>
        <v>F</v>
      </c>
      <c r="E494" t="str">
        <f>IF(ISNUMBER(SEARCH("/",'QMJHL Raw'!D494)),"Multiple",'QMJHL Raw'!D494)</f>
        <v>SHA</v>
      </c>
      <c r="F494" s="2">
        <f ca="1">ROUNDDOWN('QMJHL Raw'!E494+((TODAY()-42993)/365),0)</f>
        <v>16</v>
      </c>
      <c r="G494">
        <f>'QMJHL Raw'!F494</f>
        <v>1</v>
      </c>
      <c r="H494" s="1">
        <f>'QMJHL Raw'!U494</f>
        <v>0</v>
      </c>
      <c r="I494" s="1">
        <f>'QMJHL Raw'!T494</f>
        <v>0</v>
      </c>
      <c r="J494">
        <f>'QMJHL Raw'!AH494</f>
        <v>0</v>
      </c>
      <c r="K494">
        <f>'QMJHL Raw'!AI494</f>
        <v>0</v>
      </c>
      <c r="L494" s="1" t="e">
        <f t="shared" ref="L494:L495" si="111">J494/I494*60</f>
        <v>#DIV/0!</v>
      </c>
      <c r="M494" s="1" t="e">
        <f t="shared" ref="M494:M495" si="112">K494/I494*60</f>
        <v>#DIV/0!</v>
      </c>
      <c r="N494">
        <f>'QMJHL Raw'!L494</f>
        <v>0</v>
      </c>
      <c r="O494" s="1" t="e">
        <f t="shared" ref="O494:O495" si="113">(N494/I494)*60</f>
        <v>#DIV/0!</v>
      </c>
      <c r="P494">
        <f>'QMJHL Raw'!AK494</f>
        <v>0</v>
      </c>
      <c r="Q494">
        <f>'QMJHL Raw'!AN494</f>
        <v>0</v>
      </c>
      <c r="R494">
        <f>'QMJHL Raw'!AQ494</f>
        <v>0</v>
      </c>
      <c r="S494" s="1" t="e">
        <f t="shared" ref="S494:S495" si="114">(P494/N494)*100</f>
        <v>#DIV/0!</v>
      </c>
      <c r="T494" s="1" t="e">
        <f t="shared" ref="T494:T495" si="115">(Q494/N494)*100</f>
        <v>#DIV/0!</v>
      </c>
      <c r="U494" s="1" t="e">
        <f t="shared" ref="U494:U495" si="116">(R494/N494)*100</f>
        <v>#DIV/0!</v>
      </c>
      <c r="V494">
        <f>'QMJHL Raw'!J494</f>
        <v>0</v>
      </c>
      <c r="W494" s="1" t="e">
        <f t="shared" ref="W494:W495" si="117">(V494/I494)*60</f>
        <v>#DIV/0!</v>
      </c>
      <c r="X494">
        <f>'QMJHL Raw'!G494</f>
        <v>0</v>
      </c>
      <c r="Y494" s="1" t="e">
        <f t="shared" si="99"/>
        <v>#DIV/0!</v>
      </c>
      <c r="Z494">
        <f>'QMJHL Raw'!AJ494</f>
        <v>0</v>
      </c>
      <c r="AA494">
        <f>'QMJHL Raw'!AM494</f>
        <v>0</v>
      </c>
      <c r="AB494">
        <f>'QMJHL Raw'!AP494</f>
        <v>0</v>
      </c>
      <c r="AC494" s="1">
        <f t="shared" si="100"/>
        <v>0</v>
      </c>
      <c r="AD494" s="1" t="e">
        <f t="shared" si="101"/>
        <v>#DIV/0!</v>
      </c>
      <c r="AE494" s="1" t="e">
        <f t="shared" si="102"/>
        <v>#DIV/0!</v>
      </c>
      <c r="AF494" s="1" t="e">
        <f t="shared" si="103"/>
        <v>#DIV/0!</v>
      </c>
      <c r="AG494">
        <f>'QMJHL Raw'!AB494</f>
        <v>0</v>
      </c>
      <c r="AH494">
        <f>'QMJHL Raw'!AC494</f>
        <v>0</v>
      </c>
      <c r="AI494">
        <f>'QMJHL Raw'!AD494</f>
        <v>0</v>
      </c>
      <c r="AJ494">
        <f>'QMJHL Raw'!AE494</f>
        <v>0</v>
      </c>
    </row>
    <row r="495" spans="1:36" x14ac:dyDescent="0.2">
      <c r="A495" t="str">
        <f>'QMJHL Raw'!B495</f>
        <v>William Cummings</v>
      </c>
      <c r="B495" t="s">
        <v>1749</v>
      </c>
      <c r="C495" t="str">
        <f>'QMJHL Raw'!C495</f>
        <v>C</v>
      </c>
      <c r="D495" t="str">
        <f t="shared" si="110"/>
        <v>F</v>
      </c>
      <c r="E495" t="str">
        <f>IF(ISNUMBER(SEARCH("/",'QMJHL Raw'!D495)),"Multiple",'QMJHL Raw'!D495)</f>
        <v>SHA</v>
      </c>
      <c r="F495" s="2">
        <f ca="1">ROUNDDOWN('QMJHL Raw'!E495+((TODAY()-42993)/365),0)</f>
        <v>17</v>
      </c>
      <c r="G495">
        <f>'QMJHL Raw'!F495</f>
        <v>6</v>
      </c>
      <c r="H495" s="1">
        <f>'QMJHL Raw'!U495</f>
        <v>11.53</v>
      </c>
      <c r="I495" s="1">
        <f>'QMJHL Raw'!T495</f>
        <v>69.17</v>
      </c>
      <c r="J495">
        <f>'QMJHL Raw'!AH495</f>
        <v>0</v>
      </c>
      <c r="K495">
        <f>'QMJHL Raw'!AI495</f>
        <v>6</v>
      </c>
      <c r="L495" s="1">
        <f t="shared" si="111"/>
        <v>0</v>
      </c>
      <c r="M495" s="1">
        <f t="shared" si="112"/>
        <v>5.2045684545323114</v>
      </c>
      <c r="N495">
        <f>'QMJHL Raw'!L495</f>
        <v>4</v>
      </c>
      <c r="O495" s="1">
        <f t="shared" si="113"/>
        <v>3.4697123030215407</v>
      </c>
      <c r="P495">
        <f>'QMJHL Raw'!AK495</f>
        <v>0</v>
      </c>
      <c r="Q495">
        <f>'QMJHL Raw'!AN495</f>
        <v>0</v>
      </c>
      <c r="R495">
        <f>'QMJHL Raw'!AQ495</f>
        <v>4</v>
      </c>
      <c r="S495" s="1">
        <f t="shared" si="114"/>
        <v>0</v>
      </c>
      <c r="T495" s="1">
        <f t="shared" si="115"/>
        <v>0</v>
      </c>
      <c r="U495" s="1">
        <f t="shared" si="116"/>
        <v>100</v>
      </c>
      <c r="V495">
        <f>'QMJHL Raw'!J495</f>
        <v>0</v>
      </c>
      <c r="W495" s="1">
        <f t="shared" si="117"/>
        <v>0</v>
      </c>
      <c r="X495">
        <f>'QMJHL Raw'!G495</f>
        <v>0</v>
      </c>
      <c r="Y495" s="1">
        <f t="shared" si="99"/>
        <v>0</v>
      </c>
      <c r="Z495">
        <f>'QMJHL Raw'!AJ495</f>
        <v>0</v>
      </c>
      <c r="AA495">
        <f>'QMJHL Raw'!AM495</f>
        <v>0</v>
      </c>
      <c r="AB495">
        <f>'QMJHL Raw'!AP495</f>
        <v>0</v>
      </c>
      <c r="AC495" s="1">
        <f t="shared" si="100"/>
        <v>0.25134140392887233</v>
      </c>
      <c r="AD495" s="1">
        <f t="shared" si="101"/>
        <v>0.21802059036767873</v>
      </c>
      <c r="AE495" s="1">
        <f t="shared" si="102"/>
        <v>0</v>
      </c>
      <c r="AF495" s="1">
        <f t="shared" si="103"/>
        <v>6.2835350982218081</v>
      </c>
      <c r="AG495">
        <f>'QMJHL Raw'!AB495</f>
        <v>12.57</v>
      </c>
      <c r="AH495">
        <f>'QMJHL Raw'!AC495</f>
        <v>13.24</v>
      </c>
      <c r="AI495">
        <f>'QMJHL Raw'!AD495</f>
        <v>37.29</v>
      </c>
      <c r="AJ495">
        <f>'QMJHL Raw'!AE495</f>
        <v>54.71</v>
      </c>
    </row>
    <row r="496" spans="1:36" x14ac:dyDescent="0.2">
      <c r="A496" t="str">
        <f>'QMJHL Raw'!B496</f>
        <v>William Cyr</v>
      </c>
      <c r="B496" t="s">
        <v>1749</v>
      </c>
      <c r="C496" t="str">
        <f>'QMJHL Raw'!C496</f>
        <v>D</v>
      </c>
      <c r="D496" t="str">
        <f t="shared" ref="D496:D517" si="118">IF(C496="D",C496,"F")</f>
        <v>D</v>
      </c>
      <c r="E496" t="str">
        <f>IF(ISNUMBER(SEARCH("/",'QMJHL Raw'!D496)),"Multiple",'QMJHL Raw'!D496)</f>
        <v>ROU</v>
      </c>
      <c r="F496" s="2">
        <f ca="1">ROUNDDOWN('QMJHL Raw'!E496+((TODAY()-42993)/365),0)</f>
        <v>19</v>
      </c>
      <c r="G496">
        <f>'QMJHL Raw'!F496</f>
        <v>65</v>
      </c>
      <c r="H496" s="1">
        <f>'QMJHL Raw'!U496</f>
        <v>13.25</v>
      </c>
      <c r="I496" s="1">
        <f>'QMJHL Raw'!T496</f>
        <v>861.18</v>
      </c>
      <c r="J496">
        <f>'QMJHL Raw'!AH496</f>
        <v>47</v>
      </c>
      <c r="K496">
        <f>'QMJHL Raw'!AI496</f>
        <v>29</v>
      </c>
      <c r="L496" s="1">
        <f t="shared" ref="L496:L517" si="119">J496/I496*60</f>
        <v>3.2745767435379367</v>
      </c>
      <c r="M496" s="1">
        <f t="shared" ref="M496:M517" si="120">K496/I496*60</f>
        <v>2.0204835226085138</v>
      </c>
      <c r="N496">
        <f>'QMJHL Raw'!L496</f>
        <v>61</v>
      </c>
      <c r="O496" s="1">
        <f t="shared" ref="O496:O517" si="121">(N496/I496)*60</f>
        <v>4.2499825820385979</v>
      </c>
      <c r="P496">
        <f>'QMJHL Raw'!AK496</f>
        <v>2</v>
      </c>
      <c r="Q496">
        <f>'QMJHL Raw'!AN496</f>
        <v>3</v>
      </c>
      <c r="R496">
        <f>'QMJHL Raw'!AQ496</f>
        <v>56</v>
      </c>
      <c r="S496" s="1">
        <f t="shared" ref="S496:S517" si="122">(P496/N496)*100</f>
        <v>3.278688524590164</v>
      </c>
      <c r="T496" s="1">
        <f t="shared" ref="T496:T517" si="123">(Q496/N496)*100</f>
        <v>4.918032786885246</v>
      </c>
      <c r="U496" s="1">
        <f t="shared" ref="U496:U517" si="124">(R496/N496)*100</f>
        <v>91.803278688524586</v>
      </c>
      <c r="V496">
        <f>'QMJHL Raw'!J496</f>
        <v>13</v>
      </c>
      <c r="W496" s="1">
        <f t="shared" ref="W496:W517" si="125">(V496/I496)*60</f>
        <v>0.90573399289347178</v>
      </c>
      <c r="X496">
        <f>'QMJHL Raw'!G496</f>
        <v>6</v>
      </c>
      <c r="Y496" s="1">
        <f t="shared" si="99"/>
        <v>0.41803107364314085</v>
      </c>
      <c r="Z496">
        <f>'QMJHL Raw'!AJ496</f>
        <v>0</v>
      </c>
      <c r="AA496">
        <f>'QMJHL Raw'!AM496</f>
        <v>1</v>
      </c>
      <c r="AB496">
        <f>'QMJHL Raw'!AP496</f>
        <v>5</v>
      </c>
      <c r="AC496" s="1">
        <f t="shared" si="100"/>
        <v>4.5542868659725597</v>
      </c>
      <c r="AD496" s="1">
        <f t="shared" si="101"/>
        <v>0.31730557137689402</v>
      </c>
      <c r="AE496" s="1">
        <f t="shared" si="102"/>
        <v>9.8360655737704921</v>
      </c>
      <c r="AF496" s="1">
        <f t="shared" si="103"/>
        <v>7.4660440425779671</v>
      </c>
      <c r="AG496">
        <f>'QMJHL Raw'!AB496</f>
        <v>12.91</v>
      </c>
      <c r="AH496">
        <f>'QMJHL Raw'!AC496</f>
        <v>13.33</v>
      </c>
      <c r="AI496">
        <f>'QMJHL Raw'!AD496</f>
        <v>56.36</v>
      </c>
      <c r="AJ496">
        <f>'QMJHL Raw'!AE496</f>
        <v>47.18</v>
      </c>
    </row>
    <row r="497" spans="1:36" x14ac:dyDescent="0.2">
      <c r="A497" t="str">
        <f>'QMJHL Raw'!B497</f>
        <v>William Poirier</v>
      </c>
      <c r="B497" t="s">
        <v>1749</v>
      </c>
      <c r="C497" t="str">
        <f>'QMJHL Raw'!C497</f>
        <v>RW</v>
      </c>
      <c r="D497" t="str">
        <f t="shared" si="118"/>
        <v>F</v>
      </c>
      <c r="E497" t="str">
        <f>IF(ISNUMBER(SEARCH("/",'QMJHL Raw'!D497)),"Multiple",'QMJHL Raw'!D497)</f>
        <v>SNB</v>
      </c>
      <c r="F497" s="2">
        <f ca="1">ROUNDDOWN('QMJHL Raw'!E497+((TODAY()-42993)/365),0)</f>
        <v>18</v>
      </c>
      <c r="G497">
        <f>'QMJHL Raw'!F497</f>
        <v>65</v>
      </c>
      <c r="H497" s="1">
        <f>'QMJHL Raw'!U497</f>
        <v>13.61</v>
      </c>
      <c r="I497" s="1">
        <f>'QMJHL Raw'!T497</f>
        <v>884.35</v>
      </c>
      <c r="J497">
        <f>'QMJHL Raw'!AH497</f>
        <v>34</v>
      </c>
      <c r="K497">
        <f>'QMJHL Raw'!AI497</f>
        <v>60</v>
      </c>
      <c r="L497" s="1">
        <f t="shared" si="119"/>
        <v>2.3067789902188047</v>
      </c>
      <c r="M497" s="1">
        <f t="shared" si="120"/>
        <v>4.0707864533273019</v>
      </c>
      <c r="N497">
        <f>'QMJHL Raw'!L497</f>
        <v>97</v>
      </c>
      <c r="O497" s="1">
        <f t="shared" si="121"/>
        <v>6.5811047662124729</v>
      </c>
      <c r="P497">
        <f>'QMJHL Raw'!AK497</f>
        <v>10</v>
      </c>
      <c r="Q497">
        <f>'QMJHL Raw'!AN497</f>
        <v>17</v>
      </c>
      <c r="R497">
        <f>'QMJHL Raw'!AQ497</f>
        <v>70</v>
      </c>
      <c r="S497" s="1">
        <f t="shared" si="122"/>
        <v>10.309278350515463</v>
      </c>
      <c r="T497" s="1">
        <f t="shared" si="123"/>
        <v>17.525773195876287</v>
      </c>
      <c r="U497" s="1">
        <f t="shared" si="124"/>
        <v>72.164948453608247</v>
      </c>
      <c r="V497">
        <f>'QMJHL Raw'!J497</f>
        <v>10</v>
      </c>
      <c r="W497" s="1">
        <f t="shared" si="125"/>
        <v>0.67846440888788373</v>
      </c>
      <c r="X497">
        <f>'QMJHL Raw'!G497</f>
        <v>7</v>
      </c>
      <c r="Y497" s="1">
        <f t="shared" si="99"/>
        <v>0.47492508622151863</v>
      </c>
      <c r="Z497">
        <f>'QMJHL Raw'!AJ497</f>
        <v>2</v>
      </c>
      <c r="AA497">
        <f>'QMJHL Raw'!AM497</f>
        <v>1</v>
      </c>
      <c r="AB497">
        <f>'QMJHL Raw'!AP497</f>
        <v>4</v>
      </c>
      <c r="AC497" s="1">
        <f t="shared" si="100"/>
        <v>9.933535451710064</v>
      </c>
      <c r="AD497" s="1">
        <f t="shared" si="101"/>
        <v>0.67395502584113054</v>
      </c>
      <c r="AE497" s="1">
        <f t="shared" si="102"/>
        <v>7.216494845360824</v>
      </c>
      <c r="AF497" s="1">
        <f t="shared" si="103"/>
        <v>10.240758197639241</v>
      </c>
      <c r="AG497">
        <f>'QMJHL Raw'!AB497</f>
        <v>13.31</v>
      </c>
      <c r="AH497">
        <f>'QMJHL Raw'!AC497</f>
        <v>13.29</v>
      </c>
      <c r="AI497">
        <f>'QMJHL Raw'!AD497</f>
        <v>38.5</v>
      </c>
      <c r="AJ497">
        <f>'QMJHL Raw'!AE497</f>
        <v>51.7</v>
      </c>
    </row>
    <row r="498" spans="1:36" x14ac:dyDescent="0.2">
      <c r="A498" t="str">
        <f>'QMJHL Raw'!B498</f>
        <v>William Rouleau</v>
      </c>
      <c r="B498" t="s">
        <v>1749</v>
      </c>
      <c r="C498" t="str">
        <f>'QMJHL Raw'!C498</f>
        <v>C</v>
      </c>
      <c r="D498" t="str">
        <f t="shared" si="118"/>
        <v>F</v>
      </c>
      <c r="E498" t="str">
        <f>IF(ISNUMBER(SEARCH("/",'QMJHL Raw'!D498)),"Multiple",'QMJHL Raw'!D498)</f>
        <v>ROU</v>
      </c>
      <c r="F498" s="2">
        <f ca="1">ROUNDDOWN('QMJHL Raw'!E498+((TODAY()-42993)/365),0)</f>
        <v>17</v>
      </c>
      <c r="G498">
        <f>'QMJHL Raw'!F498</f>
        <v>4</v>
      </c>
      <c r="H498" s="1">
        <f>'QMJHL Raw'!U498</f>
        <v>9.56</v>
      </c>
      <c r="I498" s="1">
        <f>'QMJHL Raw'!T498</f>
        <v>38.24</v>
      </c>
      <c r="J498">
        <f>'QMJHL Raw'!AH498</f>
        <v>1</v>
      </c>
      <c r="K498">
        <f>'QMJHL Raw'!AI498</f>
        <v>1</v>
      </c>
      <c r="L498" s="1">
        <f t="shared" si="119"/>
        <v>1.5690376569037656</v>
      </c>
      <c r="M498" s="1">
        <f t="shared" si="120"/>
        <v>1.5690376569037656</v>
      </c>
      <c r="N498">
        <f>'QMJHL Raw'!L498</f>
        <v>2</v>
      </c>
      <c r="O498" s="1">
        <f t="shared" si="121"/>
        <v>3.1380753138075312</v>
      </c>
      <c r="P498">
        <f>'QMJHL Raw'!AK498</f>
        <v>0</v>
      </c>
      <c r="Q498">
        <f>'QMJHL Raw'!AN498</f>
        <v>0</v>
      </c>
      <c r="R498">
        <f>'QMJHL Raw'!AQ498</f>
        <v>2</v>
      </c>
      <c r="S498" s="1">
        <f t="shared" si="122"/>
        <v>0</v>
      </c>
      <c r="T498" s="1">
        <f t="shared" si="123"/>
        <v>0</v>
      </c>
      <c r="U498" s="1">
        <f t="shared" si="124"/>
        <v>100</v>
      </c>
      <c r="V498">
        <f>'QMJHL Raw'!J498</f>
        <v>1</v>
      </c>
      <c r="W498" s="1">
        <f t="shared" si="125"/>
        <v>1.5690376569037656</v>
      </c>
      <c r="X498">
        <f>'QMJHL Raw'!G498</f>
        <v>1</v>
      </c>
      <c r="Y498" s="1">
        <f t="shared" si="99"/>
        <v>1.5690376569037656</v>
      </c>
      <c r="Z498">
        <f>'QMJHL Raw'!AJ498</f>
        <v>0</v>
      </c>
      <c r="AA498">
        <f>'QMJHL Raw'!AM498</f>
        <v>0</v>
      </c>
      <c r="AB498">
        <f>'QMJHL Raw'!AP498</f>
        <v>1</v>
      </c>
      <c r="AC498" s="1">
        <f t="shared" si="100"/>
        <v>0.12567070196443617</v>
      </c>
      <c r="AD498" s="1">
        <f t="shared" si="101"/>
        <v>0.19718206375173036</v>
      </c>
      <c r="AE498" s="1">
        <f t="shared" si="102"/>
        <v>50</v>
      </c>
      <c r="AF498" s="1">
        <f t="shared" si="103"/>
        <v>6.2835350982218081</v>
      </c>
      <c r="AG498">
        <f>'QMJHL Raw'!AB498</f>
        <v>12.25</v>
      </c>
      <c r="AH498">
        <f>'QMJHL Raw'!AC498</f>
        <v>13.01</v>
      </c>
      <c r="AI498">
        <f>'QMJHL Raw'!AD498</f>
        <v>51.34</v>
      </c>
      <c r="AJ498">
        <f>'QMJHL Raw'!AE498</f>
        <v>52.25</v>
      </c>
    </row>
    <row r="499" spans="1:36" x14ac:dyDescent="0.2">
      <c r="A499" t="str">
        <f>'QMJHL Raw'!B499</f>
        <v>Wilson Forest</v>
      </c>
      <c r="B499" t="s">
        <v>1749</v>
      </c>
      <c r="C499" t="str">
        <f>'QMJHL Raw'!C499</f>
        <v>D</v>
      </c>
      <c r="D499" t="str">
        <f t="shared" si="118"/>
        <v>D</v>
      </c>
      <c r="E499" t="str">
        <f>IF(ISNUMBER(SEARCH("/",'QMJHL Raw'!D499)),"Multiple",'QMJHL Raw'!D499)</f>
        <v>RIM</v>
      </c>
      <c r="F499" s="2">
        <f ca="1">ROUNDDOWN('QMJHL Raw'!E499+((TODAY()-42993)/365),0)</f>
        <v>20</v>
      </c>
      <c r="G499">
        <f>'QMJHL Raw'!F499</f>
        <v>67</v>
      </c>
      <c r="H499" s="1">
        <f>'QMJHL Raw'!U499</f>
        <v>13.83</v>
      </c>
      <c r="I499" s="1">
        <f>'QMJHL Raw'!T499</f>
        <v>926.66</v>
      </c>
      <c r="J499">
        <f>'QMJHL Raw'!AH499</f>
        <v>52</v>
      </c>
      <c r="K499">
        <f>'QMJHL Raw'!AI499</f>
        <v>34</v>
      </c>
      <c r="L499" s="1">
        <f t="shared" si="119"/>
        <v>3.3669306973431463</v>
      </c>
      <c r="M499" s="1">
        <f t="shared" si="120"/>
        <v>2.2014546867243654</v>
      </c>
      <c r="N499">
        <f>'QMJHL Raw'!L499</f>
        <v>66</v>
      </c>
      <c r="O499" s="1">
        <f t="shared" si="121"/>
        <v>4.2734120389355317</v>
      </c>
      <c r="P499">
        <f>'QMJHL Raw'!AK499</f>
        <v>0</v>
      </c>
      <c r="Q499">
        <f>'QMJHL Raw'!AN499</f>
        <v>1</v>
      </c>
      <c r="R499">
        <f>'QMJHL Raw'!AQ499</f>
        <v>65</v>
      </c>
      <c r="S499" s="1">
        <f t="shared" si="122"/>
        <v>0</v>
      </c>
      <c r="T499" s="1">
        <f t="shared" si="123"/>
        <v>1.5151515151515151</v>
      </c>
      <c r="U499" s="1">
        <f t="shared" si="124"/>
        <v>98.484848484848484</v>
      </c>
      <c r="V499">
        <f>'QMJHL Raw'!J499</f>
        <v>10</v>
      </c>
      <c r="W499" s="1">
        <f t="shared" si="125"/>
        <v>0.6474866725659898</v>
      </c>
      <c r="X499">
        <f>'QMJHL Raw'!G499</f>
        <v>1</v>
      </c>
      <c r="Y499" s="1">
        <f t="shared" si="99"/>
        <v>6.4748667256598974E-2</v>
      </c>
      <c r="Z499">
        <f>'QMJHL Raw'!AJ499</f>
        <v>0</v>
      </c>
      <c r="AA499">
        <f>'QMJHL Raw'!AM499</f>
        <v>0</v>
      </c>
      <c r="AB499">
        <f>'QMJHL Raw'!AP499</f>
        <v>1</v>
      </c>
      <c r="AC499" s="1">
        <f t="shared" si="100"/>
        <v>4.2630602279007075</v>
      </c>
      <c r="AD499" s="1">
        <f t="shared" si="101"/>
        <v>0.2760274681911839</v>
      </c>
      <c r="AE499" s="1">
        <f t="shared" si="102"/>
        <v>1.5151515151515151</v>
      </c>
      <c r="AF499" s="1">
        <f t="shared" si="103"/>
        <v>6.4591821634859201</v>
      </c>
      <c r="AG499">
        <f>'QMJHL Raw'!AB499</f>
        <v>12.69</v>
      </c>
      <c r="AH499">
        <f>'QMJHL Raw'!AC499</f>
        <v>13.11</v>
      </c>
      <c r="AI499">
        <f>'QMJHL Raw'!AD499</f>
        <v>59.45</v>
      </c>
      <c r="AJ499">
        <f>'QMJHL Raw'!AE499</f>
        <v>49.59</v>
      </c>
    </row>
    <row r="500" spans="1:36" x14ac:dyDescent="0.2">
      <c r="A500" t="str">
        <f>'QMJHL Raw'!B500</f>
        <v>Xavier Bernard</v>
      </c>
      <c r="B500" t="s">
        <v>1749</v>
      </c>
      <c r="C500" t="str">
        <f>'QMJHL Raw'!C500</f>
        <v>D</v>
      </c>
      <c r="D500" t="str">
        <f t="shared" si="118"/>
        <v>D</v>
      </c>
      <c r="E500" t="str">
        <f>IF(ISNUMBER(SEARCH("/",'QMJHL Raw'!D500)),"Multiple",'QMJHL Raw'!D500)</f>
        <v>DRU</v>
      </c>
      <c r="F500" s="2">
        <f ca="1">ROUNDDOWN('QMJHL Raw'!E500+((TODAY()-42993)/365),0)</f>
        <v>18</v>
      </c>
      <c r="G500">
        <f>'QMJHL Raw'!F500</f>
        <v>66</v>
      </c>
      <c r="H500" s="1">
        <f>'QMJHL Raw'!U500</f>
        <v>15.18</v>
      </c>
      <c r="I500" s="1">
        <f>'QMJHL Raw'!T500</f>
        <v>1002.15</v>
      </c>
      <c r="J500">
        <f>'QMJHL Raw'!AH500</f>
        <v>72</v>
      </c>
      <c r="K500">
        <f>'QMJHL Raw'!AI500</f>
        <v>43</v>
      </c>
      <c r="L500" s="1">
        <f t="shared" si="119"/>
        <v>4.3107319263583301</v>
      </c>
      <c r="M500" s="1">
        <f t="shared" si="120"/>
        <v>2.5744649004640023</v>
      </c>
      <c r="N500">
        <f>'QMJHL Raw'!L500</f>
        <v>89</v>
      </c>
      <c r="O500" s="1">
        <f t="shared" si="121"/>
        <v>5.3285436311929351</v>
      </c>
      <c r="P500">
        <f>'QMJHL Raw'!AK500</f>
        <v>1</v>
      </c>
      <c r="Q500">
        <f>'QMJHL Raw'!AN500</f>
        <v>2</v>
      </c>
      <c r="R500">
        <f>'QMJHL Raw'!AQ500</f>
        <v>86</v>
      </c>
      <c r="S500" s="1">
        <f t="shared" si="122"/>
        <v>1.1235955056179776</v>
      </c>
      <c r="T500" s="1">
        <f t="shared" si="123"/>
        <v>2.2471910112359552</v>
      </c>
      <c r="U500" s="1">
        <f t="shared" si="124"/>
        <v>96.629213483146074</v>
      </c>
      <c r="V500">
        <f>'QMJHL Raw'!J500</f>
        <v>15</v>
      </c>
      <c r="W500" s="1">
        <f t="shared" si="125"/>
        <v>0.89806915132465204</v>
      </c>
      <c r="X500">
        <f>'QMJHL Raw'!G500</f>
        <v>10</v>
      </c>
      <c r="Y500" s="1">
        <f t="shared" si="99"/>
        <v>0.59871276754976799</v>
      </c>
      <c r="Z500">
        <f>'QMJHL Raw'!AJ500</f>
        <v>1</v>
      </c>
      <c r="AA500">
        <f>'QMJHL Raw'!AM500</f>
        <v>1</v>
      </c>
      <c r="AB500">
        <f>'QMJHL Raw'!AP500</f>
        <v>8</v>
      </c>
      <c r="AC500" s="1">
        <f t="shared" si="100"/>
        <v>6.0109749969831938</v>
      </c>
      <c r="AD500" s="1">
        <f t="shared" si="101"/>
        <v>0.35988474761162664</v>
      </c>
      <c r="AE500" s="1">
        <f t="shared" si="102"/>
        <v>11.235955056179774</v>
      </c>
      <c r="AF500" s="1">
        <f t="shared" si="103"/>
        <v>6.7539044909923529</v>
      </c>
      <c r="AG500">
        <f>'QMJHL Raw'!AB500</f>
        <v>12.65</v>
      </c>
      <c r="AH500">
        <f>'QMJHL Raw'!AC500</f>
        <v>13.13</v>
      </c>
      <c r="AI500">
        <f>'QMJHL Raw'!AD500</f>
        <v>58.63</v>
      </c>
      <c r="AJ500">
        <f>'QMJHL Raw'!AE500</f>
        <v>48.26</v>
      </c>
    </row>
    <row r="501" spans="1:36" x14ac:dyDescent="0.2">
      <c r="A501" t="str">
        <f>'QMJHL Raw'!B501</f>
        <v>Xavier Bouchard</v>
      </c>
      <c r="B501" t="s">
        <v>1749</v>
      </c>
      <c r="C501" t="str">
        <f>'QMJHL Raw'!C501</f>
        <v>D</v>
      </c>
      <c r="D501" t="str">
        <f t="shared" si="118"/>
        <v>D</v>
      </c>
      <c r="E501" t="str">
        <f>IF(ISNUMBER(SEARCH("/",'QMJHL Raw'!D501)),"Multiple",'QMJHL Raw'!D501)</f>
        <v>BAC</v>
      </c>
      <c r="F501" s="2">
        <f ca="1">ROUNDDOWN('QMJHL Raw'!E501+((TODAY()-42993)/365),0)</f>
        <v>18</v>
      </c>
      <c r="G501">
        <f>'QMJHL Raw'!F501</f>
        <v>65</v>
      </c>
      <c r="H501" s="1">
        <f>'QMJHL Raw'!U501</f>
        <v>15.85</v>
      </c>
      <c r="I501" s="1">
        <f>'QMJHL Raw'!T501</f>
        <v>1030.1300000000001</v>
      </c>
      <c r="J501">
        <f>'QMJHL Raw'!AH501</f>
        <v>48</v>
      </c>
      <c r="K501">
        <f>'QMJHL Raw'!AI501</f>
        <v>66</v>
      </c>
      <c r="L501" s="1">
        <f t="shared" si="119"/>
        <v>2.795763641482143</v>
      </c>
      <c r="M501" s="1">
        <f t="shared" si="120"/>
        <v>3.8441750070379461</v>
      </c>
      <c r="N501">
        <f>'QMJHL Raw'!L501</f>
        <v>51</v>
      </c>
      <c r="O501" s="1">
        <f t="shared" si="121"/>
        <v>2.9704988690747767</v>
      </c>
      <c r="P501">
        <f>'QMJHL Raw'!AK501</f>
        <v>0</v>
      </c>
      <c r="Q501">
        <f>'QMJHL Raw'!AN501</f>
        <v>0</v>
      </c>
      <c r="R501">
        <f>'QMJHL Raw'!AQ501</f>
        <v>51</v>
      </c>
      <c r="S501" s="1">
        <f t="shared" si="122"/>
        <v>0</v>
      </c>
      <c r="T501" s="1">
        <f t="shared" si="123"/>
        <v>0</v>
      </c>
      <c r="U501" s="1">
        <f t="shared" si="124"/>
        <v>100</v>
      </c>
      <c r="V501">
        <f>'QMJHL Raw'!J501</f>
        <v>8</v>
      </c>
      <c r="W501" s="1">
        <f t="shared" si="125"/>
        <v>0.46596060691369046</v>
      </c>
      <c r="X501">
        <f>'QMJHL Raw'!G501</f>
        <v>2</v>
      </c>
      <c r="Y501" s="1">
        <f t="shared" ref="Y501:Y517" si="126">(X501/I501)*60</f>
        <v>0.11649015172842261</v>
      </c>
      <c r="Z501">
        <f>'QMJHL Raw'!AJ501</f>
        <v>0</v>
      </c>
      <c r="AA501">
        <f>'QMJHL Raw'!AM501</f>
        <v>0</v>
      </c>
      <c r="AB501">
        <f>'QMJHL Raw'!AP501</f>
        <v>2</v>
      </c>
      <c r="AC501" s="1">
        <f t="shared" ref="AC501:AC517" si="127">(P501*(SUM(Z:Z)/SUM(P:P)))+(Q501*(SUM(AA:AA)/SUM(Q:Q)))+(R501*(SUM(AB:AB)/SUM(R:R)))</f>
        <v>3.2046029000931222</v>
      </c>
      <c r="AD501" s="1">
        <f t="shared" ref="AD501:AD517" si="128">(AC501/I501)*60</f>
        <v>0.18665233903059547</v>
      </c>
      <c r="AE501" s="1">
        <f t="shared" ref="AE501:AE517" si="129">(X501/N501)*100</f>
        <v>3.9215686274509802</v>
      </c>
      <c r="AF501" s="1">
        <f t="shared" ref="AF501:AF517" si="130">((((SUM(Z:Z)/SUM(P:P))/SUM(P501:R501))*P501)+(((SUM(AA:AA)/SUM(Q:Q))/SUM(P501:R501))*Q501)+(((SUM(AB:AB)/SUM(R:R))/SUM(P501:R501))*R501))*100</f>
        <v>6.2835350982218081</v>
      </c>
      <c r="AG501">
        <f>'QMJHL Raw'!AB501</f>
        <v>12.94</v>
      </c>
      <c r="AH501">
        <f>'QMJHL Raw'!AC501</f>
        <v>13.3</v>
      </c>
      <c r="AI501">
        <f>'QMJHL Raw'!AD501</f>
        <v>47.51</v>
      </c>
      <c r="AJ501">
        <f>'QMJHL Raw'!AE501</f>
        <v>53.02</v>
      </c>
    </row>
    <row r="502" spans="1:36" x14ac:dyDescent="0.2">
      <c r="A502" t="str">
        <f>'QMJHL Raw'!B502</f>
        <v>Xavier Cormier</v>
      </c>
      <c r="B502" t="s">
        <v>1749</v>
      </c>
      <c r="C502" t="str">
        <f>'QMJHL Raw'!C502</f>
        <v>C</v>
      </c>
      <c r="D502" t="str">
        <f t="shared" si="118"/>
        <v>F</v>
      </c>
      <c r="E502" t="str">
        <f>IF(ISNUMBER(SEARCH("/",'QMJHL Raw'!D502)),"Multiple",'QMJHL Raw'!D502)</f>
        <v>QUE</v>
      </c>
      <c r="F502" s="2">
        <f ca="1">ROUNDDOWN('QMJHL Raw'!E502+((TODAY()-42993)/365),0)</f>
        <v>16</v>
      </c>
      <c r="G502">
        <f>'QMJHL Raw'!F502</f>
        <v>1</v>
      </c>
      <c r="H502" s="1">
        <f>'QMJHL Raw'!U502</f>
        <v>0</v>
      </c>
      <c r="I502" s="1">
        <f>'QMJHL Raw'!T502</f>
        <v>0</v>
      </c>
      <c r="J502">
        <f>'QMJHL Raw'!AH502</f>
        <v>0</v>
      </c>
      <c r="K502">
        <f>'QMJHL Raw'!AI502</f>
        <v>0</v>
      </c>
      <c r="L502" s="1" t="e">
        <f t="shared" si="119"/>
        <v>#DIV/0!</v>
      </c>
      <c r="M502" s="1" t="e">
        <f t="shared" si="120"/>
        <v>#DIV/0!</v>
      </c>
      <c r="N502">
        <f>'QMJHL Raw'!L502</f>
        <v>1</v>
      </c>
      <c r="O502" s="1" t="e">
        <f t="shared" si="121"/>
        <v>#DIV/0!</v>
      </c>
      <c r="P502">
        <f>'QMJHL Raw'!AK502</f>
        <v>0</v>
      </c>
      <c r="Q502">
        <f>'QMJHL Raw'!AN502</f>
        <v>1</v>
      </c>
      <c r="R502">
        <f>'QMJHL Raw'!AQ502</f>
        <v>0</v>
      </c>
      <c r="S502" s="1">
        <f t="shared" si="122"/>
        <v>0</v>
      </c>
      <c r="T502" s="1">
        <f t="shared" si="123"/>
        <v>100</v>
      </c>
      <c r="U502" s="1">
        <f t="shared" si="124"/>
        <v>0</v>
      </c>
      <c r="V502">
        <f>'QMJHL Raw'!J502</f>
        <v>0</v>
      </c>
      <c r="W502" s="1" t="e">
        <f t="shared" si="125"/>
        <v>#DIV/0!</v>
      </c>
      <c r="X502">
        <f>'QMJHL Raw'!G502</f>
        <v>0</v>
      </c>
      <c r="Y502" s="1" t="e">
        <f t="shared" si="126"/>
        <v>#DIV/0!</v>
      </c>
      <c r="Z502">
        <f>'QMJHL Raw'!AJ502</f>
        <v>0</v>
      </c>
      <c r="AA502">
        <f>'QMJHL Raw'!AM502</f>
        <v>0</v>
      </c>
      <c r="AB502">
        <f>'QMJHL Raw'!AP502</f>
        <v>0</v>
      </c>
      <c r="AC502" s="1">
        <f t="shared" si="127"/>
        <v>0.1787624140565317</v>
      </c>
      <c r="AD502" s="1" t="e">
        <f t="shared" si="128"/>
        <v>#DIV/0!</v>
      </c>
      <c r="AE502" s="1">
        <f t="shared" si="129"/>
        <v>0</v>
      </c>
      <c r="AF502" s="1">
        <f t="shared" si="130"/>
        <v>17.876241405653172</v>
      </c>
      <c r="AG502">
        <f>'QMJHL Raw'!AB502</f>
        <v>0</v>
      </c>
      <c r="AH502">
        <f>'QMJHL Raw'!AC502</f>
        <v>0</v>
      </c>
      <c r="AI502">
        <f>'QMJHL Raw'!AD502</f>
        <v>0</v>
      </c>
      <c r="AJ502">
        <f>'QMJHL Raw'!AE502</f>
        <v>0</v>
      </c>
    </row>
    <row r="503" spans="1:36" x14ac:dyDescent="0.2">
      <c r="A503" t="str">
        <f>'QMJHL Raw'!B503</f>
        <v>Xavier Parent</v>
      </c>
      <c r="B503" t="s">
        <v>1749</v>
      </c>
      <c r="C503" t="str">
        <f>'QMJHL Raw'!C503</f>
        <v>C</v>
      </c>
      <c r="D503" t="str">
        <f t="shared" si="118"/>
        <v>F</v>
      </c>
      <c r="E503" t="str">
        <f>IF(ISNUMBER(SEARCH("/",'QMJHL Raw'!D503)),"Multiple",'QMJHL Raw'!D503)</f>
        <v>HAL</v>
      </c>
      <c r="F503" s="2">
        <f ca="1">ROUNDDOWN('QMJHL Raw'!E503+((TODAY()-42993)/365),0)</f>
        <v>17</v>
      </c>
      <c r="G503">
        <f>'QMJHL Raw'!F503</f>
        <v>63</v>
      </c>
      <c r="H503" s="1">
        <f>'QMJHL Raw'!U503</f>
        <v>11.21</v>
      </c>
      <c r="I503" s="1">
        <f>'QMJHL Raw'!T503</f>
        <v>706.14</v>
      </c>
      <c r="J503">
        <f>'QMJHL Raw'!AH503</f>
        <v>36</v>
      </c>
      <c r="K503">
        <f>'QMJHL Raw'!AI503</f>
        <v>37</v>
      </c>
      <c r="L503" s="1">
        <f t="shared" si="119"/>
        <v>3.0588835075197554</v>
      </c>
      <c r="M503" s="1">
        <f t="shared" si="120"/>
        <v>3.1438524938397485</v>
      </c>
      <c r="N503">
        <f>'QMJHL Raw'!L503</f>
        <v>95</v>
      </c>
      <c r="O503" s="1">
        <f t="shared" si="121"/>
        <v>8.0720537003993549</v>
      </c>
      <c r="P503">
        <f>'QMJHL Raw'!AK503</f>
        <v>5</v>
      </c>
      <c r="Q503">
        <f>'QMJHL Raw'!AN503</f>
        <v>14</v>
      </c>
      <c r="R503">
        <f>'QMJHL Raw'!AQ503</f>
        <v>76</v>
      </c>
      <c r="S503" s="1">
        <f t="shared" si="122"/>
        <v>5.2631578947368416</v>
      </c>
      <c r="T503" s="1">
        <f t="shared" si="123"/>
        <v>14.736842105263156</v>
      </c>
      <c r="U503" s="1">
        <f t="shared" si="124"/>
        <v>80</v>
      </c>
      <c r="V503">
        <f>'QMJHL Raw'!J503</f>
        <v>17</v>
      </c>
      <c r="W503" s="1">
        <f t="shared" si="125"/>
        <v>1.4444727674398845</v>
      </c>
      <c r="X503">
        <f>'QMJHL Raw'!G503</f>
        <v>11</v>
      </c>
      <c r="Y503" s="1">
        <f t="shared" si="126"/>
        <v>0.93465884951992528</v>
      </c>
      <c r="Z503">
        <f>'QMJHL Raw'!AJ503</f>
        <v>1</v>
      </c>
      <c r="AA503">
        <f>'QMJHL Raw'!AM503</f>
        <v>3</v>
      </c>
      <c r="AB503">
        <f>'QMJHL Raw'!AP503</f>
        <v>7</v>
      </c>
      <c r="AC503" s="1">
        <f t="shared" si="127"/>
        <v>8.526210393436898</v>
      </c>
      <c r="AD503" s="1">
        <f t="shared" si="128"/>
        <v>0.72446345428132364</v>
      </c>
      <c r="AE503" s="1">
        <f t="shared" si="129"/>
        <v>11.578947368421053</v>
      </c>
      <c r="AF503" s="1">
        <f t="shared" si="130"/>
        <v>8.9749583088809448</v>
      </c>
      <c r="AG503">
        <f>'QMJHL Raw'!AB503</f>
        <v>12.9</v>
      </c>
      <c r="AH503">
        <f>'QMJHL Raw'!AC503</f>
        <v>12.67</v>
      </c>
      <c r="AI503">
        <f>'QMJHL Raw'!AD503</f>
        <v>53.27</v>
      </c>
      <c r="AJ503">
        <f>'QMJHL Raw'!AE503</f>
        <v>47.47</v>
      </c>
    </row>
    <row r="504" spans="1:36" x14ac:dyDescent="0.2">
      <c r="A504" t="str">
        <f>'QMJHL Raw'!B504</f>
        <v>Xavier Pouliot</v>
      </c>
      <c r="B504" t="s">
        <v>1749</v>
      </c>
      <c r="C504" t="str">
        <f>'QMJHL Raw'!C504</f>
        <v>D</v>
      </c>
      <c r="D504" t="str">
        <f t="shared" si="118"/>
        <v>D</v>
      </c>
      <c r="E504" t="str">
        <f>IF(ISNUMBER(SEARCH("/",'QMJHL Raw'!D504)),"Multiple",'QMJHL Raw'!D504)</f>
        <v>CHI</v>
      </c>
      <c r="F504" s="2">
        <f ca="1">ROUNDDOWN('QMJHL Raw'!E504+((TODAY()-42993)/365),0)</f>
        <v>19</v>
      </c>
      <c r="G504">
        <f>'QMJHL Raw'!F504</f>
        <v>52</v>
      </c>
      <c r="H504" s="1">
        <f>'QMJHL Raw'!U504</f>
        <v>13.38</v>
      </c>
      <c r="I504" s="1">
        <f>'QMJHL Raw'!T504</f>
        <v>695.7</v>
      </c>
      <c r="J504">
        <f>'QMJHL Raw'!AH504</f>
        <v>27</v>
      </c>
      <c r="K504">
        <f>'QMJHL Raw'!AI504</f>
        <v>38</v>
      </c>
      <c r="L504" s="1">
        <f t="shared" si="119"/>
        <v>2.3285899094437257</v>
      </c>
      <c r="M504" s="1">
        <f t="shared" si="120"/>
        <v>3.2772746873652432</v>
      </c>
      <c r="N504">
        <f>'QMJHL Raw'!L504</f>
        <v>34</v>
      </c>
      <c r="O504" s="1">
        <f t="shared" si="121"/>
        <v>2.9322984044846914</v>
      </c>
      <c r="P504">
        <f>'QMJHL Raw'!AK504</f>
        <v>0</v>
      </c>
      <c r="Q504">
        <f>'QMJHL Raw'!AN504</f>
        <v>1</v>
      </c>
      <c r="R504">
        <f>'QMJHL Raw'!AQ504</f>
        <v>33</v>
      </c>
      <c r="S504" s="1">
        <f t="shared" si="122"/>
        <v>0</v>
      </c>
      <c r="T504" s="1">
        <f t="shared" si="123"/>
        <v>2.9411764705882351</v>
      </c>
      <c r="U504" s="1">
        <f t="shared" si="124"/>
        <v>97.058823529411768</v>
      </c>
      <c r="V504">
        <f>'QMJHL Raw'!J504</f>
        <v>3</v>
      </c>
      <c r="W504" s="1">
        <f t="shared" si="125"/>
        <v>0.25873221216041398</v>
      </c>
      <c r="X504">
        <f>'QMJHL Raw'!G504</f>
        <v>0</v>
      </c>
      <c r="Y504" s="1">
        <f t="shared" si="126"/>
        <v>0</v>
      </c>
      <c r="Z504">
        <f>'QMJHL Raw'!AJ504</f>
        <v>0</v>
      </c>
      <c r="AA504">
        <f>'QMJHL Raw'!AM504</f>
        <v>0</v>
      </c>
      <c r="AB504">
        <f>'QMJHL Raw'!AP504</f>
        <v>0</v>
      </c>
      <c r="AC504" s="1">
        <f t="shared" si="127"/>
        <v>2.2523289964697284</v>
      </c>
      <c r="AD504" s="1">
        <f t="shared" si="128"/>
        <v>0.19425002125655269</v>
      </c>
      <c r="AE504" s="1">
        <f t="shared" si="129"/>
        <v>0</v>
      </c>
      <c r="AF504" s="1">
        <f t="shared" si="130"/>
        <v>6.6244970484403778</v>
      </c>
      <c r="AG504">
        <f>'QMJHL Raw'!AB504</f>
        <v>12.06</v>
      </c>
      <c r="AH504">
        <f>'QMJHL Raw'!AC504</f>
        <v>12.91</v>
      </c>
      <c r="AI504">
        <f>'QMJHL Raw'!AD504</f>
        <v>46.03</v>
      </c>
      <c r="AJ504">
        <f>'QMJHL Raw'!AE504</f>
        <v>49.96</v>
      </c>
    </row>
    <row r="505" spans="1:36" x14ac:dyDescent="0.2">
      <c r="A505" t="str">
        <f>'QMJHL Raw'!B505</f>
        <v>Xavier Simoneau</v>
      </c>
      <c r="B505" t="s">
        <v>1749</v>
      </c>
      <c r="C505" t="str">
        <f>'QMJHL Raw'!C505</f>
        <v>C</v>
      </c>
      <c r="D505" t="str">
        <f t="shared" si="118"/>
        <v>F</v>
      </c>
      <c r="E505" t="str">
        <f>IF(ISNUMBER(SEARCH("/",'QMJHL Raw'!D505)),"Multiple",'QMJHL Raw'!D505)</f>
        <v>DRU</v>
      </c>
      <c r="F505" s="2">
        <f ca="1">ROUNDDOWN('QMJHL Raw'!E505+((TODAY()-42993)/365),0)</f>
        <v>16</v>
      </c>
      <c r="G505">
        <f>'QMJHL Raw'!F505</f>
        <v>61</v>
      </c>
      <c r="H505" s="1">
        <f>'QMJHL Raw'!U505</f>
        <v>11.85</v>
      </c>
      <c r="I505" s="1">
        <f>'QMJHL Raw'!T505</f>
        <v>722.89</v>
      </c>
      <c r="J505">
        <f>'QMJHL Raw'!AH505</f>
        <v>44</v>
      </c>
      <c r="K505">
        <f>'QMJHL Raw'!AI505</f>
        <v>26</v>
      </c>
      <c r="L505" s="1">
        <f t="shared" si="119"/>
        <v>3.652007912683811</v>
      </c>
      <c r="M505" s="1">
        <f t="shared" si="120"/>
        <v>2.1580046756767977</v>
      </c>
      <c r="N505">
        <f>'QMJHL Raw'!L505</f>
        <v>90</v>
      </c>
      <c r="O505" s="1">
        <f t="shared" si="121"/>
        <v>7.4700161850350684</v>
      </c>
      <c r="P505">
        <f>'QMJHL Raw'!AK505</f>
        <v>8</v>
      </c>
      <c r="Q505">
        <f>'QMJHL Raw'!AN505</f>
        <v>22</v>
      </c>
      <c r="R505">
        <f>'QMJHL Raw'!AQ505</f>
        <v>60</v>
      </c>
      <c r="S505" s="1">
        <f t="shared" si="122"/>
        <v>8.8888888888888893</v>
      </c>
      <c r="T505" s="1">
        <f t="shared" si="123"/>
        <v>24.444444444444443</v>
      </c>
      <c r="U505" s="1">
        <f t="shared" si="124"/>
        <v>66.666666666666657</v>
      </c>
      <c r="V505">
        <f>'QMJHL Raw'!J505</f>
        <v>21</v>
      </c>
      <c r="W505" s="1">
        <f t="shared" si="125"/>
        <v>1.7430037765081825</v>
      </c>
      <c r="X505">
        <f>'QMJHL Raw'!G505</f>
        <v>12</v>
      </c>
      <c r="Y505" s="1">
        <f t="shared" si="126"/>
        <v>0.99600215800467562</v>
      </c>
      <c r="Z505">
        <f>'QMJHL Raw'!AJ505</f>
        <v>2</v>
      </c>
      <c r="AA505">
        <f>'QMJHL Raw'!AM505</f>
        <v>4</v>
      </c>
      <c r="AB505">
        <f>'QMJHL Raw'!AP505</f>
        <v>6</v>
      </c>
      <c r="AC505" s="1">
        <f t="shared" si="127"/>
        <v>9.6997740433717912</v>
      </c>
      <c r="AD505" s="1">
        <f t="shared" si="128"/>
        <v>0.80508298994633698</v>
      </c>
      <c r="AE505" s="1">
        <f t="shared" si="129"/>
        <v>13.333333333333334</v>
      </c>
      <c r="AF505" s="1">
        <f t="shared" si="130"/>
        <v>10.777526714857544</v>
      </c>
      <c r="AG505">
        <f>'QMJHL Raw'!AB505</f>
        <v>13.01</v>
      </c>
      <c r="AH505">
        <f>'QMJHL Raw'!AC505</f>
        <v>13.04</v>
      </c>
      <c r="AI505">
        <f>'QMJHL Raw'!AD505</f>
        <v>60.21</v>
      </c>
      <c r="AJ505">
        <f>'QMJHL Raw'!AE505</f>
        <v>48.87</v>
      </c>
    </row>
    <row r="506" spans="1:36" x14ac:dyDescent="0.2">
      <c r="A506" t="str">
        <f>'QMJHL Raw'!B506</f>
        <v>Yan Aucoin</v>
      </c>
      <c r="B506" t="s">
        <v>1749</v>
      </c>
      <c r="C506" t="str">
        <f>'QMJHL Raw'!C506</f>
        <v>D</v>
      </c>
      <c r="D506" t="str">
        <f t="shared" si="118"/>
        <v>D</v>
      </c>
      <c r="E506" t="str">
        <f>IF(ISNUMBER(SEARCH("/",'QMJHL Raw'!D506)),"Multiple",'QMJHL Raw'!D506)</f>
        <v>BAC</v>
      </c>
      <c r="F506" s="2">
        <f ca="1">ROUNDDOWN('QMJHL Raw'!E506+((TODAY()-42993)/365),0)</f>
        <v>18</v>
      </c>
      <c r="G506">
        <f>'QMJHL Raw'!F506</f>
        <v>62</v>
      </c>
      <c r="H506" s="1">
        <f>'QMJHL Raw'!U506</f>
        <v>14.95</v>
      </c>
      <c r="I506" s="1">
        <f>'QMJHL Raw'!T506</f>
        <v>926.62</v>
      </c>
      <c r="J506">
        <f>'QMJHL Raw'!AH506</f>
        <v>48</v>
      </c>
      <c r="K506">
        <f>'QMJHL Raw'!AI506</f>
        <v>56</v>
      </c>
      <c r="L506" s="1">
        <f t="shared" si="119"/>
        <v>3.1080701905851376</v>
      </c>
      <c r="M506" s="1">
        <f t="shared" si="120"/>
        <v>3.6260818890159934</v>
      </c>
      <c r="N506">
        <f>'QMJHL Raw'!L506</f>
        <v>65</v>
      </c>
      <c r="O506" s="1">
        <f t="shared" si="121"/>
        <v>4.2088450497507068</v>
      </c>
      <c r="P506">
        <f>'QMJHL Raw'!AK506</f>
        <v>1</v>
      </c>
      <c r="Q506">
        <f>'QMJHL Raw'!AN506</f>
        <v>1</v>
      </c>
      <c r="R506">
        <f>'QMJHL Raw'!AQ506</f>
        <v>63</v>
      </c>
      <c r="S506" s="1">
        <f t="shared" si="122"/>
        <v>1.5384615384615385</v>
      </c>
      <c r="T506" s="1">
        <f t="shared" si="123"/>
        <v>1.5384615384615385</v>
      </c>
      <c r="U506" s="1">
        <f t="shared" si="124"/>
        <v>96.92307692307692</v>
      </c>
      <c r="V506">
        <f>'QMJHL Raw'!J506</f>
        <v>8</v>
      </c>
      <c r="W506" s="1">
        <f t="shared" si="125"/>
        <v>0.51801169843085615</v>
      </c>
      <c r="X506">
        <f>'QMJHL Raw'!G506</f>
        <v>3</v>
      </c>
      <c r="Y506" s="1">
        <f t="shared" si="126"/>
        <v>0.1942543869115711</v>
      </c>
      <c r="Z506">
        <f>'QMJHL Raw'!AJ506</f>
        <v>0</v>
      </c>
      <c r="AA506">
        <f>'QMJHL Raw'!AM506</f>
        <v>0</v>
      </c>
      <c r="AB506">
        <f>'QMJHL Raw'!AP506</f>
        <v>3</v>
      </c>
      <c r="AC506" s="1">
        <f t="shared" si="127"/>
        <v>4.3869995103356469</v>
      </c>
      <c r="AD506" s="1">
        <f t="shared" si="128"/>
        <v>0.28406463342053789</v>
      </c>
      <c r="AE506" s="1">
        <f t="shared" si="129"/>
        <v>4.6153846153846159</v>
      </c>
      <c r="AF506" s="1">
        <f t="shared" si="130"/>
        <v>6.7492300159009959</v>
      </c>
      <c r="AG506">
        <f>'QMJHL Raw'!AB506</f>
        <v>12.93</v>
      </c>
      <c r="AH506">
        <f>'QMJHL Raw'!AC506</f>
        <v>13.31</v>
      </c>
      <c r="AI506">
        <f>'QMJHL Raw'!AD506</f>
        <v>46.58</v>
      </c>
      <c r="AJ506">
        <f>'QMJHL Raw'!AE506</f>
        <v>52.15</v>
      </c>
    </row>
    <row r="507" spans="1:36" x14ac:dyDescent="0.2">
      <c r="A507" t="str">
        <f>'QMJHL Raw'!B507</f>
        <v>Yan Dion</v>
      </c>
      <c r="B507" t="s">
        <v>1749</v>
      </c>
      <c r="C507" t="str">
        <f>'QMJHL Raw'!C507</f>
        <v>LW</v>
      </c>
      <c r="D507" t="str">
        <f t="shared" si="118"/>
        <v>F</v>
      </c>
      <c r="E507" t="str">
        <f>IF(ISNUMBER(SEARCH("/",'QMJHL Raw'!D507)),"Multiple",'QMJHL Raw'!D507)</f>
        <v>VDO</v>
      </c>
      <c r="F507" s="2">
        <f ca="1">ROUNDDOWN('QMJHL Raw'!E507+((TODAY()-42993)/365),0)</f>
        <v>20</v>
      </c>
      <c r="G507">
        <f>'QMJHL Raw'!F507</f>
        <v>64</v>
      </c>
      <c r="H507" s="1">
        <f>'QMJHL Raw'!U507</f>
        <v>12.36</v>
      </c>
      <c r="I507" s="1">
        <f>'QMJHL Raw'!T507</f>
        <v>790.88</v>
      </c>
      <c r="J507">
        <f>'QMJHL Raw'!AH507</f>
        <v>27</v>
      </c>
      <c r="K507">
        <f>'QMJHL Raw'!AI507</f>
        <v>51</v>
      </c>
      <c r="L507" s="1">
        <f t="shared" si="119"/>
        <v>2.0483512037224356</v>
      </c>
      <c r="M507" s="1">
        <f t="shared" si="120"/>
        <v>3.8691078292534895</v>
      </c>
      <c r="N507">
        <f>'QMJHL Raw'!L507</f>
        <v>66</v>
      </c>
      <c r="O507" s="1">
        <f t="shared" si="121"/>
        <v>5.0070807202103991</v>
      </c>
      <c r="P507">
        <f>'QMJHL Raw'!AK507</f>
        <v>7</v>
      </c>
      <c r="Q507">
        <f>'QMJHL Raw'!AN507</f>
        <v>10</v>
      </c>
      <c r="R507">
        <f>'QMJHL Raw'!AQ507</f>
        <v>49</v>
      </c>
      <c r="S507" s="1">
        <f t="shared" si="122"/>
        <v>10.606060606060606</v>
      </c>
      <c r="T507" s="1">
        <f t="shared" si="123"/>
        <v>15.151515151515152</v>
      </c>
      <c r="U507" s="1">
        <f t="shared" si="124"/>
        <v>74.242424242424249</v>
      </c>
      <c r="V507">
        <f>'QMJHL Raw'!J507</f>
        <v>16</v>
      </c>
      <c r="W507" s="1">
        <f t="shared" si="125"/>
        <v>1.2138377503540361</v>
      </c>
      <c r="X507">
        <f>'QMJHL Raw'!G507</f>
        <v>7</v>
      </c>
      <c r="Y507" s="1">
        <f t="shared" si="126"/>
        <v>0.53105401577989075</v>
      </c>
      <c r="Z507">
        <f>'QMJHL Raw'!AJ507</f>
        <v>0</v>
      </c>
      <c r="AA507">
        <f>'QMJHL Raw'!AM507</f>
        <v>3</v>
      </c>
      <c r="AB507">
        <f>'QMJHL Raw'!AP507</f>
        <v>4</v>
      </c>
      <c r="AC507" s="1">
        <f t="shared" si="127"/>
        <v>6.6138262294896348</v>
      </c>
      <c r="AD507" s="1">
        <f t="shared" si="128"/>
        <v>0.50175699697726339</v>
      </c>
      <c r="AE507" s="1">
        <f t="shared" si="129"/>
        <v>10.606060606060606</v>
      </c>
      <c r="AF507" s="1">
        <f t="shared" si="130"/>
        <v>10.020948832560054</v>
      </c>
      <c r="AG507">
        <f>'QMJHL Raw'!AB507</f>
        <v>14.03</v>
      </c>
      <c r="AH507">
        <f>'QMJHL Raw'!AC507</f>
        <v>13.36</v>
      </c>
      <c r="AI507">
        <f>'QMJHL Raw'!AD507</f>
        <v>36.869999999999997</v>
      </c>
      <c r="AJ507">
        <f>'QMJHL Raw'!AE507</f>
        <v>53.16</v>
      </c>
    </row>
    <row r="508" spans="1:36" x14ac:dyDescent="0.2">
      <c r="A508" t="str">
        <f>'QMJHL Raw'!B508</f>
        <v>Yan-Cedric Gaudreault</v>
      </c>
      <c r="B508" t="s">
        <v>1749</v>
      </c>
      <c r="C508" t="str">
        <f>'QMJHL Raw'!C508</f>
        <v>RW</v>
      </c>
      <c r="D508" t="str">
        <f t="shared" si="118"/>
        <v>F</v>
      </c>
      <c r="E508" t="str">
        <f>IF(ISNUMBER(SEARCH("/",'QMJHL Raw'!D508)),"Multiple",'QMJHL Raw'!D508)</f>
        <v>BLB</v>
      </c>
      <c r="F508" s="2">
        <f ca="1">ROUNDDOWN('QMJHL Raw'!E508+((TODAY()-42993)/365),0)</f>
        <v>18</v>
      </c>
      <c r="G508">
        <f>'QMJHL Raw'!F508</f>
        <v>4</v>
      </c>
      <c r="H508" s="1">
        <f>'QMJHL Raw'!U508</f>
        <v>9.0500000000000007</v>
      </c>
      <c r="I508" s="1">
        <f>'QMJHL Raw'!T508</f>
        <v>36.200000000000003</v>
      </c>
      <c r="J508">
        <f>'QMJHL Raw'!AH508</f>
        <v>0</v>
      </c>
      <c r="K508">
        <f>'QMJHL Raw'!AI508</f>
        <v>2</v>
      </c>
      <c r="L508" s="1">
        <f t="shared" si="119"/>
        <v>0</v>
      </c>
      <c r="M508" s="1">
        <f t="shared" si="120"/>
        <v>3.3149171270718232</v>
      </c>
      <c r="N508">
        <f>'QMJHL Raw'!L508</f>
        <v>4</v>
      </c>
      <c r="O508" s="1">
        <f t="shared" si="121"/>
        <v>6.6298342541436464</v>
      </c>
      <c r="P508">
        <f>'QMJHL Raw'!AK508</f>
        <v>0</v>
      </c>
      <c r="Q508">
        <f>'QMJHL Raw'!AN508</f>
        <v>0</v>
      </c>
      <c r="R508">
        <f>'QMJHL Raw'!AQ508</f>
        <v>4</v>
      </c>
      <c r="S508" s="1">
        <f t="shared" si="122"/>
        <v>0</v>
      </c>
      <c r="T508" s="1">
        <f t="shared" si="123"/>
        <v>0</v>
      </c>
      <c r="U508" s="1">
        <f t="shared" si="124"/>
        <v>100</v>
      </c>
      <c r="V508">
        <f>'QMJHL Raw'!J508</f>
        <v>0</v>
      </c>
      <c r="W508" s="1">
        <f t="shared" si="125"/>
        <v>0</v>
      </c>
      <c r="X508">
        <f>'QMJHL Raw'!G508</f>
        <v>0</v>
      </c>
      <c r="Y508" s="1">
        <f t="shared" si="126"/>
        <v>0</v>
      </c>
      <c r="Z508">
        <f>'QMJHL Raw'!AJ508</f>
        <v>0</v>
      </c>
      <c r="AA508">
        <f>'QMJHL Raw'!AM508</f>
        <v>0</v>
      </c>
      <c r="AB508">
        <f>'QMJHL Raw'!AP508</f>
        <v>0</v>
      </c>
      <c r="AC508" s="1">
        <f t="shared" si="127"/>
        <v>0.25134140392887233</v>
      </c>
      <c r="AD508" s="1">
        <f t="shared" si="128"/>
        <v>0.41658796231304801</v>
      </c>
      <c r="AE508" s="1">
        <f t="shared" si="129"/>
        <v>0</v>
      </c>
      <c r="AF508" s="1">
        <f t="shared" si="130"/>
        <v>6.2835350982218081</v>
      </c>
      <c r="AG508">
        <f>'QMJHL Raw'!AB508</f>
        <v>12.56</v>
      </c>
      <c r="AH508">
        <f>'QMJHL Raw'!AC508</f>
        <v>13.02</v>
      </c>
      <c r="AI508">
        <f>'QMJHL Raw'!AD508</f>
        <v>49.78</v>
      </c>
      <c r="AJ508">
        <f>'QMJHL Raw'!AE508</f>
        <v>47.23</v>
      </c>
    </row>
    <row r="509" spans="1:36" x14ac:dyDescent="0.2">
      <c r="A509" t="str">
        <f>'QMJHL Raw'!B509</f>
        <v>Yann-Felix Lapointe</v>
      </c>
      <c r="B509" t="s">
        <v>1749</v>
      </c>
      <c r="C509" t="str">
        <f>'QMJHL Raw'!C509</f>
        <v>D</v>
      </c>
      <c r="D509" t="str">
        <f t="shared" si="118"/>
        <v>D</v>
      </c>
      <c r="E509" t="str">
        <f>IF(ISNUMBER(SEARCH("/",'QMJHL Raw'!D509)),"Multiple",'QMJHL Raw'!D509)</f>
        <v>SHE</v>
      </c>
      <c r="F509" s="2">
        <f ca="1">ROUNDDOWN('QMJHL Raw'!E509+((TODAY()-42993)/365),0)</f>
        <v>18</v>
      </c>
      <c r="G509">
        <f>'QMJHL Raw'!F509</f>
        <v>56</v>
      </c>
      <c r="H509" s="1">
        <f>'QMJHL Raw'!U509</f>
        <v>14.82</v>
      </c>
      <c r="I509" s="1">
        <f>'QMJHL Raw'!T509</f>
        <v>829.97</v>
      </c>
      <c r="J509">
        <f>'QMJHL Raw'!AH509</f>
        <v>41</v>
      </c>
      <c r="K509">
        <f>'QMJHL Raw'!AI509</f>
        <v>46</v>
      </c>
      <c r="L509" s="1">
        <f t="shared" si="119"/>
        <v>2.9639625528633564</v>
      </c>
      <c r="M509" s="1">
        <f t="shared" si="120"/>
        <v>3.3254214007735219</v>
      </c>
      <c r="N509">
        <f>'QMJHL Raw'!L509</f>
        <v>64</v>
      </c>
      <c r="O509" s="1">
        <f t="shared" si="121"/>
        <v>4.6266732532501171</v>
      </c>
      <c r="P509">
        <f>'QMJHL Raw'!AK509</f>
        <v>1</v>
      </c>
      <c r="Q509">
        <f>'QMJHL Raw'!AN509</f>
        <v>2</v>
      </c>
      <c r="R509">
        <f>'QMJHL Raw'!AQ509</f>
        <v>61</v>
      </c>
      <c r="S509" s="1">
        <f t="shared" si="122"/>
        <v>1.5625</v>
      </c>
      <c r="T509" s="1">
        <f t="shared" si="123"/>
        <v>3.125</v>
      </c>
      <c r="U509" s="1">
        <f t="shared" si="124"/>
        <v>95.3125</v>
      </c>
      <c r="V509">
        <f>'QMJHL Raw'!J509</f>
        <v>11</v>
      </c>
      <c r="W509" s="1">
        <f t="shared" si="125"/>
        <v>0.79520946540236392</v>
      </c>
      <c r="X509">
        <f>'QMJHL Raw'!G509</f>
        <v>5</v>
      </c>
      <c r="Y509" s="1">
        <f t="shared" si="126"/>
        <v>0.36145884791016542</v>
      </c>
      <c r="Z509">
        <f>'QMJHL Raw'!AJ509</f>
        <v>1</v>
      </c>
      <c r="AA509">
        <f>'QMJHL Raw'!AM509</f>
        <v>0</v>
      </c>
      <c r="AB509">
        <f>'QMJHL Raw'!AP509</f>
        <v>4</v>
      </c>
      <c r="AC509" s="1">
        <f t="shared" si="127"/>
        <v>4.4400912224277427</v>
      </c>
      <c r="AD509" s="1">
        <f t="shared" si="128"/>
        <v>0.32098205157495396</v>
      </c>
      <c r="AE509" s="1">
        <f t="shared" si="129"/>
        <v>7.8125</v>
      </c>
      <c r="AF509" s="1">
        <f t="shared" si="130"/>
        <v>6.9376425350433477</v>
      </c>
      <c r="AG509">
        <f>'QMJHL Raw'!AB509</f>
        <v>13.59</v>
      </c>
      <c r="AH509">
        <f>'QMJHL Raw'!AC509</f>
        <v>13.38</v>
      </c>
      <c r="AI509">
        <f>'QMJHL Raw'!AD509</f>
        <v>53.09</v>
      </c>
      <c r="AJ509">
        <f>'QMJHL Raw'!AE509</f>
        <v>51.32</v>
      </c>
    </row>
    <row r="510" spans="1:36" x14ac:dyDescent="0.2">
      <c r="A510" t="str">
        <f>'QMJHL Raw'!B510</f>
        <v>Yannik Bertrand</v>
      </c>
      <c r="B510" t="s">
        <v>1749</v>
      </c>
      <c r="C510" t="str">
        <f>'QMJHL Raw'!C510</f>
        <v>LW</v>
      </c>
      <c r="D510" t="str">
        <f t="shared" si="118"/>
        <v>F</v>
      </c>
      <c r="E510" t="str">
        <f>IF(ISNUMBER(SEARCH("/",'QMJHL Raw'!D510)),"Multiple",'QMJHL Raw'!D510)</f>
        <v>RIM</v>
      </c>
      <c r="F510" s="2">
        <f ca="1">ROUNDDOWN('QMJHL Raw'!E510+((TODAY()-42993)/365),0)</f>
        <v>20</v>
      </c>
      <c r="G510">
        <f>'QMJHL Raw'!F510</f>
        <v>24</v>
      </c>
      <c r="H510" s="1">
        <f>'QMJHL Raw'!U510</f>
        <v>10.52</v>
      </c>
      <c r="I510" s="1">
        <f>'QMJHL Raw'!T510</f>
        <v>252.57</v>
      </c>
      <c r="J510">
        <f>'QMJHL Raw'!AH510</f>
        <v>11</v>
      </c>
      <c r="K510">
        <f>'QMJHL Raw'!AI510</f>
        <v>8</v>
      </c>
      <c r="L510" s="1">
        <f t="shared" si="119"/>
        <v>2.6131369521320824</v>
      </c>
      <c r="M510" s="1">
        <f t="shared" si="120"/>
        <v>1.9004632379142417</v>
      </c>
      <c r="N510">
        <f>'QMJHL Raw'!L510</f>
        <v>32</v>
      </c>
      <c r="O510" s="1">
        <f t="shared" si="121"/>
        <v>7.6018529516569666</v>
      </c>
      <c r="P510">
        <f>'QMJHL Raw'!AK510</f>
        <v>3</v>
      </c>
      <c r="Q510">
        <f>'QMJHL Raw'!AN510</f>
        <v>4</v>
      </c>
      <c r="R510">
        <f>'QMJHL Raw'!AQ510</f>
        <v>25</v>
      </c>
      <c r="S510" s="1">
        <f t="shared" si="122"/>
        <v>9.375</v>
      </c>
      <c r="T510" s="1">
        <f t="shared" si="123"/>
        <v>12.5</v>
      </c>
      <c r="U510" s="1">
        <f t="shared" si="124"/>
        <v>78.125</v>
      </c>
      <c r="V510">
        <f>'QMJHL Raw'!J510</f>
        <v>4</v>
      </c>
      <c r="W510" s="1">
        <f t="shared" si="125"/>
        <v>0.95023161895712083</v>
      </c>
      <c r="X510">
        <f>'QMJHL Raw'!G510</f>
        <v>4</v>
      </c>
      <c r="Y510" s="1">
        <f t="shared" si="126"/>
        <v>0.95023161895712083</v>
      </c>
      <c r="Z510">
        <f>'QMJHL Raw'!AJ510</f>
        <v>1</v>
      </c>
      <c r="AA510">
        <f>'QMJHL Raw'!AM510</f>
        <v>1</v>
      </c>
      <c r="AB510">
        <f>'QMJHL Raw'!AP510</f>
        <v>2</v>
      </c>
      <c r="AC510" s="1">
        <f t="shared" si="127"/>
        <v>3.0347633839797066</v>
      </c>
      <c r="AD510" s="1">
        <f t="shared" si="128"/>
        <v>0.72093203087770674</v>
      </c>
      <c r="AE510" s="1">
        <f t="shared" si="129"/>
        <v>12.5</v>
      </c>
      <c r="AF510" s="1">
        <f t="shared" si="130"/>
        <v>9.4836355749365833</v>
      </c>
      <c r="AG510">
        <f>'QMJHL Raw'!AB510</f>
        <v>14.38</v>
      </c>
      <c r="AH510">
        <f>'QMJHL Raw'!AC510</f>
        <v>12.97</v>
      </c>
      <c r="AI510">
        <f>'QMJHL Raw'!AD510</f>
        <v>61.02</v>
      </c>
      <c r="AJ510">
        <f>'QMJHL Raw'!AE510</f>
        <v>49.16</v>
      </c>
    </row>
    <row r="511" spans="1:36" x14ac:dyDescent="0.2">
      <c r="A511" t="str">
        <f>'QMJHL Raw'!B511</f>
        <v>Yaroslav Alexeyev</v>
      </c>
      <c r="B511" t="s">
        <v>1749</v>
      </c>
      <c r="C511" t="str">
        <f>'QMJHL Raw'!C511</f>
        <v>RW</v>
      </c>
      <c r="D511" t="str">
        <f t="shared" si="118"/>
        <v>F</v>
      </c>
      <c r="E511" t="str">
        <f>IF(ISNUMBER(SEARCH("/",'QMJHL Raw'!D511)),"Multiple",'QMJHL Raw'!D511)</f>
        <v>SHE</v>
      </c>
      <c r="F511" s="2">
        <f ca="1">ROUNDDOWN('QMJHL Raw'!E511+((TODAY()-42993)/365),0)</f>
        <v>19</v>
      </c>
      <c r="G511">
        <f>'QMJHL Raw'!F511</f>
        <v>63</v>
      </c>
      <c r="H511" s="1">
        <f>'QMJHL Raw'!U511</f>
        <v>14.73</v>
      </c>
      <c r="I511" s="1">
        <f>'QMJHL Raw'!T511</f>
        <v>928.18</v>
      </c>
      <c r="J511">
        <f>'QMJHL Raw'!AH511</f>
        <v>57</v>
      </c>
      <c r="K511">
        <f>'QMJHL Raw'!AI511</f>
        <v>37</v>
      </c>
      <c r="L511" s="1">
        <f t="shared" si="119"/>
        <v>3.6846301363959579</v>
      </c>
      <c r="M511" s="1">
        <f t="shared" si="120"/>
        <v>2.3917774569587795</v>
      </c>
      <c r="N511">
        <f>'QMJHL Raw'!L511</f>
        <v>116</v>
      </c>
      <c r="O511" s="1">
        <f t="shared" si="121"/>
        <v>7.4985455407356332</v>
      </c>
      <c r="P511">
        <f>'QMJHL Raw'!AK511</f>
        <v>22</v>
      </c>
      <c r="Q511">
        <f>'QMJHL Raw'!AN511</f>
        <v>23</v>
      </c>
      <c r="R511">
        <f>'QMJHL Raw'!AQ511</f>
        <v>71</v>
      </c>
      <c r="S511" s="1">
        <f t="shared" si="122"/>
        <v>18.96551724137931</v>
      </c>
      <c r="T511" s="1">
        <f t="shared" si="123"/>
        <v>19.827586206896552</v>
      </c>
      <c r="U511" s="1">
        <f t="shared" si="124"/>
        <v>61.206896551724135</v>
      </c>
      <c r="V511">
        <f>'QMJHL Raw'!J511</f>
        <v>27</v>
      </c>
      <c r="W511" s="1">
        <f t="shared" si="125"/>
        <v>1.7453511172401905</v>
      </c>
      <c r="X511">
        <f>'QMJHL Raw'!G511</f>
        <v>13</v>
      </c>
      <c r="Y511" s="1">
        <f t="shared" si="126"/>
        <v>0.84035424163416583</v>
      </c>
      <c r="Z511">
        <f>'QMJHL Raw'!AJ511</f>
        <v>5</v>
      </c>
      <c r="AA511">
        <f>'QMJHL Raw'!AM511</f>
        <v>4</v>
      </c>
      <c r="AB511">
        <f>'QMJHL Raw'!AP511</f>
        <v>4</v>
      </c>
      <c r="AC511" s="1">
        <f t="shared" si="127"/>
        <v>14.064265099823984</v>
      </c>
      <c r="AD511" s="1">
        <f t="shared" si="128"/>
        <v>0.90915114093111149</v>
      </c>
      <c r="AE511" s="1">
        <f t="shared" si="129"/>
        <v>11.206896551724139</v>
      </c>
      <c r="AF511" s="1">
        <f t="shared" si="130"/>
        <v>12.124366465365505</v>
      </c>
      <c r="AG511">
        <f>'QMJHL Raw'!AB511</f>
        <v>14.03</v>
      </c>
      <c r="AH511">
        <f>'QMJHL Raw'!AC511</f>
        <v>13.45</v>
      </c>
      <c r="AI511">
        <f>'QMJHL Raw'!AD511</f>
        <v>51.39</v>
      </c>
      <c r="AJ511">
        <f>'QMJHL Raw'!AE511</f>
        <v>51.45</v>
      </c>
    </row>
    <row r="512" spans="1:36" x14ac:dyDescent="0.2">
      <c r="A512" t="str">
        <f>'QMJHL Raw'!B512</f>
        <v>Yohan Plamondon</v>
      </c>
      <c r="B512" t="s">
        <v>1749</v>
      </c>
      <c r="C512" t="str">
        <f>'QMJHL Raw'!C512</f>
        <v>LW</v>
      </c>
      <c r="D512" t="str">
        <f t="shared" si="118"/>
        <v>F</v>
      </c>
      <c r="E512" t="str">
        <f>IF(ISNUMBER(SEARCH("/",'QMJHL Raw'!D512)),"Multiple",'QMJHL Raw'!D512)</f>
        <v>SNB</v>
      </c>
      <c r="F512" s="2">
        <f ca="1">ROUNDDOWN('QMJHL Raw'!E512+((TODAY()-42993)/365),0)</f>
        <v>18</v>
      </c>
      <c r="G512">
        <f>'QMJHL Raw'!F512</f>
        <v>20</v>
      </c>
      <c r="H512" s="1">
        <f>'QMJHL Raw'!U512</f>
        <v>10.4</v>
      </c>
      <c r="I512" s="1">
        <f>'QMJHL Raw'!T512</f>
        <v>207.9</v>
      </c>
      <c r="J512">
        <f>'QMJHL Raw'!AH512</f>
        <v>8</v>
      </c>
      <c r="K512">
        <f>'QMJHL Raw'!AI512</f>
        <v>13</v>
      </c>
      <c r="L512" s="1">
        <f t="shared" si="119"/>
        <v>2.3088023088023091</v>
      </c>
      <c r="M512" s="1">
        <f t="shared" si="120"/>
        <v>3.7518037518037519</v>
      </c>
      <c r="N512">
        <f>'QMJHL Raw'!L512</f>
        <v>23</v>
      </c>
      <c r="O512" s="1">
        <f t="shared" si="121"/>
        <v>6.6378066378066372</v>
      </c>
      <c r="P512">
        <f>'QMJHL Raw'!AK512</f>
        <v>2</v>
      </c>
      <c r="Q512">
        <f>'QMJHL Raw'!AN512</f>
        <v>2</v>
      </c>
      <c r="R512">
        <f>'QMJHL Raw'!AQ512</f>
        <v>19</v>
      </c>
      <c r="S512" s="1">
        <f t="shared" si="122"/>
        <v>8.695652173913043</v>
      </c>
      <c r="T512" s="1">
        <f t="shared" si="123"/>
        <v>8.695652173913043</v>
      </c>
      <c r="U512" s="1">
        <f t="shared" si="124"/>
        <v>82.608695652173907</v>
      </c>
      <c r="V512">
        <f>'QMJHL Raw'!J512</f>
        <v>3</v>
      </c>
      <c r="W512" s="1">
        <f t="shared" si="125"/>
        <v>0.86580086580086579</v>
      </c>
      <c r="X512">
        <f>'QMJHL Raw'!G512</f>
        <v>1</v>
      </c>
      <c r="Y512" s="1">
        <f t="shared" si="126"/>
        <v>0.28860028860028863</v>
      </c>
      <c r="Z512">
        <f>'QMJHL Raw'!AJ512</f>
        <v>0</v>
      </c>
      <c r="AA512">
        <f>'QMJHL Raw'!AM512</f>
        <v>0</v>
      </c>
      <c r="AB512">
        <f>'QMJHL Raw'!AP512</f>
        <v>1</v>
      </c>
      <c r="AC512" s="1">
        <f t="shared" si="127"/>
        <v>2.0506164655739587</v>
      </c>
      <c r="AD512" s="1">
        <f t="shared" si="128"/>
        <v>0.5918085037731482</v>
      </c>
      <c r="AE512" s="1">
        <f t="shared" si="129"/>
        <v>4.3478260869565215</v>
      </c>
      <c r="AF512" s="1">
        <f t="shared" si="130"/>
        <v>8.9157237633650386</v>
      </c>
      <c r="AG512">
        <f>'QMJHL Raw'!AB512</f>
        <v>11.89</v>
      </c>
      <c r="AH512">
        <f>'QMJHL Raw'!AC512</f>
        <v>13.02</v>
      </c>
      <c r="AI512">
        <f>'QMJHL Raw'!AD512</f>
        <v>36.06</v>
      </c>
      <c r="AJ512">
        <f>'QMJHL Raw'!AE512</f>
        <v>55.51</v>
      </c>
    </row>
    <row r="513" spans="1:36" x14ac:dyDescent="0.2">
      <c r="A513" t="str">
        <f>'QMJHL Raw'!B513</f>
        <v>Yvan Mongo</v>
      </c>
      <c r="B513" t="s">
        <v>1749</v>
      </c>
      <c r="C513" t="str">
        <f>'QMJHL Raw'!C513</f>
        <v>C</v>
      </c>
      <c r="D513" t="str">
        <f t="shared" si="118"/>
        <v>F</v>
      </c>
      <c r="E513" t="str">
        <f>IF(ISNUMBER(SEARCH("/",'QMJHL Raw'!D513)),"Multiple",'QMJHL Raw'!D513)</f>
        <v>DRU</v>
      </c>
      <c r="F513" s="2">
        <f ca="1">ROUNDDOWN('QMJHL Raw'!E513+((TODAY()-42993)/365),0)</f>
        <v>21</v>
      </c>
      <c r="G513">
        <f>'QMJHL Raw'!F513</f>
        <v>58</v>
      </c>
      <c r="H513" s="1">
        <f>'QMJHL Raw'!U513</f>
        <v>14.59</v>
      </c>
      <c r="I513" s="1">
        <f>'QMJHL Raw'!T513</f>
        <v>846.22</v>
      </c>
      <c r="J513">
        <f>'QMJHL Raw'!AH513</f>
        <v>59</v>
      </c>
      <c r="K513">
        <f>'QMJHL Raw'!AI513</f>
        <v>35</v>
      </c>
      <c r="L513" s="1">
        <f t="shared" si="119"/>
        <v>4.1833093049088887</v>
      </c>
      <c r="M513" s="1">
        <f t="shared" si="120"/>
        <v>2.481624163929002</v>
      </c>
      <c r="N513">
        <f>'QMJHL Raw'!L513</f>
        <v>134</v>
      </c>
      <c r="O513" s="1">
        <f t="shared" si="121"/>
        <v>9.5010753704710353</v>
      </c>
      <c r="P513">
        <f>'QMJHL Raw'!AK513</f>
        <v>9</v>
      </c>
      <c r="Q513">
        <f>'QMJHL Raw'!AN513</f>
        <v>20</v>
      </c>
      <c r="R513">
        <f>'QMJHL Raw'!AQ513</f>
        <v>105</v>
      </c>
      <c r="S513" s="1">
        <f t="shared" si="122"/>
        <v>6.7164179104477615</v>
      </c>
      <c r="T513" s="1">
        <f t="shared" si="123"/>
        <v>14.925373134328357</v>
      </c>
      <c r="U513" s="1">
        <f t="shared" si="124"/>
        <v>78.358208955223887</v>
      </c>
      <c r="V513">
        <f>'QMJHL Raw'!J513</f>
        <v>30</v>
      </c>
      <c r="W513" s="1">
        <f t="shared" si="125"/>
        <v>2.1271064262248589</v>
      </c>
      <c r="X513">
        <f>'QMJHL Raw'!G513</f>
        <v>14</v>
      </c>
      <c r="Y513" s="1">
        <f t="shared" si="126"/>
        <v>0.99264966557160084</v>
      </c>
      <c r="Z513">
        <f>'QMJHL Raw'!AJ513</f>
        <v>1</v>
      </c>
      <c r="AA513">
        <f>'QMJHL Raw'!AM513</f>
        <v>5</v>
      </c>
      <c r="AB513">
        <f>'QMJHL Raw'!AP513</f>
        <v>8</v>
      </c>
      <c r="AC513" s="1">
        <f t="shared" si="127"/>
        <v>12.419449993857917</v>
      </c>
      <c r="AD513" s="1">
        <f t="shared" si="128"/>
        <v>0.88058306307044865</v>
      </c>
      <c r="AE513" s="1">
        <f t="shared" si="129"/>
        <v>10.44776119402985</v>
      </c>
      <c r="AF513" s="1">
        <f t="shared" si="130"/>
        <v>9.2682462640730723</v>
      </c>
      <c r="AG513">
        <f>'QMJHL Raw'!AB513</f>
        <v>13.41</v>
      </c>
      <c r="AH513">
        <f>'QMJHL Raw'!AC513</f>
        <v>13.56</v>
      </c>
      <c r="AI513">
        <f>'QMJHL Raw'!AD513</f>
        <v>58.31</v>
      </c>
      <c r="AJ513">
        <f>'QMJHL Raw'!AE513</f>
        <v>50.77</v>
      </c>
    </row>
    <row r="514" spans="1:36" x14ac:dyDescent="0.2">
      <c r="A514" t="str">
        <f>'QMJHL Raw'!B514</f>
        <v>Zachary Arsenault</v>
      </c>
      <c r="B514" t="s">
        <v>1749</v>
      </c>
      <c r="C514" t="str">
        <f>'QMJHL Raw'!C514</f>
        <v>D</v>
      </c>
      <c r="D514" t="str">
        <f t="shared" si="118"/>
        <v>D</v>
      </c>
      <c r="E514" t="str">
        <f>IF(ISNUMBER(SEARCH("/",'QMJHL Raw'!D514)),"Multiple",'QMJHL Raw'!D514)</f>
        <v>CHA</v>
      </c>
      <c r="F514" s="2">
        <f ca="1">ROUNDDOWN('QMJHL Raw'!E514+((TODAY()-42993)/365),0)</f>
        <v>17</v>
      </c>
      <c r="G514">
        <f>'QMJHL Raw'!F514</f>
        <v>4</v>
      </c>
      <c r="H514" s="1">
        <f>'QMJHL Raw'!U514</f>
        <v>6.14</v>
      </c>
      <c r="I514" s="1">
        <f>'QMJHL Raw'!T514</f>
        <v>24.56</v>
      </c>
      <c r="J514">
        <f>'QMJHL Raw'!AH514</f>
        <v>1</v>
      </c>
      <c r="K514">
        <f>'QMJHL Raw'!AI514</f>
        <v>0</v>
      </c>
      <c r="L514" s="1">
        <f t="shared" si="119"/>
        <v>2.44299674267101</v>
      </c>
      <c r="M514" s="1">
        <f t="shared" si="120"/>
        <v>0</v>
      </c>
      <c r="N514">
        <f>'QMJHL Raw'!L514</f>
        <v>0</v>
      </c>
      <c r="O514" s="1">
        <f t="shared" si="121"/>
        <v>0</v>
      </c>
      <c r="P514">
        <f>'QMJHL Raw'!AK514</f>
        <v>0</v>
      </c>
      <c r="Q514">
        <f>'QMJHL Raw'!AN514</f>
        <v>0</v>
      </c>
      <c r="R514">
        <f>'QMJHL Raw'!AQ514</f>
        <v>0</v>
      </c>
      <c r="S514" s="1" t="e">
        <f t="shared" si="122"/>
        <v>#DIV/0!</v>
      </c>
      <c r="T514" s="1" t="e">
        <f t="shared" si="123"/>
        <v>#DIV/0!</v>
      </c>
      <c r="U514" s="1" t="e">
        <f t="shared" si="124"/>
        <v>#DIV/0!</v>
      </c>
      <c r="V514">
        <f>'QMJHL Raw'!J514</f>
        <v>0</v>
      </c>
      <c r="W514" s="1">
        <f t="shared" si="125"/>
        <v>0</v>
      </c>
      <c r="X514">
        <f>'QMJHL Raw'!G514</f>
        <v>0</v>
      </c>
      <c r="Y514" s="1">
        <f t="shared" si="126"/>
        <v>0</v>
      </c>
      <c r="Z514">
        <f>'QMJHL Raw'!AJ514</f>
        <v>0</v>
      </c>
      <c r="AA514">
        <f>'QMJHL Raw'!AM514</f>
        <v>0</v>
      </c>
      <c r="AB514">
        <f>'QMJHL Raw'!AP514</f>
        <v>0</v>
      </c>
      <c r="AC514" s="1">
        <f t="shared" si="127"/>
        <v>0</v>
      </c>
      <c r="AD514" s="1">
        <f t="shared" si="128"/>
        <v>0</v>
      </c>
      <c r="AE514" s="1" t="e">
        <f t="shared" si="129"/>
        <v>#DIV/0!</v>
      </c>
      <c r="AF514" s="1" t="e">
        <f t="shared" si="130"/>
        <v>#DIV/0!</v>
      </c>
      <c r="AG514">
        <f>'QMJHL Raw'!AB514</f>
        <v>11.79</v>
      </c>
      <c r="AH514">
        <f>'QMJHL Raw'!AC514</f>
        <v>13.01</v>
      </c>
      <c r="AI514">
        <f>'QMJHL Raw'!AD514</f>
        <v>52.28</v>
      </c>
      <c r="AJ514">
        <f>'QMJHL Raw'!AE514</f>
        <v>37.39</v>
      </c>
    </row>
    <row r="515" spans="1:36" x14ac:dyDescent="0.2">
      <c r="A515" t="str">
        <f>'QMJHL Raw'!B515</f>
        <v>Zachary Gladu</v>
      </c>
      <c r="B515" t="s">
        <v>1749</v>
      </c>
      <c r="C515" t="str">
        <f>'QMJHL Raw'!C515</f>
        <v>RW</v>
      </c>
      <c r="D515" t="str">
        <f t="shared" si="118"/>
        <v>F</v>
      </c>
      <c r="E515" t="str">
        <f>IF(ISNUMBER(SEARCH("/",'QMJHL Raw'!D515)),"Multiple",'QMJHL Raw'!D515)</f>
        <v>VDO</v>
      </c>
      <c r="F515" s="2">
        <f ca="1">ROUNDDOWN('QMJHL Raw'!E515+((TODAY()-42993)/365),0)</f>
        <v>20</v>
      </c>
      <c r="G515">
        <f>'QMJHL Raw'!F515</f>
        <v>17</v>
      </c>
      <c r="H515" s="1">
        <f>'QMJHL Raw'!U515</f>
        <v>7.51</v>
      </c>
      <c r="I515" s="1">
        <f>'QMJHL Raw'!T515</f>
        <v>127.62</v>
      </c>
      <c r="J515">
        <f>'QMJHL Raw'!AH515</f>
        <v>2</v>
      </c>
      <c r="K515">
        <f>'QMJHL Raw'!AI515</f>
        <v>4</v>
      </c>
      <c r="L515" s="1">
        <f t="shared" si="119"/>
        <v>0.94029149036201221</v>
      </c>
      <c r="M515" s="1">
        <f t="shared" si="120"/>
        <v>1.8805829807240244</v>
      </c>
      <c r="N515">
        <f>'QMJHL Raw'!L515</f>
        <v>14</v>
      </c>
      <c r="O515" s="1">
        <f t="shared" si="121"/>
        <v>6.5820404325340851</v>
      </c>
      <c r="P515">
        <f>'QMJHL Raw'!AK515</f>
        <v>2</v>
      </c>
      <c r="Q515">
        <f>'QMJHL Raw'!AN515</f>
        <v>3</v>
      </c>
      <c r="R515">
        <f>'QMJHL Raw'!AQ515</f>
        <v>9</v>
      </c>
      <c r="S515" s="1">
        <f t="shared" si="122"/>
        <v>14.285714285714285</v>
      </c>
      <c r="T515" s="1">
        <f t="shared" si="123"/>
        <v>21.428571428571427</v>
      </c>
      <c r="U515" s="1">
        <f t="shared" si="124"/>
        <v>64.285714285714292</v>
      </c>
      <c r="V515">
        <f>'QMJHL Raw'!J515</f>
        <v>2</v>
      </c>
      <c r="W515" s="1">
        <f t="shared" si="125"/>
        <v>0.94029149036201221</v>
      </c>
      <c r="X515">
        <f>'QMJHL Raw'!G515</f>
        <v>1</v>
      </c>
      <c r="Y515" s="1">
        <f t="shared" si="126"/>
        <v>0.4701457451810061</v>
      </c>
      <c r="Z515">
        <f>'QMJHL Raw'!AJ515</f>
        <v>1</v>
      </c>
      <c r="AA515">
        <f>'QMJHL Raw'!AM515</f>
        <v>0</v>
      </c>
      <c r="AB515">
        <f>'QMJHL Raw'!AP515</f>
        <v>0</v>
      </c>
      <c r="AC515" s="1">
        <f t="shared" si="127"/>
        <v>1.6010253698083099</v>
      </c>
      <c r="AD515" s="1">
        <f t="shared" si="128"/>
        <v>0.75271526554222368</v>
      </c>
      <c r="AE515" s="1">
        <f t="shared" si="129"/>
        <v>7.1428571428571423</v>
      </c>
      <c r="AF515" s="1">
        <f t="shared" si="130"/>
        <v>11.435895498630783</v>
      </c>
      <c r="AG515">
        <f>'QMJHL Raw'!AB515</f>
        <v>12.59</v>
      </c>
      <c r="AH515">
        <f>'QMJHL Raw'!AC515</f>
        <v>12.33</v>
      </c>
      <c r="AI515">
        <f>'QMJHL Raw'!AD515</f>
        <v>38.57</v>
      </c>
      <c r="AJ515">
        <f>'QMJHL Raw'!AE515</f>
        <v>53.79</v>
      </c>
    </row>
    <row r="516" spans="1:36" x14ac:dyDescent="0.2">
      <c r="A516" t="str">
        <f>'QMJHL Raw'!B516</f>
        <v>Zachary Gravel</v>
      </c>
      <c r="B516" t="s">
        <v>1749</v>
      </c>
      <c r="C516" t="str">
        <f>'QMJHL Raw'!C516</f>
        <v>C</v>
      </c>
      <c r="D516" t="str">
        <f t="shared" si="118"/>
        <v>F</v>
      </c>
      <c r="E516" t="str">
        <f>IF(ISNUMBER(SEARCH("/",'QMJHL Raw'!D516)),"Multiple",'QMJHL Raw'!D516)</f>
        <v>GAT</v>
      </c>
      <c r="F516" s="2">
        <f ca="1">ROUNDDOWN('QMJHL Raw'!E516+((TODAY()-42993)/365),0)</f>
        <v>18</v>
      </c>
      <c r="G516">
        <f>'QMJHL Raw'!F516</f>
        <v>1</v>
      </c>
      <c r="H516" s="1">
        <f>'QMJHL Raw'!U516</f>
        <v>0</v>
      </c>
      <c r="I516" s="1">
        <f>'QMJHL Raw'!T516</f>
        <v>0</v>
      </c>
      <c r="J516">
        <f>'QMJHL Raw'!AH516</f>
        <v>0</v>
      </c>
      <c r="K516">
        <f>'QMJHL Raw'!AI516</f>
        <v>0</v>
      </c>
      <c r="L516" s="1" t="e">
        <f t="shared" si="119"/>
        <v>#DIV/0!</v>
      </c>
      <c r="M516" s="1" t="e">
        <f t="shared" si="120"/>
        <v>#DIV/0!</v>
      </c>
      <c r="N516">
        <f>'QMJHL Raw'!L516</f>
        <v>0</v>
      </c>
      <c r="O516" s="1" t="e">
        <f t="shared" si="121"/>
        <v>#DIV/0!</v>
      </c>
      <c r="P516">
        <f>'QMJHL Raw'!AK516</f>
        <v>0</v>
      </c>
      <c r="Q516">
        <f>'QMJHL Raw'!AN516</f>
        <v>0</v>
      </c>
      <c r="R516">
        <f>'QMJHL Raw'!AQ516</f>
        <v>0</v>
      </c>
      <c r="S516" s="1" t="e">
        <f t="shared" si="122"/>
        <v>#DIV/0!</v>
      </c>
      <c r="T516" s="1" t="e">
        <f t="shared" si="123"/>
        <v>#DIV/0!</v>
      </c>
      <c r="U516" s="1" t="e">
        <f t="shared" si="124"/>
        <v>#DIV/0!</v>
      </c>
      <c r="V516">
        <f>'QMJHL Raw'!J516</f>
        <v>0</v>
      </c>
      <c r="W516" s="1" t="e">
        <f t="shared" si="125"/>
        <v>#DIV/0!</v>
      </c>
      <c r="X516">
        <f>'QMJHL Raw'!G516</f>
        <v>0</v>
      </c>
      <c r="Y516" s="1" t="e">
        <f t="shared" si="126"/>
        <v>#DIV/0!</v>
      </c>
      <c r="Z516">
        <f>'QMJHL Raw'!AJ516</f>
        <v>0</v>
      </c>
      <c r="AA516">
        <f>'QMJHL Raw'!AM516</f>
        <v>0</v>
      </c>
      <c r="AB516">
        <f>'QMJHL Raw'!AP516</f>
        <v>0</v>
      </c>
      <c r="AC516" s="1">
        <f t="shared" si="127"/>
        <v>0</v>
      </c>
      <c r="AD516" s="1" t="e">
        <f t="shared" si="128"/>
        <v>#DIV/0!</v>
      </c>
      <c r="AE516" s="1" t="e">
        <f t="shared" si="129"/>
        <v>#DIV/0!</v>
      </c>
      <c r="AF516" s="1" t="e">
        <f t="shared" si="130"/>
        <v>#DIV/0!</v>
      </c>
      <c r="AG516">
        <f>'QMJHL Raw'!AB516</f>
        <v>0</v>
      </c>
      <c r="AH516">
        <f>'QMJHL Raw'!AC516</f>
        <v>0</v>
      </c>
      <c r="AI516">
        <f>'QMJHL Raw'!AD516</f>
        <v>0</v>
      </c>
      <c r="AJ516">
        <f>'QMJHL Raw'!AE516</f>
        <v>0</v>
      </c>
    </row>
    <row r="517" spans="1:36" x14ac:dyDescent="0.2">
      <c r="A517" t="str">
        <f>'QMJHL Raw'!B517</f>
        <v>Zachary Lauzon</v>
      </c>
      <c r="B517" t="s">
        <v>1749</v>
      </c>
      <c r="C517" t="str">
        <f>'QMJHL Raw'!C517</f>
        <v>D</v>
      </c>
      <c r="D517" t="str">
        <f t="shared" si="118"/>
        <v>D</v>
      </c>
      <c r="E517" t="str">
        <f>IF(ISNUMBER(SEARCH("/",'QMJHL Raw'!D517)),"Multiple",'QMJHL Raw'!D517)</f>
        <v>ROU</v>
      </c>
      <c r="F517" s="2">
        <f ca="1">ROUNDDOWN('QMJHL Raw'!E517+((TODAY()-42993)/365),0)</f>
        <v>19</v>
      </c>
      <c r="G517">
        <f>'QMJHL Raw'!F517</f>
        <v>25</v>
      </c>
      <c r="H517" s="1">
        <f>'QMJHL Raw'!U517</f>
        <v>15.47</v>
      </c>
      <c r="I517" s="1">
        <f>'QMJHL Raw'!T517</f>
        <v>386.7</v>
      </c>
      <c r="J517">
        <f>'QMJHL Raw'!AH517</f>
        <v>19</v>
      </c>
      <c r="K517">
        <f>'QMJHL Raw'!AI517</f>
        <v>16</v>
      </c>
      <c r="L517" s="1">
        <f t="shared" si="119"/>
        <v>2.948021722265322</v>
      </c>
      <c r="M517" s="1">
        <f t="shared" si="120"/>
        <v>2.4825446082234288</v>
      </c>
      <c r="N517">
        <f>'QMJHL Raw'!L517</f>
        <v>32</v>
      </c>
      <c r="O517" s="1">
        <f t="shared" si="121"/>
        <v>4.9650892164468576</v>
      </c>
      <c r="P517">
        <f>'QMJHL Raw'!AK517</f>
        <v>0</v>
      </c>
      <c r="Q517">
        <f>'QMJHL Raw'!AN517</f>
        <v>0</v>
      </c>
      <c r="R517">
        <f>'QMJHL Raw'!AQ517</f>
        <v>32</v>
      </c>
      <c r="S517" s="1">
        <f t="shared" si="122"/>
        <v>0</v>
      </c>
      <c r="T517" s="1">
        <f t="shared" si="123"/>
        <v>0</v>
      </c>
      <c r="U517" s="1">
        <f t="shared" si="124"/>
        <v>100</v>
      </c>
      <c r="V517">
        <f>'QMJHL Raw'!J517</f>
        <v>1</v>
      </c>
      <c r="W517" s="1">
        <f t="shared" si="125"/>
        <v>0.1551590380139643</v>
      </c>
      <c r="X517">
        <f>'QMJHL Raw'!G517</f>
        <v>0</v>
      </c>
      <c r="Y517" s="1">
        <f t="shared" si="126"/>
        <v>0</v>
      </c>
      <c r="Z517">
        <f>'QMJHL Raw'!AJ517</f>
        <v>0</v>
      </c>
      <c r="AA517">
        <f>'QMJHL Raw'!AM517</f>
        <v>0</v>
      </c>
      <c r="AB517">
        <f>'QMJHL Raw'!AP517</f>
        <v>0</v>
      </c>
      <c r="AC517" s="1">
        <f t="shared" si="127"/>
        <v>2.0107312314309786</v>
      </c>
      <c r="AD517" s="1">
        <f t="shared" si="128"/>
        <v>0.31198312357346453</v>
      </c>
      <c r="AE517" s="1">
        <f t="shared" si="129"/>
        <v>0</v>
      </c>
      <c r="AF517" s="1">
        <f t="shared" si="130"/>
        <v>6.2835350982218081</v>
      </c>
      <c r="AG517">
        <f>'QMJHL Raw'!AB517</f>
        <v>12.87</v>
      </c>
      <c r="AH517">
        <f>'QMJHL Raw'!AC517</f>
        <v>13.4</v>
      </c>
      <c r="AI517">
        <f>'QMJHL Raw'!AD517</f>
        <v>55.85</v>
      </c>
      <c r="AJ517">
        <f>'QMJHL Raw'!AE517</f>
        <v>48.03</v>
      </c>
    </row>
    <row r="518" spans="1:36" x14ac:dyDescent="0.2">
      <c r="A518" t="str">
        <f>'QMJHL Raw'!B518</f>
        <v>Zachary Lavigne</v>
      </c>
      <c r="B518" t="s">
        <v>1749</v>
      </c>
      <c r="C518" t="str">
        <f>'QMJHL Raw'!C518</f>
        <v>LW</v>
      </c>
      <c r="D518" t="str">
        <f t="shared" ref="D518:D521" si="131">IF(C518="D",C518,"F")</f>
        <v>F</v>
      </c>
      <c r="E518" t="str">
        <f>IF(ISNUMBER(SEARCH("/",'QMJHL Raw'!D518)),"Multiple",'QMJHL Raw'!D518)</f>
        <v>CHI</v>
      </c>
      <c r="F518" s="2">
        <f ca="1">ROUNDDOWN('QMJHL Raw'!E518+((TODAY()-42993)/365),0)</f>
        <v>19</v>
      </c>
      <c r="G518">
        <f>'QMJHL Raw'!F518</f>
        <v>44</v>
      </c>
      <c r="H518" s="1">
        <f>'QMJHL Raw'!U518</f>
        <v>13.94</v>
      </c>
      <c r="I518" s="1">
        <f>'QMJHL Raw'!T518</f>
        <v>613.58000000000004</v>
      </c>
      <c r="J518">
        <f>'QMJHL Raw'!AH518</f>
        <v>32</v>
      </c>
      <c r="K518">
        <f>'QMJHL Raw'!AI518</f>
        <v>27</v>
      </c>
      <c r="L518" s="1">
        <f t="shared" ref="L518:L521" si="132">J518/I518*60</f>
        <v>3.1291763095276894</v>
      </c>
      <c r="M518" s="1">
        <f t="shared" ref="M518:M521" si="133">K518/I518*60</f>
        <v>2.6402425111639882</v>
      </c>
      <c r="N518">
        <f>'QMJHL Raw'!L518</f>
        <v>70</v>
      </c>
      <c r="O518" s="1">
        <f t="shared" ref="O518:O521" si="134">(N518/I518)*60</f>
        <v>6.8450731770918214</v>
      </c>
      <c r="P518">
        <f>'QMJHL Raw'!AK518</f>
        <v>10</v>
      </c>
      <c r="Q518">
        <f>'QMJHL Raw'!AN518</f>
        <v>11</v>
      </c>
      <c r="R518">
        <f>'QMJHL Raw'!AQ518</f>
        <v>49</v>
      </c>
      <c r="S518" s="1">
        <f t="shared" ref="S518:S521" si="135">(P518/N518)*100</f>
        <v>14.285714285714285</v>
      </c>
      <c r="T518" s="1">
        <f t="shared" ref="T518:T521" si="136">(Q518/N518)*100</f>
        <v>15.714285714285714</v>
      </c>
      <c r="U518" s="1">
        <f t="shared" ref="U518:U521" si="137">(R518/N518)*100</f>
        <v>70</v>
      </c>
      <c r="V518">
        <f>'QMJHL Raw'!J518</f>
        <v>15</v>
      </c>
      <c r="W518" s="1">
        <f t="shared" ref="W518:W521" si="138">(V518/I518)*60</f>
        <v>1.4668013950911045</v>
      </c>
      <c r="X518">
        <f>'QMJHL Raw'!G518</f>
        <v>10</v>
      </c>
      <c r="Y518" s="1">
        <f t="shared" ref="Y518:Y521" si="139">(X518/I518)*60</f>
        <v>0.97786759672740309</v>
      </c>
      <c r="Z518">
        <f>'QMJHL Raw'!AJ518</f>
        <v>4</v>
      </c>
      <c r="AA518">
        <f>'QMJHL Raw'!AM518</f>
        <v>0</v>
      </c>
      <c r="AB518">
        <f>'QMJHL Raw'!AP518</f>
        <v>6</v>
      </c>
      <c r="AC518" s="1">
        <f t="shared" ref="AC518:AC521" si="140">(P518*(SUM(Z:Z)/SUM(P:P)))+(Q518*(SUM(AA:AA)/SUM(Q:Q)))+(R518*(SUM(AB:AB)/SUM(R:R)))</f>
        <v>7.5414185967442942</v>
      </c>
      <c r="AD518" s="1">
        <f t="shared" ref="AD518:AD521" si="141">(AC518/I518)*60</f>
        <v>0.7374508879113687</v>
      </c>
      <c r="AE518" s="1">
        <f t="shared" ref="AE518:AE521" si="142">(X518/N518)*100</f>
        <v>14.285714285714285</v>
      </c>
      <c r="AF518" s="1">
        <f t="shared" ref="AF518:AF521" si="143">((((SUM(Z:Z)/SUM(P:P))/SUM(P518:R518))*P518)+(((SUM(AA:AA)/SUM(Q:Q))/SUM(P518:R518))*Q518)+(((SUM(AB:AB)/SUM(R:R))/SUM(P518:R518))*R518))*100</f>
        <v>10.773455138206135</v>
      </c>
      <c r="AG518">
        <f>'QMJHL Raw'!AB518</f>
        <v>13.5</v>
      </c>
      <c r="AH518">
        <f>'QMJHL Raw'!AC518</f>
        <v>13.83</v>
      </c>
      <c r="AI518">
        <f>'QMJHL Raw'!AD518</f>
        <v>49.99</v>
      </c>
      <c r="AJ518">
        <f>'QMJHL Raw'!AE518</f>
        <v>51.97</v>
      </c>
    </row>
    <row r="519" spans="1:36" x14ac:dyDescent="0.2">
      <c r="A519" t="str">
        <f>'QMJHL Raw'!B519</f>
        <v>Zachary Leclerc</v>
      </c>
      <c r="B519" t="s">
        <v>1749</v>
      </c>
      <c r="C519" t="str">
        <f>'QMJHL Raw'!C519</f>
        <v>D</v>
      </c>
      <c r="D519" t="str">
        <f t="shared" si="131"/>
        <v>D</v>
      </c>
      <c r="E519" t="str">
        <f>IF(ISNUMBER(SEARCH("/",'QMJHL Raw'!D519)),"Multiple",'QMJHL Raw'!D519)</f>
        <v>SNB</v>
      </c>
      <c r="F519" s="2">
        <f ca="1">ROUNDDOWN('QMJHL Raw'!E519+((TODAY()-42993)/365),0)</f>
        <v>17</v>
      </c>
      <c r="G519">
        <f>'QMJHL Raw'!F519</f>
        <v>5</v>
      </c>
      <c r="H519" s="1">
        <f>'QMJHL Raw'!U519</f>
        <v>7.89</v>
      </c>
      <c r="I519" s="1">
        <f>'QMJHL Raw'!T519</f>
        <v>39.43</v>
      </c>
      <c r="J519">
        <f>'QMJHL Raw'!AH519</f>
        <v>1</v>
      </c>
      <c r="K519">
        <f>'QMJHL Raw'!AI519</f>
        <v>2</v>
      </c>
      <c r="L519" s="1">
        <f t="shared" si="132"/>
        <v>1.521683996956632</v>
      </c>
      <c r="M519" s="1">
        <f t="shared" si="133"/>
        <v>3.0433679939132641</v>
      </c>
      <c r="N519">
        <f>'QMJHL Raw'!L519</f>
        <v>0</v>
      </c>
      <c r="O519" s="1">
        <f t="shared" si="134"/>
        <v>0</v>
      </c>
      <c r="P519">
        <f>'QMJHL Raw'!AK519</f>
        <v>0</v>
      </c>
      <c r="Q519">
        <f>'QMJHL Raw'!AN519</f>
        <v>0</v>
      </c>
      <c r="R519">
        <f>'QMJHL Raw'!AQ519</f>
        <v>0</v>
      </c>
      <c r="S519" s="1" t="e">
        <f t="shared" si="135"/>
        <v>#DIV/0!</v>
      </c>
      <c r="T519" s="1" t="e">
        <f t="shared" si="136"/>
        <v>#DIV/0!</v>
      </c>
      <c r="U519" s="1" t="e">
        <f t="shared" si="137"/>
        <v>#DIV/0!</v>
      </c>
      <c r="V519">
        <f>'QMJHL Raw'!J519</f>
        <v>0</v>
      </c>
      <c r="W519" s="1">
        <f t="shared" si="138"/>
        <v>0</v>
      </c>
      <c r="X519">
        <f>'QMJHL Raw'!G519</f>
        <v>0</v>
      </c>
      <c r="Y519" s="1">
        <f t="shared" si="139"/>
        <v>0</v>
      </c>
      <c r="Z519">
        <f>'QMJHL Raw'!AJ519</f>
        <v>0</v>
      </c>
      <c r="AA519">
        <f>'QMJHL Raw'!AM519</f>
        <v>0</v>
      </c>
      <c r="AB519">
        <f>'QMJHL Raw'!AP519</f>
        <v>0</v>
      </c>
      <c r="AC519" s="1">
        <f t="shared" si="140"/>
        <v>0</v>
      </c>
      <c r="AD519" s="1">
        <f t="shared" si="141"/>
        <v>0</v>
      </c>
      <c r="AE519" s="1" t="e">
        <f t="shared" si="142"/>
        <v>#DIV/0!</v>
      </c>
      <c r="AF519" s="1" t="e">
        <f t="shared" si="143"/>
        <v>#DIV/0!</v>
      </c>
      <c r="AG519">
        <f>'QMJHL Raw'!AB519</f>
        <v>11.43</v>
      </c>
      <c r="AH519">
        <f>'QMJHL Raw'!AC519</f>
        <v>13.24</v>
      </c>
      <c r="AI519">
        <f>'QMJHL Raw'!AD519</f>
        <v>35.93</v>
      </c>
      <c r="AJ519">
        <f>'QMJHL Raw'!AE519</f>
        <v>51.93</v>
      </c>
    </row>
    <row r="520" spans="1:36" x14ac:dyDescent="0.2">
      <c r="A520" t="str">
        <f>'QMJHL Raw'!B520</f>
        <v>Zachary Massicotte</v>
      </c>
      <c r="B520" t="s">
        <v>1749</v>
      </c>
      <c r="C520" t="str">
        <f>'QMJHL Raw'!C520</f>
        <v>D</v>
      </c>
      <c r="D520" t="str">
        <f t="shared" si="131"/>
        <v>D</v>
      </c>
      <c r="E520" t="str">
        <f>IF(ISNUMBER(SEARCH("/",'QMJHL Raw'!D520)),"Multiple",'QMJHL Raw'!D520)</f>
        <v>RIM</v>
      </c>
      <c r="F520" s="2">
        <f ca="1">ROUNDDOWN('QMJHL Raw'!E520+((TODAY()-42993)/365),0)</f>
        <v>17</v>
      </c>
      <c r="G520">
        <f>'QMJHL Raw'!F520</f>
        <v>2</v>
      </c>
      <c r="H520" s="1">
        <f>'QMJHL Raw'!U520</f>
        <v>14.51</v>
      </c>
      <c r="I520" s="1">
        <f>'QMJHL Raw'!T520</f>
        <v>29.03</v>
      </c>
      <c r="J520">
        <f>'QMJHL Raw'!AH520</f>
        <v>1</v>
      </c>
      <c r="K520">
        <f>'QMJHL Raw'!AI520</f>
        <v>0</v>
      </c>
      <c r="L520" s="1">
        <f t="shared" si="132"/>
        <v>2.0668274199104371</v>
      </c>
      <c r="M520" s="1">
        <f t="shared" si="133"/>
        <v>0</v>
      </c>
      <c r="N520">
        <f>'QMJHL Raw'!L520</f>
        <v>2</v>
      </c>
      <c r="O520" s="1">
        <f t="shared" si="134"/>
        <v>4.1336548398208741</v>
      </c>
      <c r="P520">
        <f>'QMJHL Raw'!AK520</f>
        <v>0</v>
      </c>
      <c r="Q520">
        <f>'QMJHL Raw'!AN520</f>
        <v>0</v>
      </c>
      <c r="R520">
        <f>'QMJHL Raw'!AQ520</f>
        <v>2</v>
      </c>
      <c r="S520" s="1">
        <f t="shared" si="135"/>
        <v>0</v>
      </c>
      <c r="T520" s="1">
        <f t="shared" si="136"/>
        <v>0</v>
      </c>
      <c r="U520" s="1">
        <f t="shared" si="137"/>
        <v>100</v>
      </c>
      <c r="V520">
        <f>'QMJHL Raw'!J520</f>
        <v>0</v>
      </c>
      <c r="W520" s="1">
        <f t="shared" si="138"/>
        <v>0</v>
      </c>
      <c r="X520">
        <f>'QMJHL Raw'!G520</f>
        <v>0</v>
      </c>
      <c r="Y520" s="1">
        <f t="shared" si="139"/>
        <v>0</v>
      </c>
      <c r="Z520">
        <f>'QMJHL Raw'!AJ520</f>
        <v>0</v>
      </c>
      <c r="AA520">
        <f>'QMJHL Raw'!AM520</f>
        <v>0</v>
      </c>
      <c r="AB520">
        <f>'QMJHL Raw'!AP520</f>
        <v>0</v>
      </c>
      <c r="AC520" s="1">
        <f t="shared" si="140"/>
        <v>0.12567070196443617</v>
      </c>
      <c r="AD520" s="1">
        <f t="shared" si="141"/>
        <v>0.25973965269948912</v>
      </c>
      <c r="AE520" s="1">
        <f t="shared" si="142"/>
        <v>0</v>
      </c>
      <c r="AF520" s="1">
        <f t="shared" si="143"/>
        <v>6.2835350982218081</v>
      </c>
      <c r="AG520">
        <f>'QMJHL Raw'!AB520</f>
        <v>16.190000000000001</v>
      </c>
      <c r="AH520">
        <f>'QMJHL Raw'!AC520</f>
        <v>11.89</v>
      </c>
      <c r="AI520">
        <f>'QMJHL Raw'!AD520</f>
        <v>65.08</v>
      </c>
      <c r="AJ520">
        <f>'QMJHL Raw'!AE520</f>
        <v>55.35</v>
      </c>
    </row>
    <row r="521" spans="1:36" x14ac:dyDescent="0.2">
      <c r="A521" t="str">
        <f>'QMJHL Raw'!B521</f>
        <v>Zachary Ouellet</v>
      </c>
      <c r="B521" t="s">
        <v>1749</v>
      </c>
      <c r="C521" t="str">
        <f>'QMJHL Raw'!C521</f>
        <v>D</v>
      </c>
      <c r="D521" t="str">
        <f t="shared" si="131"/>
        <v>D</v>
      </c>
      <c r="E521" t="str">
        <f>IF(ISNUMBER(SEARCH("/",'QMJHL Raw'!D521)),"Multiple",'QMJHL Raw'!D521)</f>
        <v>ROU</v>
      </c>
      <c r="F521" s="2">
        <f ca="1">ROUNDDOWN('QMJHL Raw'!E521+((TODAY()-42993)/365),0)</f>
        <v>18</v>
      </c>
      <c r="G521">
        <f>'QMJHL Raw'!F521</f>
        <v>31</v>
      </c>
      <c r="H521" s="1">
        <f>'QMJHL Raw'!U521</f>
        <v>8.99</v>
      </c>
      <c r="I521" s="1">
        <f>'QMJHL Raw'!T521</f>
        <v>278.54000000000002</v>
      </c>
      <c r="J521">
        <f>'QMJHL Raw'!AH521</f>
        <v>9</v>
      </c>
      <c r="K521">
        <f>'QMJHL Raw'!AI521</f>
        <v>10</v>
      </c>
      <c r="L521" s="1">
        <f t="shared" si="132"/>
        <v>1.9386802613628205</v>
      </c>
      <c r="M521" s="1">
        <f t="shared" si="133"/>
        <v>2.1540891792920225</v>
      </c>
      <c r="N521">
        <f>'QMJHL Raw'!L521</f>
        <v>13</v>
      </c>
      <c r="O521" s="1">
        <f t="shared" si="134"/>
        <v>2.8003159330796294</v>
      </c>
      <c r="P521">
        <f>'QMJHL Raw'!AK521</f>
        <v>0</v>
      </c>
      <c r="Q521">
        <f>'QMJHL Raw'!AN521</f>
        <v>0</v>
      </c>
      <c r="R521">
        <f>'QMJHL Raw'!AQ521</f>
        <v>13</v>
      </c>
      <c r="S521" s="1">
        <f t="shared" si="135"/>
        <v>0</v>
      </c>
      <c r="T521" s="1">
        <f t="shared" si="136"/>
        <v>0</v>
      </c>
      <c r="U521" s="1">
        <f t="shared" si="137"/>
        <v>100</v>
      </c>
      <c r="V521">
        <f>'QMJHL Raw'!J521</f>
        <v>2</v>
      </c>
      <c r="W521" s="1">
        <f t="shared" si="138"/>
        <v>0.4308178358584045</v>
      </c>
      <c r="X521">
        <f>'QMJHL Raw'!G521</f>
        <v>1</v>
      </c>
      <c r="Y521" s="1">
        <f t="shared" si="139"/>
        <v>0.21540891792920225</v>
      </c>
      <c r="Z521">
        <f>'QMJHL Raw'!AJ521</f>
        <v>0</v>
      </c>
      <c r="AA521">
        <f>'QMJHL Raw'!AM521</f>
        <v>0</v>
      </c>
      <c r="AB521">
        <f>'QMJHL Raw'!AP521</f>
        <v>1</v>
      </c>
      <c r="AC521" s="1">
        <f t="shared" si="140"/>
        <v>0.81685956276883509</v>
      </c>
      <c r="AD521" s="1">
        <f t="shared" si="141"/>
        <v>0.17595883451615604</v>
      </c>
      <c r="AE521" s="1">
        <f t="shared" si="142"/>
        <v>7.6923076923076925</v>
      </c>
      <c r="AF521" s="1">
        <f t="shared" si="143"/>
        <v>6.2835350982218081</v>
      </c>
      <c r="AG521">
        <f>'QMJHL Raw'!AB521</f>
        <v>12.53</v>
      </c>
      <c r="AH521">
        <f>'QMJHL Raw'!AC521</f>
        <v>13.15</v>
      </c>
      <c r="AI521">
        <f>'QMJHL Raw'!AD521</f>
        <v>58.13</v>
      </c>
      <c r="AJ521">
        <f>'QMJHL Raw'!AE521</f>
        <v>44.44</v>
      </c>
    </row>
    <row r="522" spans="1:36" x14ac:dyDescent="0.2">
      <c r="A522" t="str">
        <f>'QMJHL Raw'!B522</f>
        <v>Zachary Racicot</v>
      </c>
      <c r="B522" t="s">
        <v>1749</v>
      </c>
      <c r="C522" t="str">
        <f>'QMJHL Raw'!C522</f>
        <v>D</v>
      </c>
      <c r="D522" t="str">
        <f t="shared" ref="D522:D523" si="144">IF(C522="D",C522,"F")</f>
        <v>D</v>
      </c>
      <c r="E522" t="str">
        <f>IF(ISNUMBER(SEARCH("/",'QMJHL Raw'!D522)),"Multiple",'QMJHL Raw'!D522)</f>
        <v>BLB</v>
      </c>
      <c r="F522" s="2">
        <f ca="1">ROUNDDOWN('QMJHL Raw'!E522+((TODAY()-42993)/365),0)</f>
        <v>16</v>
      </c>
      <c r="G522">
        <f>'QMJHL Raw'!F522</f>
        <v>6</v>
      </c>
      <c r="H522" s="1">
        <f>'QMJHL Raw'!U522</f>
        <v>8.0299999999999994</v>
      </c>
      <c r="I522" s="1">
        <f>'QMJHL Raw'!T522</f>
        <v>48.17</v>
      </c>
      <c r="J522">
        <f>'QMJHL Raw'!AH522</f>
        <v>2</v>
      </c>
      <c r="K522">
        <f>'QMJHL Raw'!AI522</f>
        <v>0</v>
      </c>
      <c r="L522" s="1">
        <f t="shared" ref="L522:L523" si="145">J522/I522*60</f>
        <v>2.4911770811708531</v>
      </c>
      <c r="M522" s="1">
        <f t="shared" ref="M522:M523" si="146">K522/I522*60</f>
        <v>0</v>
      </c>
      <c r="N522">
        <f>'QMJHL Raw'!L522</f>
        <v>5</v>
      </c>
      <c r="O522" s="1">
        <f t="shared" ref="O522:O523" si="147">(N522/I522)*60</f>
        <v>6.227942702927133</v>
      </c>
      <c r="P522">
        <f>'QMJHL Raw'!AK522</f>
        <v>0</v>
      </c>
      <c r="Q522">
        <f>'QMJHL Raw'!AN522</f>
        <v>0</v>
      </c>
      <c r="R522">
        <f>'QMJHL Raw'!AQ522</f>
        <v>5</v>
      </c>
      <c r="S522" s="1">
        <f t="shared" ref="S522:S523" si="148">(P522/N522)*100</f>
        <v>0</v>
      </c>
      <c r="T522" s="1">
        <f t="shared" ref="T522:T523" si="149">(Q522/N522)*100</f>
        <v>0</v>
      </c>
      <c r="U522" s="1">
        <f t="shared" ref="U522:U523" si="150">(R522/N522)*100</f>
        <v>100</v>
      </c>
      <c r="V522">
        <f>'QMJHL Raw'!J522</f>
        <v>0</v>
      </c>
      <c r="W522" s="1">
        <f t="shared" ref="W522:W523" si="151">(V522/I522)*60</f>
        <v>0</v>
      </c>
      <c r="X522">
        <f>'QMJHL Raw'!G522</f>
        <v>0</v>
      </c>
      <c r="Y522" s="1">
        <f t="shared" ref="Y522:Y523" si="152">(X522/I522)*60</f>
        <v>0</v>
      </c>
      <c r="Z522">
        <f>'QMJHL Raw'!AJ522</f>
        <v>0</v>
      </c>
      <c r="AA522">
        <f>'QMJHL Raw'!AM522</f>
        <v>0</v>
      </c>
      <c r="AB522">
        <f>'QMJHL Raw'!AP522</f>
        <v>0</v>
      </c>
      <c r="AC522" s="1">
        <f t="shared" ref="AC522:AC523" si="153">(P522*(SUM(Z:Z)/SUM(P:P)))+(Q522*(SUM(AA:AA)/SUM(Q:Q)))+(R522*(SUM(AB:AB)/SUM(R:R)))</f>
        <v>0.31417675491109043</v>
      </c>
      <c r="AD522" s="1">
        <f t="shared" ref="AD522:AD523" si="154">(AC522/I522)*60</f>
        <v>0.39133496563557035</v>
      </c>
      <c r="AE522" s="1">
        <f t="shared" ref="AE522:AE523" si="155">(X522/N522)*100</f>
        <v>0</v>
      </c>
      <c r="AF522" s="1">
        <f t="shared" ref="AF522:AF523" si="156">((((SUM(Z:Z)/SUM(P:P))/SUM(P522:R522))*P522)+(((SUM(AA:AA)/SUM(Q:Q))/SUM(P522:R522))*Q522)+(((SUM(AB:AB)/SUM(R:R))/SUM(P522:R522))*R522))*100</f>
        <v>6.2835350982218081</v>
      </c>
      <c r="AG522">
        <f>'QMJHL Raw'!AB522</f>
        <v>12.59</v>
      </c>
      <c r="AH522">
        <f>'QMJHL Raw'!AC522</f>
        <v>12.79</v>
      </c>
      <c r="AI522">
        <f>'QMJHL Raw'!AD522</f>
        <v>56.88</v>
      </c>
      <c r="AJ522">
        <f>'QMJHL Raw'!AE522</f>
        <v>39.39</v>
      </c>
    </row>
    <row r="523" spans="1:36" x14ac:dyDescent="0.2">
      <c r="A523" t="str">
        <f>'QMJHL Raw'!B523</f>
        <v>Zachery Bennett</v>
      </c>
      <c r="B523" t="s">
        <v>1749</v>
      </c>
      <c r="C523" t="str">
        <f>'QMJHL Raw'!C523</f>
        <v>D</v>
      </c>
      <c r="D523" t="str">
        <f t="shared" si="144"/>
        <v>D</v>
      </c>
      <c r="E523" t="str">
        <f>IF(ISNUMBER(SEARCH("/",'QMJHL Raw'!D523)),"Multiple",'QMJHL Raw'!D523)</f>
        <v>Multiple</v>
      </c>
      <c r="F523" s="2">
        <f ca="1">ROUNDDOWN('QMJHL Raw'!E523+((TODAY()-42993)/365),0)</f>
        <v>17</v>
      </c>
      <c r="G523">
        <f>'QMJHL Raw'!F523</f>
        <v>9</v>
      </c>
      <c r="H523" s="1">
        <f>'QMJHL Raw'!U523</f>
        <v>10.32</v>
      </c>
      <c r="I523" s="1">
        <f>'QMJHL Raw'!T523</f>
        <v>92.9</v>
      </c>
      <c r="J523">
        <f>'QMJHL Raw'!AH523</f>
        <v>4</v>
      </c>
      <c r="K523">
        <f>'QMJHL Raw'!AI523</f>
        <v>6</v>
      </c>
      <c r="L523" s="1">
        <f t="shared" si="145"/>
        <v>2.5834230355220664</v>
      </c>
      <c r="M523" s="1">
        <f t="shared" si="146"/>
        <v>3.8751345532830999</v>
      </c>
      <c r="N523">
        <f>'QMJHL Raw'!L523</f>
        <v>1</v>
      </c>
      <c r="O523" s="1">
        <f t="shared" si="147"/>
        <v>0.64585575888051661</v>
      </c>
      <c r="P523">
        <f>'QMJHL Raw'!AK523</f>
        <v>0</v>
      </c>
      <c r="Q523">
        <f>'QMJHL Raw'!AN523</f>
        <v>0</v>
      </c>
      <c r="R523">
        <f>'QMJHL Raw'!AQ523</f>
        <v>1</v>
      </c>
      <c r="S523" s="1">
        <f t="shared" si="148"/>
        <v>0</v>
      </c>
      <c r="T523" s="1">
        <f t="shared" si="149"/>
        <v>0</v>
      </c>
      <c r="U523" s="1">
        <f t="shared" si="150"/>
        <v>100</v>
      </c>
      <c r="V523">
        <f>'QMJHL Raw'!J523</f>
        <v>1</v>
      </c>
      <c r="W523" s="1">
        <f t="shared" si="151"/>
        <v>0.64585575888051661</v>
      </c>
      <c r="X523">
        <f>'QMJHL Raw'!G523</f>
        <v>0</v>
      </c>
      <c r="Y523" s="1">
        <f t="shared" si="152"/>
        <v>0</v>
      </c>
      <c r="Z523">
        <f>'QMJHL Raw'!AJ523</f>
        <v>0</v>
      </c>
      <c r="AA523">
        <f>'QMJHL Raw'!AM523</f>
        <v>0</v>
      </c>
      <c r="AB523">
        <f>'QMJHL Raw'!AP523</f>
        <v>0</v>
      </c>
      <c r="AC523" s="1">
        <f t="shared" si="153"/>
        <v>6.2835350982218083E-2</v>
      </c>
      <c r="AD523" s="1">
        <f t="shared" si="154"/>
        <v>4.0582573293144082E-2</v>
      </c>
      <c r="AE523" s="1">
        <f t="shared" si="155"/>
        <v>0</v>
      </c>
      <c r="AF523" s="1">
        <f t="shared" si="156"/>
        <v>6.2835350982218081</v>
      </c>
      <c r="AG523">
        <f>'QMJHL Raw'!AB523</f>
        <v>12.65</v>
      </c>
      <c r="AH523">
        <f>'QMJHL Raw'!AC523</f>
        <v>12.43</v>
      </c>
      <c r="AI523">
        <f>'QMJHL Raw'!AD523</f>
        <v>60.55</v>
      </c>
      <c r="AJ523">
        <f>'QMJHL Raw'!AE523</f>
        <v>43.88</v>
      </c>
    </row>
    <row r="524" spans="1:36" x14ac:dyDescent="0.2">
      <c r="A524" t="str">
        <f>'QMJHL Raw'!B524</f>
        <v>Zackary Daneau</v>
      </c>
      <c r="B524" t="s">
        <v>1749</v>
      </c>
      <c r="C524" t="str">
        <f>'QMJHL Raw'!C524</f>
        <v>C</v>
      </c>
      <c r="D524" t="str">
        <f t="shared" ref="D524" si="157">IF(C524="D",C524,"F")</f>
        <v>F</v>
      </c>
      <c r="E524" t="str">
        <f>IF(ISNUMBER(SEARCH("/",'QMJHL Raw'!D524)),"Multiple",'QMJHL Raw'!D524)</f>
        <v>SHA</v>
      </c>
      <c r="F524" s="2">
        <f ca="1">ROUNDDOWN('QMJHL Raw'!E524+((TODAY()-42993)/365),0)</f>
        <v>17</v>
      </c>
      <c r="G524">
        <f>'QMJHL Raw'!F524</f>
        <v>5</v>
      </c>
      <c r="H524" s="1">
        <f>'QMJHL Raw'!U524</f>
        <v>6.01</v>
      </c>
      <c r="I524" s="1">
        <f>'QMJHL Raw'!T524</f>
        <v>30.05</v>
      </c>
      <c r="J524">
        <f>'QMJHL Raw'!AH524</f>
        <v>1</v>
      </c>
      <c r="K524">
        <f>'QMJHL Raw'!AI524</f>
        <v>0</v>
      </c>
      <c r="L524" s="1">
        <f t="shared" ref="L524" si="158">J524/I524*60</f>
        <v>1.9966722129783694</v>
      </c>
      <c r="M524" s="1">
        <f t="shared" ref="M524" si="159">K524/I524*60</f>
        <v>0</v>
      </c>
      <c r="N524">
        <f>'QMJHL Raw'!L524</f>
        <v>1</v>
      </c>
      <c r="O524" s="1">
        <f t="shared" ref="O524" si="160">(N524/I524)*60</f>
        <v>1.9966722129783694</v>
      </c>
      <c r="P524">
        <f>'QMJHL Raw'!AK524</f>
        <v>0</v>
      </c>
      <c r="Q524">
        <f>'QMJHL Raw'!AN524</f>
        <v>1</v>
      </c>
      <c r="R524">
        <f>'QMJHL Raw'!AQ524</f>
        <v>0</v>
      </c>
      <c r="S524" s="1">
        <f t="shared" ref="S524" si="161">(P524/N524)*100</f>
        <v>0</v>
      </c>
      <c r="T524" s="1">
        <f t="shared" ref="T524" si="162">(Q524/N524)*100</f>
        <v>100</v>
      </c>
      <c r="U524" s="1">
        <f t="shared" ref="U524" si="163">(R524/N524)*100</f>
        <v>0</v>
      </c>
      <c r="V524">
        <f>'QMJHL Raw'!J524</f>
        <v>1</v>
      </c>
      <c r="W524" s="1">
        <f t="shared" ref="W524" si="164">(V524/I524)*60</f>
        <v>1.9966722129783694</v>
      </c>
      <c r="X524">
        <f>'QMJHL Raw'!G524</f>
        <v>1</v>
      </c>
      <c r="Y524" s="1">
        <f t="shared" ref="Y524" si="165">(X524/I524)*60</f>
        <v>1.9966722129783694</v>
      </c>
      <c r="Z524">
        <f>'QMJHL Raw'!AJ524</f>
        <v>0</v>
      </c>
      <c r="AA524">
        <f>'QMJHL Raw'!AM524</f>
        <v>1</v>
      </c>
      <c r="AB524">
        <f>'QMJHL Raw'!AP524</f>
        <v>0</v>
      </c>
      <c r="AC524" s="1">
        <f t="shared" ref="AC524" si="166">(P524*(SUM(Z:Z)/SUM(P:P)))+(Q524*(SUM(AA:AA)/SUM(Q:Q)))+(R524*(SUM(AB:AB)/SUM(R:R)))</f>
        <v>0.1787624140565317</v>
      </c>
      <c r="AD524" s="1">
        <f t="shared" ref="AD524" si="167">(AC524/I524)*60</f>
        <v>0.35692994487161073</v>
      </c>
      <c r="AE524" s="1">
        <f t="shared" ref="AE524" si="168">(X524/N524)*100</f>
        <v>100</v>
      </c>
      <c r="AF524" s="1">
        <f t="shared" ref="AF524" si="169">((((SUM(Z:Z)/SUM(P:P))/SUM(P524:R524))*P524)+(((SUM(AA:AA)/SUM(Q:Q))/SUM(P524:R524))*Q524)+(((SUM(AB:AB)/SUM(R:R))/SUM(P524:R524))*R524))*100</f>
        <v>17.876241405653172</v>
      </c>
      <c r="AG524">
        <f>'QMJHL Raw'!AB524</f>
        <v>13.34</v>
      </c>
      <c r="AH524">
        <f>'QMJHL Raw'!AC524</f>
        <v>11.29</v>
      </c>
      <c r="AI524">
        <f>'QMJHL Raw'!AD524</f>
        <v>42.34</v>
      </c>
      <c r="AJ524">
        <f>'QMJHL Raw'!AE524</f>
        <v>44.95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618"/>
  <sheetViews>
    <sheetView topLeftCell="B1" workbookViewId="0">
      <pane ySplit="1" topLeftCell="A594" activePane="bottomLeft" state="frozen"/>
      <selection activeCell="AC17" sqref="AC17"/>
      <selection pane="bottomLeft" activeCell="W602" sqref="W602"/>
    </sheetView>
  </sheetViews>
  <sheetFormatPr baseColWidth="10" defaultRowHeight="16" x14ac:dyDescent="0.2"/>
  <cols>
    <col min="1" max="1" width="22.1640625" bestFit="1" customWidth="1"/>
    <col min="2" max="2" width="7" bestFit="1" customWidth="1"/>
    <col min="3" max="4" width="4" bestFit="1" customWidth="1"/>
    <col min="5" max="5" width="10.6640625" bestFit="1" customWidth="1"/>
    <col min="6" max="6" width="4.33203125" bestFit="1" customWidth="1"/>
    <col min="7" max="7" width="3.33203125" bestFit="1" customWidth="1"/>
    <col min="8" max="8" width="7" style="1" bestFit="1" customWidth="1"/>
    <col min="9" max="9" width="7.6640625" style="1" bestFit="1" customWidth="1"/>
    <col min="10" max="10" width="3.33203125" bestFit="1" customWidth="1"/>
    <col min="11" max="11" width="3.5" bestFit="1" customWidth="1"/>
    <col min="12" max="13" width="7.33203125" style="1" bestFit="1" customWidth="1"/>
    <col min="14" max="14" width="4.83203125" bestFit="1" customWidth="1"/>
    <col min="15" max="16" width="7.6640625" bestFit="1" customWidth="1"/>
    <col min="17" max="17" width="8.1640625" bestFit="1" customWidth="1"/>
    <col min="18" max="18" width="7.33203125" bestFit="1" customWidth="1"/>
    <col min="19" max="19" width="5" bestFit="1" customWidth="1"/>
    <col min="20" max="20" width="5.5" bestFit="1" customWidth="1"/>
    <col min="21" max="21" width="4.6640625" bestFit="1" customWidth="1"/>
    <col min="22" max="22" width="3.1640625" bestFit="1" customWidth="1"/>
    <col min="23" max="23" width="6" style="1" bestFit="1" customWidth="1"/>
    <col min="24" max="24" width="3.1640625" bestFit="1" customWidth="1"/>
    <col min="25" max="25" width="5.33203125" style="1" bestFit="1" customWidth="1"/>
    <col min="26" max="26" width="5.33203125" bestFit="1" customWidth="1"/>
    <col min="27" max="27" width="5.83203125" bestFit="1" customWidth="1"/>
    <col min="28" max="28" width="5" bestFit="1" customWidth="1"/>
    <col min="29" max="29" width="5.6640625" style="1" bestFit="1" customWidth="1"/>
    <col min="30" max="30" width="6.1640625" style="1" bestFit="1" customWidth="1"/>
    <col min="31" max="32" width="7.5" style="1" bestFit="1" customWidth="1"/>
  </cols>
  <sheetData>
    <row r="1" spans="1:36" x14ac:dyDescent="0.2">
      <c r="A1" t="s">
        <v>566</v>
      </c>
      <c r="B1" t="s">
        <v>1747</v>
      </c>
      <c r="C1" t="s">
        <v>2</v>
      </c>
      <c r="D1" t="s">
        <v>573</v>
      </c>
      <c r="E1" t="s">
        <v>3</v>
      </c>
      <c r="F1" t="s">
        <v>4</v>
      </c>
      <c r="G1" t="s">
        <v>5</v>
      </c>
      <c r="H1" s="1" t="s">
        <v>567</v>
      </c>
      <c r="I1" s="1" t="s">
        <v>568</v>
      </c>
      <c r="J1" t="s">
        <v>569</v>
      </c>
      <c r="K1" t="s">
        <v>570</v>
      </c>
      <c r="L1" s="1" t="s">
        <v>571</v>
      </c>
      <c r="M1" s="1" t="s">
        <v>572</v>
      </c>
      <c r="N1" s="1" t="s">
        <v>1751</v>
      </c>
      <c r="O1" s="1" t="s">
        <v>1752</v>
      </c>
      <c r="P1" s="1" t="s">
        <v>1753</v>
      </c>
      <c r="Q1" s="1" t="s">
        <v>1756</v>
      </c>
      <c r="R1" s="1" t="s">
        <v>1757</v>
      </c>
      <c r="S1" s="1" t="s">
        <v>1754</v>
      </c>
      <c r="T1" s="1" t="s">
        <v>1760</v>
      </c>
      <c r="U1" s="1" t="s">
        <v>1761</v>
      </c>
      <c r="V1" s="1" t="s">
        <v>9</v>
      </c>
      <c r="W1" s="1" t="s">
        <v>1755</v>
      </c>
      <c r="X1" s="1" t="s">
        <v>6</v>
      </c>
      <c r="Y1" s="1" t="s">
        <v>3685</v>
      </c>
      <c r="Z1" s="1" t="s">
        <v>28</v>
      </c>
      <c r="AA1" s="1" t="s">
        <v>31</v>
      </c>
      <c r="AB1" s="1" t="s">
        <v>34</v>
      </c>
      <c r="AC1" s="1" t="s">
        <v>3686</v>
      </c>
      <c r="AD1" s="1" t="s">
        <v>3687</v>
      </c>
      <c r="AE1" s="1" t="s">
        <v>12</v>
      </c>
      <c r="AF1" s="1" t="s">
        <v>3688</v>
      </c>
      <c r="AG1" s="1" t="s">
        <v>3690</v>
      </c>
      <c r="AH1" s="1" t="s">
        <v>3691</v>
      </c>
      <c r="AI1" s="1" t="s">
        <v>3692</v>
      </c>
      <c r="AJ1" s="1" t="s">
        <v>3693</v>
      </c>
    </row>
    <row r="2" spans="1:36" x14ac:dyDescent="0.2">
      <c r="A2" t="str">
        <f>'WHL Raw'!B2</f>
        <v>Aaron Boyd</v>
      </c>
      <c r="B2" t="s">
        <v>1750</v>
      </c>
      <c r="C2" t="str">
        <f>'WHL Raw'!C2</f>
        <v>LW</v>
      </c>
      <c r="D2" t="str">
        <f>IF(C2="D",C2,"F")</f>
        <v>F</v>
      </c>
      <c r="E2" t="str">
        <f>IF(ISNUMBER(SEARCH("/",'WHL Raw'!D2))=TRUE,"Multiple",'WHL Raw'!D2)</f>
        <v>PG</v>
      </c>
      <c r="F2" s="2">
        <f ca="1">ROUNDDOWN('WHL Raw'!E2+((TODAY()-42993)/365),0)</f>
        <v>20</v>
      </c>
      <c r="G2">
        <f>'WHL Raw'!F2</f>
        <v>67</v>
      </c>
      <c r="H2" s="1">
        <f>'WHL Raw'!R2</f>
        <v>12.5</v>
      </c>
      <c r="I2" s="1">
        <f>'WHL Raw'!Q2</f>
        <v>837.47</v>
      </c>
      <c r="J2">
        <f>'WHL Raw'!AD2</f>
        <v>42</v>
      </c>
      <c r="K2">
        <f>'WHL Raw'!AE2</f>
        <v>44</v>
      </c>
      <c r="L2" s="1">
        <f>J2/I2*60</f>
        <v>3.009063011212342</v>
      </c>
      <c r="M2" s="1">
        <f>K2/I2*60</f>
        <v>3.1523517260319771</v>
      </c>
      <c r="O2" s="1"/>
      <c r="V2">
        <f>'WHL Raw'!J2</f>
        <v>24</v>
      </c>
      <c r="W2" s="1">
        <f>(V2/I2)*60</f>
        <v>1.7194645778356239</v>
      </c>
      <c r="AG2">
        <f>'WHL Raw'!X2</f>
        <v>13.57</v>
      </c>
      <c r="AH2">
        <f>'WHL Raw'!Y2</f>
        <v>13.78</v>
      </c>
      <c r="AI2">
        <f>'WHL Raw'!Z2</f>
        <v>44.96</v>
      </c>
      <c r="AJ2">
        <f>'WHL Raw'!AA2</f>
        <v>50.18</v>
      </c>
    </row>
    <row r="3" spans="1:36" x14ac:dyDescent="0.2">
      <c r="A3" t="str">
        <f>'WHL Raw'!B3</f>
        <v>Aaron Hyman</v>
      </c>
      <c r="B3" t="s">
        <v>1750</v>
      </c>
      <c r="C3" t="str">
        <f>'WHL Raw'!C3</f>
        <v>D</v>
      </c>
      <c r="D3" t="str">
        <f t="shared" ref="D3:D66" si="0">IF(C3="D",C3,"F")</f>
        <v>D</v>
      </c>
      <c r="E3" t="str">
        <f>IF(ISNUMBER(SEARCH("/",'WHL Raw'!D3))=TRUE,"Multiple",'WHL Raw'!D3)</f>
        <v>Multiple</v>
      </c>
      <c r="F3" s="2">
        <f ca="1">ROUNDDOWN('WHL Raw'!E3+((TODAY()-42993)/365),0)</f>
        <v>20</v>
      </c>
      <c r="G3">
        <f>'WHL Raw'!F3</f>
        <v>54</v>
      </c>
      <c r="H3" s="1">
        <f>'WHL Raw'!R3</f>
        <v>13.43</v>
      </c>
      <c r="I3" s="1">
        <f>'WHL Raw'!Q3</f>
        <v>725.37</v>
      </c>
      <c r="J3">
        <f>'WHL Raw'!AD3</f>
        <v>35</v>
      </c>
      <c r="K3">
        <f>'WHL Raw'!AE3</f>
        <v>32</v>
      </c>
      <c r="L3" s="1">
        <f t="shared" ref="L3:L66" si="1">J3/I3*60</f>
        <v>2.8950742379751024</v>
      </c>
      <c r="M3" s="1">
        <f t="shared" ref="M3:M66" si="2">K3/I3*60</f>
        <v>2.6469250175772365</v>
      </c>
      <c r="V3">
        <f>'WHL Raw'!J3</f>
        <v>5</v>
      </c>
      <c r="W3" s="1">
        <f t="shared" ref="W3:W66" si="3">(V3/I3)*60</f>
        <v>0.41358203399644317</v>
      </c>
      <c r="AG3">
        <f>'WHL Raw'!X3</f>
        <v>14.59</v>
      </c>
      <c r="AH3">
        <f>'WHL Raw'!Y3</f>
        <v>13.89</v>
      </c>
      <c r="AI3">
        <f>'WHL Raw'!Z3</f>
        <v>52.73</v>
      </c>
      <c r="AJ3">
        <f>'WHL Raw'!AA3</f>
        <v>51.95</v>
      </c>
    </row>
    <row r="4" spans="1:36" x14ac:dyDescent="0.2">
      <c r="A4" t="str">
        <f>'WHL Raw'!B4</f>
        <v>Adam Beckman</v>
      </c>
      <c r="B4" t="s">
        <v>1750</v>
      </c>
      <c r="C4" t="str">
        <f>'WHL Raw'!C4</f>
        <v>C</v>
      </c>
      <c r="D4" t="str">
        <f t="shared" si="0"/>
        <v>F</v>
      </c>
      <c r="E4" t="str">
        <f>IF(ISNUMBER(SEARCH("/",'WHL Raw'!D4))=TRUE,"Multiple",'WHL Raw'!D4)</f>
        <v>SPO</v>
      </c>
      <c r="F4" s="2">
        <f ca="1">ROUNDDOWN('WHL Raw'!E4+((TODAY()-42993)/365),0)</f>
        <v>17</v>
      </c>
      <c r="G4">
        <f>'WHL Raw'!F4</f>
        <v>1</v>
      </c>
      <c r="H4" s="1">
        <f>'WHL Raw'!R4</f>
        <v>0</v>
      </c>
      <c r="I4" s="1">
        <f>'WHL Raw'!Q4</f>
        <v>0</v>
      </c>
      <c r="J4">
        <f>'WHL Raw'!AD4</f>
        <v>0</v>
      </c>
      <c r="K4">
        <f>'WHL Raw'!AE4</f>
        <v>0</v>
      </c>
      <c r="L4" s="1" t="e">
        <f t="shared" si="1"/>
        <v>#DIV/0!</v>
      </c>
      <c r="M4" s="1" t="e">
        <f t="shared" si="2"/>
        <v>#DIV/0!</v>
      </c>
      <c r="V4">
        <f>'WHL Raw'!J4</f>
        <v>0</v>
      </c>
      <c r="W4" s="1" t="e">
        <f t="shared" si="3"/>
        <v>#DIV/0!</v>
      </c>
      <c r="AG4">
        <f>'WHL Raw'!X4</f>
        <v>0</v>
      </c>
      <c r="AH4">
        <f>'WHL Raw'!Y4</f>
        <v>0</v>
      </c>
      <c r="AI4">
        <f>'WHL Raw'!Z4</f>
        <v>0</v>
      </c>
      <c r="AJ4">
        <f>'WHL Raw'!AA4</f>
        <v>0</v>
      </c>
    </row>
    <row r="5" spans="1:36" x14ac:dyDescent="0.2">
      <c r="A5" t="str">
        <f>'WHL Raw'!B5</f>
        <v>Adam Herold</v>
      </c>
      <c r="B5" t="s">
        <v>1750</v>
      </c>
      <c r="C5" t="str">
        <f>'WHL Raw'!C5</f>
        <v>D</v>
      </c>
      <c r="D5" t="str">
        <f t="shared" si="0"/>
        <v>D</v>
      </c>
      <c r="E5" t="str">
        <f>IF(ISNUMBER(SEARCH("/",'WHL Raw'!D5))=TRUE,"Multiple",'WHL Raw'!D5)</f>
        <v>PA</v>
      </c>
      <c r="F5" s="2">
        <f ca="1">ROUNDDOWN('WHL Raw'!E5+((TODAY()-42993)/365),0)</f>
        <v>17</v>
      </c>
      <c r="G5">
        <f>'WHL Raw'!F5</f>
        <v>3</v>
      </c>
      <c r="H5" s="1">
        <f>'WHL Raw'!R5</f>
        <v>15.51</v>
      </c>
      <c r="I5" s="1">
        <f>'WHL Raw'!Q5</f>
        <v>46.53</v>
      </c>
      <c r="J5">
        <f>'WHL Raw'!AD5</f>
        <v>2</v>
      </c>
      <c r="K5">
        <f>'WHL Raw'!AE5</f>
        <v>3</v>
      </c>
      <c r="L5" s="1">
        <f t="shared" si="1"/>
        <v>2.5789813023855577</v>
      </c>
      <c r="M5" s="1">
        <f t="shared" si="2"/>
        <v>3.8684719535783367</v>
      </c>
      <c r="V5">
        <f>'WHL Raw'!J5</f>
        <v>0</v>
      </c>
      <c r="W5" s="1">
        <f t="shared" si="3"/>
        <v>0</v>
      </c>
      <c r="AG5">
        <f>'WHL Raw'!X5</f>
        <v>10.84</v>
      </c>
      <c r="AH5">
        <f>'WHL Raw'!Y5</f>
        <v>12.15</v>
      </c>
      <c r="AI5">
        <f>'WHL Raw'!Z5</f>
        <v>38.67</v>
      </c>
      <c r="AJ5">
        <f>'WHL Raw'!AA5</f>
        <v>45.37</v>
      </c>
    </row>
    <row r="6" spans="1:36" x14ac:dyDescent="0.2">
      <c r="A6" t="str">
        <f>'WHL Raw'!B6</f>
        <v>Aidan Barfoot</v>
      </c>
      <c r="B6" t="s">
        <v>1750</v>
      </c>
      <c r="C6" t="str">
        <f>'WHL Raw'!C6</f>
        <v>RW</v>
      </c>
      <c r="D6" t="str">
        <f t="shared" si="0"/>
        <v>F</v>
      </c>
      <c r="E6" t="str">
        <f>IF(ISNUMBER(SEARCH("/",'WHL Raw'!D6))=TRUE,"Multiple",'WHL Raw'!D6)</f>
        <v>VAN</v>
      </c>
      <c r="F6" s="2">
        <f ca="1">ROUNDDOWN('WHL Raw'!E6+((TODAY()-42993)/365),0)</f>
        <v>16</v>
      </c>
      <c r="G6">
        <f>'WHL Raw'!F6</f>
        <v>47</v>
      </c>
      <c r="H6" s="1">
        <f>'WHL Raw'!R6</f>
        <v>8.34</v>
      </c>
      <c r="I6" s="1">
        <f>'WHL Raw'!Q6</f>
        <v>392.19</v>
      </c>
      <c r="J6">
        <f>'WHL Raw'!AD6</f>
        <v>9</v>
      </c>
      <c r="K6">
        <f>'WHL Raw'!AE6</f>
        <v>15</v>
      </c>
      <c r="L6" s="1">
        <f t="shared" si="1"/>
        <v>1.3768836533312936</v>
      </c>
      <c r="M6" s="1">
        <f t="shared" si="2"/>
        <v>2.2948060888854891</v>
      </c>
      <c r="V6">
        <f>'WHL Raw'!J6</f>
        <v>7</v>
      </c>
      <c r="W6" s="1">
        <f t="shared" si="3"/>
        <v>1.0709095081465616</v>
      </c>
      <c r="AG6">
        <f>'WHL Raw'!X6</f>
        <v>12.88</v>
      </c>
      <c r="AH6">
        <f>'WHL Raw'!Y6</f>
        <v>12.95</v>
      </c>
      <c r="AI6">
        <f>'WHL Raw'!Z6</f>
        <v>45.17</v>
      </c>
      <c r="AJ6">
        <f>'WHL Raw'!AA6</f>
        <v>50.91</v>
      </c>
    </row>
    <row r="7" spans="1:36" x14ac:dyDescent="0.2">
      <c r="A7" t="str">
        <f>'WHL Raw'!B7</f>
        <v>Aidan De La Gorgendiere</v>
      </c>
      <c r="B7" t="s">
        <v>1750</v>
      </c>
      <c r="C7" t="str">
        <f>'WHL Raw'!C7</f>
        <v>D</v>
      </c>
      <c r="D7" t="str">
        <f t="shared" si="0"/>
        <v>D</v>
      </c>
      <c r="E7" t="str">
        <f>IF(ISNUMBER(SEARCH("/",'WHL Raw'!D7))=TRUE,"Multiple",'WHL Raw'!D7)</f>
        <v>SAS</v>
      </c>
      <c r="F7" s="2">
        <f ca="1">ROUNDDOWN('WHL Raw'!E7+((TODAY()-42993)/365),0)</f>
        <v>16</v>
      </c>
      <c r="G7">
        <f>'WHL Raw'!F7</f>
        <v>1</v>
      </c>
      <c r="H7" s="1">
        <f>'WHL Raw'!R7</f>
        <v>0</v>
      </c>
      <c r="I7" s="1">
        <f>'WHL Raw'!Q7</f>
        <v>0</v>
      </c>
      <c r="J7">
        <f>'WHL Raw'!AD7</f>
        <v>0</v>
      </c>
      <c r="K7">
        <f>'WHL Raw'!AE7</f>
        <v>0</v>
      </c>
      <c r="L7" s="1" t="e">
        <f t="shared" si="1"/>
        <v>#DIV/0!</v>
      </c>
      <c r="M7" s="1" t="e">
        <f t="shared" si="2"/>
        <v>#DIV/0!</v>
      </c>
      <c r="V7">
        <f>'WHL Raw'!J7</f>
        <v>0</v>
      </c>
      <c r="W7" s="1" t="e">
        <f t="shared" si="3"/>
        <v>#DIV/0!</v>
      </c>
      <c r="AG7">
        <f>'WHL Raw'!X7</f>
        <v>0</v>
      </c>
      <c r="AH7">
        <f>'WHL Raw'!Y7</f>
        <v>0</v>
      </c>
      <c r="AI7">
        <f>'WHL Raw'!Z7</f>
        <v>0</v>
      </c>
      <c r="AJ7">
        <f>'WHL Raw'!AA7</f>
        <v>0</v>
      </c>
    </row>
    <row r="8" spans="1:36" x14ac:dyDescent="0.2">
      <c r="A8" t="str">
        <f>'WHL Raw'!B8</f>
        <v>Aidan Lawson</v>
      </c>
      <c r="B8" t="s">
        <v>1750</v>
      </c>
      <c r="C8" t="str">
        <f>'WHL Raw'!C8</f>
        <v>D</v>
      </c>
      <c r="D8" t="str">
        <f t="shared" si="0"/>
        <v>D</v>
      </c>
      <c r="E8" t="str">
        <f>IF(ISNUMBER(SEARCH("/",'WHL Raw'!D8))=TRUE,"Multiple",'WHL Raw'!D8)</f>
        <v>EDM</v>
      </c>
      <c r="F8" s="2">
        <f ca="1">ROUNDDOWN('WHL Raw'!E8+((TODAY()-42993)/365),0)</f>
        <v>17</v>
      </c>
      <c r="G8">
        <f>'WHL Raw'!F8</f>
        <v>2</v>
      </c>
      <c r="H8" s="1">
        <f>'WHL Raw'!R8</f>
        <v>8.4</v>
      </c>
      <c r="I8" s="1">
        <f>'WHL Raw'!Q8</f>
        <v>16.79</v>
      </c>
      <c r="J8">
        <f>'WHL Raw'!AD8</f>
        <v>0</v>
      </c>
      <c r="K8">
        <f>'WHL Raw'!AE8</f>
        <v>1</v>
      </c>
      <c r="L8" s="1">
        <f t="shared" si="1"/>
        <v>0</v>
      </c>
      <c r="M8" s="1">
        <f t="shared" si="2"/>
        <v>3.5735556879094701</v>
      </c>
      <c r="V8">
        <f>'WHL Raw'!J8</f>
        <v>0</v>
      </c>
      <c r="W8" s="1">
        <f t="shared" si="3"/>
        <v>0</v>
      </c>
      <c r="AG8">
        <f>'WHL Raw'!X8</f>
        <v>11.14</v>
      </c>
      <c r="AH8">
        <f>'WHL Raw'!Y8</f>
        <v>10.39</v>
      </c>
      <c r="AI8">
        <f>'WHL Raw'!Z8</f>
        <v>34.25</v>
      </c>
      <c r="AJ8">
        <f>'WHL Raw'!AA8</f>
        <v>46.6</v>
      </c>
    </row>
    <row r="9" spans="1:36" x14ac:dyDescent="0.2">
      <c r="A9" t="str">
        <f>'WHL Raw'!B9</f>
        <v>Aiden Mucenski</v>
      </c>
      <c r="B9" t="s">
        <v>1750</v>
      </c>
      <c r="C9" t="str">
        <f>'WHL Raw'!C9</f>
        <v>LD</v>
      </c>
      <c r="D9" t="str">
        <f t="shared" si="0"/>
        <v>F</v>
      </c>
      <c r="E9" t="str">
        <f>IF(ISNUMBER(SEARCH("/",'WHL Raw'!D9))=TRUE,"Multiple",'WHL Raw'!D9)</f>
        <v>BDN</v>
      </c>
      <c r="F9" s="2">
        <f ca="1">ROUNDDOWN('WHL Raw'!E9+((TODAY()-42993)/365),0)</f>
        <v>18</v>
      </c>
      <c r="G9">
        <f>'WHL Raw'!F9</f>
        <v>1</v>
      </c>
      <c r="H9" s="1">
        <f>'WHL Raw'!R9</f>
        <v>0</v>
      </c>
      <c r="I9" s="1">
        <f>'WHL Raw'!Q9</f>
        <v>0</v>
      </c>
      <c r="J9">
        <f>'WHL Raw'!AD9</f>
        <v>0</v>
      </c>
      <c r="K9">
        <f>'WHL Raw'!AE9</f>
        <v>0</v>
      </c>
      <c r="L9" s="1" t="e">
        <f t="shared" si="1"/>
        <v>#DIV/0!</v>
      </c>
      <c r="M9" s="1" t="e">
        <f t="shared" si="2"/>
        <v>#DIV/0!</v>
      </c>
      <c r="V9">
        <f>'WHL Raw'!J9</f>
        <v>0</v>
      </c>
      <c r="W9" s="1" t="e">
        <f t="shared" si="3"/>
        <v>#DIV/0!</v>
      </c>
      <c r="AG9">
        <f>'WHL Raw'!X9</f>
        <v>0</v>
      </c>
      <c r="AH9">
        <f>'WHL Raw'!Y9</f>
        <v>0</v>
      </c>
      <c r="AI9">
        <f>'WHL Raw'!Z9</f>
        <v>0</v>
      </c>
      <c r="AJ9">
        <f>'WHL Raw'!AA9</f>
        <v>0</v>
      </c>
    </row>
    <row r="10" spans="1:36" x14ac:dyDescent="0.2">
      <c r="A10" t="str">
        <f>'WHL Raw'!B10</f>
        <v>Akash Bains</v>
      </c>
      <c r="B10" t="s">
        <v>1750</v>
      </c>
      <c r="C10" t="str">
        <f>'WHL Raw'!C10</f>
        <v>LW</v>
      </c>
      <c r="D10" t="str">
        <f t="shared" si="0"/>
        <v>F</v>
      </c>
      <c r="E10" t="str">
        <f>IF(ISNUMBER(SEARCH("/",'WHL Raw'!D10))=TRUE,"Multiple",'WHL Raw'!D10)</f>
        <v>Multiple</v>
      </c>
      <c r="F10" s="2">
        <f ca="1">ROUNDDOWN('WHL Raw'!E10+((TODAY()-42993)/365),0)</f>
        <v>19</v>
      </c>
      <c r="G10">
        <f>'WHL Raw'!F10</f>
        <v>33</v>
      </c>
      <c r="H10" s="1">
        <f>'WHL Raw'!R10</f>
        <v>9.94</v>
      </c>
      <c r="I10" s="1">
        <f>'WHL Raw'!Q10</f>
        <v>328.12</v>
      </c>
      <c r="J10">
        <f>'WHL Raw'!AD10</f>
        <v>9</v>
      </c>
      <c r="K10">
        <f>'WHL Raw'!AE10</f>
        <v>15</v>
      </c>
      <c r="L10" s="1">
        <f t="shared" si="1"/>
        <v>1.6457393636474462</v>
      </c>
      <c r="M10" s="1">
        <f t="shared" si="2"/>
        <v>2.7428989394124099</v>
      </c>
      <c r="V10">
        <f>'WHL Raw'!J10</f>
        <v>2</v>
      </c>
      <c r="W10" s="1">
        <f t="shared" si="3"/>
        <v>0.36571985858832134</v>
      </c>
      <c r="AG10">
        <f>'WHL Raw'!X10</f>
        <v>12.7</v>
      </c>
      <c r="AH10">
        <f>'WHL Raw'!Y10</f>
        <v>13.49</v>
      </c>
      <c r="AI10">
        <f>'WHL Raw'!Z10</f>
        <v>46.11</v>
      </c>
      <c r="AJ10">
        <f>'WHL Raw'!AA10</f>
        <v>49.97</v>
      </c>
    </row>
    <row r="11" spans="1:36" x14ac:dyDescent="0.2">
      <c r="A11" t="str">
        <f>'WHL Raw'!B11</f>
        <v>Alec Baer</v>
      </c>
      <c r="B11" t="s">
        <v>1750</v>
      </c>
      <c r="C11" t="str">
        <f>'WHL Raw'!C11</f>
        <v>C</v>
      </c>
      <c r="D11" t="str">
        <f t="shared" si="0"/>
        <v>F</v>
      </c>
      <c r="E11" t="str">
        <f>IF(ISNUMBER(SEARCH("/",'WHL Raw'!D11))=TRUE,"Multiple",'WHL Raw'!D11)</f>
        <v>KTN</v>
      </c>
      <c r="F11" s="2">
        <f ca="1">ROUNDDOWN('WHL Raw'!E11+((TODAY()-42993)/365),0)</f>
        <v>20</v>
      </c>
      <c r="G11">
        <f>'WHL Raw'!F11</f>
        <v>72</v>
      </c>
      <c r="H11" s="1">
        <f>'WHL Raw'!R11</f>
        <v>14.15</v>
      </c>
      <c r="I11" s="1">
        <f>'WHL Raw'!Q11</f>
        <v>1018.92</v>
      </c>
      <c r="J11">
        <f>'WHL Raw'!AD11</f>
        <v>48</v>
      </c>
      <c r="K11">
        <f>'WHL Raw'!AE11</f>
        <v>56</v>
      </c>
      <c r="L11" s="1">
        <f t="shared" si="1"/>
        <v>2.8265221999764458</v>
      </c>
      <c r="M11" s="1">
        <f t="shared" si="2"/>
        <v>3.2976092333058533</v>
      </c>
      <c r="V11">
        <f>'WHL Raw'!J11</f>
        <v>30</v>
      </c>
      <c r="W11" s="1">
        <f t="shared" si="3"/>
        <v>1.7665763749852785</v>
      </c>
      <c r="AG11">
        <f>'WHL Raw'!X11</f>
        <v>13.91</v>
      </c>
      <c r="AH11">
        <f>'WHL Raw'!Y11</f>
        <v>13.95</v>
      </c>
      <c r="AI11">
        <f>'WHL Raw'!Z11</f>
        <v>44.22</v>
      </c>
      <c r="AJ11">
        <f>'WHL Raw'!AA11</f>
        <v>49.41</v>
      </c>
    </row>
    <row r="12" spans="1:36" x14ac:dyDescent="0.2">
      <c r="A12" t="str">
        <f>'WHL Raw'!B12</f>
        <v>Alec Zawatsky</v>
      </c>
      <c r="B12" t="s">
        <v>1750</v>
      </c>
      <c r="C12" t="str">
        <f>'WHL Raw'!C12</f>
        <v>LW</v>
      </c>
      <c r="D12" t="str">
        <f t="shared" si="0"/>
        <v>F</v>
      </c>
      <c r="E12" t="str">
        <f>IF(ISNUMBER(SEARCH("/",'WHL Raw'!D12))=TRUE,"Multiple",'WHL Raw'!D12)</f>
        <v>SAS</v>
      </c>
      <c r="F12" s="2">
        <f ca="1">ROUNDDOWN('WHL Raw'!E12+((TODAY()-42993)/365),0)</f>
        <v>18</v>
      </c>
      <c r="G12">
        <f>'WHL Raw'!F12</f>
        <v>43</v>
      </c>
      <c r="H12" s="1">
        <f>'WHL Raw'!R12</f>
        <v>10.210000000000001</v>
      </c>
      <c r="I12" s="1">
        <f>'WHL Raw'!Q12</f>
        <v>439.18</v>
      </c>
      <c r="J12">
        <f>'WHL Raw'!AD12</f>
        <v>13</v>
      </c>
      <c r="K12">
        <f>'WHL Raw'!AE12</f>
        <v>22</v>
      </c>
      <c r="L12" s="1">
        <f t="shared" si="1"/>
        <v>1.7760371601621201</v>
      </c>
      <c r="M12" s="1">
        <f t="shared" si="2"/>
        <v>3.0056013479666652</v>
      </c>
      <c r="V12">
        <f>'WHL Raw'!J12</f>
        <v>6</v>
      </c>
      <c r="W12" s="1">
        <f t="shared" si="3"/>
        <v>0.81970945853636323</v>
      </c>
      <c r="AG12">
        <f>'WHL Raw'!X12</f>
        <v>13.13</v>
      </c>
      <c r="AH12">
        <f>'WHL Raw'!Y12</f>
        <v>13.07</v>
      </c>
      <c r="AI12">
        <f>'WHL Raw'!Z12</f>
        <v>46.85</v>
      </c>
      <c r="AJ12">
        <f>'WHL Raw'!AA12</f>
        <v>50.39</v>
      </c>
    </row>
    <row r="13" spans="1:36" x14ac:dyDescent="0.2">
      <c r="A13" t="str">
        <f>'WHL Raw'!B13</f>
        <v>Aleksi Heponiemi</v>
      </c>
      <c r="B13" t="s">
        <v>1750</v>
      </c>
      <c r="C13" t="str">
        <f>'WHL Raw'!C13</f>
        <v>C</v>
      </c>
      <c r="D13" t="str">
        <f t="shared" si="0"/>
        <v>F</v>
      </c>
      <c r="E13" t="str">
        <f>IF(ISNUMBER(SEARCH("/",'WHL Raw'!D13))=TRUE,"Multiple",'WHL Raw'!D13)</f>
        <v>SC</v>
      </c>
      <c r="F13" s="2">
        <f ca="1">ROUNDDOWN('WHL Raw'!E13+((TODAY()-42993)/365),0)</f>
        <v>19</v>
      </c>
      <c r="G13">
        <f>'WHL Raw'!F13</f>
        <v>57</v>
      </c>
      <c r="H13" s="1">
        <f>'WHL Raw'!R13</f>
        <v>18.43</v>
      </c>
      <c r="I13" s="1">
        <f>'WHL Raw'!Q13</f>
        <v>1050.4100000000001</v>
      </c>
      <c r="J13">
        <f>'WHL Raw'!AD13</f>
        <v>78</v>
      </c>
      <c r="K13">
        <f>'WHL Raw'!AE13</f>
        <v>35</v>
      </c>
      <c r="L13" s="1">
        <f t="shared" si="1"/>
        <v>4.4554031283022812</v>
      </c>
      <c r="M13" s="1">
        <f t="shared" si="2"/>
        <v>1.9992193524433313</v>
      </c>
      <c r="V13">
        <f>'WHL Raw'!J13</f>
        <v>49</v>
      </c>
      <c r="W13" s="1">
        <f t="shared" si="3"/>
        <v>2.7989070934206643</v>
      </c>
      <c r="AG13">
        <f>'WHL Raw'!X13</f>
        <v>16.12</v>
      </c>
      <c r="AH13">
        <f>'WHL Raw'!Y13</f>
        <v>14</v>
      </c>
      <c r="AI13">
        <f>'WHL Raw'!Z13</f>
        <v>60.51</v>
      </c>
      <c r="AJ13">
        <f>'WHL Raw'!AA13</f>
        <v>49.98</v>
      </c>
    </row>
    <row r="14" spans="1:36" x14ac:dyDescent="0.2">
      <c r="A14" t="str">
        <f>'WHL Raw'!B14</f>
        <v>Alex Cotton</v>
      </c>
      <c r="B14" t="s">
        <v>1750</v>
      </c>
      <c r="C14" t="str">
        <f>'WHL Raw'!C14</f>
        <v>D</v>
      </c>
      <c r="D14" t="str">
        <f t="shared" si="0"/>
        <v>D</v>
      </c>
      <c r="E14" t="str">
        <f>IF(ISNUMBER(SEARCH("/",'WHL Raw'!D14))=TRUE,"Multiple",'WHL Raw'!D14)</f>
        <v>LET</v>
      </c>
      <c r="F14" s="2">
        <f ca="1">ROUNDDOWN('WHL Raw'!E14+((TODAY()-42993)/365),0)</f>
        <v>17</v>
      </c>
      <c r="G14">
        <f>'WHL Raw'!F14</f>
        <v>5</v>
      </c>
      <c r="H14" s="1">
        <f>'WHL Raw'!R14</f>
        <v>9.67</v>
      </c>
      <c r="I14" s="1">
        <f>'WHL Raw'!Q14</f>
        <v>48.35</v>
      </c>
      <c r="J14">
        <f>'WHL Raw'!AD14</f>
        <v>2</v>
      </c>
      <c r="K14">
        <f>'WHL Raw'!AE14</f>
        <v>2</v>
      </c>
      <c r="L14" s="1">
        <f t="shared" si="1"/>
        <v>2.4819027921406409</v>
      </c>
      <c r="M14" s="1">
        <f t="shared" si="2"/>
        <v>2.4819027921406409</v>
      </c>
      <c r="V14">
        <f>'WHL Raw'!J14</f>
        <v>0</v>
      </c>
      <c r="W14" s="1">
        <f t="shared" si="3"/>
        <v>0</v>
      </c>
      <c r="AG14">
        <f>'WHL Raw'!X14</f>
        <v>12.82</v>
      </c>
      <c r="AH14">
        <f>'WHL Raw'!Y14</f>
        <v>12.95</v>
      </c>
      <c r="AI14">
        <f>'WHL Raw'!Z14</f>
        <v>49.76</v>
      </c>
      <c r="AJ14">
        <f>'WHL Raw'!AA14</f>
        <v>46.97</v>
      </c>
    </row>
    <row r="15" spans="1:36" x14ac:dyDescent="0.2">
      <c r="A15" t="str">
        <f>'WHL Raw'!B15</f>
        <v>Alex Kannok Leipert</v>
      </c>
      <c r="B15" t="s">
        <v>1750</v>
      </c>
      <c r="C15" t="str">
        <f>'WHL Raw'!C15</f>
        <v>D</v>
      </c>
      <c r="D15" t="str">
        <f t="shared" si="0"/>
        <v>D</v>
      </c>
      <c r="E15" t="str">
        <f>IF(ISNUMBER(SEARCH("/",'WHL Raw'!D15))=TRUE,"Multiple",'WHL Raw'!D15)</f>
        <v>VAN</v>
      </c>
      <c r="F15" s="2">
        <f ca="1">ROUNDDOWN('WHL Raw'!E15+((TODAY()-42993)/365),0)</f>
        <v>17</v>
      </c>
      <c r="G15">
        <f>'WHL Raw'!F15</f>
        <v>60</v>
      </c>
      <c r="H15" s="1">
        <f>'WHL Raw'!R15</f>
        <v>14.57</v>
      </c>
      <c r="I15" s="1">
        <f>'WHL Raw'!Q15</f>
        <v>874.43</v>
      </c>
      <c r="J15">
        <f>'WHL Raw'!AD15</f>
        <v>45</v>
      </c>
      <c r="K15">
        <f>'WHL Raw'!AE15</f>
        <v>46</v>
      </c>
      <c r="L15" s="1">
        <f t="shared" si="1"/>
        <v>3.0877257184680307</v>
      </c>
      <c r="M15" s="1">
        <f t="shared" si="2"/>
        <v>3.1563418455450982</v>
      </c>
      <c r="V15">
        <f>'WHL Raw'!J15</f>
        <v>12</v>
      </c>
      <c r="W15" s="1">
        <f t="shared" si="3"/>
        <v>0.82339352492480822</v>
      </c>
      <c r="AG15">
        <f>'WHL Raw'!X15</f>
        <v>13.61</v>
      </c>
      <c r="AH15">
        <f>'WHL Raw'!Y15</f>
        <v>13.73</v>
      </c>
      <c r="AI15">
        <f>'WHL Raw'!Z15</f>
        <v>48.72</v>
      </c>
      <c r="AJ15">
        <f>'WHL Raw'!AA15</f>
        <v>50.92</v>
      </c>
    </row>
    <row r="16" spans="1:36" x14ac:dyDescent="0.2">
      <c r="A16" t="str">
        <f>'WHL Raw'!B16</f>
        <v>Alex Morozoff</v>
      </c>
      <c r="B16" t="s">
        <v>1750</v>
      </c>
      <c r="C16" t="str">
        <f>'WHL Raw'!C16</f>
        <v>LW</v>
      </c>
      <c r="D16" t="str">
        <f t="shared" si="0"/>
        <v>F</v>
      </c>
      <c r="E16" t="str">
        <f>IF(ISNUMBER(SEARCH("/",'WHL Raw'!D16))=TRUE,"Multiple",'WHL Raw'!D16)</f>
        <v>RD</v>
      </c>
      <c r="F16" s="2">
        <f ca="1">ROUNDDOWN('WHL Raw'!E16+((TODAY()-42993)/365),0)</f>
        <v>16</v>
      </c>
      <c r="G16">
        <f>'WHL Raw'!F16</f>
        <v>30</v>
      </c>
      <c r="H16" s="1">
        <f>'WHL Raw'!R16</f>
        <v>9.42</v>
      </c>
      <c r="I16" s="1">
        <f>'WHL Raw'!Q16</f>
        <v>282.57</v>
      </c>
      <c r="J16">
        <f>'WHL Raw'!AD16</f>
        <v>9</v>
      </c>
      <c r="K16">
        <f>'WHL Raw'!AE16</f>
        <v>8</v>
      </c>
      <c r="L16" s="1">
        <f t="shared" si="1"/>
        <v>1.9110308949994694</v>
      </c>
      <c r="M16" s="1">
        <f t="shared" si="2"/>
        <v>1.698694128888417</v>
      </c>
      <c r="V16">
        <f>'WHL Raw'!J16</f>
        <v>4</v>
      </c>
      <c r="W16" s="1">
        <f t="shared" si="3"/>
        <v>0.84934706444420849</v>
      </c>
      <c r="AG16">
        <f>'WHL Raw'!X16</f>
        <v>12.87</v>
      </c>
      <c r="AH16">
        <f>'WHL Raw'!Y16</f>
        <v>13.43</v>
      </c>
      <c r="AI16">
        <f>'WHL Raw'!Z16</f>
        <v>45.66</v>
      </c>
      <c r="AJ16">
        <f>'WHL Raw'!AA16</f>
        <v>46.52</v>
      </c>
    </row>
    <row r="17" spans="1:36" x14ac:dyDescent="0.2">
      <c r="A17" t="str">
        <f>'WHL Raw'!B17</f>
        <v>Alex Overhardt</v>
      </c>
      <c r="B17" t="s">
        <v>1750</v>
      </c>
      <c r="C17" t="str">
        <f>'WHL Raw'!C17</f>
        <v>C</v>
      </c>
      <c r="D17" t="str">
        <f t="shared" si="0"/>
        <v>F</v>
      </c>
      <c r="E17" t="str">
        <f>IF(ISNUMBER(SEARCH("/",'WHL Raw'!D17))=TRUE,"Multiple",'WHL Raw'!D17)</f>
        <v>POR</v>
      </c>
      <c r="F17" s="2">
        <f ca="1">ROUNDDOWN('WHL Raw'!E17+((TODAY()-42993)/365),0)</f>
        <v>21</v>
      </c>
      <c r="G17">
        <f>'WHL Raw'!F17</f>
        <v>70</v>
      </c>
      <c r="H17" s="1">
        <f>'WHL Raw'!R17</f>
        <v>12.22</v>
      </c>
      <c r="I17" s="1">
        <f>'WHL Raw'!Q17</f>
        <v>855.1</v>
      </c>
      <c r="J17">
        <f>'WHL Raw'!AD17</f>
        <v>47</v>
      </c>
      <c r="K17">
        <f>'WHL Raw'!AE17</f>
        <v>30</v>
      </c>
      <c r="L17" s="1">
        <f t="shared" si="1"/>
        <v>3.2978598994269674</v>
      </c>
      <c r="M17" s="1">
        <f t="shared" si="2"/>
        <v>2.1050169570810433</v>
      </c>
      <c r="V17">
        <f>'WHL Raw'!J17</f>
        <v>17</v>
      </c>
      <c r="W17" s="1">
        <f t="shared" si="3"/>
        <v>1.1928429423459246</v>
      </c>
      <c r="AG17">
        <f>'WHL Raw'!X17</f>
        <v>13.59</v>
      </c>
      <c r="AH17">
        <f>'WHL Raw'!Y17</f>
        <v>13.96</v>
      </c>
      <c r="AI17">
        <f>'WHL Raw'!Z17</f>
        <v>55.61</v>
      </c>
      <c r="AJ17">
        <f>'WHL Raw'!AA17</f>
        <v>50.73</v>
      </c>
    </row>
    <row r="18" spans="1:36" x14ac:dyDescent="0.2">
      <c r="A18" t="str">
        <f>'WHL Raw'!B18</f>
        <v>Alexander Alexeyev</v>
      </c>
      <c r="B18" t="s">
        <v>1750</v>
      </c>
      <c r="C18" t="str">
        <f>'WHL Raw'!C18</f>
        <v>D</v>
      </c>
      <c r="D18" t="str">
        <f t="shared" si="0"/>
        <v>D</v>
      </c>
      <c r="E18" t="str">
        <f>IF(ISNUMBER(SEARCH("/",'WHL Raw'!D18))=TRUE,"Multiple",'WHL Raw'!D18)</f>
        <v>RD</v>
      </c>
      <c r="F18" s="2">
        <f ca="1">ROUNDDOWN('WHL Raw'!E18+((TODAY()-42993)/365),0)</f>
        <v>18</v>
      </c>
      <c r="G18">
        <f>'WHL Raw'!F18</f>
        <v>45</v>
      </c>
      <c r="H18" s="1">
        <f>'WHL Raw'!R18</f>
        <v>16.760000000000002</v>
      </c>
      <c r="I18" s="1">
        <f>'WHL Raw'!Q18</f>
        <v>754.12</v>
      </c>
      <c r="J18">
        <f>'WHL Raw'!AD18</f>
        <v>37</v>
      </c>
      <c r="K18">
        <f>'WHL Raw'!AE18</f>
        <v>35</v>
      </c>
      <c r="L18" s="1">
        <f t="shared" si="1"/>
        <v>2.9438285683976027</v>
      </c>
      <c r="M18" s="1">
        <f t="shared" si="2"/>
        <v>2.7847026998355697</v>
      </c>
      <c r="V18">
        <f>'WHL Raw'!J18</f>
        <v>11</v>
      </c>
      <c r="W18" s="1">
        <f t="shared" si="3"/>
        <v>0.87519227709117908</v>
      </c>
      <c r="AG18">
        <f>'WHL Raw'!X18</f>
        <v>13.49</v>
      </c>
      <c r="AH18">
        <f>'WHL Raw'!Y18</f>
        <v>14.37</v>
      </c>
      <c r="AI18">
        <f>'WHL Raw'!Z18</f>
        <v>48.89</v>
      </c>
      <c r="AJ18">
        <f>'WHL Raw'!AA18</f>
        <v>49.94</v>
      </c>
    </row>
    <row r="19" spans="1:36" x14ac:dyDescent="0.2">
      <c r="A19" t="str">
        <f>'WHL Raw'!B19</f>
        <v>Andrei Grishakov</v>
      </c>
      <c r="B19" t="s">
        <v>1750</v>
      </c>
      <c r="C19" t="str">
        <f>'WHL Raw'!C19</f>
        <v>LW</v>
      </c>
      <c r="D19" t="str">
        <f t="shared" si="0"/>
        <v>F</v>
      </c>
      <c r="E19" t="str">
        <f>IF(ISNUMBER(SEARCH("/",'WHL Raw'!D19))=TRUE,"Multiple",'WHL Raw'!D19)</f>
        <v>Multiple</v>
      </c>
      <c r="F19" s="2">
        <f ca="1">ROUNDDOWN('WHL Raw'!E19+((TODAY()-42993)/365),0)</f>
        <v>18</v>
      </c>
      <c r="G19">
        <f>'WHL Raw'!F19</f>
        <v>69</v>
      </c>
      <c r="H19" s="1">
        <f>'WHL Raw'!R19</f>
        <v>11.91</v>
      </c>
      <c r="I19" s="1">
        <f>'WHL Raw'!Q19</f>
        <v>821.58</v>
      </c>
      <c r="J19">
        <f>'WHL Raw'!AD19</f>
        <v>36</v>
      </c>
      <c r="K19">
        <f>'WHL Raw'!AE19</f>
        <v>43</v>
      </c>
      <c r="L19" s="1">
        <f t="shared" si="1"/>
        <v>2.6290805521069158</v>
      </c>
      <c r="M19" s="1">
        <f t="shared" si="2"/>
        <v>3.140290659461038</v>
      </c>
      <c r="V19">
        <f>'WHL Raw'!J19</f>
        <v>23</v>
      </c>
      <c r="W19" s="1">
        <f t="shared" si="3"/>
        <v>1.679690352734974</v>
      </c>
      <c r="AG19">
        <f>'WHL Raw'!X19</f>
        <v>13.13</v>
      </c>
      <c r="AH19">
        <f>'WHL Raw'!Y19</f>
        <v>14.01</v>
      </c>
      <c r="AI19">
        <f>'WHL Raw'!Z19</f>
        <v>47.32</v>
      </c>
      <c r="AJ19">
        <f>'WHL Raw'!AA19</f>
        <v>49.79</v>
      </c>
    </row>
    <row r="20" spans="1:36" x14ac:dyDescent="0.2">
      <c r="A20" t="str">
        <f>'WHL Raw'!B20</f>
        <v>Andrei Pavlenko</v>
      </c>
      <c r="B20" t="s">
        <v>1750</v>
      </c>
      <c r="C20" t="str">
        <f>'WHL Raw'!C20</f>
        <v>RW</v>
      </c>
      <c r="D20" t="str">
        <f t="shared" si="0"/>
        <v>F</v>
      </c>
      <c r="E20" t="str">
        <f>IF(ISNUMBER(SEARCH("/",'WHL Raw'!D20))=TRUE,"Multiple",'WHL Raw'!D20)</f>
        <v>EDM</v>
      </c>
      <c r="F20" s="2">
        <f ca="1">ROUNDDOWN('WHL Raw'!E20+((TODAY()-42993)/365),0)</f>
        <v>18</v>
      </c>
      <c r="G20">
        <f>'WHL Raw'!F20</f>
        <v>20</v>
      </c>
      <c r="H20" s="1">
        <f>'WHL Raw'!R20</f>
        <v>10.5</v>
      </c>
      <c r="I20" s="1">
        <f>'WHL Raw'!Q20</f>
        <v>209.99</v>
      </c>
      <c r="J20">
        <f>'WHL Raw'!AD20</f>
        <v>7</v>
      </c>
      <c r="K20">
        <f>'WHL Raw'!AE20</f>
        <v>11</v>
      </c>
      <c r="L20" s="1">
        <f t="shared" si="1"/>
        <v>2.0000952426306013</v>
      </c>
      <c r="M20" s="1">
        <f t="shared" si="2"/>
        <v>3.1430068098480879</v>
      </c>
      <c r="V20">
        <f>'WHL Raw'!J20</f>
        <v>3</v>
      </c>
      <c r="W20" s="1">
        <f t="shared" si="3"/>
        <v>0.85718367541311491</v>
      </c>
      <c r="AG20">
        <f>'WHL Raw'!X20</f>
        <v>14.09</v>
      </c>
      <c r="AH20">
        <f>'WHL Raw'!Y20</f>
        <v>13.54</v>
      </c>
      <c r="AI20">
        <f>'WHL Raw'!Z20</f>
        <v>39.549999999999997</v>
      </c>
      <c r="AJ20">
        <f>'WHL Raw'!AA20</f>
        <v>49.11</v>
      </c>
    </row>
    <row r="21" spans="1:36" x14ac:dyDescent="0.2">
      <c r="A21" t="str">
        <f>'WHL Raw'!B21</f>
        <v>Andrew Fyten</v>
      </c>
      <c r="B21" t="s">
        <v>1750</v>
      </c>
      <c r="C21" t="str">
        <f>'WHL Raw'!C21</f>
        <v>RW</v>
      </c>
      <c r="D21" t="str">
        <f t="shared" si="0"/>
        <v>F</v>
      </c>
      <c r="E21" t="str">
        <f>IF(ISNUMBER(SEARCH("/",'WHL Raw'!D21))=TRUE,"Multiple",'WHL Raw'!D21)</f>
        <v>Multiple</v>
      </c>
      <c r="F21" s="2">
        <f ca="1">ROUNDDOWN('WHL Raw'!E21+((TODAY()-42993)/365),0)</f>
        <v>19</v>
      </c>
      <c r="G21">
        <f>'WHL Raw'!F21</f>
        <v>69</v>
      </c>
      <c r="H21" s="1">
        <f>'WHL Raw'!R21</f>
        <v>10.89</v>
      </c>
      <c r="I21" s="1">
        <f>'WHL Raw'!Q21</f>
        <v>751.35</v>
      </c>
      <c r="J21">
        <f>'WHL Raw'!AD21</f>
        <v>29</v>
      </c>
      <c r="K21">
        <f>'WHL Raw'!AE21</f>
        <v>36</v>
      </c>
      <c r="L21" s="1">
        <f t="shared" si="1"/>
        <v>2.3158315032940706</v>
      </c>
      <c r="M21" s="1">
        <f t="shared" si="2"/>
        <v>2.8748253144340188</v>
      </c>
      <c r="V21">
        <f>'WHL Raw'!J21</f>
        <v>17</v>
      </c>
      <c r="W21" s="1">
        <f t="shared" si="3"/>
        <v>1.357556398482731</v>
      </c>
      <c r="AG21">
        <f>'WHL Raw'!X21</f>
        <v>13.54</v>
      </c>
      <c r="AH21">
        <f>'WHL Raw'!Y21</f>
        <v>13.86</v>
      </c>
      <c r="AI21">
        <f>'WHL Raw'!Z21</f>
        <v>48.92</v>
      </c>
      <c r="AJ21">
        <f>'WHL Raw'!AA21</f>
        <v>50.22</v>
      </c>
    </row>
    <row r="22" spans="1:36" x14ac:dyDescent="0.2">
      <c r="A22" t="str">
        <f>'WHL Raw'!B22</f>
        <v>Andrew Viggars</v>
      </c>
      <c r="B22" t="s">
        <v>1750</v>
      </c>
      <c r="C22" t="str">
        <f>'WHL Raw'!C22</f>
        <v>D</v>
      </c>
      <c r="D22" t="str">
        <f t="shared" si="0"/>
        <v>D</v>
      </c>
      <c r="E22" t="str">
        <f>IF(ISNUMBER(SEARCH("/",'WHL Raw'!D22))=TRUE,"Multiple",'WHL Raw'!D22)</f>
        <v>CGY</v>
      </c>
      <c r="F22" s="2">
        <f ca="1">ROUNDDOWN('WHL Raw'!E22+((TODAY()-42993)/365),0)</f>
        <v>18</v>
      </c>
      <c r="G22">
        <f>'WHL Raw'!F22</f>
        <v>39</v>
      </c>
      <c r="H22" s="1">
        <f>'WHL Raw'!R22</f>
        <v>10.81</v>
      </c>
      <c r="I22" s="1">
        <f>'WHL Raw'!Q22</f>
        <v>421.52</v>
      </c>
      <c r="J22">
        <f>'WHL Raw'!AD22</f>
        <v>23</v>
      </c>
      <c r="K22">
        <f>'WHL Raw'!AE22</f>
        <v>15</v>
      </c>
      <c r="L22" s="1">
        <f t="shared" si="1"/>
        <v>3.2738660087303098</v>
      </c>
      <c r="M22" s="1">
        <f t="shared" si="2"/>
        <v>2.1351300056936799</v>
      </c>
      <c r="V22">
        <f>'WHL Raw'!J22</f>
        <v>3</v>
      </c>
      <c r="W22" s="1">
        <f t="shared" si="3"/>
        <v>0.42702600113873601</v>
      </c>
      <c r="AG22">
        <f>'WHL Raw'!X22</f>
        <v>12.34</v>
      </c>
      <c r="AH22">
        <f>'WHL Raw'!Y22</f>
        <v>13.28</v>
      </c>
      <c r="AI22">
        <f>'WHL Raw'!Z22</f>
        <v>44.94</v>
      </c>
      <c r="AJ22">
        <f>'WHL Raw'!AA22</f>
        <v>48.47</v>
      </c>
    </row>
    <row r="23" spans="1:36" x14ac:dyDescent="0.2">
      <c r="A23" t="str">
        <f>'WHL Raw'!B23</f>
        <v>Anthony Bishop</v>
      </c>
      <c r="B23" t="s">
        <v>1750</v>
      </c>
      <c r="C23" t="str">
        <f>'WHL Raw'!C23</f>
        <v>D</v>
      </c>
      <c r="D23" t="str">
        <f t="shared" si="0"/>
        <v>D</v>
      </c>
      <c r="E23" t="str">
        <f>IF(ISNUMBER(SEARCH("/",'WHL Raw'!D23))=TRUE,"Multiple",'WHL Raw'!D23)</f>
        <v>Multiple</v>
      </c>
      <c r="F23" s="2">
        <f ca="1">ROUNDDOWN('WHL Raw'!E23+((TODAY()-42993)/365),0)</f>
        <v>20</v>
      </c>
      <c r="G23">
        <f>'WHL Raw'!F23</f>
        <v>66</v>
      </c>
      <c r="H23" s="1">
        <f>'WHL Raw'!R23</f>
        <v>14.58</v>
      </c>
      <c r="I23" s="1">
        <f>'WHL Raw'!Q23</f>
        <v>962.39</v>
      </c>
      <c r="J23">
        <f>'WHL Raw'!AD23</f>
        <v>47</v>
      </c>
      <c r="K23">
        <f>'WHL Raw'!AE23</f>
        <v>52</v>
      </c>
      <c r="L23" s="1">
        <f t="shared" si="1"/>
        <v>2.9302050104427519</v>
      </c>
      <c r="M23" s="1">
        <f t="shared" si="2"/>
        <v>3.2419289477238959</v>
      </c>
      <c r="V23">
        <f>'WHL Raw'!J23</f>
        <v>5</v>
      </c>
      <c r="W23" s="1">
        <f t="shared" si="3"/>
        <v>0.31172393728114378</v>
      </c>
      <c r="AG23">
        <f>'WHL Raw'!X23</f>
        <v>13.76</v>
      </c>
      <c r="AH23">
        <f>'WHL Raw'!Y23</f>
        <v>13.89</v>
      </c>
      <c r="AI23">
        <f>'WHL Raw'!Z23</f>
        <v>50.08</v>
      </c>
      <c r="AJ23">
        <f>'WHL Raw'!AA23</f>
        <v>52.36</v>
      </c>
    </row>
    <row r="24" spans="1:36" x14ac:dyDescent="0.2">
      <c r="A24" t="str">
        <f>'WHL Raw'!B24</f>
        <v>Arjun Atwal</v>
      </c>
      <c r="B24" t="s">
        <v>1750</v>
      </c>
      <c r="C24" t="str">
        <f>'WHL Raw'!C24</f>
        <v>LW</v>
      </c>
      <c r="D24" t="str">
        <f t="shared" si="0"/>
        <v>F</v>
      </c>
      <c r="E24" t="str">
        <f>IF(ISNUMBER(SEARCH("/",'WHL Raw'!D24))=TRUE,"Multiple",'WHL Raw'!D24)</f>
        <v>SAS</v>
      </c>
      <c r="F24" s="2">
        <f ca="1">ROUNDDOWN('WHL Raw'!E24+((TODAY()-42993)/365),0)</f>
        <v>18</v>
      </c>
      <c r="G24">
        <f>'WHL Raw'!F24</f>
        <v>16</v>
      </c>
      <c r="H24" s="1">
        <f>'WHL Raw'!R24</f>
        <v>7.6</v>
      </c>
      <c r="I24" s="1">
        <f>'WHL Raw'!Q24</f>
        <v>121.66</v>
      </c>
      <c r="J24">
        <f>'WHL Raw'!AD24</f>
        <v>2</v>
      </c>
      <c r="K24">
        <f>'WHL Raw'!AE24</f>
        <v>5</v>
      </c>
      <c r="L24" s="1">
        <f t="shared" si="1"/>
        <v>0.98635541673516358</v>
      </c>
      <c r="M24" s="1">
        <f t="shared" si="2"/>
        <v>2.4658885418379088</v>
      </c>
      <c r="V24">
        <f>'WHL Raw'!J24</f>
        <v>1</v>
      </c>
      <c r="W24" s="1">
        <f t="shared" si="3"/>
        <v>0.49317770836758179</v>
      </c>
      <c r="AG24">
        <f>'WHL Raw'!X24</f>
        <v>12.31</v>
      </c>
      <c r="AH24">
        <f>'WHL Raw'!Y24</f>
        <v>13.98</v>
      </c>
      <c r="AI24">
        <f>'WHL Raw'!Z24</f>
        <v>43.87</v>
      </c>
      <c r="AJ24">
        <f>'WHL Raw'!AA24</f>
        <v>54</v>
      </c>
    </row>
    <row r="25" spans="1:36" x14ac:dyDescent="0.2">
      <c r="A25" t="str">
        <f>'WHL Raw'!B25</f>
        <v>Arshdeep Bains</v>
      </c>
      <c r="B25" t="s">
        <v>1750</v>
      </c>
      <c r="C25" t="str">
        <f>'WHL Raw'!C25</f>
        <v>LW</v>
      </c>
      <c r="D25" t="str">
        <f t="shared" si="0"/>
        <v>F</v>
      </c>
      <c r="E25" t="str">
        <f>IF(ISNUMBER(SEARCH("/",'WHL Raw'!D25))=TRUE,"Multiple",'WHL Raw'!D25)</f>
        <v>RD</v>
      </c>
      <c r="F25" s="2">
        <f ca="1">ROUNDDOWN('WHL Raw'!E25+((TODAY()-42993)/365),0)</f>
        <v>17</v>
      </c>
      <c r="G25">
        <f>'WHL Raw'!F25</f>
        <v>40</v>
      </c>
      <c r="H25" s="1">
        <f>'WHL Raw'!R25</f>
        <v>10.51</v>
      </c>
      <c r="I25" s="1">
        <f>'WHL Raw'!Q25</f>
        <v>420.34</v>
      </c>
      <c r="J25">
        <f>'WHL Raw'!AD25</f>
        <v>12</v>
      </c>
      <c r="K25">
        <f>'WHL Raw'!AE25</f>
        <v>17</v>
      </c>
      <c r="L25" s="1">
        <f t="shared" si="1"/>
        <v>1.7128990816957701</v>
      </c>
      <c r="M25" s="1">
        <f t="shared" si="2"/>
        <v>2.426607032402341</v>
      </c>
      <c r="V25">
        <f>'WHL Raw'!J25</f>
        <v>6</v>
      </c>
      <c r="W25" s="1">
        <f t="shared" si="3"/>
        <v>0.85644954084788505</v>
      </c>
      <c r="AG25">
        <f>'WHL Raw'!X25</f>
        <v>13.22</v>
      </c>
      <c r="AH25">
        <f>'WHL Raw'!Y25</f>
        <v>13.55</v>
      </c>
      <c r="AI25">
        <f>'WHL Raw'!Z25</f>
        <v>47.18</v>
      </c>
      <c r="AJ25">
        <f>'WHL Raw'!AA25</f>
        <v>46.68</v>
      </c>
    </row>
    <row r="26" spans="1:36" x14ac:dyDescent="0.2">
      <c r="A26" t="str">
        <f>'WHL Raw'!B26</f>
        <v>Arthur Miller</v>
      </c>
      <c r="B26" t="s">
        <v>1750</v>
      </c>
      <c r="C26" t="str">
        <f>'WHL Raw'!C26</f>
        <v>LW</v>
      </c>
      <c r="D26" t="str">
        <f t="shared" si="0"/>
        <v>F</v>
      </c>
      <c r="E26" t="str">
        <f>IF(ISNUMBER(SEARCH("/",'WHL Raw'!D26))=TRUE,"Multiple",'WHL Raw'!D26)</f>
        <v>SC</v>
      </c>
      <c r="F26" s="2">
        <f ca="1">ROUNDDOWN('WHL Raw'!E26+((TODAY()-42993)/365),0)</f>
        <v>20</v>
      </c>
      <c r="G26">
        <f>'WHL Raw'!F26</f>
        <v>3</v>
      </c>
      <c r="H26" s="1">
        <f>'WHL Raw'!R26</f>
        <v>8.82</v>
      </c>
      <c r="I26" s="1">
        <f>'WHL Raw'!Q26</f>
        <v>26.47</v>
      </c>
      <c r="J26">
        <f>'WHL Raw'!AD26</f>
        <v>1</v>
      </c>
      <c r="K26">
        <f>'WHL Raw'!AE26</f>
        <v>1</v>
      </c>
      <c r="L26" s="1">
        <f t="shared" si="1"/>
        <v>2.2667170381564037</v>
      </c>
      <c r="M26" s="1">
        <f t="shared" si="2"/>
        <v>2.2667170381564037</v>
      </c>
      <c r="V26">
        <f>'WHL Raw'!J26</f>
        <v>1</v>
      </c>
      <c r="W26" s="1">
        <f t="shared" si="3"/>
        <v>2.2667170381564037</v>
      </c>
      <c r="AG26">
        <f>'WHL Raw'!X26</f>
        <v>13.17</v>
      </c>
      <c r="AH26">
        <f>'WHL Raw'!Y26</f>
        <v>12.24</v>
      </c>
      <c r="AI26">
        <f>'WHL Raw'!Z26</f>
        <v>47.94</v>
      </c>
      <c r="AJ26">
        <f>'WHL Raw'!AA26</f>
        <v>48.54</v>
      </c>
    </row>
    <row r="27" spans="1:36" x14ac:dyDescent="0.2">
      <c r="A27" t="str">
        <f>'WHL Raw'!B27</f>
        <v>Artyom Baltruk</v>
      </c>
      <c r="B27" t="s">
        <v>1750</v>
      </c>
      <c r="C27" t="str">
        <f>'WHL Raw'!C27</f>
        <v>RW</v>
      </c>
      <c r="D27" t="str">
        <f t="shared" si="0"/>
        <v>F</v>
      </c>
      <c r="E27" t="str">
        <f>IF(ISNUMBER(SEARCH("/",'WHL Raw'!D27))=TRUE,"Multiple",'WHL Raw'!D27)</f>
        <v>EDM</v>
      </c>
      <c r="F27" s="2">
        <f ca="1">ROUNDDOWN('WHL Raw'!E27+((TODAY()-42993)/365),0)</f>
        <v>19</v>
      </c>
      <c r="G27">
        <f>'WHL Raw'!F27</f>
        <v>5</v>
      </c>
      <c r="H27" s="1">
        <f>'WHL Raw'!R27</f>
        <v>7.82</v>
      </c>
      <c r="I27" s="1">
        <f>'WHL Raw'!Q27</f>
        <v>39.1</v>
      </c>
      <c r="J27">
        <f>'WHL Raw'!AD27</f>
        <v>0</v>
      </c>
      <c r="K27">
        <f>'WHL Raw'!AE27</f>
        <v>3</v>
      </c>
      <c r="L27" s="1">
        <f t="shared" si="1"/>
        <v>0</v>
      </c>
      <c r="M27" s="1">
        <f t="shared" si="2"/>
        <v>4.6035805626598467</v>
      </c>
      <c r="V27">
        <f>'WHL Raw'!J27</f>
        <v>0</v>
      </c>
      <c r="W27" s="1">
        <f t="shared" si="3"/>
        <v>0</v>
      </c>
      <c r="AG27">
        <f>'WHL Raw'!X27</f>
        <v>12.62</v>
      </c>
      <c r="AH27">
        <f>'WHL Raw'!Y27</f>
        <v>15.05</v>
      </c>
      <c r="AI27">
        <f>'WHL Raw'!Z27</f>
        <v>38.44</v>
      </c>
      <c r="AJ27">
        <f>'WHL Raw'!AA27</f>
        <v>49.74</v>
      </c>
    </row>
    <row r="28" spans="1:36" x14ac:dyDescent="0.2">
      <c r="A28" t="str">
        <f>'WHL Raw'!B28</f>
        <v>Artyom Minulin</v>
      </c>
      <c r="B28" t="s">
        <v>1750</v>
      </c>
      <c r="C28" t="str">
        <f>'WHL Raw'!C28</f>
        <v>D</v>
      </c>
      <c r="D28" t="str">
        <f t="shared" si="0"/>
        <v>D</v>
      </c>
      <c r="E28" t="str">
        <f>IF(ISNUMBER(SEARCH("/",'WHL Raw'!D28))=TRUE,"Multiple",'WHL Raw'!D28)</f>
        <v>SC</v>
      </c>
      <c r="F28" s="2">
        <f ca="1">ROUNDDOWN('WHL Raw'!E28+((TODAY()-42993)/365),0)</f>
        <v>19</v>
      </c>
      <c r="G28">
        <f>'WHL Raw'!F28</f>
        <v>64</v>
      </c>
      <c r="H28" s="1">
        <f>'WHL Raw'!R28</f>
        <v>16.82</v>
      </c>
      <c r="I28" s="1">
        <f>'WHL Raw'!Q28</f>
        <v>1076.8</v>
      </c>
      <c r="J28">
        <f>'WHL Raw'!AD28</f>
        <v>67</v>
      </c>
      <c r="K28">
        <f>'WHL Raw'!AE28</f>
        <v>41</v>
      </c>
      <c r="L28" s="1">
        <f t="shared" si="1"/>
        <v>3.7332838038632987</v>
      </c>
      <c r="M28" s="1">
        <f t="shared" si="2"/>
        <v>2.2845468053491831</v>
      </c>
      <c r="V28">
        <f>'WHL Raw'!J28</f>
        <v>18</v>
      </c>
      <c r="W28" s="1">
        <f t="shared" si="3"/>
        <v>1.0029717682020802</v>
      </c>
      <c r="AG28">
        <f>'WHL Raw'!X28</f>
        <v>15.33</v>
      </c>
      <c r="AH28">
        <f>'WHL Raw'!Y28</f>
        <v>13.99</v>
      </c>
      <c r="AI28">
        <f>'WHL Raw'!Z28</f>
        <v>59.11</v>
      </c>
      <c r="AJ28">
        <f>'WHL Raw'!AA28</f>
        <v>49.64</v>
      </c>
    </row>
    <row r="29" spans="1:36" x14ac:dyDescent="0.2">
      <c r="A29" t="str">
        <f>'WHL Raw'!B29</f>
        <v>Austin Crossley</v>
      </c>
      <c r="B29" t="s">
        <v>1750</v>
      </c>
      <c r="C29" t="str">
        <f>'WHL Raw'!C29</f>
        <v>D</v>
      </c>
      <c r="D29" t="str">
        <f t="shared" si="0"/>
        <v>D</v>
      </c>
      <c r="E29" t="str">
        <f>IF(ISNUMBER(SEARCH("/",'WHL Raw'!D29))=TRUE,"Multiple",'WHL Raw'!D29)</f>
        <v>Multiple</v>
      </c>
      <c r="F29" s="2">
        <f ca="1">ROUNDDOWN('WHL Raw'!E29+((TODAY()-42993)/365),0)</f>
        <v>18</v>
      </c>
      <c r="G29">
        <f>'WHL Raw'!F29</f>
        <v>51</v>
      </c>
      <c r="H29" s="1">
        <f>'WHL Raw'!R29</f>
        <v>13.04</v>
      </c>
      <c r="I29" s="1">
        <f>'WHL Raw'!Q29</f>
        <v>665.02</v>
      </c>
      <c r="J29">
        <f>'WHL Raw'!AD29</f>
        <v>33</v>
      </c>
      <c r="K29">
        <f>'WHL Raw'!AE29</f>
        <v>40</v>
      </c>
      <c r="L29" s="1">
        <f t="shared" si="1"/>
        <v>2.9773540645394125</v>
      </c>
      <c r="M29" s="1">
        <f t="shared" si="2"/>
        <v>3.6089140176235301</v>
      </c>
      <c r="V29">
        <f>'WHL Raw'!J29</f>
        <v>7</v>
      </c>
      <c r="W29" s="1">
        <f t="shared" si="3"/>
        <v>0.63155995308411783</v>
      </c>
      <c r="AG29">
        <f>'WHL Raw'!X29</f>
        <v>12.94</v>
      </c>
      <c r="AH29">
        <f>'WHL Raw'!Y29</f>
        <v>13.4</v>
      </c>
      <c r="AI29">
        <f>'WHL Raw'!Z29</f>
        <v>44.3</v>
      </c>
      <c r="AJ29">
        <f>'WHL Raw'!AA29</f>
        <v>50.4</v>
      </c>
    </row>
    <row r="30" spans="1:36" x14ac:dyDescent="0.2">
      <c r="A30" t="str">
        <f>'WHL Raw'!B30</f>
        <v>Austin King-Cunningham</v>
      </c>
      <c r="B30" t="s">
        <v>1750</v>
      </c>
      <c r="C30" t="str">
        <f>'WHL Raw'!C30</f>
        <v>D</v>
      </c>
      <c r="D30" t="str">
        <f t="shared" si="0"/>
        <v>D</v>
      </c>
      <c r="E30" t="str">
        <f>IF(ISNUMBER(SEARCH("/",'WHL Raw'!D30))=TRUE,"Multiple",'WHL Raw'!D30)</f>
        <v>Multiple</v>
      </c>
      <c r="F30" s="2">
        <f ca="1">ROUNDDOWN('WHL Raw'!E30+((TODAY()-42993)/365),0)</f>
        <v>17</v>
      </c>
      <c r="G30">
        <f>'WHL Raw'!F30</f>
        <v>7</v>
      </c>
      <c r="H30" s="1">
        <f>'WHL Raw'!R30</f>
        <v>8.11</v>
      </c>
      <c r="I30" s="1">
        <f>'WHL Raw'!Q30</f>
        <v>56.75</v>
      </c>
      <c r="J30">
        <f>'WHL Raw'!AD30</f>
        <v>1</v>
      </c>
      <c r="K30">
        <f>'WHL Raw'!AE30</f>
        <v>3</v>
      </c>
      <c r="L30" s="1">
        <f t="shared" si="1"/>
        <v>1.0572687224669604</v>
      </c>
      <c r="M30" s="1">
        <f t="shared" si="2"/>
        <v>3.1718061674008813</v>
      </c>
      <c r="V30">
        <f>'WHL Raw'!J30</f>
        <v>0</v>
      </c>
      <c r="W30" s="1">
        <f t="shared" si="3"/>
        <v>0</v>
      </c>
      <c r="AG30">
        <f>'WHL Raw'!X30</f>
        <v>11.15</v>
      </c>
      <c r="AH30">
        <f>'WHL Raw'!Y30</f>
        <v>12.31</v>
      </c>
      <c r="AI30">
        <f>'WHL Raw'!Z30</f>
        <v>40.49</v>
      </c>
      <c r="AJ30">
        <f>'WHL Raw'!AA30</f>
        <v>45.96</v>
      </c>
    </row>
    <row r="31" spans="1:36" x14ac:dyDescent="0.2">
      <c r="A31" t="str">
        <f>'WHL Raw'!B31</f>
        <v>Austin Pratt</v>
      </c>
      <c r="B31" t="s">
        <v>1750</v>
      </c>
      <c r="C31" t="str">
        <f>'WHL Raw'!C31</f>
        <v>RW</v>
      </c>
      <c r="D31" t="str">
        <f t="shared" si="0"/>
        <v>F</v>
      </c>
      <c r="E31" t="str">
        <f>IF(ISNUMBER(SEARCH("/",'WHL Raw'!D31))=TRUE,"Multiple",'WHL Raw'!D31)</f>
        <v>Multiple</v>
      </c>
      <c r="F31" s="2">
        <f ca="1">ROUNDDOWN('WHL Raw'!E31+((TODAY()-42993)/365),0)</f>
        <v>18</v>
      </c>
      <c r="G31">
        <f>'WHL Raw'!F31</f>
        <v>60</v>
      </c>
      <c r="H31" s="1">
        <f>'WHL Raw'!R31</f>
        <v>11.99</v>
      </c>
      <c r="I31" s="1">
        <f>'WHL Raw'!Q31</f>
        <v>719.4</v>
      </c>
      <c r="J31">
        <f>'WHL Raw'!AD31</f>
        <v>27</v>
      </c>
      <c r="K31">
        <f>'WHL Raw'!AE31</f>
        <v>34</v>
      </c>
      <c r="L31" s="1">
        <f t="shared" si="1"/>
        <v>2.2518765638031697</v>
      </c>
      <c r="M31" s="1">
        <f t="shared" si="2"/>
        <v>2.8356964136780651</v>
      </c>
      <c r="V31">
        <f>'WHL Raw'!J31</f>
        <v>10</v>
      </c>
      <c r="W31" s="1">
        <f t="shared" si="3"/>
        <v>0.8340283569641368</v>
      </c>
      <c r="AG31">
        <f>'WHL Raw'!X31</f>
        <v>13.71</v>
      </c>
      <c r="AH31">
        <f>'WHL Raw'!Y31</f>
        <v>13.35</v>
      </c>
      <c r="AI31">
        <f>'WHL Raw'!Z31</f>
        <v>47.6</v>
      </c>
      <c r="AJ31">
        <f>'WHL Raw'!AA31</f>
        <v>48.3</v>
      </c>
    </row>
    <row r="32" spans="1:36" x14ac:dyDescent="0.2">
      <c r="A32" t="str">
        <f>'WHL Raw'!B32</f>
        <v>Austin Schellenberg</v>
      </c>
      <c r="B32" t="s">
        <v>1750</v>
      </c>
      <c r="C32" t="str">
        <f>'WHL Raw'!C32</f>
        <v>C</v>
      </c>
      <c r="D32" t="str">
        <f t="shared" si="0"/>
        <v>F</v>
      </c>
      <c r="E32" t="str">
        <f>IF(ISNUMBER(SEARCH("/",'WHL Raw'!D32))=TRUE,"Multiple",'WHL Raw'!D32)</f>
        <v>RD</v>
      </c>
      <c r="F32" s="2">
        <f ca="1">ROUNDDOWN('WHL Raw'!E32+((TODAY()-42993)/365),0)</f>
        <v>17</v>
      </c>
      <c r="G32">
        <f>'WHL Raw'!F32</f>
        <v>46</v>
      </c>
      <c r="H32" s="1">
        <f>'WHL Raw'!R32</f>
        <v>9.5299999999999994</v>
      </c>
      <c r="I32" s="1">
        <f>'WHL Raw'!Q32</f>
        <v>438.44</v>
      </c>
      <c r="J32">
        <f>'WHL Raw'!AD32</f>
        <v>10</v>
      </c>
      <c r="K32">
        <f>'WHL Raw'!AE32</f>
        <v>18</v>
      </c>
      <c r="L32" s="1">
        <f t="shared" si="1"/>
        <v>1.3684882766170969</v>
      </c>
      <c r="M32" s="1">
        <f t="shared" si="2"/>
        <v>2.4632788979107745</v>
      </c>
      <c r="V32">
        <f>'WHL Raw'!J32</f>
        <v>3</v>
      </c>
      <c r="W32" s="1">
        <f t="shared" si="3"/>
        <v>0.41054648298512908</v>
      </c>
      <c r="AG32">
        <f>'WHL Raw'!X32</f>
        <v>13.1</v>
      </c>
      <c r="AH32">
        <f>'WHL Raw'!Y32</f>
        <v>13.19</v>
      </c>
      <c r="AI32">
        <f>'WHL Raw'!Z32</f>
        <v>45.41</v>
      </c>
      <c r="AJ32">
        <f>'WHL Raw'!AA32</f>
        <v>48.8</v>
      </c>
    </row>
    <row r="33" spans="1:36" x14ac:dyDescent="0.2">
      <c r="A33" t="str">
        <f>'WHL Raw'!B33</f>
        <v>Austin Strand</v>
      </c>
      <c r="B33" t="s">
        <v>1750</v>
      </c>
      <c r="C33" t="str">
        <f>'WHL Raw'!C33</f>
        <v>D</v>
      </c>
      <c r="D33" t="str">
        <f t="shared" si="0"/>
        <v>D</v>
      </c>
      <c r="E33" t="str">
        <f>IF(ISNUMBER(SEARCH("/",'WHL Raw'!D33))=TRUE,"Multiple",'WHL Raw'!D33)</f>
        <v>SEA</v>
      </c>
      <c r="F33" s="2">
        <f ca="1">ROUNDDOWN('WHL Raw'!E33+((TODAY()-42993)/365),0)</f>
        <v>21</v>
      </c>
      <c r="G33">
        <f>'WHL Raw'!F33</f>
        <v>69</v>
      </c>
      <c r="H33" s="1">
        <f>'WHL Raw'!R33</f>
        <v>18.100000000000001</v>
      </c>
      <c r="I33" s="1">
        <f>'WHL Raw'!Q33</f>
        <v>1249.21</v>
      </c>
      <c r="J33">
        <f>'WHL Raw'!AD33</f>
        <v>76</v>
      </c>
      <c r="K33">
        <f>'WHL Raw'!AE33</f>
        <v>69</v>
      </c>
      <c r="L33" s="1">
        <f t="shared" si="1"/>
        <v>3.6503069940202204</v>
      </c>
      <c r="M33" s="1">
        <f t="shared" si="2"/>
        <v>3.3140945077288846</v>
      </c>
      <c r="V33">
        <f>'WHL Raw'!J33</f>
        <v>22</v>
      </c>
      <c r="W33" s="1">
        <f t="shared" si="3"/>
        <v>1.0566678140584849</v>
      </c>
      <c r="AG33">
        <f>'WHL Raw'!X33</f>
        <v>14.24</v>
      </c>
      <c r="AH33">
        <f>'WHL Raw'!Y33</f>
        <v>13.91</v>
      </c>
      <c r="AI33">
        <f>'WHL Raw'!Z33</f>
        <v>51.24</v>
      </c>
      <c r="AJ33">
        <f>'WHL Raw'!AA33</f>
        <v>52.03</v>
      </c>
    </row>
    <row r="34" spans="1:36" x14ac:dyDescent="0.2">
      <c r="A34" t="str">
        <f>'WHL Raw'!B34</f>
        <v>Bailey Dhaliwal</v>
      </c>
      <c r="B34" t="s">
        <v>1750</v>
      </c>
      <c r="C34" t="str">
        <f>'WHL Raw'!C34</f>
        <v>D</v>
      </c>
      <c r="D34" t="str">
        <f t="shared" si="0"/>
        <v>D</v>
      </c>
      <c r="E34" t="str">
        <f>IF(ISNUMBER(SEARCH("/",'WHL Raw'!D34))=TRUE,"Multiple",'WHL Raw'!D34)</f>
        <v>VAN</v>
      </c>
      <c r="F34" s="2">
        <f ca="1">ROUNDDOWN('WHL Raw'!E34+((TODAY()-42993)/365),0)</f>
        <v>19</v>
      </c>
      <c r="G34">
        <f>'WHL Raw'!F34</f>
        <v>7</v>
      </c>
      <c r="H34" s="1">
        <f>'WHL Raw'!R34</f>
        <v>9.8800000000000008</v>
      </c>
      <c r="I34" s="1">
        <f>'WHL Raw'!Q34</f>
        <v>69.19</v>
      </c>
      <c r="J34">
        <f>'WHL Raw'!AD34</f>
        <v>4</v>
      </c>
      <c r="K34">
        <f>'WHL Raw'!AE34</f>
        <v>1</v>
      </c>
      <c r="L34" s="1">
        <f t="shared" si="1"/>
        <v>3.4687093510622922</v>
      </c>
      <c r="M34" s="1">
        <f t="shared" si="2"/>
        <v>0.86717733776557304</v>
      </c>
      <c r="V34">
        <f>'WHL Raw'!J34</f>
        <v>1</v>
      </c>
      <c r="W34" s="1">
        <f t="shared" si="3"/>
        <v>0.86717733776557304</v>
      </c>
      <c r="AG34">
        <f>'WHL Raw'!X34</f>
        <v>13.14</v>
      </c>
      <c r="AH34">
        <f>'WHL Raw'!Y34</f>
        <v>12.78</v>
      </c>
      <c r="AI34">
        <f>'WHL Raw'!Z34</f>
        <v>51.27</v>
      </c>
      <c r="AJ34">
        <f>'WHL Raw'!AA34</f>
        <v>50.57</v>
      </c>
    </row>
    <row r="35" spans="1:36" x14ac:dyDescent="0.2">
      <c r="A35" t="str">
        <f>'WHL Raw'!B35</f>
        <v>Baron Thompson</v>
      </c>
      <c r="B35" t="s">
        <v>1750</v>
      </c>
      <c r="C35" t="str">
        <f>'WHL Raw'!C35</f>
        <v>RW</v>
      </c>
      <c r="D35" t="str">
        <f t="shared" si="0"/>
        <v>F</v>
      </c>
      <c r="E35" t="str">
        <f>IF(ISNUMBER(SEARCH("/",'WHL Raw'!D35))=TRUE,"Multiple",'WHL Raw'!D35)</f>
        <v>BDN</v>
      </c>
      <c r="F35" s="2">
        <f ca="1">ROUNDDOWN('WHL Raw'!E35+((TODAY()-42993)/365),0)</f>
        <v>19</v>
      </c>
      <c r="G35">
        <f>'WHL Raw'!F35</f>
        <v>60</v>
      </c>
      <c r="H35" s="1">
        <f>'WHL Raw'!R35</f>
        <v>11.55</v>
      </c>
      <c r="I35" s="1">
        <f>'WHL Raw'!Q35</f>
        <v>692.97</v>
      </c>
      <c r="J35">
        <f>'WHL Raw'!AD35</f>
        <v>29</v>
      </c>
      <c r="K35">
        <f>'WHL Raw'!AE35</f>
        <v>33</v>
      </c>
      <c r="L35" s="1">
        <f t="shared" si="1"/>
        <v>2.5109312091432527</v>
      </c>
      <c r="M35" s="1">
        <f t="shared" si="2"/>
        <v>2.8572665483354256</v>
      </c>
      <c r="V35">
        <f>'WHL Raw'!J35</f>
        <v>22</v>
      </c>
      <c r="W35" s="1">
        <f t="shared" si="3"/>
        <v>1.9048443655569502</v>
      </c>
      <c r="AG35">
        <f>'WHL Raw'!X35</f>
        <v>13.34</v>
      </c>
      <c r="AH35">
        <f>'WHL Raw'!Y35</f>
        <v>13.28</v>
      </c>
      <c r="AI35">
        <f>'WHL Raw'!Z35</f>
        <v>50.37</v>
      </c>
      <c r="AJ35">
        <f>'WHL Raw'!AA35</f>
        <v>49.05</v>
      </c>
    </row>
    <row r="36" spans="1:36" x14ac:dyDescent="0.2">
      <c r="A36" t="str">
        <f>'WHL Raw'!B36</f>
        <v>Barrett Sheen</v>
      </c>
      <c r="B36" t="s">
        <v>1750</v>
      </c>
      <c r="C36" t="str">
        <f>'WHL Raw'!C36</f>
        <v>LW</v>
      </c>
      <c r="D36" t="str">
        <f t="shared" si="0"/>
        <v>F</v>
      </c>
      <c r="E36" t="str">
        <f>IF(ISNUMBER(SEARCH("/",'WHL Raw'!D36))=TRUE,"Multiple",'WHL Raw'!D36)</f>
        <v>Multiple</v>
      </c>
      <c r="F36" s="2">
        <f ca="1">ROUNDDOWN('WHL Raw'!E36+((TODAY()-42993)/365),0)</f>
        <v>19</v>
      </c>
      <c r="G36">
        <f>'WHL Raw'!F36</f>
        <v>60</v>
      </c>
      <c r="H36" s="1">
        <f>'WHL Raw'!R36</f>
        <v>10</v>
      </c>
      <c r="I36" s="1">
        <f>'WHL Raw'!Q36</f>
        <v>599.92999999999995</v>
      </c>
      <c r="J36">
        <f>'WHL Raw'!AD36</f>
        <v>28</v>
      </c>
      <c r="K36">
        <f>'WHL Raw'!AE36</f>
        <v>28</v>
      </c>
      <c r="L36" s="1">
        <f t="shared" si="1"/>
        <v>2.8003267047822247</v>
      </c>
      <c r="M36" s="1">
        <f t="shared" si="2"/>
        <v>2.8003267047822247</v>
      </c>
      <c r="V36">
        <f>'WHL Raw'!J36</f>
        <v>15</v>
      </c>
      <c r="W36" s="1">
        <f t="shared" si="3"/>
        <v>1.5001750204190489</v>
      </c>
      <c r="AG36">
        <f>'WHL Raw'!X36</f>
        <v>14.05</v>
      </c>
      <c r="AH36">
        <f>'WHL Raw'!Y36</f>
        <v>13.34</v>
      </c>
      <c r="AI36">
        <f>'WHL Raw'!Z36</f>
        <v>53.69</v>
      </c>
      <c r="AJ36">
        <f>'WHL Raw'!AA36</f>
        <v>49.32</v>
      </c>
    </row>
    <row r="37" spans="1:36" x14ac:dyDescent="0.2">
      <c r="A37" t="str">
        <f>'WHL Raw'!B37</f>
        <v>Baxter Anderson</v>
      </c>
      <c r="B37" t="s">
        <v>1750</v>
      </c>
      <c r="C37" t="str">
        <f>'WHL Raw'!C37</f>
        <v>LW</v>
      </c>
      <c r="D37" t="str">
        <f t="shared" si="0"/>
        <v>F</v>
      </c>
      <c r="E37" t="str">
        <f>IF(ISNUMBER(SEARCH("/",'WHL Raw'!D37))=TRUE,"Multiple",'WHL Raw'!D37)</f>
        <v>MH</v>
      </c>
      <c r="F37" s="2">
        <f ca="1">ROUNDDOWN('WHL Raw'!E37+((TODAY()-42993)/365),0)</f>
        <v>18</v>
      </c>
      <c r="G37">
        <f>'WHL Raw'!F37</f>
        <v>45</v>
      </c>
      <c r="H37" s="1">
        <f>'WHL Raw'!R37</f>
        <v>8.51</v>
      </c>
      <c r="I37" s="1">
        <f>'WHL Raw'!Q37</f>
        <v>383.14</v>
      </c>
      <c r="J37">
        <f>'WHL Raw'!AD37</f>
        <v>10</v>
      </c>
      <c r="K37">
        <f>'WHL Raw'!AE37</f>
        <v>14</v>
      </c>
      <c r="L37" s="1">
        <f t="shared" si="1"/>
        <v>1.5660072036331367</v>
      </c>
      <c r="M37" s="1">
        <f t="shared" si="2"/>
        <v>2.1924100850863915</v>
      </c>
      <c r="V37">
        <f>'WHL Raw'!J37</f>
        <v>4</v>
      </c>
      <c r="W37" s="1">
        <f t="shared" si="3"/>
        <v>0.62640288145325473</v>
      </c>
      <c r="AG37">
        <f>'WHL Raw'!X37</f>
        <v>13.46</v>
      </c>
      <c r="AH37">
        <f>'WHL Raw'!Y37</f>
        <v>13.22</v>
      </c>
      <c r="AI37">
        <f>'WHL Raw'!Z37</f>
        <v>49.85</v>
      </c>
      <c r="AJ37">
        <f>'WHL Raw'!AA37</f>
        <v>47.68</v>
      </c>
    </row>
    <row r="38" spans="1:36" x14ac:dyDescent="0.2">
      <c r="A38" t="str">
        <f>'WHL Raw'!B38</f>
        <v>Beck Malenstyn</v>
      </c>
      <c r="B38" t="s">
        <v>1750</v>
      </c>
      <c r="C38" t="str">
        <f>'WHL Raw'!C38</f>
        <v>LW</v>
      </c>
      <c r="D38" t="str">
        <f t="shared" si="0"/>
        <v>F</v>
      </c>
      <c r="E38" t="str">
        <f>IF(ISNUMBER(SEARCH("/",'WHL Raw'!D38))=TRUE,"Multiple",'WHL Raw'!D38)</f>
        <v>Multiple</v>
      </c>
      <c r="F38" s="2">
        <f ca="1">ROUNDDOWN('WHL Raw'!E38+((TODAY()-42993)/365),0)</f>
        <v>20</v>
      </c>
      <c r="G38">
        <f>'WHL Raw'!F38</f>
        <v>42</v>
      </c>
      <c r="H38" s="1">
        <f>'WHL Raw'!R38</f>
        <v>13.16</v>
      </c>
      <c r="I38" s="1">
        <f>'WHL Raw'!Q38</f>
        <v>552.67999999999995</v>
      </c>
      <c r="J38">
        <f>'WHL Raw'!AD38</f>
        <v>30</v>
      </c>
      <c r="K38">
        <f>'WHL Raw'!AE38</f>
        <v>24</v>
      </c>
      <c r="L38" s="1">
        <f t="shared" si="1"/>
        <v>3.2568574943909678</v>
      </c>
      <c r="M38" s="1">
        <f t="shared" si="2"/>
        <v>2.6054859955127743</v>
      </c>
      <c r="V38">
        <f>'WHL Raw'!J38</f>
        <v>19</v>
      </c>
      <c r="W38" s="1">
        <f t="shared" si="3"/>
        <v>2.0626764131142798</v>
      </c>
      <c r="AG38">
        <f>'WHL Raw'!X38</f>
        <v>14.89</v>
      </c>
      <c r="AH38">
        <f>'WHL Raw'!Y38</f>
        <v>13.81</v>
      </c>
      <c r="AI38">
        <f>'WHL Raw'!Z38</f>
        <v>56.9</v>
      </c>
      <c r="AJ38">
        <f>'WHL Raw'!AA38</f>
        <v>49.41</v>
      </c>
    </row>
    <row r="39" spans="1:36" x14ac:dyDescent="0.2">
      <c r="A39" t="str">
        <f>'WHL Raw'!B39</f>
        <v>Ben King</v>
      </c>
      <c r="B39" t="s">
        <v>1750</v>
      </c>
      <c r="C39" t="str">
        <f>'WHL Raw'!C39</f>
        <v>RW</v>
      </c>
      <c r="D39" t="str">
        <f t="shared" si="0"/>
        <v>F</v>
      </c>
      <c r="E39" t="str">
        <f>IF(ISNUMBER(SEARCH("/",'WHL Raw'!D39))=TRUE,"Multiple",'WHL Raw'!D39)</f>
        <v>SC</v>
      </c>
      <c r="F39" s="2">
        <f ca="1">ROUNDDOWN('WHL Raw'!E39+((TODAY()-42993)/365),0)</f>
        <v>16</v>
      </c>
      <c r="G39">
        <f>'WHL Raw'!F39</f>
        <v>7</v>
      </c>
      <c r="H39" s="1">
        <f>'WHL Raw'!R39</f>
        <v>6.06</v>
      </c>
      <c r="I39" s="1">
        <f>'WHL Raw'!Q39</f>
        <v>42.45</v>
      </c>
      <c r="J39">
        <f>'WHL Raw'!AD39</f>
        <v>1</v>
      </c>
      <c r="K39">
        <f>'WHL Raw'!AE39</f>
        <v>0</v>
      </c>
      <c r="L39" s="1">
        <f t="shared" si="1"/>
        <v>1.4134275618374557</v>
      </c>
      <c r="M39" s="1">
        <f t="shared" si="2"/>
        <v>0</v>
      </c>
      <c r="V39">
        <f>'WHL Raw'!J39</f>
        <v>0</v>
      </c>
      <c r="W39" s="1">
        <f t="shared" si="3"/>
        <v>0</v>
      </c>
      <c r="AG39">
        <f>'WHL Raw'!X39</f>
        <v>12.99</v>
      </c>
      <c r="AH39">
        <f>'WHL Raw'!Y39</f>
        <v>11.9</v>
      </c>
      <c r="AI39">
        <f>'WHL Raw'!Z39</f>
        <v>61.94</v>
      </c>
      <c r="AJ39">
        <f>'WHL Raw'!AA39</f>
        <v>35.44</v>
      </c>
    </row>
    <row r="40" spans="1:36" x14ac:dyDescent="0.2">
      <c r="A40" t="str">
        <f>'WHL Raw'!B40</f>
        <v>Ben McCartney</v>
      </c>
      <c r="B40" t="s">
        <v>1750</v>
      </c>
      <c r="C40" t="str">
        <f>'WHL Raw'!C40</f>
        <v>LW</v>
      </c>
      <c r="D40" t="str">
        <f t="shared" si="0"/>
        <v>F</v>
      </c>
      <c r="E40" t="str">
        <f>IF(ISNUMBER(SEARCH("/",'WHL Raw'!D40))=TRUE,"Multiple",'WHL Raw'!D40)</f>
        <v>BDN</v>
      </c>
      <c r="F40" s="2">
        <f ca="1">ROUNDDOWN('WHL Raw'!E40+((TODAY()-42993)/365),0)</f>
        <v>16</v>
      </c>
      <c r="G40">
        <f>'WHL Raw'!F40</f>
        <v>51</v>
      </c>
      <c r="H40" s="1">
        <f>'WHL Raw'!R40</f>
        <v>8.9600000000000009</v>
      </c>
      <c r="I40" s="1">
        <f>'WHL Raw'!Q40</f>
        <v>456.74</v>
      </c>
      <c r="J40">
        <f>'WHL Raw'!AD40</f>
        <v>16</v>
      </c>
      <c r="K40">
        <f>'WHL Raw'!AE40</f>
        <v>17</v>
      </c>
      <c r="L40" s="1">
        <f t="shared" si="1"/>
        <v>2.1018522573017471</v>
      </c>
      <c r="M40" s="1">
        <f t="shared" si="2"/>
        <v>2.233218023383106</v>
      </c>
      <c r="V40">
        <f>'WHL Raw'!J40</f>
        <v>7</v>
      </c>
      <c r="W40" s="1">
        <f t="shared" si="3"/>
        <v>0.91956036256951434</v>
      </c>
      <c r="AG40">
        <f>'WHL Raw'!X40</f>
        <v>12.36</v>
      </c>
      <c r="AH40">
        <f>'WHL Raw'!Y40</f>
        <v>12.92</v>
      </c>
      <c r="AI40">
        <f>'WHL Raw'!Z40</f>
        <v>51.52</v>
      </c>
      <c r="AJ40">
        <f>'WHL Raw'!AA40</f>
        <v>50.31</v>
      </c>
    </row>
    <row r="41" spans="1:36" x14ac:dyDescent="0.2">
      <c r="A41" t="str">
        <f>'WHL Raw'!B41</f>
        <v>Benjamin Coppinger</v>
      </c>
      <c r="B41" t="s">
        <v>1750</v>
      </c>
      <c r="C41" t="str">
        <f>'WHL Raw'!C41</f>
        <v>RW</v>
      </c>
      <c r="D41" t="str">
        <f t="shared" si="0"/>
        <v>F</v>
      </c>
      <c r="E41" t="str">
        <f>IF(ISNUMBER(SEARCH("/",'WHL Raw'!D41))=TRUE,"Multiple",'WHL Raw'!D41)</f>
        <v>PG</v>
      </c>
      <c r="F41" s="2">
        <f ca="1">ROUNDDOWN('WHL Raw'!E41+((TODAY()-42993)/365),0)</f>
        <v>18</v>
      </c>
      <c r="G41">
        <f>'WHL Raw'!F41</f>
        <v>18</v>
      </c>
      <c r="H41" s="1">
        <f>'WHL Raw'!R41</f>
        <v>7.77</v>
      </c>
      <c r="I41" s="1">
        <f>'WHL Raw'!Q41</f>
        <v>139.9</v>
      </c>
      <c r="J41">
        <f>'WHL Raw'!AD41</f>
        <v>4</v>
      </c>
      <c r="K41">
        <f>'WHL Raw'!AE41</f>
        <v>5</v>
      </c>
      <c r="L41" s="1">
        <f t="shared" si="1"/>
        <v>1.7155110793423873</v>
      </c>
      <c r="M41" s="1">
        <f t="shared" si="2"/>
        <v>2.1443888491779841</v>
      </c>
      <c r="V41">
        <f>'WHL Raw'!J41</f>
        <v>3</v>
      </c>
      <c r="W41" s="1">
        <f t="shared" si="3"/>
        <v>1.2866333095067903</v>
      </c>
      <c r="AG41">
        <f>'WHL Raw'!X41</f>
        <v>11.75</v>
      </c>
      <c r="AH41">
        <f>'WHL Raw'!Y41</f>
        <v>12.81</v>
      </c>
      <c r="AI41">
        <f>'WHL Raw'!Z41</f>
        <v>40.49</v>
      </c>
      <c r="AJ41">
        <f>'WHL Raw'!AA41</f>
        <v>51.59</v>
      </c>
    </row>
    <row r="42" spans="1:36" x14ac:dyDescent="0.2">
      <c r="A42" t="str">
        <f>'WHL Raw'!B42</f>
        <v>Blake Allan</v>
      </c>
      <c r="B42" t="s">
        <v>1750</v>
      </c>
      <c r="C42" t="str">
        <f>'WHL Raw'!C42</f>
        <v>LW</v>
      </c>
      <c r="D42" t="str">
        <f t="shared" si="0"/>
        <v>F</v>
      </c>
      <c r="E42" t="str">
        <f>IF(ISNUMBER(SEARCH("/",'WHL Raw'!D42))=TRUE,"Multiple",'WHL Raw'!D42)</f>
        <v>KTN</v>
      </c>
      <c r="F42" s="2">
        <f ca="1">ROUNDDOWN('WHL Raw'!E42+((TODAY()-42993)/365),0)</f>
        <v>17</v>
      </c>
      <c r="G42">
        <f>'WHL Raw'!F42</f>
        <v>4</v>
      </c>
      <c r="H42" s="1">
        <f>'WHL Raw'!R42</f>
        <v>11.2</v>
      </c>
      <c r="I42" s="1">
        <f>'WHL Raw'!Q42</f>
        <v>44.78</v>
      </c>
      <c r="J42">
        <f>'WHL Raw'!AD42</f>
        <v>2</v>
      </c>
      <c r="K42">
        <f>'WHL Raw'!AE42</f>
        <v>1</v>
      </c>
      <c r="L42" s="1">
        <f t="shared" si="1"/>
        <v>2.6797677534613666</v>
      </c>
      <c r="M42" s="1">
        <f t="shared" si="2"/>
        <v>1.3398838767306833</v>
      </c>
      <c r="V42">
        <f>'WHL Raw'!J42</f>
        <v>2</v>
      </c>
      <c r="W42" s="1">
        <f t="shared" si="3"/>
        <v>2.6797677534613666</v>
      </c>
      <c r="AG42">
        <f>'WHL Raw'!X42</f>
        <v>12.71</v>
      </c>
      <c r="AH42">
        <f>'WHL Raw'!Y42</f>
        <v>11.72</v>
      </c>
      <c r="AI42">
        <f>'WHL Raw'!Z42</f>
        <v>47.79</v>
      </c>
      <c r="AJ42">
        <f>'WHL Raw'!AA42</f>
        <v>38.39</v>
      </c>
    </row>
    <row r="43" spans="1:36" x14ac:dyDescent="0.2">
      <c r="A43" t="str">
        <f>'WHL Raw'!B43</f>
        <v>Blake Bargar</v>
      </c>
      <c r="B43" t="s">
        <v>1750</v>
      </c>
      <c r="C43" t="str">
        <f>'WHL Raw'!C43</f>
        <v>RW</v>
      </c>
      <c r="D43" t="str">
        <f t="shared" si="0"/>
        <v>F</v>
      </c>
      <c r="E43" t="str">
        <f>IF(ISNUMBER(SEARCH("/",'WHL Raw'!D43))=TRUE,"Multiple",'WHL Raw'!D43)</f>
        <v>SEA</v>
      </c>
      <c r="F43" s="2">
        <f ca="1">ROUNDDOWN('WHL Raw'!E43+((TODAY()-42993)/365),0)</f>
        <v>20</v>
      </c>
      <c r="G43">
        <f>'WHL Raw'!F43</f>
        <v>58</v>
      </c>
      <c r="H43" s="1">
        <f>'WHL Raw'!R43</f>
        <v>12.78</v>
      </c>
      <c r="I43" s="1">
        <f>'WHL Raw'!Q43</f>
        <v>741.1</v>
      </c>
      <c r="J43">
        <f>'WHL Raw'!AD43</f>
        <v>33</v>
      </c>
      <c r="K43">
        <f>'WHL Raw'!AE43</f>
        <v>40</v>
      </c>
      <c r="L43" s="1">
        <f t="shared" si="1"/>
        <v>2.6717042234516257</v>
      </c>
      <c r="M43" s="1">
        <f t="shared" si="2"/>
        <v>3.2384293617595463</v>
      </c>
      <c r="V43">
        <f>'WHL Raw'!J43</f>
        <v>18</v>
      </c>
      <c r="W43" s="1">
        <f t="shared" si="3"/>
        <v>1.4572932127917959</v>
      </c>
      <c r="AG43">
        <f>'WHL Raw'!X43</f>
        <v>14.31</v>
      </c>
      <c r="AH43">
        <f>'WHL Raw'!Y43</f>
        <v>13.63</v>
      </c>
      <c r="AI43">
        <f>'WHL Raw'!Z43</f>
        <v>49.76</v>
      </c>
      <c r="AJ43">
        <f>'WHL Raw'!AA43</f>
        <v>52.02</v>
      </c>
    </row>
    <row r="44" spans="1:36" x14ac:dyDescent="0.2">
      <c r="A44" t="str">
        <f>'WHL Raw'!B44</f>
        <v>Blake Stevenson</v>
      </c>
      <c r="B44" t="s">
        <v>1750</v>
      </c>
      <c r="C44" t="str">
        <f>'WHL Raw'!C44</f>
        <v>RW</v>
      </c>
      <c r="D44" t="str">
        <f t="shared" si="0"/>
        <v>F</v>
      </c>
      <c r="E44" t="str">
        <f>IF(ISNUMBER(SEARCH("/",'WHL Raw'!D44))=TRUE,"Multiple",'WHL Raw'!D44)</f>
        <v>TC</v>
      </c>
      <c r="F44" s="2">
        <f ca="1">ROUNDDOWN('WHL Raw'!E44+((TODAY()-42993)/365),0)</f>
        <v>17</v>
      </c>
      <c r="G44">
        <f>'WHL Raw'!F44</f>
        <v>5</v>
      </c>
      <c r="H44" s="1">
        <f>'WHL Raw'!R44</f>
        <v>9.64</v>
      </c>
      <c r="I44" s="1">
        <f>'WHL Raw'!Q44</f>
        <v>48.19</v>
      </c>
      <c r="J44">
        <f>'WHL Raw'!AD44</f>
        <v>0</v>
      </c>
      <c r="K44">
        <f>'WHL Raw'!AE44</f>
        <v>3</v>
      </c>
      <c r="L44" s="1">
        <f t="shared" si="1"/>
        <v>0</v>
      </c>
      <c r="M44" s="1">
        <f t="shared" si="2"/>
        <v>3.7352147748495539</v>
      </c>
      <c r="V44">
        <f>'WHL Raw'!J44</f>
        <v>0</v>
      </c>
      <c r="W44" s="1">
        <f t="shared" si="3"/>
        <v>0</v>
      </c>
      <c r="AG44">
        <f>'WHL Raw'!X44</f>
        <v>10.36</v>
      </c>
      <c r="AH44">
        <f>'WHL Raw'!Y44</f>
        <v>12.81</v>
      </c>
      <c r="AI44">
        <f>'WHL Raw'!Z44</f>
        <v>44.43</v>
      </c>
      <c r="AJ44">
        <f>'WHL Raw'!AA44</f>
        <v>48.95</v>
      </c>
    </row>
    <row r="45" spans="1:36" x14ac:dyDescent="0.2">
      <c r="A45" t="str">
        <f>'WHL Raw'!B45</f>
        <v>Bobby Russell</v>
      </c>
      <c r="B45" t="s">
        <v>1750</v>
      </c>
      <c r="C45" t="str">
        <f>'WHL Raw'!C45</f>
        <v>D</v>
      </c>
      <c r="D45" t="str">
        <f t="shared" si="0"/>
        <v>D</v>
      </c>
      <c r="E45" t="str">
        <f>IF(ISNUMBER(SEARCH("/",'WHL Raw'!D45))=TRUE,"Multiple",'WHL Raw'!D45)</f>
        <v>KTN</v>
      </c>
      <c r="F45" s="2">
        <f ca="1">ROUNDDOWN('WHL Raw'!E45+((TODAY()-42993)/365),0)</f>
        <v>18</v>
      </c>
      <c r="G45">
        <f>'WHL Raw'!F45</f>
        <v>41</v>
      </c>
      <c r="H45" s="1">
        <f>'WHL Raw'!R45</f>
        <v>12.44</v>
      </c>
      <c r="I45" s="1">
        <f>'WHL Raw'!Q45</f>
        <v>510.02</v>
      </c>
      <c r="J45">
        <f>'WHL Raw'!AD45</f>
        <v>19</v>
      </c>
      <c r="K45">
        <f>'WHL Raw'!AE45</f>
        <v>28</v>
      </c>
      <c r="L45" s="1">
        <f t="shared" si="1"/>
        <v>2.235206462491667</v>
      </c>
      <c r="M45" s="1">
        <f t="shared" si="2"/>
        <v>3.2939884710403518</v>
      </c>
      <c r="V45">
        <f>'WHL Raw'!J45</f>
        <v>3</v>
      </c>
      <c r="W45" s="1">
        <f t="shared" si="3"/>
        <v>0.35292733618289485</v>
      </c>
      <c r="AG45">
        <f>'WHL Raw'!X45</f>
        <v>12.9</v>
      </c>
      <c r="AH45">
        <f>'WHL Raw'!Y45</f>
        <v>13.07</v>
      </c>
      <c r="AI45">
        <f>'WHL Raw'!Z45</f>
        <v>44.62</v>
      </c>
      <c r="AJ45">
        <f>'WHL Raw'!AA45</f>
        <v>47.81</v>
      </c>
    </row>
    <row r="46" spans="1:36" x14ac:dyDescent="0.2">
      <c r="A46" t="str">
        <f>'WHL Raw'!B46</f>
        <v>Bowen Byram</v>
      </c>
      <c r="B46" t="s">
        <v>1750</v>
      </c>
      <c r="C46" t="str">
        <f>'WHL Raw'!C46</f>
        <v>D</v>
      </c>
      <c r="D46" t="str">
        <f t="shared" si="0"/>
        <v>D</v>
      </c>
      <c r="E46" t="str">
        <f>IF(ISNUMBER(SEARCH("/",'WHL Raw'!D46))=TRUE,"Multiple",'WHL Raw'!D46)</f>
        <v>VAN</v>
      </c>
      <c r="F46" s="2">
        <f ca="1">ROUNDDOWN('WHL Raw'!E46+((TODAY()-42993)/365),0)</f>
        <v>16</v>
      </c>
      <c r="G46">
        <f>'WHL Raw'!F46</f>
        <v>60</v>
      </c>
      <c r="H46" s="1">
        <f>'WHL Raw'!R46</f>
        <v>15.9</v>
      </c>
      <c r="I46" s="1">
        <f>'WHL Raw'!Q46</f>
        <v>954.03</v>
      </c>
      <c r="J46">
        <f>'WHL Raw'!AD46</f>
        <v>49</v>
      </c>
      <c r="K46">
        <f>'WHL Raw'!AE46</f>
        <v>50</v>
      </c>
      <c r="L46" s="1">
        <f t="shared" si="1"/>
        <v>3.0816640986132513</v>
      </c>
      <c r="M46" s="1">
        <f t="shared" si="2"/>
        <v>3.1445552026665831</v>
      </c>
      <c r="V46">
        <f>'WHL Raw'!J46</f>
        <v>13</v>
      </c>
      <c r="W46" s="1">
        <f t="shared" si="3"/>
        <v>0.81758435269331153</v>
      </c>
      <c r="AG46">
        <f>'WHL Raw'!X46</f>
        <v>13.46</v>
      </c>
      <c r="AH46">
        <f>'WHL Raw'!Y46</f>
        <v>13.58</v>
      </c>
      <c r="AI46">
        <f>'WHL Raw'!Z46</f>
        <v>48.15</v>
      </c>
      <c r="AJ46">
        <f>'WHL Raw'!AA46</f>
        <v>50.68</v>
      </c>
    </row>
    <row r="47" spans="1:36" x14ac:dyDescent="0.2">
      <c r="A47" t="str">
        <f>'WHL Raw'!B47</f>
        <v>Brad Ginnell</v>
      </c>
      <c r="B47" t="s">
        <v>1750</v>
      </c>
      <c r="C47" t="str">
        <f>'WHL Raw'!C47</f>
        <v>C</v>
      </c>
      <c r="D47" t="str">
        <f t="shared" si="0"/>
        <v>F</v>
      </c>
      <c r="E47" t="str">
        <f>IF(ISNUMBER(SEARCH("/",'WHL Raw'!D47))=TRUE,"Multiple",'WHL Raw'!D47)</f>
        <v>Multiple</v>
      </c>
      <c r="F47" s="2">
        <f ca="1">ROUNDDOWN('WHL Raw'!E47+((TODAY()-42993)/365),0)</f>
        <v>17</v>
      </c>
      <c r="G47">
        <f>'WHL Raw'!F47</f>
        <v>61</v>
      </c>
      <c r="H47" s="1">
        <f>'WHL Raw'!R47</f>
        <v>10.77</v>
      </c>
      <c r="I47" s="1">
        <f>'WHL Raw'!Q47</f>
        <v>657.12</v>
      </c>
      <c r="J47">
        <f>'WHL Raw'!AD47</f>
        <v>22</v>
      </c>
      <c r="K47">
        <f>'WHL Raw'!AE47</f>
        <v>30</v>
      </c>
      <c r="L47" s="1">
        <f t="shared" si="1"/>
        <v>2.0087655222790355</v>
      </c>
      <c r="M47" s="1">
        <f t="shared" si="2"/>
        <v>2.7392257121986852</v>
      </c>
      <c r="V47">
        <f>'WHL Raw'!J47</f>
        <v>11</v>
      </c>
      <c r="W47" s="1">
        <f t="shared" si="3"/>
        <v>1.0043827611395177</v>
      </c>
      <c r="AG47">
        <f>'WHL Raw'!X47</f>
        <v>13.03</v>
      </c>
      <c r="AH47">
        <f>'WHL Raw'!Y47</f>
        <v>13.38</v>
      </c>
      <c r="AI47">
        <f>'WHL Raw'!Z47</f>
        <v>46.94</v>
      </c>
      <c r="AJ47">
        <f>'WHL Raw'!AA47</f>
        <v>50.41</v>
      </c>
    </row>
    <row r="48" spans="1:36" x14ac:dyDescent="0.2">
      <c r="A48" t="str">
        <f>'WHL Raw'!B48</f>
        <v>Brad Morrison</v>
      </c>
      <c r="B48" t="s">
        <v>1750</v>
      </c>
      <c r="C48" t="str">
        <f>'WHL Raw'!C48</f>
        <v>C</v>
      </c>
      <c r="D48" t="str">
        <f t="shared" si="0"/>
        <v>F</v>
      </c>
      <c r="E48" t="str">
        <f>IF(ISNUMBER(SEARCH("/",'WHL Raw'!D48))=TRUE,"Multiple",'WHL Raw'!D48)</f>
        <v>Multiple</v>
      </c>
      <c r="F48" s="2">
        <f ca="1">ROUNDDOWN('WHL Raw'!E48+((TODAY()-42993)/365),0)</f>
        <v>21</v>
      </c>
      <c r="G48">
        <f>'WHL Raw'!F48</f>
        <v>74</v>
      </c>
      <c r="H48" s="1">
        <f>'WHL Raw'!R48</f>
        <v>14.13</v>
      </c>
      <c r="I48" s="1">
        <f>'WHL Raw'!Q48</f>
        <v>1045.3699999999999</v>
      </c>
      <c r="J48">
        <f>'WHL Raw'!AD48</f>
        <v>56</v>
      </c>
      <c r="K48">
        <f>'WHL Raw'!AE48</f>
        <v>53</v>
      </c>
      <c r="L48" s="1">
        <f t="shared" si="1"/>
        <v>3.2141729722490604</v>
      </c>
      <c r="M48" s="1">
        <f t="shared" si="2"/>
        <v>3.0419851344500035</v>
      </c>
      <c r="V48">
        <f>'WHL Raw'!J48</f>
        <v>38</v>
      </c>
      <c r="W48" s="1">
        <f t="shared" si="3"/>
        <v>2.1810459454547195</v>
      </c>
      <c r="AG48">
        <f>'WHL Raw'!X48</f>
        <v>13.79</v>
      </c>
      <c r="AH48">
        <f>'WHL Raw'!Y48</f>
        <v>14.18</v>
      </c>
      <c r="AI48">
        <f>'WHL Raw'!Z48</f>
        <v>50.87</v>
      </c>
      <c r="AJ48">
        <f>'WHL Raw'!AA48</f>
        <v>50.25</v>
      </c>
    </row>
    <row r="49" spans="1:36" x14ac:dyDescent="0.2">
      <c r="A49" t="str">
        <f>'WHL Raw'!B49</f>
        <v>Braden Schneider</v>
      </c>
      <c r="B49" t="s">
        <v>1750</v>
      </c>
      <c r="C49" t="str">
        <f>'WHL Raw'!C49</f>
        <v>D</v>
      </c>
      <c r="D49" t="str">
        <f t="shared" si="0"/>
        <v>D</v>
      </c>
      <c r="E49" t="str">
        <f>IF(ISNUMBER(SEARCH("/",'WHL Raw'!D49))=TRUE,"Multiple",'WHL Raw'!D49)</f>
        <v>BDN</v>
      </c>
      <c r="F49" s="2">
        <f ca="1">ROUNDDOWN('WHL Raw'!E49+((TODAY()-42993)/365),0)</f>
        <v>16</v>
      </c>
      <c r="G49">
        <f>'WHL Raw'!F49</f>
        <v>66</v>
      </c>
      <c r="H49" s="1">
        <f>'WHL Raw'!R49</f>
        <v>14.95</v>
      </c>
      <c r="I49" s="1">
        <f>'WHL Raw'!Q49</f>
        <v>986.75</v>
      </c>
      <c r="J49">
        <f>'WHL Raw'!AD49</f>
        <v>53</v>
      </c>
      <c r="K49">
        <f>'WHL Raw'!AE49</f>
        <v>52</v>
      </c>
      <c r="L49" s="1">
        <f t="shared" si="1"/>
        <v>3.2227007854066381</v>
      </c>
      <c r="M49" s="1">
        <f t="shared" si="2"/>
        <v>3.1618951102102866</v>
      </c>
      <c r="V49">
        <f>'WHL Raw'!J49</f>
        <v>4</v>
      </c>
      <c r="W49" s="1">
        <f t="shared" si="3"/>
        <v>0.24322270078540664</v>
      </c>
      <c r="AG49">
        <f>'WHL Raw'!X49</f>
        <v>14.09</v>
      </c>
      <c r="AH49">
        <f>'WHL Raw'!Y49</f>
        <v>14.15</v>
      </c>
      <c r="AI49">
        <f>'WHL Raw'!Z49</f>
        <v>51.13</v>
      </c>
      <c r="AJ49">
        <f>'WHL Raw'!AA49</f>
        <v>51.71</v>
      </c>
    </row>
    <row r="50" spans="1:36" x14ac:dyDescent="0.2">
      <c r="A50" t="str">
        <f>'WHL Raw'!B50</f>
        <v>Bradly Goethals</v>
      </c>
      <c r="B50" t="s">
        <v>1750</v>
      </c>
      <c r="C50" t="str">
        <f>'WHL Raw'!C50</f>
        <v>C</v>
      </c>
      <c r="D50" t="str">
        <f t="shared" si="0"/>
        <v>F</v>
      </c>
      <c r="E50" t="str">
        <f>IF(ISNUMBER(SEARCH("/",'WHL Raw'!D50))=TRUE,"Multiple",'WHL Raw'!D50)</f>
        <v>SAS</v>
      </c>
      <c r="F50" s="2">
        <f ca="1">ROUNDDOWN('WHL Raw'!E50+((TODAY()-42993)/365),0)</f>
        <v>19</v>
      </c>
      <c r="G50">
        <f>'WHL Raw'!F50</f>
        <v>69</v>
      </c>
      <c r="H50" s="1">
        <f>'WHL Raw'!R50</f>
        <v>12.21</v>
      </c>
      <c r="I50" s="1">
        <f>'WHL Raw'!Q50</f>
        <v>842.18</v>
      </c>
      <c r="J50">
        <f>'WHL Raw'!AD50</f>
        <v>40</v>
      </c>
      <c r="K50">
        <f>'WHL Raw'!AE50</f>
        <v>44</v>
      </c>
      <c r="L50" s="1">
        <f t="shared" si="1"/>
        <v>2.8497470849462112</v>
      </c>
      <c r="M50" s="1">
        <f t="shared" si="2"/>
        <v>3.1347217934408325</v>
      </c>
      <c r="V50">
        <f>'WHL Raw'!J50</f>
        <v>20</v>
      </c>
      <c r="W50" s="1">
        <f t="shared" si="3"/>
        <v>1.4248735424731056</v>
      </c>
      <c r="AG50">
        <f>'WHL Raw'!X50</f>
        <v>13.72</v>
      </c>
      <c r="AH50">
        <f>'WHL Raw'!Y50</f>
        <v>13.63</v>
      </c>
      <c r="AI50">
        <f>'WHL Raw'!Z50</f>
        <v>46.42</v>
      </c>
      <c r="AJ50">
        <f>'WHL Raw'!AA50</f>
        <v>50.85</v>
      </c>
    </row>
    <row r="51" spans="1:36" x14ac:dyDescent="0.2">
      <c r="A51" t="str">
        <f>'WHL Raw'!B51</f>
        <v>Brady Pouteau</v>
      </c>
      <c r="B51" t="s">
        <v>1750</v>
      </c>
      <c r="C51" t="str">
        <f>'WHL Raw'!C51</f>
        <v>D</v>
      </c>
      <c r="D51" t="str">
        <f t="shared" si="0"/>
        <v>D</v>
      </c>
      <c r="E51" t="str">
        <f>IF(ISNUMBER(SEARCH("/",'WHL Raw'!D51))=TRUE,"Multiple",'WHL Raw'!D51)</f>
        <v>Multiple</v>
      </c>
      <c r="F51" s="2">
        <f ca="1">ROUNDDOWN('WHL Raw'!E51+((TODAY()-42993)/365),0)</f>
        <v>20</v>
      </c>
      <c r="G51">
        <f>'WHL Raw'!F51</f>
        <v>59</v>
      </c>
      <c r="H51" s="1">
        <f>'WHL Raw'!R51</f>
        <v>14.46</v>
      </c>
      <c r="I51" s="1">
        <f>'WHL Raw'!Q51</f>
        <v>852.93</v>
      </c>
      <c r="J51">
        <f>'WHL Raw'!AD51</f>
        <v>36</v>
      </c>
      <c r="K51">
        <f>'WHL Raw'!AE51</f>
        <v>43</v>
      </c>
      <c r="L51" s="1">
        <f t="shared" si="1"/>
        <v>2.5324469768914217</v>
      </c>
      <c r="M51" s="1">
        <f t="shared" si="2"/>
        <v>3.0248672223980866</v>
      </c>
      <c r="V51">
        <f>'WHL Raw'!J51</f>
        <v>8</v>
      </c>
      <c r="W51" s="1">
        <f t="shared" si="3"/>
        <v>0.56276599486476031</v>
      </c>
      <c r="AG51">
        <f>'WHL Raw'!X51</f>
        <v>13.75</v>
      </c>
      <c r="AH51">
        <f>'WHL Raw'!Y51</f>
        <v>13.72</v>
      </c>
      <c r="AI51">
        <f>'WHL Raw'!Z51</f>
        <v>50.88</v>
      </c>
      <c r="AJ51">
        <f>'WHL Raw'!AA51</f>
        <v>49.45</v>
      </c>
    </row>
    <row r="52" spans="1:36" x14ac:dyDescent="0.2">
      <c r="A52" t="str">
        <f>'WHL Raw'!B52</f>
        <v>Brady Reagan</v>
      </c>
      <c r="B52" t="s">
        <v>1750</v>
      </c>
      <c r="C52" t="str">
        <f>'WHL Raw'!C52</f>
        <v>D</v>
      </c>
      <c r="D52" t="str">
        <f t="shared" si="0"/>
        <v>D</v>
      </c>
      <c r="E52" t="str">
        <f>IF(ISNUMBER(SEARCH("/",'WHL Raw'!D52))=TRUE,"Multiple",'WHL Raw'!D52)</f>
        <v>Multiple</v>
      </c>
      <c r="F52" s="2">
        <f ca="1">ROUNDDOWN('WHL Raw'!E52+((TODAY()-42993)/365),0)</f>
        <v>20</v>
      </c>
      <c r="G52">
        <f>'WHL Raw'!F52</f>
        <v>66</v>
      </c>
      <c r="H52" s="1">
        <f>'WHL Raw'!R52</f>
        <v>13.71</v>
      </c>
      <c r="I52" s="1">
        <f>'WHL Raw'!Q52</f>
        <v>904.54</v>
      </c>
      <c r="J52">
        <f>'WHL Raw'!AD52</f>
        <v>38</v>
      </c>
      <c r="K52">
        <f>'WHL Raw'!AE52</f>
        <v>40</v>
      </c>
      <c r="L52" s="1">
        <f t="shared" si="1"/>
        <v>2.5206182147832048</v>
      </c>
      <c r="M52" s="1">
        <f t="shared" si="2"/>
        <v>2.6532823313507423</v>
      </c>
      <c r="V52">
        <f>'WHL Raw'!J52</f>
        <v>7</v>
      </c>
      <c r="W52" s="1">
        <f t="shared" si="3"/>
        <v>0.46432440798637986</v>
      </c>
      <c r="AG52">
        <f>'WHL Raw'!X52</f>
        <v>12.63</v>
      </c>
      <c r="AH52">
        <f>'WHL Raw'!Y52</f>
        <v>13.51</v>
      </c>
      <c r="AI52">
        <f>'WHL Raw'!Z52</f>
        <v>49.89</v>
      </c>
      <c r="AJ52">
        <f>'WHL Raw'!AA52</f>
        <v>48.2</v>
      </c>
    </row>
    <row r="53" spans="1:36" x14ac:dyDescent="0.2">
      <c r="A53" t="str">
        <f>'WHL Raw'!B53</f>
        <v>Branden Klatt</v>
      </c>
      <c r="B53" t="s">
        <v>1750</v>
      </c>
      <c r="C53" t="str">
        <f>'WHL Raw'!C53</f>
        <v>LW</v>
      </c>
      <c r="D53" t="str">
        <f t="shared" si="0"/>
        <v>F</v>
      </c>
      <c r="E53" t="str">
        <f>IF(ISNUMBER(SEARCH("/",'WHL Raw'!D53))=TRUE,"Multiple",'WHL Raw'!D53)</f>
        <v>MJ</v>
      </c>
      <c r="F53" s="2">
        <f ca="1">ROUNDDOWN('WHL Raw'!E53+((TODAY()-42993)/365),0)</f>
        <v>19</v>
      </c>
      <c r="G53">
        <f>'WHL Raw'!F53</f>
        <v>69</v>
      </c>
      <c r="H53" s="1">
        <f>'WHL Raw'!R53</f>
        <v>8.83</v>
      </c>
      <c r="I53" s="1">
        <f>'WHL Raw'!Q53</f>
        <v>609.29999999999995</v>
      </c>
      <c r="J53">
        <f>'WHL Raw'!AD53</f>
        <v>25</v>
      </c>
      <c r="K53">
        <f>'WHL Raw'!AE53</f>
        <v>21</v>
      </c>
      <c r="L53" s="1">
        <f t="shared" si="1"/>
        <v>2.4618414574101428</v>
      </c>
      <c r="M53" s="1">
        <f t="shared" si="2"/>
        <v>2.0679468242245198</v>
      </c>
      <c r="V53">
        <f>'WHL Raw'!J53</f>
        <v>11</v>
      </c>
      <c r="W53" s="1">
        <f t="shared" si="3"/>
        <v>1.0832102412604629</v>
      </c>
      <c r="AG53">
        <f>'WHL Raw'!X53</f>
        <v>13.38</v>
      </c>
      <c r="AH53">
        <f>'WHL Raw'!Y53</f>
        <v>12.9</v>
      </c>
      <c r="AI53">
        <f>'WHL Raw'!Z53</f>
        <v>59.15</v>
      </c>
      <c r="AJ53">
        <f>'WHL Raw'!AA53</f>
        <v>49.19</v>
      </c>
    </row>
    <row r="54" spans="1:36" x14ac:dyDescent="0.2">
      <c r="A54" t="str">
        <f>'WHL Raw'!B54</f>
        <v>Brandon Cutler</v>
      </c>
      <c r="B54" t="s">
        <v>1750</v>
      </c>
      <c r="C54" t="str">
        <f>'WHL Raw'!C54</f>
        <v>LW</v>
      </c>
      <c r="D54" t="str">
        <f t="shared" si="0"/>
        <v>F</v>
      </c>
      <c r="E54" t="str">
        <f>IF(ISNUMBER(SEARCH("/",'WHL Raw'!D54))=TRUE,"Multiple",'WHL Raw'!D54)</f>
        <v>RD</v>
      </c>
      <c r="F54" s="2">
        <f ca="1">ROUNDDOWN('WHL Raw'!E54+((TODAY()-42993)/365),0)</f>
        <v>18</v>
      </c>
      <c r="G54">
        <f>'WHL Raw'!F54</f>
        <v>68</v>
      </c>
      <c r="H54" s="1">
        <f>'WHL Raw'!R54</f>
        <v>10.25</v>
      </c>
      <c r="I54" s="1">
        <f>'WHL Raw'!Q54</f>
        <v>696.79</v>
      </c>
      <c r="J54">
        <f>'WHL Raw'!AD54</f>
        <v>18</v>
      </c>
      <c r="K54">
        <f>'WHL Raw'!AE54</f>
        <v>31</v>
      </c>
      <c r="L54" s="1">
        <f t="shared" si="1"/>
        <v>1.5499648387606022</v>
      </c>
      <c r="M54" s="1">
        <f t="shared" si="2"/>
        <v>2.6693838889765926</v>
      </c>
      <c r="V54">
        <f>'WHL Raw'!J54</f>
        <v>10</v>
      </c>
      <c r="W54" s="1">
        <f t="shared" si="3"/>
        <v>0.86109157708922346</v>
      </c>
      <c r="AG54">
        <f>'WHL Raw'!X54</f>
        <v>13.08</v>
      </c>
      <c r="AH54">
        <f>'WHL Raw'!Y54</f>
        <v>13.81</v>
      </c>
      <c r="AI54">
        <f>'WHL Raw'!Z54</f>
        <v>45.6</v>
      </c>
      <c r="AJ54">
        <f>'WHL Raw'!AA54</f>
        <v>49.34</v>
      </c>
    </row>
    <row r="55" spans="1:36" x14ac:dyDescent="0.2">
      <c r="A55" t="str">
        <f>'WHL Raw'!B55</f>
        <v>Brandon Hagel</v>
      </c>
      <c r="B55" t="s">
        <v>1750</v>
      </c>
      <c r="C55" t="str">
        <f>'WHL Raw'!C55</f>
        <v>LW</v>
      </c>
      <c r="D55" t="str">
        <f t="shared" si="0"/>
        <v>F</v>
      </c>
      <c r="E55" t="str">
        <f>IF(ISNUMBER(SEARCH("/",'WHL Raw'!D55))=TRUE,"Multiple",'WHL Raw'!D55)</f>
        <v>RD</v>
      </c>
      <c r="F55" s="2">
        <f ca="1">ROUNDDOWN('WHL Raw'!E55+((TODAY()-42993)/365),0)</f>
        <v>19</v>
      </c>
      <c r="G55">
        <f>'WHL Raw'!F55</f>
        <v>56</v>
      </c>
      <c r="H55" s="1">
        <f>'WHL Raw'!R55</f>
        <v>14.94</v>
      </c>
      <c r="I55" s="1">
        <f>'WHL Raw'!Q55</f>
        <v>836.48</v>
      </c>
      <c r="J55">
        <f>'WHL Raw'!AD55</f>
        <v>43</v>
      </c>
      <c r="K55">
        <f>'WHL Raw'!AE55</f>
        <v>36</v>
      </c>
      <c r="L55" s="1">
        <f t="shared" si="1"/>
        <v>3.0843534812547819</v>
      </c>
      <c r="M55" s="1">
        <f t="shared" si="2"/>
        <v>2.5822494261667939</v>
      </c>
      <c r="V55">
        <f>'WHL Raw'!J55</f>
        <v>31</v>
      </c>
      <c r="W55" s="1">
        <f t="shared" si="3"/>
        <v>2.223603672532517</v>
      </c>
      <c r="AG55">
        <f>'WHL Raw'!X55</f>
        <v>13.93</v>
      </c>
      <c r="AH55">
        <f>'WHL Raw'!Y55</f>
        <v>13.81</v>
      </c>
      <c r="AI55">
        <f>'WHL Raw'!Z55</f>
        <v>48.08</v>
      </c>
      <c r="AJ55">
        <f>'WHL Raw'!AA55</f>
        <v>47.62</v>
      </c>
    </row>
    <row r="56" spans="1:36" x14ac:dyDescent="0.2">
      <c r="A56" t="str">
        <f>'WHL Raw'!B56</f>
        <v>Brandon Machado</v>
      </c>
      <c r="B56" t="s">
        <v>1750</v>
      </c>
      <c r="C56" t="str">
        <f>'WHL Raw'!C56</f>
        <v>C</v>
      </c>
      <c r="D56" t="str">
        <f t="shared" si="0"/>
        <v>F</v>
      </c>
      <c r="E56" t="str">
        <f>IF(ISNUMBER(SEARCH("/",'WHL Raw'!D56))=TRUE,"Multiple",'WHL Raw'!D56)</f>
        <v>SAS</v>
      </c>
      <c r="F56" s="2">
        <f ca="1">ROUNDDOWN('WHL Raw'!E56+((TODAY()-42993)/365),0)</f>
        <v>18</v>
      </c>
      <c r="G56">
        <f>'WHL Raw'!F56</f>
        <v>60</v>
      </c>
      <c r="H56" s="1">
        <f>'WHL Raw'!R56</f>
        <v>8.58</v>
      </c>
      <c r="I56" s="1">
        <f>'WHL Raw'!Q56</f>
        <v>515.1</v>
      </c>
      <c r="J56">
        <f>'WHL Raw'!AD56</f>
        <v>12</v>
      </c>
      <c r="K56">
        <f>'WHL Raw'!AE56</f>
        <v>25</v>
      </c>
      <c r="L56" s="1">
        <f t="shared" si="1"/>
        <v>1.3977868375072802</v>
      </c>
      <c r="M56" s="1">
        <f t="shared" si="2"/>
        <v>2.9120559114734998</v>
      </c>
      <c r="V56">
        <f>'WHL Raw'!J56</f>
        <v>3</v>
      </c>
      <c r="W56" s="1">
        <f t="shared" si="3"/>
        <v>0.34944670937682004</v>
      </c>
      <c r="AG56">
        <f>'WHL Raw'!X56</f>
        <v>12.25</v>
      </c>
      <c r="AH56">
        <f>'WHL Raw'!Y56</f>
        <v>13.3</v>
      </c>
      <c r="AI56">
        <f>'WHL Raw'!Z56</f>
        <v>43.4</v>
      </c>
      <c r="AJ56">
        <f>'WHL Raw'!AA56</f>
        <v>48.08</v>
      </c>
    </row>
    <row r="57" spans="1:36" x14ac:dyDescent="0.2">
      <c r="A57" t="str">
        <f>'WHL Raw'!B57</f>
        <v>Brandon Schuldhaus</v>
      </c>
      <c r="B57" t="s">
        <v>1750</v>
      </c>
      <c r="C57" t="str">
        <f>'WHL Raw'!C57</f>
        <v>D</v>
      </c>
      <c r="D57" t="str">
        <f t="shared" si="0"/>
        <v>D</v>
      </c>
      <c r="E57" t="str">
        <f>IF(ISNUMBER(SEARCH("/",'WHL Raw'!D57))=TRUE,"Multiple",'WHL Raw'!D57)</f>
        <v>Multiple</v>
      </c>
      <c r="F57" s="2">
        <f ca="1">ROUNDDOWN('WHL Raw'!E57+((TODAY()-42993)/365),0)</f>
        <v>20</v>
      </c>
      <c r="G57">
        <f>'WHL Raw'!F57</f>
        <v>64</v>
      </c>
      <c r="H57" s="1">
        <f>'WHL Raw'!R57</f>
        <v>17.54</v>
      </c>
      <c r="I57" s="1">
        <f>'WHL Raw'!Q57</f>
        <v>1122.6099999999999</v>
      </c>
      <c r="J57">
        <f>'WHL Raw'!AD57</f>
        <v>61</v>
      </c>
      <c r="K57">
        <f>'WHL Raw'!AE57</f>
        <v>60</v>
      </c>
      <c r="L57" s="1">
        <f t="shared" si="1"/>
        <v>3.2602595736720681</v>
      </c>
      <c r="M57" s="1">
        <f t="shared" si="2"/>
        <v>3.2068126954151488</v>
      </c>
      <c r="V57">
        <f>'WHL Raw'!J57</f>
        <v>14</v>
      </c>
      <c r="W57" s="1">
        <f t="shared" si="3"/>
        <v>0.74825629559686813</v>
      </c>
      <c r="AG57">
        <f>'WHL Raw'!X57</f>
        <v>13.9</v>
      </c>
      <c r="AH57">
        <f>'WHL Raw'!Y57</f>
        <v>14.04</v>
      </c>
      <c r="AI57">
        <f>'WHL Raw'!Z57</f>
        <v>53.3</v>
      </c>
      <c r="AJ57">
        <f>'WHL Raw'!AA57</f>
        <v>49.48</v>
      </c>
    </row>
    <row r="58" spans="1:36" x14ac:dyDescent="0.2">
      <c r="A58" t="str">
        <f>'WHL Raw'!B58</f>
        <v>Brandson Hein</v>
      </c>
      <c r="B58" t="s">
        <v>1750</v>
      </c>
      <c r="C58" t="str">
        <f>'WHL Raw'!C58</f>
        <v>LW</v>
      </c>
      <c r="D58" t="str">
        <f t="shared" si="0"/>
        <v>F</v>
      </c>
      <c r="E58" t="str">
        <f>IF(ISNUMBER(SEARCH("/",'WHL Raw'!D58))=TRUE,"Multiple",'WHL Raw'!D58)</f>
        <v>EVT</v>
      </c>
      <c r="F58" s="2">
        <f ca="1">ROUNDDOWN('WHL Raw'!E58+((TODAY()-42993)/365),0)</f>
        <v>19</v>
      </c>
      <c r="G58">
        <f>'WHL Raw'!F58</f>
        <v>30</v>
      </c>
      <c r="H58" s="1">
        <f>'WHL Raw'!R58</f>
        <v>8.4</v>
      </c>
      <c r="I58" s="1">
        <f>'WHL Raw'!Q58</f>
        <v>251.94</v>
      </c>
      <c r="J58">
        <f>'WHL Raw'!AD58</f>
        <v>8</v>
      </c>
      <c r="K58">
        <f>'WHL Raw'!AE58</f>
        <v>8</v>
      </c>
      <c r="L58" s="1">
        <f t="shared" si="1"/>
        <v>1.9052155275065494</v>
      </c>
      <c r="M58" s="1">
        <f t="shared" si="2"/>
        <v>1.9052155275065494</v>
      </c>
      <c r="V58">
        <f>'WHL Raw'!J58</f>
        <v>4</v>
      </c>
      <c r="W58" s="1">
        <f t="shared" si="3"/>
        <v>0.95260776375327472</v>
      </c>
      <c r="AG58">
        <f>'WHL Raw'!X58</f>
        <v>12.35</v>
      </c>
      <c r="AH58">
        <f>'WHL Raw'!Y58</f>
        <v>13.4</v>
      </c>
      <c r="AI58">
        <f>'WHL Raw'!Z58</f>
        <v>49.13</v>
      </c>
      <c r="AJ58">
        <f>'WHL Raw'!AA58</f>
        <v>51.03</v>
      </c>
    </row>
    <row r="59" spans="1:36" x14ac:dyDescent="0.2">
      <c r="A59" t="str">
        <f>'WHL Raw'!B59</f>
        <v>Brayden Burke</v>
      </c>
      <c r="B59" t="s">
        <v>1750</v>
      </c>
      <c r="C59" t="str">
        <f>'WHL Raw'!C59</f>
        <v>LW</v>
      </c>
      <c r="D59" t="str">
        <f t="shared" si="0"/>
        <v>F</v>
      </c>
      <c r="E59" t="str">
        <f>IF(ISNUMBER(SEARCH("/",'WHL Raw'!D59))=TRUE,"Multiple",'WHL Raw'!D59)</f>
        <v>MJ</v>
      </c>
      <c r="F59" s="2">
        <f ca="1">ROUNDDOWN('WHL Raw'!E59+((TODAY()-42993)/365),0)</f>
        <v>21</v>
      </c>
      <c r="G59">
        <f>'WHL Raw'!F59</f>
        <v>61</v>
      </c>
      <c r="H59" s="1">
        <f>'WHL Raw'!R59</f>
        <v>15.3</v>
      </c>
      <c r="I59" s="1">
        <f>'WHL Raw'!Q59</f>
        <v>933.38</v>
      </c>
      <c r="J59">
        <f>'WHL Raw'!AD59</f>
        <v>73</v>
      </c>
      <c r="K59">
        <f>'WHL Raw'!AE59</f>
        <v>36</v>
      </c>
      <c r="L59" s="1">
        <f t="shared" si="1"/>
        <v>4.6926225117315568</v>
      </c>
      <c r="M59" s="1">
        <f t="shared" si="2"/>
        <v>2.3141700057854249</v>
      </c>
      <c r="V59">
        <f>'WHL Raw'!J59</f>
        <v>49</v>
      </c>
      <c r="W59" s="1">
        <f t="shared" si="3"/>
        <v>3.1498425078746064</v>
      </c>
      <c r="AG59">
        <f>'WHL Raw'!X59</f>
        <v>15.03</v>
      </c>
      <c r="AH59">
        <f>'WHL Raw'!Y59</f>
        <v>14.04</v>
      </c>
      <c r="AI59">
        <f>'WHL Raw'!Z59</f>
        <v>61.57</v>
      </c>
      <c r="AJ59">
        <f>'WHL Raw'!AA59</f>
        <v>49.05</v>
      </c>
    </row>
    <row r="60" spans="1:36" x14ac:dyDescent="0.2">
      <c r="A60" t="str">
        <f>'WHL Raw'!B60</f>
        <v>Brayden Gorda</v>
      </c>
      <c r="B60" t="s">
        <v>1750</v>
      </c>
      <c r="C60" t="str">
        <f>'WHL Raw'!C60</f>
        <v>D</v>
      </c>
      <c r="D60" t="str">
        <f t="shared" si="0"/>
        <v>D</v>
      </c>
      <c r="E60" t="str">
        <f>IF(ISNUMBER(SEARCH("/",'WHL Raw'!D60))=TRUE,"Multiple",'WHL Raw'!D60)</f>
        <v>EDM</v>
      </c>
      <c r="F60" s="2">
        <f ca="1">ROUNDDOWN('WHL Raw'!E60+((TODAY()-42993)/365),0)</f>
        <v>19</v>
      </c>
      <c r="G60">
        <f>'WHL Raw'!F60</f>
        <v>30</v>
      </c>
      <c r="H60" s="1">
        <f>'WHL Raw'!R60</f>
        <v>13.68</v>
      </c>
      <c r="I60" s="1">
        <f>'WHL Raw'!Q60</f>
        <v>410.27</v>
      </c>
      <c r="J60">
        <f>'WHL Raw'!AD60</f>
        <v>14</v>
      </c>
      <c r="K60">
        <f>'WHL Raw'!AE60</f>
        <v>27</v>
      </c>
      <c r="L60" s="1">
        <f t="shared" si="1"/>
        <v>2.047432178809077</v>
      </c>
      <c r="M60" s="1">
        <f t="shared" si="2"/>
        <v>3.9486192019889343</v>
      </c>
      <c r="V60">
        <f>'WHL Raw'!J60</f>
        <v>3</v>
      </c>
      <c r="W60" s="1">
        <f t="shared" si="3"/>
        <v>0.43873546688765935</v>
      </c>
      <c r="AG60">
        <f>'WHL Raw'!X60</f>
        <v>13.05</v>
      </c>
      <c r="AH60">
        <f>'WHL Raw'!Y60</f>
        <v>13.42</v>
      </c>
      <c r="AI60">
        <f>'WHL Raw'!Z60</f>
        <v>39.04</v>
      </c>
      <c r="AJ60">
        <f>'WHL Raw'!AA60</f>
        <v>48.48</v>
      </c>
    </row>
    <row r="61" spans="1:36" x14ac:dyDescent="0.2">
      <c r="A61" t="str">
        <f>'WHL Raw'!B61</f>
        <v>Brayden Pachal</v>
      </c>
      <c r="B61" t="s">
        <v>1750</v>
      </c>
      <c r="C61" t="str">
        <f>'WHL Raw'!C61</f>
        <v>D</v>
      </c>
      <c r="D61" t="str">
        <f t="shared" si="0"/>
        <v>D</v>
      </c>
      <c r="E61" t="str">
        <f>IF(ISNUMBER(SEARCH("/",'WHL Raw'!D61))=TRUE,"Multiple",'WHL Raw'!D61)</f>
        <v>PA</v>
      </c>
      <c r="F61" s="2">
        <f ca="1">ROUNDDOWN('WHL Raw'!E61+((TODAY()-42993)/365),0)</f>
        <v>18</v>
      </c>
      <c r="G61">
        <f>'WHL Raw'!F61</f>
        <v>68</v>
      </c>
      <c r="H61" s="1">
        <f>'WHL Raw'!R61</f>
        <v>16.07</v>
      </c>
      <c r="I61" s="1">
        <f>'WHL Raw'!Q61</f>
        <v>1092.6300000000001</v>
      </c>
      <c r="J61">
        <f>'WHL Raw'!AD61</f>
        <v>56</v>
      </c>
      <c r="K61">
        <f>'WHL Raw'!AE61</f>
        <v>65</v>
      </c>
      <c r="L61" s="1">
        <f t="shared" si="1"/>
        <v>3.0751489525273876</v>
      </c>
      <c r="M61" s="1">
        <f t="shared" si="2"/>
        <v>3.5693693198978607</v>
      </c>
      <c r="V61">
        <f>'WHL Raw'!J61</f>
        <v>10</v>
      </c>
      <c r="W61" s="1">
        <f t="shared" si="3"/>
        <v>0.54913374152274785</v>
      </c>
      <c r="AG61">
        <f>'WHL Raw'!X61</f>
        <v>14.48</v>
      </c>
      <c r="AH61">
        <f>'WHL Raw'!Y61</f>
        <v>14.42</v>
      </c>
      <c r="AI61">
        <f>'WHL Raw'!Z61</f>
        <v>49.89</v>
      </c>
      <c r="AJ61">
        <f>'WHL Raw'!AA61</f>
        <v>51.43</v>
      </c>
    </row>
    <row r="62" spans="1:36" x14ac:dyDescent="0.2">
      <c r="A62" t="str">
        <f>'WHL Raw'!B62</f>
        <v>Brayden Tracey</v>
      </c>
      <c r="B62" t="s">
        <v>1750</v>
      </c>
      <c r="C62" t="str">
        <f>'WHL Raw'!C62</f>
        <v>LW</v>
      </c>
      <c r="D62" t="str">
        <f t="shared" si="0"/>
        <v>F</v>
      </c>
      <c r="E62" t="str">
        <f>IF(ISNUMBER(SEARCH("/",'WHL Raw'!D62))=TRUE,"Multiple",'WHL Raw'!D62)</f>
        <v>MJ</v>
      </c>
      <c r="F62" s="2">
        <f ca="1">ROUNDDOWN('WHL Raw'!E62+((TODAY()-42993)/365),0)</f>
        <v>16</v>
      </c>
      <c r="G62">
        <f>'WHL Raw'!F62</f>
        <v>5</v>
      </c>
      <c r="H62" s="1">
        <f>'WHL Raw'!R62</f>
        <v>9.52</v>
      </c>
      <c r="I62" s="1">
        <f>'WHL Raw'!Q62</f>
        <v>47.61</v>
      </c>
      <c r="J62">
        <f>'WHL Raw'!AD62</f>
        <v>3</v>
      </c>
      <c r="K62">
        <f>'WHL Raw'!AE62</f>
        <v>1</v>
      </c>
      <c r="L62" s="1">
        <f t="shared" si="1"/>
        <v>3.7807183364839316</v>
      </c>
      <c r="M62" s="1">
        <f t="shared" si="2"/>
        <v>1.260239445494644</v>
      </c>
      <c r="V62">
        <f>'WHL Raw'!J62</f>
        <v>2</v>
      </c>
      <c r="W62" s="1">
        <f t="shared" si="3"/>
        <v>2.5204788909892879</v>
      </c>
      <c r="AG62">
        <f>'WHL Raw'!X62</f>
        <v>11.51</v>
      </c>
      <c r="AH62">
        <f>'WHL Raw'!Y62</f>
        <v>11.66</v>
      </c>
      <c r="AI62">
        <f>'WHL Raw'!Z62</f>
        <v>58.54</v>
      </c>
      <c r="AJ62">
        <f>'WHL Raw'!AA62</f>
        <v>48.33</v>
      </c>
    </row>
    <row r="63" spans="1:36" x14ac:dyDescent="0.2">
      <c r="A63" t="str">
        <f>'WHL Raw'!B63</f>
        <v>Brayden Watts</v>
      </c>
      <c r="B63" t="s">
        <v>1750</v>
      </c>
      <c r="C63" t="str">
        <f>'WHL Raw'!C63</f>
        <v>LW</v>
      </c>
      <c r="D63" t="str">
        <f t="shared" si="0"/>
        <v>F</v>
      </c>
      <c r="E63" t="str">
        <f>IF(ISNUMBER(SEARCH("/",'WHL Raw'!D63))=TRUE,"Multiple",'WHL Raw'!D63)</f>
        <v>VAN</v>
      </c>
      <c r="F63" s="2">
        <f ca="1">ROUNDDOWN('WHL Raw'!E63+((TODAY()-42993)/365),0)</f>
        <v>19</v>
      </c>
      <c r="G63">
        <f>'WHL Raw'!F63</f>
        <v>70</v>
      </c>
      <c r="H63" s="1">
        <f>'WHL Raw'!R63</f>
        <v>13.33</v>
      </c>
      <c r="I63" s="1">
        <f>'WHL Raw'!Q63</f>
        <v>932.79</v>
      </c>
      <c r="J63">
        <f>'WHL Raw'!AD63</f>
        <v>40</v>
      </c>
      <c r="K63">
        <f>'WHL Raw'!AE63</f>
        <v>50</v>
      </c>
      <c r="L63" s="1">
        <f t="shared" si="1"/>
        <v>2.572926382143891</v>
      </c>
      <c r="M63" s="1">
        <f t="shared" si="2"/>
        <v>3.2161579776798637</v>
      </c>
      <c r="V63">
        <f>'WHL Raw'!J63</f>
        <v>21</v>
      </c>
      <c r="W63" s="1">
        <f t="shared" si="3"/>
        <v>1.3507863506255429</v>
      </c>
      <c r="AG63">
        <f>'WHL Raw'!X63</f>
        <v>13.57</v>
      </c>
      <c r="AH63">
        <f>'WHL Raw'!Y63</f>
        <v>13.6</v>
      </c>
      <c r="AI63">
        <f>'WHL Raw'!Z63</f>
        <v>48.1</v>
      </c>
      <c r="AJ63">
        <f>'WHL Raw'!AA63</f>
        <v>51.21</v>
      </c>
    </row>
    <row r="64" spans="1:36" x14ac:dyDescent="0.2">
      <c r="A64" t="str">
        <f>'WHL Raw'!B64</f>
        <v>Braydon Buziak</v>
      </c>
      <c r="B64" t="s">
        <v>1750</v>
      </c>
      <c r="C64" t="str">
        <f>'WHL Raw'!C64</f>
        <v>C</v>
      </c>
      <c r="D64" t="str">
        <f t="shared" si="0"/>
        <v>F</v>
      </c>
      <c r="E64" t="str">
        <f>IF(ISNUMBER(SEARCH("/",'WHL Raw'!D64))=TRUE,"Multiple",'WHL Raw'!D64)</f>
        <v>Multiple</v>
      </c>
      <c r="F64" s="2">
        <f ca="1">ROUNDDOWN('WHL Raw'!E64+((TODAY()-42993)/365),0)</f>
        <v>20</v>
      </c>
      <c r="G64">
        <f>'WHL Raw'!F64</f>
        <v>66</v>
      </c>
      <c r="H64" s="1">
        <f>'WHL Raw'!R64</f>
        <v>10.17</v>
      </c>
      <c r="I64" s="1">
        <f>'WHL Raw'!Q64</f>
        <v>671.35</v>
      </c>
      <c r="J64">
        <f>'WHL Raw'!AD64</f>
        <v>18</v>
      </c>
      <c r="K64">
        <f>'WHL Raw'!AE64</f>
        <v>33</v>
      </c>
      <c r="L64" s="1">
        <f t="shared" si="1"/>
        <v>1.6086988902956729</v>
      </c>
      <c r="M64" s="1">
        <f t="shared" si="2"/>
        <v>2.9492812988754</v>
      </c>
      <c r="V64">
        <f>'WHL Raw'!J64</f>
        <v>5</v>
      </c>
      <c r="W64" s="1">
        <f t="shared" si="3"/>
        <v>0.44686080285990915</v>
      </c>
      <c r="AG64">
        <f>'WHL Raw'!X64</f>
        <v>12.68</v>
      </c>
      <c r="AH64">
        <f>'WHL Raw'!Y64</f>
        <v>13.54</v>
      </c>
      <c r="AI64">
        <f>'WHL Raw'!Z64</f>
        <v>50.1</v>
      </c>
      <c r="AJ64">
        <f>'WHL Raw'!AA64</f>
        <v>51</v>
      </c>
    </row>
    <row r="65" spans="1:36" x14ac:dyDescent="0.2">
      <c r="A65" t="str">
        <f>'WHL Raw'!B65</f>
        <v>Braydyn Chizen</v>
      </c>
      <c r="B65" t="s">
        <v>1750</v>
      </c>
      <c r="C65" t="str">
        <f>'WHL Raw'!C65</f>
        <v>D</v>
      </c>
      <c r="D65" t="str">
        <f t="shared" si="0"/>
        <v>D</v>
      </c>
      <c r="E65" t="str">
        <f>IF(ISNUMBER(SEARCH("/",'WHL Raw'!D65))=TRUE,"Multiple",'WHL Raw'!D65)</f>
        <v>KEL</v>
      </c>
      <c r="F65" s="2">
        <f ca="1">ROUNDDOWN('WHL Raw'!E65+((TODAY()-42993)/365),0)</f>
        <v>20</v>
      </c>
      <c r="G65">
        <f>'WHL Raw'!F65</f>
        <v>61</v>
      </c>
      <c r="H65" s="1">
        <f>'WHL Raw'!R65</f>
        <v>14.18</v>
      </c>
      <c r="I65" s="1">
        <f>'WHL Raw'!Q65</f>
        <v>864.79</v>
      </c>
      <c r="J65">
        <f>'WHL Raw'!AD65</f>
        <v>35</v>
      </c>
      <c r="K65">
        <f>'WHL Raw'!AE65</f>
        <v>54</v>
      </c>
      <c r="L65" s="1">
        <f t="shared" si="1"/>
        <v>2.4283352027659895</v>
      </c>
      <c r="M65" s="1">
        <f t="shared" si="2"/>
        <v>3.7465743128389555</v>
      </c>
      <c r="V65">
        <f>'WHL Raw'!J65</f>
        <v>10</v>
      </c>
      <c r="W65" s="1">
        <f t="shared" si="3"/>
        <v>0.69381005793313988</v>
      </c>
      <c r="AG65">
        <f>'WHL Raw'!X65</f>
        <v>13.5</v>
      </c>
      <c r="AH65">
        <f>'WHL Raw'!Y65</f>
        <v>13.78</v>
      </c>
      <c r="AI65">
        <f>'WHL Raw'!Z65</f>
        <v>50.57</v>
      </c>
      <c r="AJ65">
        <f>'WHL Raw'!AA65</f>
        <v>50.13</v>
      </c>
    </row>
    <row r="66" spans="1:36" x14ac:dyDescent="0.2">
      <c r="A66" t="str">
        <f>'WHL Raw'!B66</f>
        <v>Braylon Shmyr</v>
      </c>
      <c r="B66" t="s">
        <v>1750</v>
      </c>
      <c r="C66" t="str">
        <f>'WHL Raw'!C66</f>
        <v>LW</v>
      </c>
      <c r="D66" t="str">
        <f t="shared" si="0"/>
        <v>F</v>
      </c>
      <c r="E66" t="str">
        <f>IF(ISNUMBER(SEARCH("/",'WHL Raw'!D66))=TRUE,"Multiple",'WHL Raw'!D66)</f>
        <v>SAS</v>
      </c>
      <c r="F66" s="2">
        <f ca="1">ROUNDDOWN('WHL Raw'!E66+((TODAY()-42993)/365),0)</f>
        <v>20</v>
      </c>
      <c r="G66">
        <f>'WHL Raw'!F66</f>
        <v>72</v>
      </c>
      <c r="H66" s="1">
        <f>'WHL Raw'!R66</f>
        <v>16.739999999999998</v>
      </c>
      <c r="I66" s="1">
        <f>'WHL Raw'!Q66</f>
        <v>1205.25</v>
      </c>
      <c r="J66">
        <f>'WHL Raw'!AD66</f>
        <v>73</v>
      </c>
      <c r="K66">
        <f>'WHL Raw'!AE66</f>
        <v>66</v>
      </c>
      <c r="L66" s="1">
        <f t="shared" si="1"/>
        <v>3.6341008089607962</v>
      </c>
      <c r="M66" s="1">
        <f t="shared" si="2"/>
        <v>3.2856253889234601</v>
      </c>
      <c r="V66">
        <f>'WHL Raw'!J66</f>
        <v>51</v>
      </c>
      <c r="W66" s="1">
        <f t="shared" si="3"/>
        <v>2.53889234598631</v>
      </c>
      <c r="AG66">
        <f>'WHL Raw'!X66</f>
        <v>13.91</v>
      </c>
      <c r="AH66">
        <f>'WHL Raw'!Y66</f>
        <v>14.22</v>
      </c>
      <c r="AI66">
        <f>'WHL Raw'!Z66</f>
        <v>48.38</v>
      </c>
      <c r="AJ66">
        <f>'WHL Raw'!AA66</f>
        <v>51.58</v>
      </c>
    </row>
    <row r="67" spans="1:36" x14ac:dyDescent="0.2">
      <c r="A67" t="str">
        <f>'WHL Raw'!B67</f>
        <v>Brecon Wood</v>
      </c>
      <c r="B67" t="s">
        <v>1750</v>
      </c>
      <c r="C67" t="str">
        <f>'WHL Raw'!C67</f>
        <v>LW</v>
      </c>
      <c r="D67" t="str">
        <f t="shared" ref="D67:D130" si="4">IF(C67="D",C67,"F")</f>
        <v>F</v>
      </c>
      <c r="E67" t="str">
        <f>IF(ISNUMBER(SEARCH("/",'WHL Raw'!D67))=TRUE,"Multiple",'WHL Raw'!D67)</f>
        <v>MJ</v>
      </c>
      <c r="F67" s="2">
        <f ca="1">ROUNDDOWN('WHL Raw'!E67+((TODAY()-42993)/365),0)</f>
        <v>17</v>
      </c>
      <c r="G67">
        <f>'WHL Raw'!F67</f>
        <v>27</v>
      </c>
      <c r="H67" s="1">
        <f>'WHL Raw'!R67</f>
        <v>6.74</v>
      </c>
      <c r="I67" s="1">
        <f>'WHL Raw'!Q67</f>
        <v>181.97</v>
      </c>
      <c r="J67">
        <f>'WHL Raw'!AD67</f>
        <v>6</v>
      </c>
      <c r="K67">
        <f>'WHL Raw'!AE67</f>
        <v>2</v>
      </c>
      <c r="L67" s="1">
        <f t="shared" ref="L67:L130" si="5">J67/I67*60</f>
        <v>1.9783480793537398</v>
      </c>
      <c r="M67" s="1">
        <f t="shared" ref="M67:M130" si="6">K67/I67*60</f>
        <v>0.65944935978457986</v>
      </c>
      <c r="V67">
        <f>'WHL Raw'!J67</f>
        <v>3</v>
      </c>
      <c r="W67" s="1">
        <f t="shared" ref="W67:W130" si="7">(V67/I67)*60</f>
        <v>0.9891740396768699</v>
      </c>
      <c r="AG67">
        <f>'WHL Raw'!X67</f>
        <v>12.88</v>
      </c>
      <c r="AH67">
        <f>'WHL Raw'!Y67</f>
        <v>13.55</v>
      </c>
      <c r="AI67">
        <f>'WHL Raw'!Z67</f>
        <v>56.71</v>
      </c>
      <c r="AJ67">
        <f>'WHL Raw'!AA67</f>
        <v>50.11</v>
      </c>
    </row>
    <row r="68" spans="1:36" x14ac:dyDescent="0.2">
      <c r="A68" t="str">
        <f>'WHL Raw'!B68</f>
        <v>Brendan Boyle</v>
      </c>
      <c r="B68" t="s">
        <v>1750</v>
      </c>
      <c r="C68" t="str">
        <f>'WHL Raw'!C68</f>
        <v>C</v>
      </c>
      <c r="D68" t="str">
        <f t="shared" si="4"/>
        <v>F</v>
      </c>
      <c r="E68" t="str">
        <f>IF(ISNUMBER(SEARCH("/",'WHL Raw'!D68))=TRUE,"Multiple",'WHL Raw'!D68)</f>
        <v>PG</v>
      </c>
      <c r="F68" s="2">
        <f ca="1">ROUNDDOWN('WHL Raw'!E68+((TODAY()-42993)/365),0)</f>
        <v>17</v>
      </c>
      <c r="G68">
        <f>'WHL Raw'!F68</f>
        <v>3</v>
      </c>
      <c r="H68" s="1">
        <f>'WHL Raw'!R68</f>
        <v>20.91</v>
      </c>
      <c r="I68" s="1">
        <f>'WHL Raw'!Q68</f>
        <v>62.72</v>
      </c>
      <c r="J68">
        <f>'WHL Raw'!AD68</f>
        <v>3</v>
      </c>
      <c r="K68">
        <f>'WHL Raw'!AE68</f>
        <v>2</v>
      </c>
      <c r="L68" s="1">
        <f t="shared" si="5"/>
        <v>2.8698979591836733</v>
      </c>
      <c r="M68" s="1">
        <f t="shared" si="6"/>
        <v>1.9132653061224489</v>
      </c>
      <c r="V68">
        <f>'WHL Raw'!J68</f>
        <v>0</v>
      </c>
      <c r="W68" s="1">
        <f t="shared" si="7"/>
        <v>0</v>
      </c>
      <c r="AG68">
        <f>'WHL Raw'!X68</f>
        <v>11.31</v>
      </c>
      <c r="AH68">
        <f>'WHL Raw'!Y68</f>
        <v>12.75</v>
      </c>
      <c r="AI68">
        <f>'WHL Raw'!Z68</f>
        <v>41.79</v>
      </c>
      <c r="AJ68">
        <f>'WHL Raw'!AA68</f>
        <v>47.84</v>
      </c>
    </row>
    <row r="69" spans="1:36" x14ac:dyDescent="0.2">
      <c r="A69" t="str">
        <f>'WHL Raw'!B69</f>
        <v>Brendan De Jong</v>
      </c>
      <c r="B69" t="s">
        <v>1750</v>
      </c>
      <c r="C69" t="str">
        <f>'WHL Raw'!C69</f>
        <v>D</v>
      </c>
      <c r="D69" t="str">
        <f t="shared" si="4"/>
        <v>D</v>
      </c>
      <c r="E69" t="str">
        <f>IF(ISNUMBER(SEARCH("/",'WHL Raw'!D69))=TRUE,"Multiple",'WHL Raw'!D69)</f>
        <v>POR</v>
      </c>
      <c r="F69" s="2">
        <f ca="1">ROUNDDOWN('WHL Raw'!E69+((TODAY()-42993)/365),0)</f>
        <v>20</v>
      </c>
      <c r="G69">
        <f>'WHL Raw'!F69</f>
        <v>68</v>
      </c>
      <c r="H69" s="1">
        <f>'WHL Raw'!R69</f>
        <v>15.27</v>
      </c>
      <c r="I69" s="1">
        <f>'WHL Raw'!Q69</f>
        <v>1038.08</v>
      </c>
      <c r="J69">
        <f>'WHL Raw'!AD69</f>
        <v>50</v>
      </c>
      <c r="K69">
        <f>'WHL Raw'!AE69</f>
        <v>55</v>
      </c>
      <c r="L69" s="1">
        <f t="shared" si="5"/>
        <v>2.8899506781750928</v>
      </c>
      <c r="M69" s="1">
        <f t="shared" si="6"/>
        <v>3.178945745992602</v>
      </c>
      <c r="V69">
        <f>'WHL Raw'!J69</f>
        <v>10</v>
      </c>
      <c r="W69" s="1">
        <f t="shared" si="7"/>
        <v>0.57799013563501855</v>
      </c>
      <c r="AG69">
        <f>'WHL Raw'!X69</f>
        <v>13.12</v>
      </c>
      <c r="AH69">
        <f>'WHL Raw'!Y69</f>
        <v>13.93</v>
      </c>
      <c r="AI69">
        <f>'WHL Raw'!Z69</f>
        <v>56.71</v>
      </c>
      <c r="AJ69">
        <f>'WHL Raw'!AA69</f>
        <v>51.7</v>
      </c>
    </row>
    <row r="70" spans="1:36" x14ac:dyDescent="0.2">
      <c r="A70" t="str">
        <f>'WHL Raw'!B70</f>
        <v>Brendan Semchuk</v>
      </c>
      <c r="B70" t="s">
        <v>1750</v>
      </c>
      <c r="C70" t="str">
        <f>'WHL Raw'!C70</f>
        <v>RW</v>
      </c>
      <c r="D70" t="str">
        <f t="shared" si="4"/>
        <v>F</v>
      </c>
      <c r="E70" t="str">
        <f>IF(ISNUMBER(SEARCH("/",'WHL Raw'!D70))=TRUE,"Multiple",'WHL Raw'!D70)</f>
        <v>Multiple</v>
      </c>
      <c r="F70" s="2">
        <f ca="1">ROUNDDOWN('WHL Raw'!E70+((TODAY()-42993)/365),0)</f>
        <v>19</v>
      </c>
      <c r="G70">
        <f>'WHL Raw'!F70</f>
        <v>49</v>
      </c>
      <c r="H70" s="1">
        <f>'WHL Raw'!R70</f>
        <v>13.29</v>
      </c>
      <c r="I70" s="1">
        <f>'WHL Raw'!Q70</f>
        <v>651.08000000000004</v>
      </c>
      <c r="J70">
        <f>'WHL Raw'!AD70</f>
        <v>31</v>
      </c>
      <c r="K70">
        <f>'WHL Raw'!AE70</f>
        <v>36</v>
      </c>
      <c r="L70" s="1">
        <f t="shared" si="5"/>
        <v>2.8567917920992811</v>
      </c>
      <c r="M70" s="1">
        <f t="shared" si="6"/>
        <v>3.3175646617927135</v>
      </c>
      <c r="V70">
        <f>'WHL Raw'!J70</f>
        <v>14</v>
      </c>
      <c r="W70" s="1">
        <f t="shared" si="7"/>
        <v>1.2901640351416108</v>
      </c>
      <c r="AG70">
        <f>'WHL Raw'!X70</f>
        <v>14.04</v>
      </c>
      <c r="AH70">
        <f>'WHL Raw'!Y70</f>
        <v>13.86</v>
      </c>
      <c r="AI70">
        <f>'WHL Raw'!Z70</f>
        <v>47.87</v>
      </c>
      <c r="AJ70">
        <f>'WHL Raw'!AA70</f>
        <v>50.95</v>
      </c>
    </row>
    <row r="71" spans="1:36" x14ac:dyDescent="0.2">
      <c r="A71" t="str">
        <f>'WHL Raw'!B71</f>
        <v>Brendan Stafford</v>
      </c>
      <c r="B71" t="s">
        <v>1750</v>
      </c>
      <c r="C71" t="str">
        <f>'WHL Raw'!C71</f>
        <v>RW</v>
      </c>
      <c r="D71" t="str">
        <f t="shared" si="4"/>
        <v>F</v>
      </c>
      <c r="E71" t="str">
        <f>IF(ISNUMBER(SEARCH("/",'WHL Raw'!D71))=TRUE,"Multiple",'WHL Raw'!D71)</f>
        <v>LET</v>
      </c>
      <c r="F71" s="2">
        <f ca="1">ROUNDDOWN('WHL Raw'!E71+((TODAY()-42993)/365),0)</f>
        <v>18</v>
      </c>
      <c r="G71">
        <f>'WHL Raw'!F71</f>
        <v>36</v>
      </c>
      <c r="H71" s="1">
        <f>'WHL Raw'!R71</f>
        <v>9.73</v>
      </c>
      <c r="I71" s="1">
        <f>'WHL Raw'!Q71</f>
        <v>350.21</v>
      </c>
      <c r="J71">
        <f>'WHL Raw'!AD71</f>
        <v>8</v>
      </c>
      <c r="K71">
        <f>'WHL Raw'!AE71</f>
        <v>17</v>
      </c>
      <c r="L71" s="1">
        <f t="shared" si="5"/>
        <v>1.3706062077039491</v>
      </c>
      <c r="M71" s="1">
        <f t="shared" si="6"/>
        <v>2.9125381913708916</v>
      </c>
      <c r="V71">
        <f>'WHL Raw'!J71</f>
        <v>3</v>
      </c>
      <c r="W71" s="1">
        <f t="shared" si="7"/>
        <v>0.51397732788898087</v>
      </c>
      <c r="AG71">
        <f>'WHL Raw'!X71</f>
        <v>12.44</v>
      </c>
      <c r="AH71">
        <f>'WHL Raw'!Y71</f>
        <v>13.46</v>
      </c>
      <c r="AI71">
        <f>'WHL Raw'!Z71</f>
        <v>44.82</v>
      </c>
      <c r="AJ71">
        <f>'WHL Raw'!AA71</f>
        <v>46.36</v>
      </c>
    </row>
    <row r="72" spans="1:36" x14ac:dyDescent="0.2">
      <c r="A72" t="str">
        <f>'WHL Raw'!B72</f>
        <v>Brenden Kwiatkowski</v>
      </c>
      <c r="B72" t="s">
        <v>1750</v>
      </c>
      <c r="C72" t="str">
        <f>'WHL Raw'!C72</f>
        <v>D</v>
      </c>
      <c r="D72" t="str">
        <f t="shared" si="4"/>
        <v>D</v>
      </c>
      <c r="E72" t="str">
        <f>IF(ISNUMBER(SEARCH("/",'WHL Raw'!D72))=TRUE,"Multiple",'WHL Raw'!D72)</f>
        <v>MJ</v>
      </c>
      <c r="F72" s="2">
        <f ca="1">ROUNDDOWN('WHL Raw'!E72+((TODAY()-42993)/365),0)</f>
        <v>17</v>
      </c>
      <c r="G72">
        <f>'WHL Raw'!F72</f>
        <v>22</v>
      </c>
      <c r="H72" s="1">
        <f>'WHL Raw'!R72</f>
        <v>7.43</v>
      </c>
      <c r="I72" s="1">
        <f>'WHL Raw'!Q72</f>
        <v>163.44</v>
      </c>
      <c r="J72">
        <f>'WHL Raw'!AD72</f>
        <v>4</v>
      </c>
      <c r="K72">
        <f>'WHL Raw'!AE72</f>
        <v>6</v>
      </c>
      <c r="L72" s="1">
        <f t="shared" si="5"/>
        <v>1.4684287812041117</v>
      </c>
      <c r="M72" s="1">
        <f t="shared" si="6"/>
        <v>2.2026431718061676</v>
      </c>
      <c r="V72">
        <f>'WHL Raw'!J72</f>
        <v>1</v>
      </c>
      <c r="W72" s="1">
        <f t="shared" si="7"/>
        <v>0.36710719530102792</v>
      </c>
      <c r="AG72">
        <f>'WHL Raw'!X72</f>
        <v>11.98</v>
      </c>
      <c r="AH72">
        <f>'WHL Raw'!Y72</f>
        <v>12.22</v>
      </c>
      <c r="AI72">
        <f>'WHL Raw'!Z72</f>
        <v>56.14</v>
      </c>
      <c r="AJ72">
        <f>'WHL Raw'!AA72</f>
        <v>47.06</v>
      </c>
    </row>
    <row r="73" spans="1:36" x14ac:dyDescent="0.2">
      <c r="A73" t="str">
        <f>'WHL Raw'!B73</f>
        <v>Brennan Riddle</v>
      </c>
      <c r="B73" t="s">
        <v>1750</v>
      </c>
      <c r="C73" t="str">
        <f>'WHL Raw'!C73</f>
        <v>D</v>
      </c>
      <c r="D73" t="str">
        <f t="shared" si="4"/>
        <v>D</v>
      </c>
      <c r="E73" t="str">
        <f>IF(ISNUMBER(SEARCH("/",'WHL Raw'!D73))=TRUE,"Multiple",'WHL Raw'!D73)</f>
        <v>Multiple</v>
      </c>
      <c r="F73" s="2">
        <f ca="1">ROUNDDOWN('WHL Raw'!E73+((TODAY()-42993)/365),0)</f>
        <v>20</v>
      </c>
      <c r="G73">
        <f>'WHL Raw'!F73</f>
        <v>67</v>
      </c>
      <c r="H73" s="1">
        <f>'WHL Raw'!R73</f>
        <v>14.26</v>
      </c>
      <c r="I73" s="1">
        <f>'WHL Raw'!Q73</f>
        <v>955.69</v>
      </c>
      <c r="J73">
        <f>'WHL Raw'!AD73</f>
        <v>41</v>
      </c>
      <c r="K73">
        <f>'WHL Raw'!AE73</f>
        <v>51</v>
      </c>
      <c r="L73" s="1">
        <f t="shared" si="5"/>
        <v>2.5740564408961064</v>
      </c>
      <c r="M73" s="1">
        <f t="shared" si="6"/>
        <v>3.2018750850171078</v>
      </c>
      <c r="V73">
        <f>'WHL Raw'!J73</f>
        <v>2</v>
      </c>
      <c r="W73" s="1">
        <f t="shared" si="7"/>
        <v>0.1255637288242003</v>
      </c>
      <c r="AG73">
        <f>'WHL Raw'!X73</f>
        <v>13.33</v>
      </c>
      <c r="AH73">
        <f>'WHL Raw'!Y73</f>
        <v>13.81</v>
      </c>
      <c r="AI73">
        <f>'WHL Raw'!Z73</f>
        <v>46.64</v>
      </c>
      <c r="AJ73">
        <f>'WHL Raw'!AA73</f>
        <v>49.08</v>
      </c>
    </row>
    <row r="74" spans="1:36" x14ac:dyDescent="0.2">
      <c r="A74" t="str">
        <f>'WHL Raw'!B74</f>
        <v>Brett Clayton</v>
      </c>
      <c r="B74" t="s">
        <v>1750</v>
      </c>
      <c r="C74" t="str">
        <f>'WHL Raw'!C74</f>
        <v>LW</v>
      </c>
      <c r="D74" t="str">
        <f t="shared" si="4"/>
        <v>F</v>
      </c>
      <c r="E74" t="str">
        <f>IF(ISNUMBER(SEARCH("/",'WHL Raw'!D74))=TRUE,"Multiple",'WHL Raw'!D74)</f>
        <v>Multiple</v>
      </c>
      <c r="F74" s="2">
        <f ca="1">ROUNDDOWN('WHL Raw'!E74+((TODAY()-42993)/365),0)</f>
        <v>19</v>
      </c>
      <c r="G74">
        <f>'WHL Raw'!F74</f>
        <v>61</v>
      </c>
      <c r="H74" s="1">
        <f>'WHL Raw'!R74</f>
        <v>8.1</v>
      </c>
      <c r="I74" s="1">
        <f>'WHL Raw'!Q74</f>
        <v>494.18</v>
      </c>
      <c r="J74">
        <f>'WHL Raw'!AD74</f>
        <v>14</v>
      </c>
      <c r="K74">
        <f>'WHL Raw'!AE74</f>
        <v>17</v>
      </c>
      <c r="L74" s="1">
        <f t="shared" si="5"/>
        <v>1.6997855032579223</v>
      </c>
      <c r="M74" s="1">
        <f t="shared" si="6"/>
        <v>2.0640252539560486</v>
      </c>
      <c r="V74">
        <f>'WHL Raw'!J74</f>
        <v>5</v>
      </c>
      <c r="W74" s="1">
        <f t="shared" si="7"/>
        <v>0.60706625116354362</v>
      </c>
      <c r="AG74">
        <f>'WHL Raw'!X74</f>
        <v>12.53</v>
      </c>
      <c r="AH74">
        <f>'WHL Raw'!Y74</f>
        <v>13.01</v>
      </c>
      <c r="AI74">
        <f>'WHL Raw'!Z74</f>
        <v>46.95</v>
      </c>
      <c r="AJ74">
        <f>'WHL Raw'!AA74</f>
        <v>52.25</v>
      </c>
    </row>
    <row r="75" spans="1:36" x14ac:dyDescent="0.2">
      <c r="A75" t="str">
        <f>'WHL Raw'!B75</f>
        <v>Brett Davis</v>
      </c>
      <c r="B75" t="s">
        <v>1750</v>
      </c>
      <c r="C75" t="str">
        <f>'WHL Raw'!C75</f>
        <v>RW</v>
      </c>
      <c r="D75" t="str">
        <f t="shared" si="4"/>
        <v>F</v>
      </c>
      <c r="E75" t="str">
        <f>IF(ISNUMBER(SEARCH("/",'WHL Raw'!D75))=TRUE,"Multiple",'WHL Raw'!D75)</f>
        <v>KTN</v>
      </c>
      <c r="F75" s="2">
        <f ca="1">ROUNDDOWN('WHL Raw'!E75+((TODAY()-42993)/365),0)</f>
        <v>18</v>
      </c>
      <c r="G75">
        <f>'WHL Raw'!F75</f>
        <v>72</v>
      </c>
      <c r="H75" s="1">
        <f>'WHL Raw'!R75</f>
        <v>12.9</v>
      </c>
      <c r="I75" s="1">
        <f>'WHL Raw'!Q75</f>
        <v>928.99</v>
      </c>
      <c r="J75">
        <f>'WHL Raw'!AD75</f>
        <v>41</v>
      </c>
      <c r="K75">
        <f>'WHL Raw'!AE75</f>
        <v>49</v>
      </c>
      <c r="L75" s="1">
        <f t="shared" si="5"/>
        <v>2.6480371155771318</v>
      </c>
      <c r="M75" s="1">
        <f t="shared" si="6"/>
        <v>3.164727284470231</v>
      </c>
      <c r="V75">
        <f>'WHL Raw'!J75</f>
        <v>26</v>
      </c>
      <c r="W75" s="1">
        <f t="shared" si="7"/>
        <v>1.6792430489025716</v>
      </c>
      <c r="AG75">
        <f>'WHL Raw'!X75</f>
        <v>13.97</v>
      </c>
      <c r="AH75">
        <f>'WHL Raw'!Y75</f>
        <v>14</v>
      </c>
      <c r="AI75">
        <f>'WHL Raw'!Z75</f>
        <v>43.37</v>
      </c>
      <c r="AJ75">
        <f>'WHL Raw'!AA75</f>
        <v>49.73</v>
      </c>
    </row>
    <row r="76" spans="1:36" x14ac:dyDescent="0.2">
      <c r="A76" t="str">
        <f>'WHL Raw'!B76</f>
        <v>Brett Howden</v>
      </c>
      <c r="B76" t="s">
        <v>1750</v>
      </c>
      <c r="C76" t="str">
        <f>'WHL Raw'!C76</f>
        <v>C</v>
      </c>
      <c r="D76" t="str">
        <f t="shared" si="4"/>
        <v>F</v>
      </c>
      <c r="E76" t="str">
        <f>IF(ISNUMBER(SEARCH("/",'WHL Raw'!D76))=TRUE,"Multiple",'WHL Raw'!D76)</f>
        <v>MJ</v>
      </c>
      <c r="F76" s="2">
        <f ca="1">ROUNDDOWN('WHL Raw'!E76+((TODAY()-42993)/365),0)</f>
        <v>20</v>
      </c>
      <c r="G76">
        <f>'WHL Raw'!F76</f>
        <v>49</v>
      </c>
      <c r="H76" s="1">
        <f>'WHL Raw'!R76</f>
        <v>16.73</v>
      </c>
      <c r="I76" s="1">
        <f>'WHL Raw'!Q76</f>
        <v>819.54</v>
      </c>
      <c r="J76">
        <f>'WHL Raw'!AD76</f>
        <v>57</v>
      </c>
      <c r="K76">
        <f>'WHL Raw'!AE76</f>
        <v>33</v>
      </c>
      <c r="L76" s="1">
        <f t="shared" si="5"/>
        <v>4.1730726993191309</v>
      </c>
      <c r="M76" s="1">
        <f t="shared" si="6"/>
        <v>2.4159894575005492</v>
      </c>
      <c r="V76">
        <f>'WHL Raw'!J76</f>
        <v>33</v>
      </c>
      <c r="W76" s="1">
        <f t="shared" si="7"/>
        <v>2.4159894575005492</v>
      </c>
      <c r="AG76">
        <f>'WHL Raw'!X76</f>
        <v>16.02</v>
      </c>
      <c r="AH76">
        <f>'WHL Raw'!Y76</f>
        <v>14.36</v>
      </c>
      <c r="AI76">
        <f>'WHL Raw'!Z76</f>
        <v>61.78</v>
      </c>
      <c r="AJ76">
        <f>'WHL Raw'!AA76</f>
        <v>49.8</v>
      </c>
    </row>
    <row r="77" spans="1:36" x14ac:dyDescent="0.2">
      <c r="A77" t="str">
        <f>'WHL Raw'!B77</f>
        <v>Brett Kemp</v>
      </c>
      <c r="B77" t="s">
        <v>1750</v>
      </c>
      <c r="C77" t="str">
        <f>'WHL Raw'!C77</f>
        <v>C</v>
      </c>
      <c r="D77" t="str">
        <f t="shared" si="4"/>
        <v>F</v>
      </c>
      <c r="E77" t="str">
        <f>IF(ISNUMBER(SEARCH("/",'WHL Raw'!D77))=TRUE,"Multiple",'WHL Raw'!D77)</f>
        <v>EDM</v>
      </c>
      <c r="F77" s="2">
        <f ca="1">ROUNDDOWN('WHL Raw'!E77+((TODAY()-42993)/365),0)</f>
        <v>18</v>
      </c>
      <c r="G77">
        <f>'WHL Raw'!F77</f>
        <v>69</v>
      </c>
      <c r="H77" s="1">
        <f>'WHL Raw'!R77</f>
        <v>12.33</v>
      </c>
      <c r="I77" s="1">
        <f>'WHL Raw'!Q77</f>
        <v>850.71</v>
      </c>
      <c r="J77">
        <f>'WHL Raw'!AD77</f>
        <v>33</v>
      </c>
      <c r="K77">
        <f>'WHL Raw'!AE77</f>
        <v>47</v>
      </c>
      <c r="L77" s="1">
        <f t="shared" si="5"/>
        <v>2.3274676446732725</v>
      </c>
      <c r="M77" s="1">
        <f t="shared" si="6"/>
        <v>3.3148781605952671</v>
      </c>
      <c r="V77">
        <f>'WHL Raw'!J77</f>
        <v>15</v>
      </c>
      <c r="W77" s="1">
        <f t="shared" si="7"/>
        <v>1.0579398384878513</v>
      </c>
      <c r="AG77">
        <f>'WHL Raw'!X77</f>
        <v>13.62</v>
      </c>
      <c r="AH77">
        <f>'WHL Raw'!Y77</f>
        <v>13.73</v>
      </c>
      <c r="AI77">
        <f>'WHL Raw'!Z77</f>
        <v>39.71</v>
      </c>
      <c r="AJ77">
        <f>'WHL Raw'!AA77</f>
        <v>49.79</v>
      </c>
    </row>
    <row r="78" spans="1:36" x14ac:dyDescent="0.2">
      <c r="A78" t="str">
        <f>'WHL Raw'!B78</f>
        <v>Brett Leason</v>
      </c>
      <c r="B78" t="s">
        <v>1750</v>
      </c>
      <c r="C78" t="str">
        <f>'WHL Raw'!C78</f>
        <v>RW</v>
      </c>
      <c r="D78" t="str">
        <f t="shared" si="4"/>
        <v>F</v>
      </c>
      <c r="E78" t="str">
        <f>IF(ISNUMBER(SEARCH("/",'WHL Raw'!D78))=TRUE,"Multiple",'WHL Raw'!D78)</f>
        <v>Multiple</v>
      </c>
      <c r="F78" s="2">
        <f ca="1">ROUNDDOWN('WHL Raw'!E78+((TODAY()-42993)/365),0)</f>
        <v>19</v>
      </c>
      <c r="G78">
        <f>'WHL Raw'!F78</f>
        <v>66</v>
      </c>
      <c r="H78" s="1">
        <f>'WHL Raw'!R78</f>
        <v>11.73</v>
      </c>
      <c r="I78" s="1">
        <f>'WHL Raw'!Q78</f>
        <v>774.39</v>
      </c>
      <c r="J78">
        <f>'WHL Raw'!AD78</f>
        <v>33</v>
      </c>
      <c r="K78">
        <f>'WHL Raw'!AE78</f>
        <v>40</v>
      </c>
      <c r="L78" s="1">
        <f t="shared" si="5"/>
        <v>2.5568511990082516</v>
      </c>
      <c r="M78" s="1">
        <f t="shared" si="6"/>
        <v>3.0992135745554563</v>
      </c>
      <c r="V78">
        <f>'WHL Raw'!J78</f>
        <v>18</v>
      </c>
      <c r="W78" s="1">
        <f t="shared" si="7"/>
        <v>1.3946461085499555</v>
      </c>
      <c r="AG78">
        <f>'WHL Raw'!X78</f>
        <v>13.59</v>
      </c>
      <c r="AH78">
        <f>'WHL Raw'!Y78</f>
        <v>13.55</v>
      </c>
      <c r="AI78">
        <f>'WHL Raw'!Z78</f>
        <v>48.22</v>
      </c>
      <c r="AJ78">
        <f>'WHL Raw'!AA78</f>
        <v>49.79</v>
      </c>
    </row>
    <row r="79" spans="1:36" x14ac:dyDescent="0.2">
      <c r="A79" t="str">
        <f>'WHL Raw'!B79</f>
        <v>Brian Harris</v>
      </c>
      <c r="B79" t="s">
        <v>1750</v>
      </c>
      <c r="C79" t="str">
        <f>'WHL Raw'!C79</f>
        <v>C</v>
      </c>
      <c r="D79" t="str">
        <f t="shared" si="4"/>
        <v>F</v>
      </c>
      <c r="E79" t="str">
        <f>IF(ISNUMBER(SEARCH("/",'WHL Raw'!D79))=TRUE,"Multiple",'WHL Raw'!D79)</f>
        <v>EDM</v>
      </c>
      <c r="F79" s="2">
        <f ca="1">ROUNDDOWN('WHL Raw'!E79+((TODAY()-42993)/365),0)</f>
        <v>19</v>
      </c>
      <c r="G79">
        <f>'WHL Raw'!F79</f>
        <v>49</v>
      </c>
      <c r="H79" s="1">
        <f>'WHL Raw'!R79</f>
        <v>9.26</v>
      </c>
      <c r="I79" s="1">
        <f>'WHL Raw'!Q79</f>
        <v>453.81</v>
      </c>
      <c r="J79">
        <f>'WHL Raw'!AD79</f>
        <v>7</v>
      </c>
      <c r="K79">
        <f>'WHL Raw'!AE79</f>
        <v>27</v>
      </c>
      <c r="L79" s="1">
        <f t="shared" si="5"/>
        <v>0.92549745488199908</v>
      </c>
      <c r="M79" s="1">
        <f t="shared" si="6"/>
        <v>3.5697758974019966</v>
      </c>
      <c r="V79">
        <f>'WHL Raw'!J79</f>
        <v>3</v>
      </c>
      <c r="W79" s="1">
        <f t="shared" si="7"/>
        <v>0.39664176637799958</v>
      </c>
      <c r="AG79">
        <f>'WHL Raw'!X79</f>
        <v>12.53</v>
      </c>
      <c r="AH79">
        <f>'WHL Raw'!Y79</f>
        <v>13.99</v>
      </c>
      <c r="AI79">
        <f>'WHL Raw'!Z79</f>
        <v>35.78</v>
      </c>
      <c r="AJ79">
        <f>'WHL Raw'!AA79</f>
        <v>51.38</v>
      </c>
    </row>
    <row r="80" spans="1:36" x14ac:dyDescent="0.2">
      <c r="A80" t="str">
        <f>'WHL Raw'!B80</f>
        <v>Brock Sottile</v>
      </c>
      <c r="B80" t="s">
        <v>1750</v>
      </c>
      <c r="C80" t="str">
        <f>'WHL Raw'!C80</f>
        <v>LW</v>
      </c>
      <c r="D80" t="str">
        <f t="shared" si="4"/>
        <v>F</v>
      </c>
      <c r="E80" t="str">
        <f>IF(ISNUMBER(SEARCH("/",'WHL Raw'!D80))=TRUE,"Multiple",'WHL Raw'!D80)</f>
        <v>PA</v>
      </c>
      <c r="F80" s="2">
        <f ca="1">ROUNDDOWN('WHL Raw'!E80+((TODAY()-42993)/365),0)</f>
        <v>18</v>
      </c>
      <c r="G80">
        <f>'WHL Raw'!F80</f>
        <v>10</v>
      </c>
      <c r="H80" s="1">
        <f>'WHL Raw'!R80</f>
        <v>8.2200000000000006</v>
      </c>
      <c r="I80" s="1">
        <f>'WHL Raw'!Q80</f>
        <v>82.17</v>
      </c>
      <c r="J80">
        <f>'WHL Raw'!AD80</f>
        <v>1</v>
      </c>
      <c r="K80">
        <f>'WHL Raw'!AE80</f>
        <v>4</v>
      </c>
      <c r="L80" s="1">
        <f t="shared" si="5"/>
        <v>0.73019350127783855</v>
      </c>
      <c r="M80" s="1">
        <f t="shared" si="6"/>
        <v>2.9207740051113542</v>
      </c>
      <c r="V80">
        <f>'WHL Raw'!J80</f>
        <v>1</v>
      </c>
      <c r="W80" s="1">
        <f t="shared" si="7"/>
        <v>0.73019350127783855</v>
      </c>
      <c r="AG80">
        <f>'WHL Raw'!X80</f>
        <v>13.17</v>
      </c>
      <c r="AH80">
        <f>'WHL Raw'!Y80</f>
        <v>13.01</v>
      </c>
      <c r="AI80">
        <f>'WHL Raw'!Z80</f>
        <v>39.270000000000003</v>
      </c>
      <c r="AJ80">
        <f>'WHL Raw'!AA80</f>
        <v>51.03</v>
      </c>
    </row>
    <row r="81" spans="1:36" x14ac:dyDescent="0.2">
      <c r="A81" t="str">
        <f>'WHL Raw'!B81</f>
        <v>Brodi Stuart</v>
      </c>
      <c r="B81" t="s">
        <v>1750</v>
      </c>
      <c r="C81" t="str">
        <f>'WHL Raw'!C81</f>
        <v>LW</v>
      </c>
      <c r="D81" t="str">
        <f t="shared" si="4"/>
        <v>F</v>
      </c>
      <c r="E81" t="str">
        <f>IF(ISNUMBER(SEARCH("/",'WHL Raw'!D81))=TRUE,"Multiple",'WHL Raw'!D81)</f>
        <v>KAM</v>
      </c>
      <c r="F81" s="2">
        <f ca="1">ROUNDDOWN('WHL Raw'!E81+((TODAY()-42993)/365),0)</f>
        <v>18</v>
      </c>
      <c r="G81">
        <f>'WHL Raw'!F81</f>
        <v>70</v>
      </c>
      <c r="H81" s="1">
        <f>'WHL Raw'!R81</f>
        <v>11.82</v>
      </c>
      <c r="I81" s="1">
        <f>'WHL Raw'!Q81</f>
        <v>827.71</v>
      </c>
      <c r="J81">
        <f>'WHL Raw'!AD81</f>
        <v>31</v>
      </c>
      <c r="K81">
        <f>'WHL Raw'!AE81</f>
        <v>35</v>
      </c>
      <c r="L81" s="1">
        <f t="shared" si="5"/>
        <v>2.2471638617390148</v>
      </c>
      <c r="M81" s="1">
        <f t="shared" si="6"/>
        <v>2.537120489060178</v>
      </c>
      <c r="V81">
        <f>'WHL Raw'!J81</f>
        <v>16</v>
      </c>
      <c r="W81" s="1">
        <f t="shared" si="7"/>
        <v>1.1598265092846529</v>
      </c>
      <c r="AG81">
        <f>'WHL Raw'!X81</f>
        <v>14.3</v>
      </c>
      <c r="AH81">
        <f>'WHL Raw'!Y81</f>
        <v>13.78</v>
      </c>
      <c r="AI81">
        <f>'WHL Raw'!Z81</f>
        <v>51.19</v>
      </c>
      <c r="AJ81">
        <f>'WHL Raw'!AA81</f>
        <v>49.84</v>
      </c>
    </row>
    <row r="82" spans="1:36" x14ac:dyDescent="0.2">
      <c r="A82" t="str">
        <f>'WHL Raw'!B82</f>
        <v>Brogan O'Brien</v>
      </c>
      <c r="B82" t="s">
        <v>1750</v>
      </c>
      <c r="C82" t="str">
        <f>'WHL Raw'!C82</f>
        <v>C</v>
      </c>
      <c r="D82" t="str">
        <f t="shared" si="4"/>
        <v>F</v>
      </c>
      <c r="E82" t="str">
        <f>IF(ISNUMBER(SEARCH("/",'WHL Raw'!D82))=TRUE,"Multiple",'WHL Raw'!D82)</f>
        <v>PG</v>
      </c>
      <c r="F82" s="2">
        <f ca="1">ROUNDDOWN('WHL Raw'!E82+((TODAY()-42993)/365),0)</f>
        <v>20</v>
      </c>
      <c r="G82">
        <f>'WHL Raw'!F82</f>
        <v>52</v>
      </c>
      <c r="H82" s="1">
        <f>'WHL Raw'!R82</f>
        <v>14.19</v>
      </c>
      <c r="I82" s="1">
        <f>'WHL Raw'!Q82</f>
        <v>737.79</v>
      </c>
      <c r="J82">
        <f>'WHL Raw'!AD82</f>
        <v>36</v>
      </c>
      <c r="K82">
        <f>'WHL Raw'!AE82</f>
        <v>42</v>
      </c>
      <c r="L82" s="1">
        <f t="shared" si="5"/>
        <v>2.9276623429431141</v>
      </c>
      <c r="M82" s="1">
        <f t="shared" si="6"/>
        <v>3.4156060667669665</v>
      </c>
      <c r="V82">
        <f>'WHL Raw'!J82</f>
        <v>17</v>
      </c>
      <c r="W82" s="1">
        <f t="shared" si="7"/>
        <v>1.382507217500915</v>
      </c>
      <c r="AG82">
        <f>'WHL Raw'!X82</f>
        <v>13.6</v>
      </c>
      <c r="AH82">
        <f>'WHL Raw'!Y82</f>
        <v>14.17</v>
      </c>
      <c r="AI82">
        <f>'WHL Raw'!Z82</f>
        <v>45.61</v>
      </c>
      <c r="AJ82">
        <f>'WHL Raw'!AA82</f>
        <v>51.68</v>
      </c>
    </row>
    <row r="83" spans="1:36" x14ac:dyDescent="0.2">
      <c r="A83" t="str">
        <f>'WHL Raw'!B83</f>
        <v>Bronson Sharp</v>
      </c>
      <c r="B83" t="s">
        <v>1750</v>
      </c>
      <c r="C83" t="str">
        <f>'WHL Raw'!C83</f>
        <v>LW</v>
      </c>
      <c r="D83" t="str">
        <f t="shared" si="4"/>
        <v>F</v>
      </c>
      <c r="E83" t="str">
        <f>IF(ISNUMBER(SEARCH("/",'WHL Raw'!D83))=TRUE,"Multiple",'WHL Raw'!D83)</f>
        <v>Multiple</v>
      </c>
      <c r="F83" s="2">
        <f ca="1">ROUNDDOWN('WHL Raw'!E83+((TODAY()-42993)/365),0)</f>
        <v>18</v>
      </c>
      <c r="G83">
        <f>'WHL Raw'!F83</f>
        <v>49</v>
      </c>
      <c r="H83" s="1">
        <f>'WHL Raw'!R83</f>
        <v>8.2200000000000006</v>
      </c>
      <c r="I83" s="1">
        <f>'WHL Raw'!Q83</f>
        <v>402.82</v>
      </c>
      <c r="J83">
        <f>'WHL Raw'!AD83</f>
        <v>11</v>
      </c>
      <c r="K83">
        <f>'WHL Raw'!AE83</f>
        <v>12</v>
      </c>
      <c r="L83" s="1">
        <f t="shared" si="5"/>
        <v>1.6384489350081923</v>
      </c>
      <c r="M83" s="1">
        <f t="shared" si="6"/>
        <v>1.7873988381907551</v>
      </c>
      <c r="V83">
        <f>'WHL Raw'!J83</f>
        <v>2</v>
      </c>
      <c r="W83" s="1">
        <f t="shared" si="7"/>
        <v>0.29789980636512586</v>
      </c>
      <c r="AG83">
        <f>'WHL Raw'!X83</f>
        <v>12.17</v>
      </c>
      <c r="AH83">
        <f>'WHL Raw'!Y83</f>
        <v>13.47</v>
      </c>
      <c r="AI83">
        <f>'WHL Raw'!Z83</f>
        <v>52.44</v>
      </c>
      <c r="AJ83">
        <f>'WHL Raw'!AA83</f>
        <v>51.85</v>
      </c>
    </row>
    <row r="84" spans="1:36" x14ac:dyDescent="0.2">
      <c r="A84" t="str">
        <f>'WHL Raw'!B84</f>
        <v>Bryan Lockner</v>
      </c>
      <c r="B84" t="s">
        <v>1750</v>
      </c>
      <c r="C84" t="str">
        <f>'WHL Raw'!C84</f>
        <v>RW</v>
      </c>
      <c r="D84" t="str">
        <f t="shared" si="4"/>
        <v>F</v>
      </c>
      <c r="E84" t="str">
        <f>IF(ISNUMBER(SEARCH("/",'WHL Raw'!D84))=TRUE,"Multiple",'WHL Raw'!D84)</f>
        <v>Multiple</v>
      </c>
      <c r="F84" s="2">
        <f ca="1">ROUNDDOWN('WHL Raw'!E84+((TODAY()-42993)/365),0)</f>
        <v>18</v>
      </c>
      <c r="G84">
        <f>'WHL Raw'!F84</f>
        <v>70</v>
      </c>
      <c r="H84" s="1">
        <f>'WHL Raw'!R84</f>
        <v>13.07</v>
      </c>
      <c r="I84" s="1">
        <f>'WHL Raw'!Q84</f>
        <v>914.92</v>
      </c>
      <c r="J84">
        <f>'WHL Raw'!AD84</f>
        <v>47</v>
      </c>
      <c r="K84">
        <f>'WHL Raw'!AE84</f>
        <v>35</v>
      </c>
      <c r="L84" s="1">
        <f t="shared" si="5"/>
        <v>3.0822366982905609</v>
      </c>
      <c r="M84" s="1">
        <f t="shared" si="6"/>
        <v>2.2952826476631838</v>
      </c>
      <c r="V84">
        <f>'WHL Raw'!J84</f>
        <v>14</v>
      </c>
      <c r="W84" s="1">
        <f t="shared" si="7"/>
        <v>0.91811305906527352</v>
      </c>
      <c r="AG84">
        <f>'WHL Raw'!X84</f>
        <v>14.46</v>
      </c>
      <c r="AH84">
        <f>'WHL Raw'!Y84</f>
        <v>13.66</v>
      </c>
      <c r="AI84">
        <f>'WHL Raw'!Z84</f>
        <v>50.35</v>
      </c>
      <c r="AJ84">
        <f>'WHL Raw'!AA84</f>
        <v>48.6</v>
      </c>
    </row>
    <row r="85" spans="1:36" x14ac:dyDescent="0.2">
      <c r="A85" t="str">
        <f>'WHL Raw'!B85</f>
        <v>Bryce Bader</v>
      </c>
      <c r="B85" t="s">
        <v>1750</v>
      </c>
      <c r="C85" t="str">
        <f>'WHL Raw'!C85</f>
        <v>LW</v>
      </c>
      <c r="D85" t="str">
        <f t="shared" si="4"/>
        <v>F</v>
      </c>
      <c r="E85" t="str">
        <f>IF(ISNUMBER(SEARCH("/",'WHL Raw'!D85))=TRUE,"Multiple",'WHL Raw'!D85)</f>
        <v>CGY</v>
      </c>
      <c r="F85" s="2">
        <f ca="1">ROUNDDOWN('WHL Raw'!E85+((TODAY()-42993)/365),0)</f>
        <v>17</v>
      </c>
      <c r="G85">
        <f>'WHL Raw'!F85</f>
        <v>3</v>
      </c>
      <c r="H85" s="1">
        <f>'WHL Raw'!R85</f>
        <v>6.4</v>
      </c>
      <c r="I85" s="1">
        <f>'WHL Raw'!Q85</f>
        <v>19.21</v>
      </c>
      <c r="J85">
        <f>'WHL Raw'!AD85</f>
        <v>0</v>
      </c>
      <c r="K85">
        <f>'WHL Raw'!AE85</f>
        <v>1</v>
      </c>
      <c r="L85" s="1">
        <f t="shared" si="5"/>
        <v>0</v>
      </c>
      <c r="M85" s="1">
        <f t="shared" si="6"/>
        <v>3.1233732431025505</v>
      </c>
      <c r="V85">
        <f>'WHL Raw'!J85</f>
        <v>0</v>
      </c>
      <c r="W85" s="1">
        <f t="shared" si="7"/>
        <v>0</v>
      </c>
      <c r="AG85">
        <f>'WHL Raw'!X85</f>
        <v>13.03</v>
      </c>
      <c r="AH85">
        <f>'WHL Raw'!Y85</f>
        <v>13.7</v>
      </c>
      <c r="AI85">
        <f>'WHL Raw'!Z85</f>
        <v>43.08</v>
      </c>
      <c r="AJ85">
        <f>'WHL Raw'!AA85</f>
        <v>50.48</v>
      </c>
    </row>
    <row r="86" spans="1:36" x14ac:dyDescent="0.2">
      <c r="A86" t="str">
        <f>'WHL Raw'!B86</f>
        <v>Bryce Kindopp</v>
      </c>
      <c r="B86" t="s">
        <v>1750</v>
      </c>
      <c r="C86" t="str">
        <f>'WHL Raw'!C86</f>
        <v>RW</v>
      </c>
      <c r="D86" t="str">
        <f t="shared" si="4"/>
        <v>F</v>
      </c>
      <c r="E86" t="str">
        <f>IF(ISNUMBER(SEARCH("/",'WHL Raw'!D86))=TRUE,"Multiple",'WHL Raw'!D86)</f>
        <v>EVT</v>
      </c>
      <c r="F86" s="2">
        <f ca="1">ROUNDDOWN('WHL Raw'!E86+((TODAY()-42993)/365),0)</f>
        <v>18</v>
      </c>
      <c r="G86">
        <f>'WHL Raw'!F86</f>
        <v>72</v>
      </c>
      <c r="H86" s="1">
        <f>'WHL Raw'!R86</f>
        <v>11.56</v>
      </c>
      <c r="I86" s="1">
        <f>'WHL Raw'!Q86</f>
        <v>832.5</v>
      </c>
      <c r="J86">
        <f>'WHL Raw'!AD86</f>
        <v>36</v>
      </c>
      <c r="K86">
        <f>'WHL Raw'!AE86</f>
        <v>26</v>
      </c>
      <c r="L86" s="1">
        <f t="shared" si="5"/>
        <v>2.5945945945945947</v>
      </c>
      <c r="M86" s="1">
        <f t="shared" si="6"/>
        <v>1.8738738738738738</v>
      </c>
      <c r="V86">
        <f>'WHL Raw'!J86</f>
        <v>23</v>
      </c>
      <c r="W86" s="1">
        <f t="shared" si="7"/>
        <v>1.6576576576576578</v>
      </c>
      <c r="AG86">
        <f>'WHL Raw'!X86</f>
        <v>13.92</v>
      </c>
      <c r="AH86">
        <f>'WHL Raw'!Y86</f>
        <v>13.47</v>
      </c>
      <c r="AI86">
        <f>'WHL Raw'!Z86</f>
        <v>55.02</v>
      </c>
      <c r="AJ86">
        <f>'WHL Raw'!AA86</f>
        <v>50.25</v>
      </c>
    </row>
    <row r="87" spans="1:36" x14ac:dyDescent="0.2">
      <c r="A87" t="str">
        <f>'WHL Raw'!B87</f>
        <v>Bryce Platt</v>
      </c>
      <c r="B87" t="s">
        <v>1750</v>
      </c>
      <c r="C87" t="str">
        <f>'WHL Raw'!C87</f>
        <v>LW</v>
      </c>
      <c r="D87" t="str">
        <f t="shared" si="4"/>
        <v>F</v>
      </c>
      <c r="E87" t="str">
        <f>IF(ISNUMBER(SEARCH("/",'WHL Raw'!D87))=TRUE,"Multiple",'WHL Raw'!D87)</f>
        <v>REG</v>
      </c>
      <c r="F87" s="2">
        <f ca="1">ROUNDDOWN('WHL Raw'!E87+((TODAY()-42993)/365),0)</f>
        <v>19</v>
      </c>
      <c r="G87">
        <f>'WHL Raw'!F87</f>
        <v>60</v>
      </c>
      <c r="H87" s="1">
        <f>'WHL Raw'!R87</f>
        <v>7.11</v>
      </c>
      <c r="I87" s="1">
        <f>'WHL Raw'!Q87</f>
        <v>426.42</v>
      </c>
      <c r="J87">
        <f>'WHL Raw'!AD87</f>
        <v>12</v>
      </c>
      <c r="K87">
        <f>'WHL Raw'!AE87</f>
        <v>7</v>
      </c>
      <c r="L87" s="1">
        <f t="shared" si="5"/>
        <v>1.6884761502743775</v>
      </c>
      <c r="M87" s="1">
        <f t="shared" si="6"/>
        <v>0.98494442099338675</v>
      </c>
      <c r="V87">
        <f>'WHL Raw'!J87</f>
        <v>6</v>
      </c>
      <c r="W87" s="1">
        <f t="shared" si="7"/>
        <v>0.84423807513718874</v>
      </c>
      <c r="AG87">
        <f>'WHL Raw'!X87</f>
        <v>13.2</v>
      </c>
      <c r="AH87">
        <f>'WHL Raw'!Y87</f>
        <v>12.88</v>
      </c>
      <c r="AI87">
        <f>'WHL Raw'!Z87</f>
        <v>48.41</v>
      </c>
      <c r="AJ87">
        <f>'WHL Raw'!AA87</f>
        <v>50.65</v>
      </c>
    </row>
    <row r="88" spans="1:36" x14ac:dyDescent="0.2">
      <c r="A88" t="str">
        <f>'WHL Raw'!B88</f>
        <v>Cade McNelly</v>
      </c>
      <c r="B88" t="s">
        <v>1750</v>
      </c>
      <c r="C88" t="str">
        <f>'WHL Raw'!C88</f>
        <v>D</v>
      </c>
      <c r="D88" t="str">
        <f t="shared" si="4"/>
        <v>D</v>
      </c>
      <c r="E88" t="str">
        <f>IF(ISNUMBER(SEARCH("/",'WHL Raw'!D88))=TRUE,"Multiple",'WHL Raw'!D88)</f>
        <v>SEA</v>
      </c>
      <c r="F88" s="2">
        <f ca="1">ROUNDDOWN('WHL Raw'!E88+((TODAY()-42993)/365),0)</f>
        <v>16</v>
      </c>
      <c r="G88">
        <f>'WHL Raw'!F88</f>
        <v>15</v>
      </c>
      <c r="H88" s="1">
        <f>'WHL Raw'!R88</f>
        <v>8.14</v>
      </c>
      <c r="I88" s="1">
        <f>'WHL Raw'!Q88</f>
        <v>122.09</v>
      </c>
      <c r="J88">
        <f>'WHL Raw'!AD88</f>
        <v>3</v>
      </c>
      <c r="K88">
        <f>'WHL Raw'!AE88</f>
        <v>5</v>
      </c>
      <c r="L88" s="1">
        <f t="shared" si="5"/>
        <v>1.4743222213121467</v>
      </c>
      <c r="M88" s="1">
        <f t="shared" si="6"/>
        <v>2.4572037021869111</v>
      </c>
      <c r="V88">
        <f>'WHL Raw'!J88</f>
        <v>0</v>
      </c>
      <c r="W88" s="1">
        <f t="shared" si="7"/>
        <v>0</v>
      </c>
      <c r="AG88">
        <f>'WHL Raw'!X88</f>
        <v>12.88</v>
      </c>
      <c r="AH88">
        <f>'WHL Raw'!Y88</f>
        <v>12.7</v>
      </c>
      <c r="AI88">
        <f>'WHL Raw'!Z88</f>
        <v>48.39</v>
      </c>
      <c r="AJ88">
        <f>'WHL Raw'!AA88</f>
        <v>49.36</v>
      </c>
    </row>
    <row r="89" spans="1:36" x14ac:dyDescent="0.2">
      <c r="A89" t="str">
        <f>'WHL Raw'!B89</f>
        <v>Cael Zimmerman</v>
      </c>
      <c r="B89" t="s">
        <v>1750</v>
      </c>
      <c r="C89" t="str">
        <f>'WHL Raw'!C89</f>
        <v>C</v>
      </c>
      <c r="D89" t="str">
        <f t="shared" si="4"/>
        <v>F</v>
      </c>
      <c r="E89" t="str">
        <f>IF(ISNUMBER(SEARCH("/",'WHL Raw'!D89))=TRUE,"Multiple",'WHL Raw'!D89)</f>
        <v>CGY</v>
      </c>
      <c r="F89" s="2">
        <f ca="1">ROUNDDOWN('WHL Raw'!E89+((TODAY()-42993)/365),0)</f>
        <v>17</v>
      </c>
      <c r="G89">
        <f>'WHL Raw'!F89</f>
        <v>66</v>
      </c>
      <c r="H89" s="1">
        <f>'WHL Raw'!R89</f>
        <v>11.03</v>
      </c>
      <c r="I89" s="1">
        <f>'WHL Raw'!Q89</f>
        <v>728.01</v>
      </c>
      <c r="J89">
        <f>'WHL Raw'!AD89</f>
        <v>20</v>
      </c>
      <c r="K89">
        <f>'WHL Raw'!AE89</f>
        <v>45</v>
      </c>
      <c r="L89" s="1">
        <f t="shared" si="5"/>
        <v>1.6483290064696914</v>
      </c>
      <c r="M89" s="1">
        <f t="shared" si="6"/>
        <v>3.7087402645568055</v>
      </c>
      <c r="V89">
        <f>'WHL Raw'!J89</f>
        <v>8</v>
      </c>
      <c r="W89" s="1">
        <f t="shared" si="7"/>
        <v>0.6593316025878766</v>
      </c>
      <c r="AG89">
        <f>'WHL Raw'!X89</f>
        <v>12.96</v>
      </c>
      <c r="AH89">
        <f>'WHL Raw'!Y89</f>
        <v>13.8</v>
      </c>
      <c r="AI89">
        <f>'WHL Raw'!Z89</f>
        <v>43.86</v>
      </c>
      <c r="AJ89">
        <f>'WHL Raw'!AA89</f>
        <v>50.42</v>
      </c>
    </row>
    <row r="90" spans="1:36" x14ac:dyDescent="0.2">
      <c r="A90" t="str">
        <f>'WHL Raw'!B90</f>
        <v>Caiden Daley</v>
      </c>
      <c r="B90" t="s">
        <v>1750</v>
      </c>
      <c r="C90" t="str">
        <f>'WHL Raw'!C90</f>
        <v>C</v>
      </c>
      <c r="D90" t="str">
        <f t="shared" si="4"/>
        <v>F</v>
      </c>
      <c r="E90" t="str">
        <f>IF(ISNUMBER(SEARCH("/",'WHL Raw'!D90))=TRUE,"Multiple",'WHL Raw'!D90)</f>
        <v>BDN</v>
      </c>
      <c r="F90" s="2">
        <f ca="1">ROUNDDOWN('WHL Raw'!E90+((TODAY()-42993)/365),0)</f>
        <v>18</v>
      </c>
      <c r="G90">
        <f>'WHL Raw'!F90</f>
        <v>69</v>
      </c>
      <c r="H90" s="1">
        <f>'WHL Raw'!R90</f>
        <v>10.49</v>
      </c>
      <c r="I90" s="1">
        <f>'WHL Raw'!Q90</f>
        <v>724.06</v>
      </c>
      <c r="J90">
        <f>'WHL Raw'!AD90</f>
        <v>32</v>
      </c>
      <c r="K90">
        <f>'WHL Raw'!AE90</f>
        <v>28</v>
      </c>
      <c r="L90" s="1">
        <f t="shared" si="5"/>
        <v>2.6517139463580368</v>
      </c>
      <c r="M90" s="1">
        <f t="shared" si="6"/>
        <v>2.3202497030632823</v>
      </c>
      <c r="V90">
        <f>'WHL Raw'!J90</f>
        <v>16</v>
      </c>
      <c r="W90" s="1">
        <f t="shared" si="7"/>
        <v>1.3258569731790184</v>
      </c>
      <c r="AG90">
        <f>'WHL Raw'!X90</f>
        <v>13.19</v>
      </c>
      <c r="AH90">
        <f>'WHL Raw'!Y90</f>
        <v>13.63</v>
      </c>
      <c r="AI90">
        <f>'WHL Raw'!Z90</f>
        <v>49.81</v>
      </c>
      <c r="AJ90">
        <f>'WHL Raw'!AA90</f>
        <v>52.27</v>
      </c>
    </row>
    <row r="91" spans="1:36" x14ac:dyDescent="0.2">
      <c r="A91" t="str">
        <f>'WHL Raw'!B91</f>
        <v>Cal Foote</v>
      </c>
      <c r="B91" t="s">
        <v>1750</v>
      </c>
      <c r="C91" t="str">
        <f>'WHL Raw'!C91</f>
        <v>D</v>
      </c>
      <c r="D91" t="str">
        <f t="shared" si="4"/>
        <v>D</v>
      </c>
      <c r="E91" t="str">
        <f>IF(ISNUMBER(SEARCH("/",'WHL Raw'!D91))=TRUE,"Multiple",'WHL Raw'!D91)</f>
        <v>KEL</v>
      </c>
      <c r="F91" s="2">
        <f ca="1">ROUNDDOWN('WHL Raw'!E91+((TODAY()-42993)/365),0)</f>
        <v>19</v>
      </c>
      <c r="G91">
        <f>'WHL Raw'!F91</f>
        <v>60</v>
      </c>
      <c r="H91" s="1">
        <f>'WHL Raw'!R91</f>
        <v>17.61</v>
      </c>
      <c r="I91" s="1">
        <f>'WHL Raw'!Q91</f>
        <v>1056.56</v>
      </c>
      <c r="J91">
        <f>'WHL Raw'!AD91</f>
        <v>73</v>
      </c>
      <c r="K91">
        <f>'WHL Raw'!AE91</f>
        <v>51</v>
      </c>
      <c r="L91" s="1">
        <f t="shared" si="5"/>
        <v>4.1455288861967148</v>
      </c>
      <c r="M91" s="1">
        <f t="shared" si="6"/>
        <v>2.8961914136442797</v>
      </c>
      <c r="V91">
        <f>'WHL Raw'!J91</f>
        <v>24</v>
      </c>
      <c r="W91" s="1">
        <f t="shared" si="7"/>
        <v>1.3629136064208374</v>
      </c>
      <c r="AG91">
        <f>'WHL Raw'!X91</f>
        <v>13.93</v>
      </c>
      <c r="AH91">
        <f>'WHL Raw'!Y91</f>
        <v>13.71</v>
      </c>
      <c r="AI91">
        <f>'WHL Raw'!Z91</f>
        <v>51.87</v>
      </c>
      <c r="AJ91">
        <f>'WHL Raw'!AA91</f>
        <v>50.08</v>
      </c>
    </row>
    <row r="92" spans="1:36" x14ac:dyDescent="0.2">
      <c r="A92" t="str">
        <f>'WHL Raw'!B92</f>
        <v>Cale Fleury</v>
      </c>
      <c r="B92" t="s">
        <v>1750</v>
      </c>
      <c r="C92" t="str">
        <f>'WHL Raw'!C92</f>
        <v>D</v>
      </c>
      <c r="D92" t="str">
        <f t="shared" si="4"/>
        <v>D</v>
      </c>
      <c r="E92" t="str">
        <f>IF(ISNUMBER(SEARCH("/",'WHL Raw'!D92))=TRUE,"Multiple",'WHL Raw'!D92)</f>
        <v>Multiple</v>
      </c>
      <c r="F92" s="2">
        <f ca="1">ROUNDDOWN('WHL Raw'!E92+((TODAY()-42993)/365),0)</f>
        <v>19</v>
      </c>
      <c r="G92">
        <f>'WHL Raw'!F92</f>
        <v>68</v>
      </c>
      <c r="H92" s="1">
        <f>'WHL Raw'!R92</f>
        <v>17.05</v>
      </c>
      <c r="I92" s="1">
        <f>'WHL Raw'!Q92</f>
        <v>1159.5899999999999</v>
      </c>
      <c r="J92">
        <f>'WHL Raw'!AD92</f>
        <v>69</v>
      </c>
      <c r="K92">
        <f>'WHL Raw'!AE92</f>
        <v>54</v>
      </c>
      <c r="L92" s="1">
        <f t="shared" si="5"/>
        <v>3.5702274079631597</v>
      </c>
      <c r="M92" s="1">
        <f t="shared" si="6"/>
        <v>2.7940910149276901</v>
      </c>
      <c r="V92">
        <f>'WHL Raw'!J92</f>
        <v>18</v>
      </c>
      <c r="W92" s="1">
        <f t="shared" si="7"/>
        <v>0.9313636716425634</v>
      </c>
      <c r="AG92">
        <f>'WHL Raw'!X92</f>
        <v>13.95</v>
      </c>
      <c r="AH92">
        <f>'WHL Raw'!Y92</f>
        <v>14</v>
      </c>
      <c r="AI92">
        <f>'WHL Raw'!Z92</f>
        <v>50.41</v>
      </c>
      <c r="AJ92">
        <f>'WHL Raw'!AA92</f>
        <v>51.06</v>
      </c>
    </row>
    <row r="93" spans="1:36" x14ac:dyDescent="0.2">
      <c r="A93" t="str">
        <f>'WHL Raw'!B93</f>
        <v>Caleb Fantillo</v>
      </c>
      <c r="B93" t="s">
        <v>1750</v>
      </c>
      <c r="C93" t="str">
        <f>'WHL Raw'!C93</f>
        <v>RW</v>
      </c>
      <c r="D93" t="str">
        <f t="shared" si="4"/>
        <v>F</v>
      </c>
      <c r="E93" t="str">
        <f>IF(ISNUMBER(SEARCH("/",'WHL Raw'!D93))=TRUE,"Multiple",'WHL Raw'!D93)</f>
        <v>SAS</v>
      </c>
      <c r="F93" s="2">
        <f ca="1">ROUNDDOWN('WHL Raw'!E93+((TODAY()-42993)/365),0)</f>
        <v>20</v>
      </c>
      <c r="G93">
        <f>'WHL Raw'!F93</f>
        <v>38</v>
      </c>
      <c r="H93" s="1">
        <f>'WHL Raw'!R93</f>
        <v>10.8</v>
      </c>
      <c r="I93" s="1">
        <f>'WHL Raw'!Q93</f>
        <v>410.31</v>
      </c>
      <c r="J93">
        <f>'WHL Raw'!AD93</f>
        <v>17</v>
      </c>
      <c r="K93">
        <f>'WHL Raw'!AE93</f>
        <v>24</v>
      </c>
      <c r="L93" s="1">
        <f t="shared" si="5"/>
        <v>2.4859252760108208</v>
      </c>
      <c r="M93" s="1">
        <f t="shared" si="6"/>
        <v>3.5095415661329237</v>
      </c>
      <c r="V93">
        <f>'WHL Raw'!J93</f>
        <v>7</v>
      </c>
      <c r="W93" s="1">
        <f t="shared" si="7"/>
        <v>1.0236162901221029</v>
      </c>
      <c r="AG93">
        <f>'WHL Raw'!X93</f>
        <v>13.9</v>
      </c>
      <c r="AH93">
        <f>'WHL Raw'!Y93</f>
        <v>14.07</v>
      </c>
      <c r="AI93">
        <f>'WHL Raw'!Z93</f>
        <v>47.33</v>
      </c>
      <c r="AJ93">
        <f>'WHL Raw'!AA93</f>
        <v>51.78</v>
      </c>
    </row>
    <row r="94" spans="1:36" x14ac:dyDescent="0.2">
      <c r="A94" t="str">
        <f>'WHL Raw'!B94</f>
        <v>Calen Addison</v>
      </c>
      <c r="B94" t="s">
        <v>1750</v>
      </c>
      <c r="C94" t="str">
        <f>'WHL Raw'!C94</f>
        <v>D</v>
      </c>
      <c r="D94" t="str">
        <f t="shared" si="4"/>
        <v>D</v>
      </c>
      <c r="E94" t="str">
        <f>IF(ISNUMBER(SEARCH("/",'WHL Raw'!D94))=TRUE,"Multiple",'WHL Raw'!D94)</f>
        <v>LET</v>
      </c>
      <c r="F94" s="2">
        <f ca="1">ROUNDDOWN('WHL Raw'!E94+((TODAY()-42993)/365),0)</f>
        <v>18</v>
      </c>
      <c r="G94">
        <f>'WHL Raw'!F94</f>
        <v>68</v>
      </c>
      <c r="H94" s="1">
        <f>'WHL Raw'!R94</f>
        <v>15.84</v>
      </c>
      <c r="I94" s="1">
        <f>'WHL Raw'!Q94</f>
        <v>1077.05</v>
      </c>
      <c r="J94">
        <f>'WHL Raw'!AD94</f>
        <v>54</v>
      </c>
      <c r="K94">
        <f>'WHL Raw'!AE94</f>
        <v>56</v>
      </c>
      <c r="L94" s="1">
        <f t="shared" si="5"/>
        <v>3.0082168887238292</v>
      </c>
      <c r="M94" s="1">
        <f t="shared" si="6"/>
        <v>3.1196323290469339</v>
      </c>
      <c r="V94">
        <f>'WHL Raw'!J94</f>
        <v>15</v>
      </c>
      <c r="W94" s="1">
        <f t="shared" si="7"/>
        <v>0.83561580242328592</v>
      </c>
      <c r="AG94">
        <f>'WHL Raw'!X94</f>
        <v>13.2</v>
      </c>
      <c r="AH94">
        <f>'WHL Raw'!Y94</f>
        <v>13.93</v>
      </c>
      <c r="AI94">
        <f>'WHL Raw'!Z94</f>
        <v>49.21</v>
      </c>
      <c r="AJ94">
        <f>'WHL Raw'!AA94</f>
        <v>48.76</v>
      </c>
    </row>
    <row r="95" spans="1:36" x14ac:dyDescent="0.2">
      <c r="A95" t="str">
        <f>'WHL Raw'!B95</f>
        <v>Cameron Hausinger</v>
      </c>
      <c r="B95" t="s">
        <v>1750</v>
      </c>
      <c r="C95" t="str">
        <f>'WHL Raw'!C95</f>
        <v>RW</v>
      </c>
      <c r="D95" t="str">
        <f t="shared" si="4"/>
        <v>F</v>
      </c>
      <c r="E95" t="str">
        <f>IF(ISNUMBER(SEARCH("/",'WHL Raw'!D95))=TRUE,"Multiple",'WHL Raw'!D95)</f>
        <v>KTN</v>
      </c>
      <c r="F95" s="2">
        <f ca="1">ROUNDDOWN('WHL Raw'!E95+((TODAY()-42993)/365),0)</f>
        <v>19</v>
      </c>
      <c r="G95">
        <f>'WHL Raw'!F95</f>
        <v>70</v>
      </c>
      <c r="H95" s="1">
        <f>'WHL Raw'!R95</f>
        <v>14.39</v>
      </c>
      <c r="I95" s="1">
        <f>'WHL Raw'!Q95</f>
        <v>1007.6</v>
      </c>
      <c r="J95">
        <f>'WHL Raw'!AD95</f>
        <v>45</v>
      </c>
      <c r="K95">
        <f>'WHL Raw'!AE95</f>
        <v>59</v>
      </c>
      <c r="L95" s="1">
        <f t="shared" si="5"/>
        <v>2.6796347757046446</v>
      </c>
      <c r="M95" s="1">
        <f t="shared" si="6"/>
        <v>3.5132989281460896</v>
      </c>
      <c r="V95">
        <f>'WHL Raw'!J95</f>
        <v>25</v>
      </c>
      <c r="W95" s="1">
        <f t="shared" si="7"/>
        <v>1.4886859865025803</v>
      </c>
      <c r="AG95">
        <f>'WHL Raw'!X95</f>
        <v>13.53</v>
      </c>
      <c r="AH95">
        <f>'WHL Raw'!Y95</f>
        <v>13.62</v>
      </c>
      <c r="AI95">
        <f>'WHL Raw'!Z95</f>
        <v>43.57</v>
      </c>
      <c r="AJ95">
        <f>'WHL Raw'!AA95</f>
        <v>48.95</v>
      </c>
    </row>
    <row r="96" spans="1:36" x14ac:dyDescent="0.2">
      <c r="A96" t="str">
        <f>'WHL Raw'!B96</f>
        <v>Cameron Hebig</v>
      </c>
      <c r="B96" t="s">
        <v>1750</v>
      </c>
      <c r="C96" t="str">
        <f>'WHL Raw'!C96</f>
        <v>C</v>
      </c>
      <c r="D96" t="str">
        <f t="shared" si="4"/>
        <v>F</v>
      </c>
      <c r="E96" t="str">
        <f>IF(ISNUMBER(SEARCH("/",'WHL Raw'!D96))=TRUE,"Multiple",'WHL Raw'!D96)</f>
        <v>Multiple</v>
      </c>
      <c r="F96" s="2">
        <f ca="1">ROUNDDOWN('WHL Raw'!E96+((TODAY()-42993)/365),0)</f>
        <v>21</v>
      </c>
      <c r="G96">
        <f>'WHL Raw'!F96</f>
        <v>66</v>
      </c>
      <c r="H96" s="1">
        <f>'WHL Raw'!R96</f>
        <v>16.45</v>
      </c>
      <c r="I96" s="1">
        <f>'WHL Raw'!Q96</f>
        <v>1085.8699999999999</v>
      </c>
      <c r="J96">
        <f>'WHL Raw'!AD96</f>
        <v>60</v>
      </c>
      <c r="K96">
        <f>'WHL Raw'!AE96</f>
        <v>52</v>
      </c>
      <c r="L96" s="1">
        <f t="shared" si="5"/>
        <v>3.3153139878622677</v>
      </c>
      <c r="M96" s="1">
        <f t="shared" si="6"/>
        <v>2.8732721228139653</v>
      </c>
      <c r="V96">
        <f>'WHL Raw'!J96</f>
        <v>34</v>
      </c>
      <c r="W96" s="1">
        <f t="shared" si="7"/>
        <v>1.8786779264552846</v>
      </c>
      <c r="AG96">
        <f>'WHL Raw'!X96</f>
        <v>14.52</v>
      </c>
      <c r="AH96">
        <f>'WHL Raw'!Y96</f>
        <v>14.33</v>
      </c>
      <c r="AI96">
        <f>'WHL Raw'!Z96</f>
        <v>49.37</v>
      </c>
      <c r="AJ96">
        <f>'WHL Raw'!AA96</f>
        <v>52.14</v>
      </c>
    </row>
    <row r="97" spans="1:36" x14ac:dyDescent="0.2">
      <c r="A97" t="str">
        <f>'WHL Raw'!B97</f>
        <v>Cameron MacPhee</v>
      </c>
      <c r="B97" t="s">
        <v>1750</v>
      </c>
      <c r="C97" t="str">
        <f>'WHL Raw'!C97</f>
        <v>D</v>
      </c>
      <c r="D97" t="str">
        <f t="shared" si="4"/>
        <v>D</v>
      </c>
      <c r="E97" t="str">
        <f>IF(ISNUMBER(SEARCH("/",'WHL Raw'!D97))=TRUE,"Multiple",'WHL Raw'!D97)</f>
        <v>Multiple</v>
      </c>
      <c r="F97" s="2">
        <f ca="1">ROUNDDOWN('WHL Raw'!E97+((TODAY()-42993)/365),0)</f>
        <v>18</v>
      </c>
      <c r="G97">
        <f>'WHL Raw'!F97</f>
        <v>47</v>
      </c>
      <c r="H97" s="1">
        <f>'WHL Raw'!R97</f>
        <v>11.65</v>
      </c>
      <c r="I97" s="1">
        <f>'WHL Raw'!Q97</f>
        <v>547.4</v>
      </c>
      <c r="J97">
        <f>'WHL Raw'!AD97</f>
        <v>19</v>
      </c>
      <c r="K97">
        <f>'WHL Raw'!AE97</f>
        <v>36</v>
      </c>
      <c r="L97" s="1">
        <f t="shared" si="5"/>
        <v>2.0825721592985018</v>
      </c>
      <c r="M97" s="1">
        <f t="shared" si="6"/>
        <v>3.945926196565583</v>
      </c>
      <c r="V97">
        <f>'WHL Raw'!J97</f>
        <v>3</v>
      </c>
      <c r="W97" s="1">
        <f t="shared" si="7"/>
        <v>0.32882718304713188</v>
      </c>
      <c r="AG97">
        <f>'WHL Raw'!X97</f>
        <v>13.06</v>
      </c>
      <c r="AH97">
        <f>'WHL Raw'!Y97</f>
        <v>13.2</v>
      </c>
      <c r="AI97">
        <f>'WHL Raw'!Z97</f>
        <v>45.04</v>
      </c>
      <c r="AJ97">
        <f>'WHL Raw'!AA97</f>
        <v>50.75</v>
      </c>
    </row>
    <row r="98" spans="1:36" x14ac:dyDescent="0.2">
      <c r="A98" t="str">
        <f>'WHL Raw'!B98</f>
        <v>Carsen Twarynski</v>
      </c>
      <c r="B98" t="s">
        <v>1750</v>
      </c>
      <c r="C98" t="str">
        <f>'WHL Raw'!C98</f>
        <v>LW</v>
      </c>
      <c r="D98" t="str">
        <f t="shared" si="4"/>
        <v>F</v>
      </c>
      <c r="E98" t="str">
        <f>IF(ISNUMBER(SEARCH("/",'WHL Raw'!D98))=TRUE,"Multiple",'WHL Raw'!D98)</f>
        <v>KEL</v>
      </c>
      <c r="F98" s="2">
        <f ca="1">ROUNDDOWN('WHL Raw'!E98+((TODAY()-42993)/365),0)</f>
        <v>20</v>
      </c>
      <c r="G98">
        <f>'WHL Raw'!F98</f>
        <v>68</v>
      </c>
      <c r="H98" s="1">
        <f>'WHL Raw'!R98</f>
        <v>15.28</v>
      </c>
      <c r="I98" s="1">
        <f>'WHL Raw'!Q98</f>
        <v>1039.28</v>
      </c>
      <c r="J98">
        <f>'WHL Raw'!AD98</f>
        <v>56</v>
      </c>
      <c r="K98">
        <f>'WHL Raw'!AE98</f>
        <v>56</v>
      </c>
      <c r="L98" s="1">
        <f t="shared" si="5"/>
        <v>3.2330074667077207</v>
      </c>
      <c r="M98" s="1">
        <f t="shared" si="6"/>
        <v>3.2330074667077207</v>
      </c>
      <c r="V98">
        <f>'WHL Raw'!J98</f>
        <v>30</v>
      </c>
      <c r="W98" s="1">
        <f t="shared" si="7"/>
        <v>1.7319682857362788</v>
      </c>
      <c r="AG98">
        <f>'WHL Raw'!X98</f>
        <v>14.78</v>
      </c>
      <c r="AH98">
        <f>'WHL Raw'!Y98</f>
        <v>14.22</v>
      </c>
      <c r="AI98">
        <f>'WHL Raw'!Z98</f>
        <v>52.86</v>
      </c>
      <c r="AJ98">
        <f>'WHL Raw'!AA98</f>
        <v>51.08</v>
      </c>
    </row>
    <row r="99" spans="1:36" x14ac:dyDescent="0.2">
      <c r="A99" t="str">
        <f>'WHL Raw'!B99</f>
        <v>Carson Denomie</v>
      </c>
      <c r="B99" t="s">
        <v>1750</v>
      </c>
      <c r="C99" t="str">
        <f>'WHL Raw'!C99</f>
        <v>RW</v>
      </c>
      <c r="D99" t="str">
        <f t="shared" si="4"/>
        <v>F</v>
      </c>
      <c r="E99" t="str">
        <f>IF(ISNUMBER(SEARCH("/",'WHL Raw'!D99))=TRUE,"Multiple",'WHL Raw'!D99)</f>
        <v>KAM</v>
      </c>
      <c r="F99" s="2">
        <f ca="1">ROUNDDOWN('WHL Raw'!E99+((TODAY()-42993)/365),0)</f>
        <v>18</v>
      </c>
      <c r="G99">
        <f>'WHL Raw'!F99</f>
        <v>66</v>
      </c>
      <c r="H99" s="1">
        <f>'WHL Raw'!R99</f>
        <v>11.44</v>
      </c>
      <c r="I99" s="1">
        <f>'WHL Raw'!Q99</f>
        <v>755.28</v>
      </c>
      <c r="J99">
        <f>'WHL Raw'!AD99</f>
        <v>28</v>
      </c>
      <c r="K99">
        <f>'WHL Raw'!AE99</f>
        <v>29</v>
      </c>
      <c r="L99" s="1">
        <f t="shared" si="5"/>
        <v>2.2243406418811569</v>
      </c>
      <c r="M99" s="1">
        <f t="shared" si="6"/>
        <v>2.3037813790911983</v>
      </c>
      <c r="V99">
        <f>'WHL Raw'!J99</f>
        <v>12</v>
      </c>
      <c r="W99" s="1">
        <f t="shared" si="7"/>
        <v>0.95328884652049573</v>
      </c>
      <c r="AG99">
        <f>'WHL Raw'!X99</f>
        <v>13.96</v>
      </c>
      <c r="AH99">
        <f>'WHL Raw'!Y99</f>
        <v>13.33</v>
      </c>
      <c r="AI99">
        <f>'WHL Raw'!Z99</f>
        <v>52.05</v>
      </c>
      <c r="AJ99">
        <f>'WHL Raw'!AA99</f>
        <v>49.35</v>
      </c>
    </row>
    <row r="100" spans="1:36" x14ac:dyDescent="0.2">
      <c r="A100" t="str">
        <f>'WHL Raw'!B100</f>
        <v>Carson Focht</v>
      </c>
      <c r="B100" t="s">
        <v>1750</v>
      </c>
      <c r="C100" t="str">
        <f>'WHL Raw'!C100</f>
        <v>C</v>
      </c>
      <c r="D100" t="str">
        <f t="shared" si="4"/>
        <v>F</v>
      </c>
      <c r="E100" t="str">
        <f>IF(ISNUMBER(SEARCH("/",'WHL Raw'!D100))=TRUE,"Multiple",'WHL Raw'!D100)</f>
        <v>Multiple</v>
      </c>
      <c r="F100" s="2">
        <f ca="1">ROUNDDOWN('WHL Raw'!E100+((TODAY()-42993)/365),0)</f>
        <v>18</v>
      </c>
      <c r="G100">
        <f>'WHL Raw'!F100</f>
        <v>69</v>
      </c>
      <c r="H100" s="1">
        <f>'WHL Raw'!R100</f>
        <v>12.69</v>
      </c>
      <c r="I100" s="1">
        <f>'WHL Raw'!Q100</f>
        <v>875.3</v>
      </c>
      <c r="J100">
        <f>'WHL Raw'!AD100</f>
        <v>36</v>
      </c>
      <c r="K100">
        <f>'WHL Raw'!AE100</f>
        <v>47</v>
      </c>
      <c r="L100" s="1">
        <f t="shared" si="5"/>
        <v>2.4677253513081228</v>
      </c>
      <c r="M100" s="1">
        <f t="shared" si="6"/>
        <v>3.2217525419856052</v>
      </c>
      <c r="V100">
        <f>'WHL Raw'!J100</f>
        <v>15</v>
      </c>
      <c r="W100" s="1">
        <f t="shared" si="7"/>
        <v>1.0282188963783847</v>
      </c>
      <c r="AG100">
        <f>'WHL Raw'!X100</f>
        <v>13.35</v>
      </c>
      <c r="AH100">
        <f>'WHL Raw'!Y100</f>
        <v>13.77</v>
      </c>
      <c r="AI100">
        <f>'WHL Raw'!Z100</f>
        <v>46.07</v>
      </c>
      <c r="AJ100">
        <f>'WHL Raw'!AA100</f>
        <v>50.95</v>
      </c>
    </row>
    <row r="101" spans="1:36" x14ac:dyDescent="0.2">
      <c r="A101" t="str">
        <f>'WHL Raw'!B101</f>
        <v>Carson Miller</v>
      </c>
      <c r="B101" t="s">
        <v>1750</v>
      </c>
      <c r="C101" t="str">
        <f>'WHL Raw'!C101</f>
        <v>C</v>
      </c>
      <c r="D101" t="str">
        <f t="shared" si="4"/>
        <v>F</v>
      </c>
      <c r="E101" t="str">
        <f>IF(ISNUMBER(SEARCH("/",'WHL Raw'!D101))=TRUE,"Multiple",'WHL Raw'!D101)</f>
        <v>PA</v>
      </c>
      <c r="F101" s="2">
        <f ca="1">ROUNDDOWN('WHL Raw'!E101+((TODAY()-42993)/365),0)</f>
        <v>18</v>
      </c>
      <c r="G101">
        <f>'WHL Raw'!F101</f>
        <v>69</v>
      </c>
      <c r="H101" s="1">
        <f>'WHL Raw'!R101</f>
        <v>7.88</v>
      </c>
      <c r="I101" s="1">
        <f>'WHL Raw'!Q101</f>
        <v>543.55999999999995</v>
      </c>
      <c r="J101">
        <f>'WHL Raw'!AD101</f>
        <v>12</v>
      </c>
      <c r="K101">
        <f>'WHL Raw'!AE101</f>
        <v>20</v>
      </c>
      <c r="L101" s="1">
        <f t="shared" si="5"/>
        <v>1.3246007800426818</v>
      </c>
      <c r="M101" s="1">
        <f t="shared" si="6"/>
        <v>2.2076679667378025</v>
      </c>
      <c r="V101">
        <f>'WHL Raw'!J101</f>
        <v>3</v>
      </c>
      <c r="W101" s="1">
        <f t="shared" si="7"/>
        <v>0.33115019501067045</v>
      </c>
      <c r="AG101">
        <f>'WHL Raw'!X101</f>
        <v>12.49</v>
      </c>
      <c r="AH101">
        <f>'WHL Raw'!Y101</f>
        <v>12.77</v>
      </c>
      <c r="AI101">
        <f>'WHL Raw'!Z101</f>
        <v>45.32</v>
      </c>
      <c r="AJ101">
        <f>'WHL Raw'!AA101</f>
        <v>50.04</v>
      </c>
    </row>
    <row r="102" spans="1:36" x14ac:dyDescent="0.2">
      <c r="A102" t="str">
        <f>'WHL Raw'!B102</f>
        <v>Carson Sass</v>
      </c>
      <c r="B102" t="s">
        <v>1750</v>
      </c>
      <c r="C102" t="str">
        <f>'WHL Raw'!C102</f>
        <v>D</v>
      </c>
      <c r="D102" t="str">
        <f t="shared" si="4"/>
        <v>D</v>
      </c>
      <c r="E102" t="str">
        <f>IF(ISNUMBER(SEARCH("/",'WHL Raw'!D102))=TRUE,"Multiple",'WHL Raw'!D102)</f>
        <v>RD</v>
      </c>
      <c r="F102" s="2">
        <f ca="1">ROUNDDOWN('WHL Raw'!E102+((TODAY()-42993)/365),0)</f>
        <v>18</v>
      </c>
      <c r="G102">
        <f>'WHL Raw'!F102</f>
        <v>72</v>
      </c>
      <c r="H102" s="1">
        <f>'WHL Raw'!R102</f>
        <v>14.01</v>
      </c>
      <c r="I102" s="1">
        <f>'WHL Raw'!Q102</f>
        <v>1008.87</v>
      </c>
      <c r="J102">
        <f>'WHL Raw'!AD102</f>
        <v>40</v>
      </c>
      <c r="K102">
        <f>'WHL Raw'!AE102</f>
        <v>49</v>
      </c>
      <c r="L102" s="1">
        <f t="shared" si="5"/>
        <v>2.3788991644116688</v>
      </c>
      <c r="M102" s="1">
        <f t="shared" si="6"/>
        <v>2.9141514764042942</v>
      </c>
      <c r="V102">
        <f>'WHL Raw'!J102</f>
        <v>4</v>
      </c>
      <c r="W102" s="1">
        <f t="shared" si="7"/>
        <v>0.23788991644116686</v>
      </c>
      <c r="AG102">
        <f>'WHL Raw'!X102</f>
        <v>13.38</v>
      </c>
      <c r="AH102">
        <f>'WHL Raw'!Y102</f>
        <v>13.58</v>
      </c>
      <c r="AI102">
        <f>'WHL Raw'!Z102</f>
        <v>46.09</v>
      </c>
      <c r="AJ102">
        <f>'WHL Raw'!AA102</f>
        <v>48.59</v>
      </c>
    </row>
    <row r="103" spans="1:36" x14ac:dyDescent="0.2">
      <c r="A103" t="str">
        <f>'WHL Raw'!B103</f>
        <v>Carter Chorney</v>
      </c>
      <c r="B103" t="s">
        <v>1750</v>
      </c>
      <c r="C103" t="str">
        <f>'WHL Raw'!C103</f>
        <v>RW</v>
      </c>
      <c r="D103" t="str">
        <f t="shared" si="4"/>
        <v>F</v>
      </c>
      <c r="E103" t="str">
        <f>IF(ISNUMBER(SEARCH("/",'WHL Raw'!D103))=TRUE,"Multiple",'WHL Raw'!D103)</f>
        <v>SPO</v>
      </c>
      <c r="F103" s="2">
        <f ca="1">ROUNDDOWN('WHL Raw'!E103+((TODAY()-42993)/365),0)</f>
        <v>17</v>
      </c>
      <c r="G103">
        <f>'WHL Raw'!F103</f>
        <v>41</v>
      </c>
      <c r="H103" s="1">
        <f>'WHL Raw'!R103</f>
        <v>7.59</v>
      </c>
      <c r="I103" s="1">
        <f>'WHL Raw'!Q103</f>
        <v>311.05</v>
      </c>
      <c r="J103">
        <f>'WHL Raw'!AD103</f>
        <v>10</v>
      </c>
      <c r="K103">
        <f>'WHL Raw'!AE103</f>
        <v>9</v>
      </c>
      <c r="L103" s="1">
        <f t="shared" si="5"/>
        <v>1.9289503295290145</v>
      </c>
      <c r="M103" s="1">
        <f t="shared" si="6"/>
        <v>1.7360552965761131</v>
      </c>
      <c r="V103">
        <f>'WHL Raw'!J103</f>
        <v>2</v>
      </c>
      <c r="W103" s="1">
        <f t="shared" si="7"/>
        <v>0.38579006590580289</v>
      </c>
      <c r="AG103">
        <f>'WHL Raw'!X103</f>
        <v>12.23</v>
      </c>
      <c r="AH103">
        <f>'WHL Raw'!Y103</f>
        <v>12.88</v>
      </c>
      <c r="AI103">
        <f>'WHL Raw'!Z103</f>
        <v>51.84</v>
      </c>
      <c r="AJ103">
        <f>'WHL Raw'!AA103</f>
        <v>48.37</v>
      </c>
    </row>
    <row r="104" spans="1:36" x14ac:dyDescent="0.2">
      <c r="A104" t="str">
        <f>'WHL Raw'!B104</f>
        <v>Carter Souch</v>
      </c>
      <c r="B104" t="s">
        <v>1750</v>
      </c>
      <c r="C104" t="str">
        <f>'WHL Raw'!C104</f>
        <v>LW</v>
      </c>
      <c r="D104" t="str">
        <f t="shared" si="4"/>
        <v>F</v>
      </c>
      <c r="E104" t="str">
        <f>IF(ISNUMBER(SEARCH("/",'WHL Raw'!D104))=TRUE,"Multiple",'WHL Raw'!D104)</f>
        <v>EDM</v>
      </c>
      <c r="F104" s="2">
        <f ca="1">ROUNDDOWN('WHL Raw'!E104+((TODAY()-42993)/365),0)</f>
        <v>16</v>
      </c>
      <c r="G104">
        <f>'WHL Raw'!F104</f>
        <v>38</v>
      </c>
      <c r="H104" s="1">
        <f>'WHL Raw'!R104</f>
        <v>9.7200000000000006</v>
      </c>
      <c r="I104" s="1">
        <f>'WHL Raw'!Q104</f>
        <v>369.55</v>
      </c>
      <c r="J104">
        <f>'WHL Raw'!AD104</f>
        <v>11</v>
      </c>
      <c r="K104">
        <f>'WHL Raw'!AE104</f>
        <v>17</v>
      </c>
      <c r="L104" s="1">
        <f t="shared" si="5"/>
        <v>1.7859558923014478</v>
      </c>
      <c r="M104" s="1">
        <f t="shared" si="6"/>
        <v>2.7601136517386009</v>
      </c>
      <c r="V104">
        <f>'WHL Raw'!J104</f>
        <v>5</v>
      </c>
      <c r="W104" s="1">
        <f t="shared" si="7"/>
        <v>0.81179813286429436</v>
      </c>
      <c r="AG104">
        <f>'WHL Raw'!X104</f>
        <v>12.48</v>
      </c>
      <c r="AH104">
        <f>'WHL Raw'!Y104</f>
        <v>13.55</v>
      </c>
      <c r="AI104">
        <f>'WHL Raw'!Z104</f>
        <v>32.840000000000003</v>
      </c>
      <c r="AJ104">
        <f>'WHL Raw'!AA104</f>
        <v>50.1</v>
      </c>
    </row>
    <row r="105" spans="1:36" x14ac:dyDescent="0.2">
      <c r="A105" t="str">
        <f>'WHL Raw'!B105</f>
        <v>Carter Spenst</v>
      </c>
      <c r="B105" t="s">
        <v>1750</v>
      </c>
      <c r="C105" t="str">
        <f>'WHL Raw'!C105</f>
        <v>D</v>
      </c>
      <c r="D105" t="str">
        <f t="shared" si="4"/>
        <v>D</v>
      </c>
      <c r="E105" t="str">
        <f>IF(ISNUMBER(SEARCH("/",'WHL Raw'!D105))=TRUE,"Multiple",'WHL Raw'!D105)</f>
        <v>SC</v>
      </c>
      <c r="F105" s="2">
        <f ca="1">ROUNDDOWN('WHL Raw'!E105+((TODAY()-42993)/365),0)</f>
        <v>16</v>
      </c>
      <c r="G105">
        <f>'WHL Raw'!F105</f>
        <v>4</v>
      </c>
      <c r="H105" s="1">
        <f>'WHL Raw'!R105</f>
        <v>6.41</v>
      </c>
      <c r="I105" s="1">
        <f>'WHL Raw'!Q105</f>
        <v>25.66</v>
      </c>
      <c r="J105">
        <f>'WHL Raw'!AD105</f>
        <v>0</v>
      </c>
      <c r="K105">
        <f>'WHL Raw'!AE105</f>
        <v>1</v>
      </c>
      <c r="L105" s="1">
        <f t="shared" si="5"/>
        <v>0</v>
      </c>
      <c r="M105" s="1">
        <f t="shared" si="6"/>
        <v>2.3382696804364769</v>
      </c>
      <c r="V105">
        <f>'WHL Raw'!J105</f>
        <v>0</v>
      </c>
      <c r="W105" s="1">
        <f t="shared" si="7"/>
        <v>0</v>
      </c>
      <c r="AG105">
        <f>'WHL Raw'!X105</f>
        <v>10.68</v>
      </c>
      <c r="AH105">
        <f>'WHL Raw'!Y105</f>
        <v>9.9499999999999993</v>
      </c>
      <c r="AI105">
        <f>'WHL Raw'!Z105</f>
        <v>34.15</v>
      </c>
      <c r="AJ105">
        <f>'WHL Raw'!AA105</f>
        <v>39.31</v>
      </c>
    </row>
    <row r="106" spans="1:36" x14ac:dyDescent="0.2">
      <c r="A106" t="str">
        <f>'WHL Raw'!B106</f>
        <v>Cayde Augustine</v>
      </c>
      <c r="B106" t="s">
        <v>1750</v>
      </c>
      <c r="C106" t="str">
        <f>'WHL Raw'!C106</f>
        <v>D</v>
      </c>
      <c r="D106" t="str">
        <f t="shared" si="4"/>
        <v>D</v>
      </c>
      <c r="E106" t="str">
        <f>IF(ISNUMBER(SEARCH("/",'WHL Raw'!D106))=TRUE,"Multiple",'WHL Raw'!D106)</f>
        <v>KEL</v>
      </c>
      <c r="F106" s="2">
        <f ca="1">ROUNDDOWN('WHL Raw'!E106+((TODAY()-42993)/365),0)</f>
        <v>16</v>
      </c>
      <c r="G106">
        <f>'WHL Raw'!F106</f>
        <v>5</v>
      </c>
      <c r="H106" s="1">
        <f>'WHL Raw'!R106</f>
        <v>7.6</v>
      </c>
      <c r="I106" s="1">
        <f>'WHL Raw'!Q106</f>
        <v>38.01</v>
      </c>
      <c r="J106">
        <f>'WHL Raw'!AD106</f>
        <v>1</v>
      </c>
      <c r="K106">
        <f>'WHL Raw'!AE106</f>
        <v>1</v>
      </c>
      <c r="L106" s="1">
        <f t="shared" si="5"/>
        <v>1.5785319652722967</v>
      </c>
      <c r="M106" s="1">
        <f t="shared" si="6"/>
        <v>1.5785319652722967</v>
      </c>
      <c r="V106">
        <f>'WHL Raw'!J106</f>
        <v>0</v>
      </c>
      <c r="W106" s="1">
        <f t="shared" si="7"/>
        <v>0</v>
      </c>
      <c r="AG106">
        <f>'WHL Raw'!X106</f>
        <v>12.74</v>
      </c>
      <c r="AH106">
        <f>'WHL Raw'!Y106</f>
        <v>13.08</v>
      </c>
      <c r="AI106">
        <f>'WHL Raw'!Z106</f>
        <v>51.69</v>
      </c>
      <c r="AJ106">
        <f>'WHL Raw'!AA106</f>
        <v>56.23</v>
      </c>
    </row>
    <row r="107" spans="1:36" x14ac:dyDescent="0.2">
      <c r="A107" t="str">
        <f>'WHL Raw'!B107</f>
        <v>Cedric Chenier</v>
      </c>
      <c r="B107" t="s">
        <v>1750</v>
      </c>
      <c r="C107" t="str">
        <f>'WHL Raw'!C107</f>
        <v>RW</v>
      </c>
      <c r="D107" t="str">
        <f t="shared" si="4"/>
        <v>F</v>
      </c>
      <c r="E107" t="str">
        <f>IF(ISNUMBER(SEARCH("/",'WHL Raw'!D107))=TRUE,"Multiple",'WHL Raw'!D107)</f>
        <v>SPO</v>
      </c>
      <c r="F107" s="2">
        <f ca="1">ROUNDDOWN('WHL Raw'!E107+((TODAY()-42993)/365),0)</f>
        <v>18</v>
      </c>
      <c r="G107">
        <f>'WHL Raw'!F107</f>
        <v>37</v>
      </c>
      <c r="H107" s="1">
        <f>'WHL Raw'!R107</f>
        <v>9.7799999999999994</v>
      </c>
      <c r="I107" s="1">
        <f>'WHL Raw'!Q107</f>
        <v>361.7</v>
      </c>
      <c r="J107">
        <f>'WHL Raw'!AD107</f>
        <v>12</v>
      </c>
      <c r="K107">
        <f>'WHL Raw'!AE107</f>
        <v>15</v>
      </c>
      <c r="L107" s="1">
        <f t="shared" si="5"/>
        <v>1.9905999447055573</v>
      </c>
      <c r="M107" s="1">
        <f t="shared" si="6"/>
        <v>2.4882499308819463</v>
      </c>
      <c r="V107">
        <f>'WHL Raw'!J107</f>
        <v>5</v>
      </c>
      <c r="W107" s="1">
        <f t="shared" si="7"/>
        <v>0.82941664362731549</v>
      </c>
      <c r="AG107">
        <f>'WHL Raw'!X107</f>
        <v>13.19</v>
      </c>
      <c r="AH107">
        <f>'WHL Raw'!Y107</f>
        <v>13.31</v>
      </c>
      <c r="AI107">
        <f>'WHL Raw'!Z107</f>
        <v>51.79</v>
      </c>
      <c r="AJ107">
        <f>'WHL Raw'!AA107</f>
        <v>49.45</v>
      </c>
    </row>
    <row r="108" spans="1:36" x14ac:dyDescent="0.2">
      <c r="A108" t="str">
        <f>'WHL Raw'!B108</f>
        <v>Chad Nychuk</v>
      </c>
      <c r="B108" t="s">
        <v>1750</v>
      </c>
      <c r="C108" t="str">
        <f>'WHL Raw'!C108</f>
        <v>D</v>
      </c>
      <c r="D108" t="str">
        <f t="shared" si="4"/>
        <v>D</v>
      </c>
      <c r="E108" t="str">
        <f>IF(ISNUMBER(SEARCH("/",'WHL Raw'!D108))=TRUE,"Multiple",'WHL Raw'!D108)</f>
        <v>BDN</v>
      </c>
      <c r="F108" s="2">
        <f ca="1">ROUNDDOWN('WHL Raw'!E108+((TODAY()-42993)/365),0)</f>
        <v>17</v>
      </c>
      <c r="G108">
        <f>'WHL Raw'!F108</f>
        <v>3</v>
      </c>
      <c r="H108" s="1">
        <f>'WHL Raw'!R108</f>
        <v>12.02</v>
      </c>
      <c r="I108" s="1">
        <f>'WHL Raw'!Q108</f>
        <v>36.06</v>
      </c>
      <c r="J108">
        <f>'WHL Raw'!AD108</f>
        <v>2</v>
      </c>
      <c r="K108">
        <f>'WHL Raw'!AE108</f>
        <v>2</v>
      </c>
      <c r="L108" s="1">
        <f t="shared" si="5"/>
        <v>3.3277870216306158</v>
      </c>
      <c r="M108" s="1">
        <f t="shared" si="6"/>
        <v>3.3277870216306158</v>
      </c>
      <c r="V108">
        <f>'WHL Raw'!J108</f>
        <v>0</v>
      </c>
      <c r="W108" s="1">
        <f t="shared" si="7"/>
        <v>0</v>
      </c>
      <c r="AG108">
        <f>'WHL Raw'!X108</f>
        <v>9.34</v>
      </c>
      <c r="AH108">
        <f>'WHL Raw'!Y108</f>
        <v>12.12</v>
      </c>
      <c r="AI108">
        <f>'WHL Raw'!Z108</f>
        <v>54.78</v>
      </c>
      <c r="AJ108">
        <f>'WHL Raw'!AA108</f>
        <v>52.05</v>
      </c>
    </row>
    <row r="109" spans="1:36" x14ac:dyDescent="0.2">
      <c r="A109" t="str">
        <f>'WHL Raw'!B109</f>
        <v>Chance Adrian</v>
      </c>
      <c r="B109" t="s">
        <v>1750</v>
      </c>
      <c r="C109" t="str">
        <f>'WHL Raw'!C109</f>
        <v>LW</v>
      </c>
      <c r="D109" t="str">
        <f t="shared" si="4"/>
        <v>F</v>
      </c>
      <c r="E109" t="str">
        <f>IF(ISNUMBER(SEARCH("/",'WHL Raw'!D109))=TRUE,"Multiple",'WHL Raw'!D109)</f>
        <v>PG</v>
      </c>
      <c r="F109" s="2">
        <f ca="1">ROUNDDOWN('WHL Raw'!E109+((TODAY()-42993)/365),0)</f>
        <v>18</v>
      </c>
      <c r="G109">
        <f>'WHL Raw'!F109</f>
        <v>40</v>
      </c>
      <c r="H109" s="1">
        <f>'WHL Raw'!R109</f>
        <v>8.85</v>
      </c>
      <c r="I109" s="1">
        <f>'WHL Raw'!Q109</f>
        <v>353.95</v>
      </c>
      <c r="J109">
        <f>'WHL Raw'!AD109</f>
        <v>8</v>
      </c>
      <c r="K109">
        <f>'WHL Raw'!AE109</f>
        <v>17</v>
      </c>
      <c r="L109" s="1">
        <f t="shared" si="5"/>
        <v>1.3561237462918492</v>
      </c>
      <c r="M109" s="1">
        <f t="shared" si="6"/>
        <v>2.8817629608701796</v>
      </c>
      <c r="V109">
        <f>'WHL Raw'!J109</f>
        <v>2</v>
      </c>
      <c r="W109" s="1">
        <f t="shared" si="7"/>
        <v>0.33903093657296229</v>
      </c>
      <c r="AG109">
        <f>'WHL Raw'!X109</f>
        <v>12.11</v>
      </c>
      <c r="AH109">
        <f>'WHL Raw'!Y109</f>
        <v>13.44</v>
      </c>
      <c r="AI109">
        <f>'WHL Raw'!Z109</f>
        <v>39.619999999999997</v>
      </c>
      <c r="AJ109">
        <f>'WHL Raw'!AA109</f>
        <v>50.64</v>
      </c>
    </row>
    <row r="110" spans="1:36" x14ac:dyDescent="0.2">
      <c r="A110" t="str">
        <f>'WHL Raw'!B110</f>
        <v>Chase Hartje</v>
      </c>
      <c r="B110" t="s">
        <v>1750</v>
      </c>
      <c r="C110" t="str">
        <f>'WHL Raw'!C110</f>
        <v>D</v>
      </c>
      <c r="D110" t="str">
        <f t="shared" si="4"/>
        <v>D</v>
      </c>
      <c r="E110" t="str">
        <f>IF(ISNUMBER(SEARCH("/",'WHL Raw'!D110))=TRUE,"Multiple",'WHL Raw'!D110)</f>
        <v>Multiple</v>
      </c>
      <c r="F110" s="2">
        <f ca="1">ROUNDDOWN('WHL Raw'!E110+((TODAY()-42993)/365),0)</f>
        <v>18</v>
      </c>
      <c r="G110">
        <f>'WHL Raw'!F110</f>
        <v>58</v>
      </c>
      <c r="H110" s="1">
        <f>'WHL Raw'!R110</f>
        <v>14.88</v>
      </c>
      <c r="I110" s="1">
        <f>'WHL Raw'!Q110</f>
        <v>862.81</v>
      </c>
      <c r="J110">
        <f>'WHL Raw'!AD110</f>
        <v>51</v>
      </c>
      <c r="K110">
        <f>'WHL Raw'!AE110</f>
        <v>45</v>
      </c>
      <c r="L110" s="1">
        <f t="shared" si="5"/>
        <v>3.5465513844299443</v>
      </c>
      <c r="M110" s="1">
        <f t="shared" si="6"/>
        <v>3.1293100450852447</v>
      </c>
      <c r="V110">
        <f>'WHL Raw'!J110</f>
        <v>11</v>
      </c>
      <c r="W110" s="1">
        <f t="shared" si="7"/>
        <v>0.76494245546528217</v>
      </c>
      <c r="AG110">
        <f>'WHL Raw'!X110</f>
        <v>13.82</v>
      </c>
      <c r="AH110">
        <f>'WHL Raw'!Y110</f>
        <v>13.64</v>
      </c>
      <c r="AI110">
        <f>'WHL Raw'!Z110</f>
        <v>54.79</v>
      </c>
      <c r="AJ110">
        <f>'WHL Raw'!AA110</f>
        <v>50.13</v>
      </c>
    </row>
    <row r="111" spans="1:36" x14ac:dyDescent="0.2">
      <c r="A111" t="str">
        <f>'WHL Raw'!B111</f>
        <v>Chase Lowry</v>
      </c>
      <c r="B111" t="s">
        <v>1750</v>
      </c>
      <c r="C111" t="str">
        <f>'WHL Raw'!C111</f>
        <v>C</v>
      </c>
      <c r="D111" t="str">
        <f t="shared" si="4"/>
        <v>F</v>
      </c>
      <c r="E111" t="str">
        <f>IF(ISNUMBER(SEARCH("/",'WHL Raw'!D111))=TRUE,"Multiple",'WHL Raw'!D111)</f>
        <v>RD</v>
      </c>
      <c r="F111" s="2">
        <f ca="1">ROUNDDOWN('WHL Raw'!E111+((TODAY()-42993)/365),0)</f>
        <v>18</v>
      </c>
      <c r="G111">
        <f>'WHL Raw'!F111</f>
        <v>2</v>
      </c>
      <c r="H111" s="1">
        <f>'WHL Raw'!R111</f>
        <v>7.83</v>
      </c>
      <c r="I111" s="1">
        <f>'WHL Raw'!Q111</f>
        <v>15.67</v>
      </c>
      <c r="J111">
        <f>'WHL Raw'!AD111</f>
        <v>0</v>
      </c>
      <c r="K111">
        <f>'WHL Raw'!AE111</f>
        <v>1</v>
      </c>
      <c r="L111" s="1">
        <f t="shared" si="5"/>
        <v>0</v>
      </c>
      <c r="M111" s="1">
        <f t="shared" si="6"/>
        <v>3.8289725590299932</v>
      </c>
      <c r="V111">
        <f>'WHL Raw'!J111</f>
        <v>0</v>
      </c>
      <c r="W111" s="1">
        <f t="shared" si="7"/>
        <v>0</v>
      </c>
      <c r="AG111">
        <f>'WHL Raw'!X111</f>
        <v>12.79</v>
      </c>
      <c r="AH111">
        <f>'WHL Raw'!Y111</f>
        <v>13.65</v>
      </c>
      <c r="AI111">
        <f>'WHL Raw'!Z111</f>
        <v>44.14</v>
      </c>
      <c r="AJ111">
        <f>'WHL Raw'!AA111</f>
        <v>56.14</v>
      </c>
    </row>
    <row r="112" spans="1:36" x14ac:dyDescent="0.2">
      <c r="A112" t="str">
        <f>'WHL Raw'!B112</f>
        <v>Chase Wouters</v>
      </c>
      <c r="B112" t="s">
        <v>1750</v>
      </c>
      <c r="C112" t="str">
        <f>'WHL Raw'!C112</f>
        <v>C</v>
      </c>
      <c r="D112" t="str">
        <f t="shared" si="4"/>
        <v>F</v>
      </c>
      <c r="E112" t="str">
        <f>IF(ISNUMBER(SEARCH("/",'WHL Raw'!D112))=TRUE,"Multiple",'WHL Raw'!D112)</f>
        <v>SAS</v>
      </c>
      <c r="F112" s="2">
        <f ca="1">ROUNDDOWN('WHL Raw'!E112+((TODAY()-42993)/365),0)</f>
        <v>18</v>
      </c>
      <c r="G112">
        <f>'WHL Raw'!F112</f>
        <v>72</v>
      </c>
      <c r="H112" s="1">
        <f>'WHL Raw'!R112</f>
        <v>12.19</v>
      </c>
      <c r="I112" s="1">
        <f>'WHL Raw'!Q112</f>
        <v>877.81</v>
      </c>
      <c r="J112">
        <f>'WHL Raw'!AD112</f>
        <v>48</v>
      </c>
      <c r="K112">
        <f>'WHL Raw'!AE112</f>
        <v>38</v>
      </c>
      <c r="L112" s="1">
        <f t="shared" si="5"/>
        <v>3.280892220412162</v>
      </c>
      <c r="M112" s="1">
        <f t="shared" si="6"/>
        <v>2.5973730078262953</v>
      </c>
      <c r="V112">
        <f>'WHL Raw'!J112</f>
        <v>19</v>
      </c>
      <c r="W112" s="1">
        <f t="shared" si="7"/>
        <v>1.2986865039131477</v>
      </c>
      <c r="AG112">
        <f>'WHL Raw'!X112</f>
        <v>14.09</v>
      </c>
      <c r="AH112">
        <f>'WHL Raw'!Y112</f>
        <v>14.03</v>
      </c>
      <c r="AI112">
        <f>'WHL Raw'!Z112</f>
        <v>48.67</v>
      </c>
      <c r="AJ112">
        <f>'WHL Raw'!AA112</f>
        <v>50.97</v>
      </c>
    </row>
    <row r="113" spans="1:36" x14ac:dyDescent="0.2">
      <c r="A113" t="str">
        <f>'WHL Raw'!B113</f>
        <v>Chaz Reddekopp</v>
      </c>
      <c r="B113" t="s">
        <v>1750</v>
      </c>
      <c r="C113" t="str">
        <f>'WHL Raw'!C113</f>
        <v>D</v>
      </c>
      <c r="D113" t="str">
        <f t="shared" si="4"/>
        <v>D</v>
      </c>
      <c r="E113" t="str">
        <f>IF(ISNUMBER(SEARCH("/",'WHL Raw'!D113))=TRUE,"Multiple",'WHL Raw'!D113)</f>
        <v>VIC</v>
      </c>
      <c r="F113" s="2">
        <f ca="1">ROUNDDOWN('WHL Raw'!E113+((TODAY()-42993)/365),0)</f>
        <v>21</v>
      </c>
      <c r="G113">
        <f>'WHL Raw'!F113</f>
        <v>46</v>
      </c>
      <c r="H113" s="1">
        <f>'WHL Raw'!R113</f>
        <v>13.57</v>
      </c>
      <c r="I113" s="1">
        <f>'WHL Raw'!Q113</f>
        <v>624.15</v>
      </c>
      <c r="J113">
        <f>'WHL Raw'!AD113</f>
        <v>36</v>
      </c>
      <c r="K113">
        <f>'WHL Raw'!AE113</f>
        <v>34</v>
      </c>
      <c r="L113" s="1">
        <f t="shared" si="5"/>
        <v>3.4607065609228553</v>
      </c>
      <c r="M113" s="1">
        <f t="shared" si="6"/>
        <v>3.2684450853160301</v>
      </c>
      <c r="V113">
        <f>'WHL Raw'!J113</f>
        <v>15</v>
      </c>
      <c r="W113" s="1">
        <f t="shared" si="7"/>
        <v>1.4419610670511898</v>
      </c>
      <c r="AG113">
        <f>'WHL Raw'!X113</f>
        <v>13.13</v>
      </c>
      <c r="AH113">
        <f>'WHL Raw'!Y113</f>
        <v>13.53</v>
      </c>
      <c r="AI113">
        <f>'WHL Raw'!Z113</f>
        <v>53.58</v>
      </c>
      <c r="AJ113">
        <f>'WHL Raw'!AA113</f>
        <v>49.69</v>
      </c>
    </row>
    <row r="114" spans="1:36" x14ac:dyDescent="0.2">
      <c r="A114" t="str">
        <f>'WHL Raw'!B114</f>
        <v>Chris Douglas</v>
      </c>
      <c r="B114" t="s">
        <v>1750</v>
      </c>
      <c r="C114" t="str">
        <f>'WHL Raw'!C114</f>
        <v>RW</v>
      </c>
      <c r="D114" t="str">
        <f t="shared" si="4"/>
        <v>F</v>
      </c>
      <c r="E114" t="str">
        <f>IF(ISNUMBER(SEARCH("/",'WHL Raw'!D114))=TRUE,"Multiple",'WHL Raw'!D114)</f>
        <v>RD</v>
      </c>
      <c r="F114" s="2">
        <f ca="1">ROUNDDOWN('WHL Raw'!E114+((TODAY()-42993)/365),0)</f>
        <v>17</v>
      </c>
      <c r="G114">
        <f>'WHL Raw'!F114</f>
        <v>72</v>
      </c>
      <c r="H114" s="1">
        <f>'WHL Raw'!R114</f>
        <v>9.9</v>
      </c>
      <c r="I114" s="1">
        <f>'WHL Raw'!Q114</f>
        <v>712.46</v>
      </c>
      <c r="J114">
        <f>'WHL Raw'!AD114</f>
        <v>19</v>
      </c>
      <c r="K114">
        <f>'WHL Raw'!AE114</f>
        <v>30</v>
      </c>
      <c r="L114" s="1">
        <f t="shared" si="5"/>
        <v>1.600089829604469</v>
      </c>
      <c r="M114" s="1">
        <f t="shared" si="6"/>
        <v>2.5264576256912665</v>
      </c>
      <c r="V114">
        <f>'WHL Raw'!J114</f>
        <v>10</v>
      </c>
      <c r="W114" s="1">
        <f t="shared" si="7"/>
        <v>0.84215254189708888</v>
      </c>
      <c r="AG114">
        <f>'WHL Raw'!X114</f>
        <v>13.05</v>
      </c>
      <c r="AH114">
        <f>'WHL Raw'!Y114</f>
        <v>13.94</v>
      </c>
      <c r="AI114">
        <f>'WHL Raw'!Z114</f>
        <v>44.65</v>
      </c>
      <c r="AJ114">
        <f>'WHL Raw'!AA114</f>
        <v>49.41</v>
      </c>
    </row>
    <row r="115" spans="1:36" x14ac:dyDescent="0.2">
      <c r="A115" t="str">
        <f>'WHL Raw'!B115</f>
        <v>Christian Reimer</v>
      </c>
      <c r="B115" t="s">
        <v>1750</v>
      </c>
      <c r="C115" t="str">
        <f>'WHL Raw'!C115</f>
        <v>D</v>
      </c>
      <c r="D115" t="str">
        <f t="shared" si="4"/>
        <v>D</v>
      </c>
      <c r="E115" t="str">
        <f>IF(ISNUMBER(SEARCH("/",'WHL Raw'!D115))=TRUE,"Multiple",'WHL Raw'!D115)</f>
        <v>SC</v>
      </c>
      <c r="F115" s="2">
        <f ca="1">ROUNDDOWN('WHL Raw'!E115+((TODAY()-42993)/365),0)</f>
        <v>18</v>
      </c>
      <c r="G115">
        <f>'WHL Raw'!F115</f>
        <v>1</v>
      </c>
      <c r="H115" s="1">
        <f>'WHL Raw'!R115</f>
        <v>0</v>
      </c>
      <c r="I115" s="1">
        <f>'WHL Raw'!Q115</f>
        <v>0</v>
      </c>
      <c r="J115">
        <f>'WHL Raw'!AD115</f>
        <v>0</v>
      </c>
      <c r="K115">
        <f>'WHL Raw'!AE115</f>
        <v>0</v>
      </c>
      <c r="L115" s="1" t="e">
        <f t="shared" si="5"/>
        <v>#DIV/0!</v>
      </c>
      <c r="M115" s="1" t="e">
        <f t="shared" si="6"/>
        <v>#DIV/0!</v>
      </c>
      <c r="V115">
        <f>'WHL Raw'!J115</f>
        <v>0</v>
      </c>
      <c r="W115" s="1" t="e">
        <f t="shared" si="7"/>
        <v>#DIV/0!</v>
      </c>
      <c r="AG115">
        <f>'WHL Raw'!X115</f>
        <v>0</v>
      </c>
      <c r="AH115">
        <f>'WHL Raw'!Y115</f>
        <v>0</v>
      </c>
      <c r="AI115">
        <f>'WHL Raw'!Z115</f>
        <v>0</v>
      </c>
      <c r="AJ115">
        <f>'WHL Raw'!AA115</f>
        <v>0</v>
      </c>
    </row>
    <row r="116" spans="1:36" x14ac:dyDescent="0.2">
      <c r="A116" t="str">
        <f>'WHL Raw'!B116</f>
        <v>Clay Hanus</v>
      </c>
      <c r="B116" t="s">
        <v>1750</v>
      </c>
      <c r="C116" t="str">
        <f>'WHL Raw'!C116</f>
        <v>D</v>
      </c>
      <c r="D116" t="str">
        <f t="shared" si="4"/>
        <v>D</v>
      </c>
      <c r="E116" t="str">
        <f>IF(ISNUMBER(SEARCH("/",'WHL Raw'!D116))=TRUE,"Multiple",'WHL Raw'!D116)</f>
        <v>POR</v>
      </c>
      <c r="F116" s="2">
        <f ca="1">ROUNDDOWN('WHL Raw'!E116+((TODAY()-42993)/365),0)</f>
        <v>17</v>
      </c>
      <c r="G116">
        <f>'WHL Raw'!F116</f>
        <v>56</v>
      </c>
      <c r="H116" s="1">
        <f>'WHL Raw'!R116</f>
        <v>10.96</v>
      </c>
      <c r="I116" s="1">
        <f>'WHL Raw'!Q116</f>
        <v>613.95000000000005</v>
      </c>
      <c r="J116">
        <f>'WHL Raw'!AD116</f>
        <v>34</v>
      </c>
      <c r="K116">
        <f>'WHL Raw'!AE116</f>
        <v>19</v>
      </c>
      <c r="L116" s="1">
        <f t="shared" si="5"/>
        <v>3.322746151966772</v>
      </c>
      <c r="M116" s="1">
        <f t="shared" si="6"/>
        <v>1.8568287319814316</v>
      </c>
      <c r="V116">
        <f>'WHL Raw'!J116</f>
        <v>2</v>
      </c>
      <c r="W116" s="1">
        <f t="shared" si="7"/>
        <v>0.19545565599804543</v>
      </c>
      <c r="AG116">
        <f>'WHL Raw'!X116</f>
        <v>12.65</v>
      </c>
      <c r="AH116">
        <f>'WHL Raw'!Y116</f>
        <v>13.04</v>
      </c>
      <c r="AI116">
        <f>'WHL Raw'!Z116</f>
        <v>54.27</v>
      </c>
      <c r="AJ116">
        <f>'WHL Raw'!AA116</f>
        <v>49.26</v>
      </c>
    </row>
    <row r="117" spans="1:36" x14ac:dyDescent="0.2">
      <c r="A117" t="str">
        <f>'WHL Raw'!B117</f>
        <v>Cody Glass</v>
      </c>
      <c r="B117" t="s">
        <v>1750</v>
      </c>
      <c r="C117" t="str">
        <f>'WHL Raw'!C117</f>
        <v>C</v>
      </c>
      <c r="D117" t="str">
        <f t="shared" si="4"/>
        <v>F</v>
      </c>
      <c r="E117" t="str">
        <f>IF(ISNUMBER(SEARCH("/",'WHL Raw'!D117))=TRUE,"Multiple",'WHL Raw'!D117)</f>
        <v>POR</v>
      </c>
      <c r="F117" s="2">
        <f ca="1">ROUNDDOWN('WHL Raw'!E117+((TODAY()-42993)/365),0)</f>
        <v>19</v>
      </c>
      <c r="G117">
        <f>'WHL Raw'!F117</f>
        <v>64</v>
      </c>
      <c r="H117" s="1">
        <f>'WHL Raw'!R117</f>
        <v>15.7</v>
      </c>
      <c r="I117" s="1">
        <f>'WHL Raw'!Q117</f>
        <v>1004.9</v>
      </c>
      <c r="J117">
        <f>'WHL Raw'!AD117</f>
        <v>72</v>
      </c>
      <c r="K117">
        <f>'WHL Raw'!AE117</f>
        <v>36</v>
      </c>
      <c r="L117" s="1">
        <f t="shared" si="5"/>
        <v>4.298935217434571</v>
      </c>
      <c r="M117" s="1">
        <f t="shared" si="6"/>
        <v>2.1494676087172855</v>
      </c>
      <c r="V117">
        <f>'WHL Raw'!J117</f>
        <v>44</v>
      </c>
      <c r="W117" s="1">
        <f t="shared" si="7"/>
        <v>2.6271270773211262</v>
      </c>
      <c r="AG117">
        <f>'WHL Raw'!X117</f>
        <v>14.47</v>
      </c>
      <c r="AH117">
        <f>'WHL Raw'!Y117</f>
        <v>14.24</v>
      </c>
      <c r="AI117">
        <f>'WHL Raw'!Z117</f>
        <v>60.21</v>
      </c>
      <c r="AJ117">
        <f>'WHL Raw'!AA117</f>
        <v>52.09</v>
      </c>
    </row>
    <row r="118" spans="1:36" x14ac:dyDescent="0.2">
      <c r="A118" t="str">
        <f>'WHL Raw'!B118</f>
        <v>Cody Paivarinta</v>
      </c>
      <c r="B118" t="s">
        <v>1750</v>
      </c>
      <c r="C118" t="str">
        <f>'WHL Raw'!C118</f>
        <v>D</v>
      </c>
      <c r="D118" t="str">
        <f t="shared" si="4"/>
        <v>D</v>
      </c>
      <c r="E118" t="str">
        <f>IF(ISNUMBER(SEARCH("/",'WHL Raw'!D118))=TRUE,"Multiple",'WHL Raw'!D118)</f>
        <v>PA</v>
      </c>
      <c r="F118" s="2">
        <f ca="1">ROUNDDOWN('WHL Raw'!E118+((TODAY()-42993)/365),0)</f>
        <v>19</v>
      </c>
      <c r="G118">
        <f>'WHL Raw'!F118</f>
        <v>14</v>
      </c>
      <c r="H118" s="1">
        <f>'WHL Raw'!R118</f>
        <v>12.13</v>
      </c>
      <c r="I118" s="1">
        <f>'WHL Raw'!Q118</f>
        <v>169.83</v>
      </c>
      <c r="J118">
        <f>'WHL Raw'!AD118</f>
        <v>9</v>
      </c>
      <c r="K118">
        <f>'WHL Raw'!AE118</f>
        <v>6</v>
      </c>
      <c r="L118" s="1">
        <f t="shared" si="5"/>
        <v>3.1796502384737675</v>
      </c>
      <c r="M118" s="1">
        <f t="shared" si="6"/>
        <v>2.1197668256491786</v>
      </c>
      <c r="V118">
        <f>'WHL Raw'!J118</f>
        <v>0</v>
      </c>
      <c r="W118" s="1">
        <f t="shared" si="7"/>
        <v>0</v>
      </c>
      <c r="AG118">
        <f>'WHL Raw'!X118</f>
        <v>12.93</v>
      </c>
      <c r="AH118">
        <f>'WHL Raw'!Y118</f>
        <v>12.98</v>
      </c>
      <c r="AI118">
        <f>'WHL Raw'!Z118</f>
        <v>42.19</v>
      </c>
      <c r="AJ118">
        <f>'WHL Raw'!AA118</f>
        <v>51.09</v>
      </c>
    </row>
    <row r="119" spans="1:36" x14ac:dyDescent="0.2">
      <c r="A119" t="str">
        <f>'WHL Raw'!B119</f>
        <v>Cody Savey</v>
      </c>
      <c r="B119" t="s">
        <v>1750</v>
      </c>
      <c r="C119" t="str">
        <f>'WHL Raw'!C119</f>
        <v>RW</v>
      </c>
      <c r="D119" t="str">
        <f t="shared" si="4"/>
        <v>F</v>
      </c>
      <c r="E119" t="str">
        <f>IF(ISNUMBER(SEARCH("/",'WHL Raw'!D119))=TRUE,"Multiple",'WHL Raw'!D119)</f>
        <v>SEA</v>
      </c>
      <c r="F119" s="2">
        <f ca="1">ROUNDDOWN('WHL Raw'!E119+((TODAY()-42993)/365),0)</f>
        <v>16</v>
      </c>
      <c r="G119">
        <f>'WHL Raw'!F119</f>
        <v>2</v>
      </c>
      <c r="H119" s="1">
        <f>'WHL Raw'!R119</f>
        <v>10.82</v>
      </c>
      <c r="I119" s="1">
        <f>'WHL Raw'!Q119</f>
        <v>21.64</v>
      </c>
      <c r="J119">
        <f>'WHL Raw'!AD119</f>
        <v>0</v>
      </c>
      <c r="K119">
        <f>'WHL Raw'!AE119</f>
        <v>2</v>
      </c>
      <c r="L119" s="1">
        <f t="shared" si="5"/>
        <v>0</v>
      </c>
      <c r="M119" s="1">
        <f t="shared" si="6"/>
        <v>5.5452865064695009</v>
      </c>
      <c r="V119">
        <f>'WHL Raw'!J119</f>
        <v>0</v>
      </c>
      <c r="W119" s="1">
        <f t="shared" si="7"/>
        <v>0</v>
      </c>
      <c r="AG119">
        <f>'WHL Raw'!X119</f>
        <v>12.8</v>
      </c>
      <c r="AH119">
        <f>'WHL Raw'!Y119</f>
        <v>14.14</v>
      </c>
      <c r="AI119">
        <f>'WHL Raw'!Z119</f>
        <v>46.46</v>
      </c>
      <c r="AJ119">
        <f>'WHL Raw'!AA119</f>
        <v>58.62</v>
      </c>
    </row>
    <row r="120" spans="1:36" x14ac:dyDescent="0.2">
      <c r="A120" t="str">
        <f>'WHL Raw'!B120</f>
        <v>Cohner Saleski</v>
      </c>
      <c r="B120" t="s">
        <v>1750</v>
      </c>
      <c r="C120" t="str">
        <f>'WHL Raw'!C120</f>
        <v>RW</v>
      </c>
      <c r="D120" t="str">
        <f t="shared" si="4"/>
        <v>F</v>
      </c>
      <c r="E120" t="str">
        <f>IF(ISNUMBER(SEARCH("/",'WHL Raw'!D120))=TRUE,"Multiple",'WHL Raw'!D120)</f>
        <v>PA</v>
      </c>
      <c r="F120" s="2">
        <f ca="1">ROUNDDOWN('WHL Raw'!E120+((TODAY()-42993)/365),0)</f>
        <v>16</v>
      </c>
      <c r="G120">
        <f>'WHL Raw'!F120</f>
        <v>1</v>
      </c>
      <c r="H120" s="1">
        <f>'WHL Raw'!R120</f>
        <v>9.89</v>
      </c>
      <c r="I120" s="1">
        <f>'WHL Raw'!Q120</f>
        <v>9.89</v>
      </c>
      <c r="J120">
        <f>'WHL Raw'!AD120</f>
        <v>0</v>
      </c>
      <c r="K120">
        <f>'WHL Raw'!AE120</f>
        <v>1</v>
      </c>
      <c r="L120" s="1">
        <f t="shared" si="5"/>
        <v>0</v>
      </c>
      <c r="M120" s="1">
        <f t="shared" si="6"/>
        <v>6.0667340748230529</v>
      </c>
      <c r="V120">
        <f>'WHL Raw'!J120</f>
        <v>0</v>
      </c>
      <c r="W120" s="1">
        <f t="shared" si="7"/>
        <v>0</v>
      </c>
      <c r="AG120">
        <f>'WHL Raw'!X120</f>
        <v>10.59</v>
      </c>
      <c r="AH120">
        <f>'WHL Raw'!Y120</f>
        <v>12.02</v>
      </c>
      <c r="AI120">
        <f>'WHL Raw'!Z120</f>
        <v>37.270000000000003</v>
      </c>
      <c r="AJ120">
        <f>'WHL Raw'!AA120</f>
        <v>39.6</v>
      </c>
    </row>
    <row r="121" spans="1:36" x14ac:dyDescent="0.2">
      <c r="A121" t="str">
        <f>'WHL Raw'!B121</f>
        <v>Colby Sissons</v>
      </c>
      <c r="B121" t="s">
        <v>1750</v>
      </c>
      <c r="C121" t="str">
        <f>'WHL Raw'!C121</f>
        <v>D</v>
      </c>
      <c r="D121" t="str">
        <f t="shared" si="4"/>
        <v>D</v>
      </c>
      <c r="E121" t="str">
        <f>IF(ISNUMBER(SEARCH("/",'WHL Raw'!D121))=TRUE,"Multiple",'WHL Raw'!D121)</f>
        <v>SC</v>
      </c>
      <c r="F121" s="2">
        <f ca="1">ROUNDDOWN('WHL Raw'!E121+((TODAY()-42993)/365),0)</f>
        <v>20</v>
      </c>
      <c r="G121">
        <f>'WHL Raw'!F121</f>
        <v>72</v>
      </c>
      <c r="H121" s="1">
        <f>'WHL Raw'!R121</f>
        <v>18.21</v>
      </c>
      <c r="I121" s="1">
        <f>'WHL Raw'!Q121</f>
        <v>1310.82</v>
      </c>
      <c r="J121">
        <f>'WHL Raw'!AD121</f>
        <v>89</v>
      </c>
      <c r="K121">
        <f>'WHL Raw'!AE121</f>
        <v>50</v>
      </c>
      <c r="L121" s="1">
        <f t="shared" si="5"/>
        <v>4.0737858744907776</v>
      </c>
      <c r="M121" s="1">
        <f t="shared" si="6"/>
        <v>2.2886437497139198</v>
      </c>
      <c r="V121">
        <f>'WHL Raw'!J121</f>
        <v>20</v>
      </c>
      <c r="W121" s="1">
        <f t="shared" si="7"/>
        <v>0.91545749988556779</v>
      </c>
      <c r="AG121">
        <f>'WHL Raw'!X121</f>
        <v>15.43</v>
      </c>
      <c r="AH121">
        <f>'WHL Raw'!Y121</f>
        <v>14.1</v>
      </c>
      <c r="AI121">
        <f>'WHL Raw'!Z121</f>
        <v>59.68</v>
      </c>
      <c r="AJ121">
        <f>'WHL Raw'!AA121</f>
        <v>50.51</v>
      </c>
    </row>
    <row r="122" spans="1:36" x14ac:dyDescent="0.2">
      <c r="A122" t="str">
        <f>'WHL Raw'!B122</f>
        <v>Cole  Beamin</v>
      </c>
      <c r="B122" t="s">
        <v>1750</v>
      </c>
      <c r="C122" t="str">
        <f>'WHL Raw'!C122</f>
        <v>D</v>
      </c>
      <c r="D122" t="str">
        <f t="shared" si="4"/>
        <v>D</v>
      </c>
      <c r="E122" t="str">
        <f>IF(ISNUMBER(SEARCH("/",'WHL Raw'!D122))=TRUE,"Multiple",'WHL Raw'!D122)</f>
        <v>PG</v>
      </c>
      <c r="F122" s="2">
        <f ca="1">ROUNDDOWN('WHL Raw'!E122+((TODAY()-42993)/365),0)</f>
        <v>16</v>
      </c>
      <c r="G122">
        <f>'WHL Raw'!F122</f>
        <v>2</v>
      </c>
      <c r="H122" s="1">
        <f>'WHL Raw'!R122</f>
        <v>0</v>
      </c>
      <c r="I122" s="1">
        <f>'WHL Raw'!Q122</f>
        <v>0</v>
      </c>
      <c r="J122">
        <f>'WHL Raw'!AD122</f>
        <v>0</v>
      </c>
      <c r="K122">
        <f>'WHL Raw'!AE122</f>
        <v>0</v>
      </c>
      <c r="L122" s="1" t="e">
        <f t="shared" si="5"/>
        <v>#DIV/0!</v>
      </c>
      <c r="M122" s="1" t="e">
        <f t="shared" si="6"/>
        <v>#DIV/0!</v>
      </c>
      <c r="V122">
        <f>'WHL Raw'!J122</f>
        <v>0</v>
      </c>
      <c r="W122" s="1" t="e">
        <f t="shared" si="7"/>
        <v>#DIV/0!</v>
      </c>
      <c r="AG122">
        <f>'WHL Raw'!X122</f>
        <v>0</v>
      </c>
      <c r="AH122">
        <f>'WHL Raw'!Y122</f>
        <v>0</v>
      </c>
      <c r="AI122">
        <f>'WHL Raw'!Z122</f>
        <v>0</v>
      </c>
      <c r="AJ122">
        <f>'WHL Raw'!AA122</f>
        <v>0</v>
      </c>
    </row>
    <row r="123" spans="1:36" x14ac:dyDescent="0.2">
      <c r="A123" t="str">
        <f>'WHL Raw'!B123</f>
        <v>Cole Clayton</v>
      </c>
      <c r="B123" t="s">
        <v>1750</v>
      </c>
      <c r="C123" t="str">
        <f>'WHL Raw'!C123</f>
        <v>D</v>
      </c>
      <c r="D123" t="str">
        <f t="shared" si="4"/>
        <v>D</v>
      </c>
      <c r="E123" t="str">
        <f>IF(ISNUMBER(SEARCH("/",'WHL Raw'!D123))=TRUE,"Multiple",'WHL Raw'!D123)</f>
        <v>MH</v>
      </c>
      <c r="F123" s="2">
        <f ca="1">ROUNDDOWN('WHL Raw'!E123+((TODAY()-42993)/365),0)</f>
        <v>18</v>
      </c>
      <c r="G123">
        <f>'WHL Raw'!F123</f>
        <v>56</v>
      </c>
      <c r="H123" s="1">
        <f>'WHL Raw'!R123</f>
        <v>10.4</v>
      </c>
      <c r="I123" s="1">
        <f>'WHL Raw'!Q123</f>
        <v>582.54999999999995</v>
      </c>
      <c r="J123">
        <f>'WHL Raw'!AD123</f>
        <v>24</v>
      </c>
      <c r="K123">
        <f>'WHL Raw'!AE123</f>
        <v>22</v>
      </c>
      <c r="L123" s="1">
        <f t="shared" si="5"/>
        <v>2.4718908248219038</v>
      </c>
      <c r="M123" s="1">
        <f t="shared" si="6"/>
        <v>2.2658999227534116</v>
      </c>
      <c r="V123">
        <f>'WHL Raw'!J123</f>
        <v>4</v>
      </c>
      <c r="W123" s="1">
        <f t="shared" si="7"/>
        <v>0.41198180413698399</v>
      </c>
      <c r="AG123">
        <f>'WHL Raw'!X123</f>
        <v>13.67</v>
      </c>
      <c r="AH123">
        <f>'WHL Raw'!Y123</f>
        <v>13.54</v>
      </c>
      <c r="AI123">
        <f>'WHL Raw'!Z123</f>
        <v>48.79</v>
      </c>
      <c r="AJ123">
        <f>'WHL Raw'!AA123</f>
        <v>47.96</v>
      </c>
    </row>
    <row r="124" spans="1:36" x14ac:dyDescent="0.2">
      <c r="A124" t="str">
        <f>'WHL Raw'!B124</f>
        <v>Cole Dubinsky</v>
      </c>
      <c r="B124" t="s">
        <v>1750</v>
      </c>
      <c r="C124" t="str">
        <f>'WHL Raw'!C124</f>
        <v>C</v>
      </c>
      <c r="D124" t="str">
        <f t="shared" si="4"/>
        <v>F</v>
      </c>
      <c r="E124" t="str">
        <f>IF(ISNUMBER(SEARCH("/",'WHL Raw'!D124))=TRUE,"Multiple",'WHL Raw'!D124)</f>
        <v>REG</v>
      </c>
      <c r="F124" s="2">
        <f ca="1">ROUNDDOWN('WHL Raw'!E124+((TODAY()-42993)/365),0)</f>
        <v>15</v>
      </c>
      <c r="G124">
        <f>'WHL Raw'!F124</f>
        <v>5</v>
      </c>
      <c r="H124" s="1">
        <f>'WHL Raw'!R124</f>
        <v>6.77</v>
      </c>
      <c r="I124" s="1">
        <f>'WHL Raw'!Q124</f>
        <v>33.840000000000003</v>
      </c>
      <c r="J124">
        <f>'WHL Raw'!AD124</f>
        <v>2</v>
      </c>
      <c r="K124">
        <f>'WHL Raw'!AE124</f>
        <v>0</v>
      </c>
      <c r="L124" s="1">
        <f t="shared" si="5"/>
        <v>3.5460992907801416</v>
      </c>
      <c r="M124" s="1">
        <f t="shared" si="6"/>
        <v>0</v>
      </c>
      <c r="V124">
        <f>'WHL Raw'!J124</f>
        <v>2</v>
      </c>
      <c r="W124" s="1">
        <f t="shared" si="7"/>
        <v>3.5460992907801416</v>
      </c>
      <c r="AG124">
        <f>'WHL Raw'!X124</f>
        <v>12.67</v>
      </c>
      <c r="AH124">
        <f>'WHL Raw'!Y124</f>
        <v>14.5</v>
      </c>
      <c r="AI124">
        <f>'WHL Raw'!Z124</f>
        <v>52.92</v>
      </c>
      <c r="AJ124">
        <f>'WHL Raw'!AA124</f>
        <v>48.56</v>
      </c>
    </row>
    <row r="125" spans="1:36" x14ac:dyDescent="0.2">
      <c r="A125" t="str">
        <f>'WHL Raw'!B125</f>
        <v>Cole Fonstad</v>
      </c>
      <c r="B125" t="s">
        <v>1750</v>
      </c>
      <c r="C125" t="str">
        <f>'WHL Raw'!C125</f>
        <v>LW</v>
      </c>
      <c r="D125" t="str">
        <f t="shared" si="4"/>
        <v>F</v>
      </c>
      <c r="E125" t="str">
        <f>IF(ISNUMBER(SEARCH("/",'WHL Raw'!D125))=TRUE,"Multiple",'WHL Raw'!D125)</f>
        <v>PA</v>
      </c>
      <c r="F125" s="2">
        <f ca="1">ROUNDDOWN('WHL Raw'!E125+((TODAY()-42993)/365),0)</f>
        <v>18</v>
      </c>
      <c r="G125">
        <f>'WHL Raw'!F125</f>
        <v>72</v>
      </c>
      <c r="H125" s="1">
        <f>'WHL Raw'!R125</f>
        <v>16.579999999999998</v>
      </c>
      <c r="I125" s="1">
        <f>'WHL Raw'!Q125</f>
        <v>1193.4000000000001</v>
      </c>
      <c r="J125">
        <f>'WHL Raw'!AD125</f>
        <v>69</v>
      </c>
      <c r="K125">
        <f>'WHL Raw'!AE125</f>
        <v>64</v>
      </c>
      <c r="L125" s="1">
        <f t="shared" si="5"/>
        <v>3.4690799396681746</v>
      </c>
      <c r="M125" s="1">
        <f t="shared" si="6"/>
        <v>3.2176973353443938</v>
      </c>
      <c r="V125">
        <f>'WHL Raw'!J125</f>
        <v>32</v>
      </c>
      <c r="W125" s="1">
        <f t="shared" si="7"/>
        <v>1.6088486676721969</v>
      </c>
      <c r="AG125">
        <f>'WHL Raw'!X125</f>
        <v>14.97</v>
      </c>
      <c r="AH125">
        <f>'WHL Raw'!Y125</f>
        <v>13.98</v>
      </c>
      <c r="AI125">
        <f>'WHL Raw'!Z125</f>
        <v>51.38</v>
      </c>
      <c r="AJ125">
        <f>'WHL Raw'!AA125</f>
        <v>50.56</v>
      </c>
    </row>
    <row r="126" spans="1:36" x14ac:dyDescent="0.2">
      <c r="A126" t="str">
        <f>'WHL Raw'!B126</f>
        <v>Cole Moberg</v>
      </c>
      <c r="B126" t="s">
        <v>1750</v>
      </c>
      <c r="C126" t="str">
        <f>'WHL Raw'!C126</f>
        <v>D</v>
      </c>
      <c r="D126" t="str">
        <f t="shared" si="4"/>
        <v>D</v>
      </c>
      <c r="E126" t="str">
        <f>IF(ISNUMBER(SEARCH("/",'WHL Raw'!D126))=TRUE,"Multiple",'WHL Raw'!D126)</f>
        <v>PG</v>
      </c>
      <c r="F126" s="2">
        <f ca="1">ROUNDDOWN('WHL Raw'!E126+((TODAY()-42993)/365),0)</f>
        <v>17</v>
      </c>
      <c r="G126">
        <f>'WHL Raw'!F126</f>
        <v>64</v>
      </c>
      <c r="H126" s="1">
        <f>'WHL Raw'!R126</f>
        <v>11.54</v>
      </c>
      <c r="I126" s="1">
        <f>'WHL Raw'!Q126</f>
        <v>738.37</v>
      </c>
      <c r="J126">
        <f>'WHL Raw'!AD126</f>
        <v>31</v>
      </c>
      <c r="K126">
        <f>'WHL Raw'!AE126</f>
        <v>39</v>
      </c>
      <c r="L126" s="1">
        <f t="shared" si="5"/>
        <v>2.5190622587591589</v>
      </c>
      <c r="M126" s="1">
        <f t="shared" si="6"/>
        <v>3.169142841664748</v>
      </c>
      <c r="V126">
        <f>'WHL Raw'!J126</f>
        <v>5</v>
      </c>
      <c r="W126" s="1">
        <f t="shared" si="7"/>
        <v>0.40630036431599337</v>
      </c>
      <c r="AG126">
        <f>'WHL Raw'!X126</f>
        <v>12.55</v>
      </c>
      <c r="AH126">
        <f>'WHL Raw'!Y126</f>
        <v>13.24</v>
      </c>
      <c r="AI126">
        <f>'WHL Raw'!Z126</f>
        <v>43.42</v>
      </c>
      <c r="AJ126">
        <f>'WHL Raw'!AA126</f>
        <v>49.82</v>
      </c>
    </row>
    <row r="127" spans="1:36" x14ac:dyDescent="0.2">
      <c r="A127" t="str">
        <f>'WHL Raw'!B127</f>
        <v>Cole Muir</v>
      </c>
      <c r="B127" t="s">
        <v>1750</v>
      </c>
      <c r="C127" t="str">
        <f>'WHL Raw'!C127</f>
        <v>C</v>
      </c>
      <c r="D127" t="str">
        <f t="shared" si="4"/>
        <v>F</v>
      </c>
      <c r="E127" t="str">
        <f>IF(ISNUMBER(SEARCH("/",'WHL Raw'!D127))=TRUE,"Multiple",'WHL Raw'!D127)</f>
        <v>Multiple</v>
      </c>
      <c r="F127" s="2">
        <f ca="1">ROUNDDOWN('WHL Raw'!E127+((TODAY()-42993)/365),0)</f>
        <v>17</v>
      </c>
      <c r="G127">
        <f>'WHL Raw'!F127</f>
        <v>51</v>
      </c>
      <c r="H127" s="1">
        <f>'WHL Raw'!R127</f>
        <v>8.83</v>
      </c>
      <c r="I127" s="1">
        <f>'WHL Raw'!Q127</f>
        <v>450.49</v>
      </c>
      <c r="J127">
        <f>'WHL Raw'!AD127</f>
        <v>11</v>
      </c>
      <c r="K127">
        <f>'WHL Raw'!AE127</f>
        <v>18</v>
      </c>
      <c r="L127" s="1">
        <f t="shared" si="5"/>
        <v>1.4650713667340007</v>
      </c>
      <c r="M127" s="1">
        <f t="shared" si="6"/>
        <v>2.3973895092010924</v>
      </c>
      <c r="V127">
        <f>'WHL Raw'!J127</f>
        <v>4</v>
      </c>
      <c r="W127" s="1">
        <f t="shared" si="7"/>
        <v>0.5327532242669093</v>
      </c>
      <c r="AG127">
        <f>'WHL Raw'!X127</f>
        <v>12.73</v>
      </c>
      <c r="AH127">
        <f>'WHL Raw'!Y127</f>
        <v>12.75</v>
      </c>
      <c r="AI127">
        <f>'WHL Raw'!Z127</f>
        <v>42.43</v>
      </c>
      <c r="AJ127">
        <f>'WHL Raw'!AA127</f>
        <v>49.3</v>
      </c>
    </row>
    <row r="128" spans="1:36" x14ac:dyDescent="0.2">
      <c r="A128" t="str">
        <f>'WHL Raw'!B128</f>
        <v>Cole Reinhardt</v>
      </c>
      <c r="B128" t="s">
        <v>1750</v>
      </c>
      <c r="C128" t="str">
        <f>'WHL Raw'!C128</f>
        <v>LW</v>
      </c>
      <c r="D128" t="str">
        <f t="shared" si="4"/>
        <v>F</v>
      </c>
      <c r="E128" t="str">
        <f>IF(ISNUMBER(SEARCH("/",'WHL Raw'!D128))=TRUE,"Multiple",'WHL Raw'!D128)</f>
        <v>BDN</v>
      </c>
      <c r="F128" s="2">
        <f ca="1">ROUNDDOWN('WHL Raw'!E128+((TODAY()-42993)/365),0)</f>
        <v>18</v>
      </c>
      <c r="G128">
        <f>'WHL Raw'!F128</f>
        <v>68</v>
      </c>
      <c r="H128" s="1">
        <f>'WHL Raw'!R128</f>
        <v>11.87</v>
      </c>
      <c r="I128" s="1">
        <f>'WHL Raw'!Q128</f>
        <v>806.86</v>
      </c>
      <c r="J128">
        <f>'WHL Raw'!AD128</f>
        <v>36</v>
      </c>
      <c r="K128">
        <f>'WHL Raw'!AE128</f>
        <v>40</v>
      </c>
      <c r="L128" s="1">
        <f t="shared" si="5"/>
        <v>2.6770443447438215</v>
      </c>
      <c r="M128" s="1">
        <f t="shared" si="6"/>
        <v>2.9744937163820242</v>
      </c>
      <c r="V128">
        <f>'WHL Raw'!J128</f>
        <v>18</v>
      </c>
      <c r="W128" s="1">
        <f t="shared" si="7"/>
        <v>1.3385221723719107</v>
      </c>
      <c r="AG128">
        <f>'WHL Raw'!X128</f>
        <v>13.68</v>
      </c>
      <c r="AH128">
        <f>'WHL Raw'!Y128</f>
        <v>13.57</v>
      </c>
      <c r="AI128">
        <f>'WHL Raw'!Z128</f>
        <v>51.26</v>
      </c>
      <c r="AJ128">
        <f>'WHL Raw'!AA128</f>
        <v>49.71</v>
      </c>
    </row>
    <row r="129" spans="1:36" x14ac:dyDescent="0.2">
      <c r="A129" t="str">
        <f>'WHL Raw'!B129</f>
        <v>Colin Paradis</v>
      </c>
      <c r="B129" t="s">
        <v>1750</v>
      </c>
      <c r="C129" t="str">
        <f>'WHL Raw'!C129</f>
        <v>D</v>
      </c>
      <c r="D129" t="str">
        <f t="shared" si="4"/>
        <v>D</v>
      </c>
      <c r="E129" t="str">
        <f>IF(ISNUMBER(SEARCH("/",'WHL Raw'!D129))=TRUE,"Multiple",'WHL Raw'!D129)</f>
        <v>Multiple</v>
      </c>
      <c r="F129" s="2">
        <f ca="1">ROUNDDOWN('WHL Raw'!E129+((TODAY()-42993)/365),0)</f>
        <v>20</v>
      </c>
      <c r="G129">
        <f>'WHL Raw'!F129</f>
        <v>66</v>
      </c>
      <c r="H129" s="1">
        <f>'WHL Raw'!R129</f>
        <v>14.35</v>
      </c>
      <c r="I129" s="1">
        <f>'WHL Raw'!Q129</f>
        <v>947.26</v>
      </c>
      <c r="J129">
        <f>'WHL Raw'!AD129</f>
        <v>47</v>
      </c>
      <c r="K129">
        <f>'WHL Raw'!AE129</f>
        <v>51</v>
      </c>
      <c r="L129" s="1">
        <f t="shared" si="5"/>
        <v>2.9770073686210754</v>
      </c>
      <c r="M129" s="1">
        <f t="shared" si="6"/>
        <v>3.2303696978654224</v>
      </c>
      <c r="V129">
        <f>'WHL Raw'!J129</f>
        <v>3</v>
      </c>
      <c r="W129" s="1">
        <f t="shared" si="7"/>
        <v>0.19002174693326013</v>
      </c>
      <c r="AG129">
        <f>'WHL Raw'!X129</f>
        <v>13.64</v>
      </c>
      <c r="AH129">
        <f>'WHL Raw'!Y129</f>
        <v>13.84</v>
      </c>
      <c r="AI129">
        <f>'WHL Raw'!Z129</f>
        <v>53.83</v>
      </c>
      <c r="AJ129">
        <f>'WHL Raw'!AA129</f>
        <v>50.07</v>
      </c>
    </row>
    <row r="130" spans="1:36" x14ac:dyDescent="0.2">
      <c r="A130" t="str">
        <f>'WHL Raw'!B130</f>
        <v>Colton Kehler</v>
      </c>
      <c r="B130" t="s">
        <v>1750</v>
      </c>
      <c r="C130" t="str">
        <f>'WHL Raw'!C130</f>
        <v>RW</v>
      </c>
      <c r="D130" t="str">
        <f t="shared" si="4"/>
        <v>F</v>
      </c>
      <c r="E130" t="str">
        <f>IF(ISNUMBER(SEARCH("/",'WHL Raw'!D130))=TRUE,"Multiple",'WHL Raw'!D130)</f>
        <v>EDM</v>
      </c>
      <c r="F130" s="2">
        <f ca="1">ROUNDDOWN('WHL Raw'!E130+((TODAY()-42993)/365),0)</f>
        <v>20</v>
      </c>
      <c r="G130">
        <f>'WHL Raw'!F130</f>
        <v>71</v>
      </c>
      <c r="H130" s="1">
        <f>'WHL Raw'!R130</f>
        <v>12.3</v>
      </c>
      <c r="I130" s="1">
        <f>'WHL Raw'!Q130</f>
        <v>873.51</v>
      </c>
      <c r="J130">
        <f>'WHL Raw'!AD130</f>
        <v>36</v>
      </c>
      <c r="K130">
        <f>'WHL Raw'!AE130</f>
        <v>45</v>
      </c>
      <c r="L130" s="1">
        <f t="shared" si="5"/>
        <v>2.4727822234433496</v>
      </c>
      <c r="M130" s="1">
        <f t="shared" si="6"/>
        <v>3.0909777793041866</v>
      </c>
      <c r="V130">
        <f>'WHL Raw'!J130</f>
        <v>25</v>
      </c>
      <c r="W130" s="1">
        <f t="shared" si="7"/>
        <v>1.7172098773912148</v>
      </c>
      <c r="AG130">
        <f>'WHL Raw'!X130</f>
        <v>13.14</v>
      </c>
      <c r="AH130">
        <f>'WHL Raw'!Y130</f>
        <v>13.97</v>
      </c>
      <c r="AI130">
        <f>'WHL Raw'!Z130</f>
        <v>38.26</v>
      </c>
      <c r="AJ130">
        <f>'WHL Raw'!AA130</f>
        <v>51.3</v>
      </c>
    </row>
    <row r="131" spans="1:36" x14ac:dyDescent="0.2">
      <c r="A131" t="str">
        <f>'WHL Raw'!B131</f>
        <v>Colton Kroeker</v>
      </c>
      <c r="B131" t="s">
        <v>1750</v>
      </c>
      <c r="C131" t="str">
        <f>'WHL Raw'!C131</f>
        <v>C</v>
      </c>
      <c r="D131" t="str">
        <f t="shared" ref="D131:D194" si="8">IF(C131="D",C131,"F")</f>
        <v>F</v>
      </c>
      <c r="E131" t="str">
        <f>IF(ISNUMBER(SEARCH("/",'WHL Raw'!D131))=TRUE,"Multiple",'WHL Raw'!D131)</f>
        <v>KTN</v>
      </c>
      <c r="F131" s="2">
        <f ca="1">ROUNDDOWN('WHL Raw'!E131+((TODAY()-42993)/365),0)</f>
        <v>21</v>
      </c>
      <c r="G131">
        <f>'WHL Raw'!F131</f>
        <v>68</v>
      </c>
      <c r="H131" s="1">
        <f>'WHL Raw'!R131</f>
        <v>14.41</v>
      </c>
      <c r="I131" s="1">
        <f>'WHL Raw'!Q131</f>
        <v>979.86</v>
      </c>
      <c r="J131">
        <f>'WHL Raw'!AD131</f>
        <v>47</v>
      </c>
      <c r="K131">
        <f>'WHL Raw'!AE131</f>
        <v>53</v>
      </c>
      <c r="L131" s="1">
        <f t="shared" ref="L131:L194" si="9">J131/I131*60</f>
        <v>2.8779621578592858</v>
      </c>
      <c r="M131" s="1">
        <f t="shared" ref="M131:M194" si="10">K131/I131*60</f>
        <v>3.2453615822668542</v>
      </c>
      <c r="V131">
        <f>'WHL Raw'!J131</f>
        <v>26</v>
      </c>
      <c r="W131" s="1">
        <f t="shared" ref="W131:W194" si="11">(V131/I131)*60</f>
        <v>1.5920641724327966</v>
      </c>
      <c r="AG131">
        <f>'WHL Raw'!X131</f>
        <v>13.78</v>
      </c>
      <c r="AH131">
        <f>'WHL Raw'!Y131</f>
        <v>13.83</v>
      </c>
      <c r="AI131">
        <f>'WHL Raw'!Z131</f>
        <v>43.75</v>
      </c>
      <c r="AJ131">
        <f>'WHL Raw'!AA131</f>
        <v>49.94</v>
      </c>
    </row>
    <row r="132" spans="1:36" x14ac:dyDescent="0.2">
      <c r="A132" t="str">
        <f>'WHL Raw'!B132</f>
        <v>Colton Veloso</v>
      </c>
      <c r="B132" t="s">
        <v>1750</v>
      </c>
      <c r="C132" t="str">
        <f>'WHL Raw'!C132</f>
        <v>RW</v>
      </c>
      <c r="D132" t="str">
        <f t="shared" si="8"/>
        <v>F</v>
      </c>
      <c r="E132" t="str">
        <f>IF(ISNUMBER(SEARCH("/",'WHL Raw'!D132))=TRUE,"Multiple",'WHL Raw'!D132)</f>
        <v>KTN</v>
      </c>
      <c r="F132" s="2">
        <f ca="1">ROUNDDOWN('WHL Raw'!E132+((TODAY()-42993)/365),0)</f>
        <v>20</v>
      </c>
      <c r="G132">
        <f>'WHL Raw'!F132</f>
        <v>71</v>
      </c>
      <c r="H132" s="1">
        <f>'WHL Raw'!R132</f>
        <v>14.23</v>
      </c>
      <c r="I132" s="1">
        <f>'WHL Raw'!Q132</f>
        <v>1010.5</v>
      </c>
      <c r="J132">
        <f>'WHL Raw'!AD132</f>
        <v>40</v>
      </c>
      <c r="K132">
        <f>'WHL Raw'!AE132</f>
        <v>64</v>
      </c>
      <c r="L132" s="1">
        <f t="shared" si="9"/>
        <v>2.3750618505690251</v>
      </c>
      <c r="M132" s="1">
        <f t="shared" si="10"/>
        <v>3.8000989609104407</v>
      </c>
      <c r="V132">
        <f>'WHL Raw'!J132</f>
        <v>23</v>
      </c>
      <c r="W132" s="1">
        <f t="shared" si="11"/>
        <v>1.3656605640771895</v>
      </c>
      <c r="AG132">
        <f>'WHL Raw'!X132</f>
        <v>13.81</v>
      </c>
      <c r="AH132">
        <f>'WHL Raw'!Y132</f>
        <v>13.55</v>
      </c>
      <c r="AI132">
        <f>'WHL Raw'!Z132</f>
        <v>44.16</v>
      </c>
      <c r="AJ132">
        <f>'WHL Raw'!AA132</f>
        <v>49.76</v>
      </c>
    </row>
    <row r="133" spans="1:36" x14ac:dyDescent="0.2">
      <c r="A133" t="str">
        <f>'WHL Raw'!B133</f>
        <v>Colum McGauley</v>
      </c>
      <c r="B133" t="s">
        <v>1750</v>
      </c>
      <c r="C133" t="str">
        <f>'WHL Raw'!C133</f>
        <v>LW</v>
      </c>
      <c r="D133" t="str">
        <f t="shared" si="8"/>
        <v>F</v>
      </c>
      <c r="E133" t="str">
        <f>IF(ISNUMBER(SEARCH("/",'WHL Raw'!D133))=TRUE,"Multiple",'WHL Raw'!D133)</f>
        <v>KEL</v>
      </c>
      <c r="F133" s="2">
        <f ca="1">ROUNDDOWN('WHL Raw'!E133+((TODAY()-42993)/365),0)</f>
        <v>18</v>
      </c>
      <c r="G133">
        <f>'WHL Raw'!F133</f>
        <v>47</v>
      </c>
      <c r="H133" s="1">
        <f>'WHL Raw'!R133</f>
        <v>6.02</v>
      </c>
      <c r="I133" s="1">
        <f>'WHL Raw'!Q133</f>
        <v>282.81</v>
      </c>
      <c r="J133">
        <f>'WHL Raw'!AD133</f>
        <v>4</v>
      </c>
      <c r="K133">
        <f>'WHL Raw'!AE133</f>
        <v>6</v>
      </c>
      <c r="L133" s="1">
        <f t="shared" si="9"/>
        <v>0.8486262861992151</v>
      </c>
      <c r="M133" s="1">
        <f t="shared" si="10"/>
        <v>1.2729394292988225</v>
      </c>
      <c r="V133">
        <f>'WHL Raw'!J133</f>
        <v>2</v>
      </c>
      <c r="W133" s="1">
        <f t="shared" si="11"/>
        <v>0.42431314309960755</v>
      </c>
      <c r="AG133">
        <f>'WHL Raw'!X133</f>
        <v>12.33</v>
      </c>
      <c r="AH133">
        <f>'WHL Raw'!Y133</f>
        <v>13.71</v>
      </c>
      <c r="AI133">
        <f>'WHL Raw'!Z133</f>
        <v>46.05</v>
      </c>
      <c r="AJ133">
        <f>'WHL Raw'!AA133</f>
        <v>49.2</v>
      </c>
    </row>
    <row r="134" spans="1:36" x14ac:dyDescent="0.2">
      <c r="A134" t="str">
        <f>'WHL Raw'!B134</f>
        <v>Conner Bruggen-Cate</v>
      </c>
      <c r="B134" t="s">
        <v>1750</v>
      </c>
      <c r="C134" t="str">
        <f>'WHL Raw'!C134</f>
        <v>LW</v>
      </c>
      <c r="D134" t="str">
        <f t="shared" si="8"/>
        <v>F</v>
      </c>
      <c r="E134" t="str">
        <f>IF(ISNUMBER(SEARCH("/",'WHL Raw'!D134))=TRUE,"Multiple",'WHL Raw'!D134)</f>
        <v>KEL</v>
      </c>
      <c r="F134" s="2">
        <f ca="1">ROUNDDOWN('WHL Raw'!E134+((TODAY()-42993)/365),0)</f>
        <v>18</v>
      </c>
      <c r="G134">
        <f>'WHL Raw'!F134</f>
        <v>70</v>
      </c>
      <c r="H134" s="1">
        <f>'WHL Raw'!R134</f>
        <v>12.37</v>
      </c>
      <c r="I134" s="1">
        <f>'WHL Raw'!Q134</f>
        <v>865.78</v>
      </c>
      <c r="J134">
        <f>'WHL Raw'!AD134</f>
        <v>42</v>
      </c>
      <c r="K134">
        <f>'WHL Raw'!AE134</f>
        <v>41</v>
      </c>
      <c r="L134" s="1">
        <f t="shared" si="9"/>
        <v>2.9106701471505465</v>
      </c>
      <c r="M134" s="1">
        <f t="shared" si="10"/>
        <v>2.8413684769802954</v>
      </c>
      <c r="V134">
        <f>'WHL Raw'!J134</f>
        <v>21</v>
      </c>
      <c r="W134" s="1">
        <f t="shared" si="11"/>
        <v>1.4553350735752733</v>
      </c>
      <c r="AG134">
        <f>'WHL Raw'!X134</f>
        <v>14.15</v>
      </c>
      <c r="AH134">
        <f>'WHL Raw'!Y134</f>
        <v>13.61</v>
      </c>
      <c r="AI134">
        <f>'WHL Raw'!Z134</f>
        <v>51.91</v>
      </c>
      <c r="AJ134">
        <f>'WHL Raw'!AA134</f>
        <v>50.39</v>
      </c>
    </row>
    <row r="135" spans="1:36" x14ac:dyDescent="0.2">
      <c r="A135" t="str">
        <f>'WHL Raw'!B135</f>
        <v>Conner Chaulk</v>
      </c>
      <c r="B135" t="s">
        <v>1750</v>
      </c>
      <c r="C135" t="str">
        <f>'WHL Raw'!C135</f>
        <v>C</v>
      </c>
      <c r="D135" t="str">
        <f t="shared" si="8"/>
        <v>F</v>
      </c>
      <c r="E135" t="str">
        <f>IF(ISNUMBER(SEARCH("/",'WHL Raw'!D135))=TRUE,"Multiple",'WHL Raw'!D135)</f>
        <v>Multiple</v>
      </c>
      <c r="F135" s="2">
        <f ca="1">ROUNDDOWN('WHL Raw'!E135+((TODAY()-42993)/365),0)</f>
        <v>20</v>
      </c>
      <c r="G135">
        <f>'WHL Raw'!F135</f>
        <v>56</v>
      </c>
      <c r="H135" s="1">
        <f>'WHL Raw'!R135</f>
        <v>11.55</v>
      </c>
      <c r="I135" s="1">
        <f>'WHL Raw'!Q135</f>
        <v>646.79999999999995</v>
      </c>
      <c r="J135">
        <f>'WHL Raw'!AD135</f>
        <v>27</v>
      </c>
      <c r="K135">
        <f>'WHL Raw'!AE135</f>
        <v>26</v>
      </c>
      <c r="L135" s="1">
        <f t="shared" si="9"/>
        <v>2.5046382189239336</v>
      </c>
      <c r="M135" s="1">
        <f t="shared" si="10"/>
        <v>2.4118738404452689</v>
      </c>
      <c r="V135">
        <f>'WHL Raw'!J135</f>
        <v>16</v>
      </c>
      <c r="W135" s="1">
        <f t="shared" si="11"/>
        <v>1.4842300556586272</v>
      </c>
      <c r="AG135">
        <f>'WHL Raw'!X135</f>
        <v>13.54</v>
      </c>
      <c r="AH135">
        <f>'WHL Raw'!Y135</f>
        <v>13.75</v>
      </c>
      <c r="AI135">
        <f>'WHL Raw'!Z135</f>
        <v>48.02</v>
      </c>
      <c r="AJ135">
        <f>'WHL Raw'!AA135</f>
        <v>49.4</v>
      </c>
    </row>
    <row r="136" spans="1:36" x14ac:dyDescent="0.2">
      <c r="A136" t="str">
        <f>'WHL Raw'!B136</f>
        <v>Conner McDonald</v>
      </c>
      <c r="B136" t="s">
        <v>1750</v>
      </c>
      <c r="C136" t="str">
        <f>'WHL Raw'!C136</f>
        <v>D</v>
      </c>
      <c r="D136" t="str">
        <f t="shared" si="8"/>
        <v>D</v>
      </c>
      <c r="E136" t="str">
        <f>IF(ISNUMBER(SEARCH("/",'WHL Raw'!D136))=TRUE,"Multiple",'WHL Raw'!D136)</f>
        <v>EDM</v>
      </c>
      <c r="F136" s="2">
        <f ca="1">ROUNDDOWN('WHL Raw'!E136+((TODAY()-42993)/365),0)</f>
        <v>18</v>
      </c>
      <c r="G136">
        <f>'WHL Raw'!F136</f>
        <v>71</v>
      </c>
      <c r="H136" s="1">
        <f>'WHL Raw'!R136</f>
        <v>16.03</v>
      </c>
      <c r="I136" s="1">
        <f>'WHL Raw'!Q136</f>
        <v>1137.79</v>
      </c>
      <c r="J136">
        <f>'WHL Raw'!AD136</f>
        <v>56</v>
      </c>
      <c r="K136">
        <f>'WHL Raw'!AE136</f>
        <v>66</v>
      </c>
      <c r="L136" s="1">
        <f t="shared" si="9"/>
        <v>2.9530932773183101</v>
      </c>
      <c r="M136" s="1">
        <f t="shared" si="10"/>
        <v>3.4804313625537229</v>
      </c>
      <c r="V136">
        <f>'WHL Raw'!J136</f>
        <v>15</v>
      </c>
      <c r="W136" s="1">
        <f t="shared" si="11"/>
        <v>0.79100712785311877</v>
      </c>
      <c r="AG136">
        <f>'WHL Raw'!X136</f>
        <v>13.34</v>
      </c>
      <c r="AH136">
        <f>'WHL Raw'!Y136</f>
        <v>13.82</v>
      </c>
      <c r="AI136">
        <f>'WHL Raw'!Z136</f>
        <v>39.94</v>
      </c>
      <c r="AJ136">
        <f>'WHL Raw'!AA136</f>
        <v>49.59</v>
      </c>
    </row>
    <row r="137" spans="1:36" x14ac:dyDescent="0.2">
      <c r="A137" t="str">
        <f>'WHL Raw'!B137</f>
        <v>Connor Bouchard</v>
      </c>
      <c r="B137" t="s">
        <v>1750</v>
      </c>
      <c r="C137" t="str">
        <f>'WHL Raw'!C137</f>
        <v>C</v>
      </c>
      <c r="D137" t="str">
        <f t="shared" si="8"/>
        <v>F</v>
      </c>
      <c r="E137" t="str">
        <f>IF(ISNUMBER(SEARCH("/",'WHL Raw'!D137))=TRUE,"Multiple",'WHL Raw'!D137)</f>
        <v>TC</v>
      </c>
      <c r="F137" s="2">
        <f ca="1">ROUNDDOWN('WHL Raw'!E137+((TODAY()-42993)/365),0)</f>
        <v>17</v>
      </c>
      <c r="G137">
        <f>'WHL Raw'!F137</f>
        <v>60</v>
      </c>
      <c r="H137" s="1">
        <f>'WHL Raw'!R137</f>
        <v>8.75</v>
      </c>
      <c r="I137" s="1">
        <f>'WHL Raw'!Q137</f>
        <v>524.72</v>
      </c>
      <c r="J137">
        <f>'WHL Raw'!AD137</f>
        <v>16</v>
      </c>
      <c r="K137">
        <f>'WHL Raw'!AE137</f>
        <v>20</v>
      </c>
      <c r="L137" s="1">
        <f t="shared" si="9"/>
        <v>1.8295471870711999</v>
      </c>
      <c r="M137" s="1">
        <f t="shared" si="10"/>
        <v>2.2869339838389999</v>
      </c>
      <c r="V137">
        <f>'WHL Raw'!J137</f>
        <v>7</v>
      </c>
      <c r="W137" s="1">
        <f t="shared" si="11"/>
        <v>0.80042689434364989</v>
      </c>
      <c r="AG137">
        <f>'WHL Raw'!X137</f>
        <v>12.86</v>
      </c>
      <c r="AH137">
        <f>'WHL Raw'!Y137</f>
        <v>13.19</v>
      </c>
      <c r="AI137">
        <f>'WHL Raw'!Z137</f>
        <v>46.85</v>
      </c>
      <c r="AJ137">
        <f>'WHL Raw'!AA137</f>
        <v>51.76</v>
      </c>
    </row>
    <row r="138" spans="1:36" x14ac:dyDescent="0.2">
      <c r="A138" t="str">
        <f>'WHL Raw'!B138</f>
        <v>Connor Bowie</v>
      </c>
      <c r="B138" t="s">
        <v>1750</v>
      </c>
      <c r="C138" t="str">
        <f>'WHL Raw'!C138</f>
        <v>C</v>
      </c>
      <c r="D138" t="str">
        <f t="shared" si="8"/>
        <v>F</v>
      </c>
      <c r="E138" t="str">
        <f>IF(ISNUMBER(SEARCH("/",'WHL Raw'!D138))=TRUE,"Multiple",'WHL Raw'!D138)</f>
        <v>PG</v>
      </c>
      <c r="F138" s="2">
        <f ca="1">ROUNDDOWN('WHL Raw'!E138+((TODAY()-42993)/365),0)</f>
        <v>17</v>
      </c>
      <c r="G138">
        <f>'WHL Raw'!F138</f>
        <v>10</v>
      </c>
      <c r="H138" s="1">
        <f>'WHL Raw'!R138</f>
        <v>8.76</v>
      </c>
      <c r="I138" s="1">
        <f>'WHL Raw'!Q138</f>
        <v>87.57</v>
      </c>
      <c r="J138">
        <f>'WHL Raw'!AD138</f>
        <v>3</v>
      </c>
      <c r="K138">
        <f>'WHL Raw'!AE138</f>
        <v>4</v>
      </c>
      <c r="L138" s="1">
        <f t="shared" si="9"/>
        <v>2.0554984583761566</v>
      </c>
      <c r="M138" s="1">
        <f t="shared" si="10"/>
        <v>2.7406646111682083</v>
      </c>
      <c r="V138">
        <f>'WHL Raw'!J138</f>
        <v>2</v>
      </c>
      <c r="W138" s="1">
        <f t="shared" si="11"/>
        <v>1.3703323055841041</v>
      </c>
      <c r="AG138">
        <f>'WHL Raw'!X138</f>
        <v>11.53</v>
      </c>
      <c r="AH138">
        <f>'WHL Raw'!Y138</f>
        <v>11.88</v>
      </c>
      <c r="AI138">
        <f>'WHL Raw'!Z138</f>
        <v>40.299999999999997</v>
      </c>
      <c r="AJ138">
        <f>'WHL Raw'!AA138</f>
        <v>50.16</v>
      </c>
    </row>
    <row r="139" spans="1:36" x14ac:dyDescent="0.2">
      <c r="A139" t="str">
        <f>'WHL Raw'!B139</f>
        <v>Connor Dewar</v>
      </c>
      <c r="B139" t="s">
        <v>1750</v>
      </c>
      <c r="C139" t="str">
        <f>'WHL Raw'!C139</f>
        <v>C</v>
      </c>
      <c r="D139" t="str">
        <f t="shared" si="8"/>
        <v>F</v>
      </c>
      <c r="E139" t="str">
        <f>IF(ISNUMBER(SEARCH("/",'WHL Raw'!D139))=TRUE,"Multiple",'WHL Raw'!D139)</f>
        <v>EVT</v>
      </c>
      <c r="F139" s="2">
        <f ca="1">ROUNDDOWN('WHL Raw'!E139+((TODAY()-42993)/365),0)</f>
        <v>18</v>
      </c>
      <c r="G139">
        <f>'WHL Raw'!F139</f>
        <v>68</v>
      </c>
      <c r="H139" s="1">
        <f>'WHL Raw'!R139</f>
        <v>15.27</v>
      </c>
      <c r="I139" s="1">
        <f>'WHL Raw'!Q139</f>
        <v>1038.3399999999999</v>
      </c>
      <c r="J139">
        <f>'WHL Raw'!AD139</f>
        <v>58</v>
      </c>
      <c r="K139">
        <f>'WHL Raw'!AE139</f>
        <v>34</v>
      </c>
      <c r="L139" s="1">
        <f t="shared" si="9"/>
        <v>3.3515033611341183</v>
      </c>
      <c r="M139" s="1">
        <f t="shared" si="10"/>
        <v>1.964674384113104</v>
      </c>
      <c r="V139">
        <f>'WHL Raw'!J139</f>
        <v>36</v>
      </c>
      <c r="W139" s="1">
        <f t="shared" si="11"/>
        <v>2.0802434655315216</v>
      </c>
      <c r="AG139">
        <f>'WHL Raw'!X139</f>
        <v>14.28</v>
      </c>
      <c r="AH139">
        <f>'WHL Raw'!Y139</f>
        <v>13.89</v>
      </c>
      <c r="AI139">
        <f>'WHL Raw'!Z139</f>
        <v>57.22</v>
      </c>
      <c r="AJ139">
        <f>'WHL Raw'!AA139</f>
        <v>51.64</v>
      </c>
    </row>
    <row r="140" spans="1:36" x14ac:dyDescent="0.2">
      <c r="A140" t="str">
        <f>'WHL Raw'!B140</f>
        <v>Connor Gutenberg</v>
      </c>
      <c r="B140" t="s">
        <v>1750</v>
      </c>
      <c r="C140" t="str">
        <f>'WHL Raw'!C140</f>
        <v>C</v>
      </c>
      <c r="D140" t="str">
        <f t="shared" si="8"/>
        <v>F</v>
      </c>
      <c r="E140" t="str">
        <f>IF(ISNUMBER(SEARCH("/",'WHL Raw'!D140))=TRUE,"Multiple",'WHL Raw'!D140)</f>
        <v>BDN</v>
      </c>
      <c r="F140" s="2">
        <f ca="1">ROUNDDOWN('WHL Raw'!E140+((TODAY()-42993)/365),0)</f>
        <v>18</v>
      </c>
      <c r="G140">
        <f>'WHL Raw'!F140</f>
        <v>72</v>
      </c>
      <c r="H140" s="1">
        <f>'WHL Raw'!R140</f>
        <v>14.83</v>
      </c>
      <c r="I140" s="1">
        <f>'WHL Raw'!Q140</f>
        <v>1068.1099999999999</v>
      </c>
      <c r="J140">
        <f>'WHL Raw'!AD140</f>
        <v>57</v>
      </c>
      <c r="K140">
        <f>'WHL Raw'!AE140</f>
        <v>55</v>
      </c>
      <c r="L140" s="1">
        <f t="shared" si="9"/>
        <v>3.2019174055106689</v>
      </c>
      <c r="M140" s="1">
        <f t="shared" si="10"/>
        <v>3.0895694263699434</v>
      </c>
      <c r="V140">
        <f>'WHL Raw'!J140</f>
        <v>25</v>
      </c>
      <c r="W140" s="1">
        <f t="shared" si="11"/>
        <v>1.4043497392590651</v>
      </c>
      <c r="AG140">
        <f>'WHL Raw'!X140</f>
        <v>14.67</v>
      </c>
      <c r="AH140">
        <f>'WHL Raw'!Y140</f>
        <v>14.25</v>
      </c>
      <c r="AI140">
        <f>'WHL Raw'!Z140</f>
        <v>51.46</v>
      </c>
      <c r="AJ140">
        <f>'WHL Raw'!AA140</f>
        <v>51.16</v>
      </c>
    </row>
    <row r="141" spans="1:36" x14ac:dyDescent="0.2">
      <c r="A141" t="str">
        <f>'WHL Raw'!B141</f>
        <v>Connor Horning</v>
      </c>
      <c r="B141" t="s">
        <v>1750</v>
      </c>
      <c r="C141" t="str">
        <f>'WHL Raw'!C141</f>
        <v>D</v>
      </c>
      <c r="D141" t="str">
        <f t="shared" si="8"/>
        <v>D</v>
      </c>
      <c r="E141" t="str">
        <f>IF(ISNUMBER(SEARCH("/",'WHL Raw'!D141))=TRUE,"Multiple",'WHL Raw'!D141)</f>
        <v>SC</v>
      </c>
      <c r="F141" s="2">
        <f ca="1">ROUNDDOWN('WHL Raw'!E141+((TODAY()-42993)/365),0)</f>
        <v>17</v>
      </c>
      <c r="G141">
        <f>'WHL Raw'!F141</f>
        <v>50</v>
      </c>
      <c r="H141" s="1">
        <f>'WHL Raw'!R141</f>
        <v>8.77</v>
      </c>
      <c r="I141" s="1">
        <f>'WHL Raw'!Q141</f>
        <v>438.43</v>
      </c>
      <c r="J141">
        <f>'WHL Raw'!AD141</f>
        <v>14</v>
      </c>
      <c r="K141">
        <f>'WHL Raw'!AE141</f>
        <v>15</v>
      </c>
      <c r="L141" s="1">
        <f t="shared" si="9"/>
        <v>1.9159272859977647</v>
      </c>
      <c r="M141" s="1">
        <f t="shared" si="10"/>
        <v>2.0527792349976051</v>
      </c>
      <c r="V141">
        <f>'WHL Raw'!J141</f>
        <v>4</v>
      </c>
      <c r="W141" s="1">
        <f t="shared" si="11"/>
        <v>0.54740779599936129</v>
      </c>
      <c r="AG141">
        <f>'WHL Raw'!X141</f>
        <v>12.12</v>
      </c>
      <c r="AH141">
        <f>'WHL Raw'!Y141</f>
        <v>12.89</v>
      </c>
      <c r="AI141">
        <f>'WHL Raw'!Z141</f>
        <v>49.28</v>
      </c>
      <c r="AJ141">
        <f>'WHL Raw'!AA141</f>
        <v>48.83</v>
      </c>
    </row>
    <row r="142" spans="1:36" x14ac:dyDescent="0.2">
      <c r="A142" t="str">
        <f>'WHL Raw'!B142</f>
        <v>Connor Lyons</v>
      </c>
      <c r="B142" t="s">
        <v>1750</v>
      </c>
      <c r="C142" t="str">
        <f>'WHL Raw'!C142</f>
        <v>LW</v>
      </c>
      <c r="D142" t="str">
        <f t="shared" si="8"/>
        <v>F</v>
      </c>
      <c r="E142" t="str">
        <f>IF(ISNUMBER(SEARCH("/",'WHL Raw'!D142))=TRUE,"Multiple",'WHL Raw'!D142)</f>
        <v>LET</v>
      </c>
      <c r="F142" s="2">
        <f ca="1">ROUNDDOWN('WHL Raw'!E142+((TODAY()-42993)/365),0)</f>
        <v>18</v>
      </c>
      <c r="G142">
        <f>'WHL Raw'!F142</f>
        <v>1</v>
      </c>
      <c r="H142" s="1">
        <f>'WHL Raw'!R142</f>
        <v>0</v>
      </c>
      <c r="I142" s="1">
        <f>'WHL Raw'!Q142</f>
        <v>0</v>
      </c>
      <c r="J142">
        <f>'WHL Raw'!AD142</f>
        <v>0</v>
      </c>
      <c r="K142">
        <f>'WHL Raw'!AE142</f>
        <v>0</v>
      </c>
      <c r="L142" s="1" t="e">
        <f t="shared" si="9"/>
        <v>#DIV/0!</v>
      </c>
      <c r="M142" s="1" t="e">
        <f t="shared" si="10"/>
        <v>#DIV/0!</v>
      </c>
      <c r="V142">
        <f>'WHL Raw'!J142</f>
        <v>0</v>
      </c>
      <c r="W142" s="1" t="e">
        <f t="shared" si="11"/>
        <v>#DIV/0!</v>
      </c>
      <c r="AG142">
        <f>'WHL Raw'!X142</f>
        <v>0</v>
      </c>
      <c r="AH142">
        <f>'WHL Raw'!Y142</f>
        <v>0</v>
      </c>
      <c r="AI142">
        <f>'WHL Raw'!Z142</f>
        <v>0</v>
      </c>
      <c r="AJ142">
        <f>'WHL Raw'!AA142</f>
        <v>0</v>
      </c>
    </row>
    <row r="143" spans="1:36" x14ac:dyDescent="0.2">
      <c r="A143" t="str">
        <f>'WHL Raw'!B143</f>
        <v>Connor McClennon</v>
      </c>
      <c r="B143" t="s">
        <v>1750</v>
      </c>
      <c r="C143" t="str">
        <f>'WHL Raw'!C143</f>
        <v>LW</v>
      </c>
      <c r="D143" t="str">
        <f t="shared" si="8"/>
        <v>F</v>
      </c>
      <c r="E143" t="str">
        <f>IF(ISNUMBER(SEARCH("/",'WHL Raw'!D143))=TRUE,"Multiple",'WHL Raw'!D143)</f>
        <v>KTN</v>
      </c>
      <c r="F143" s="2">
        <f ca="1">ROUNDDOWN('WHL Raw'!E143+((TODAY()-42993)/365),0)</f>
        <v>15</v>
      </c>
      <c r="G143">
        <f>'WHL Raw'!F143</f>
        <v>5</v>
      </c>
      <c r="H143" s="1">
        <f>'WHL Raw'!R143</f>
        <v>6.31</v>
      </c>
      <c r="I143" s="1">
        <f>'WHL Raw'!Q143</f>
        <v>31.54</v>
      </c>
      <c r="J143">
        <f>'WHL Raw'!AD143</f>
        <v>0</v>
      </c>
      <c r="K143">
        <f>'WHL Raw'!AE143</f>
        <v>1</v>
      </c>
      <c r="L143" s="1">
        <f t="shared" si="9"/>
        <v>0</v>
      </c>
      <c r="M143" s="1">
        <f t="shared" si="10"/>
        <v>1.9023462270133167</v>
      </c>
      <c r="V143">
        <f>'WHL Raw'!J143</f>
        <v>0</v>
      </c>
      <c r="W143" s="1">
        <f t="shared" si="11"/>
        <v>0</v>
      </c>
      <c r="AG143">
        <f>'WHL Raw'!X143</f>
        <v>13.17</v>
      </c>
      <c r="AH143">
        <f>'WHL Raw'!Y143</f>
        <v>14.02</v>
      </c>
      <c r="AI143">
        <f>'WHL Raw'!Z143</f>
        <v>44.36</v>
      </c>
      <c r="AJ143">
        <f>'WHL Raw'!AA143</f>
        <v>43.73</v>
      </c>
    </row>
    <row r="144" spans="1:36" x14ac:dyDescent="0.2">
      <c r="A144" t="str">
        <f>'WHL Raw'!B144</f>
        <v>Connor Zary</v>
      </c>
      <c r="B144" t="s">
        <v>1750</v>
      </c>
      <c r="C144" t="str">
        <f>'WHL Raw'!C144</f>
        <v>C</v>
      </c>
      <c r="D144" t="str">
        <f t="shared" si="8"/>
        <v>F</v>
      </c>
      <c r="E144" t="str">
        <f>IF(ISNUMBER(SEARCH("/",'WHL Raw'!D144))=TRUE,"Multiple",'WHL Raw'!D144)</f>
        <v>KAM</v>
      </c>
      <c r="F144" s="2">
        <f ca="1">ROUNDDOWN('WHL Raw'!E144+((TODAY()-42993)/365),0)</f>
        <v>16</v>
      </c>
      <c r="G144">
        <f>'WHL Raw'!F144</f>
        <v>68</v>
      </c>
      <c r="H144" s="1">
        <f>'WHL Raw'!R144</f>
        <v>11.19</v>
      </c>
      <c r="I144" s="1">
        <f>'WHL Raw'!Q144</f>
        <v>760.9</v>
      </c>
      <c r="J144">
        <f>'WHL Raw'!AD144</f>
        <v>32</v>
      </c>
      <c r="K144">
        <f>'WHL Raw'!AE144</f>
        <v>25</v>
      </c>
      <c r="L144" s="1">
        <f t="shared" si="9"/>
        <v>2.5233276383230385</v>
      </c>
      <c r="M144" s="1">
        <f t="shared" si="10"/>
        <v>1.971349717439874</v>
      </c>
      <c r="V144">
        <f>'WHL Raw'!J144</f>
        <v>9</v>
      </c>
      <c r="W144" s="1">
        <f t="shared" si="11"/>
        <v>0.7096858982783546</v>
      </c>
      <c r="AG144">
        <f>'WHL Raw'!X144</f>
        <v>13.96</v>
      </c>
      <c r="AH144">
        <f>'WHL Raw'!Y144</f>
        <v>13.25</v>
      </c>
      <c r="AI144">
        <f>'WHL Raw'!Z144</f>
        <v>52.44</v>
      </c>
      <c r="AJ144">
        <f>'WHL Raw'!AA144</f>
        <v>49.17</v>
      </c>
    </row>
    <row r="145" spans="1:36" x14ac:dyDescent="0.2">
      <c r="A145" t="str">
        <f>'WHL Raw'!B145</f>
        <v>Conor MacEachern</v>
      </c>
      <c r="B145" t="s">
        <v>1750</v>
      </c>
      <c r="C145" t="str">
        <f>'WHL Raw'!C145</f>
        <v>D</v>
      </c>
      <c r="D145" t="str">
        <f t="shared" si="8"/>
        <v>D</v>
      </c>
      <c r="E145" t="str">
        <f>IF(ISNUMBER(SEARCH("/",'WHL Raw'!D145))=TRUE,"Multiple",'WHL Raw'!D145)</f>
        <v>POR</v>
      </c>
      <c r="F145" s="2">
        <f ca="1">ROUNDDOWN('WHL Raw'!E145+((TODAY()-42993)/365),0)</f>
        <v>19</v>
      </c>
      <c r="G145">
        <f>'WHL Raw'!F145</f>
        <v>62</v>
      </c>
      <c r="H145" s="1">
        <f>'WHL Raw'!R145</f>
        <v>11.43</v>
      </c>
      <c r="I145" s="1">
        <f>'WHL Raw'!Q145</f>
        <v>708.66</v>
      </c>
      <c r="J145">
        <f>'WHL Raw'!AD145</f>
        <v>34</v>
      </c>
      <c r="K145">
        <f>'WHL Raw'!AE145</f>
        <v>27</v>
      </c>
      <c r="L145" s="1">
        <f t="shared" si="9"/>
        <v>2.8786724240115147</v>
      </c>
      <c r="M145" s="1">
        <f t="shared" si="10"/>
        <v>2.2860045720091442</v>
      </c>
      <c r="V145">
        <f>'WHL Raw'!J145</f>
        <v>10</v>
      </c>
      <c r="W145" s="1">
        <f t="shared" si="11"/>
        <v>0.84666836000338674</v>
      </c>
      <c r="AG145">
        <f>'WHL Raw'!X145</f>
        <v>12.52</v>
      </c>
      <c r="AH145">
        <f>'WHL Raw'!Y145</f>
        <v>13.52</v>
      </c>
      <c r="AI145">
        <f>'WHL Raw'!Z145</f>
        <v>54.21</v>
      </c>
      <c r="AJ145">
        <f>'WHL Raw'!AA145</f>
        <v>51.11</v>
      </c>
    </row>
    <row r="146" spans="1:36" x14ac:dyDescent="0.2">
      <c r="A146" t="str">
        <f>'WHL Raw'!B146</f>
        <v>Cordel Larson</v>
      </c>
      <c r="B146" t="s">
        <v>1750</v>
      </c>
      <c r="C146" t="str">
        <f>'WHL Raw'!C146</f>
        <v>RW</v>
      </c>
      <c r="D146" t="str">
        <f t="shared" si="8"/>
        <v>F</v>
      </c>
      <c r="E146" t="str">
        <f>IF(ISNUMBER(SEARCH("/",'WHL Raw'!D146))=TRUE,"Multiple",'WHL Raw'!D146)</f>
        <v>SPO</v>
      </c>
      <c r="F146" s="2">
        <f ca="1">ROUNDDOWN('WHL Raw'!E146+((TODAY()-42993)/365),0)</f>
        <v>17</v>
      </c>
      <c r="G146">
        <f>'WHL Raw'!F146</f>
        <v>4</v>
      </c>
      <c r="H146" s="1">
        <f>'WHL Raw'!R146</f>
        <v>7.65</v>
      </c>
      <c r="I146" s="1">
        <f>'WHL Raw'!Q146</f>
        <v>30.6</v>
      </c>
      <c r="J146">
        <f>'WHL Raw'!AD146</f>
        <v>0</v>
      </c>
      <c r="K146">
        <f>'WHL Raw'!AE146</f>
        <v>1</v>
      </c>
      <c r="L146" s="1">
        <f t="shared" si="9"/>
        <v>0</v>
      </c>
      <c r="M146" s="1">
        <f t="shared" si="10"/>
        <v>1.9607843137254903</v>
      </c>
      <c r="V146">
        <f>'WHL Raw'!J146</f>
        <v>0</v>
      </c>
      <c r="W146" s="1">
        <f t="shared" si="11"/>
        <v>0</v>
      </c>
      <c r="AG146">
        <f>'WHL Raw'!X146</f>
        <v>10.83</v>
      </c>
      <c r="AH146">
        <f>'WHL Raw'!Y146</f>
        <v>15.29</v>
      </c>
      <c r="AI146">
        <f>'WHL Raw'!Z146</f>
        <v>43.59</v>
      </c>
      <c r="AJ146">
        <f>'WHL Raw'!AA146</f>
        <v>61.46</v>
      </c>
    </row>
    <row r="147" spans="1:36" x14ac:dyDescent="0.2">
      <c r="A147" t="str">
        <f>'WHL Raw'!B147</f>
        <v>Corson Hopwo</v>
      </c>
      <c r="B147" t="s">
        <v>1750</v>
      </c>
      <c r="C147" t="str">
        <f>'WHL Raw'!C147</f>
        <v>C</v>
      </c>
      <c r="D147" t="str">
        <f t="shared" si="8"/>
        <v>F</v>
      </c>
      <c r="E147" t="str">
        <f>IF(ISNUMBER(SEARCH("/",'WHL Raw'!D147))=TRUE,"Multiple",'WHL Raw'!D147)</f>
        <v>MH</v>
      </c>
      <c r="F147" s="2">
        <f ca="1">ROUNDDOWN('WHL Raw'!E147+((TODAY()-42993)/365),0)</f>
        <v>17</v>
      </c>
      <c r="G147">
        <f>'WHL Raw'!F147</f>
        <v>1</v>
      </c>
      <c r="H147" s="1">
        <f>'WHL Raw'!R147</f>
        <v>0</v>
      </c>
      <c r="I147" s="1">
        <f>'WHL Raw'!Q147</f>
        <v>0</v>
      </c>
      <c r="J147">
        <f>'WHL Raw'!AD147</f>
        <v>0</v>
      </c>
      <c r="K147">
        <f>'WHL Raw'!AE147</f>
        <v>0</v>
      </c>
      <c r="L147" s="1" t="e">
        <f t="shared" si="9"/>
        <v>#DIV/0!</v>
      </c>
      <c r="M147" s="1" t="e">
        <f t="shared" si="10"/>
        <v>#DIV/0!</v>
      </c>
      <c r="V147">
        <f>'WHL Raw'!J147</f>
        <v>0</v>
      </c>
      <c r="W147" s="1" t="e">
        <f t="shared" si="11"/>
        <v>#DIV/0!</v>
      </c>
      <c r="AG147">
        <f>'WHL Raw'!X147</f>
        <v>0</v>
      </c>
      <c r="AH147">
        <f>'WHL Raw'!Y147</f>
        <v>0</v>
      </c>
      <c r="AI147">
        <f>'WHL Raw'!Z147</f>
        <v>0</v>
      </c>
      <c r="AJ147">
        <f>'WHL Raw'!AA147</f>
        <v>0</v>
      </c>
    </row>
    <row r="148" spans="1:36" x14ac:dyDescent="0.2">
      <c r="A148" t="str">
        <f>'WHL Raw'!B148</f>
        <v>Curtis Miske</v>
      </c>
      <c r="B148" t="s">
        <v>1750</v>
      </c>
      <c r="C148" t="str">
        <f>'WHL Raw'!C148</f>
        <v>LW</v>
      </c>
      <c r="D148" t="str">
        <f t="shared" si="8"/>
        <v>F</v>
      </c>
      <c r="E148" t="str">
        <f>IF(ISNUMBER(SEARCH("/",'WHL Raw'!D148))=TRUE,"Multiple",'WHL Raw'!D148)</f>
        <v>PA</v>
      </c>
      <c r="F148" s="2">
        <f ca="1">ROUNDDOWN('WHL Raw'!E148+((TODAY()-42993)/365),0)</f>
        <v>21</v>
      </c>
      <c r="G148">
        <f>'WHL Raw'!F148</f>
        <v>72</v>
      </c>
      <c r="H148" s="1">
        <f>'WHL Raw'!R148</f>
        <v>13.77</v>
      </c>
      <c r="I148" s="1">
        <f>'WHL Raw'!Q148</f>
        <v>991.09</v>
      </c>
      <c r="J148">
        <f>'WHL Raw'!AD148</f>
        <v>57</v>
      </c>
      <c r="K148">
        <f>'WHL Raw'!AE148</f>
        <v>44</v>
      </c>
      <c r="L148" s="1">
        <f t="shared" si="9"/>
        <v>3.4507461481802859</v>
      </c>
      <c r="M148" s="1">
        <f t="shared" si="10"/>
        <v>2.6637338687707475</v>
      </c>
      <c r="V148">
        <f>'WHL Raw'!J148</f>
        <v>33</v>
      </c>
      <c r="W148" s="1">
        <f t="shared" si="11"/>
        <v>1.9978004015780606</v>
      </c>
      <c r="AG148">
        <f>'WHL Raw'!X148</f>
        <v>14.74</v>
      </c>
      <c r="AH148">
        <f>'WHL Raw'!Y148</f>
        <v>14.18</v>
      </c>
      <c r="AI148">
        <f>'WHL Raw'!Z148</f>
        <v>49.69</v>
      </c>
      <c r="AJ148">
        <f>'WHL Raw'!AA148</f>
        <v>50.2</v>
      </c>
    </row>
    <row r="149" spans="1:36" x14ac:dyDescent="0.2">
      <c r="A149" t="str">
        <f>'WHL Raw'!B149</f>
        <v>Cyle McNabb</v>
      </c>
      <c r="B149" t="s">
        <v>1750</v>
      </c>
      <c r="C149" t="str">
        <f>'WHL Raw'!C149</f>
        <v>RW</v>
      </c>
      <c r="D149" t="str">
        <f t="shared" si="8"/>
        <v>F</v>
      </c>
      <c r="E149" t="str">
        <f>IF(ISNUMBER(SEARCH("/",'WHL Raw'!D149))=TRUE,"Multiple",'WHL Raw'!D149)</f>
        <v>VAN</v>
      </c>
      <c r="F149" s="2">
        <f ca="1">ROUNDDOWN('WHL Raw'!E149+((TODAY()-42993)/365),0)</f>
        <v>17</v>
      </c>
      <c r="G149">
        <f>'WHL Raw'!F149</f>
        <v>61</v>
      </c>
      <c r="H149" s="1">
        <f>'WHL Raw'!R149</f>
        <v>8.35</v>
      </c>
      <c r="I149" s="1">
        <f>'WHL Raw'!Q149</f>
        <v>509.41</v>
      </c>
      <c r="J149">
        <f>'WHL Raw'!AD149</f>
        <v>11</v>
      </c>
      <c r="K149">
        <f>'WHL Raw'!AE149</f>
        <v>20</v>
      </c>
      <c r="L149" s="1">
        <f t="shared" si="9"/>
        <v>1.295616497516735</v>
      </c>
      <c r="M149" s="1">
        <f t="shared" si="10"/>
        <v>2.3556663591213365</v>
      </c>
      <c r="V149">
        <f>'WHL Raw'!J149</f>
        <v>4</v>
      </c>
      <c r="W149" s="1">
        <f t="shared" si="11"/>
        <v>0.47113327182426729</v>
      </c>
      <c r="AG149">
        <f>'WHL Raw'!X149</f>
        <v>12.78</v>
      </c>
      <c r="AH149">
        <f>'WHL Raw'!Y149</f>
        <v>12.84</v>
      </c>
      <c r="AI149">
        <f>'WHL Raw'!Z149</f>
        <v>44.38</v>
      </c>
      <c r="AJ149">
        <f>'WHL Raw'!AA149</f>
        <v>50.11</v>
      </c>
    </row>
    <row r="150" spans="1:36" x14ac:dyDescent="0.2">
      <c r="A150" t="str">
        <f>'WHL Raw'!B150</f>
        <v>D-Jay Jerome</v>
      </c>
      <c r="B150" t="s">
        <v>1750</v>
      </c>
      <c r="C150" t="str">
        <f>'WHL Raw'!C150</f>
        <v>RW</v>
      </c>
      <c r="D150" t="str">
        <f t="shared" si="8"/>
        <v>F</v>
      </c>
      <c r="E150" t="str">
        <f>IF(ISNUMBER(SEARCH("/",'WHL Raw'!D150))=TRUE,"Multiple",'WHL Raw'!D150)</f>
        <v>Multiple</v>
      </c>
      <c r="F150" s="2">
        <f ca="1">ROUNDDOWN('WHL Raw'!E150+((TODAY()-42993)/365),0)</f>
        <v>18</v>
      </c>
      <c r="G150">
        <f>'WHL Raw'!F150</f>
        <v>44</v>
      </c>
      <c r="H150" s="1">
        <f>'WHL Raw'!R150</f>
        <v>8.51</v>
      </c>
      <c r="I150" s="1">
        <f>'WHL Raw'!Q150</f>
        <v>374.32</v>
      </c>
      <c r="J150">
        <f>'WHL Raw'!AD150</f>
        <v>4</v>
      </c>
      <c r="K150">
        <f>'WHL Raw'!AE150</f>
        <v>20</v>
      </c>
      <c r="L150" s="1">
        <f t="shared" si="9"/>
        <v>0.6411626415900834</v>
      </c>
      <c r="M150" s="1">
        <f t="shared" si="10"/>
        <v>3.2058132079504169</v>
      </c>
      <c r="V150">
        <f>'WHL Raw'!J150</f>
        <v>1</v>
      </c>
      <c r="W150" s="1">
        <f t="shared" si="11"/>
        <v>0.16029066039752085</v>
      </c>
      <c r="AG150">
        <f>'WHL Raw'!X150</f>
        <v>12.84</v>
      </c>
      <c r="AH150">
        <f>'WHL Raw'!Y150</f>
        <v>13.32</v>
      </c>
      <c r="AI150">
        <f>'WHL Raw'!Z150</f>
        <v>46.9</v>
      </c>
      <c r="AJ150">
        <f>'WHL Raw'!AA150</f>
        <v>51.57</v>
      </c>
    </row>
    <row r="151" spans="1:36" x14ac:dyDescent="0.2">
      <c r="A151" t="str">
        <f>'WHL Raw'!B151</f>
        <v>Daemon Hunt</v>
      </c>
      <c r="B151" t="s">
        <v>1750</v>
      </c>
      <c r="C151" t="str">
        <f>'WHL Raw'!C151</f>
        <v>D</v>
      </c>
      <c r="D151" t="str">
        <f t="shared" si="8"/>
        <v>D</v>
      </c>
      <c r="E151" t="str">
        <f>IF(ISNUMBER(SEARCH("/",'WHL Raw'!D151))=TRUE,"Multiple",'WHL Raw'!D151)</f>
        <v>MJ</v>
      </c>
      <c r="F151" s="2">
        <f ca="1">ROUNDDOWN('WHL Raw'!E151+((TODAY()-42993)/365),0)</f>
        <v>16</v>
      </c>
      <c r="G151">
        <f>'WHL Raw'!F151</f>
        <v>9</v>
      </c>
      <c r="H151" s="1">
        <f>'WHL Raw'!R151</f>
        <v>11.97</v>
      </c>
      <c r="I151" s="1">
        <f>'WHL Raw'!Q151</f>
        <v>107.71</v>
      </c>
      <c r="J151">
        <f>'WHL Raw'!AD151</f>
        <v>8</v>
      </c>
      <c r="K151">
        <f>'WHL Raw'!AE151</f>
        <v>4</v>
      </c>
      <c r="L151" s="1">
        <f t="shared" si="9"/>
        <v>4.4564107325225146</v>
      </c>
      <c r="M151" s="1">
        <f t="shared" si="10"/>
        <v>2.2282053662612573</v>
      </c>
      <c r="V151">
        <f>'WHL Raw'!J151</f>
        <v>1</v>
      </c>
      <c r="W151" s="1">
        <f t="shared" si="11"/>
        <v>0.55705134156531433</v>
      </c>
      <c r="AG151">
        <f>'WHL Raw'!X151</f>
        <v>13.36</v>
      </c>
      <c r="AH151">
        <f>'WHL Raw'!Y151</f>
        <v>13.45</v>
      </c>
      <c r="AI151">
        <f>'WHL Raw'!Z151</f>
        <v>58.97</v>
      </c>
      <c r="AJ151">
        <f>'WHL Raw'!AA151</f>
        <v>47.92</v>
      </c>
    </row>
    <row r="152" spans="1:36" x14ac:dyDescent="0.2">
      <c r="A152" t="str">
        <f>'WHL Raw'!B152</f>
        <v>Dakota Krebs</v>
      </c>
      <c r="B152" t="s">
        <v>1750</v>
      </c>
      <c r="C152" t="str">
        <f>'WHL Raw'!C152</f>
        <v>RD</v>
      </c>
      <c r="D152" t="str">
        <f t="shared" si="8"/>
        <v>F</v>
      </c>
      <c r="E152" t="str">
        <f>IF(ISNUMBER(SEARCH("/",'WHL Raw'!D152))=TRUE,"Multiple",'WHL Raw'!D152)</f>
        <v>Multiple</v>
      </c>
      <c r="F152" s="2">
        <f ca="1">ROUNDDOWN('WHL Raw'!E152+((TODAY()-42993)/365),0)</f>
        <v>19</v>
      </c>
      <c r="G152">
        <f>'WHL Raw'!F152</f>
        <v>69</v>
      </c>
      <c r="H152" s="1">
        <f>'WHL Raw'!R152</f>
        <v>14.88</v>
      </c>
      <c r="I152" s="1">
        <f>'WHL Raw'!Q152</f>
        <v>1026.4000000000001</v>
      </c>
      <c r="J152">
        <f>'WHL Raw'!AD152</f>
        <v>55</v>
      </c>
      <c r="K152">
        <f>'WHL Raw'!AE152</f>
        <v>51</v>
      </c>
      <c r="L152" s="1">
        <f t="shared" si="9"/>
        <v>3.2151208106001556</v>
      </c>
      <c r="M152" s="1">
        <f t="shared" si="10"/>
        <v>2.9812938425565081</v>
      </c>
      <c r="V152">
        <f>'WHL Raw'!J152</f>
        <v>7</v>
      </c>
      <c r="W152" s="1">
        <f t="shared" si="11"/>
        <v>0.40919719407638344</v>
      </c>
      <c r="AG152">
        <f>'WHL Raw'!X152</f>
        <v>12.94</v>
      </c>
      <c r="AH152">
        <f>'WHL Raw'!Y152</f>
        <v>13.73</v>
      </c>
      <c r="AI152">
        <f>'WHL Raw'!Z152</f>
        <v>47.51</v>
      </c>
      <c r="AJ152">
        <f>'WHL Raw'!AA152</f>
        <v>50.2</v>
      </c>
    </row>
    <row r="153" spans="1:36" x14ac:dyDescent="0.2">
      <c r="A153" t="str">
        <f>'WHL Raw'!B153</f>
        <v>Dallas Hines</v>
      </c>
      <c r="B153" t="s">
        <v>1750</v>
      </c>
      <c r="C153" t="str">
        <f>'WHL Raw'!C153</f>
        <v>D</v>
      </c>
      <c r="D153" t="str">
        <f t="shared" si="8"/>
        <v>D</v>
      </c>
      <c r="E153" t="str">
        <f>IF(ISNUMBER(SEARCH("/",'WHL Raw'!D153))=TRUE,"Multiple",'WHL Raw'!D153)</f>
        <v>KTN</v>
      </c>
      <c r="F153" s="2">
        <f ca="1">ROUNDDOWN('WHL Raw'!E153+((TODAY()-42993)/365),0)</f>
        <v>20</v>
      </c>
      <c r="G153">
        <f>'WHL Raw'!F153</f>
        <v>59</v>
      </c>
      <c r="H153" s="1">
        <f>'WHL Raw'!R153</f>
        <v>15.17</v>
      </c>
      <c r="I153" s="1">
        <f>'WHL Raw'!Q153</f>
        <v>895.09</v>
      </c>
      <c r="J153">
        <f>'WHL Raw'!AD153</f>
        <v>38</v>
      </c>
      <c r="K153">
        <f>'WHL Raw'!AE153</f>
        <v>57</v>
      </c>
      <c r="L153" s="1">
        <f t="shared" si="9"/>
        <v>2.5472298874973469</v>
      </c>
      <c r="M153" s="1">
        <f t="shared" si="10"/>
        <v>3.8208448312460197</v>
      </c>
      <c r="V153">
        <f>'WHL Raw'!J153</f>
        <v>3</v>
      </c>
      <c r="W153" s="1">
        <f t="shared" si="11"/>
        <v>0.20109709638136944</v>
      </c>
      <c r="AG153">
        <f>'WHL Raw'!X153</f>
        <v>13.4</v>
      </c>
      <c r="AH153">
        <f>'WHL Raw'!Y153</f>
        <v>13.96</v>
      </c>
      <c r="AI153">
        <f>'WHL Raw'!Z153</f>
        <v>43.86</v>
      </c>
      <c r="AJ153">
        <f>'WHL Raw'!AA153</f>
        <v>49.92</v>
      </c>
    </row>
    <row r="154" spans="1:36" x14ac:dyDescent="0.2">
      <c r="A154" t="str">
        <f>'WHL Raw'!B154</f>
        <v>Dallon Wilton</v>
      </c>
      <c r="B154" t="s">
        <v>1750</v>
      </c>
      <c r="C154" t="str">
        <f>'WHL Raw'!C154</f>
        <v>RW</v>
      </c>
      <c r="D154" t="str">
        <f t="shared" si="8"/>
        <v>F</v>
      </c>
      <c r="E154" t="str">
        <f>IF(ISNUMBER(SEARCH("/",'WHL Raw'!D154))=TRUE,"Multiple",'WHL Raw'!D154)</f>
        <v>KEL</v>
      </c>
      <c r="F154" s="2">
        <f ca="1">ROUNDDOWN('WHL Raw'!E154+((TODAY()-42993)/365),0)</f>
        <v>17</v>
      </c>
      <c r="G154">
        <f>'WHL Raw'!F154</f>
        <v>2</v>
      </c>
      <c r="H154" s="1">
        <f>'WHL Raw'!R154</f>
        <v>13.2</v>
      </c>
      <c r="I154" s="1">
        <f>'WHL Raw'!Q154</f>
        <v>26.4</v>
      </c>
      <c r="J154">
        <f>'WHL Raw'!AD154</f>
        <v>2</v>
      </c>
      <c r="K154">
        <f>'WHL Raw'!AE154</f>
        <v>1</v>
      </c>
      <c r="L154" s="1">
        <f t="shared" si="9"/>
        <v>4.5454545454545459</v>
      </c>
      <c r="M154" s="1">
        <f t="shared" si="10"/>
        <v>2.2727272727272729</v>
      </c>
      <c r="V154">
        <f>'WHL Raw'!J154</f>
        <v>0</v>
      </c>
      <c r="W154" s="1">
        <f t="shared" si="11"/>
        <v>0</v>
      </c>
      <c r="AG154">
        <f>'WHL Raw'!X154</f>
        <v>11.81</v>
      </c>
      <c r="AH154">
        <f>'WHL Raw'!Y154</f>
        <v>13.74</v>
      </c>
      <c r="AI154">
        <f>'WHL Raw'!Z154</f>
        <v>44.7</v>
      </c>
      <c r="AJ154">
        <f>'WHL Raw'!AA154</f>
        <v>48.58</v>
      </c>
    </row>
    <row r="155" spans="1:36" x14ac:dyDescent="0.2">
      <c r="A155" t="str">
        <f>'WHL Raw'!B155</f>
        <v>Dalton Gally</v>
      </c>
      <c r="B155" t="s">
        <v>1750</v>
      </c>
      <c r="C155" t="str">
        <f>'WHL Raw'!C155</f>
        <v>D</v>
      </c>
      <c r="D155" t="str">
        <f t="shared" si="8"/>
        <v>D</v>
      </c>
      <c r="E155" t="str">
        <f>IF(ISNUMBER(SEARCH("/",'WHL Raw'!D155))=TRUE,"Multiple",'WHL Raw'!D155)</f>
        <v>MH</v>
      </c>
      <c r="F155" s="2">
        <f ca="1">ROUNDDOWN('WHL Raw'!E155+((TODAY()-42993)/365),0)</f>
        <v>20</v>
      </c>
      <c r="G155">
        <f>'WHL Raw'!F155</f>
        <v>72</v>
      </c>
      <c r="H155" s="1">
        <f>'WHL Raw'!R155</f>
        <v>15.44</v>
      </c>
      <c r="I155" s="1">
        <f>'WHL Raw'!Q155</f>
        <v>1111.6500000000001</v>
      </c>
      <c r="J155">
        <f>'WHL Raw'!AD155</f>
        <v>45</v>
      </c>
      <c r="K155">
        <f>'WHL Raw'!AE155</f>
        <v>73</v>
      </c>
      <c r="L155" s="1">
        <f t="shared" si="9"/>
        <v>2.4288220213196596</v>
      </c>
      <c r="M155" s="1">
        <f t="shared" si="10"/>
        <v>3.9400890568074485</v>
      </c>
      <c r="V155">
        <f>'WHL Raw'!J155</f>
        <v>8</v>
      </c>
      <c r="W155" s="1">
        <f t="shared" si="11"/>
        <v>0.43179058156793954</v>
      </c>
      <c r="AG155">
        <f>'WHL Raw'!X155</f>
        <v>13.86</v>
      </c>
      <c r="AH155">
        <f>'WHL Raw'!Y155</f>
        <v>13.83</v>
      </c>
      <c r="AI155">
        <f>'WHL Raw'!Z155</f>
        <v>50.41</v>
      </c>
      <c r="AJ155">
        <f>'WHL Raw'!AA155</f>
        <v>49.72</v>
      </c>
    </row>
    <row r="156" spans="1:36" x14ac:dyDescent="0.2">
      <c r="A156" t="str">
        <f>'WHL Raw'!B156</f>
        <v>Dalton Hamaliuk</v>
      </c>
      <c r="B156" t="s">
        <v>1750</v>
      </c>
      <c r="C156" t="str">
        <f>'WHL Raw'!C156</f>
        <v>D</v>
      </c>
      <c r="D156" t="str">
        <f t="shared" si="8"/>
        <v>D</v>
      </c>
      <c r="E156" t="str">
        <f>IF(ISNUMBER(SEARCH("/",'WHL Raw'!D156))=TRUE,"Multiple",'WHL Raw'!D156)</f>
        <v>SPO</v>
      </c>
      <c r="F156" s="2">
        <f ca="1">ROUNDDOWN('WHL Raw'!E156+((TODAY()-42993)/365),0)</f>
        <v>20</v>
      </c>
      <c r="G156">
        <f>'WHL Raw'!F156</f>
        <v>71</v>
      </c>
      <c r="H156" s="1">
        <f>'WHL Raw'!R156</f>
        <v>13.79</v>
      </c>
      <c r="I156" s="1">
        <f>'WHL Raw'!Q156</f>
        <v>979.13</v>
      </c>
      <c r="J156">
        <f>'WHL Raw'!AD156</f>
        <v>53</v>
      </c>
      <c r="K156">
        <f>'WHL Raw'!AE156</f>
        <v>51</v>
      </c>
      <c r="L156" s="1">
        <f t="shared" si="9"/>
        <v>3.2477811935085228</v>
      </c>
      <c r="M156" s="1">
        <f t="shared" si="10"/>
        <v>3.1252234126214087</v>
      </c>
      <c r="V156">
        <f>'WHL Raw'!J156</f>
        <v>12</v>
      </c>
      <c r="W156" s="1">
        <f t="shared" si="11"/>
        <v>0.73534668532268443</v>
      </c>
      <c r="AG156">
        <f>'WHL Raw'!X156</f>
        <v>12.93</v>
      </c>
      <c r="AH156">
        <f>'WHL Raw'!Y156</f>
        <v>13.45</v>
      </c>
      <c r="AI156">
        <f>'WHL Raw'!Z156</f>
        <v>53.18</v>
      </c>
      <c r="AJ156">
        <f>'WHL Raw'!AA156</f>
        <v>48.87</v>
      </c>
    </row>
    <row r="157" spans="1:36" x14ac:dyDescent="0.2">
      <c r="A157" t="str">
        <f>'WHL Raw'!B157</f>
        <v>Dan Gatenby</v>
      </c>
      <c r="B157" t="s">
        <v>1750</v>
      </c>
      <c r="C157" t="str">
        <f>'WHL Raw'!C157</f>
        <v>LD</v>
      </c>
      <c r="D157" t="str">
        <f t="shared" si="8"/>
        <v>F</v>
      </c>
      <c r="E157" t="str">
        <f>IF(ISNUMBER(SEARCH("/",'WHL Raw'!D157))=TRUE,"Multiple",'WHL Raw'!D157)</f>
        <v>TC</v>
      </c>
      <c r="F157" s="2">
        <f ca="1">ROUNDDOWN('WHL Raw'!E157+((TODAY()-42993)/365),0)</f>
        <v>19</v>
      </c>
      <c r="G157">
        <f>'WHL Raw'!F157</f>
        <v>57</v>
      </c>
      <c r="H157" s="1">
        <f>'WHL Raw'!R157</f>
        <v>12.78</v>
      </c>
      <c r="I157" s="1">
        <f>'WHL Raw'!Q157</f>
        <v>728.56</v>
      </c>
      <c r="J157">
        <f>'WHL Raw'!AD157</f>
        <v>36</v>
      </c>
      <c r="K157">
        <f>'WHL Raw'!AE157</f>
        <v>33</v>
      </c>
      <c r="L157" s="1">
        <f t="shared" si="9"/>
        <v>2.9647523882727573</v>
      </c>
      <c r="M157" s="1">
        <f t="shared" si="10"/>
        <v>2.7176896892500277</v>
      </c>
      <c r="V157">
        <f>'WHL Raw'!J157</f>
        <v>1</v>
      </c>
      <c r="W157" s="1">
        <f t="shared" si="11"/>
        <v>8.2354233007576591E-2</v>
      </c>
      <c r="AG157">
        <f>'WHL Raw'!X157</f>
        <v>13.02</v>
      </c>
      <c r="AH157">
        <f>'WHL Raw'!Y157</f>
        <v>13.52</v>
      </c>
      <c r="AI157">
        <f>'WHL Raw'!Z157</f>
        <v>49.03</v>
      </c>
      <c r="AJ157">
        <f>'WHL Raw'!AA157</f>
        <v>51.32</v>
      </c>
    </row>
    <row r="158" spans="1:36" x14ac:dyDescent="0.2">
      <c r="A158" t="str">
        <f>'WHL Raw'!B158</f>
        <v>Daniel Baker</v>
      </c>
      <c r="B158" t="s">
        <v>1750</v>
      </c>
      <c r="C158" t="str">
        <f>'WHL Raw'!C158</f>
        <v>D</v>
      </c>
      <c r="D158" t="str">
        <f t="shared" si="8"/>
        <v>D</v>
      </c>
      <c r="E158" t="str">
        <f>IF(ISNUMBER(SEARCH("/",'WHL Raw'!D158))=TRUE,"Multiple",'WHL Raw'!D158)</f>
        <v>MH</v>
      </c>
      <c r="F158" s="2">
        <f ca="1">ROUNDDOWN('WHL Raw'!E158+((TODAY()-42993)/365),0)</f>
        <v>17</v>
      </c>
      <c r="G158">
        <f>'WHL Raw'!F158</f>
        <v>11</v>
      </c>
      <c r="H158" s="1">
        <f>'WHL Raw'!R158</f>
        <v>10.85</v>
      </c>
      <c r="I158" s="1">
        <f>'WHL Raw'!Q158</f>
        <v>119.37</v>
      </c>
      <c r="J158">
        <f>'WHL Raw'!AD158</f>
        <v>4</v>
      </c>
      <c r="K158">
        <f>'WHL Raw'!AE158</f>
        <v>5</v>
      </c>
      <c r="L158" s="1">
        <f t="shared" si="9"/>
        <v>2.0105554159336516</v>
      </c>
      <c r="M158" s="1">
        <f t="shared" si="10"/>
        <v>2.5131942699170646</v>
      </c>
      <c r="V158">
        <f>'WHL Raw'!J158</f>
        <v>1</v>
      </c>
      <c r="W158" s="1">
        <f t="shared" si="11"/>
        <v>0.5026388539834129</v>
      </c>
      <c r="AG158">
        <f>'WHL Raw'!X158</f>
        <v>13.64</v>
      </c>
      <c r="AH158">
        <f>'WHL Raw'!Y158</f>
        <v>14.12</v>
      </c>
      <c r="AI158">
        <f>'WHL Raw'!Z158</f>
        <v>50.53</v>
      </c>
      <c r="AJ158">
        <f>'WHL Raw'!AA158</f>
        <v>50.07</v>
      </c>
    </row>
    <row r="159" spans="1:36" x14ac:dyDescent="0.2">
      <c r="A159" t="str">
        <f>'WHL Raw'!B159</f>
        <v>Daniel Bukac</v>
      </c>
      <c r="B159" t="s">
        <v>1750</v>
      </c>
      <c r="C159" t="str">
        <f>'WHL Raw'!C159</f>
        <v>D</v>
      </c>
      <c r="D159" t="str">
        <f t="shared" si="8"/>
        <v>D</v>
      </c>
      <c r="E159" t="str">
        <f>IF(ISNUMBER(SEARCH("/",'WHL Raw'!D159))=TRUE,"Multiple",'WHL Raw'!D159)</f>
        <v>BDN</v>
      </c>
      <c r="F159" s="2">
        <f ca="1">ROUNDDOWN('WHL Raw'!E159+((TODAY()-42993)/365),0)</f>
        <v>19</v>
      </c>
      <c r="G159">
        <f>'WHL Raw'!F159</f>
        <v>39</v>
      </c>
      <c r="H159" s="1">
        <f>'WHL Raw'!R159</f>
        <v>12.14</v>
      </c>
      <c r="I159" s="1">
        <f>'WHL Raw'!Q159</f>
        <v>473.39</v>
      </c>
      <c r="J159">
        <f>'WHL Raw'!AD159</f>
        <v>22</v>
      </c>
      <c r="K159">
        <f>'WHL Raw'!AE159</f>
        <v>23</v>
      </c>
      <c r="L159" s="1">
        <f t="shared" si="9"/>
        <v>2.7883985720019435</v>
      </c>
      <c r="M159" s="1">
        <f t="shared" si="10"/>
        <v>2.9151439616383956</v>
      </c>
      <c r="V159">
        <f>'WHL Raw'!J159</f>
        <v>2</v>
      </c>
      <c r="W159" s="1">
        <f t="shared" si="11"/>
        <v>0.25349077927290398</v>
      </c>
      <c r="AG159">
        <f>'WHL Raw'!X159</f>
        <v>12.96</v>
      </c>
      <c r="AH159">
        <f>'WHL Raw'!Y159</f>
        <v>13.53</v>
      </c>
      <c r="AI159">
        <f>'WHL Raw'!Z159</f>
        <v>49.99</v>
      </c>
      <c r="AJ159">
        <f>'WHL Raw'!AA159</f>
        <v>50.55</v>
      </c>
    </row>
    <row r="160" spans="1:36" x14ac:dyDescent="0.2">
      <c r="A160" t="str">
        <f>'WHL Raw'!B160</f>
        <v>Dante Hannoun</v>
      </c>
      <c r="B160" t="s">
        <v>1750</v>
      </c>
      <c r="C160" t="str">
        <f>'WHL Raw'!C160</f>
        <v>C</v>
      </c>
      <c r="D160" t="str">
        <f t="shared" si="8"/>
        <v>F</v>
      </c>
      <c r="E160" t="str">
        <f>IF(ISNUMBER(SEARCH("/",'WHL Raw'!D160))=TRUE,"Multiple",'WHL Raw'!D160)</f>
        <v>VIC</v>
      </c>
      <c r="F160" s="2">
        <f ca="1">ROUNDDOWN('WHL Raw'!E160+((TODAY()-42993)/365),0)</f>
        <v>19</v>
      </c>
      <c r="G160">
        <f>'WHL Raw'!F160</f>
        <v>66</v>
      </c>
      <c r="H160" s="1">
        <f>'WHL Raw'!R160</f>
        <v>15.1</v>
      </c>
      <c r="I160" s="1">
        <f>'WHL Raw'!Q160</f>
        <v>996.59</v>
      </c>
      <c r="J160">
        <f>'WHL Raw'!AD160</f>
        <v>59</v>
      </c>
      <c r="K160">
        <f>'WHL Raw'!AE160</f>
        <v>54</v>
      </c>
      <c r="L160" s="1">
        <f t="shared" si="9"/>
        <v>3.5521127043217371</v>
      </c>
      <c r="M160" s="1">
        <f t="shared" si="10"/>
        <v>3.251086203955488</v>
      </c>
      <c r="V160">
        <f>'WHL Raw'!J160</f>
        <v>28</v>
      </c>
      <c r="W160" s="1">
        <f t="shared" si="11"/>
        <v>1.6857484020509939</v>
      </c>
      <c r="AG160">
        <f>'WHL Raw'!X160</f>
        <v>13.63</v>
      </c>
      <c r="AH160">
        <f>'WHL Raw'!Y160</f>
        <v>13.97</v>
      </c>
      <c r="AI160">
        <f>'WHL Raw'!Z160</f>
        <v>53.73</v>
      </c>
      <c r="AJ160">
        <f>'WHL Raw'!AA160</f>
        <v>50.82</v>
      </c>
    </row>
    <row r="161" spans="1:36" x14ac:dyDescent="0.2">
      <c r="A161" t="str">
        <f>'WHL Raw'!B161</f>
        <v>Darian Skeoch</v>
      </c>
      <c r="B161" t="s">
        <v>1750</v>
      </c>
      <c r="C161" t="str">
        <f>'WHL Raw'!C161</f>
        <v>D</v>
      </c>
      <c r="D161" t="str">
        <f t="shared" si="8"/>
        <v>D</v>
      </c>
      <c r="E161" t="str">
        <f>IF(ISNUMBER(SEARCH("/",'WHL Raw'!D161))=TRUE,"Multiple",'WHL Raw'!D161)</f>
        <v>VAN</v>
      </c>
      <c r="F161" s="2">
        <f ca="1">ROUNDDOWN('WHL Raw'!E161+((TODAY()-42993)/365),0)</f>
        <v>21</v>
      </c>
      <c r="G161">
        <f>'WHL Raw'!F161</f>
        <v>59</v>
      </c>
      <c r="H161" s="1">
        <f>'WHL Raw'!R161</f>
        <v>12.93</v>
      </c>
      <c r="I161" s="1">
        <f>'WHL Raw'!Q161</f>
        <v>762.94</v>
      </c>
      <c r="J161">
        <f>'WHL Raw'!AD161</f>
        <v>33</v>
      </c>
      <c r="K161">
        <f>'WHL Raw'!AE161</f>
        <v>39</v>
      </c>
      <c r="L161" s="1">
        <f t="shared" si="9"/>
        <v>2.5952237397436231</v>
      </c>
      <c r="M161" s="1">
        <f t="shared" si="10"/>
        <v>3.0670826015151911</v>
      </c>
      <c r="V161">
        <f>'WHL Raw'!J161</f>
        <v>4</v>
      </c>
      <c r="W161" s="1">
        <f t="shared" si="11"/>
        <v>0.31457257451437859</v>
      </c>
      <c r="AG161">
        <f>'WHL Raw'!X161</f>
        <v>13.65</v>
      </c>
      <c r="AH161">
        <f>'WHL Raw'!Y161</f>
        <v>13.8</v>
      </c>
      <c r="AI161">
        <f>'WHL Raw'!Z161</f>
        <v>47.5</v>
      </c>
      <c r="AJ161">
        <f>'WHL Raw'!AA161</f>
        <v>50.39</v>
      </c>
    </row>
    <row r="162" spans="1:36" x14ac:dyDescent="0.2">
      <c r="A162" t="str">
        <f>'WHL Raw'!B162</f>
        <v>David Kope</v>
      </c>
      <c r="B162" t="s">
        <v>1750</v>
      </c>
      <c r="C162" t="str">
        <f>'WHL Raw'!C162</f>
        <v>RW</v>
      </c>
      <c r="D162" t="str">
        <f t="shared" si="8"/>
        <v>F</v>
      </c>
      <c r="E162" t="str">
        <f>IF(ISNUMBER(SEARCH("/",'WHL Raw'!D162))=TRUE,"Multiple",'WHL Raw'!D162)</f>
        <v>EDM</v>
      </c>
      <c r="F162" s="2">
        <f ca="1">ROUNDDOWN('WHL Raw'!E162+((TODAY()-42993)/365),0)</f>
        <v>17</v>
      </c>
      <c r="G162">
        <f>'WHL Raw'!F162</f>
        <v>63</v>
      </c>
      <c r="H162" s="1">
        <f>'WHL Raw'!R162</f>
        <v>11.44</v>
      </c>
      <c r="I162" s="1">
        <f>'WHL Raw'!Q162</f>
        <v>720.68</v>
      </c>
      <c r="J162">
        <f>'WHL Raw'!AD162</f>
        <v>26</v>
      </c>
      <c r="K162">
        <f>'WHL Raw'!AE162</f>
        <v>37</v>
      </c>
      <c r="L162" s="1">
        <f t="shared" si="9"/>
        <v>2.1646223011600156</v>
      </c>
      <c r="M162" s="1">
        <f t="shared" si="10"/>
        <v>3.0804240439584838</v>
      </c>
      <c r="V162">
        <f>'WHL Raw'!J162</f>
        <v>16</v>
      </c>
      <c r="W162" s="1">
        <f t="shared" si="11"/>
        <v>1.3320752622523173</v>
      </c>
      <c r="AG162">
        <f>'WHL Raw'!X162</f>
        <v>13.53</v>
      </c>
      <c r="AH162">
        <f>'WHL Raw'!Y162</f>
        <v>13.68</v>
      </c>
      <c r="AI162">
        <f>'WHL Raw'!Z162</f>
        <v>38.659999999999997</v>
      </c>
      <c r="AJ162">
        <f>'WHL Raw'!AA162</f>
        <v>48.55</v>
      </c>
    </row>
    <row r="163" spans="1:36" x14ac:dyDescent="0.2">
      <c r="A163" t="str">
        <f>'WHL Raw'!B163</f>
        <v>David Quenneville</v>
      </c>
      <c r="B163" t="s">
        <v>1750</v>
      </c>
      <c r="C163" t="str">
        <f>'WHL Raw'!C163</f>
        <v>D</v>
      </c>
      <c r="D163" t="str">
        <f t="shared" si="8"/>
        <v>D</v>
      </c>
      <c r="E163" t="str">
        <f>IF(ISNUMBER(SEARCH("/",'WHL Raw'!D163))=TRUE,"Multiple",'WHL Raw'!D163)</f>
        <v>MH</v>
      </c>
      <c r="F163" s="2">
        <f ca="1">ROUNDDOWN('WHL Raw'!E163+((TODAY()-42993)/365),0)</f>
        <v>20</v>
      </c>
      <c r="G163">
        <f>'WHL Raw'!F163</f>
        <v>70</v>
      </c>
      <c r="H163" s="1">
        <f>'WHL Raw'!R163</f>
        <v>19.05</v>
      </c>
      <c r="I163" s="1">
        <f>'WHL Raw'!Q163</f>
        <v>1333.37</v>
      </c>
      <c r="J163">
        <f>'WHL Raw'!AD163</f>
        <v>86</v>
      </c>
      <c r="K163">
        <f>'WHL Raw'!AE163</f>
        <v>69</v>
      </c>
      <c r="L163" s="1">
        <f t="shared" si="9"/>
        <v>3.8698935779266073</v>
      </c>
      <c r="M163" s="1">
        <f t="shared" si="10"/>
        <v>3.1049146148480919</v>
      </c>
      <c r="V163">
        <f>'WHL Raw'!J163</f>
        <v>31</v>
      </c>
      <c r="W163" s="1">
        <f t="shared" si="11"/>
        <v>1.3949616385549399</v>
      </c>
      <c r="AG163">
        <f>'WHL Raw'!X163</f>
        <v>14.13</v>
      </c>
      <c r="AH163">
        <f>'WHL Raw'!Y163</f>
        <v>13.85</v>
      </c>
      <c r="AI163">
        <f>'WHL Raw'!Z163</f>
        <v>49.49</v>
      </c>
      <c r="AJ163">
        <f>'WHL Raw'!AA163</f>
        <v>48.91</v>
      </c>
    </row>
    <row r="164" spans="1:36" x14ac:dyDescent="0.2">
      <c r="A164" t="str">
        <f>'WHL Raw'!B164</f>
        <v>Davis Koch</v>
      </c>
      <c r="B164" t="s">
        <v>1750</v>
      </c>
      <c r="C164" t="str">
        <f>'WHL Raw'!C164</f>
        <v>RW</v>
      </c>
      <c r="D164" t="str">
        <f t="shared" si="8"/>
        <v>F</v>
      </c>
      <c r="E164" t="str">
        <f>IF(ISNUMBER(SEARCH("/",'WHL Raw'!D164))=TRUE,"Multiple",'WHL Raw'!D164)</f>
        <v>Multiple</v>
      </c>
      <c r="F164" s="2">
        <f ca="1">ROUNDDOWN('WHL Raw'!E164+((TODAY()-42993)/365),0)</f>
        <v>19</v>
      </c>
      <c r="G164">
        <f>'WHL Raw'!F164</f>
        <v>68</v>
      </c>
      <c r="H164" s="1">
        <f>'WHL Raw'!R164</f>
        <v>16.04</v>
      </c>
      <c r="I164" s="1">
        <f>'WHL Raw'!Q164</f>
        <v>1090.8499999999999</v>
      </c>
      <c r="J164">
        <f>'WHL Raw'!AD164</f>
        <v>52</v>
      </c>
      <c r="K164">
        <f>'WHL Raw'!AE164</f>
        <v>59</v>
      </c>
      <c r="L164" s="1">
        <f t="shared" si="9"/>
        <v>2.860154925058441</v>
      </c>
      <c r="M164" s="1">
        <f t="shared" si="10"/>
        <v>3.2451757803547694</v>
      </c>
      <c r="V164">
        <f>'WHL Raw'!J164</f>
        <v>30</v>
      </c>
      <c r="W164" s="1">
        <f t="shared" si="11"/>
        <v>1.650089379841408</v>
      </c>
      <c r="AG164">
        <f>'WHL Raw'!X164</f>
        <v>14.44</v>
      </c>
      <c r="AH164">
        <f>'WHL Raw'!Y164</f>
        <v>13.95</v>
      </c>
      <c r="AI164">
        <f>'WHL Raw'!Z164</f>
        <v>43.12</v>
      </c>
      <c r="AJ164">
        <f>'WHL Raw'!AA164</f>
        <v>50.4</v>
      </c>
    </row>
    <row r="165" spans="1:36" x14ac:dyDescent="0.2">
      <c r="A165" t="str">
        <f>'WHL Raw'!B165</f>
        <v>Davis Murray</v>
      </c>
      <c r="B165" t="s">
        <v>1750</v>
      </c>
      <c r="C165" t="str">
        <f>'WHL Raw'!C165</f>
        <v>LW</v>
      </c>
      <c r="D165" t="str">
        <f t="shared" si="8"/>
        <v>F</v>
      </c>
      <c r="E165" t="str">
        <f>IF(ISNUMBER(SEARCH("/",'WHL Raw'!D165))=TRUE,"Multiple",'WHL Raw'!D165)</f>
        <v>EDM</v>
      </c>
      <c r="F165" s="2">
        <f ca="1">ROUNDDOWN('WHL Raw'!E165+((TODAY()-42993)/365),0)</f>
        <v>18</v>
      </c>
      <c r="G165">
        <f>'WHL Raw'!F165</f>
        <v>45</v>
      </c>
      <c r="H165" s="1">
        <f>'WHL Raw'!R165</f>
        <v>8.82</v>
      </c>
      <c r="I165" s="1">
        <f>'WHL Raw'!Q165</f>
        <v>396.93</v>
      </c>
      <c r="J165">
        <f>'WHL Raw'!AD165</f>
        <v>6</v>
      </c>
      <c r="K165">
        <f>'WHL Raw'!AE165</f>
        <v>22</v>
      </c>
      <c r="L165" s="1">
        <f t="shared" si="9"/>
        <v>0.90696092510014359</v>
      </c>
      <c r="M165" s="1">
        <f t="shared" si="10"/>
        <v>3.3255233920338596</v>
      </c>
      <c r="V165">
        <f>'WHL Raw'!J165</f>
        <v>3</v>
      </c>
      <c r="W165" s="1">
        <f t="shared" si="11"/>
        <v>0.45348046255007179</v>
      </c>
      <c r="AG165">
        <f>'WHL Raw'!X165</f>
        <v>12.2</v>
      </c>
      <c r="AH165">
        <f>'WHL Raw'!Y165</f>
        <v>13.26</v>
      </c>
      <c r="AI165">
        <f>'WHL Raw'!Z165</f>
        <v>34.81</v>
      </c>
      <c r="AJ165">
        <f>'WHL Raw'!AA165</f>
        <v>49.62</v>
      </c>
    </row>
    <row r="166" spans="1:36" x14ac:dyDescent="0.2">
      <c r="A166" t="str">
        <f>'WHL Raw'!B166</f>
        <v>Dawson Barteaux</v>
      </c>
      <c r="B166" t="s">
        <v>1750</v>
      </c>
      <c r="C166" t="str">
        <f>'WHL Raw'!C166</f>
        <v>D</v>
      </c>
      <c r="D166" t="str">
        <f t="shared" si="8"/>
        <v>D</v>
      </c>
      <c r="E166" t="str">
        <f>IF(ISNUMBER(SEARCH("/",'WHL Raw'!D166))=TRUE,"Multiple",'WHL Raw'!D166)</f>
        <v>RD</v>
      </c>
      <c r="F166" s="2">
        <f ca="1">ROUNDDOWN('WHL Raw'!E166+((TODAY()-42993)/365),0)</f>
        <v>18</v>
      </c>
      <c r="G166">
        <f>'WHL Raw'!F166</f>
        <v>64</v>
      </c>
      <c r="H166" s="1">
        <f>'WHL Raw'!R166</f>
        <v>13.16</v>
      </c>
      <c r="I166" s="1">
        <f>'WHL Raw'!Q166</f>
        <v>842.14</v>
      </c>
      <c r="J166">
        <f>'WHL Raw'!AD166</f>
        <v>30</v>
      </c>
      <c r="K166">
        <f>'WHL Raw'!AE166</f>
        <v>41</v>
      </c>
      <c r="L166" s="1">
        <f t="shared" si="9"/>
        <v>2.1374118317619399</v>
      </c>
      <c r="M166" s="1">
        <f t="shared" si="10"/>
        <v>2.9211295034079847</v>
      </c>
      <c r="V166">
        <f>'WHL Raw'!J166</f>
        <v>5</v>
      </c>
      <c r="W166" s="1">
        <f t="shared" si="11"/>
        <v>0.35623530529365666</v>
      </c>
      <c r="AG166">
        <f>'WHL Raw'!X166</f>
        <v>13.27</v>
      </c>
      <c r="AH166">
        <f>'WHL Raw'!Y166</f>
        <v>13.69</v>
      </c>
      <c r="AI166">
        <f>'WHL Raw'!Z166</f>
        <v>46.73</v>
      </c>
      <c r="AJ166">
        <f>'WHL Raw'!AA166</f>
        <v>49.79</v>
      </c>
    </row>
    <row r="167" spans="1:36" x14ac:dyDescent="0.2">
      <c r="A167" t="str">
        <f>'WHL Raw'!B167</f>
        <v>Dawson Butt</v>
      </c>
      <c r="B167" t="s">
        <v>1750</v>
      </c>
      <c r="C167" t="str">
        <f>'WHL Raw'!C167</f>
        <v>RW</v>
      </c>
      <c r="D167" t="str">
        <f t="shared" si="8"/>
        <v>F</v>
      </c>
      <c r="E167" t="str">
        <f>IF(ISNUMBER(SEARCH("/",'WHL Raw'!D167))=TRUE,"Multiple",'WHL Raw'!D167)</f>
        <v>EVT</v>
      </c>
      <c r="F167" s="2">
        <f ca="1">ROUNDDOWN('WHL Raw'!E167+((TODAY()-42993)/365),0)</f>
        <v>17</v>
      </c>
      <c r="G167">
        <f>'WHL Raw'!F167</f>
        <v>45</v>
      </c>
      <c r="H167" s="1">
        <f>'WHL Raw'!R167</f>
        <v>8.27</v>
      </c>
      <c r="I167" s="1">
        <f>'WHL Raw'!Q167</f>
        <v>372.32</v>
      </c>
      <c r="J167">
        <f>'WHL Raw'!AD167</f>
        <v>7</v>
      </c>
      <c r="K167">
        <f>'WHL Raw'!AE167</f>
        <v>13</v>
      </c>
      <c r="L167" s="1">
        <f t="shared" si="9"/>
        <v>1.1280618822518265</v>
      </c>
      <c r="M167" s="1">
        <f t="shared" si="10"/>
        <v>2.0949720670391061</v>
      </c>
      <c r="V167">
        <f>'WHL Raw'!J167</f>
        <v>3</v>
      </c>
      <c r="W167" s="1">
        <f t="shared" si="11"/>
        <v>0.48345509239363993</v>
      </c>
      <c r="AG167">
        <f>'WHL Raw'!X167</f>
        <v>13.22</v>
      </c>
      <c r="AH167">
        <f>'WHL Raw'!Y167</f>
        <v>13.15</v>
      </c>
      <c r="AI167">
        <f>'WHL Raw'!Z167</f>
        <v>52.62</v>
      </c>
      <c r="AJ167">
        <f>'WHL Raw'!AA167</f>
        <v>49.97</v>
      </c>
    </row>
    <row r="168" spans="1:36" x14ac:dyDescent="0.2">
      <c r="A168" t="str">
        <f>'WHL Raw'!B168</f>
        <v>Dawson Davidson</v>
      </c>
      <c r="B168" t="s">
        <v>1750</v>
      </c>
      <c r="C168" t="str">
        <f>'WHL Raw'!C168</f>
        <v>D</v>
      </c>
      <c r="D168" t="str">
        <f t="shared" si="8"/>
        <v>D</v>
      </c>
      <c r="E168" t="str">
        <f>IF(ISNUMBER(SEARCH("/",'WHL Raw'!D168))=TRUE,"Multiple",'WHL Raw'!D168)</f>
        <v>Multiple</v>
      </c>
      <c r="F168" s="2">
        <f ca="1">ROUNDDOWN('WHL Raw'!E168+((TODAY()-42993)/365),0)</f>
        <v>20</v>
      </c>
      <c r="G168">
        <f>'WHL Raw'!F168</f>
        <v>69</v>
      </c>
      <c r="H168" s="1">
        <f>'WHL Raw'!R168</f>
        <v>15.02</v>
      </c>
      <c r="I168" s="1">
        <f>'WHL Raw'!Q168</f>
        <v>1036.57</v>
      </c>
      <c r="J168">
        <f>'WHL Raw'!AD168</f>
        <v>43</v>
      </c>
      <c r="K168">
        <f>'WHL Raw'!AE168</f>
        <v>62</v>
      </c>
      <c r="L168" s="1">
        <f t="shared" si="9"/>
        <v>2.4889780719102426</v>
      </c>
      <c r="M168" s="1">
        <f t="shared" si="10"/>
        <v>3.5887590804287219</v>
      </c>
      <c r="V168">
        <f>'WHL Raw'!J168</f>
        <v>12</v>
      </c>
      <c r="W168" s="1">
        <f t="shared" si="11"/>
        <v>0.69459853169588159</v>
      </c>
      <c r="AG168">
        <f>'WHL Raw'!X168</f>
        <v>13.05</v>
      </c>
      <c r="AH168">
        <f>'WHL Raw'!Y168</f>
        <v>13.94</v>
      </c>
      <c r="AI168">
        <f>'WHL Raw'!Z168</f>
        <v>48.69</v>
      </c>
      <c r="AJ168">
        <f>'WHL Raw'!AA168</f>
        <v>49.9</v>
      </c>
    </row>
    <row r="169" spans="1:36" x14ac:dyDescent="0.2">
      <c r="A169" t="str">
        <f>'WHL Raw'!B169</f>
        <v>Dawson Heathcote</v>
      </c>
      <c r="B169" t="s">
        <v>1750</v>
      </c>
      <c r="C169" t="str">
        <f>'WHL Raw'!C169</f>
        <v>RW</v>
      </c>
      <c r="D169" t="str">
        <f t="shared" si="8"/>
        <v>F</v>
      </c>
      <c r="E169" t="str">
        <f>IF(ISNUMBER(SEARCH("/",'WHL Raw'!D169))=TRUE,"Multiple",'WHL Raw'!D169)</f>
        <v>MH</v>
      </c>
      <c r="F169" s="2">
        <f ca="1">ROUNDDOWN('WHL Raw'!E169+((TODAY()-42993)/365),0)</f>
        <v>18</v>
      </c>
      <c r="G169">
        <f>'WHL Raw'!F169</f>
        <v>47</v>
      </c>
      <c r="H169" s="1">
        <f>'WHL Raw'!R169</f>
        <v>8.67</v>
      </c>
      <c r="I169" s="1">
        <f>'WHL Raw'!Q169</f>
        <v>407.57</v>
      </c>
      <c r="J169">
        <f>'WHL Raw'!AD169</f>
        <v>15</v>
      </c>
      <c r="K169">
        <f>'WHL Raw'!AE169</f>
        <v>12</v>
      </c>
      <c r="L169" s="1">
        <f t="shared" si="9"/>
        <v>2.2082096327011311</v>
      </c>
      <c r="M169" s="1">
        <f t="shared" si="10"/>
        <v>1.7665677061609049</v>
      </c>
      <c r="V169">
        <f>'WHL Raw'!J169</f>
        <v>7</v>
      </c>
      <c r="W169" s="1">
        <f t="shared" si="11"/>
        <v>1.0304978285938611</v>
      </c>
      <c r="AG169">
        <f>'WHL Raw'!X169</f>
        <v>13.55</v>
      </c>
      <c r="AH169">
        <f>'WHL Raw'!Y169</f>
        <v>13.53</v>
      </c>
      <c r="AI169">
        <f>'WHL Raw'!Z169</f>
        <v>48.79</v>
      </c>
      <c r="AJ169">
        <f>'WHL Raw'!AA169</f>
        <v>48.18</v>
      </c>
    </row>
    <row r="170" spans="1:36" x14ac:dyDescent="0.2">
      <c r="A170" t="str">
        <f>'WHL Raw'!B170</f>
        <v>Dawson Holt</v>
      </c>
      <c r="B170" t="s">
        <v>1750</v>
      </c>
      <c r="C170" t="str">
        <f>'WHL Raw'!C170</f>
        <v>C</v>
      </c>
      <c r="D170" t="str">
        <f t="shared" si="8"/>
        <v>F</v>
      </c>
      <c r="E170" t="str">
        <f>IF(ISNUMBER(SEARCH("/",'WHL Raw'!D170))=TRUE,"Multiple",'WHL Raw'!D170)</f>
        <v>VAN</v>
      </c>
      <c r="F170" s="2">
        <f ca="1">ROUNDDOWN('WHL Raw'!E170+((TODAY()-42993)/365),0)</f>
        <v>19</v>
      </c>
      <c r="G170">
        <f>'WHL Raw'!F170</f>
        <v>65</v>
      </c>
      <c r="H170" s="1">
        <f>'WHL Raw'!R170</f>
        <v>12.02</v>
      </c>
      <c r="I170" s="1">
        <f>'WHL Raw'!Q170</f>
        <v>781.34</v>
      </c>
      <c r="J170">
        <f>'WHL Raw'!AD170</f>
        <v>34</v>
      </c>
      <c r="K170">
        <f>'WHL Raw'!AE170</f>
        <v>37</v>
      </c>
      <c r="L170" s="1">
        <f t="shared" si="9"/>
        <v>2.6108992244093479</v>
      </c>
      <c r="M170" s="1">
        <f t="shared" si="10"/>
        <v>2.8412726853866435</v>
      </c>
      <c r="V170">
        <f>'WHL Raw'!J170</f>
        <v>13</v>
      </c>
      <c r="W170" s="1">
        <f t="shared" si="11"/>
        <v>0.99828499756828004</v>
      </c>
      <c r="AG170">
        <f>'WHL Raw'!X170</f>
        <v>13.65</v>
      </c>
      <c r="AH170">
        <f>'WHL Raw'!Y170</f>
        <v>13.49</v>
      </c>
      <c r="AI170">
        <f>'WHL Raw'!Z170</f>
        <v>46.88</v>
      </c>
      <c r="AJ170">
        <f>'WHL Raw'!AA170</f>
        <v>50.23</v>
      </c>
    </row>
    <row r="171" spans="1:36" x14ac:dyDescent="0.2">
      <c r="A171" t="str">
        <f>'WHL Raw'!B171</f>
        <v>Dawson Martin</v>
      </c>
      <c r="B171" t="s">
        <v>1750</v>
      </c>
      <c r="C171" t="str">
        <f>'WHL Raw'!C171</f>
        <v>LW</v>
      </c>
      <c r="D171" t="str">
        <f t="shared" si="8"/>
        <v>F</v>
      </c>
      <c r="E171" t="str">
        <f>IF(ISNUMBER(SEARCH("/",'WHL Raw'!D171))=TRUE,"Multiple",'WHL Raw'!D171)</f>
        <v>RD</v>
      </c>
      <c r="F171" s="2">
        <f ca="1">ROUNDDOWN('WHL Raw'!E171+((TODAY()-42993)/365),0)</f>
        <v>20</v>
      </c>
      <c r="G171">
        <f>'WHL Raw'!F171</f>
        <v>1</v>
      </c>
      <c r="H171" s="1">
        <f>'WHL Raw'!R171</f>
        <v>0</v>
      </c>
      <c r="I171" s="1">
        <f>'WHL Raw'!Q171</f>
        <v>0</v>
      </c>
      <c r="J171">
        <f>'WHL Raw'!AD171</f>
        <v>0</v>
      </c>
      <c r="K171">
        <f>'WHL Raw'!AE171</f>
        <v>0</v>
      </c>
      <c r="L171" s="1" t="e">
        <f t="shared" si="9"/>
        <v>#DIV/0!</v>
      </c>
      <c r="M171" s="1" t="e">
        <f t="shared" si="10"/>
        <v>#DIV/0!</v>
      </c>
      <c r="V171">
        <f>'WHL Raw'!J171</f>
        <v>0</v>
      </c>
      <c r="W171" s="1" t="e">
        <f t="shared" si="11"/>
        <v>#DIV/0!</v>
      </c>
      <c r="AG171">
        <f>'WHL Raw'!X171</f>
        <v>0</v>
      </c>
      <c r="AH171">
        <f>'WHL Raw'!Y171</f>
        <v>0</v>
      </c>
      <c r="AI171">
        <f>'WHL Raw'!Z171</f>
        <v>0</v>
      </c>
      <c r="AJ171">
        <f>'WHL Raw'!AA171</f>
        <v>0</v>
      </c>
    </row>
    <row r="172" spans="1:36" x14ac:dyDescent="0.2">
      <c r="A172" t="str">
        <f>'WHL Raw'!B172</f>
        <v>Dennis Cholowski</v>
      </c>
      <c r="B172" t="s">
        <v>1750</v>
      </c>
      <c r="C172" t="str">
        <f>'WHL Raw'!C172</f>
        <v>D</v>
      </c>
      <c r="D172" t="str">
        <f t="shared" si="8"/>
        <v>D</v>
      </c>
      <c r="E172" t="str">
        <f>IF(ISNUMBER(SEARCH("/",'WHL Raw'!D172))=TRUE,"Multiple",'WHL Raw'!D172)</f>
        <v>Multiple</v>
      </c>
      <c r="F172" s="2">
        <f ca="1">ROUNDDOWN('WHL Raw'!E172+((TODAY()-42993)/365),0)</f>
        <v>20</v>
      </c>
      <c r="G172">
        <f>'WHL Raw'!F172</f>
        <v>69</v>
      </c>
      <c r="H172" s="1">
        <f>'WHL Raw'!R172</f>
        <v>16.38</v>
      </c>
      <c r="I172" s="1">
        <f>'WHL Raw'!Q172</f>
        <v>1130.3800000000001</v>
      </c>
      <c r="J172">
        <f>'WHL Raw'!AD172</f>
        <v>78</v>
      </c>
      <c r="K172">
        <f>'WHL Raw'!AE172</f>
        <v>41</v>
      </c>
      <c r="L172" s="1">
        <f t="shared" si="9"/>
        <v>4.1402006404925773</v>
      </c>
      <c r="M172" s="1">
        <f t="shared" si="10"/>
        <v>2.1762593110281494</v>
      </c>
      <c r="V172">
        <f>'WHL Raw'!J172</f>
        <v>16</v>
      </c>
      <c r="W172" s="1">
        <f t="shared" si="11"/>
        <v>0.84927192625488768</v>
      </c>
      <c r="AG172">
        <f>'WHL Raw'!X172</f>
        <v>13.52</v>
      </c>
      <c r="AH172">
        <f>'WHL Raw'!Y172</f>
        <v>13.94</v>
      </c>
      <c r="AI172">
        <f>'WHL Raw'!Z172</f>
        <v>52.04</v>
      </c>
      <c r="AJ172">
        <f>'WHL Raw'!AA172</f>
        <v>50.26</v>
      </c>
    </row>
    <row r="173" spans="1:36" x14ac:dyDescent="0.2">
      <c r="A173" t="str">
        <f>'WHL Raw'!B173</f>
        <v>Devan Harrison</v>
      </c>
      <c r="B173" t="s">
        <v>1750</v>
      </c>
      <c r="C173" t="str">
        <f>'WHL Raw'!C173</f>
        <v>D</v>
      </c>
      <c r="D173" t="str">
        <f t="shared" si="8"/>
        <v>D</v>
      </c>
      <c r="E173" t="str">
        <f>IF(ISNUMBER(SEARCH("/",'WHL Raw'!D173))=TRUE,"Multiple",'WHL Raw'!D173)</f>
        <v>KAM</v>
      </c>
      <c r="F173" s="2">
        <f ca="1">ROUNDDOWN('WHL Raw'!E173+((TODAY()-42993)/365),0)</f>
        <v>18</v>
      </c>
      <c r="G173">
        <f>'WHL Raw'!F173</f>
        <v>53</v>
      </c>
      <c r="H173" s="1">
        <f>'WHL Raw'!R173</f>
        <v>10.28</v>
      </c>
      <c r="I173" s="1">
        <f>'WHL Raw'!Q173</f>
        <v>544.78</v>
      </c>
      <c r="J173">
        <f>'WHL Raw'!AD173</f>
        <v>16</v>
      </c>
      <c r="K173">
        <f>'WHL Raw'!AE173</f>
        <v>24</v>
      </c>
      <c r="L173" s="1">
        <f t="shared" si="9"/>
        <v>1.7621792283123463</v>
      </c>
      <c r="M173" s="1">
        <f t="shared" si="10"/>
        <v>2.6432688424685193</v>
      </c>
      <c r="V173">
        <f>'WHL Raw'!J173</f>
        <v>3</v>
      </c>
      <c r="W173" s="1">
        <f t="shared" si="11"/>
        <v>0.33040860530856492</v>
      </c>
      <c r="AG173">
        <f>'WHL Raw'!X173</f>
        <v>12.94</v>
      </c>
      <c r="AH173">
        <f>'WHL Raw'!Y173</f>
        <v>13.33</v>
      </c>
      <c r="AI173">
        <f>'WHL Raw'!Z173</f>
        <v>48.98</v>
      </c>
      <c r="AJ173">
        <f>'WHL Raw'!AA173</f>
        <v>48.21</v>
      </c>
    </row>
    <row r="174" spans="1:36" x14ac:dyDescent="0.2">
      <c r="A174" t="str">
        <f>'WHL Raw'!B174</f>
        <v>Devan Klassen</v>
      </c>
      <c r="B174" t="s">
        <v>1750</v>
      </c>
      <c r="C174" t="str">
        <f>'WHL Raw'!C174</f>
        <v>D</v>
      </c>
      <c r="D174" t="str">
        <f t="shared" si="8"/>
        <v>D</v>
      </c>
      <c r="E174" t="str">
        <f>IF(ISNUMBER(SEARCH("/",'WHL Raw'!D174))=TRUE,"Multiple",'WHL Raw'!D174)</f>
        <v>CGY</v>
      </c>
      <c r="F174" s="2">
        <f ca="1">ROUNDDOWN('WHL Raw'!E174+((TODAY()-42993)/365),0)</f>
        <v>16</v>
      </c>
      <c r="G174">
        <f>'WHL Raw'!F174</f>
        <v>9</v>
      </c>
      <c r="H174" s="1">
        <f>'WHL Raw'!R174</f>
        <v>11.16</v>
      </c>
      <c r="I174" s="1">
        <f>'WHL Raw'!Q174</f>
        <v>100.44</v>
      </c>
      <c r="J174">
        <f>'WHL Raw'!AD174</f>
        <v>4</v>
      </c>
      <c r="K174">
        <f>'WHL Raw'!AE174</f>
        <v>4</v>
      </c>
      <c r="L174" s="1">
        <f t="shared" si="9"/>
        <v>2.3894862604540021</v>
      </c>
      <c r="M174" s="1">
        <f t="shared" si="10"/>
        <v>2.3894862604540021</v>
      </c>
      <c r="V174">
        <f>'WHL Raw'!J174</f>
        <v>0</v>
      </c>
      <c r="W174" s="1">
        <f t="shared" si="11"/>
        <v>0</v>
      </c>
      <c r="AG174">
        <f>'WHL Raw'!X174</f>
        <v>11.88</v>
      </c>
      <c r="AH174">
        <f>'WHL Raw'!Y174</f>
        <v>13.38</v>
      </c>
      <c r="AI174">
        <f>'WHL Raw'!Z174</f>
        <v>39.04</v>
      </c>
      <c r="AJ174">
        <f>'WHL Raw'!AA174</f>
        <v>50.65</v>
      </c>
    </row>
    <row r="175" spans="1:36" x14ac:dyDescent="0.2">
      <c r="A175" t="str">
        <f>'WHL Raw'!B175</f>
        <v>Devon Skoleski</v>
      </c>
      <c r="B175" t="s">
        <v>1750</v>
      </c>
      <c r="C175" t="str">
        <f>'WHL Raw'!C175</f>
        <v>C</v>
      </c>
      <c r="D175" t="str">
        <f t="shared" si="8"/>
        <v>F</v>
      </c>
      <c r="E175" t="str">
        <f>IF(ISNUMBER(SEARCH("/",'WHL Raw'!D175))=TRUE,"Multiple",'WHL Raw'!D175)</f>
        <v>PA</v>
      </c>
      <c r="F175" s="2">
        <f ca="1">ROUNDDOWN('WHL Raw'!E175+((TODAY()-42993)/365),0)</f>
        <v>20</v>
      </c>
      <c r="G175">
        <f>'WHL Raw'!F175</f>
        <v>38</v>
      </c>
      <c r="H175" s="1">
        <f>'WHL Raw'!R175</f>
        <v>13.46</v>
      </c>
      <c r="I175" s="1">
        <f>'WHL Raw'!Q175</f>
        <v>511.48</v>
      </c>
      <c r="J175">
        <f>'WHL Raw'!AD175</f>
        <v>20</v>
      </c>
      <c r="K175">
        <f>'WHL Raw'!AE175</f>
        <v>29</v>
      </c>
      <c r="L175" s="1">
        <f t="shared" si="9"/>
        <v>2.3461327911159771</v>
      </c>
      <c r="M175" s="1">
        <f t="shared" si="10"/>
        <v>3.4018925471181669</v>
      </c>
      <c r="V175">
        <f>'WHL Raw'!J175</f>
        <v>12</v>
      </c>
      <c r="W175" s="1">
        <f t="shared" si="11"/>
        <v>1.4076796746695861</v>
      </c>
      <c r="AG175">
        <f>'WHL Raw'!X175</f>
        <v>14.41</v>
      </c>
      <c r="AH175">
        <f>'WHL Raw'!Y175</f>
        <v>14.39</v>
      </c>
      <c r="AI175">
        <f>'WHL Raw'!Z175</f>
        <v>47.46</v>
      </c>
      <c r="AJ175">
        <f>'WHL Raw'!AA175</f>
        <v>52.48</v>
      </c>
    </row>
    <row r="176" spans="1:36" x14ac:dyDescent="0.2">
      <c r="A176" t="str">
        <f>'WHL Raw'!B176</f>
        <v>Dillon Dube</v>
      </c>
      <c r="B176" t="s">
        <v>1750</v>
      </c>
      <c r="C176" t="str">
        <f>'WHL Raw'!C176</f>
        <v>C</v>
      </c>
      <c r="D176" t="str">
        <f t="shared" si="8"/>
        <v>F</v>
      </c>
      <c r="E176" t="str">
        <f>IF(ISNUMBER(SEARCH("/",'WHL Raw'!D176))=TRUE,"Multiple",'WHL Raw'!D176)</f>
        <v>KEL</v>
      </c>
      <c r="F176" s="2">
        <f ca="1">ROUNDDOWN('WHL Raw'!E176+((TODAY()-42993)/365),0)</f>
        <v>19</v>
      </c>
      <c r="G176">
        <f>'WHL Raw'!F176</f>
        <v>53</v>
      </c>
      <c r="H176" s="1">
        <f>'WHL Raw'!R176</f>
        <v>17.78</v>
      </c>
      <c r="I176" s="1">
        <f>'WHL Raw'!Q176</f>
        <v>942.4</v>
      </c>
      <c r="J176">
        <f>'WHL Raw'!AD176</f>
        <v>64</v>
      </c>
      <c r="K176">
        <f>'WHL Raw'!AE176</f>
        <v>47</v>
      </c>
      <c r="L176" s="1">
        <f t="shared" si="9"/>
        <v>4.074702886247878</v>
      </c>
      <c r="M176" s="1">
        <f t="shared" si="10"/>
        <v>2.9923599320882852</v>
      </c>
      <c r="V176">
        <f>'WHL Raw'!J176</f>
        <v>44</v>
      </c>
      <c r="W176" s="1">
        <f t="shared" si="11"/>
        <v>2.801358234295416</v>
      </c>
      <c r="AG176">
        <f>'WHL Raw'!X176</f>
        <v>14.4</v>
      </c>
      <c r="AH176">
        <f>'WHL Raw'!Y176</f>
        <v>13.87</v>
      </c>
      <c r="AI176">
        <f>'WHL Raw'!Z176</f>
        <v>52.51</v>
      </c>
      <c r="AJ176">
        <f>'WHL Raw'!AA176</f>
        <v>49.73</v>
      </c>
    </row>
    <row r="177" spans="1:36" x14ac:dyDescent="0.2">
      <c r="A177" t="str">
        <f>'WHL Raw'!B177</f>
        <v>Dillon Hamaliuk</v>
      </c>
      <c r="B177" t="s">
        <v>1750</v>
      </c>
      <c r="C177" t="str">
        <f>'WHL Raw'!C177</f>
        <v>LW</v>
      </c>
      <c r="D177" t="str">
        <f t="shared" si="8"/>
        <v>F</v>
      </c>
      <c r="E177" t="str">
        <f>IF(ISNUMBER(SEARCH("/",'WHL Raw'!D177))=TRUE,"Multiple",'WHL Raw'!D177)</f>
        <v>SEA</v>
      </c>
      <c r="F177" s="2">
        <f ca="1">ROUNDDOWN('WHL Raw'!E177+((TODAY()-42993)/365),0)</f>
        <v>17</v>
      </c>
      <c r="G177">
        <f>'WHL Raw'!F177</f>
        <v>72</v>
      </c>
      <c r="H177" s="1">
        <f>'WHL Raw'!R177</f>
        <v>12.14</v>
      </c>
      <c r="I177" s="1">
        <f>'WHL Raw'!Q177</f>
        <v>874.26</v>
      </c>
      <c r="J177">
        <f>'WHL Raw'!AD177</f>
        <v>45</v>
      </c>
      <c r="K177">
        <f>'WHL Raw'!AE177</f>
        <v>40</v>
      </c>
      <c r="L177" s="1">
        <f t="shared" si="9"/>
        <v>3.0883261272390365</v>
      </c>
      <c r="M177" s="1">
        <f t="shared" si="10"/>
        <v>2.7451787797680325</v>
      </c>
      <c r="V177">
        <f>'WHL Raw'!J177</f>
        <v>19</v>
      </c>
      <c r="W177" s="1">
        <f t="shared" si="11"/>
        <v>1.3039599203898153</v>
      </c>
      <c r="AG177">
        <f>'WHL Raw'!X177</f>
        <v>14.34</v>
      </c>
      <c r="AH177">
        <f>'WHL Raw'!Y177</f>
        <v>13.6</v>
      </c>
      <c r="AI177">
        <f>'WHL Raw'!Z177</f>
        <v>50.28</v>
      </c>
      <c r="AJ177">
        <f>'WHL Raw'!AA177</f>
        <v>51.64</v>
      </c>
    </row>
    <row r="178" spans="1:36" x14ac:dyDescent="0.2">
      <c r="A178" t="str">
        <f>'WHL Raw'!B178</f>
        <v>Dino Kambeitz</v>
      </c>
      <c r="B178" t="s">
        <v>1750</v>
      </c>
      <c r="C178" t="str">
        <f>'WHL Raw'!C178</f>
        <v>RW</v>
      </c>
      <c r="D178" t="str">
        <f t="shared" si="8"/>
        <v>F</v>
      </c>
      <c r="E178" t="str">
        <f>IF(ISNUMBER(SEARCH("/",'WHL Raw'!D178))=TRUE,"Multiple",'WHL Raw'!D178)</f>
        <v>VIC</v>
      </c>
      <c r="F178" s="2">
        <f ca="1">ROUNDDOWN('WHL Raw'!E178+((TODAY()-42993)/365),0)</f>
        <v>18</v>
      </c>
      <c r="G178">
        <f>'WHL Raw'!F178</f>
        <v>69</v>
      </c>
      <c r="H178" s="1">
        <f>'WHL Raw'!R178</f>
        <v>9.4499999999999993</v>
      </c>
      <c r="I178" s="1">
        <f>'WHL Raw'!Q178</f>
        <v>652.33000000000004</v>
      </c>
      <c r="J178">
        <f>'WHL Raw'!AD178</f>
        <v>27</v>
      </c>
      <c r="K178">
        <f>'WHL Raw'!AE178</f>
        <v>28</v>
      </c>
      <c r="L178" s="1">
        <f t="shared" si="9"/>
        <v>2.4834056382505789</v>
      </c>
      <c r="M178" s="1">
        <f t="shared" si="10"/>
        <v>2.5753836248524515</v>
      </c>
      <c r="V178">
        <f>'WHL Raw'!J178</f>
        <v>13</v>
      </c>
      <c r="W178" s="1">
        <f t="shared" si="11"/>
        <v>1.1957138258243527</v>
      </c>
      <c r="AG178">
        <f>'WHL Raw'!X178</f>
        <v>12.81</v>
      </c>
      <c r="AH178">
        <f>'WHL Raw'!Y178</f>
        <v>13.26</v>
      </c>
      <c r="AI178">
        <f>'WHL Raw'!Z178</f>
        <v>51.46</v>
      </c>
      <c r="AJ178">
        <f>'WHL Raw'!AA178</f>
        <v>48.17</v>
      </c>
    </row>
    <row r="179" spans="1:36" x14ac:dyDescent="0.2">
      <c r="A179" t="str">
        <f>'WHL Raw'!B179</f>
        <v>Dmitri Zaitsev</v>
      </c>
      <c r="B179" t="s">
        <v>1750</v>
      </c>
      <c r="C179" t="str">
        <f>'WHL Raw'!C179</f>
        <v>D</v>
      </c>
      <c r="D179" t="str">
        <f t="shared" si="8"/>
        <v>D</v>
      </c>
      <c r="E179" t="str">
        <f>IF(ISNUMBER(SEARCH("/",'WHL Raw'!D179))=TRUE,"Multiple",'WHL Raw'!D179)</f>
        <v>MJ</v>
      </c>
      <c r="F179" s="2">
        <f ca="1">ROUNDDOWN('WHL Raw'!E179+((TODAY()-42993)/365),0)</f>
        <v>20</v>
      </c>
      <c r="G179">
        <f>'WHL Raw'!F179</f>
        <v>61</v>
      </c>
      <c r="H179" s="1">
        <f>'WHL Raw'!R179</f>
        <v>14.53</v>
      </c>
      <c r="I179" s="1">
        <f>'WHL Raw'!Q179</f>
        <v>886.08</v>
      </c>
      <c r="J179">
        <f>'WHL Raw'!AD179</f>
        <v>66</v>
      </c>
      <c r="K179">
        <f>'WHL Raw'!AE179</f>
        <v>34</v>
      </c>
      <c r="L179" s="1">
        <f t="shared" si="9"/>
        <v>4.469122426868906</v>
      </c>
      <c r="M179" s="1">
        <f t="shared" si="10"/>
        <v>2.3022751895991331</v>
      </c>
      <c r="V179">
        <f>'WHL Raw'!J179</f>
        <v>9</v>
      </c>
      <c r="W179" s="1">
        <f t="shared" si="11"/>
        <v>0.60942578548212345</v>
      </c>
      <c r="AG179">
        <f>'WHL Raw'!X179</f>
        <v>14.45</v>
      </c>
      <c r="AH179">
        <f>'WHL Raw'!Y179</f>
        <v>13.56</v>
      </c>
      <c r="AI179">
        <f>'WHL Raw'!Z179</f>
        <v>61.46</v>
      </c>
      <c r="AJ179">
        <f>'WHL Raw'!AA179</f>
        <v>48.59</v>
      </c>
    </row>
    <row r="180" spans="1:36" x14ac:dyDescent="0.2">
      <c r="A180" t="str">
        <f>'WHL Raw'!B180</f>
        <v>Dom Schmiemann</v>
      </c>
      <c r="B180" t="s">
        <v>1750</v>
      </c>
      <c r="C180" t="str">
        <f>'WHL Raw'!C180</f>
        <v>D</v>
      </c>
      <c r="D180" t="str">
        <f t="shared" si="8"/>
        <v>D</v>
      </c>
      <c r="E180" t="str">
        <f>IF(ISNUMBER(SEARCH("/",'WHL Raw'!D180))=TRUE,"Multiple",'WHL Raw'!D180)</f>
        <v>Multiple</v>
      </c>
      <c r="F180" s="2">
        <f ca="1">ROUNDDOWN('WHL Raw'!E180+((TODAY()-42993)/365),0)</f>
        <v>19</v>
      </c>
      <c r="G180">
        <f>'WHL Raw'!F180</f>
        <v>68</v>
      </c>
      <c r="H180" s="1">
        <f>'WHL Raw'!R180</f>
        <v>13.69</v>
      </c>
      <c r="I180" s="1">
        <f>'WHL Raw'!Q180</f>
        <v>931.1</v>
      </c>
      <c r="J180">
        <f>'WHL Raw'!AD180</f>
        <v>40</v>
      </c>
      <c r="K180">
        <f>'WHL Raw'!AE180</f>
        <v>50</v>
      </c>
      <c r="L180" s="1">
        <f t="shared" si="9"/>
        <v>2.5775963913650521</v>
      </c>
      <c r="M180" s="1">
        <f t="shared" si="10"/>
        <v>3.2219954892063152</v>
      </c>
      <c r="V180">
        <f>'WHL Raw'!J180</f>
        <v>4</v>
      </c>
      <c r="W180" s="1">
        <f t="shared" si="11"/>
        <v>0.25775963913650518</v>
      </c>
      <c r="AG180">
        <f>'WHL Raw'!X180</f>
        <v>13.05</v>
      </c>
      <c r="AH180">
        <f>'WHL Raw'!Y180</f>
        <v>13.65</v>
      </c>
      <c r="AI180">
        <f>'WHL Raw'!Z180</f>
        <v>47.91</v>
      </c>
      <c r="AJ180">
        <f>'WHL Raw'!AA180</f>
        <v>48.55</v>
      </c>
    </row>
    <row r="181" spans="1:36" x14ac:dyDescent="0.2">
      <c r="A181" t="str">
        <f>'WHL Raw'!B181</f>
        <v>Donovan Neuls</v>
      </c>
      <c r="B181" t="s">
        <v>1750</v>
      </c>
      <c r="C181" t="str">
        <f>'WHL Raw'!C181</f>
        <v>C</v>
      </c>
      <c r="D181" t="str">
        <f t="shared" si="8"/>
        <v>F</v>
      </c>
      <c r="E181" t="str">
        <f>IF(ISNUMBER(SEARCH("/",'WHL Raw'!D181))=TRUE,"Multiple",'WHL Raw'!D181)</f>
        <v>SEA</v>
      </c>
      <c r="F181" s="2">
        <f ca="1">ROUNDDOWN('WHL Raw'!E181+((TODAY()-42993)/365),0)</f>
        <v>20</v>
      </c>
      <c r="G181">
        <f>'WHL Raw'!F181</f>
        <v>71</v>
      </c>
      <c r="H181" s="1">
        <f>'WHL Raw'!R181</f>
        <v>14.6</v>
      </c>
      <c r="I181" s="1">
        <f>'WHL Raw'!Q181</f>
        <v>1036.81</v>
      </c>
      <c r="J181">
        <f>'WHL Raw'!AD181</f>
        <v>65</v>
      </c>
      <c r="K181">
        <f>'WHL Raw'!AE181</f>
        <v>47</v>
      </c>
      <c r="L181" s="1">
        <f t="shared" si="9"/>
        <v>3.7615377938098598</v>
      </c>
      <c r="M181" s="1">
        <f t="shared" si="10"/>
        <v>2.7198811739855904</v>
      </c>
      <c r="V181">
        <f>'WHL Raw'!J181</f>
        <v>31</v>
      </c>
      <c r="W181" s="1">
        <f t="shared" si="11"/>
        <v>1.7939641785862406</v>
      </c>
      <c r="AG181">
        <f>'WHL Raw'!X181</f>
        <v>14.69</v>
      </c>
      <c r="AH181">
        <f>'WHL Raw'!Y181</f>
        <v>13.93</v>
      </c>
      <c r="AI181">
        <f>'WHL Raw'!Z181</f>
        <v>51.14</v>
      </c>
      <c r="AJ181">
        <f>'WHL Raw'!AA181</f>
        <v>52.04</v>
      </c>
    </row>
    <row r="182" spans="1:36" x14ac:dyDescent="0.2">
      <c r="A182" t="str">
        <f>'WHL Raw'!B182</f>
        <v>Drae Gardiner</v>
      </c>
      <c r="B182" t="s">
        <v>1750</v>
      </c>
      <c r="C182" t="str">
        <f>'WHL Raw'!C182</f>
        <v>D</v>
      </c>
      <c r="D182" t="str">
        <f t="shared" si="8"/>
        <v>D</v>
      </c>
      <c r="E182" t="str">
        <f>IF(ISNUMBER(SEARCH("/",'WHL Raw'!D182))=TRUE,"Multiple",'WHL Raw'!D182)</f>
        <v>MJ</v>
      </c>
      <c r="F182" s="2">
        <f ca="1">ROUNDDOWN('WHL Raw'!E182+((TODAY()-42993)/365),0)</f>
        <v>17</v>
      </c>
      <c r="G182">
        <f>'WHL Raw'!F182</f>
        <v>4</v>
      </c>
      <c r="H182" s="1">
        <f>'WHL Raw'!R182</f>
        <v>10</v>
      </c>
      <c r="I182" s="1">
        <f>'WHL Raw'!Q182</f>
        <v>40.01</v>
      </c>
      <c r="J182">
        <f>'WHL Raw'!AD182</f>
        <v>1</v>
      </c>
      <c r="K182">
        <f>'WHL Raw'!AE182</f>
        <v>3</v>
      </c>
      <c r="L182" s="1">
        <f t="shared" si="9"/>
        <v>1.4996250937265685</v>
      </c>
      <c r="M182" s="1">
        <f t="shared" si="10"/>
        <v>4.4988752811797053</v>
      </c>
      <c r="V182">
        <f>'WHL Raw'!J182</f>
        <v>0</v>
      </c>
      <c r="W182" s="1">
        <f t="shared" si="11"/>
        <v>0</v>
      </c>
      <c r="AG182">
        <f>'WHL Raw'!X182</f>
        <v>12.87</v>
      </c>
      <c r="AH182">
        <f>'WHL Raw'!Y182</f>
        <v>14.11</v>
      </c>
      <c r="AI182">
        <f>'WHL Raw'!Z182</f>
        <v>59.36</v>
      </c>
      <c r="AJ182">
        <f>'WHL Raw'!AA182</f>
        <v>51.21</v>
      </c>
    </row>
    <row r="183" spans="1:36" x14ac:dyDescent="0.2">
      <c r="A183" t="str">
        <f>'WHL Raw'!B183</f>
        <v>Drea Esposito</v>
      </c>
      <c r="B183" t="s">
        <v>1750</v>
      </c>
      <c r="C183" t="str">
        <f>'WHL Raw'!C183</f>
        <v>D</v>
      </c>
      <c r="D183" t="str">
        <f t="shared" si="8"/>
        <v>D</v>
      </c>
      <c r="E183" t="str">
        <f>IF(ISNUMBER(SEARCH("/",'WHL Raw'!D183))=TRUE,"Multiple",'WHL Raw'!D183)</f>
        <v>CGY</v>
      </c>
      <c r="F183" s="2">
        <f ca="1">ROUNDDOWN('WHL Raw'!E183+((TODAY()-42993)/365),0)</f>
        <v>18</v>
      </c>
      <c r="G183">
        <f>'WHL Raw'!F183</f>
        <v>47</v>
      </c>
      <c r="H183" s="1">
        <f>'WHL Raw'!R183</f>
        <v>12.49</v>
      </c>
      <c r="I183" s="1">
        <f>'WHL Raw'!Q183</f>
        <v>586.87</v>
      </c>
      <c r="J183">
        <f>'WHL Raw'!AD183</f>
        <v>24</v>
      </c>
      <c r="K183">
        <f>'WHL Raw'!AE183</f>
        <v>30</v>
      </c>
      <c r="L183" s="1">
        <f t="shared" si="9"/>
        <v>2.4536950261557076</v>
      </c>
      <c r="M183" s="1">
        <f t="shared" si="10"/>
        <v>3.0671187826946342</v>
      </c>
      <c r="V183">
        <f>'WHL Raw'!J183</f>
        <v>1</v>
      </c>
      <c r="W183" s="1">
        <f t="shared" si="11"/>
        <v>0.10223729275648781</v>
      </c>
      <c r="AG183">
        <f>'WHL Raw'!X183</f>
        <v>12.51</v>
      </c>
      <c r="AH183">
        <f>'WHL Raw'!Y183</f>
        <v>13.85</v>
      </c>
      <c r="AI183">
        <f>'WHL Raw'!Z183</f>
        <v>45.96</v>
      </c>
      <c r="AJ183">
        <f>'WHL Raw'!AA183</f>
        <v>48.06</v>
      </c>
    </row>
    <row r="184" spans="1:36" x14ac:dyDescent="0.2">
      <c r="A184" t="str">
        <f>'WHL Raw'!B184</f>
        <v>Drew Warkentine</v>
      </c>
      <c r="B184" t="s">
        <v>1750</v>
      </c>
      <c r="C184" t="str">
        <f>'WHL Raw'!C184</f>
        <v>C</v>
      </c>
      <c r="D184" t="str">
        <f t="shared" si="8"/>
        <v>F</v>
      </c>
      <c r="E184" t="str">
        <f>IF(ISNUMBER(SEARCH("/",'WHL Raw'!D184))=TRUE,"Multiple",'WHL Raw'!D184)</f>
        <v>PA</v>
      </c>
      <c r="F184" s="2">
        <f ca="1">ROUNDDOWN('WHL Raw'!E184+((TODAY()-42993)/365),0)</f>
        <v>19</v>
      </c>
      <c r="G184">
        <f>'WHL Raw'!F184</f>
        <v>2</v>
      </c>
      <c r="H184" s="1">
        <f>'WHL Raw'!R184</f>
        <v>12.74</v>
      </c>
      <c r="I184" s="1">
        <f>'WHL Raw'!Q184</f>
        <v>25.47</v>
      </c>
      <c r="J184">
        <f>'WHL Raw'!AD184</f>
        <v>1</v>
      </c>
      <c r="K184">
        <f>'WHL Raw'!AE184</f>
        <v>2</v>
      </c>
      <c r="L184" s="1">
        <f t="shared" si="9"/>
        <v>2.3557126030624267</v>
      </c>
      <c r="M184" s="1">
        <f t="shared" si="10"/>
        <v>4.7114252061248534</v>
      </c>
      <c r="V184">
        <f>'WHL Raw'!J184</f>
        <v>0</v>
      </c>
      <c r="W184" s="1">
        <f t="shared" si="11"/>
        <v>0</v>
      </c>
      <c r="AG184">
        <f>'WHL Raw'!X184</f>
        <v>14.07</v>
      </c>
      <c r="AH184">
        <f>'WHL Raw'!Y184</f>
        <v>15.05</v>
      </c>
      <c r="AI184">
        <f>'WHL Raw'!Z184</f>
        <v>41.99</v>
      </c>
      <c r="AJ184">
        <f>'WHL Raw'!AA184</f>
        <v>60.69</v>
      </c>
    </row>
    <row r="185" spans="1:36" x14ac:dyDescent="0.2">
      <c r="A185" t="str">
        <f>'WHL Raw'!B185</f>
        <v>Dryden Michaud</v>
      </c>
      <c r="B185" t="s">
        <v>1750</v>
      </c>
      <c r="C185" t="str">
        <f>'WHL Raw'!C185</f>
        <v>LW</v>
      </c>
      <c r="D185" t="str">
        <f t="shared" si="8"/>
        <v>F</v>
      </c>
      <c r="E185" t="str">
        <f>IF(ISNUMBER(SEARCH("/",'WHL Raw'!D185))=TRUE,"Multiple",'WHL Raw'!D185)</f>
        <v>SAS</v>
      </c>
      <c r="F185" s="2">
        <f ca="1">ROUNDDOWN('WHL Raw'!E185+((TODAY()-42993)/365),0)</f>
        <v>20</v>
      </c>
      <c r="G185">
        <f>'WHL Raw'!F185</f>
        <v>29</v>
      </c>
      <c r="H185" s="1">
        <f>'WHL Raw'!R185</f>
        <v>8.0399999999999991</v>
      </c>
      <c r="I185" s="1">
        <f>'WHL Raw'!Q185</f>
        <v>233.21</v>
      </c>
      <c r="J185">
        <f>'WHL Raw'!AD185</f>
        <v>5</v>
      </c>
      <c r="K185">
        <f>'WHL Raw'!AE185</f>
        <v>9</v>
      </c>
      <c r="L185" s="1">
        <f t="shared" si="9"/>
        <v>1.2863942369538184</v>
      </c>
      <c r="M185" s="1">
        <f t="shared" si="10"/>
        <v>2.3155096265168731</v>
      </c>
      <c r="V185">
        <f>'WHL Raw'!J185</f>
        <v>4</v>
      </c>
      <c r="W185" s="1">
        <f t="shared" si="11"/>
        <v>1.0291153895630547</v>
      </c>
      <c r="AG185">
        <f>'WHL Raw'!X185</f>
        <v>12.11</v>
      </c>
      <c r="AH185">
        <f>'WHL Raw'!Y185</f>
        <v>12.81</v>
      </c>
      <c r="AI185">
        <f>'WHL Raw'!Z185</f>
        <v>42.01</v>
      </c>
      <c r="AJ185">
        <f>'WHL Raw'!AA185</f>
        <v>53.52</v>
      </c>
    </row>
    <row r="186" spans="1:36" x14ac:dyDescent="0.2">
      <c r="A186" t="str">
        <f>'WHL Raw'!B186</f>
        <v>Duncan Pierce</v>
      </c>
      <c r="B186" t="s">
        <v>1750</v>
      </c>
      <c r="C186" t="str">
        <f>'WHL Raw'!C186</f>
        <v>RW</v>
      </c>
      <c r="D186" t="str">
        <f t="shared" si="8"/>
        <v>F</v>
      </c>
      <c r="E186" t="str">
        <f>IF(ISNUMBER(SEARCH("/",'WHL Raw'!D186))=TRUE,"Multiple",'WHL Raw'!D186)</f>
        <v>REG</v>
      </c>
      <c r="F186" s="2">
        <f ca="1">ROUNDDOWN('WHL Raw'!E186+((TODAY()-42993)/365),0)</f>
        <v>18</v>
      </c>
      <c r="G186">
        <f>'WHL Raw'!F186</f>
        <v>17</v>
      </c>
      <c r="H186" s="1">
        <f>'WHL Raw'!R186</f>
        <v>7.65</v>
      </c>
      <c r="I186" s="1">
        <f>'WHL Raw'!Q186</f>
        <v>129.99</v>
      </c>
      <c r="J186">
        <f>'WHL Raw'!AD186</f>
        <v>1</v>
      </c>
      <c r="K186">
        <f>'WHL Raw'!AE186</f>
        <v>5</v>
      </c>
      <c r="L186" s="1">
        <f t="shared" si="9"/>
        <v>0.46157396722824828</v>
      </c>
      <c r="M186" s="1">
        <f t="shared" si="10"/>
        <v>2.3078698361412413</v>
      </c>
      <c r="V186">
        <f>'WHL Raw'!J186</f>
        <v>1</v>
      </c>
      <c r="W186" s="1">
        <f t="shared" si="11"/>
        <v>0.46157396722824828</v>
      </c>
      <c r="AG186">
        <f>'WHL Raw'!X186</f>
        <v>12.46</v>
      </c>
      <c r="AH186">
        <f>'WHL Raw'!Y186</f>
        <v>12.92</v>
      </c>
      <c r="AI186">
        <f>'WHL Raw'!Z186</f>
        <v>46.86</v>
      </c>
      <c r="AJ186">
        <f>'WHL Raw'!AA186</f>
        <v>51.38</v>
      </c>
    </row>
    <row r="187" spans="1:36" x14ac:dyDescent="0.2">
      <c r="A187" t="str">
        <f>'WHL Raw'!B187</f>
        <v>Dylan Anderson</v>
      </c>
      <c r="B187" t="s">
        <v>1750</v>
      </c>
      <c r="C187" t="str">
        <f>'WHL Raw'!C187</f>
        <v>D</v>
      </c>
      <c r="D187" t="str">
        <f t="shared" si="8"/>
        <v>D</v>
      </c>
      <c r="E187" t="str">
        <f>IF(ISNUMBER(SEARCH("/",'WHL Raw'!D187))=TRUE,"Multiple",'WHL Raw'!D187)</f>
        <v>EVT</v>
      </c>
      <c r="F187" s="2">
        <f ca="1">ROUNDDOWN('WHL Raw'!E187+((TODAY()-42993)/365),0)</f>
        <v>15</v>
      </c>
      <c r="G187">
        <f>'WHL Raw'!F187</f>
        <v>1</v>
      </c>
      <c r="H187" s="1">
        <f>'WHL Raw'!R187</f>
        <v>8.41</v>
      </c>
      <c r="I187" s="1">
        <f>'WHL Raw'!Q187</f>
        <v>8.41</v>
      </c>
      <c r="J187">
        <f>'WHL Raw'!AD187</f>
        <v>0</v>
      </c>
      <c r="K187">
        <f>'WHL Raw'!AE187</f>
        <v>1</v>
      </c>
      <c r="L187" s="1">
        <f t="shared" si="9"/>
        <v>0</v>
      </c>
      <c r="M187" s="1">
        <f t="shared" si="10"/>
        <v>7.1343638525564801</v>
      </c>
      <c r="V187">
        <f>'WHL Raw'!J187</f>
        <v>0</v>
      </c>
      <c r="W187" s="1">
        <f t="shared" si="11"/>
        <v>0</v>
      </c>
      <c r="AG187">
        <f>'WHL Raw'!X187</f>
        <v>10.63</v>
      </c>
      <c r="AH187">
        <f>'WHL Raw'!Y187</f>
        <v>11.87</v>
      </c>
      <c r="AI187">
        <f>'WHL Raw'!Z187</f>
        <v>46.4</v>
      </c>
      <c r="AJ187">
        <f>'WHL Raw'!AA187</f>
        <v>53.18</v>
      </c>
    </row>
    <row r="188" spans="1:36" x14ac:dyDescent="0.2">
      <c r="A188" t="str">
        <f>'WHL Raw'!B188</f>
        <v>Dylan Coghlan</v>
      </c>
      <c r="B188" t="s">
        <v>1750</v>
      </c>
      <c r="C188" t="str">
        <f>'WHL Raw'!C188</f>
        <v>RD</v>
      </c>
      <c r="D188" t="str">
        <f t="shared" si="8"/>
        <v>F</v>
      </c>
      <c r="E188" t="str">
        <f>IF(ISNUMBER(SEARCH("/",'WHL Raw'!D188))=TRUE,"Multiple",'WHL Raw'!D188)</f>
        <v>TC</v>
      </c>
      <c r="F188" s="2">
        <f ca="1">ROUNDDOWN('WHL Raw'!E188+((TODAY()-42993)/365),0)</f>
        <v>20</v>
      </c>
      <c r="G188">
        <f>'WHL Raw'!F188</f>
        <v>69</v>
      </c>
      <c r="H188" s="1">
        <f>'WHL Raw'!R188</f>
        <v>17.760000000000002</v>
      </c>
      <c r="I188" s="1">
        <f>'WHL Raw'!Q188</f>
        <v>1225.3499999999999</v>
      </c>
      <c r="J188">
        <f>'WHL Raw'!AD188</f>
        <v>64</v>
      </c>
      <c r="K188">
        <f>'WHL Raw'!AE188</f>
        <v>72</v>
      </c>
      <c r="L188" s="1">
        <f t="shared" si="9"/>
        <v>3.1337985065491494</v>
      </c>
      <c r="M188" s="1">
        <f t="shared" si="10"/>
        <v>3.5255233198677933</v>
      </c>
      <c r="V188">
        <f>'WHL Raw'!J188</f>
        <v>19</v>
      </c>
      <c r="W188" s="1">
        <f t="shared" si="11"/>
        <v>0.93034643163177877</v>
      </c>
      <c r="AG188">
        <f>'WHL Raw'!X188</f>
        <v>13.82</v>
      </c>
      <c r="AH188">
        <f>'WHL Raw'!Y188</f>
        <v>14.03</v>
      </c>
      <c r="AI188">
        <f>'WHL Raw'!Z188</f>
        <v>48.83</v>
      </c>
      <c r="AJ188">
        <f>'WHL Raw'!AA188</f>
        <v>52.37</v>
      </c>
    </row>
    <row r="189" spans="1:36" x14ac:dyDescent="0.2">
      <c r="A189" t="str">
        <f>'WHL Raw'!B189</f>
        <v>Dylan Cozens</v>
      </c>
      <c r="B189" t="s">
        <v>1750</v>
      </c>
      <c r="C189" t="str">
        <f>'WHL Raw'!C189</f>
        <v>C</v>
      </c>
      <c r="D189" t="str">
        <f t="shared" si="8"/>
        <v>F</v>
      </c>
      <c r="E189" t="str">
        <f>IF(ISNUMBER(SEARCH("/",'WHL Raw'!D189))=TRUE,"Multiple",'WHL Raw'!D189)</f>
        <v>LET</v>
      </c>
      <c r="F189" s="2">
        <f ca="1">ROUNDDOWN('WHL Raw'!E189+((TODAY()-42993)/365),0)</f>
        <v>17</v>
      </c>
      <c r="G189">
        <f>'WHL Raw'!F189</f>
        <v>57</v>
      </c>
      <c r="H189" s="1">
        <f>'WHL Raw'!R189</f>
        <v>13.58</v>
      </c>
      <c r="I189" s="1">
        <f>'WHL Raw'!Q189</f>
        <v>773.99</v>
      </c>
      <c r="J189">
        <f>'WHL Raw'!AD189</f>
        <v>43</v>
      </c>
      <c r="K189">
        <f>'WHL Raw'!AE189</f>
        <v>35</v>
      </c>
      <c r="L189" s="1">
        <f t="shared" si="9"/>
        <v>3.3333764002118889</v>
      </c>
      <c r="M189" s="1">
        <f t="shared" si="10"/>
        <v>2.7132133490096768</v>
      </c>
      <c r="V189">
        <f>'WHL Raw'!J189</f>
        <v>27</v>
      </c>
      <c r="W189" s="1">
        <f t="shared" si="11"/>
        <v>2.0930502978074648</v>
      </c>
      <c r="AG189">
        <f>'WHL Raw'!X189</f>
        <v>13.7</v>
      </c>
      <c r="AH189">
        <f>'WHL Raw'!Y189</f>
        <v>14.08</v>
      </c>
      <c r="AI189">
        <f>'WHL Raw'!Z189</f>
        <v>49.86</v>
      </c>
      <c r="AJ189">
        <f>'WHL Raw'!AA189</f>
        <v>49.4</v>
      </c>
    </row>
    <row r="190" spans="1:36" x14ac:dyDescent="0.2">
      <c r="A190" t="str">
        <f>'WHL Raw'!B190</f>
        <v>Dylan MacPherson</v>
      </c>
      <c r="B190" t="s">
        <v>1750</v>
      </c>
      <c r="C190" t="str">
        <f>'WHL Raw'!C190</f>
        <v>D</v>
      </c>
      <c r="D190" t="str">
        <f t="shared" si="8"/>
        <v>D</v>
      </c>
      <c r="E190" t="str">
        <f>IF(ISNUMBER(SEARCH("/",'WHL Raw'!D190))=TRUE,"Multiple",'WHL Raw'!D190)</f>
        <v>MH</v>
      </c>
      <c r="F190" s="2">
        <f ca="1">ROUNDDOWN('WHL Raw'!E190+((TODAY()-42993)/365),0)</f>
        <v>20</v>
      </c>
      <c r="G190">
        <f>'WHL Raw'!F190</f>
        <v>67</v>
      </c>
      <c r="H190" s="1">
        <f>'WHL Raw'!R190</f>
        <v>14.69</v>
      </c>
      <c r="I190" s="1">
        <f>'WHL Raw'!Q190</f>
        <v>984.3</v>
      </c>
      <c r="J190">
        <f>'WHL Raw'!AD190</f>
        <v>54</v>
      </c>
      <c r="K190">
        <f>'WHL Raw'!AE190</f>
        <v>49</v>
      </c>
      <c r="L190" s="1">
        <f t="shared" si="9"/>
        <v>3.291679366046937</v>
      </c>
      <c r="M190" s="1">
        <f t="shared" si="10"/>
        <v>2.9868942395611096</v>
      </c>
      <c r="V190">
        <f>'WHL Raw'!J190</f>
        <v>13</v>
      </c>
      <c r="W190" s="1">
        <f t="shared" si="11"/>
        <v>0.79244132886315144</v>
      </c>
      <c r="AG190">
        <f>'WHL Raw'!X190</f>
        <v>13.86</v>
      </c>
      <c r="AH190">
        <f>'WHL Raw'!Y190</f>
        <v>13.89</v>
      </c>
      <c r="AI190">
        <f>'WHL Raw'!Z190</f>
        <v>49.3</v>
      </c>
      <c r="AJ190">
        <f>'WHL Raw'!AA190</f>
        <v>50.17</v>
      </c>
    </row>
    <row r="191" spans="1:36" x14ac:dyDescent="0.2">
      <c r="A191" t="str">
        <f>'WHL Raw'!B191</f>
        <v>Dylan Plouffe</v>
      </c>
      <c r="B191" t="s">
        <v>1750</v>
      </c>
      <c r="C191" t="str">
        <f>'WHL Raw'!C191</f>
        <v>D</v>
      </c>
      <c r="D191" t="str">
        <f t="shared" si="8"/>
        <v>D</v>
      </c>
      <c r="E191" t="str">
        <f>IF(ISNUMBER(SEARCH("/",'WHL Raw'!D191))=TRUE,"Multiple",'WHL Raw'!D191)</f>
        <v>VAN</v>
      </c>
      <c r="F191" s="2">
        <f ca="1">ROUNDDOWN('WHL Raw'!E191+((TODAY()-42993)/365),0)</f>
        <v>19</v>
      </c>
      <c r="G191">
        <f>'WHL Raw'!F191</f>
        <v>60</v>
      </c>
      <c r="H191" s="1">
        <f>'WHL Raw'!R191</f>
        <v>14.82</v>
      </c>
      <c r="I191" s="1">
        <f>'WHL Raw'!Q191</f>
        <v>889.05</v>
      </c>
      <c r="J191">
        <f>'WHL Raw'!AD191</f>
        <v>51</v>
      </c>
      <c r="K191">
        <f>'WHL Raw'!AE191</f>
        <v>44</v>
      </c>
      <c r="L191" s="1">
        <f t="shared" si="9"/>
        <v>3.4418761599460099</v>
      </c>
      <c r="M191" s="1">
        <f t="shared" si="10"/>
        <v>2.9694617850514597</v>
      </c>
      <c r="V191">
        <f>'WHL Raw'!J191</f>
        <v>11</v>
      </c>
      <c r="W191" s="1">
        <f t="shared" si="11"/>
        <v>0.74236544626286494</v>
      </c>
      <c r="AG191">
        <f>'WHL Raw'!X191</f>
        <v>13.56</v>
      </c>
      <c r="AH191">
        <f>'WHL Raw'!Y191</f>
        <v>13.49</v>
      </c>
      <c r="AI191">
        <f>'WHL Raw'!Z191</f>
        <v>48.18</v>
      </c>
      <c r="AJ191">
        <f>'WHL Raw'!AA191</f>
        <v>49.39</v>
      </c>
    </row>
    <row r="192" spans="1:36" x14ac:dyDescent="0.2">
      <c r="A192" t="str">
        <f>'WHL Raw'!B192</f>
        <v>Edge Lambert</v>
      </c>
      <c r="B192" t="s">
        <v>1750</v>
      </c>
      <c r="C192" t="str">
        <f>'WHL Raw'!C192</f>
        <v>RW</v>
      </c>
      <c r="D192" t="str">
        <f t="shared" si="8"/>
        <v>F</v>
      </c>
      <c r="E192" t="str">
        <f>IF(ISNUMBER(SEARCH("/",'WHL Raw'!D192))=TRUE,"Multiple",'WHL Raw'!D192)</f>
        <v>PG</v>
      </c>
      <c r="F192" s="2">
        <f ca="1">ROUNDDOWN('WHL Raw'!E192+((TODAY()-42993)/365),0)</f>
        <v>16</v>
      </c>
      <c r="G192">
        <f>'WHL Raw'!F192</f>
        <v>2</v>
      </c>
      <c r="H192" s="1">
        <f>'WHL Raw'!R192</f>
        <v>6.22</v>
      </c>
      <c r="I192" s="1">
        <f>'WHL Raw'!Q192</f>
        <v>12.45</v>
      </c>
      <c r="J192">
        <f>'WHL Raw'!AD192</f>
        <v>0</v>
      </c>
      <c r="K192">
        <f>'WHL Raw'!AE192</f>
        <v>1</v>
      </c>
      <c r="L192" s="1">
        <f t="shared" si="9"/>
        <v>0</v>
      </c>
      <c r="M192" s="1">
        <f t="shared" si="10"/>
        <v>4.8192771084337345</v>
      </c>
      <c r="V192">
        <f>'WHL Raw'!J192</f>
        <v>0</v>
      </c>
      <c r="W192" s="1">
        <f t="shared" si="11"/>
        <v>0</v>
      </c>
      <c r="AG192">
        <f>'WHL Raw'!X192</f>
        <v>11.5</v>
      </c>
      <c r="AH192">
        <f>'WHL Raw'!Y192</f>
        <v>8.5399999999999991</v>
      </c>
      <c r="AI192">
        <f>'WHL Raw'!Z192</f>
        <v>31.21</v>
      </c>
      <c r="AJ192">
        <f>'WHL Raw'!AA192</f>
        <v>56.82</v>
      </c>
    </row>
    <row r="193" spans="1:36" x14ac:dyDescent="0.2">
      <c r="A193" t="str">
        <f>'WHL Raw'!B193</f>
        <v>Egor Zamula</v>
      </c>
      <c r="B193" t="s">
        <v>1750</v>
      </c>
      <c r="C193" t="str">
        <f>'WHL Raw'!C193</f>
        <v>D</v>
      </c>
      <c r="D193" t="str">
        <f t="shared" si="8"/>
        <v>D</v>
      </c>
      <c r="E193" t="str">
        <f>IF(ISNUMBER(SEARCH("/",'WHL Raw'!D193))=TRUE,"Multiple",'WHL Raw'!D193)</f>
        <v>Multiple</v>
      </c>
      <c r="F193" s="2">
        <f ca="1">ROUNDDOWN('WHL Raw'!E193+((TODAY()-42993)/365),0)</f>
        <v>18</v>
      </c>
      <c r="G193">
        <f>'WHL Raw'!F193</f>
        <v>69</v>
      </c>
      <c r="H193" s="1">
        <f>'WHL Raw'!R193</f>
        <v>13.69</v>
      </c>
      <c r="I193" s="1">
        <f>'WHL Raw'!Q193</f>
        <v>944.8</v>
      </c>
      <c r="J193">
        <f>'WHL Raw'!AD193</f>
        <v>44</v>
      </c>
      <c r="K193">
        <f>'WHL Raw'!AE193</f>
        <v>46</v>
      </c>
      <c r="L193" s="1">
        <f t="shared" si="9"/>
        <v>2.7942421676545304</v>
      </c>
      <c r="M193" s="1">
        <f t="shared" si="10"/>
        <v>2.9212531752751909</v>
      </c>
      <c r="V193">
        <f>'WHL Raw'!J193</f>
        <v>4</v>
      </c>
      <c r="W193" s="1">
        <f t="shared" si="11"/>
        <v>0.2540220152413209</v>
      </c>
      <c r="AG193">
        <f>'WHL Raw'!X193</f>
        <v>12.96</v>
      </c>
      <c r="AH193">
        <f>'WHL Raw'!Y193</f>
        <v>13.97</v>
      </c>
      <c r="AI193">
        <f>'WHL Raw'!Z193</f>
        <v>47.9</v>
      </c>
      <c r="AJ193">
        <f>'WHL Raw'!AA193</f>
        <v>49.57</v>
      </c>
    </row>
    <row r="194" spans="1:36" x14ac:dyDescent="0.2">
      <c r="A194" t="str">
        <f>'WHL Raw'!B194</f>
        <v>Egor Zudilov</v>
      </c>
      <c r="B194" t="s">
        <v>1750</v>
      </c>
      <c r="C194" t="str">
        <f>'WHL Raw'!C194</f>
        <v>LW</v>
      </c>
      <c r="D194" t="str">
        <f t="shared" si="8"/>
        <v>F</v>
      </c>
      <c r="E194" t="str">
        <f>IF(ISNUMBER(SEARCH("/",'WHL Raw'!D194))=TRUE,"Multiple",'WHL Raw'!D194)</f>
        <v>LET</v>
      </c>
      <c r="F194" s="2">
        <f ca="1">ROUNDDOWN('WHL Raw'!E194+((TODAY()-42993)/365),0)</f>
        <v>17</v>
      </c>
      <c r="G194">
        <f>'WHL Raw'!F194</f>
        <v>64</v>
      </c>
      <c r="H194" s="1">
        <f>'WHL Raw'!R194</f>
        <v>11.05</v>
      </c>
      <c r="I194" s="1">
        <f>'WHL Raw'!Q194</f>
        <v>707.45</v>
      </c>
      <c r="J194">
        <f>'WHL Raw'!AD194</f>
        <v>33</v>
      </c>
      <c r="K194">
        <f>'WHL Raw'!AE194</f>
        <v>25</v>
      </c>
      <c r="L194" s="1">
        <f t="shared" si="9"/>
        <v>2.7987843663863168</v>
      </c>
      <c r="M194" s="1">
        <f t="shared" si="10"/>
        <v>2.1202911866563006</v>
      </c>
      <c r="V194">
        <f>'WHL Raw'!J194</f>
        <v>13</v>
      </c>
      <c r="W194" s="1">
        <f t="shared" si="11"/>
        <v>1.1025514170612762</v>
      </c>
      <c r="AG194">
        <f>'WHL Raw'!X194</f>
        <v>13.19</v>
      </c>
      <c r="AH194">
        <f>'WHL Raw'!Y194</f>
        <v>13.1</v>
      </c>
      <c r="AI194">
        <f>'WHL Raw'!Z194</f>
        <v>48.99</v>
      </c>
      <c r="AJ194">
        <f>'WHL Raw'!AA194</f>
        <v>46.52</v>
      </c>
    </row>
    <row r="195" spans="1:36" x14ac:dyDescent="0.2">
      <c r="A195" t="str">
        <f>'WHL Raw'!B195</f>
        <v>Eli Liefers</v>
      </c>
      <c r="B195" t="s">
        <v>1750</v>
      </c>
      <c r="C195" t="str">
        <f>'WHL Raw'!C195</f>
        <v>C</v>
      </c>
      <c r="D195" t="str">
        <f t="shared" ref="D195:D258" si="12">IF(C195="D",C195,"F")</f>
        <v>F</v>
      </c>
      <c r="E195" t="str">
        <f>IF(ISNUMBER(SEARCH("/",'WHL Raw'!D195))=TRUE,"Multiple",'WHL Raw'!D195)</f>
        <v>KTN</v>
      </c>
      <c r="F195" s="2">
        <f ca="1">ROUNDDOWN('WHL Raw'!E195+((TODAY()-42993)/365),0)</f>
        <v>2017</v>
      </c>
      <c r="G195">
        <f>'WHL Raw'!F195</f>
        <v>2</v>
      </c>
      <c r="H195" s="1">
        <f>'WHL Raw'!R195</f>
        <v>8.31</v>
      </c>
      <c r="I195" s="1">
        <f>'WHL Raw'!Q195</f>
        <v>16.61</v>
      </c>
      <c r="J195">
        <f>'WHL Raw'!AD195</f>
        <v>1</v>
      </c>
      <c r="K195">
        <f>'WHL Raw'!AE195</f>
        <v>0</v>
      </c>
      <c r="L195" s="1">
        <f t="shared" ref="L195:L258" si="13">J195/I195*60</f>
        <v>3.6122817579771223</v>
      </c>
      <c r="M195" s="1">
        <f t="shared" ref="M195:M258" si="14">K195/I195*60</f>
        <v>0</v>
      </c>
      <c r="V195">
        <f>'WHL Raw'!J195</f>
        <v>0</v>
      </c>
      <c r="W195" s="1">
        <f t="shared" ref="W195:W258" si="15">(V195/I195)*60</f>
        <v>0</v>
      </c>
      <c r="AG195">
        <f>'WHL Raw'!X195</f>
        <v>11.32</v>
      </c>
      <c r="AH195">
        <f>'WHL Raw'!Y195</f>
        <v>10.65</v>
      </c>
      <c r="AI195">
        <f>'WHL Raw'!Z195</f>
        <v>46.68</v>
      </c>
      <c r="AJ195">
        <f>'WHL Raw'!AA195</f>
        <v>29.11</v>
      </c>
    </row>
    <row r="196" spans="1:36" x14ac:dyDescent="0.2">
      <c r="A196" t="str">
        <f>'WHL Raw'!B196</f>
        <v>Eli Zummack</v>
      </c>
      <c r="B196" t="s">
        <v>1750</v>
      </c>
      <c r="C196" t="str">
        <f>'WHL Raw'!C196</f>
        <v>C</v>
      </c>
      <c r="D196" t="str">
        <f t="shared" si="12"/>
        <v>F</v>
      </c>
      <c r="E196" t="str">
        <f>IF(ISNUMBER(SEARCH("/",'WHL Raw'!D196))=TRUE,"Multiple",'WHL Raw'!D196)</f>
        <v>SPO</v>
      </c>
      <c r="F196" s="2">
        <f ca="1">ROUNDDOWN('WHL Raw'!E196+((TODAY()-42993)/365),0)</f>
        <v>18</v>
      </c>
      <c r="G196">
        <f>'WHL Raw'!F196</f>
        <v>58</v>
      </c>
      <c r="H196" s="1">
        <f>'WHL Raw'!R196</f>
        <v>11.76</v>
      </c>
      <c r="I196" s="1">
        <f>'WHL Raw'!Q196</f>
        <v>681.95</v>
      </c>
      <c r="J196">
        <f>'WHL Raw'!AD196</f>
        <v>34</v>
      </c>
      <c r="K196">
        <f>'WHL Raw'!AE196</f>
        <v>33</v>
      </c>
      <c r="L196" s="1">
        <f t="shared" si="13"/>
        <v>2.9914216584793603</v>
      </c>
      <c r="M196" s="1">
        <f t="shared" si="14"/>
        <v>2.9034386685240849</v>
      </c>
      <c r="V196">
        <f>'WHL Raw'!J196</f>
        <v>15</v>
      </c>
      <c r="W196" s="1">
        <f t="shared" si="15"/>
        <v>1.3197448493291295</v>
      </c>
      <c r="AG196">
        <f>'WHL Raw'!X196</f>
        <v>13.75</v>
      </c>
      <c r="AH196">
        <f>'WHL Raw'!Y196</f>
        <v>13.68</v>
      </c>
      <c r="AI196">
        <f>'WHL Raw'!Z196</f>
        <v>53.42</v>
      </c>
      <c r="AJ196">
        <f>'WHL Raw'!AA196</f>
        <v>50.84</v>
      </c>
    </row>
    <row r="197" spans="1:36" x14ac:dyDescent="0.2">
      <c r="A197" t="str">
        <f>'WHL Raw'!B197</f>
        <v>Elijah Brown</v>
      </c>
      <c r="B197" t="s">
        <v>1750</v>
      </c>
      <c r="C197" t="str">
        <f>'WHL Raw'!C197</f>
        <v>C</v>
      </c>
      <c r="D197" t="str">
        <f t="shared" si="12"/>
        <v>F</v>
      </c>
      <c r="E197" t="str">
        <f>IF(ISNUMBER(SEARCH("/",'WHL Raw'!D197))=TRUE,"Multiple",'WHL Raw'!D197)</f>
        <v>Multiple</v>
      </c>
      <c r="F197" s="2">
        <f ca="1">ROUNDDOWN('WHL Raw'!E197+((TODAY()-42993)/365),0)</f>
        <v>18</v>
      </c>
      <c r="G197">
        <f>'WHL Raw'!F197</f>
        <v>43</v>
      </c>
      <c r="H197" s="1">
        <f>'WHL Raw'!R197</f>
        <v>13.32</v>
      </c>
      <c r="I197" s="1">
        <f>'WHL Raw'!Q197</f>
        <v>572.91</v>
      </c>
      <c r="J197">
        <f>'WHL Raw'!AD197</f>
        <v>26</v>
      </c>
      <c r="K197">
        <f>'WHL Raw'!AE197</f>
        <v>28</v>
      </c>
      <c r="L197" s="1">
        <f t="shared" si="13"/>
        <v>2.7229407760381217</v>
      </c>
      <c r="M197" s="1">
        <f t="shared" si="14"/>
        <v>2.9323977588102843</v>
      </c>
      <c r="V197">
        <f>'WHL Raw'!J197</f>
        <v>14</v>
      </c>
      <c r="W197" s="1">
        <f t="shared" si="15"/>
        <v>1.4661988794051422</v>
      </c>
      <c r="AG197">
        <f>'WHL Raw'!X197</f>
        <v>13.83</v>
      </c>
      <c r="AH197">
        <f>'WHL Raw'!Y197</f>
        <v>13.35</v>
      </c>
      <c r="AI197">
        <f>'WHL Raw'!Z197</f>
        <v>51.16</v>
      </c>
      <c r="AJ197">
        <f>'WHL Raw'!AA197</f>
        <v>48.8</v>
      </c>
    </row>
    <row r="198" spans="1:36" x14ac:dyDescent="0.2">
      <c r="A198" t="str">
        <f>'WHL Raw'!B198</f>
        <v>Emil Oksanen</v>
      </c>
      <c r="B198" t="s">
        <v>1750</v>
      </c>
      <c r="C198" t="str">
        <f>'WHL Raw'!C198</f>
        <v>RW</v>
      </c>
      <c r="D198" t="str">
        <f t="shared" si="12"/>
        <v>F</v>
      </c>
      <c r="E198" t="str">
        <f>IF(ISNUMBER(SEARCH("/",'WHL Raw'!D198))=TRUE,"Multiple",'WHL Raw'!D198)</f>
        <v>REG</v>
      </c>
      <c r="F198" s="2">
        <f ca="1">ROUNDDOWN('WHL Raw'!E198+((TODAY()-42993)/365),0)</f>
        <v>19</v>
      </c>
      <c r="G198">
        <f>'WHL Raw'!F198</f>
        <v>58</v>
      </c>
      <c r="H198" s="1">
        <f>'WHL Raw'!R198</f>
        <v>13.45</v>
      </c>
      <c r="I198" s="1">
        <f>'WHL Raw'!Q198</f>
        <v>780.28</v>
      </c>
      <c r="J198">
        <f>'WHL Raw'!AD198</f>
        <v>35</v>
      </c>
      <c r="K198">
        <f>'WHL Raw'!AE198</f>
        <v>30</v>
      </c>
      <c r="L198" s="1">
        <f t="shared" si="13"/>
        <v>2.6913415696929306</v>
      </c>
      <c r="M198" s="1">
        <f t="shared" si="14"/>
        <v>2.3068642025939408</v>
      </c>
      <c r="V198">
        <f>'WHL Raw'!J198</f>
        <v>20</v>
      </c>
      <c r="W198" s="1">
        <f t="shared" si="15"/>
        <v>1.5379094683959604</v>
      </c>
      <c r="AG198">
        <f>'WHL Raw'!X198</f>
        <v>14.34</v>
      </c>
      <c r="AH198">
        <f>'WHL Raw'!Y198</f>
        <v>14.11</v>
      </c>
      <c r="AI198">
        <f>'WHL Raw'!Z198</f>
        <v>51.31</v>
      </c>
      <c r="AJ198">
        <f>'WHL Raw'!AA198</f>
        <v>49.53</v>
      </c>
    </row>
    <row r="199" spans="1:36" x14ac:dyDescent="0.2">
      <c r="A199" t="str">
        <f>'WHL Raw'!B199</f>
        <v>Eric Florchuk</v>
      </c>
      <c r="B199" t="s">
        <v>1750</v>
      </c>
      <c r="C199" t="str">
        <f>'WHL Raw'!C199</f>
        <v>C</v>
      </c>
      <c r="D199" t="str">
        <f t="shared" si="12"/>
        <v>F</v>
      </c>
      <c r="E199" t="str">
        <f>IF(ISNUMBER(SEARCH("/",'WHL Raw'!D199))=TRUE,"Multiple",'WHL Raw'!D199)</f>
        <v>Multiple</v>
      </c>
      <c r="F199" s="2">
        <f ca="1">ROUNDDOWN('WHL Raw'!E199+((TODAY()-42993)/365),0)</f>
        <v>18</v>
      </c>
      <c r="G199">
        <f>'WHL Raw'!F199</f>
        <v>71</v>
      </c>
      <c r="H199" s="1">
        <f>'WHL Raw'!R199</f>
        <v>11.87</v>
      </c>
      <c r="I199" s="1">
        <f>'WHL Raw'!Q199</f>
        <v>843.12</v>
      </c>
      <c r="J199">
        <f>'WHL Raw'!AD199</f>
        <v>52</v>
      </c>
      <c r="K199">
        <f>'WHL Raw'!AE199</f>
        <v>34</v>
      </c>
      <c r="L199" s="1">
        <f t="shared" si="13"/>
        <v>3.7005408482778255</v>
      </c>
      <c r="M199" s="1">
        <f t="shared" si="14"/>
        <v>2.4195844007970395</v>
      </c>
      <c r="V199">
        <f>'WHL Raw'!J199</f>
        <v>21</v>
      </c>
      <c r="W199" s="1">
        <f t="shared" si="15"/>
        <v>1.4944491887275833</v>
      </c>
      <c r="AG199">
        <f>'WHL Raw'!X199</f>
        <v>13.09</v>
      </c>
      <c r="AH199">
        <f>'WHL Raw'!Y199</f>
        <v>13.3</v>
      </c>
      <c r="AI199">
        <f>'WHL Raw'!Z199</f>
        <v>51.06</v>
      </c>
      <c r="AJ199">
        <f>'WHL Raw'!AA199</f>
        <v>48.59</v>
      </c>
    </row>
    <row r="200" spans="1:36" x14ac:dyDescent="0.2">
      <c r="A200" t="str">
        <f>'WHL Raw'!B200</f>
        <v>Eric Pearce</v>
      </c>
      <c r="B200" t="s">
        <v>1750</v>
      </c>
      <c r="C200" t="str">
        <f>'WHL Raw'!C200</f>
        <v>C</v>
      </c>
      <c r="D200" t="str">
        <f t="shared" si="12"/>
        <v>F</v>
      </c>
      <c r="E200" t="str">
        <f>IF(ISNUMBER(SEARCH("/",'WHL Raw'!D200))=TRUE,"Multiple",'WHL Raw'!D200)</f>
        <v>PA</v>
      </c>
      <c r="F200" s="2">
        <f ca="1">ROUNDDOWN('WHL Raw'!E200+((TODAY()-42993)/365),0)</f>
        <v>16</v>
      </c>
      <c r="G200">
        <f>'WHL Raw'!F200</f>
        <v>49</v>
      </c>
      <c r="H200" s="1">
        <f>'WHL Raw'!R200</f>
        <v>8.06</v>
      </c>
      <c r="I200" s="1">
        <f>'WHL Raw'!Q200</f>
        <v>394.77</v>
      </c>
      <c r="J200">
        <f>'WHL Raw'!AD200</f>
        <v>7</v>
      </c>
      <c r="K200">
        <f>'WHL Raw'!AE200</f>
        <v>16</v>
      </c>
      <c r="L200" s="1">
        <f t="shared" si="13"/>
        <v>1.0639106315069535</v>
      </c>
      <c r="M200" s="1">
        <f t="shared" si="14"/>
        <v>2.4317957291587509</v>
      </c>
      <c r="V200">
        <f>'WHL Raw'!J200</f>
        <v>6</v>
      </c>
      <c r="W200" s="1">
        <f t="shared" si="15"/>
        <v>0.91192339843453152</v>
      </c>
      <c r="AG200">
        <f>'WHL Raw'!X200</f>
        <v>11.99</v>
      </c>
      <c r="AH200">
        <f>'WHL Raw'!Y200</f>
        <v>12.51</v>
      </c>
      <c r="AI200">
        <f>'WHL Raw'!Z200</f>
        <v>42.77</v>
      </c>
      <c r="AJ200">
        <f>'WHL Raw'!AA200</f>
        <v>49.12</v>
      </c>
    </row>
    <row r="201" spans="1:36" x14ac:dyDescent="0.2">
      <c r="A201" t="str">
        <f>'WHL Raw'!B201</f>
        <v>Eric Van Impe</v>
      </c>
      <c r="B201" t="s">
        <v>1750</v>
      </c>
      <c r="C201" t="str">
        <f>'WHL Raw'!C201</f>
        <v>D</v>
      </c>
      <c r="D201" t="str">
        <f t="shared" si="12"/>
        <v>D</v>
      </c>
      <c r="E201" t="str">
        <f>IF(ISNUMBER(SEARCH("/",'WHL Raw'!D201))=TRUE,"Multiple",'WHL Raw'!D201)</f>
        <v>MH</v>
      </c>
      <c r="F201" s="2">
        <f ca="1">ROUNDDOWN('WHL Raw'!E201+((TODAY()-42993)/365),0)</f>
        <v>16</v>
      </c>
      <c r="G201">
        <f>'WHL Raw'!F201</f>
        <v>2</v>
      </c>
      <c r="H201" s="1">
        <f>'WHL Raw'!R201</f>
        <v>7.6</v>
      </c>
      <c r="I201" s="1">
        <f>'WHL Raw'!Q201</f>
        <v>15.2</v>
      </c>
      <c r="J201">
        <f>'WHL Raw'!AD201</f>
        <v>1</v>
      </c>
      <c r="K201">
        <f>'WHL Raw'!AE201</f>
        <v>0</v>
      </c>
      <c r="L201" s="1">
        <f t="shared" si="13"/>
        <v>3.9473684210526314</v>
      </c>
      <c r="M201" s="1">
        <f t="shared" si="14"/>
        <v>0</v>
      </c>
      <c r="V201">
        <f>'WHL Raw'!J201</f>
        <v>0</v>
      </c>
      <c r="W201" s="1">
        <f t="shared" si="15"/>
        <v>0</v>
      </c>
      <c r="AG201">
        <f>'WHL Raw'!X201</f>
        <v>11.66</v>
      </c>
      <c r="AH201">
        <f>'WHL Raw'!Y201</f>
        <v>12.66</v>
      </c>
      <c r="AI201">
        <f>'WHL Raw'!Z201</f>
        <v>47.9</v>
      </c>
      <c r="AJ201">
        <f>'WHL Raw'!AA201</f>
        <v>37.56</v>
      </c>
    </row>
    <row r="202" spans="1:36" x14ac:dyDescent="0.2">
      <c r="A202" t="str">
        <f>'WHL Raw'!B202</f>
        <v>Erik Gardiner</v>
      </c>
      <c r="B202" t="s">
        <v>1750</v>
      </c>
      <c r="C202" t="str">
        <f>'WHL Raw'!C202</f>
        <v>LW</v>
      </c>
      <c r="D202" t="str">
        <f t="shared" si="12"/>
        <v>F</v>
      </c>
      <c r="E202" t="str">
        <f>IF(ISNUMBER(SEARCH("/",'WHL Raw'!D202))=TRUE,"Multiple",'WHL Raw'!D202)</f>
        <v>KEL</v>
      </c>
      <c r="F202" s="2">
        <f ca="1">ROUNDDOWN('WHL Raw'!E202+((TODAY()-42993)/365),0)</f>
        <v>19</v>
      </c>
      <c r="G202">
        <f>'WHL Raw'!F202</f>
        <v>31</v>
      </c>
      <c r="H202" s="1">
        <f>'WHL Raw'!R202</f>
        <v>11.71</v>
      </c>
      <c r="I202" s="1">
        <f>'WHL Raw'!Q202</f>
        <v>362.97</v>
      </c>
      <c r="J202">
        <f>'WHL Raw'!AD202</f>
        <v>16</v>
      </c>
      <c r="K202">
        <f>'WHL Raw'!AE202</f>
        <v>20</v>
      </c>
      <c r="L202" s="1">
        <f t="shared" si="13"/>
        <v>2.6448466815439291</v>
      </c>
      <c r="M202" s="1">
        <f t="shared" si="14"/>
        <v>3.3060583519299116</v>
      </c>
      <c r="V202">
        <f>'WHL Raw'!J202</f>
        <v>10</v>
      </c>
      <c r="W202" s="1">
        <f t="shared" si="15"/>
        <v>1.6530291759649558</v>
      </c>
      <c r="AG202">
        <f>'WHL Raw'!X202</f>
        <v>14.32</v>
      </c>
      <c r="AH202">
        <f>'WHL Raw'!Y202</f>
        <v>13.5</v>
      </c>
      <c r="AI202">
        <f>'WHL Raw'!Z202</f>
        <v>51.02</v>
      </c>
      <c r="AJ202">
        <f>'WHL Raw'!AA202</f>
        <v>48.24</v>
      </c>
    </row>
    <row r="203" spans="1:36" x14ac:dyDescent="0.2">
      <c r="A203" t="str">
        <f>'WHL Raw'!B203</f>
        <v>Erik Miller</v>
      </c>
      <c r="B203" t="s">
        <v>1750</v>
      </c>
      <c r="C203" t="str">
        <f>'WHL Raw'!C203</f>
        <v>RW</v>
      </c>
      <c r="D203" t="str">
        <f t="shared" si="12"/>
        <v>F</v>
      </c>
      <c r="E203" t="str">
        <f>IF(ISNUMBER(SEARCH("/",'WHL Raw'!D203))=TRUE,"Multiple",'WHL Raw'!D203)</f>
        <v>KAM</v>
      </c>
      <c r="F203" s="2">
        <f ca="1">ROUNDDOWN('WHL Raw'!E203+((TODAY()-42993)/365),0)</f>
        <v>19</v>
      </c>
      <c r="G203">
        <f>'WHL Raw'!F203</f>
        <v>7</v>
      </c>
      <c r="H203" s="1">
        <f>'WHL Raw'!R203</f>
        <v>11.42</v>
      </c>
      <c r="I203" s="1">
        <f>'WHL Raw'!Q203</f>
        <v>79.91</v>
      </c>
      <c r="J203">
        <f>'WHL Raw'!AD203</f>
        <v>2</v>
      </c>
      <c r="K203">
        <f>'WHL Raw'!AE203</f>
        <v>6</v>
      </c>
      <c r="L203" s="1">
        <f t="shared" si="13"/>
        <v>1.5016894005756476</v>
      </c>
      <c r="M203" s="1">
        <f t="shared" si="14"/>
        <v>4.5050682017269423</v>
      </c>
      <c r="V203">
        <f>'WHL Raw'!J203</f>
        <v>0</v>
      </c>
      <c r="W203" s="1">
        <f t="shared" si="15"/>
        <v>0</v>
      </c>
      <c r="AG203">
        <f>'WHL Raw'!X203</f>
        <v>14.51</v>
      </c>
      <c r="AH203">
        <f>'WHL Raw'!Y203</f>
        <v>13.53</v>
      </c>
      <c r="AI203">
        <f>'WHL Raw'!Z203</f>
        <v>50.83</v>
      </c>
      <c r="AJ203">
        <f>'WHL Raw'!AA203</f>
        <v>51.86</v>
      </c>
    </row>
    <row r="204" spans="1:36" x14ac:dyDescent="0.2">
      <c r="A204" t="str">
        <f>'WHL Raw'!B204</f>
        <v>Ethan Browne</v>
      </c>
      <c r="B204" t="s">
        <v>1750</v>
      </c>
      <c r="C204" t="str">
        <f>'WHL Raw'!C204</f>
        <v>C</v>
      </c>
      <c r="D204" t="str">
        <f t="shared" si="12"/>
        <v>F</v>
      </c>
      <c r="E204" t="str">
        <f>IF(ISNUMBER(SEARCH("/",'WHL Raw'!D204))=TRUE,"Multiple",'WHL Raw'!D204)</f>
        <v>Multiple</v>
      </c>
      <c r="F204" s="2">
        <f ca="1">ROUNDDOWN('WHL Raw'!E204+((TODAY()-42993)/365),0)</f>
        <v>17</v>
      </c>
      <c r="G204">
        <f>'WHL Raw'!F204</f>
        <v>38</v>
      </c>
      <c r="H204" s="1">
        <f>'WHL Raw'!R204</f>
        <v>9.8000000000000007</v>
      </c>
      <c r="I204" s="1">
        <f>'WHL Raw'!Q204</f>
        <v>372.46</v>
      </c>
      <c r="J204">
        <f>'WHL Raw'!AD204</f>
        <v>12</v>
      </c>
      <c r="K204">
        <f>'WHL Raw'!AE204</f>
        <v>20</v>
      </c>
      <c r="L204" s="1">
        <f t="shared" si="13"/>
        <v>1.9330934865488911</v>
      </c>
      <c r="M204" s="1">
        <f t="shared" si="14"/>
        <v>3.2218224775814854</v>
      </c>
      <c r="V204">
        <f>'WHL Raw'!J204</f>
        <v>8</v>
      </c>
      <c r="W204" s="1">
        <f t="shared" si="15"/>
        <v>1.2887289910325943</v>
      </c>
      <c r="AG204">
        <f>'WHL Raw'!X204</f>
        <v>12.56</v>
      </c>
      <c r="AH204">
        <f>'WHL Raw'!Y204</f>
        <v>12.98</v>
      </c>
      <c r="AI204">
        <f>'WHL Raw'!Z204</f>
        <v>41.59</v>
      </c>
      <c r="AJ204">
        <f>'WHL Raw'!AA204</f>
        <v>49.82</v>
      </c>
    </row>
    <row r="205" spans="1:36" x14ac:dyDescent="0.2">
      <c r="A205" t="str">
        <f>'WHL Raw'!B205</f>
        <v>Ethan Cap</v>
      </c>
      <c r="B205" t="s">
        <v>1750</v>
      </c>
      <c r="C205" t="str">
        <f>'WHL Raw'!C205</f>
        <v>D</v>
      </c>
      <c r="D205" t="str">
        <f t="shared" si="12"/>
        <v>D</v>
      </c>
      <c r="E205" t="str">
        <f>IF(ISNUMBER(SEARCH("/",'WHL Raw'!D205))=TRUE,"Multiple",'WHL Raw'!D205)</f>
        <v>EDM</v>
      </c>
      <c r="F205" s="2">
        <f ca="1">ROUNDDOWN('WHL Raw'!E205+((TODAY()-42993)/365),0)</f>
        <v>18</v>
      </c>
      <c r="G205">
        <f>'WHL Raw'!F205</f>
        <v>72</v>
      </c>
      <c r="H205" s="1">
        <f>'WHL Raw'!R205</f>
        <v>14.89</v>
      </c>
      <c r="I205" s="1">
        <f>'WHL Raw'!Q205</f>
        <v>1072.3699999999999</v>
      </c>
      <c r="J205">
        <f>'WHL Raw'!AD205</f>
        <v>39</v>
      </c>
      <c r="K205">
        <f>'WHL Raw'!AE205</f>
        <v>72</v>
      </c>
      <c r="L205" s="1">
        <f t="shared" si="13"/>
        <v>2.1820826766880836</v>
      </c>
      <c r="M205" s="1">
        <f t="shared" si="14"/>
        <v>4.0284603261933851</v>
      </c>
      <c r="V205">
        <f>'WHL Raw'!J205</f>
        <v>5</v>
      </c>
      <c r="W205" s="1">
        <f t="shared" si="15"/>
        <v>0.2797541893189851</v>
      </c>
      <c r="AG205">
        <f>'WHL Raw'!X205</f>
        <v>13.23</v>
      </c>
      <c r="AH205">
        <f>'WHL Raw'!Y205</f>
        <v>14.09</v>
      </c>
      <c r="AI205">
        <f>'WHL Raw'!Z205</f>
        <v>39.479999999999997</v>
      </c>
      <c r="AJ205">
        <f>'WHL Raw'!AA205</f>
        <v>50.85</v>
      </c>
    </row>
    <row r="206" spans="1:36" x14ac:dyDescent="0.2">
      <c r="A206" t="str">
        <f>'WHL Raw'!B206</f>
        <v>Ethan Mack</v>
      </c>
      <c r="B206" t="s">
        <v>1750</v>
      </c>
      <c r="C206" t="str">
        <f>'WHL Raw'!C206</f>
        <v>RW</v>
      </c>
      <c r="D206" t="str">
        <f t="shared" si="12"/>
        <v>F</v>
      </c>
      <c r="E206" t="str">
        <f>IF(ISNUMBER(SEARCH("/",'WHL Raw'!D206))=TRUE,"Multiple",'WHL Raw'!D206)</f>
        <v>SAS</v>
      </c>
      <c r="F206" s="2">
        <f ca="1">ROUNDDOWN('WHL Raw'!E206+((TODAY()-42993)/365),0)</f>
        <v>2017</v>
      </c>
      <c r="G206">
        <f>'WHL Raw'!F206</f>
        <v>3</v>
      </c>
      <c r="H206" s="1">
        <f>'WHL Raw'!R206</f>
        <v>9.98</v>
      </c>
      <c r="I206" s="1">
        <f>'WHL Raw'!Q206</f>
        <v>29.94</v>
      </c>
      <c r="J206">
        <f>'WHL Raw'!AD206</f>
        <v>0</v>
      </c>
      <c r="K206">
        <f>'WHL Raw'!AE206</f>
        <v>1</v>
      </c>
      <c r="L206" s="1">
        <f t="shared" si="13"/>
        <v>0</v>
      </c>
      <c r="M206" s="1">
        <f t="shared" si="14"/>
        <v>2.0040080160320639</v>
      </c>
      <c r="V206">
        <f>'WHL Raw'!J206</f>
        <v>0</v>
      </c>
      <c r="W206" s="1">
        <f t="shared" si="15"/>
        <v>0</v>
      </c>
      <c r="AG206">
        <f>'WHL Raw'!X206</f>
        <v>10.65</v>
      </c>
      <c r="AH206">
        <f>'WHL Raw'!Y206</f>
        <v>12.43</v>
      </c>
      <c r="AI206">
        <f>'WHL Raw'!Z206</f>
        <v>44.2</v>
      </c>
      <c r="AJ206">
        <f>'WHL Raw'!AA206</f>
        <v>45.84</v>
      </c>
    </row>
    <row r="207" spans="1:36" x14ac:dyDescent="0.2">
      <c r="A207" t="str">
        <f>'WHL Raw'!B207</f>
        <v>Ethan McIndoe</v>
      </c>
      <c r="B207" t="s">
        <v>1750</v>
      </c>
      <c r="C207" t="str">
        <f>'WHL Raw'!C207</f>
        <v>LW</v>
      </c>
      <c r="D207" t="str">
        <f t="shared" si="12"/>
        <v>F</v>
      </c>
      <c r="E207" t="str">
        <f>IF(ISNUMBER(SEARCH("/",'WHL Raw'!D207))=TRUE,"Multiple",'WHL Raw'!D207)</f>
        <v>SPO</v>
      </c>
      <c r="F207" s="2">
        <f ca="1">ROUNDDOWN('WHL Raw'!E207+((TODAY()-42993)/365),0)</f>
        <v>18</v>
      </c>
      <c r="G207">
        <f>'WHL Raw'!F207</f>
        <v>71</v>
      </c>
      <c r="H207" s="1">
        <f>'WHL Raw'!R207</f>
        <v>13.87</v>
      </c>
      <c r="I207" s="1">
        <f>'WHL Raw'!Q207</f>
        <v>984.45</v>
      </c>
      <c r="J207">
        <f>'WHL Raw'!AD207</f>
        <v>54</v>
      </c>
      <c r="K207">
        <f>'WHL Raw'!AE207</f>
        <v>51</v>
      </c>
      <c r="L207" s="1">
        <f t="shared" si="13"/>
        <v>3.2911778150236173</v>
      </c>
      <c r="M207" s="1">
        <f t="shared" si="14"/>
        <v>3.1083346030778602</v>
      </c>
      <c r="V207">
        <f>'WHL Raw'!J207</f>
        <v>25</v>
      </c>
      <c r="W207" s="1">
        <f t="shared" si="15"/>
        <v>1.5236934328813041</v>
      </c>
      <c r="AG207">
        <f>'WHL Raw'!X207</f>
        <v>14.52</v>
      </c>
      <c r="AH207">
        <f>'WHL Raw'!Y207</f>
        <v>14.13</v>
      </c>
      <c r="AI207">
        <f>'WHL Raw'!Z207</f>
        <v>54.22</v>
      </c>
      <c r="AJ207">
        <f>'WHL Raw'!AA207</f>
        <v>51.38</v>
      </c>
    </row>
    <row r="208" spans="1:36" x14ac:dyDescent="0.2">
      <c r="A208" t="str">
        <f>'WHL Raw'!B208</f>
        <v>Ethan O'Rourke</v>
      </c>
      <c r="B208" t="s">
        <v>1750</v>
      </c>
      <c r="C208" t="str">
        <f>'WHL Raw'!C208</f>
        <v>RW</v>
      </c>
      <c r="D208" t="str">
        <f t="shared" si="12"/>
        <v>F</v>
      </c>
      <c r="E208" t="str">
        <f>IF(ISNUMBER(SEARCH("/",'WHL Raw'!D208))=TRUE,"Multiple",'WHL Raw'!D208)</f>
        <v>Multiple</v>
      </c>
      <c r="F208" s="2">
        <f ca="1">ROUNDDOWN('WHL Raw'!E208+((TODAY()-42993)/365),0)</f>
        <v>19</v>
      </c>
      <c r="G208">
        <f>'WHL Raw'!F208</f>
        <v>66</v>
      </c>
      <c r="H208" s="1">
        <f>'WHL Raw'!R208</f>
        <v>10</v>
      </c>
      <c r="I208" s="1">
        <f>'WHL Raw'!Q208</f>
        <v>660.08</v>
      </c>
      <c r="J208">
        <f>'WHL Raw'!AD208</f>
        <v>23</v>
      </c>
      <c r="K208">
        <f>'WHL Raw'!AE208</f>
        <v>22</v>
      </c>
      <c r="L208" s="1">
        <f t="shared" si="13"/>
        <v>2.0906556780996239</v>
      </c>
      <c r="M208" s="1">
        <f t="shared" si="14"/>
        <v>1.9997576051387709</v>
      </c>
      <c r="V208">
        <f>'WHL Raw'!J208</f>
        <v>14</v>
      </c>
      <c r="W208" s="1">
        <f t="shared" si="15"/>
        <v>1.2725730214519451</v>
      </c>
      <c r="AG208">
        <f>'WHL Raw'!X208</f>
        <v>12.89</v>
      </c>
      <c r="AH208">
        <f>'WHL Raw'!Y208</f>
        <v>13.7</v>
      </c>
      <c r="AI208">
        <f>'WHL Raw'!Z208</f>
        <v>46.39</v>
      </c>
      <c r="AJ208">
        <f>'WHL Raw'!AA208</f>
        <v>50.2</v>
      </c>
    </row>
    <row r="209" spans="1:36" x14ac:dyDescent="0.2">
      <c r="A209" t="str">
        <f>'WHL Raw'!B209</f>
        <v>Ethan Regnier</v>
      </c>
      <c r="B209" t="s">
        <v>1750</v>
      </c>
      <c r="C209" t="str">
        <f>'WHL Raw'!C209</f>
        <v>RW</v>
      </c>
      <c r="D209" t="str">
        <f t="shared" si="12"/>
        <v>F</v>
      </c>
      <c r="E209" t="str">
        <f>IF(ISNUMBER(SEARCH("/",'WHL Raw'!D209))=TRUE,"Multiple",'WHL Raw'!D209)</f>
        <v>SC</v>
      </c>
      <c r="F209" s="2">
        <f ca="1">ROUNDDOWN('WHL Raw'!E209+((TODAY()-42993)/365),0)</f>
        <v>17</v>
      </c>
      <c r="G209">
        <f>'WHL Raw'!F209</f>
        <v>56</v>
      </c>
      <c r="H209" s="1">
        <f>'WHL Raw'!R209</f>
        <v>7.93</v>
      </c>
      <c r="I209" s="1">
        <f>'WHL Raw'!Q209</f>
        <v>443.84</v>
      </c>
      <c r="J209">
        <f>'WHL Raw'!AD209</f>
        <v>8</v>
      </c>
      <c r="K209">
        <f>'WHL Raw'!AE209</f>
        <v>16</v>
      </c>
      <c r="L209" s="1">
        <f t="shared" si="13"/>
        <v>1.0814708002883924</v>
      </c>
      <c r="M209" s="1">
        <f t="shared" si="14"/>
        <v>2.1629416005767848</v>
      </c>
      <c r="V209">
        <f>'WHL Raw'!J209</f>
        <v>4</v>
      </c>
      <c r="W209" s="1">
        <f t="shared" si="15"/>
        <v>0.54073540014419619</v>
      </c>
      <c r="AG209">
        <f>'WHL Raw'!X209</f>
        <v>11.49</v>
      </c>
      <c r="AH209">
        <f>'WHL Raw'!Y209</f>
        <v>13.06</v>
      </c>
      <c r="AI209">
        <f>'WHL Raw'!Z209</f>
        <v>46.79</v>
      </c>
      <c r="AJ209">
        <f>'WHL Raw'!AA209</f>
        <v>50.7</v>
      </c>
    </row>
    <row r="210" spans="1:36" x14ac:dyDescent="0.2">
      <c r="A210" t="str">
        <f>'WHL Raw'!B210</f>
        <v>Ethan Rowland</v>
      </c>
      <c r="B210" t="s">
        <v>1750</v>
      </c>
      <c r="C210" t="str">
        <f>'WHL Raw'!C210</f>
        <v>C</v>
      </c>
      <c r="D210" t="str">
        <f t="shared" si="12"/>
        <v>F</v>
      </c>
      <c r="E210" t="str">
        <f>IF(ISNUMBER(SEARCH("/",'WHL Raw'!D210))=TRUE,"Multiple",'WHL Raw'!D210)</f>
        <v>RD</v>
      </c>
      <c r="F210" s="2">
        <f ca="1">ROUNDDOWN('WHL Raw'!E210+((TODAY()-42993)/365),0)</f>
        <v>15</v>
      </c>
      <c r="G210">
        <f>'WHL Raw'!F210</f>
        <v>3</v>
      </c>
      <c r="H210" s="1">
        <f>'WHL Raw'!R210</f>
        <v>9.2899999999999991</v>
      </c>
      <c r="I210" s="1">
        <f>'WHL Raw'!Q210</f>
        <v>27.87</v>
      </c>
      <c r="J210">
        <f>'WHL Raw'!AD210</f>
        <v>0</v>
      </c>
      <c r="K210">
        <f>'WHL Raw'!AE210</f>
        <v>2</v>
      </c>
      <c r="L210" s="1">
        <f t="shared" si="13"/>
        <v>0</v>
      </c>
      <c r="M210" s="1">
        <f t="shared" si="14"/>
        <v>4.3057050592034445</v>
      </c>
      <c r="V210">
        <f>'WHL Raw'!J210</f>
        <v>0</v>
      </c>
      <c r="W210" s="1">
        <f t="shared" si="15"/>
        <v>0</v>
      </c>
      <c r="AG210">
        <f>'WHL Raw'!X210</f>
        <v>11.65</v>
      </c>
      <c r="AH210">
        <f>'WHL Raw'!Y210</f>
        <v>12.36</v>
      </c>
      <c r="AI210">
        <f>'WHL Raw'!Z210</f>
        <v>41.7</v>
      </c>
      <c r="AJ210">
        <f>'WHL Raw'!AA210</f>
        <v>47.74</v>
      </c>
    </row>
    <row r="211" spans="1:36" x14ac:dyDescent="0.2">
      <c r="A211" t="str">
        <f>'WHL Raw'!B211</f>
        <v>Ethan Sakowich</v>
      </c>
      <c r="B211" t="s">
        <v>1750</v>
      </c>
      <c r="C211" t="str">
        <f>'WHL Raw'!C211</f>
        <v>D</v>
      </c>
      <c r="D211" t="str">
        <f t="shared" si="12"/>
        <v>D</v>
      </c>
      <c r="E211" t="str">
        <f>IF(ISNUMBER(SEARCH("/",'WHL Raw'!D211))=TRUE,"Multiple",'WHL Raw'!D211)</f>
        <v>RD</v>
      </c>
      <c r="F211" s="2">
        <f ca="1">ROUNDDOWN('WHL Raw'!E211+((TODAY()-42993)/365),0)</f>
        <v>19</v>
      </c>
      <c r="G211">
        <f>'WHL Raw'!F211</f>
        <v>72</v>
      </c>
      <c r="H211" s="1">
        <f>'WHL Raw'!R211</f>
        <v>14.84</v>
      </c>
      <c r="I211" s="1">
        <f>'WHL Raw'!Q211</f>
        <v>1068.1500000000001</v>
      </c>
      <c r="J211">
        <f>'WHL Raw'!AD211</f>
        <v>44</v>
      </c>
      <c r="K211">
        <f>'WHL Raw'!AE211</f>
        <v>53</v>
      </c>
      <c r="L211" s="1">
        <f t="shared" si="13"/>
        <v>2.471562982727145</v>
      </c>
      <c r="M211" s="1">
        <f t="shared" si="14"/>
        <v>2.977109956466788</v>
      </c>
      <c r="V211">
        <f>'WHL Raw'!J211</f>
        <v>4</v>
      </c>
      <c r="W211" s="1">
        <f t="shared" si="15"/>
        <v>0.22468754388428588</v>
      </c>
      <c r="AG211">
        <f>'WHL Raw'!X211</f>
        <v>13.06</v>
      </c>
      <c r="AH211">
        <f>'WHL Raw'!Y211</f>
        <v>13.42</v>
      </c>
      <c r="AI211">
        <f>'WHL Raw'!Z211</f>
        <v>46.57</v>
      </c>
      <c r="AJ211">
        <f>'WHL Raw'!AA211</f>
        <v>48.23</v>
      </c>
    </row>
    <row r="212" spans="1:36" x14ac:dyDescent="0.2">
      <c r="A212" t="str">
        <f>'WHL Raw'!B212</f>
        <v>Evan Fiala</v>
      </c>
      <c r="B212" t="s">
        <v>1750</v>
      </c>
      <c r="C212" t="str">
        <f>'WHL Raw'!C212</f>
        <v>D</v>
      </c>
      <c r="D212" t="str">
        <f t="shared" si="12"/>
        <v>D</v>
      </c>
      <c r="E212" t="str">
        <f>IF(ISNUMBER(SEARCH("/",'WHL Raw'!D212))=TRUE,"Multiple",'WHL Raw'!D212)</f>
        <v>SAS</v>
      </c>
      <c r="F212" s="2">
        <f ca="1">ROUNDDOWN('WHL Raw'!E212+((TODAY()-42993)/365),0)</f>
        <v>20</v>
      </c>
      <c r="G212">
        <f>'WHL Raw'!F212</f>
        <v>71</v>
      </c>
      <c r="H212" s="1">
        <f>'WHL Raw'!R212</f>
        <v>15.67</v>
      </c>
      <c r="I212" s="1">
        <f>'WHL Raw'!Q212</f>
        <v>1112.78</v>
      </c>
      <c r="J212">
        <f>'WHL Raw'!AD212</f>
        <v>59</v>
      </c>
      <c r="K212">
        <f>'WHL Raw'!AE212</f>
        <v>66</v>
      </c>
      <c r="L212" s="1">
        <f t="shared" si="13"/>
        <v>3.1812218048491165</v>
      </c>
      <c r="M212" s="1">
        <f t="shared" si="14"/>
        <v>3.5586549003396897</v>
      </c>
      <c r="V212">
        <f>'WHL Raw'!J212</f>
        <v>9</v>
      </c>
      <c r="W212" s="1">
        <f t="shared" si="15"/>
        <v>0.48527112277359402</v>
      </c>
      <c r="AG212">
        <f>'WHL Raw'!X212</f>
        <v>13.25</v>
      </c>
      <c r="AH212">
        <f>'WHL Raw'!Y212</f>
        <v>13.99</v>
      </c>
      <c r="AI212">
        <f>'WHL Raw'!Z212</f>
        <v>47.82</v>
      </c>
      <c r="AJ212">
        <f>'WHL Raw'!AA212</f>
        <v>50.61</v>
      </c>
    </row>
    <row r="213" spans="1:36" x14ac:dyDescent="0.2">
      <c r="A213" t="str">
        <f>'WHL Raw'!B213</f>
        <v>Evan Patrician</v>
      </c>
      <c r="B213" t="s">
        <v>1750</v>
      </c>
      <c r="C213" t="str">
        <f>'WHL Raw'!C213</f>
        <v>C</v>
      </c>
      <c r="D213" t="str">
        <f t="shared" si="12"/>
        <v>F</v>
      </c>
      <c r="E213" t="str">
        <f>IF(ISNUMBER(SEARCH("/",'WHL Raw'!D213))=TRUE,"Multiple",'WHL Raw'!D213)</f>
        <v>VAN</v>
      </c>
      <c r="F213" s="2">
        <f ca="1">ROUNDDOWN('WHL Raw'!E213+((TODAY()-42993)/365),0)</f>
        <v>17</v>
      </c>
      <c r="G213">
        <f>'WHL Raw'!F213</f>
        <v>4</v>
      </c>
      <c r="H213" s="1">
        <f>'WHL Raw'!R213</f>
        <v>7.05</v>
      </c>
      <c r="I213" s="1">
        <f>'WHL Raw'!Q213</f>
        <v>28.2</v>
      </c>
      <c r="J213">
        <f>'WHL Raw'!AD213</f>
        <v>0</v>
      </c>
      <c r="K213">
        <f>'WHL Raw'!AE213</f>
        <v>1</v>
      </c>
      <c r="L213" s="1">
        <f t="shared" si="13"/>
        <v>0</v>
      </c>
      <c r="M213" s="1">
        <f t="shared" si="14"/>
        <v>2.1276595744680851</v>
      </c>
      <c r="V213">
        <f>'WHL Raw'!J213</f>
        <v>0</v>
      </c>
      <c r="W213" s="1">
        <f t="shared" si="15"/>
        <v>0</v>
      </c>
      <c r="AG213">
        <f>'WHL Raw'!X213</f>
        <v>14.24</v>
      </c>
      <c r="AH213">
        <f>'WHL Raw'!Y213</f>
        <v>12.84</v>
      </c>
      <c r="AI213">
        <f>'WHL Raw'!Z213</f>
        <v>48.48</v>
      </c>
      <c r="AJ213">
        <f>'WHL Raw'!AA213</f>
        <v>48.75</v>
      </c>
    </row>
    <row r="214" spans="1:36" x14ac:dyDescent="0.2">
      <c r="A214" t="str">
        <f>'WHL Raw'!B214</f>
        <v>Evan Weinger</v>
      </c>
      <c r="B214" t="s">
        <v>1750</v>
      </c>
      <c r="C214" t="str">
        <f>'WHL Raw'!C214</f>
        <v>RW</v>
      </c>
      <c r="D214" t="str">
        <f t="shared" si="12"/>
        <v>F</v>
      </c>
      <c r="E214" t="str">
        <f>IF(ISNUMBER(SEARCH("/",'WHL Raw'!D214))=TRUE,"Multiple",'WHL Raw'!D214)</f>
        <v>Multiple</v>
      </c>
      <c r="F214" s="2">
        <f ca="1">ROUNDDOWN('WHL Raw'!E214+((TODAY()-42993)/365),0)</f>
        <v>21</v>
      </c>
      <c r="G214">
        <f>'WHL Raw'!F214</f>
        <v>65</v>
      </c>
      <c r="H214" s="1">
        <f>'WHL Raw'!R214</f>
        <v>14.63</v>
      </c>
      <c r="I214" s="1">
        <f>'WHL Raw'!Q214</f>
        <v>950.75</v>
      </c>
      <c r="J214">
        <f>'WHL Raw'!AD214</f>
        <v>50</v>
      </c>
      <c r="K214">
        <f>'WHL Raw'!AE214</f>
        <v>47</v>
      </c>
      <c r="L214" s="1">
        <f t="shared" si="13"/>
        <v>3.1554036287141733</v>
      </c>
      <c r="M214" s="1">
        <f t="shared" si="14"/>
        <v>2.9660794109913224</v>
      </c>
      <c r="V214">
        <f>'WHL Raw'!J214</f>
        <v>39</v>
      </c>
      <c r="W214" s="1">
        <f t="shared" si="15"/>
        <v>2.4612148303970551</v>
      </c>
      <c r="AG214">
        <f>'WHL Raw'!X214</f>
        <v>15.05</v>
      </c>
      <c r="AH214">
        <f>'WHL Raw'!Y214</f>
        <v>14.35</v>
      </c>
      <c r="AI214">
        <f>'WHL Raw'!Z214</f>
        <v>51.51</v>
      </c>
      <c r="AJ214">
        <f>'WHL Raw'!AA214</f>
        <v>51.71</v>
      </c>
    </row>
    <row r="215" spans="1:36" x14ac:dyDescent="0.2">
      <c r="A215" t="str">
        <f>'WHL Raw'!B215</f>
        <v>Fedor Rudakov</v>
      </c>
      <c r="B215" t="s">
        <v>1750</v>
      </c>
      <c r="C215" t="str">
        <f>'WHL Raw'!C215</f>
        <v>D</v>
      </c>
      <c r="D215" t="str">
        <f t="shared" si="12"/>
        <v>D</v>
      </c>
      <c r="E215" t="str">
        <f>IF(ISNUMBER(SEARCH("/",'WHL Raw'!D215))=TRUE,"Multiple",'WHL Raw'!D215)</f>
        <v>EDM</v>
      </c>
      <c r="F215" s="2">
        <f ca="1">ROUNDDOWN('WHL Raw'!E215+((TODAY()-42993)/365),0)</f>
        <v>19</v>
      </c>
      <c r="G215">
        <f>'WHL Raw'!F215</f>
        <v>11</v>
      </c>
      <c r="H215" s="1">
        <f>'WHL Raw'!R215</f>
        <v>11.17</v>
      </c>
      <c r="I215" s="1">
        <f>'WHL Raw'!Q215</f>
        <v>122.83</v>
      </c>
      <c r="J215">
        <f>'WHL Raw'!AD215</f>
        <v>4</v>
      </c>
      <c r="K215">
        <f>'WHL Raw'!AE215</f>
        <v>7</v>
      </c>
      <c r="L215" s="1">
        <f t="shared" si="13"/>
        <v>1.953920052104535</v>
      </c>
      <c r="M215" s="1">
        <f t="shared" si="14"/>
        <v>3.419360091182936</v>
      </c>
      <c r="V215">
        <f>'WHL Raw'!J215</f>
        <v>1</v>
      </c>
      <c r="W215" s="1">
        <f t="shared" si="15"/>
        <v>0.48848001302613375</v>
      </c>
      <c r="AG215">
        <f>'WHL Raw'!X215</f>
        <v>12.7</v>
      </c>
      <c r="AH215">
        <f>'WHL Raw'!Y215</f>
        <v>13.57</v>
      </c>
      <c r="AI215">
        <f>'WHL Raw'!Z215</f>
        <v>39.99</v>
      </c>
      <c r="AJ215">
        <f>'WHL Raw'!AA215</f>
        <v>54.39</v>
      </c>
    </row>
    <row r="216" spans="1:36" x14ac:dyDescent="0.2">
      <c r="A216" t="str">
        <f>'WHL Raw'!B216</f>
        <v>Filip Kral</v>
      </c>
      <c r="B216" t="s">
        <v>1750</v>
      </c>
      <c r="C216" t="str">
        <f>'WHL Raw'!C216</f>
        <v>D</v>
      </c>
      <c r="D216" t="str">
        <f t="shared" si="12"/>
        <v>D</v>
      </c>
      <c r="E216" t="str">
        <f>IF(ISNUMBER(SEARCH("/",'WHL Raw'!D216))=TRUE,"Multiple",'WHL Raw'!D216)</f>
        <v>SPO</v>
      </c>
      <c r="F216" s="2">
        <f ca="1">ROUNDDOWN('WHL Raw'!E216+((TODAY()-42993)/365),0)</f>
        <v>18</v>
      </c>
      <c r="G216">
        <f>'WHL Raw'!F216</f>
        <v>54</v>
      </c>
      <c r="H216" s="1">
        <f>'WHL Raw'!R216</f>
        <v>15.57</v>
      </c>
      <c r="I216" s="1">
        <f>'WHL Raw'!Q216</f>
        <v>840.93</v>
      </c>
      <c r="J216">
        <f>'WHL Raw'!AD216</f>
        <v>51</v>
      </c>
      <c r="K216">
        <f>'WHL Raw'!AE216</f>
        <v>41</v>
      </c>
      <c r="L216" s="1">
        <f t="shared" si="13"/>
        <v>3.6388284399414936</v>
      </c>
      <c r="M216" s="1">
        <f t="shared" si="14"/>
        <v>2.9253326674039455</v>
      </c>
      <c r="V216">
        <f>'WHL Raw'!J216</f>
        <v>14</v>
      </c>
      <c r="W216" s="1">
        <f t="shared" si="15"/>
        <v>0.99889408155256687</v>
      </c>
      <c r="AG216">
        <f>'WHL Raw'!X216</f>
        <v>13.73</v>
      </c>
      <c r="AH216">
        <f>'WHL Raw'!Y216</f>
        <v>13.82</v>
      </c>
      <c r="AI216">
        <f>'WHL Raw'!Z216</f>
        <v>54.22</v>
      </c>
      <c r="AJ216">
        <f>'WHL Raw'!AA216</f>
        <v>49.97</v>
      </c>
    </row>
    <row r="217" spans="1:36" x14ac:dyDescent="0.2">
      <c r="A217" t="str">
        <f>'WHL Raw'!B217</f>
        <v>Gage Goncalves</v>
      </c>
      <c r="B217" t="s">
        <v>1750</v>
      </c>
      <c r="C217" t="str">
        <f>'WHL Raw'!C217</f>
        <v>C</v>
      </c>
      <c r="D217" t="str">
        <f t="shared" si="12"/>
        <v>F</v>
      </c>
      <c r="E217" t="str">
        <f>IF(ISNUMBER(SEARCH("/",'WHL Raw'!D217))=TRUE,"Multiple",'WHL Raw'!D217)</f>
        <v>EVT</v>
      </c>
      <c r="F217" s="2">
        <f ca="1">ROUNDDOWN('WHL Raw'!E217+((TODAY()-42993)/365),0)</f>
        <v>17</v>
      </c>
      <c r="G217">
        <f>'WHL Raw'!F217</f>
        <v>1</v>
      </c>
      <c r="H217" s="1">
        <f>'WHL Raw'!R217</f>
        <v>0</v>
      </c>
      <c r="I217" s="1">
        <f>'WHL Raw'!Q217</f>
        <v>0</v>
      </c>
      <c r="J217">
        <f>'WHL Raw'!AD217</f>
        <v>0</v>
      </c>
      <c r="K217">
        <f>'WHL Raw'!AE217</f>
        <v>0</v>
      </c>
      <c r="L217" s="1" t="e">
        <f t="shared" si="13"/>
        <v>#DIV/0!</v>
      </c>
      <c r="M217" s="1" t="e">
        <f t="shared" si="14"/>
        <v>#DIV/0!</v>
      </c>
      <c r="V217">
        <f>'WHL Raw'!J217</f>
        <v>0</v>
      </c>
      <c r="W217" s="1" t="e">
        <f t="shared" si="15"/>
        <v>#DIV/0!</v>
      </c>
      <c r="AG217">
        <f>'WHL Raw'!X217</f>
        <v>0</v>
      </c>
      <c r="AH217">
        <f>'WHL Raw'!Y217</f>
        <v>0</v>
      </c>
      <c r="AI217">
        <f>'WHL Raw'!Z217</f>
        <v>0</v>
      </c>
      <c r="AJ217">
        <f>'WHL Raw'!AA217</f>
        <v>0</v>
      </c>
    </row>
    <row r="218" spans="1:36" x14ac:dyDescent="0.2">
      <c r="A218" t="str">
        <f>'WHL Raw'!B218</f>
        <v>Gage Ramsay</v>
      </c>
      <c r="B218" t="s">
        <v>1750</v>
      </c>
      <c r="C218" t="str">
        <f>'WHL Raw'!C218</f>
        <v>C</v>
      </c>
      <c r="D218" t="str">
        <f t="shared" si="12"/>
        <v>F</v>
      </c>
      <c r="E218" t="str">
        <f>IF(ISNUMBER(SEARCH("/",'WHL Raw'!D218))=TRUE,"Multiple",'WHL Raw'!D218)</f>
        <v>SAS</v>
      </c>
      <c r="F218" s="2">
        <f ca="1">ROUNDDOWN('WHL Raw'!E218+((TODAY()-42993)/365),0)</f>
        <v>19</v>
      </c>
      <c r="G218">
        <f>'WHL Raw'!F218</f>
        <v>63</v>
      </c>
      <c r="H218" s="1">
        <f>'WHL Raw'!R218</f>
        <v>11.77</v>
      </c>
      <c r="I218" s="1">
        <f>'WHL Raw'!Q218</f>
        <v>741.26</v>
      </c>
      <c r="J218">
        <f>'WHL Raw'!AD218</f>
        <v>31</v>
      </c>
      <c r="K218">
        <f>'WHL Raw'!AE218</f>
        <v>43</v>
      </c>
      <c r="L218" s="1">
        <f t="shared" si="13"/>
        <v>2.5092410220435477</v>
      </c>
      <c r="M218" s="1">
        <f t="shared" si="14"/>
        <v>3.4805601273507274</v>
      </c>
      <c r="V218">
        <f>'WHL Raw'!J218</f>
        <v>17</v>
      </c>
      <c r="W218" s="1">
        <f t="shared" si="15"/>
        <v>1.3760353991851713</v>
      </c>
      <c r="AG218">
        <f>'WHL Raw'!X218</f>
        <v>13.63</v>
      </c>
      <c r="AH218">
        <f>'WHL Raw'!Y218</f>
        <v>13.78</v>
      </c>
      <c r="AI218">
        <f>'WHL Raw'!Z218</f>
        <v>47.47</v>
      </c>
      <c r="AJ218">
        <f>'WHL Raw'!AA218</f>
        <v>50.77</v>
      </c>
    </row>
    <row r="219" spans="1:36" x14ac:dyDescent="0.2">
      <c r="A219" t="str">
        <f>'WHL Raw'!B219</f>
        <v>Garrett Pilon</v>
      </c>
      <c r="B219" t="s">
        <v>1750</v>
      </c>
      <c r="C219" t="str">
        <f>'WHL Raw'!C219</f>
        <v>C</v>
      </c>
      <c r="D219" t="str">
        <f t="shared" si="12"/>
        <v>F</v>
      </c>
      <c r="E219" t="str">
        <f>IF(ISNUMBER(SEARCH("/",'WHL Raw'!D219))=TRUE,"Multiple",'WHL Raw'!D219)</f>
        <v>Multiple</v>
      </c>
      <c r="F219" s="2">
        <f ca="1">ROUNDDOWN('WHL Raw'!E219+((TODAY()-42993)/365),0)</f>
        <v>20</v>
      </c>
      <c r="G219">
        <f>'WHL Raw'!F219</f>
        <v>69</v>
      </c>
      <c r="H219" s="1">
        <f>'WHL Raw'!R219</f>
        <v>15.31</v>
      </c>
      <c r="I219" s="1">
        <f>'WHL Raw'!Q219</f>
        <v>1056.6099999999999</v>
      </c>
      <c r="J219">
        <f>'WHL Raw'!AD219</f>
        <v>56</v>
      </c>
      <c r="K219">
        <f>'WHL Raw'!AE219</f>
        <v>38</v>
      </c>
      <c r="L219" s="1">
        <f t="shared" si="13"/>
        <v>3.1799812608247136</v>
      </c>
      <c r="M219" s="1">
        <f t="shared" si="14"/>
        <v>2.1578444269881984</v>
      </c>
      <c r="V219">
        <f>'WHL Raw'!J219</f>
        <v>38</v>
      </c>
      <c r="W219" s="1">
        <f t="shared" si="15"/>
        <v>2.1578444269881984</v>
      </c>
      <c r="AG219">
        <f>'WHL Raw'!X219</f>
        <v>14.27</v>
      </c>
      <c r="AH219">
        <f>'WHL Raw'!Y219</f>
        <v>13.87</v>
      </c>
      <c r="AI219">
        <f>'WHL Raw'!Z219</f>
        <v>54.98</v>
      </c>
      <c r="AJ219">
        <f>'WHL Raw'!AA219</f>
        <v>51.21</v>
      </c>
    </row>
    <row r="220" spans="1:36" x14ac:dyDescent="0.2">
      <c r="A220" t="str">
        <f>'WHL Raw'!B220</f>
        <v>Garrett Sambrook</v>
      </c>
      <c r="B220" t="s">
        <v>1750</v>
      </c>
      <c r="C220" t="str">
        <f>'WHL Raw'!C220</f>
        <v>D</v>
      </c>
      <c r="D220" t="str">
        <f t="shared" si="12"/>
        <v>D</v>
      </c>
      <c r="E220" t="str">
        <f>IF(ISNUMBER(SEARCH("/",'WHL Raw'!D220))=TRUE,"Multiple",'WHL Raw'!D220)</f>
        <v>BDN</v>
      </c>
      <c r="F220" s="2">
        <f ca="1">ROUNDDOWN('WHL Raw'!E220+((TODAY()-42993)/365),0)</f>
        <v>18</v>
      </c>
      <c r="G220">
        <f>'WHL Raw'!F220</f>
        <v>13</v>
      </c>
      <c r="H220" s="1">
        <f>'WHL Raw'!R220</f>
        <v>10.92</v>
      </c>
      <c r="I220" s="1">
        <f>'WHL Raw'!Q220</f>
        <v>141.93</v>
      </c>
      <c r="J220">
        <f>'WHL Raw'!AD220</f>
        <v>8</v>
      </c>
      <c r="K220">
        <f>'WHL Raw'!AE220</f>
        <v>5</v>
      </c>
      <c r="L220" s="1">
        <f t="shared" si="13"/>
        <v>3.3819488480236735</v>
      </c>
      <c r="M220" s="1">
        <f t="shared" si="14"/>
        <v>2.113718030014796</v>
      </c>
      <c r="V220">
        <f>'WHL Raw'!J220</f>
        <v>1</v>
      </c>
      <c r="W220" s="1">
        <f t="shared" si="15"/>
        <v>0.42274360600295918</v>
      </c>
      <c r="AG220">
        <f>'WHL Raw'!X220</f>
        <v>12.42</v>
      </c>
      <c r="AH220">
        <f>'WHL Raw'!Y220</f>
        <v>12.45</v>
      </c>
      <c r="AI220">
        <f>'WHL Raw'!Z220</f>
        <v>52.23</v>
      </c>
      <c r="AJ220">
        <f>'WHL Raw'!AA220</f>
        <v>43.89</v>
      </c>
    </row>
    <row r="221" spans="1:36" x14ac:dyDescent="0.2">
      <c r="A221" t="str">
        <f>'WHL Raw'!B221</f>
        <v>Gary Haden</v>
      </c>
      <c r="B221" t="s">
        <v>1750</v>
      </c>
      <c r="C221" t="str">
        <f>'WHL Raw'!C221</f>
        <v>C</v>
      </c>
      <c r="D221" t="str">
        <f t="shared" si="12"/>
        <v>F</v>
      </c>
      <c r="E221" t="str">
        <f>IF(ISNUMBER(SEARCH("/",'WHL Raw'!D221))=TRUE,"Multiple",'WHL Raw'!D221)</f>
        <v>MH</v>
      </c>
      <c r="F221" s="2">
        <f ca="1">ROUNDDOWN('WHL Raw'!E221+((TODAY()-42993)/365),0)</f>
        <v>19</v>
      </c>
      <c r="G221">
        <f>'WHL Raw'!F221</f>
        <v>70</v>
      </c>
      <c r="H221" s="1">
        <f>'WHL Raw'!R221</f>
        <v>12.55</v>
      </c>
      <c r="I221" s="1">
        <f>'WHL Raw'!Q221</f>
        <v>878.56</v>
      </c>
      <c r="J221">
        <f>'WHL Raw'!AD221</f>
        <v>44</v>
      </c>
      <c r="K221">
        <f>'WHL Raw'!AE221</f>
        <v>39</v>
      </c>
      <c r="L221" s="1">
        <f t="shared" si="13"/>
        <v>3.0049171371334911</v>
      </c>
      <c r="M221" s="1">
        <f t="shared" si="14"/>
        <v>2.663449280641049</v>
      </c>
      <c r="V221">
        <f>'WHL Raw'!J221</f>
        <v>30</v>
      </c>
      <c r="W221" s="1">
        <f t="shared" si="15"/>
        <v>2.0488071389546532</v>
      </c>
      <c r="AG221">
        <f>'WHL Raw'!X221</f>
        <v>13.89</v>
      </c>
      <c r="AH221">
        <f>'WHL Raw'!Y221</f>
        <v>13.64</v>
      </c>
      <c r="AI221">
        <f>'WHL Raw'!Z221</f>
        <v>49.8</v>
      </c>
      <c r="AJ221">
        <f>'WHL Raw'!AA221</f>
        <v>49.24</v>
      </c>
    </row>
    <row r="222" spans="1:36" x14ac:dyDescent="0.2">
      <c r="A222" t="str">
        <f>'WHL Raw'!B222</f>
        <v>George King</v>
      </c>
      <c r="B222" t="s">
        <v>1750</v>
      </c>
      <c r="C222" t="str">
        <f>'WHL Raw'!C222</f>
        <v>RW</v>
      </c>
      <c r="D222" t="str">
        <f t="shared" si="12"/>
        <v>F</v>
      </c>
      <c r="E222" t="str">
        <f>IF(ISNUMBER(SEARCH("/",'WHL Raw'!D222))=TRUE,"Multiple",'WHL Raw'!D222)</f>
        <v>Multiple</v>
      </c>
      <c r="F222" s="2">
        <f ca="1">ROUNDDOWN('WHL Raw'!E222+((TODAY()-42993)/365),0)</f>
        <v>19</v>
      </c>
      <c r="G222">
        <f>'WHL Raw'!F222</f>
        <v>23</v>
      </c>
      <c r="H222" s="1">
        <f>'WHL Raw'!R222</f>
        <v>9.5399999999999991</v>
      </c>
      <c r="I222" s="1">
        <f>'WHL Raw'!Q222</f>
        <v>219.4</v>
      </c>
      <c r="J222">
        <f>'WHL Raw'!AD222</f>
        <v>10</v>
      </c>
      <c r="K222">
        <f>'WHL Raw'!AE222</f>
        <v>6</v>
      </c>
      <c r="L222" s="1">
        <f t="shared" si="13"/>
        <v>2.7347310847766635</v>
      </c>
      <c r="M222" s="1">
        <f t="shared" si="14"/>
        <v>1.640838650865998</v>
      </c>
      <c r="V222">
        <f>'WHL Raw'!J222</f>
        <v>3</v>
      </c>
      <c r="W222" s="1">
        <f t="shared" si="15"/>
        <v>0.820419325432999</v>
      </c>
      <c r="AG222">
        <f>'WHL Raw'!X222</f>
        <v>13.57</v>
      </c>
      <c r="AH222">
        <f>'WHL Raw'!Y222</f>
        <v>13.43</v>
      </c>
      <c r="AI222">
        <f>'WHL Raw'!Z222</f>
        <v>50.18</v>
      </c>
      <c r="AJ222">
        <f>'WHL Raw'!AA222</f>
        <v>45.55</v>
      </c>
    </row>
    <row r="223" spans="1:36" x14ac:dyDescent="0.2">
      <c r="A223" t="str">
        <f>'WHL Raw'!B223</f>
        <v>Gianni Fairbrother</v>
      </c>
      <c r="B223" t="s">
        <v>1750</v>
      </c>
      <c r="C223" t="str">
        <f>'WHL Raw'!C223</f>
        <v>D</v>
      </c>
      <c r="D223" t="str">
        <f t="shared" si="12"/>
        <v>D</v>
      </c>
      <c r="E223" t="str">
        <f>IF(ISNUMBER(SEARCH("/",'WHL Raw'!D223))=TRUE,"Multiple",'WHL Raw'!D223)</f>
        <v>EVT</v>
      </c>
      <c r="F223" s="2">
        <f ca="1">ROUNDDOWN('WHL Raw'!E223+((TODAY()-42993)/365),0)</f>
        <v>17</v>
      </c>
      <c r="G223">
        <f>'WHL Raw'!F223</f>
        <v>33</v>
      </c>
      <c r="H223" s="1">
        <f>'WHL Raw'!R223</f>
        <v>12.31</v>
      </c>
      <c r="I223" s="1">
        <f>'WHL Raw'!Q223</f>
        <v>406.21</v>
      </c>
      <c r="J223">
        <f>'WHL Raw'!AD223</f>
        <v>15</v>
      </c>
      <c r="K223">
        <f>'WHL Raw'!AE223</f>
        <v>18</v>
      </c>
      <c r="L223" s="1">
        <f t="shared" si="13"/>
        <v>2.2156027670416782</v>
      </c>
      <c r="M223" s="1">
        <f t="shared" si="14"/>
        <v>2.6587233204500134</v>
      </c>
      <c r="V223">
        <f>'WHL Raw'!J223</f>
        <v>2</v>
      </c>
      <c r="W223" s="1">
        <f t="shared" si="15"/>
        <v>0.29541370227222374</v>
      </c>
      <c r="AG223">
        <f>'WHL Raw'!X223</f>
        <v>13.58</v>
      </c>
      <c r="AH223">
        <f>'WHL Raw'!Y223</f>
        <v>13.66</v>
      </c>
      <c r="AI223">
        <f>'WHL Raw'!Z223</f>
        <v>53.83</v>
      </c>
      <c r="AJ223">
        <f>'WHL Raw'!AA223</f>
        <v>51.81</v>
      </c>
    </row>
    <row r="224" spans="1:36" x14ac:dyDescent="0.2">
      <c r="A224" t="str">
        <f>'WHL Raw'!B224</f>
        <v>Gilian Kohler</v>
      </c>
      <c r="B224" t="s">
        <v>1750</v>
      </c>
      <c r="C224" t="str">
        <f>'WHL Raw'!C224</f>
        <v>LW</v>
      </c>
      <c r="D224" t="str">
        <f t="shared" si="12"/>
        <v>F</v>
      </c>
      <c r="E224" t="str">
        <f>IF(ISNUMBER(SEARCH("/",'WHL Raw'!D224))=TRUE,"Multiple",'WHL Raw'!D224)</f>
        <v>KTN</v>
      </c>
      <c r="F224" s="2">
        <f ca="1">ROUNDDOWN('WHL Raw'!E224+((TODAY()-42993)/365),0)</f>
        <v>17</v>
      </c>
      <c r="G224">
        <f>'WHL Raw'!F224</f>
        <v>55</v>
      </c>
      <c r="H224" s="1">
        <f>'WHL Raw'!R224</f>
        <v>11.26</v>
      </c>
      <c r="I224" s="1">
        <f>'WHL Raw'!Q224</f>
        <v>619.34</v>
      </c>
      <c r="J224">
        <f>'WHL Raw'!AD224</f>
        <v>23</v>
      </c>
      <c r="K224">
        <f>'WHL Raw'!AE224</f>
        <v>30</v>
      </c>
      <c r="L224" s="1">
        <f t="shared" si="13"/>
        <v>2.2281783834404365</v>
      </c>
      <c r="M224" s="1">
        <f t="shared" si="14"/>
        <v>2.9063196305744823</v>
      </c>
      <c r="V224">
        <f>'WHL Raw'!J224</f>
        <v>8</v>
      </c>
      <c r="W224" s="1">
        <f t="shared" si="15"/>
        <v>0.77501856815319536</v>
      </c>
      <c r="AG224">
        <f>'WHL Raw'!X224</f>
        <v>13.81</v>
      </c>
      <c r="AH224">
        <f>'WHL Raw'!Y224</f>
        <v>13.7</v>
      </c>
      <c r="AI224">
        <f>'WHL Raw'!Z224</f>
        <v>43.54</v>
      </c>
      <c r="AJ224">
        <f>'WHL Raw'!AA224</f>
        <v>51.35</v>
      </c>
    </row>
    <row r="225" spans="1:36" x14ac:dyDescent="0.2">
      <c r="A225" t="str">
        <f>'WHL Raw'!B225</f>
        <v>Giorgio Estephan</v>
      </c>
      <c r="B225" t="s">
        <v>1750</v>
      </c>
      <c r="C225" t="str">
        <f>'WHL Raw'!C225</f>
        <v>C</v>
      </c>
      <c r="D225" t="str">
        <f t="shared" si="12"/>
        <v>F</v>
      </c>
      <c r="E225" t="str">
        <f>IF(ISNUMBER(SEARCH("/",'WHL Raw'!D225))=TRUE,"Multiple",'WHL Raw'!D225)</f>
        <v>Multiple</v>
      </c>
      <c r="F225" s="2">
        <f ca="1">ROUNDDOWN('WHL Raw'!E225+((TODAY()-42993)/365),0)</f>
        <v>21</v>
      </c>
      <c r="G225">
        <f>'WHL Raw'!F225</f>
        <v>69</v>
      </c>
      <c r="H225" s="1">
        <f>'WHL Raw'!R225</f>
        <v>15.04</v>
      </c>
      <c r="I225" s="1">
        <f>'WHL Raw'!Q225</f>
        <v>1037.5</v>
      </c>
      <c r="J225">
        <f>'WHL Raw'!AD225</f>
        <v>56</v>
      </c>
      <c r="K225">
        <f>'WHL Raw'!AE225</f>
        <v>47</v>
      </c>
      <c r="L225" s="1">
        <f t="shared" si="13"/>
        <v>3.2385542168674699</v>
      </c>
      <c r="M225" s="1">
        <f t="shared" si="14"/>
        <v>2.7180722891566265</v>
      </c>
      <c r="V225">
        <f>'WHL Raw'!J225</f>
        <v>32</v>
      </c>
      <c r="W225" s="1">
        <f t="shared" si="15"/>
        <v>1.850602409638554</v>
      </c>
      <c r="AG225">
        <f>'WHL Raw'!X225</f>
        <v>14.46</v>
      </c>
      <c r="AH225">
        <f>'WHL Raw'!Y225</f>
        <v>13.92</v>
      </c>
      <c r="AI225">
        <f>'WHL Raw'!Z225</f>
        <v>52.73</v>
      </c>
      <c r="AJ225">
        <f>'WHL Raw'!AA225</f>
        <v>49.45</v>
      </c>
    </row>
    <row r="226" spans="1:36" x14ac:dyDescent="0.2">
      <c r="A226" t="str">
        <f>'WHL Raw'!B226</f>
        <v>Glenn Gawdin</v>
      </c>
      <c r="B226" t="s">
        <v>1750</v>
      </c>
      <c r="C226" t="str">
        <f>'WHL Raw'!C226</f>
        <v>C</v>
      </c>
      <c r="D226" t="str">
        <f t="shared" si="12"/>
        <v>F</v>
      </c>
      <c r="E226" t="str">
        <f>IF(ISNUMBER(SEARCH("/",'WHL Raw'!D226))=TRUE,"Multiple",'WHL Raw'!D226)</f>
        <v>SC</v>
      </c>
      <c r="F226" s="2">
        <f ca="1">ROUNDDOWN('WHL Raw'!E226+((TODAY()-42993)/365),0)</f>
        <v>21</v>
      </c>
      <c r="G226">
        <f>'WHL Raw'!F226</f>
        <v>67</v>
      </c>
      <c r="H226" s="1">
        <f>'WHL Raw'!R226</f>
        <v>18.34</v>
      </c>
      <c r="I226" s="1">
        <f>'WHL Raw'!Q226</f>
        <v>1228.55</v>
      </c>
      <c r="J226">
        <f>'WHL Raw'!AD226</f>
        <v>89</v>
      </c>
      <c r="K226">
        <f>'WHL Raw'!AE226</f>
        <v>42</v>
      </c>
      <c r="L226" s="1">
        <f t="shared" si="13"/>
        <v>4.3465874404786131</v>
      </c>
      <c r="M226" s="1">
        <f t="shared" si="14"/>
        <v>2.0511985674168733</v>
      </c>
      <c r="V226">
        <f>'WHL Raw'!J226</f>
        <v>53</v>
      </c>
      <c r="W226" s="1">
        <f t="shared" si="15"/>
        <v>2.5884172398355787</v>
      </c>
      <c r="AG226">
        <f>'WHL Raw'!X226</f>
        <v>15.93</v>
      </c>
      <c r="AH226">
        <f>'WHL Raw'!Y226</f>
        <v>14.29</v>
      </c>
      <c r="AI226">
        <f>'WHL Raw'!Z226</f>
        <v>59.97</v>
      </c>
      <c r="AJ226">
        <f>'WHL Raw'!AA226</f>
        <v>50.51</v>
      </c>
    </row>
    <row r="227" spans="1:36" x14ac:dyDescent="0.2">
      <c r="A227" t="str">
        <f>'WHL Raw'!B227</f>
        <v>Gordie Ballhorn</v>
      </c>
      <c r="B227" t="s">
        <v>1750</v>
      </c>
      <c r="C227" t="str">
        <f>'WHL Raw'!C227</f>
        <v>D</v>
      </c>
      <c r="D227" t="str">
        <f t="shared" si="12"/>
        <v>D</v>
      </c>
      <c r="E227" t="str">
        <f>IF(ISNUMBER(SEARCH("/",'WHL Raw'!D227))=TRUE,"Multiple",'WHL Raw'!D227)</f>
        <v>KEL</v>
      </c>
      <c r="F227" s="2">
        <f ca="1">ROUNDDOWN('WHL Raw'!E227+((TODAY()-42993)/365),0)</f>
        <v>20</v>
      </c>
      <c r="G227">
        <f>'WHL Raw'!F227</f>
        <v>72</v>
      </c>
      <c r="H227" s="1">
        <f>'WHL Raw'!R227</f>
        <v>16.34</v>
      </c>
      <c r="I227" s="1">
        <f>'WHL Raw'!Q227</f>
        <v>1176.25</v>
      </c>
      <c r="J227">
        <f>'WHL Raw'!AD227</f>
        <v>76</v>
      </c>
      <c r="K227">
        <f>'WHL Raw'!AE227</f>
        <v>55</v>
      </c>
      <c r="L227" s="1">
        <f t="shared" si="13"/>
        <v>3.8767268862911801</v>
      </c>
      <c r="M227" s="1">
        <f t="shared" si="14"/>
        <v>2.8055260361317744</v>
      </c>
      <c r="V227">
        <f>'WHL Raw'!J227</f>
        <v>10</v>
      </c>
      <c r="W227" s="1">
        <f t="shared" si="15"/>
        <v>0.51009564293304988</v>
      </c>
      <c r="AG227">
        <f>'WHL Raw'!X227</f>
        <v>13.93</v>
      </c>
      <c r="AH227">
        <f>'WHL Raw'!Y227</f>
        <v>13.93</v>
      </c>
      <c r="AI227">
        <f>'WHL Raw'!Z227</f>
        <v>51.66</v>
      </c>
      <c r="AJ227">
        <f>'WHL Raw'!AA227</f>
        <v>50.02</v>
      </c>
    </row>
    <row r="228" spans="1:36" x14ac:dyDescent="0.2">
      <c r="A228" t="str">
        <f>'WHL Raw'!B228</f>
        <v>Graeme Bryks</v>
      </c>
      <c r="B228" t="s">
        <v>1750</v>
      </c>
      <c r="C228" t="str">
        <f>'WHL Raw'!C228</f>
        <v>C</v>
      </c>
      <c r="D228" t="str">
        <f t="shared" si="12"/>
        <v>F</v>
      </c>
      <c r="E228" t="str">
        <f>IF(ISNUMBER(SEARCH("/",'WHL Raw'!D228))=TRUE,"Multiple",'WHL Raw'!D228)</f>
        <v>SEA</v>
      </c>
      <c r="F228" s="2">
        <f ca="1">ROUNDDOWN('WHL Raw'!E228+((TODAY()-42993)/365),0)</f>
        <v>17</v>
      </c>
      <c r="G228">
        <f>'WHL Raw'!F228</f>
        <v>10</v>
      </c>
      <c r="H228" s="1">
        <f>'WHL Raw'!R228</f>
        <v>8.24</v>
      </c>
      <c r="I228" s="1">
        <f>'WHL Raw'!Q228</f>
        <v>82.37</v>
      </c>
      <c r="J228">
        <f>'WHL Raw'!AD228</f>
        <v>3</v>
      </c>
      <c r="K228">
        <f>'WHL Raw'!AE228</f>
        <v>3</v>
      </c>
      <c r="L228" s="1">
        <f t="shared" si="13"/>
        <v>2.1852616243778074</v>
      </c>
      <c r="M228" s="1">
        <f t="shared" si="14"/>
        <v>2.1852616243778074</v>
      </c>
      <c r="V228">
        <f>'WHL Raw'!J228</f>
        <v>1</v>
      </c>
      <c r="W228" s="1">
        <f t="shared" si="15"/>
        <v>0.72842054145926916</v>
      </c>
      <c r="AG228">
        <f>'WHL Raw'!X228</f>
        <v>11.96</v>
      </c>
      <c r="AH228">
        <f>'WHL Raw'!Y228</f>
        <v>12.57</v>
      </c>
      <c r="AI228">
        <f>'WHL Raw'!Z228</f>
        <v>48.8</v>
      </c>
      <c r="AJ228">
        <f>'WHL Raw'!AA228</f>
        <v>51.3</v>
      </c>
    </row>
    <row r="229" spans="1:36" x14ac:dyDescent="0.2">
      <c r="A229" t="str">
        <f>'WHL Raw'!B229</f>
        <v>Grayson Pawlenchuk</v>
      </c>
      <c r="B229" t="s">
        <v>1750</v>
      </c>
      <c r="C229" t="str">
        <f>'WHL Raw'!C229</f>
        <v>LW</v>
      </c>
      <c r="D229" t="str">
        <f t="shared" si="12"/>
        <v>F</v>
      </c>
      <c r="E229" t="str">
        <f>IF(ISNUMBER(SEARCH("/",'WHL Raw'!D229))=TRUE,"Multiple",'WHL Raw'!D229)</f>
        <v>RD</v>
      </c>
      <c r="F229" s="2">
        <f ca="1">ROUNDDOWN('WHL Raw'!E229+((TODAY()-42993)/365),0)</f>
        <v>21</v>
      </c>
      <c r="G229">
        <f>'WHL Raw'!F229</f>
        <v>72</v>
      </c>
      <c r="H229" s="1">
        <f>'WHL Raw'!R229</f>
        <v>15.04</v>
      </c>
      <c r="I229" s="1">
        <f>'WHL Raw'!Q229</f>
        <v>1082.97</v>
      </c>
      <c r="J229">
        <f>'WHL Raw'!AD229</f>
        <v>51</v>
      </c>
      <c r="K229">
        <f>'WHL Raw'!AE229</f>
        <v>48</v>
      </c>
      <c r="L229" s="1">
        <f t="shared" si="13"/>
        <v>2.8255630349871188</v>
      </c>
      <c r="M229" s="1">
        <f t="shared" si="14"/>
        <v>2.6593534446937586</v>
      </c>
      <c r="V229">
        <f>'WHL Raw'!J229</f>
        <v>24</v>
      </c>
      <c r="W229" s="1">
        <f t="shared" si="15"/>
        <v>1.3296767223468793</v>
      </c>
      <c r="AG229">
        <f>'WHL Raw'!X229</f>
        <v>13.8</v>
      </c>
      <c r="AH229">
        <f>'WHL Raw'!Y229</f>
        <v>13.93</v>
      </c>
      <c r="AI229">
        <f>'WHL Raw'!Z229</f>
        <v>47.14</v>
      </c>
      <c r="AJ229">
        <f>'WHL Raw'!AA229</f>
        <v>49.41</v>
      </c>
    </row>
    <row r="230" spans="1:36" x14ac:dyDescent="0.2">
      <c r="A230" t="str">
        <f>'WHL Raw'!B230</f>
        <v>Greyson Stewart</v>
      </c>
      <c r="B230" t="s">
        <v>1750</v>
      </c>
      <c r="C230" t="str">
        <f>'WHL Raw'!C230</f>
        <v>C</v>
      </c>
      <c r="D230" t="str">
        <f t="shared" si="12"/>
        <v>F</v>
      </c>
      <c r="E230" t="str">
        <f>IF(ISNUMBER(SEARCH("/",'WHL Raw'!D230))=TRUE,"Multiple",'WHL Raw'!D230)</f>
        <v>SC</v>
      </c>
      <c r="F230" s="2">
        <f ca="1">ROUNDDOWN('WHL Raw'!E230+((TODAY()-42993)/365),0)</f>
        <v>16</v>
      </c>
      <c r="G230">
        <f>'WHL Raw'!F230</f>
        <v>2</v>
      </c>
      <c r="H230" s="1">
        <f>'WHL Raw'!R230</f>
        <v>0</v>
      </c>
      <c r="I230" s="1">
        <f>'WHL Raw'!Q230</f>
        <v>0</v>
      </c>
      <c r="J230">
        <f>'WHL Raw'!AD230</f>
        <v>0</v>
      </c>
      <c r="K230">
        <f>'WHL Raw'!AE230</f>
        <v>0</v>
      </c>
      <c r="L230" s="1" t="e">
        <f t="shared" si="13"/>
        <v>#DIV/0!</v>
      </c>
      <c r="M230" s="1" t="e">
        <f t="shared" si="14"/>
        <v>#DIV/0!</v>
      </c>
      <c r="V230">
        <f>'WHL Raw'!J230</f>
        <v>0</v>
      </c>
      <c r="W230" s="1" t="e">
        <f t="shared" si="15"/>
        <v>#DIV/0!</v>
      </c>
      <c r="AG230">
        <f>'WHL Raw'!X230</f>
        <v>0</v>
      </c>
      <c r="AH230">
        <f>'WHL Raw'!Y230</f>
        <v>0</v>
      </c>
      <c r="AI230">
        <f>'WHL Raw'!Z230</f>
        <v>0</v>
      </c>
      <c r="AJ230">
        <f>'WHL Raw'!AA230</f>
        <v>0</v>
      </c>
    </row>
    <row r="231" spans="1:36" x14ac:dyDescent="0.2">
      <c r="A231" t="str">
        <f>'WHL Raw'!B231</f>
        <v>Gunnar Wegleitner</v>
      </c>
      <c r="B231" t="s">
        <v>1750</v>
      </c>
      <c r="C231" t="str">
        <f>'WHL Raw'!C231</f>
        <v>RW</v>
      </c>
      <c r="D231" t="str">
        <f t="shared" si="12"/>
        <v>F</v>
      </c>
      <c r="E231" t="str">
        <f>IF(ISNUMBER(SEARCH("/",'WHL Raw'!D231))=TRUE,"Multiple",'WHL Raw'!D231)</f>
        <v>BDN</v>
      </c>
      <c r="F231" s="2">
        <f ca="1">ROUNDDOWN('WHL Raw'!E231+((TODAY()-42993)/365),0)</f>
        <v>20</v>
      </c>
      <c r="G231">
        <f>'WHL Raw'!F231</f>
        <v>57</v>
      </c>
      <c r="H231" s="1">
        <f>'WHL Raw'!R231</f>
        <v>9.2200000000000006</v>
      </c>
      <c r="I231" s="1">
        <f>'WHL Raw'!Q231</f>
        <v>525.76</v>
      </c>
      <c r="J231">
        <f>'WHL Raw'!AD231</f>
        <v>25</v>
      </c>
      <c r="K231">
        <f>'WHL Raw'!AE231</f>
        <v>15</v>
      </c>
      <c r="L231" s="1">
        <f t="shared" si="13"/>
        <v>2.8530127814972612</v>
      </c>
      <c r="M231" s="1">
        <f t="shared" si="14"/>
        <v>1.7118076688983568</v>
      </c>
      <c r="V231">
        <f>'WHL Raw'!J231</f>
        <v>16</v>
      </c>
      <c r="W231" s="1">
        <f t="shared" si="15"/>
        <v>1.825928180158247</v>
      </c>
      <c r="AG231">
        <f>'WHL Raw'!X231</f>
        <v>14.18</v>
      </c>
      <c r="AH231">
        <f>'WHL Raw'!Y231</f>
        <v>14.26</v>
      </c>
      <c r="AI231">
        <f>'WHL Raw'!Z231</f>
        <v>52.42</v>
      </c>
      <c r="AJ231">
        <f>'WHL Raw'!AA231</f>
        <v>52.13</v>
      </c>
    </row>
    <row r="232" spans="1:36" x14ac:dyDescent="0.2">
      <c r="A232" t="str">
        <f>'WHL Raw'!B232</f>
        <v>Hayden Clayton</v>
      </c>
      <c r="B232" t="s">
        <v>1750</v>
      </c>
      <c r="C232" t="str">
        <f>'WHL Raw'!C232</f>
        <v>RW</v>
      </c>
      <c r="D232" t="str">
        <f t="shared" si="12"/>
        <v>F</v>
      </c>
      <c r="E232" t="str">
        <f>IF(ISNUMBER(SEARCH("/",'WHL Raw'!D232))=TRUE,"Multiple",'WHL Raw'!D232)</f>
        <v>LET</v>
      </c>
      <c r="F232" s="2">
        <f ca="1">ROUNDDOWN('WHL Raw'!E232+((TODAY()-42993)/365),0)</f>
        <v>18</v>
      </c>
      <c r="G232">
        <f>'WHL Raw'!F232</f>
        <v>4</v>
      </c>
      <c r="H232" s="1">
        <f>'WHL Raw'!R232</f>
        <v>8.93</v>
      </c>
      <c r="I232" s="1">
        <f>'WHL Raw'!Q232</f>
        <v>35.71</v>
      </c>
      <c r="J232">
        <f>'WHL Raw'!AD232</f>
        <v>0</v>
      </c>
      <c r="K232">
        <f>'WHL Raw'!AE232</f>
        <v>2</v>
      </c>
      <c r="L232" s="1">
        <f t="shared" si="13"/>
        <v>0</v>
      </c>
      <c r="M232" s="1">
        <f t="shared" si="14"/>
        <v>3.3604032483898063</v>
      </c>
      <c r="V232">
        <f>'WHL Raw'!J232</f>
        <v>0</v>
      </c>
      <c r="W232" s="1">
        <f t="shared" si="15"/>
        <v>0</v>
      </c>
      <c r="AG232">
        <f>'WHL Raw'!X232</f>
        <v>11.6</v>
      </c>
      <c r="AH232">
        <f>'WHL Raw'!Y232</f>
        <v>13.9</v>
      </c>
      <c r="AI232">
        <f>'WHL Raw'!Z232</f>
        <v>45.18</v>
      </c>
      <c r="AJ232">
        <f>'WHL Raw'!AA232</f>
        <v>54.36</v>
      </c>
    </row>
    <row r="233" spans="1:36" x14ac:dyDescent="0.2">
      <c r="A233" t="str">
        <f>'WHL Raw'!B233</f>
        <v>Hayden Ostir</v>
      </c>
      <c r="B233" t="s">
        <v>1750</v>
      </c>
      <c r="C233" t="str">
        <f>'WHL Raw'!C233</f>
        <v>RW</v>
      </c>
      <c r="D233" t="str">
        <f t="shared" si="12"/>
        <v>F</v>
      </c>
      <c r="E233" t="str">
        <f>IF(ISNUMBER(SEARCH("/",'WHL Raw'!D233))=TRUE,"Multiple",'WHL Raw'!D233)</f>
        <v>Multiple</v>
      </c>
      <c r="F233" s="2">
        <f ca="1">ROUNDDOWN('WHL Raw'!E233+((TODAY()-42993)/365),0)</f>
        <v>18</v>
      </c>
      <c r="G233">
        <f>'WHL Raw'!F233</f>
        <v>41</v>
      </c>
      <c r="H233" s="1">
        <f>'WHL Raw'!R233</f>
        <v>13.39</v>
      </c>
      <c r="I233" s="1">
        <f>'WHL Raw'!Q233</f>
        <v>549.01</v>
      </c>
      <c r="J233">
        <f>'WHL Raw'!AD233</f>
        <v>24</v>
      </c>
      <c r="K233">
        <f>'WHL Raw'!AE233</f>
        <v>35</v>
      </c>
      <c r="L233" s="1">
        <f t="shared" si="13"/>
        <v>2.6229030436604068</v>
      </c>
      <c r="M233" s="1">
        <f t="shared" si="14"/>
        <v>3.8250669386714269</v>
      </c>
      <c r="V233">
        <f>'WHL Raw'!J233</f>
        <v>13</v>
      </c>
      <c r="W233" s="1">
        <f t="shared" si="15"/>
        <v>1.4207391486493872</v>
      </c>
      <c r="AG233">
        <f>'WHL Raw'!X233</f>
        <v>14.73</v>
      </c>
      <c r="AH233">
        <f>'WHL Raw'!Y233</f>
        <v>13.8</v>
      </c>
      <c r="AI233">
        <f>'WHL Raw'!Z233</f>
        <v>50.56</v>
      </c>
      <c r="AJ233">
        <f>'WHL Raw'!AA233</f>
        <v>50.72</v>
      </c>
    </row>
    <row r="234" spans="1:36" x14ac:dyDescent="0.2">
      <c r="A234" t="str">
        <f>'WHL Raw'!B234</f>
        <v>Henri Jokiharju</v>
      </c>
      <c r="B234" t="s">
        <v>1750</v>
      </c>
      <c r="C234" t="str">
        <f>'WHL Raw'!C234</f>
        <v>D</v>
      </c>
      <c r="D234" t="str">
        <f t="shared" si="12"/>
        <v>D</v>
      </c>
      <c r="E234" t="str">
        <f>IF(ISNUMBER(SEARCH("/",'WHL Raw'!D234))=TRUE,"Multiple",'WHL Raw'!D234)</f>
        <v>POR</v>
      </c>
      <c r="F234" s="2">
        <f ca="1">ROUNDDOWN('WHL Raw'!E234+((TODAY()-42993)/365),0)</f>
        <v>18</v>
      </c>
      <c r="G234">
        <f>'WHL Raw'!F234</f>
        <v>63</v>
      </c>
      <c r="H234" s="1">
        <f>'WHL Raw'!R234</f>
        <v>15.55</v>
      </c>
      <c r="I234" s="1">
        <f>'WHL Raw'!Q234</f>
        <v>979.85</v>
      </c>
      <c r="J234">
        <f>'WHL Raw'!AD234</f>
        <v>68</v>
      </c>
      <c r="K234">
        <f>'WHL Raw'!AE234</f>
        <v>31</v>
      </c>
      <c r="L234" s="1">
        <f t="shared" si="13"/>
        <v>4.1639026381589019</v>
      </c>
      <c r="M234" s="1">
        <f t="shared" si="14"/>
        <v>1.8982497321018521</v>
      </c>
      <c r="V234">
        <f>'WHL Raw'!J234</f>
        <v>24</v>
      </c>
      <c r="W234" s="1">
        <f t="shared" si="15"/>
        <v>1.4696126958207887</v>
      </c>
      <c r="AG234">
        <f>'WHL Raw'!X234</f>
        <v>13.79</v>
      </c>
      <c r="AH234">
        <f>'WHL Raw'!Y234</f>
        <v>14.05</v>
      </c>
      <c r="AI234">
        <f>'WHL Raw'!Z234</f>
        <v>58.42</v>
      </c>
      <c r="AJ234">
        <f>'WHL Raw'!AA234</f>
        <v>50.91</v>
      </c>
    </row>
    <row r="235" spans="1:36" x14ac:dyDescent="0.2">
      <c r="A235" t="str">
        <f>'WHL Raw'!B235</f>
        <v>Henry Rybinski</v>
      </c>
      <c r="B235" t="s">
        <v>1750</v>
      </c>
      <c r="C235" t="str">
        <f>'WHL Raw'!C235</f>
        <v>LW</v>
      </c>
      <c r="D235" t="str">
        <f t="shared" si="12"/>
        <v>F</v>
      </c>
      <c r="E235" t="str">
        <f>IF(ISNUMBER(SEARCH("/",'WHL Raw'!D235))=TRUE,"Multiple",'WHL Raw'!D235)</f>
        <v>MH</v>
      </c>
      <c r="F235" s="2">
        <f ca="1">ROUNDDOWN('WHL Raw'!E235+((TODAY()-42993)/365),0)</f>
        <v>16</v>
      </c>
      <c r="G235">
        <f>'WHL Raw'!F235</f>
        <v>63</v>
      </c>
      <c r="H235" s="1">
        <f>'WHL Raw'!R235</f>
        <v>9.7899999999999991</v>
      </c>
      <c r="I235" s="1">
        <f>'WHL Raw'!Q235</f>
        <v>616.64</v>
      </c>
      <c r="J235">
        <f>'WHL Raw'!AD235</f>
        <v>21</v>
      </c>
      <c r="K235">
        <f>'WHL Raw'!AE235</f>
        <v>26</v>
      </c>
      <c r="L235" s="1">
        <f t="shared" si="13"/>
        <v>2.0433316035288009</v>
      </c>
      <c r="M235" s="1">
        <f t="shared" si="14"/>
        <v>2.5298391281785158</v>
      </c>
      <c r="V235">
        <f>'WHL Raw'!J235</f>
        <v>7</v>
      </c>
      <c r="W235" s="1">
        <f t="shared" si="15"/>
        <v>0.68111053450960046</v>
      </c>
      <c r="AG235">
        <f>'WHL Raw'!X235</f>
        <v>13.72</v>
      </c>
      <c r="AH235">
        <f>'WHL Raw'!Y235</f>
        <v>13.41</v>
      </c>
      <c r="AI235">
        <f>'WHL Raw'!Z235</f>
        <v>49.13</v>
      </c>
      <c r="AJ235">
        <f>'WHL Raw'!AA235</f>
        <v>49.35</v>
      </c>
    </row>
    <row r="236" spans="1:36" x14ac:dyDescent="0.2">
      <c r="A236" t="str">
        <f>'WHL Raw'!B236</f>
        <v>Holden Katzalay</v>
      </c>
      <c r="B236" t="s">
        <v>1750</v>
      </c>
      <c r="C236" t="str">
        <f>'WHL Raw'!C236</f>
        <v>C</v>
      </c>
      <c r="D236" t="str">
        <f t="shared" si="12"/>
        <v>F</v>
      </c>
      <c r="E236" t="str">
        <f>IF(ISNUMBER(SEARCH("/",'WHL Raw'!D236))=TRUE,"Multiple",'WHL Raw'!D236)</f>
        <v>SEA</v>
      </c>
      <c r="F236" s="2">
        <f ca="1">ROUNDDOWN('WHL Raw'!E236+((TODAY()-42993)/365),0)</f>
        <v>18</v>
      </c>
      <c r="G236">
        <f>'WHL Raw'!F236</f>
        <v>59</v>
      </c>
      <c r="H236" s="1">
        <f>'WHL Raw'!R236</f>
        <v>6</v>
      </c>
      <c r="I236" s="1">
        <f>'WHL Raw'!Q236</f>
        <v>353.73</v>
      </c>
      <c r="J236">
        <f>'WHL Raw'!AD236</f>
        <v>4</v>
      </c>
      <c r="K236">
        <f>'WHL Raw'!AE236</f>
        <v>7</v>
      </c>
      <c r="L236" s="1">
        <f t="shared" si="13"/>
        <v>0.67848358917818674</v>
      </c>
      <c r="M236" s="1">
        <f t="shared" si="14"/>
        <v>1.1873462810618267</v>
      </c>
      <c r="V236">
        <f>'WHL Raw'!J236</f>
        <v>1</v>
      </c>
      <c r="W236" s="1">
        <f t="shared" si="15"/>
        <v>0.16962089729454669</v>
      </c>
      <c r="AG236">
        <f>'WHL Raw'!X236</f>
        <v>12.77</v>
      </c>
      <c r="AH236">
        <f>'WHL Raw'!Y236</f>
        <v>12.5</v>
      </c>
      <c r="AI236">
        <f>'WHL Raw'!Z236</f>
        <v>50.01</v>
      </c>
      <c r="AJ236">
        <f>'WHL Raw'!AA236</f>
        <v>52.57</v>
      </c>
    </row>
    <row r="237" spans="1:36" x14ac:dyDescent="0.2">
      <c r="A237" t="str">
        <f>'WHL Raw'!B237</f>
        <v>Holden Kodak</v>
      </c>
      <c r="B237" t="s">
        <v>1750</v>
      </c>
      <c r="C237" t="str">
        <f>'WHL Raw'!C237</f>
        <v>LW</v>
      </c>
      <c r="D237" t="str">
        <f t="shared" si="12"/>
        <v>F</v>
      </c>
      <c r="E237" t="str">
        <f>IF(ISNUMBER(SEARCH("/",'WHL Raw'!D237))=TRUE,"Multiple",'WHL Raw'!D237)</f>
        <v>KTN</v>
      </c>
      <c r="F237" s="2">
        <f ca="1">ROUNDDOWN('WHL Raw'!E237+((TODAY()-42993)/365),0)</f>
        <v>2017</v>
      </c>
      <c r="G237">
        <f>'WHL Raw'!F237</f>
        <v>2</v>
      </c>
      <c r="H237" s="1">
        <f>'WHL Raw'!R237</f>
        <v>10.25</v>
      </c>
      <c r="I237" s="1">
        <f>'WHL Raw'!Q237</f>
        <v>20.5</v>
      </c>
      <c r="J237">
        <f>'WHL Raw'!AD237</f>
        <v>0</v>
      </c>
      <c r="K237">
        <f>'WHL Raw'!AE237</f>
        <v>2</v>
      </c>
      <c r="L237" s="1">
        <f t="shared" si="13"/>
        <v>0</v>
      </c>
      <c r="M237" s="1">
        <f t="shared" si="14"/>
        <v>5.8536585365853657</v>
      </c>
      <c r="V237">
        <f>'WHL Raw'!J237</f>
        <v>0</v>
      </c>
      <c r="W237" s="1">
        <f t="shared" si="15"/>
        <v>0</v>
      </c>
      <c r="AG237">
        <f>'WHL Raw'!X237</f>
        <v>12.01</v>
      </c>
      <c r="AH237">
        <f>'WHL Raw'!Y237</f>
        <v>12.39</v>
      </c>
      <c r="AI237">
        <f>'WHL Raw'!Z237</f>
        <v>41.87</v>
      </c>
      <c r="AJ237">
        <f>'WHL Raw'!AA237</f>
        <v>48.21</v>
      </c>
    </row>
    <row r="238" spans="1:36" x14ac:dyDescent="0.2">
      <c r="A238" t="str">
        <f>'WHL Raw'!B238</f>
        <v>Hudson Elynuik</v>
      </c>
      <c r="B238" t="s">
        <v>1750</v>
      </c>
      <c r="C238" t="str">
        <f>'WHL Raw'!C238</f>
        <v>C</v>
      </c>
      <c r="D238" t="str">
        <f t="shared" si="12"/>
        <v>F</v>
      </c>
      <c r="E238" t="str">
        <f>IF(ISNUMBER(SEARCH("/",'WHL Raw'!D238))=TRUE,"Multiple",'WHL Raw'!D238)</f>
        <v>SPO</v>
      </c>
      <c r="F238" s="2">
        <f ca="1">ROUNDDOWN('WHL Raw'!E238+((TODAY()-42993)/365),0)</f>
        <v>20</v>
      </c>
      <c r="G238">
        <f>'WHL Raw'!F238</f>
        <v>71</v>
      </c>
      <c r="H238" s="1">
        <f>'WHL Raw'!R238</f>
        <v>14.48</v>
      </c>
      <c r="I238" s="1">
        <f>'WHL Raw'!Q238</f>
        <v>1028.21</v>
      </c>
      <c r="J238">
        <f>'WHL Raw'!AD238</f>
        <v>66</v>
      </c>
      <c r="K238">
        <f>'WHL Raw'!AE238</f>
        <v>46</v>
      </c>
      <c r="L238" s="1">
        <f t="shared" si="13"/>
        <v>3.8513533227648047</v>
      </c>
      <c r="M238" s="1">
        <f t="shared" si="14"/>
        <v>2.6842765582906218</v>
      </c>
      <c r="V238">
        <f>'WHL Raw'!J238</f>
        <v>41</v>
      </c>
      <c r="W238" s="1">
        <f t="shared" si="15"/>
        <v>2.3925073671720756</v>
      </c>
      <c r="AG238">
        <f>'WHL Raw'!X238</f>
        <v>14.04</v>
      </c>
      <c r="AH238">
        <f>'WHL Raw'!Y238</f>
        <v>13.93</v>
      </c>
      <c r="AI238">
        <f>'WHL Raw'!Z238</f>
        <v>54.53</v>
      </c>
      <c r="AJ238">
        <f>'WHL Raw'!AA238</f>
        <v>50.57</v>
      </c>
    </row>
    <row r="239" spans="1:36" x14ac:dyDescent="0.2">
      <c r="A239" t="str">
        <f>'WHL Raw'!B239</f>
        <v>Hunor Torzsok</v>
      </c>
      <c r="B239" t="s">
        <v>1750</v>
      </c>
      <c r="C239" t="str">
        <f>'WHL Raw'!C239</f>
        <v>LW</v>
      </c>
      <c r="D239" t="str">
        <f t="shared" si="12"/>
        <v>F</v>
      </c>
      <c r="E239" t="str">
        <f>IF(ISNUMBER(SEARCH("/",'WHL Raw'!D239))=TRUE,"Multiple",'WHL Raw'!D239)</f>
        <v>VAN</v>
      </c>
      <c r="F239" s="2">
        <f ca="1">ROUNDDOWN('WHL Raw'!E239+((TODAY()-42993)/365),0)</f>
        <v>18</v>
      </c>
      <c r="G239">
        <f>'WHL Raw'!F239</f>
        <v>25</v>
      </c>
      <c r="H239" s="1">
        <f>'WHL Raw'!R239</f>
        <v>7.91</v>
      </c>
      <c r="I239" s="1">
        <f>'WHL Raw'!Q239</f>
        <v>197.67</v>
      </c>
      <c r="J239">
        <f>'WHL Raw'!AD239</f>
        <v>2</v>
      </c>
      <c r="K239">
        <f>'WHL Raw'!AE239</f>
        <v>9</v>
      </c>
      <c r="L239" s="1">
        <f t="shared" si="13"/>
        <v>0.60707239338291097</v>
      </c>
      <c r="M239" s="1">
        <f t="shared" si="14"/>
        <v>2.7318257702230992</v>
      </c>
      <c r="V239">
        <f>'WHL Raw'!J239</f>
        <v>2</v>
      </c>
      <c r="W239" s="1">
        <f t="shared" si="15"/>
        <v>0.60707239338291097</v>
      </c>
      <c r="AG239">
        <f>'WHL Raw'!X239</f>
        <v>12.4</v>
      </c>
      <c r="AH239">
        <f>'WHL Raw'!Y239</f>
        <v>12.44</v>
      </c>
      <c r="AI239">
        <f>'WHL Raw'!Z239</f>
        <v>42.74</v>
      </c>
      <c r="AJ239">
        <f>'WHL Raw'!AA239</f>
        <v>51.74</v>
      </c>
    </row>
    <row r="240" spans="1:36" x14ac:dyDescent="0.2">
      <c r="A240" t="str">
        <f>'WHL Raw'!B240</f>
        <v>Hunter Campbell</v>
      </c>
      <c r="B240" t="s">
        <v>1750</v>
      </c>
      <c r="C240" t="str">
        <f>'WHL Raw'!C240</f>
        <v>RW</v>
      </c>
      <c r="D240" t="str">
        <f t="shared" si="12"/>
        <v>F</v>
      </c>
      <c r="E240" t="str">
        <f>IF(ISNUMBER(SEARCH("/",'WHL Raw'!D240))=TRUE,"Multiple",'WHL Raw'!D240)</f>
        <v>CGY</v>
      </c>
      <c r="F240" s="2">
        <f ca="1">ROUNDDOWN('WHL Raw'!E240+((TODAY()-42993)/365),0)</f>
        <v>17</v>
      </c>
      <c r="G240">
        <f>'WHL Raw'!F240</f>
        <v>59</v>
      </c>
      <c r="H240" s="1">
        <f>'WHL Raw'!R240</f>
        <v>10.4</v>
      </c>
      <c r="I240" s="1">
        <f>'WHL Raw'!Q240</f>
        <v>613.66999999999996</v>
      </c>
      <c r="J240">
        <f>'WHL Raw'!AD240</f>
        <v>18</v>
      </c>
      <c r="K240">
        <f>'WHL Raw'!AE240</f>
        <v>33</v>
      </c>
      <c r="L240" s="1">
        <f t="shared" si="13"/>
        <v>1.7599035312138447</v>
      </c>
      <c r="M240" s="1">
        <f t="shared" si="14"/>
        <v>3.226489807225382</v>
      </c>
      <c r="V240">
        <f>'WHL Raw'!J240</f>
        <v>9</v>
      </c>
      <c r="W240" s="1">
        <f t="shared" si="15"/>
        <v>0.87995176560692234</v>
      </c>
      <c r="AG240">
        <f>'WHL Raw'!X240</f>
        <v>12.72</v>
      </c>
      <c r="AH240">
        <f>'WHL Raw'!Y240</f>
        <v>13.57</v>
      </c>
      <c r="AI240">
        <f>'WHL Raw'!Z240</f>
        <v>42.68</v>
      </c>
      <c r="AJ240">
        <f>'WHL Raw'!AA240</f>
        <v>50.35</v>
      </c>
    </row>
    <row r="241" spans="1:36" x14ac:dyDescent="0.2">
      <c r="A241" t="str">
        <f>'WHL Raw'!B241</f>
        <v>Hunter Donohoe</v>
      </c>
      <c r="B241" t="s">
        <v>1750</v>
      </c>
      <c r="C241" t="str">
        <f>'WHL Raw'!C241</f>
        <v>D</v>
      </c>
      <c r="D241" t="str">
        <f t="shared" si="12"/>
        <v>D</v>
      </c>
      <c r="E241" t="str">
        <f>IF(ISNUMBER(SEARCH("/",'WHL Raw'!D241))=TRUE,"Multiple",'WHL Raw'!D241)</f>
        <v>RD</v>
      </c>
      <c r="F241" s="2">
        <f ca="1">ROUNDDOWN('WHL Raw'!E241+((TODAY()-42993)/365),0)</f>
        <v>17</v>
      </c>
      <c r="G241">
        <f>'WHL Raw'!F241</f>
        <v>50</v>
      </c>
      <c r="H241" s="1">
        <f>'WHL Raw'!R241</f>
        <v>9.85</v>
      </c>
      <c r="I241" s="1">
        <f>'WHL Raw'!Q241</f>
        <v>492.7</v>
      </c>
      <c r="J241">
        <f>'WHL Raw'!AD241</f>
        <v>13</v>
      </c>
      <c r="K241">
        <f>'WHL Raw'!AE241</f>
        <v>20</v>
      </c>
      <c r="L241" s="1">
        <f t="shared" si="13"/>
        <v>1.5831134564643801</v>
      </c>
      <c r="M241" s="1">
        <f t="shared" si="14"/>
        <v>2.4355591637913538</v>
      </c>
      <c r="V241">
        <f>'WHL Raw'!J241</f>
        <v>5</v>
      </c>
      <c r="W241" s="1">
        <f t="shared" si="15"/>
        <v>0.60888979094783846</v>
      </c>
      <c r="AG241">
        <f>'WHL Raw'!X241</f>
        <v>12.79</v>
      </c>
      <c r="AH241">
        <f>'WHL Raw'!Y241</f>
        <v>12.86</v>
      </c>
      <c r="AI241">
        <f>'WHL Raw'!Z241</f>
        <v>45.65</v>
      </c>
      <c r="AJ241">
        <f>'WHL Raw'!AA241</f>
        <v>46.84</v>
      </c>
    </row>
    <row r="242" spans="1:36" x14ac:dyDescent="0.2">
      <c r="A242" t="str">
        <f>'WHL Raw'!B242</f>
        <v>Ian Briscoe</v>
      </c>
      <c r="B242" t="s">
        <v>1750</v>
      </c>
      <c r="C242" t="str">
        <f>'WHL Raw'!C242</f>
        <v>C</v>
      </c>
      <c r="D242" t="str">
        <f t="shared" si="12"/>
        <v>F</v>
      </c>
      <c r="E242" t="str">
        <f>IF(ISNUMBER(SEARCH("/",'WHL Raw'!D242))=TRUE,"Multiple",'WHL Raw'!D242)</f>
        <v>SEA</v>
      </c>
      <c r="F242" s="2">
        <f ca="1">ROUNDDOWN('WHL Raw'!E242+((TODAY()-42993)/365),0)</f>
        <v>19</v>
      </c>
      <c r="G242">
        <f>'WHL Raw'!F242</f>
        <v>24</v>
      </c>
      <c r="H242" s="1">
        <f>'WHL Raw'!R242</f>
        <v>7.51</v>
      </c>
      <c r="I242" s="1">
        <f>'WHL Raw'!Q242</f>
        <v>180.22</v>
      </c>
      <c r="J242">
        <f>'WHL Raw'!AD242</f>
        <v>3</v>
      </c>
      <c r="K242">
        <f>'WHL Raw'!AE242</f>
        <v>8</v>
      </c>
      <c r="L242" s="1">
        <f t="shared" si="13"/>
        <v>0.99877926978137832</v>
      </c>
      <c r="M242" s="1">
        <f t="shared" si="14"/>
        <v>2.6634113860836752</v>
      </c>
      <c r="V242">
        <f>'WHL Raw'!J242</f>
        <v>0</v>
      </c>
      <c r="W242" s="1">
        <f t="shared" si="15"/>
        <v>0</v>
      </c>
      <c r="AG242">
        <f>'WHL Raw'!X242</f>
        <v>13.47</v>
      </c>
      <c r="AH242">
        <f>'WHL Raw'!Y242</f>
        <v>13.13</v>
      </c>
      <c r="AI242">
        <f>'WHL Raw'!Z242</f>
        <v>50.39</v>
      </c>
      <c r="AJ242">
        <f>'WHL Raw'!AA242</f>
        <v>49.27</v>
      </c>
    </row>
    <row r="243" spans="1:36" x14ac:dyDescent="0.2">
      <c r="A243" t="str">
        <f>'WHL Raw'!B243</f>
        <v>Ian Walker</v>
      </c>
      <c r="B243" t="s">
        <v>1750</v>
      </c>
      <c r="C243" t="str">
        <f>'WHL Raw'!C243</f>
        <v>D</v>
      </c>
      <c r="D243" t="str">
        <f t="shared" si="12"/>
        <v>D</v>
      </c>
      <c r="E243" t="str">
        <f>IF(ISNUMBER(SEARCH("/",'WHL Raw'!D243))=TRUE,"Multiple",'WHL Raw'!D243)</f>
        <v>EVT</v>
      </c>
      <c r="F243" s="2">
        <f ca="1">ROUNDDOWN('WHL Raw'!E243+((TODAY()-42993)/365),0)</f>
        <v>18</v>
      </c>
      <c r="G243">
        <f>'WHL Raw'!F243</f>
        <v>67</v>
      </c>
      <c r="H243" s="1">
        <f>'WHL Raw'!R243</f>
        <v>12.5</v>
      </c>
      <c r="I243" s="1">
        <f>'WHL Raw'!Q243</f>
        <v>837.74</v>
      </c>
      <c r="J243">
        <f>'WHL Raw'!AD243</f>
        <v>35</v>
      </c>
      <c r="K243">
        <f>'WHL Raw'!AE243</f>
        <v>31</v>
      </c>
      <c r="L243" s="1">
        <f t="shared" si="13"/>
        <v>2.5067443359514883</v>
      </c>
      <c r="M243" s="1">
        <f t="shared" si="14"/>
        <v>2.220259268985604</v>
      </c>
      <c r="V243">
        <f>'WHL Raw'!J243</f>
        <v>5</v>
      </c>
      <c r="W243" s="1">
        <f t="shared" si="15"/>
        <v>0.35810633370735551</v>
      </c>
      <c r="AG243">
        <f>'WHL Raw'!X243</f>
        <v>13.84</v>
      </c>
      <c r="AH243">
        <f>'WHL Raw'!Y243</f>
        <v>13.65</v>
      </c>
      <c r="AI243">
        <f>'WHL Raw'!Z243</f>
        <v>55.67</v>
      </c>
      <c r="AJ243">
        <f>'WHL Raw'!AA243</f>
        <v>50.25</v>
      </c>
    </row>
    <row r="244" spans="1:36" x14ac:dyDescent="0.2">
      <c r="A244" t="str">
        <f>'WHL Raw'!B244</f>
        <v>Igor Martynov</v>
      </c>
      <c r="B244" t="s">
        <v>1750</v>
      </c>
      <c r="C244" t="str">
        <f>'WHL Raw'!C244</f>
        <v>LW</v>
      </c>
      <c r="D244" t="str">
        <f t="shared" si="12"/>
        <v>F</v>
      </c>
      <c r="E244" t="str">
        <f>IF(ISNUMBER(SEARCH("/",'WHL Raw'!D244))=TRUE,"Multiple",'WHL Raw'!D244)</f>
        <v>VIC</v>
      </c>
      <c r="F244" s="2">
        <f ca="1">ROUNDDOWN('WHL Raw'!E244+((TODAY()-42993)/365),0)</f>
        <v>19</v>
      </c>
      <c r="G244">
        <f>'WHL Raw'!F244</f>
        <v>63</v>
      </c>
      <c r="H244" s="1">
        <f>'WHL Raw'!R244</f>
        <v>12.47</v>
      </c>
      <c r="I244" s="1">
        <f>'WHL Raw'!Q244</f>
        <v>785.57</v>
      </c>
      <c r="J244">
        <f>'WHL Raw'!AD244</f>
        <v>45</v>
      </c>
      <c r="K244">
        <f>'WHL Raw'!AE244</f>
        <v>36</v>
      </c>
      <c r="L244" s="1">
        <f t="shared" si="13"/>
        <v>3.4369947935893683</v>
      </c>
      <c r="M244" s="1">
        <f t="shared" si="14"/>
        <v>2.7495958348714944</v>
      </c>
      <c r="V244">
        <f>'WHL Raw'!J244</f>
        <v>23</v>
      </c>
      <c r="W244" s="1">
        <f t="shared" si="15"/>
        <v>1.7566862278345658</v>
      </c>
      <c r="AG244">
        <f>'WHL Raw'!X244</f>
        <v>13.21</v>
      </c>
      <c r="AH244">
        <f>'WHL Raw'!Y244</f>
        <v>13.54</v>
      </c>
      <c r="AI244">
        <f>'WHL Raw'!Z244</f>
        <v>52.63</v>
      </c>
      <c r="AJ244">
        <f>'WHL Raw'!AA244</f>
        <v>48.69</v>
      </c>
    </row>
    <row r="245" spans="1:36" x14ac:dyDescent="0.2">
      <c r="A245" t="str">
        <f>'WHL Raw'!B245</f>
        <v>Igor Merezhko</v>
      </c>
      <c r="B245" t="s">
        <v>1750</v>
      </c>
      <c r="C245" t="str">
        <f>'WHL Raw'!C245</f>
        <v>D</v>
      </c>
      <c r="D245" t="str">
        <f t="shared" si="12"/>
        <v>D</v>
      </c>
      <c r="E245" t="str">
        <f>IF(ISNUMBER(SEARCH("/",'WHL Raw'!D245))=TRUE,"Multiple",'WHL Raw'!D245)</f>
        <v>LET</v>
      </c>
      <c r="F245" s="2">
        <f ca="1">ROUNDDOWN('WHL Raw'!E245+((TODAY()-42993)/365),0)</f>
        <v>20</v>
      </c>
      <c r="G245">
        <f>'WHL Raw'!F245</f>
        <v>71</v>
      </c>
      <c r="H245" s="1">
        <f>'WHL Raw'!R245</f>
        <v>15.05</v>
      </c>
      <c r="I245" s="1">
        <f>'WHL Raw'!Q245</f>
        <v>1068.53</v>
      </c>
      <c r="J245">
        <f>'WHL Raw'!AD245</f>
        <v>60</v>
      </c>
      <c r="K245">
        <f>'WHL Raw'!AE245</f>
        <v>49</v>
      </c>
      <c r="L245" s="1">
        <f t="shared" si="13"/>
        <v>3.3691145779716059</v>
      </c>
      <c r="M245" s="1">
        <f t="shared" si="14"/>
        <v>2.7514435720101447</v>
      </c>
      <c r="V245">
        <f>'WHL Raw'!J245</f>
        <v>17</v>
      </c>
      <c r="W245" s="1">
        <f t="shared" si="15"/>
        <v>0.95458246375862166</v>
      </c>
      <c r="AG245">
        <f>'WHL Raw'!X245</f>
        <v>12.98</v>
      </c>
      <c r="AH245">
        <f>'WHL Raw'!Y245</f>
        <v>13.83</v>
      </c>
      <c r="AI245">
        <f>'WHL Raw'!Z245</f>
        <v>49.25</v>
      </c>
      <c r="AJ245">
        <f>'WHL Raw'!AA245</f>
        <v>48.45</v>
      </c>
    </row>
    <row r="246" spans="1:36" x14ac:dyDescent="0.2">
      <c r="A246" t="str">
        <f>'WHL Raw'!B246</f>
        <v>Ilijah Colina</v>
      </c>
      <c r="B246" t="s">
        <v>1750</v>
      </c>
      <c r="C246" t="str">
        <f>'WHL Raw'!C246</f>
        <v>C</v>
      </c>
      <c r="D246" t="str">
        <f t="shared" si="12"/>
        <v>F</v>
      </c>
      <c r="E246" t="str">
        <f>IF(ISNUMBER(SEARCH("/",'WHL Raw'!D246))=TRUE,"Multiple",'WHL Raw'!D246)</f>
        <v>Multiple</v>
      </c>
      <c r="F246" s="2">
        <f ca="1">ROUNDDOWN('WHL Raw'!E246+((TODAY()-42993)/365),0)</f>
        <v>18</v>
      </c>
      <c r="G246">
        <f>'WHL Raw'!F246</f>
        <v>66</v>
      </c>
      <c r="H246" s="1">
        <f>'WHL Raw'!R246</f>
        <v>11.19</v>
      </c>
      <c r="I246" s="1">
        <f>'WHL Raw'!Q246</f>
        <v>738.65</v>
      </c>
      <c r="J246">
        <f>'WHL Raw'!AD246</f>
        <v>28</v>
      </c>
      <c r="K246">
        <f>'WHL Raw'!AE246</f>
        <v>42</v>
      </c>
      <c r="L246" s="1">
        <f t="shared" si="13"/>
        <v>2.2744195491775536</v>
      </c>
      <c r="M246" s="1">
        <f t="shared" si="14"/>
        <v>3.4116293237663307</v>
      </c>
      <c r="V246">
        <f>'WHL Raw'!J246</f>
        <v>16</v>
      </c>
      <c r="W246" s="1">
        <f t="shared" si="15"/>
        <v>1.299668313815745</v>
      </c>
      <c r="AG246">
        <f>'WHL Raw'!X246</f>
        <v>12.93</v>
      </c>
      <c r="AH246">
        <f>'WHL Raw'!Y246</f>
        <v>13.51</v>
      </c>
      <c r="AI246">
        <f>'WHL Raw'!Z246</f>
        <v>46.23</v>
      </c>
      <c r="AJ246">
        <f>'WHL Raw'!AA246</f>
        <v>51.21</v>
      </c>
    </row>
    <row r="247" spans="1:36" x14ac:dyDescent="0.2">
      <c r="A247" t="str">
        <f>'WHL Raw'!B247</f>
        <v>Isaac Johnson</v>
      </c>
      <c r="B247" t="s">
        <v>1750</v>
      </c>
      <c r="C247" t="str">
        <f>'WHL Raw'!C247</f>
        <v>LW</v>
      </c>
      <c r="D247" t="str">
        <f t="shared" si="12"/>
        <v>F</v>
      </c>
      <c r="E247" t="str">
        <f>IF(ISNUMBER(SEARCH("/",'WHL Raw'!D247))=TRUE,"Multiple",'WHL Raw'!D247)</f>
        <v>TC</v>
      </c>
      <c r="F247" s="2">
        <f ca="1">ROUNDDOWN('WHL Raw'!E247+((TODAY()-42993)/365),0)</f>
        <v>19</v>
      </c>
      <c r="G247">
        <f>'WHL Raw'!F247</f>
        <v>68</v>
      </c>
      <c r="H247" s="1">
        <f>'WHL Raw'!R247</f>
        <v>13.56</v>
      </c>
      <c r="I247" s="1">
        <f>'WHL Raw'!Q247</f>
        <v>921.84</v>
      </c>
      <c r="J247">
        <f>'WHL Raw'!AD247</f>
        <v>49</v>
      </c>
      <c r="K247">
        <f>'WHL Raw'!AE247</f>
        <v>43</v>
      </c>
      <c r="L247" s="1">
        <f t="shared" si="13"/>
        <v>3.1892736266597237</v>
      </c>
      <c r="M247" s="1">
        <f t="shared" si="14"/>
        <v>2.7987503254360844</v>
      </c>
      <c r="V247">
        <f>'WHL Raw'!J247</f>
        <v>30</v>
      </c>
      <c r="W247" s="1">
        <f t="shared" si="15"/>
        <v>1.9526165061181981</v>
      </c>
      <c r="AG247">
        <f>'WHL Raw'!X247</f>
        <v>14.35</v>
      </c>
      <c r="AH247">
        <f>'WHL Raw'!Y247</f>
        <v>13.78</v>
      </c>
      <c r="AI247">
        <f>'WHL Raw'!Z247</f>
        <v>50.12</v>
      </c>
      <c r="AJ247">
        <f>'WHL Raw'!AA247</f>
        <v>52.75</v>
      </c>
    </row>
    <row r="248" spans="1:36" x14ac:dyDescent="0.2">
      <c r="A248" t="str">
        <f>'WHL Raw'!B248</f>
        <v>Jack Cowell</v>
      </c>
      <c r="B248" t="s">
        <v>1750</v>
      </c>
      <c r="C248" t="str">
        <f>'WHL Raw'!C248</f>
        <v>LW</v>
      </c>
      <c r="D248" t="str">
        <f t="shared" si="12"/>
        <v>F</v>
      </c>
      <c r="E248" t="str">
        <f>IF(ISNUMBER(SEARCH("/",'WHL Raw'!D248))=TRUE,"Multiple",'WHL Raw'!D248)</f>
        <v>KEL</v>
      </c>
      <c r="F248" s="2">
        <f ca="1">ROUNDDOWN('WHL Raw'!E248+((TODAY()-42993)/365),0)</f>
        <v>19</v>
      </c>
      <c r="G248">
        <f>'WHL Raw'!F248</f>
        <v>71</v>
      </c>
      <c r="H248" s="1">
        <f>'WHL Raw'!R248</f>
        <v>11.35</v>
      </c>
      <c r="I248" s="1">
        <f>'WHL Raw'!Q248</f>
        <v>805.98</v>
      </c>
      <c r="J248">
        <f>'WHL Raw'!AD248</f>
        <v>28</v>
      </c>
      <c r="K248">
        <f>'WHL Raw'!AE248</f>
        <v>46</v>
      </c>
      <c r="L248" s="1">
        <f t="shared" si="13"/>
        <v>2.0844189682126104</v>
      </c>
      <c r="M248" s="1">
        <f t="shared" si="14"/>
        <v>3.4244025906350033</v>
      </c>
      <c r="V248">
        <f>'WHL Raw'!J248</f>
        <v>11</v>
      </c>
      <c r="W248" s="1">
        <f t="shared" si="15"/>
        <v>0.81887888036923995</v>
      </c>
      <c r="AG248">
        <f>'WHL Raw'!X248</f>
        <v>13.61</v>
      </c>
      <c r="AH248">
        <f>'WHL Raw'!Y248</f>
        <v>13.57</v>
      </c>
      <c r="AI248">
        <f>'WHL Raw'!Z248</f>
        <v>50.85</v>
      </c>
      <c r="AJ248">
        <f>'WHL Raw'!AA248</f>
        <v>50.6</v>
      </c>
    </row>
    <row r="249" spans="1:36" x14ac:dyDescent="0.2">
      <c r="A249" t="str">
        <f>'WHL Raw'!B249</f>
        <v>Jack Finley</v>
      </c>
      <c r="B249" t="s">
        <v>1750</v>
      </c>
      <c r="C249" t="str">
        <f>'WHL Raw'!C249</f>
        <v>C</v>
      </c>
      <c r="D249" t="str">
        <f t="shared" si="12"/>
        <v>F</v>
      </c>
      <c r="E249" t="str">
        <f>IF(ISNUMBER(SEARCH("/",'WHL Raw'!D249))=TRUE,"Multiple",'WHL Raw'!D249)</f>
        <v>SPO</v>
      </c>
      <c r="F249" s="2">
        <f ca="1">ROUNDDOWN('WHL Raw'!E249+((TODAY()-42993)/365),0)</f>
        <v>15</v>
      </c>
      <c r="G249">
        <f>'WHL Raw'!F249</f>
        <v>7</v>
      </c>
      <c r="H249" s="1">
        <f>'WHL Raw'!R249</f>
        <v>8.5399999999999991</v>
      </c>
      <c r="I249" s="1">
        <f>'WHL Raw'!Q249</f>
        <v>59.75</v>
      </c>
      <c r="J249">
        <f>'WHL Raw'!AD249</f>
        <v>2</v>
      </c>
      <c r="K249">
        <f>'WHL Raw'!AE249</f>
        <v>3</v>
      </c>
      <c r="L249" s="1">
        <f t="shared" si="13"/>
        <v>2.00836820083682</v>
      </c>
      <c r="M249" s="1">
        <f t="shared" si="14"/>
        <v>3.01255230125523</v>
      </c>
      <c r="V249">
        <f>'WHL Raw'!J249</f>
        <v>0</v>
      </c>
      <c r="W249" s="1">
        <f t="shared" si="15"/>
        <v>0</v>
      </c>
      <c r="AG249">
        <f>'WHL Raw'!X249</f>
        <v>12.21</v>
      </c>
      <c r="AH249">
        <f>'WHL Raw'!Y249</f>
        <v>12.69</v>
      </c>
      <c r="AI249">
        <f>'WHL Raw'!Z249</f>
        <v>49.2</v>
      </c>
      <c r="AJ249">
        <f>'WHL Raw'!AA249</f>
        <v>48.45</v>
      </c>
    </row>
    <row r="250" spans="1:36" x14ac:dyDescent="0.2">
      <c r="A250" t="str">
        <f>'WHL Raw'!B250</f>
        <v>Jack Flaman</v>
      </c>
      <c r="B250" t="s">
        <v>1750</v>
      </c>
      <c r="C250" t="str">
        <f>'WHL Raw'!C250</f>
        <v>C</v>
      </c>
      <c r="D250" t="str">
        <f t="shared" si="12"/>
        <v>F</v>
      </c>
      <c r="E250" t="str">
        <f>IF(ISNUMBER(SEARCH("/",'WHL Raw'!D250))=TRUE,"Multiple",'WHL Raw'!D250)</f>
        <v>Multiple</v>
      </c>
      <c r="F250" s="2">
        <f ca="1">ROUNDDOWN('WHL Raw'!E250+((TODAY()-42993)/365),0)</f>
        <v>21</v>
      </c>
      <c r="G250">
        <f>'WHL Raw'!F250</f>
        <v>21</v>
      </c>
      <c r="H250" s="1">
        <f>'WHL Raw'!R250</f>
        <v>11.93</v>
      </c>
      <c r="I250" s="1">
        <f>'WHL Raw'!Q250</f>
        <v>250.59</v>
      </c>
      <c r="J250">
        <f>'WHL Raw'!AD250</f>
        <v>8</v>
      </c>
      <c r="K250">
        <f>'WHL Raw'!AE250</f>
        <v>15</v>
      </c>
      <c r="L250" s="1">
        <f t="shared" si="13"/>
        <v>1.9154794684544476</v>
      </c>
      <c r="M250" s="1">
        <f t="shared" si="14"/>
        <v>3.591524003352089</v>
      </c>
      <c r="V250">
        <f>'WHL Raw'!J250</f>
        <v>5</v>
      </c>
      <c r="W250" s="1">
        <f t="shared" si="15"/>
        <v>1.1971746677840296</v>
      </c>
      <c r="AG250">
        <f>'WHL Raw'!X250</f>
        <v>13.8</v>
      </c>
      <c r="AH250">
        <f>'WHL Raw'!Y250</f>
        <v>14.73</v>
      </c>
      <c r="AI250">
        <f>'WHL Raw'!Z250</f>
        <v>46.49</v>
      </c>
      <c r="AJ250">
        <f>'WHL Raw'!AA250</f>
        <v>53.29</v>
      </c>
    </row>
    <row r="251" spans="1:36" x14ac:dyDescent="0.2">
      <c r="A251" t="str">
        <f>'WHL Raw'!B251</f>
        <v>Jack Sander</v>
      </c>
      <c r="B251" t="s">
        <v>1750</v>
      </c>
      <c r="C251" t="str">
        <f>'WHL Raw'!C251</f>
        <v>D</v>
      </c>
      <c r="D251" t="str">
        <f t="shared" si="12"/>
        <v>D</v>
      </c>
      <c r="E251" t="str">
        <f>IF(ISNUMBER(SEARCH("/",'WHL Raw'!D251))=TRUE,"Multiple",'WHL Raw'!D251)</f>
        <v>PG</v>
      </c>
      <c r="F251" s="2">
        <f ca="1">ROUNDDOWN('WHL Raw'!E251+((TODAY()-42993)/365),0)</f>
        <v>18</v>
      </c>
      <c r="G251">
        <f>'WHL Raw'!F251</f>
        <v>62</v>
      </c>
      <c r="H251" s="1">
        <f>'WHL Raw'!R251</f>
        <v>12.07</v>
      </c>
      <c r="I251" s="1">
        <f>'WHL Raw'!Q251</f>
        <v>748.42</v>
      </c>
      <c r="J251">
        <f>'WHL Raw'!AD251</f>
        <v>26</v>
      </c>
      <c r="K251">
        <f>'WHL Raw'!AE251</f>
        <v>47</v>
      </c>
      <c r="L251" s="1">
        <f t="shared" si="13"/>
        <v>2.0843911172870846</v>
      </c>
      <c r="M251" s="1">
        <f t="shared" si="14"/>
        <v>3.7679377889420378</v>
      </c>
      <c r="V251">
        <f>'WHL Raw'!J251</f>
        <v>2</v>
      </c>
      <c r="W251" s="1">
        <f t="shared" si="15"/>
        <v>0.16033777825285267</v>
      </c>
      <c r="AG251">
        <f>'WHL Raw'!X251</f>
        <v>12.53</v>
      </c>
      <c r="AH251">
        <f>'WHL Raw'!Y251</f>
        <v>13.13</v>
      </c>
      <c r="AI251">
        <f>'WHL Raw'!Z251</f>
        <v>42.18</v>
      </c>
      <c r="AJ251">
        <f>'WHL Raw'!AA251</f>
        <v>49.8</v>
      </c>
    </row>
    <row r="252" spans="1:36" x14ac:dyDescent="0.2">
      <c r="A252" t="str">
        <f>'WHL Raw'!B252</f>
        <v>Jackson Caller</v>
      </c>
      <c r="B252" t="s">
        <v>1750</v>
      </c>
      <c r="C252" t="str">
        <f>'WHL Raw'!C252</f>
        <v>D</v>
      </c>
      <c r="D252" t="str">
        <f t="shared" si="12"/>
        <v>D</v>
      </c>
      <c r="E252" t="str">
        <f>IF(ISNUMBER(SEARCH("/",'WHL Raw'!D252))=TRUE,"Multiple",'WHL Raw'!D252)</f>
        <v>SAS</v>
      </c>
      <c r="F252" s="2">
        <f ca="1">ROUNDDOWN('WHL Raw'!E252+((TODAY()-42993)/365),0)</f>
        <v>18</v>
      </c>
      <c r="G252">
        <f>'WHL Raw'!F252</f>
        <v>70</v>
      </c>
      <c r="H252" s="1">
        <f>'WHL Raw'!R252</f>
        <v>13.94</v>
      </c>
      <c r="I252" s="1">
        <f>'WHL Raw'!Q252</f>
        <v>975.9</v>
      </c>
      <c r="J252">
        <f>'WHL Raw'!AD252</f>
        <v>49</v>
      </c>
      <c r="K252">
        <f>'WHL Raw'!AE252</f>
        <v>55</v>
      </c>
      <c r="L252" s="1">
        <f t="shared" si="13"/>
        <v>3.0126037503842609</v>
      </c>
      <c r="M252" s="1">
        <f t="shared" si="14"/>
        <v>3.3814940055333538</v>
      </c>
      <c r="V252">
        <f>'WHL Raw'!J252</f>
        <v>10</v>
      </c>
      <c r="W252" s="1">
        <f t="shared" si="15"/>
        <v>0.61481709191515521</v>
      </c>
      <c r="AG252">
        <f>'WHL Raw'!X252</f>
        <v>13.3</v>
      </c>
      <c r="AH252">
        <f>'WHL Raw'!Y252</f>
        <v>13.53</v>
      </c>
      <c r="AI252">
        <f>'WHL Raw'!Z252</f>
        <v>47.97</v>
      </c>
      <c r="AJ252">
        <f>'WHL Raw'!AA252</f>
        <v>50.97</v>
      </c>
    </row>
    <row r="253" spans="1:36" x14ac:dyDescent="0.2">
      <c r="A253" t="str">
        <f>'WHL Raw'!B253</f>
        <v>Jackson Leppard</v>
      </c>
      <c r="B253" t="s">
        <v>1750</v>
      </c>
      <c r="C253" t="str">
        <f>'WHL Raw'!C253</f>
        <v>LW</v>
      </c>
      <c r="D253" t="str">
        <f t="shared" si="12"/>
        <v>F</v>
      </c>
      <c r="E253" t="str">
        <f>IF(ISNUMBER(SEARCH("/",'WHL Raw'!D253))=TRUE,"Multiple",'WHL Raw'!D253)</f>
        <v>PG</v>
      </c>
      <c r="F253" s="2">
        <f ca="1">ROUNDDOWN('WHL Raw'!E253+((TODAY()-42993)/365),0)</f>
        <v>18</v>
      </c>
      <c r="G253">
        <f>'WHL Raw'!F253</f>
        <v>68</v>
      </c>
      <c r="H253" s="1">
        <f>'WHL Raw'!R253</f>
        <v>12.68</v>
      </c>
      <c r="I253" s="1">
        <f>'WHL Raw'!Q253</f>
        <v>862.18</v>
      </c>
      <c r="J253">
        <f>'WHL Raw'!AD253</f>
        <v>45</v>
      </c>
      <c r="K253">
        <f>'WHL Raw'!AE253</f>
        <v>42</v>
      </c>
      <c r="L253" s="1">
        <f t="shared" si="13"/>
        <v>3.131596650351435</v>
      </c>
      <c r="M253" s="1">
        <f t="shared" si="14"/>
        <v>2.9228235403280061</v>
      </c>
      <c r="V253">
        <f>'WHL Raw'!J253</f>
        <v>20</v>
      </c>
      <c r="W253" s="1">
        <f t="shared" si="15"/>
        <v>1.3918207334895265</v>
      </c>
      <c r="AG253">
        <f>'WHL Raw'!X253</f>
        <v>13.74</v>
      </c>
      <c r="AH253">
        <f>'WHL Raw'!Y253</f>
        <v>13.82</v>
      </c>
      <c r="AI253">
        <f>'WHL Raw'!Z253</f>
        <v>45.73</v>
      </c>
      <c r="AJ253">
        <f>'WHL Raw'!AA253</f>
        <v>51.01</v>
      </c>
    </row>
    <row r="254" spans="1:36" x14ac:dyDescent="0.2">
      <c r="A254" t="str">
        <f>'WHL Raw'!B254</f>
        <v>Jackson Shepard</v>
      </c>
      <c r="B254" t="s">
        <v>1750</v>
      </c>
      <c r="C254" t="str">
        <f>'WHL Raw'!C254</f>
        <v>LW</v>
      </c>
      <c r="D254" t="str">
        <f t="shared" si="12"/>
        <v>F</v>
      </c>
      <c r="E254" t="str">
        <f>IF(ISNUMBER(SEARCH("/",'WHL Raw'!D254))=TRUE,"Multiple",'WHL Raw'!D254)</f>
        <v>KAM</v>
      </c>
      <c r="F254" s="2">
        <f ca="1">ROUNDDOWN('WHL Raw'!E254+((TODAY()-42993)/365),0)</f>
        <v>18</v>
      </c>
      <c r="G254">
        <f>'WHL Raw'!F254</f>
        <v>72</v>
      </c>
      <c r="H254" s="1">
        <f>'WHL Raw'!R254</f>
        <v>11.33</v>
      </c>
      <c r="I254" s="1">
        <f>'WHL Raw'!Q254</f>
        <v>816.06</v>
      </c>
      <c r="J254">
        <f>'WHL Raw'!AD254</f>
        <v>30</v>
      </c>
      <c r="K254">
        <f>'WHL Raw'!AE254</f>
        <v>33</v>
      </c>
      <c r="L254" s="1">
        <f t="shared" si="13"/>
        <v>2.2057201676347331</v>
      </c>
      <c r="M254" s="1">
        <f t="shared" si="14"/>
        <v>2.4262921843982062</v>
      </c>
      <c r="V254">
        <f>'WHL Raw'!J254</f>
        <v>15</v>
      </c>
      <c r="W254" s="1">
        <f t="shared" si="15"/>
        <v>1.1028600838173666</v>
      </c>
      <c r="AG254">
        <f>'WHL Raw'!X254</f>
        <v>13.67</v>
      </c>
      <c r="AH254">
        <f>'WHL Raw'!Y254</f>
        <v>13.41</v>
      </c>
      <c r="AI254">
        <f>'WHL Raw'!Z254</f>
        <v>50.71</v>
      </c>
      <c r="AJ254">
        <f>'WHL Raw'!AA254</f>
        <v>48.82</v>
      </c>
    </row>
    <row r="255" spans="1:36" x14ac:dyDescent="0.2">
      <c r="A255" t="str">
        <f>'WHL Raw'!B255</f>
        <v>Jackson van de Leest</v>
      </c>
      <c r="B255" t="s">
        <v>1750</v>
      </c>
      <c r="C255" t="str">
        <f>'WHL Raw'!C255</f>
        <v>D</v>
      </c>
      <c r="D255" t="str">
        <f t="shared" si="12"/>
        <v>D</v>
      </c>
      <c r="E255" t="str">
        <f>IF(ISNUMBER(SEARCH("/",'WHL Raw'!D255))=TRUE,"Multiple",'WHL Raw'!D255)</f>
        <v>CGY</v>
      </c>
      <c r="F255" s="2">
        <f ca="1">ROUNDDOWN('WHL Raw'!E255+((TODAY()-42993)/365),0)</f>
        <v>16</v>
      </c>
      <c r="G255">
        <f>'WHL Raw'!F255</f>
        <v>36</v>
      </c>
      <c r="H255" s="1">
        <f>'WHL Raw'!R255</f>
        <v>14.26</v>
      </c>
      <c r="I255" s="1">
        <f>'WHL Raw'!Q255</f>
        <v>513.24</v>
      </c>
      <c r="J255">
        <f>'WHL Raw'!AD255</f>
        <v>20</v>
      </c>
      <c r="K255">
        <f>'WHL Raw'!AE255</f>
        <v>33</v>
      </c>
      <c r="L255" s="1">
        <f t="shared" si="13"/>
        <v>2.3380874444704234</v>
      </c>
      <c r="M255" s="1">
        <f t="shared" si="14"/>
        <v>3.8578442833761986</v>
      </c>
      <c r="V255">
        <f>'WHL Raw'!J255</f>
        <v>3</v>
      </c>
      <c r="W255" s="1">
        <f t="shared" si="15"/>
        <v>0.35071311667056349</v>
      </c>
      <c r="AG255">
        <f>'WHL Raw'!X255</f>
        <v>12.37</v>
      </c>
      <c r="AH255">
        <f>'WHL Raw'!Y255</f>
        <v>13.58</v>
      </c>
      <c r="AI255">
        <f>'WHL Raw'!Z255</f>
        <v>41.53</v>
      </c>
      <c r="AJ255">
        <f>'WHL Raw'!AA255</f>
        <v>49.51</v>
      </c>
    </row>
    <row r="256" spans="1:36" x14ac:dyDescent="0.2">
      <c r="A256" t="str">
        <f>'WHL Raw'!B256</f>
        <v>Jacob Boucher</v>
      </c>
      <c r="B256" t="s">
        <v>1750</v>
      </c>
      <c r="C256" t="str">
        <f>'WHL Raw'!C256</f>
        <v>LW</v>
      </c>
      <c r="D256" t="str">
        <f t="shared" si="12"/>
        <v>F</v>
      </c>
      <c r="E256" t="str">
        <f>IF(ISNUMBER(SEARCH("/",'WHL Raw'!D256))=TRUE,"Multiple",'WHL Raw'!D256)</f>
        <v>LET</v>
      </c>
      <c r="F256" s="2">
        <f ca="1">ROUNDDOWN('WHL Raw'!E256+((TODAY()-42993)/365),0)</f>
        <v>16</v>
      </c>
      <c r="G256">
        <f>'WHL Raw'!F256</f>
        <v>3</v>
      </c>
      <c r="H256" s="1">
        <f>'WHL Raw'!R256</f>
        <v>7.66</v>
      </c>
      <c r="I256" s="1">
        <f>'WHL Raw'!Q256</f>
        <v>22.97</v>
      </c>
      <c r="J256">
        <f>'WHL Raw'!AD256</f>
        <v>0</v>
      </c>
      <c r="K256">
        <f>'WHL Raw'!AE256</f>
        <v>1</v>
      </c>
      <c r="L256" s="1">
        <f t="shared" si="13"/>
        <v>0</v>
      </c>
      <c r="M256" s="1">
        <f t="shared" si="14"/>
        <v>2.6121027427078798</v>
      </c>
      <c r="V256">
        <f>'WHL Raw'!J256</f>
        <v>0</v>
      </c>
      <c r="W256" s="1">
        <f t="shared" si="15"/>
        <v>0</v>
      </c>
      <c r="AG256">
        <f>'WHL Raw'!X256</f>
        <v>12.12</v>
      </c>
      <c r="AH256">
        <f>'WHL Raw'!Y256</f>
        <v>11.92</v>
      </c>
      <c r="AI256">
        <f>'WHL Raw'!Z256</f>
        <v>43.56</v>
      </c>
      <c r="AJ256">
        <f>'WHL Raw'!AA256</f>
        <v>49.11</v>
      </c>
    </row>
    <row r="257" spans="1:36" x14ac:dyDescent="0.2">
      <c r="A257" t="str">
        <f>'WHL Raw'!B257</f>
        <v>Jacob Herauf</v>
      </c>
      <c r="B257" t="s">
        <v>1750</v>
      </c>
      <c r="C257" t="str">
        <f>'WHL Raw'!C257</f>
        <v>D</v>
      </c>
      <c r="D257" t="str">
        <f t="shared" si="12"/>
        <v>D</v>
      </c>
      <c r="E257" t="str">
        <f>IF(ISNUMBER(SEARCH("/",'WHL Raw'!D257))=TRUE,"Multiple",'WHL Raw'!D257)</f>
        <v>RD</v>
      </c>
      <c r="F257" s="2">
        <f ca="1">ROUNDDOWN('WHL Raw'!E257+((TODAY()-42993)/365),0)</f>
        <v>17</v>
      </c>
      <c r="G257">
        <f>'WHL Raw'!F257</f>
        <v>70</v>
      </c>
      <c r="H257" s="1">
        <f>'WHL Raw'!R257</f>
        <v>12.69</v>
      </c>
      <c r="I257" s="1">
        <f>'WHL Raw'!Q257</f>
        <v>887.99</v>
      </c>
      <c r="J257">
        <f>'WHL Raw'!AD257</f>
        <v>38</v>
      </c>
      <c r="K257">
        <f>'WHL Raw'!AE257</f>
        <v>35</v>
      </c>
      <c r="L257" s="1">
        <f t="shared" si="13"/>
        <v>2.5675964819423642</v>
      </c>
      <c r="M257" s="1">
        <f t="shared" si="14"/>
        <v>2.3648914965258618</v>
      </c>
      <c r="V257">
        <f>'WHL Raw'!J257</f>
        <v>7</v>
      </c>
      <c r="W257" s="1">
        <f t="shared" si="15"/>
        <v>0.47297829930517238</v>
      </c>
      <c r="AG257">
        <f>'WHL Raw'!X257</f>
        <v>13.24</v>
      </c>
      <c r="AH257">
        <f>'WHL Raw'!Y257</f>
        <v>13.61</v>
      </c>
      <c r="AI257">
        <f>'WHL Raw'!Z257</f>
        <v>46.81</v>
      </c>
      <c r="AJ257">
        <f>'WHL Raw'!AA257</f>
        <v>48.12</v>
      </c>
    </row>
    <row r="258" spans="1:36" x14ac:dyDescent="0.2">
      <c r="A258" t="str">
        <f>'WHL Raw'!B258</f>
        <v>Jacson Alexander</v>
      </c>
      <c r="B258" t="s">
        <v>1750</v>
      </c>
      <c r="C258" t="str">
        <f>'WHL Raw'!C258</f>
        <v>D</v>
      </c>
      <c r="D258" t="str">
        <f t="shared" si="12"/>
        <v>D</v>
      </c>
      <c r="E258" t="str">
        <f>IF(ISNUMBER(SEARCH("/",'WHL Raw'!D258))=TRUE,"Multiple",'WHL Raw'!D258)</f>
        <v>SC</v>
      </c>
      <c r="F258" s="2">
        <f ca="1">ROUNDDOWN('WHL Raw'!E258+((TODAY()-42993)/365),0)</f>
        <v>17</v>
      </c>
      <c r="G258">
        <f>'WHL Raw'!F258</f>
        <v>32</v>
      </c>
      <c r="H258" s="1">
        <f>'WHL Raw'!R258</f>
        <v>11.28</v>
      </c>
      <c r="I258" s="1">
        <f>'WHL Raw'!Q258</f>
        <v>360.92</v>
      </c>
      <c r="J258">
        <f>'WHL Raw'!AD258</f>
        <v>19</v>
      </c>
      <c r="K258">
        <f>'WHL Raw'!AE258</f>
        <v>11</v>
      </c>
      <c r="L258" s="1">
        <f t="shared" si="13"/>
        <v>3.1585947024271306</v>
      </c>
      <c r="M258" s="1">
        <f t="shared" si="14"/>
        <v>1.8286600908788651</v>
      </c>
      <c r="V258">
        <f>'WHL Raw'!J258</f>
        <v>4</v>
      </c>
      <c r="W258" s="1">
        <f t="shared" si="15"/>
        <v>0.66496730577413266</v>
      </c>
      <c r="AG258">
        <f>'WHL Raw'!X258</f>
        <v>13.94</v>
      </c>
      <c r="AH258">
        <f>'WHL Raw'!Y258</f>
        <v>13.36</v>
      </c>
      <c r="AI258">
        <f>'WHL Raw'!Z258</f>
        <v>55.09</v>
      </c>
      <c r="AJ258">
        <f>'WHL Raw'!AA258</f>
        <v>46.52</v>
      </c>
    </row>
    <row r="259" spans="1:36" x14ac:dyDescent="0.2">
      <c r="A259" t="str">
        <f>'WHL Raw'!B259</f>
        <v>Jadon Joseph</v>
      </c>
      <c r="B259" t="s">
        <v>1750</v>
      </c>
      <c r="C259" t="str">
        <f>'WHL Raw'!C259</f>
        <v>C</v>
      </c>
      <c r="D259" t="str">
        <f t="shared" ref="D259:D322" si="16">IF(C259="D",C259,"F")</f>
        <v>F</v>
      </c>
      <c r="E259" t="str">
        <f>IF(ISNUMBER(SEARCH("/",'WHL Raw'!D259))=TRUE,"Multiple",'WHL Raw'!D259)</f>
        <v>LET</v>
      </c>
      <c r="F259" s="2">
        <f ca="1">ROUNDDOWN('WHL Raw'!E259+((TODAY()-42993)/365),0)</f>
        <v>18</v>
      </c>
      <c r="G259">
        <f>'WHL Raw'!F259</f>
        <v>53</v>
      </c>
      <c r="H259" s="1">
        <f>'WHL Raw'!R259</f>
        <v>14.72</v>
      </c>
      <c r="I259" s="1">
        <f>'WHL Raw'!Q259</f>
        <v>780.4</v>
      </c>
      <c r="J259">
        <f>'WHL Raw'!AD259</f>
        <v>36</v>
      </c>
      <c r="K259">
        <f>'WHL Raw'!AE259</f>
        <v>41</v>
      </c>
      <c r="L259" s="1">
        <f t="shared" ref="L259:L322" si="17">J259/I259*60</f>
        <v>2.7678113787801131</v>
      </c>
      <c r="M259" s="1">
        <f t="shared" ref="M259:M322" si="18">K259/I259*60</f>
        <v>3.1522296258329061</v>
      </c>
      <c r="V259">
        <f>'WHL Raw'!J259</f>
        <v>15</v>
      </c>
      <c r="W259" s="1">
        <f t="shared" ref="W259:W322" si="19">(V259/I259)*60</f>
        <v>1.1532547411583804</v>
      </c>
      <c r="AG259">
        <f>'WHL Raw'!X259</f>
        <v>13.22</v>
      </c>
      <c r="AH259">
        <f>'WHL Raw'!Y259</f>
        <v>13.7</v>
      </c>
      <c r="AI259">
        <f>'WHL Raw'!Z259</f>
        <v>50.19</v>
      </c>
      <c r="AJ259">
        <f>'WHL Raw'!AA259</f>
        <v>49.23</v>
      </c>
    </row>
    <row r="260" spans="1:36" x14ac:dyDescent="0.2">
      <c r="A260" t="str">
        <f>'WHL Raw'!B260</f>
        <v>Jaeger White</v>
      </c>
      <c r="B260" t="s">
        <v>1750</v>
      </c>
      <c r="C260" t="str">
        <f>'WHL Raw'!C260</f>
        <v>C</v>
      </c>
      <c r="D260" t="str">
        <f t="shared" si="16"/>
        <v>F</v>
      </c>
      <c r="E260" t="str">
        <f>IF(ISNUMBER(SEARCH("/",'WHL Raw'!D260))=TRUE,"Multiple",'WHL Raw'!D260)</f>
        <v>MH</v>
      </c>
      <c r="F260" s="2">
        <f ca="1">ROUNDDOWN('WHL Raw'!E260+((TODAY()-42993)/365),0)</f>
        <v>20</v>
      </c>
      <c r="G260">
        <f>'WHL Raw'!F260</f>
        <v>68</v>
      </c>
      <c r="H260" s="1">
        <f>'WHL Raw'!R260</f>
        <v>11.97</v>
      </c>
      <c r="I260" s="1">
        <f>'WHL Raw'!Q260</f>
        <v>813.65</v>
      </c>
      <c r="J260">
        <f>'WHL Raw'!AD260</f>
        <v>41</v>
      </c>
      <c r="K260">
        <f>'WHL Raw'!AE260</f>
        <v>34</v>
      </c>
      <c r="L260" s="1">
        <f t="shared" si="17"/>
        <v>3.0234130154243228</v>
      </c>
      <c r="M260" s="1">
        <f t="shared" si="18"/>
        <v>2.5072205493762678</v>
      </c>
      <c r="V260">
        <f>'WHL Raw'!J260</f>
        <v>25</v>
      </c>
      <c r="W260" s="1">
        <f t="shared" si="19"/>
        <v>1.8435445216001967</v>
      </c>
      <c r="AG260">
        <f>'WHL Raw'!X260</f>
        <v>14.2</v>
      </c>
      <c r="AH260">
        <f>'WHL Raw'!Y260</f>
        <v>13.35</v>
      </c>
      <c r="AI260">
        <f>'WHL Raw'!Z260</f>
        <v>49.56</v>
      </c>
      <c r="AJ260">
        <f>'WHL Raw'!AA260</f>
        <v>47.33</v>
      </c>
    </row>
    <row r="261" spans="1:36" x14ac:dyDescent="0.2">
      <c r="A261" t="str">
        <f>'WHL Raw'!B261</f>
        <v>Jake Bean</v>
      </c>
      <c r="B261" t="s">
        <v>1750</v>
      </c>
      <c r="C261" t="str">
        <f>'WHL Raw'!C261</f>
        <v>D</v>
      </c>
      <c r="D261" t="str">
        <f t="shared" si="16"/>
        <v>D</v>
      </c>
      <c r="E261" t="str">
        <f>IF(ISNUMBER(SEARCH("/",'WHL Raw'!D261))=TRUE,"Multiple",'WHL Raw'!D261)</f>
        <v>Multiple</v>
      </c>
      <c r="F261" s="2">
        <f ca="1">ROUNDDOWN('WHL Raw'!E261+((TODAY()-42993)/365),0)</f>
        <v>19</v>
      </c>
      <c r="G261">
        <f>'WHL Raw'!F261</f>
        <v>57</v>
      </c>
      <c r="H261" s="1">
        <f>'WHL Raw'!R261</f>
        <v>16.28</v>
      </c>
      <c r="I261" s="1">
        <f>'WHL Raw'!Q261</f>
        <v>928.01</v>
      </c>
      <c r="J261">
        <f>'WHL Raw'!AD261</f>
        <v>47</v>
      </c>
      <c r="K261">
        <f>'WHL Raw'!AE261</f>
        <v>56</v>
      </c>
      <c r="L261" s="1">
        <f t="shared" si="17"/>
        <v>3.0387603581857956</v>
      </c>
      <c r="M261" s="1">
        <f t="shared" si="18"/>
        <v>3.6206506395405222</v>
      </c>
      <c r="V261">
        <f>'WHL Raw'!J261</f>
        <v>15</v>
      </c>
      <c r="W261" s="1">
        <f t="shared" si="19"/>
        <v>0.9698171355912113</v>
      </c>
      <c r="AG261">
        <f>'WHL Raw'!X261</f>
        <v>13.68</v>
      </c>
      <c r="AH261">
        <f>'WHL Raw'!Y261</f>
        <v>13.96</v>
      </c>
      <c r="AI261">
        <f>'WHL Raw'!Z261</f>
        <v>47.69</v>
      </c>
      <c r="AJ261">
        <f>'WHL Raw'!AA261</f>
        <v>52.16</v>
      </c>
    </row>
    <row r="262" spans="1:36" x14ac:dyDescent="0.2">
      <c r="A262" t="str">
        <f>'WHL Raw'!B262</f>
        <v>Jake Christiansen</v>
      </c>
      <c r="B262" t="s">
        <v>1750</v>
      </c>
      <c r="C262" t="str">
        <f>'WHL Raw'!C262</f>
        <v>D</v>
      </c>
      <c r="D262" t="str">
        <f t="shared" si="16"/>
        <v>D</v>
      </c>
      <c r="E262" t="str">
        <f>IF(ISNUMBER(SEARCH("/",'WHL Raw'!D262))=TRUE,"Multiple",'WHL Raw'!D262)</f>
        <v>EVT</v>
      </c>
      <c r="F262" s="2">
        <f ca="1">ROUNDDOWN('WHL Raw'!E262+((TODAY()-42993)/365),0)</f>
        <v>18</v>
      </c>
      <c r="G262">
        <f>'WHL Raw'!F262</f>
        <v>72</v>
      </c>
      <c r="H262" s="1">
        <f>'WHL Raw'!R262</f>
        <v>16.010000000000002</v>
      </c>
      <c r="I262" s="1">
        <f>'WHL Raw'!Q262</f>
        <v>1152.3699999999999</v>
      </c>
      <c r="J262">
        <f>'WHL Raw'!AD262</f>
        <v>57</v>
      </c>
      <c r="K262">
        <f>'WHL Raw'!AE262</f>
        <v>46</v>
      </c>
      <c r="L262" s="1">
        <f t="shared" si="17"/>
        <v>2.9677968013745586</v>
      </c>
      <c r="M262" s="1">
        <f t="shared" si="18"/>
        <v>2.3950640853198193</v>
      </c>
      <c r="V262">
        <f>'WHL Raw'!J262</f>
        <v>7</v>
      </c>
      <c r="W262" s="1">
        <f t="shared" si="19"/>
        <v>0.36446627385301594</v>
      </c>
      <c r="AG262">
        <f>'WHL Raw'!X262</f>
        <v>14.2</v>
      </c>
      <c r="AH262">
        <f>'WHL Raw'!Y262</f>
        <v>13.96</v>
      </c>
      <c r="AI262">
        <f>'WHL Raw'!Z262</f>
        <v>57.24</v>
      </c>
      <c r="AJ262">
        <f>'WHL Raw'!AA262</f>
        <v>51.18</v>
      </c>
    </row>
    <row r="263" spans="1:36" x14ac:dyDescent="0.2">
      <c r="A263" t="str">
        <f>'WHL Raw'!B263</f>
        <v>Jake Elmer</v>
      </c>
      <c r="B263" t="s">
        <v>1750</v>
      </c>
      <c r="C263" t="str">
        <f>'WHL Raw'!C263</f>
        <v>RW</v>
      </c>
      <c r="D263" t="str">
        <f t="shared" si="16"/>
        <v>F</v>
      </c>
      <c r="E263" t="str">
        <f>IF(ISNUMBER(SEARCH("/",'WHL Raw'!D263))=TRUE,"Multiple",'WHL Raw'!D263)</f>
        <v>LET</v>
      </c>
      <c r="F263" s="2">
        <f ca="1">ROUNDDOWN('WHL Raw'!E263+((TODAY()-42993)/365),0)</f>
        <v>19</v>
      </c>
      <c r="G263">
        <f>'WHL Raw'!F263</f>
        <v>70</v>
      </c>
      <c r="H263" s="1">
        <f>'WHL Raw'!R263</f>
        <v>11.11</v>
      </c>
      <c r="I263" s="1">
        <f>'WHL Raw'!Q263</f>
        <v>777.68</v>
      </c>
      <c r="J263">
        <f>'WHL Raw'!AD263</f>
        <v>38</v>
      </c>
      <c r="K263">
        <f>'WHL Raw'!AE263</f>
        <v>29</v>
      </c>
      <c r="L263" s="1">
        <f t="shared" si="17"/>
        <v>2.9317971402119127</v>
      </c>
      <c r="M263" s="1">
        <f t="shared" si="18"/>
        <v>2.2374241333196174</v>
      </c>
      <c r="V263">
        <f>'WHL Raw'!J263</f>
        <v>21</v>
      </c>
      <c r="W263" s="1">
        <f t="shared" si="19"/>
        <v>1.6202036827486885</v>
      </c>
      <c r="AG263">
        <f>'WHL Raw'!X263</f>
        <v>13.35</v>
      </c>
      <c r="AH263">
        <f>'WHL Raw'!Y263</f>
        <v>13.57</v>
      </c>
      <c r="AI263">
        <f>'WHL Raw'!Z263</f>
        <v>49.93</v>
      </c>
      <c r="AJ263">
        <f>'WHL Raw'!AA263</f>
        <v>47.42</v>
      </c>
    </row>
    <row r="264" spans="1:36" x14ac:dyDescent="0.2">
      <c r="A264" t="str">
        <f>'WHL Raw'!B264</f>
        <v>Jake Gricius</v>
      </c>
      <c r="B264" t="s">
        <v>1750</v>
      </c>
      <c r="C264" t="str">
        <f>'WHL Raw'!C264</f>
        <v>C</v>
      </c>
      <c r="D264" t="str">
        <f t="shared" si="16"/>
        <v>F</v>
      </c>
      <c r="E264" t="str">
        <f>IF(ISNUMBER(SEARCH("/",'WHL Raw'!D264))=TRUE,"Multiple",'WHL Raw'!D264)</f>
        <v>POR</v>
      </c>
      <c r="F264" s="2">
        <f ca="1">ROUNDDOWN('WHL Raw'!E264+((TODAY()-42993)/365),0)</f>
        <v>18</v>
      </c>
      <c r="G264">
        <f>'WHL Raw'!F264</f>
        <v>69</v>
      </c>
      <c r="H264" s="1">
        <f>'WHL Raw'!R264</f>
        <v>11.83</v>
      </c>
      <c r="I264" s="1">
        <f>'WHL Raw'!Q264</f>
        <v>816.38</v>
      </c>
      <c r="J264">
        <f>'WHL Raw'!AD264</f>
        <v>30</v>
      </c>
      <c r="K264">
        <f>'WHL Raw'!AE264</f>
        <v>42</v>
      </c>
      <c r="L264" s="1">
        <f t="shared" si="17"/>
        <v>2.2048555819593814</v>
      </c>
      <c r="M264" s="1">
        <f t="shared" si="18"/>
        <v>3.0867978147431341</v>
      </c>
      <c r="V264">
        <f>'WHL Raw'!J264</f>
        <v>16</v>
      </c>
      <c r="W264" s="1">
        <f t="shared" si="19"/>
        <v>1.1759229770450037</v>
      </c>
      <c r="AG264">
        <f>'WHL Raw'!X264</f>
        <v>12.72</v>
      </c>
      <c r="AH264">
        <f>'WHL Raw'!Y264</f>
        <v>13.36</v>
      </c>
      <c r="AI264">
        <f>'WHL Raw'!Z264</f>
        <v>52.2</v>
      </c>
      <c r="AJ264">
        <f>'WHL Raw'!AA264</f>
        <v>50.66</v>
      </c>
    </row>
    <row r="265" spans="1:36" x14ac:dyDescent="0.2">
      <c r="A265" t="str">
        <f>'WHL Raw'!B265</f>
        <v>Jake Hobson</v>
      </c>
      <c r="B265" t="s">
        <v>1750</v>
      </c>
      <c r="C265" t="str">
        <f>'WHL Raw'!C265</f>
        <v>D</v>
      </c>
      <c r="D265" t="str">
        <f t="shared" si="16"/>
        <v>D</v>
      </c>
      <c r="E265" t="str">
        <f>IF(ISNUMBER(SEARCH("/",'WHL Raw'!D265))=TRUE,"Multiple",'WHL Raw'!D265)</f>
        <v>SC</v>
      </c>
      <c r="F265" s="2">
        <f ca="1">ROUNDDOWN('WHL Raw'!E265+((TODAY()-42993)/365),0)</f>
        <v>18</v>
      </c>
      <c r="G265">
        <f>'WHL Raw'!F265</f>
        <v>9</v>
      </c>
      <c r="H265" s="1">
        <f>'WHL Raw'!R265</f>
        <v>8.85</v>
      </c>
      <c r="I265" s="1">
        <f>'WHL Raw'!Q265</f>
        <v>79.63</v>
      </c>
      <c r="J265">
        <f>'WHL Raw'!AD265</f>
        <v>2</v>
      </c>
      <c r="K265">
        <f>'WHL Raw'!AE265</f>
        <v>2</v>
      </c>
      <c r="L265" s="1">
        <f t="shared" si="17"/>
        <v>1.5069697350244884</v>
      </c>
      <c r="M265" s="1">
        <f t="shared" si="18"/>
        <v>1.5069697350244884</v>
      </c>
      <c r="V265">
        <f>'WHL Raw'!J265</f>
        <v>0</v>
      </c>
      <c r="W265" s="1">
        <f t="shared" si="19"/>
        <v>0</v>
      </c>
      <c r="AG265">
        <f>'WHL Raw'!X265</f>
        <v>13.44</v>
      </c>
      <c r="AH265">
        <f>'WHL Raw'!Y265</f>
        <v>12.95</v>
      </c>
      <c r="AI265">
        <f>'WHL Raw'!Z265</f>
        <v>48.41</v>
      </c>
      <c r="AJ265">
        <f>'WHL Raw'!AA265</f>
        <v>48.83</v>
      </c>
    </row>
    <row r="266" spans="1:36" x14ac:dyDescent="0.2">
      <c r="A266" t="str">
        <f>'WHL Raw'!B266</f>
        <v>Jake Kryski</v>
      </c>
      <c r="B266" t="s">
        <v>1750</v>
      </c>
      <c r="C266" t="str">
        <f>'WHL Raw'!C266</f>
        <v>C</v>
      </c>
      <c r="D266" t="str">
        <f t="shared" si="16"/>
        <v>F</v>
      </c>
      <c r="E266" t="str">
        <f>IF(ISNUMBER(SEARCH("/",'WHL Raw'!D266))=TRUE,"Multiple",'WHL Raw'!D266)</f>
        <v>CGY</v>
      </c>
      <c r="F266" s="2">
        <f ca="1">ROUNDDOWN('WHL Raw'!E266+((TODAY()-42993)/365),0)</f>
        <v>20</v>
      </c>
      <c r="G266">
        <f>'WHL Raw'!F266</f>
        <v>71</v>
      </c>
      <c r="H266" s="1">
        <f>'WHL Raw'!R266</f>
        <v>13.27</v>
      </c>
      <c r="I266" s="1">
        <f>'WHL Raw'!Q266</f>
        <v>942.34</v>
      </c>
      <c r="J266">
        <f>'WHL Raw'!AD266</f>
        <v>51</v>
      </c>
      <c r="K266">
        <f>'WHL Raw'!AE266</f>
        <v>43</v>
      </c>
      <c r="L266" s="1">
        <f t="shared" si="17"/>
        <v>3.2472356049833393</v>
      </c>
      <c r="M266" s="1">
        <f t="shared" si="18"/>
        <v>2.7378653140055604</v>
      </c>
      <c r="V266">
        <f>'WHL Raw'!J266</f>
        <v>35</v>
      </c>
      <c r="W266" s="1">
        <f t="shared" si="19"/>
        <v>2.2284950230277816</v>
      </c>
      <c r="AG266">
        <f>'WHL Raw'!X266</f>
        <v>13.08</v>
      </c>
      <c r="AH266">
        <f>'WHL Raw'!Y266</f>
        <v>13.54</v>
      </c>
      <c r="AI266">
        <f>'WHL Raw'!Z266</f>
        <v>45.19</v>
      </c>
      <c r="AJ266">
        <f>'WHL Raw'!AA266</f>
        <v>48.2</v>
      </c>
    </row>
    <row r="267" spans="1:36" x14ac:dyDescent="0.2">
      <c r="A267" t="str">
        <f>'WHL Raw'!B267</f>
        <v>Jake Kustra</v>
      </c>
      <c r="B267" t="s">
        <v>1750</v>
      </c>
      <c r="C267" t="str">
        <f>'WHL Raw'!C267</f>
        <v>D</v>
      </c>
      <c r="D267" t="str">
        <f t="shared" si="16"/>
        <v>D</v>
      </c>
      <c r="E267" t="str">
        <f>IF(ISNUMBER(SEARCH("/",'WHL Raw'!D267))=TRUE,"Multiple",'WHL Raw'!D267)</f>
        <v>SAS</v>
      </c>
      <c r="F267" s="2">
        <f ca="1">ROUNDDOWN('WHL Raw'!E267+((TODAY()-42993)/365),0)</f>
        <v>19</v>
      </c>
      <c r="G267">
        <f>'WHL Raw'!F267</f>
        <v>71</v>
      </c>
      <c r="H267" s="1">
        <f>'WHL Raw'!R267</f>
        <v>13.48</v>
      </c>
      <c r="I267" s="1">
        <f>'WHL Raw'!Q267</f>
        <v>957.18</v>
      </c>
      <c r="J267">
        <f>'WHL Raw'!AD267</f>
        <v>39</v>
      </c>
      <c r="K267">
        <f>'WHL Raw'!AE267</f>
        <v>61</v>
      </c>
      <c r="L267" s="1">
        <f t="shared" si="17"/>
        <v>2.4446812511753278</v>
      </c>
      <c r="M267" s="1">
        <f t="shared" si="18"/>
        <v>3.8237322133767941</v>
      </c>
      <c r="V267">
        <f>'WHL Raw'!J267</f>
        <v>7</v>
      </c>
      <c r="W267" s="1">
        <f t="shared" si="19"/>
        <v>0.43878894251864853</v>
      </c>
      <c r="AG267">
        <f>'WHL Raw'!X267</f>
        <v>13.31</v>
      </c>
      <c r="AH267">
        <f>'WHL Raw'!Y267</f>
        <v>13.98</v>
      </c>
      <c r="AI267">
        <f>'WHL Raw'!Z267</f>
        <v>47.17</v>
      </c>
      <c r="AJ267">
        <f>'WHL Raw'!AA267</f>
        <v>51.33</v>
      </c>
    </row>
    <row r="268" spans="1:36" x14ac:dyDescent="0.2">
      <c r="A268" t="str">
        <f>'WHL Raw'!B268</f>
        <v>Jake Lee</v>
      </c>
      <c r="B268" t="s">
        <v>1750</v>
      </c>
      <c r="C268" t="str">
        <f>'WHL Raw'!C268</f>
        <v>D</v>
      </c>
      <c r="D268" t="str">
        <f t="shared" si="16"/>
        <v>D</v>
      </c>
      <c r="E268" t="str">
        <f>IF(ISNUMBER(SEARCH("/",'WHL Raw'!D268))=TRUE,"Multiple",'WHL Raw'!D268)</f>
        <v>SEA</v>
      </c>
      <c r="F268" s="2">
        <f ca="1">ROUNDDOWN('WHL Raw'!E268+((TODAY()-42993)/365),0)</f>
        <v>16</v>
      </c>
      <c r="G268">
        <f>'WHL Raw'!F268</f>
        <v>64</v>
      </c>
      <c r="H268" s="1">
        <f>'WHL Raw'!R268</f>
        <v>11.49</v>
      </c>
      <c r="I268" s="1">
        <f>'WHL Raw'!Q268</f>
        <v>735.52</v>
      </c>
      <c r="J268">
        <f>'WHL Raw'!AD268</f>
        <v>32</v>
      </c>
      <c r="K268">
        <f>'WHL Raw'!AE268</f>
        <v>37</v>
      </c>
      <c r="L268" s="1">
        <f t="shared" si="17"/>
        <v>2.6103980857080704</v>
      </c>
      <c r="M268" s="1">
        <f t="shared" si="18"/>
        <v>3.0182727865999568</v>
      </c>
      <c r="V268">
        <f>'WHL Raw'!J268</f>
        <v>4</v>
      </c>
      <c r="W268" s="1">
        <f t="shared" si="19"/>
        <v>0.3262997607135088</v>
      </c>
      <c r="AG268">
        <f>'WHL Raw'!X268</f>
        <v>13.46</v>
      </c>
      <c r="AH268">
        <f>'WHL Raw'!Y268</f>
        <v>13.39</v>
      </c>
      <c r="AI268">
        <f>'WHL Raw'!Z268</f>
        <v>49.78</v>
      </c>
      <c r="AJ268">
        <f>'WHL Raw'!AA268</f>
        <v>51.67</v>
      </c>
    </row>
    <row r="269" spans="1:36" x14ac:dyDescent="0.2">
      <c r="A269" t="str">
        <f>'WHL Raw'!B269</f>
        <v>Jake Leschyshyn</v>
      </c>
      <c r="B269" t="s">
        <v>1750</v>
      </c>
      <c r="C269" t="str">
        <f>'WHL Raw'!C269</f>
        <v>C</v>
      </c>
      <c r="D269" t="str">
        <f t="shared" si="16"/>
        <v>F</v>
      </c>
      <c r="E269" t="str">
        <f>IF(ISNUMBER(SEARCH("/",'WHL Raw'!D269))=TRUE,"Multiple",'WHL Raw'!D269)</f>
        <v>REG</v>
      </c>
      <c r="F269" s="2">
        <f ca="1">ROUNDDOWN('WHL Raw'!E269+((TODAY()-42993)/365),0)</f>
        <v>19</v>
      </c>
      <c r="G269">
        <f>'WHL Raw'!F269</f>
        <v>64</v>
      </c>
      <c r="H269" s="1">
        <f>'WHL Raw'!R269</f>
        <v>12.5</v>
      </c>
      <c r="I269" s="1">
        <f>'WHL Raw'!Q269</f>
        <v>800.22</v>
      </c>
      <c r="J269">
        <f>'WHL Raw'!AD269</f>
        <v>29</v>
      </c>
      <c r="K269">
        <f>'WHL Raw'!AE269</f>
        <v>37</v>
      </c>
      <c r="L269" s="1">
        <f t="shared" si="17"/>
        <v>2.1744020394391543</v>
      </c>
      <c r="M269" s="1">
        <f t="shared" si="18"/>
        <v>2.7742370848016793</v>
      </c>
      <c r="V269">
        <f>'WHL Raw'!J269</f>
        <v>22</v>
      </c>
      <c r="W269" s="1">
        <f t="shared" si="19"/>
        <v>1.6495463747469445</v>
      </c>
      <c r="AG269">
        <f>'WHL Raw'!X269</f>
        <v>14.05</v>
      </c>
      <c r="AH269">
        <f>'WHL Raw'!Y269</f>
        <v>14.13</v>
      </c>
      <c r="AI269">
        <f>'WHL Raw'!Z269</f>
        <v>51.08</v>
      </c>
      <c r="AJ269">
        <f>'WHL Raw'!AA269</f>
        <v>50.16</v>
      </c>
    </row>
    <row r="270" spans="1:36" x14ac:dyDescent="0.2">
      <c r="A270" t="str">
        <f>'WHL Raw'!B270</f>
        <v>Jake McGrew</v>
      </c>
      <c r="B270" t="s">
        <v>1750</v>
      </c>
      <c r="C270" t="str">
        <f>'WHL Raw'!C270</f>
        <v>RW</v>
      </c>
      <c r="D270" t="str">
        <f t="shared" si="16"/>
        <v>F</v>
      </c>
      <c r="E270" t="str">
        <f>IF(ISNUMBER(SEARCH("/",'WHL Raw'!D270))=TRUE,"Multiple",'WHL Raw'!D270)</f>
        <v>SPO</v>
      </c>
      <c r="F270" s="2">
        <f ca="1">ROUNDDOWN('WHL Raw'!E270+((TODAY()-42993)/365),0)</f>
        <v>19</v>
      </c>
      <c r="G270">
        <f>'WHL Raw'!F270</f>
        <v>65</v>
      </c>
      <c r="H270" s="1">
        <f>'WHL Raw'!R270</f>
        <v>11.75</v>
      </c>
      <c r="I270" s="1">
        <f>'WHL Raw'!Q270</f>
        <v>763.99</v>
      </c>
      <c r="J270">
        <f>'WHL Raw'!AD270</f>
        <v>36</v>
      </c>
      <c r="K270">
        <f>'WHL Raw'!AE270</f>
        <v>37</v>
      </c>
      <c r="L270" s="1">
        <f t="shared" si="17"/>
        <v>2.8272621369389652</v>
      </c>
      <c r="M270" s="1">
        <f t="shared" si="18"/>
        <v>2.9057971962983808</v>
      </c>
      <c r="V270">
        <f>'WHL Raw'!J270</f>
        <v>22</v>
      </c>
      <c r="W270" s="1">
        <f t="shared" si="19"/>
        <v>1.7277713059071453</v>
      </c>
      <c r="AG270">
        <f>'WHL Raw'!X270</f>
        <v>13.82</v>
      </c>
      <c r="AH270">
        <f>'WHL Raw'!Y270</f>
        <v>13.89</v>
      </c>
      <c r="AI270">
        <f>'WHL Raw'!Z270</f>
        <v>53.69</v>
      </c>
      <c r="AJ270">
        <f>'WHL Raw'!AA270</f>
        <v>50.46</v>
      </c>
    </row>
    <row r="271" spans="1:36" x14ac:dyDescent="0.2">
      <c r="A271" t="str">
        <f>'WHL Raw'!B271</f>
        <v>Jake Neighbours</v>
      </c>
      <c r="B271" t="s">
        <v>1750</v>
      </c>
      <c r="C271" t="str">
        <f>'WHL Raw'!C271</f>
        <v>LW</v>
      </c>
      <c r="D271" t="str">
        <f t="shared" si="16"/>
        <v>F</v>
      </c>
      <c r="E271" t="str">
        <f>IF(ISNUMBER(SEARCH("/",'WHL Raw'!D271))=TRUE,"Multiple",'WHL Raw'!D271)</f>
        <v>EDM</v>
      </c>
      <c r="F271" s="2">
        <f ca="1">ROUNDDOWN('WHL Raw'!E271+((TODAY()-42993)/365),0)</f>
        <v>16</v>
      </c>
      <c r="G271">
        <f>'WHL Raw'!F271</f>
        <v>11</v>
      </c>
      <c r="H271" s="1">
        <f>'WHL Raw'!R271</f>
        <v>10.9</v>
      </c>
      <c r="I271" s="1">
        <f>'WHL Raw'!Q271</f>
        <v>119.85</v>
      </c>
      <c r="J271">
        <f>'WHL Raw'!AD271</f>
        <v>4</v>
      </c>
      <c r="K271">
        <f>'WHL Raw'!AE271</f>
        <v>6</v>
      </c>
      <c r="L271" s="1">
        <f t="shared" si="17"/>
        <v>2.002503128911139</v>
      </c>
      <c r="M271" s="1">
        <f t="shared" si="18"/>
        <v>3.0037546933667083</v>
      </c>
      <c r="V271">
        <f>'WHL Raw'!J271</f>
        <v>2</v>
      </c>
      <c r="W271" s="1">
        <f t="shared" si="19"/>
        <v>1.0012515644555695</v>
      </c>
      <c r="AG271">
        <f>'WHL Raw'!X271</f>
        <v>13.11</v>
      </c>
      <c r="AH271">
        <f>'WHL Raw'!Y271</f>
        <v>13.12</v>
      </c>
      <c r="AI271">
        <f>'WHL Raw'!Z271</f>
        <v>37.1</v>
      </c>
      <c r="AJ271">
        <f>'WHL Raw'!AA271</f>
        <v>47.95</v>
      </c>
    </row>
    <row r="272" spans="1:36" x14ac:dyDescent="0.2">
      <c r="A272" t="str">
        <f>'WHL Raw'!B272</f>
        <v>Jake Toporowski</v>
      </c>
      <c r="B272" t="s">
        <v>1750</v>
      </c>
      <c r="C272" t="str">
        <f>'WHL Raw'!C272</f>
        <v>D</v>
      </c>
      <c r="D272" t="str">
        <f t="shared" si="16"/>
        <v>D</v>
      </c>
      <c r="E272" t="str">
        <f>IF(ISNUMBER(SEARCH("/",'WHL Raw'!D272))=TRUE,"Multiple",'WHL Raw'!D272)</f>
        <v>SPO</v>
      </c>
      <c r="F272" s="2">
        <f ca="1">ROUNDDOWN('WHL Raw'!E272+((TODAY()-42993)/365),0)</f>
        <v>20</v>
      </c>
      <c r="G272">
        <f>'WHL Raw'!F272</f>
        <v>1</v>
      </c>
      <c r="H272" s="1">
        <f>'WHL Raw'!R272</f>
        <v>9.6300000000000008</v>
      </c>
      <c r="I272" s="1">
        <f>'WHL Raw'!Q272</f>
        <v>9.6300000000000008</v>
      </c>
      <c r="J272">
        <f>'WHL Raw'!AD272</f>
        <v>1</v>
      </c>
      <c r="K272">
        <f>'WHL Raw'!AE272</f>
        <v>0</v>
      </c>
      <c r="L272" s="1">
        <f t="shared" si="17"/>
        <v>6.2305295950155752</v>
      </c>
      <c r="M272" s="1">
        <f t="shared" si="18"/>
        <v>0</v>
      </c>
      <c r="V272">
        <f>'WHL Raw'!J272</f>
        <v>0</v>
      </c>
      <c r="W272" s="1">
        <f t="shared" si="19"/>
        <v>0</v>
      </c>
      <c r="AG272">
        <f>'WHL Raw'!X272</f>
        <v>11.14</v>
      </c>
      <c r="AH272">
        <f>'WHL Raw'!Y272</f>
        <v>12.56</v>
      </c>
      <c r="AI272">
        <f>'WHL Raw'!Z272</f>
        <v>46.38</v>
      </c>
      <c r="AJ272">
        <f>'WHL Raw'!AA272</f>
        <v>49.35</v>
      </c>
    </row>
    <row r="273" spans="1:36" x14ac:dyDescent="0.2">
      <c r="A273" t="str">
        <f>'WHL Raw'!B273</f>
        <v>Jakin Smallwood</v>
      </c>
      <c r="B273" t="s">
        <v>1750</v>
      </c>
      <c r="C273" t="str">
        <f>'WHL Raw'!C273</f>
        <v>C</v>
      </c>
      <c r="D273" t="str">
        <f t="shared" si="16"/>
        <v>F</v>
      </c>
      <c r="E273" t="str">
        <f>IF(ISNUMBER(SEARCH("/",'WHL Raw'!D273))=TRUE,"Multiple",'WHL Raw'!D273)</f>
        <v>KTN</v>
      </c>
      <c r="F273" s="2">
        <f ca="1">ROUNDDOWN('WHL Raw'!E273+((TODAY()-42993)/365),0)</f>
        <v>17</v>
      </c>
      <c r="G273">
        <f>'WHL Raw'!F273</f>
        <v>1</v>
      </c>
      <c r="H273" s="1">
        <f>'WHL Raw'!R273</f>
        <v>0</v>
      </c>
      <c r="I273" s="1">
        <f>'WHL Raw'!Q273</f>
        <v>0</v>
      </c>
      <c r="J273">
        <f>'WHL Raw'!AD273</f>
        <v>0</v>
      </c>
      <c r="K273">
        <f>'WHL Raw'!AE273</f>
        <v>0</v>
      </c>
      <c r="L273" s="1" t="e">
        <f t="shared" si="17"/>
        <v>#DIV/0!</v>
      </c>
      <c r="M273" s="1" t="e">
        <f t="shared" si="18"/>
        <v>#DIV/0!</v>
      </c>
      <c r="V273">
        <f>'WHL Raw'!J273</f>
        <v>0</v>
      </c>
      <c r="W273" s="1" t="e">
        <f t="shared" si="19"/>
        <v>#DIV/0!</v>
      </c>
      <c r="AG273">
        <f>'WHL Raw'!X273</f>
        <v>0</v>
      </c>
      <c r="AH273">
        <f>'WHL Raw'!Y273</f>
        <v>0</v>
      </c>
      <c r="AI273">
        <f>'WHL Raw'!Z273</f>
        <v>0</v>
      </c>
      <c r="AJ273">
        <f>'WHL Raw'!AA273</f>
        <v>0</v>
      </c>
    </row>
    <row r="274" spans="1:36" x14ac:dyDescent="0.2">
      <c r="A274" t="str">
        <f>'WHL Raw'!B274</f>
        <v>Jakob LaPointe</v>
      </c>
      <c r="B274" t="s">
        <v>1750</v>
      </c>
      <c r="C274" t="str">
        <f>'WHL Raw'!C274</f>
        <v>D</v>
      </c>
      <c r="D274" t="str">
        <f t="shared" si="16"/>
        <v>D</v>
      </c>
      <c r="E274" t="str">
        <f>IF(ISNUMBER(SEARCH("/",'WHL Raw'!D274))=TRUE,"Multiple",'WHL Raw'!D274)</f>
        <v>CGY</v>
      </c>
      <c r="F274" s="2">
        <f ca="1">ROUNDDOWN('WHL Raw'!E274+((TODAY()-42993)/365),0)</f>
        <v>19</v>
      </c>
      <c r="G274">
        <f>'WHL Raw'!F274</f>
        <v>1</v>
      </c>
      <c r="H274" s="1">
        <f>'WHL Raw'!R274</f>
        <v>0</v>
      </c>
      <c r="I274" s="1">
        <f>'WHL Raw'!Q274</f>
        <v>0</v>
      </c>
      <c r="J274">
        <f>'WHL Raw'!AD274</f>
        <v>0</v>
      </c>
      <c r="K274">
        <f>'WHL Raw'!AE274</f>
        <v>0</v>
      </c>
      <c r="L274" s="1" t="e">
        <f t="shared" si="17"/>
        <v>#DIV/0!</v>
      </c>
      <c r="M274" s="1" t="e">
        <f t="shared" si="18"/>
        <v>#DIV/0!</v>
      </c>
      <c r="V274">
        <f>'WHL Raw'!J274</f>
        <v>0</v>
      </c>
      <c r="W274" s="1" t="e">
        <f t="shared" si="19"/>
        <v>#DIV/0!</v>
      </c>
      <c r="AG274">
        <f>'WHL Raw'!X274</f>
        <v>0</v>
      </c>
      <c r="AH274">
        <f>'WHL Raw'!Y274</f>
        <v>0</v>
      </c>
      <c r="AI274">
        <f>'WHL Raw'!Z274</f>
        <v>0</v>
      </c>
      <c r="AJ274">
        <f>'WHL Raw'!AA274</f>
        <v>0</v>
      </c>
    </row>
    <row r="275" spans="1:36" x14ac:dyDescent="0.2">
      <c r="A275" t="str">
        <f>'WHL Raw'!B275</f>
        <v>Jakob Stukel</v>
      </c>
      <c r="B275" t="s">
        <v>1750</v>
      </c>
      <c r="C275" t="str">
        <f>'WHL Raw'!C275</f>
        <v>LW</v>
      </c>
      <c r="D275" t="str">
        <f t="shared" si="16"/>
        <v>F</v>
      </c>
      <c r="E275" t="str">
        <f>IF(ISNUMBER(SEARCH("/",'WHL Raw'!D275))=TRUE,"Multiple",'WHL Raw'!D275)</f>
        <v>CGY</v>
      </c>
      <c r="F275" s="2">
        <f ca="1">ROUNDDOWN('WHL Raw'!E275+((TODAY()-42993)/365),0)</f>
        <v>21</v>
      </c>
      <c r="G275">
        <f>'WHL Raw'!F275</f>
        <v>71</v>
      </c>
      <c r="H275" s="1">
        <f>'WHL Raw'!R275</f>
        <v>14.21</v>
      </c>
      <c r="I275" s="1">
        <f>'WHL Raw'!Q275</f>
        <v>1008.6</v>
      </c>
      <c r="J275">
        <f>'WHL Raw'!AD275</f>
        <v>56</v>
      </c>
      <c r="K275">
        <f>'WHL Raw'!AE275</f>
        <v>49</v>
      </c>
      <c r="L275" s="1">
        <f t="shared" si="17"/>
        <v>3.3313503866745982</v>
      </c>
      <c r="M275" s="1">
        <f t="shared" si="18"/>
        <v>2.9149315883402735</v>
      </c>
      <c r="V275">
        <f>'WHL Raw'!J275</f>
        <v>42</v>
      </c>
      <c r="W275" s="1">
        <f t="shared" si="19"/>
        <v>2.4985127900059489</v>
      </c>
      <c r="AG275">
        <f>'WHL Raw'!X275</f>
        <v>13.13</v>
      </c>
      <c r="AH275">
        <f>'WHL Raw'!Y275</f>
        <v>13.91</v>
      </c>
      <c r="AI275">
        <f>'WHL Raw'!Z275</f>
        <v>46.51</v>
      </c>
      <c r="AJ275">
        <f>'WHL Raw'!AA275</f>
        <v>48.5</v>
      </c>
    </row>
    <row r="276" spans="1:36" x14ac:dyDescent="0.2">
      <c r="A276" t="str">
        <f>'WHL Raw'!B276</f>
        <v>James Hamblin</v>
      </c>
      <c r="B276" t="s">
        <v>1750</v>
      </c>
      <c r="C276" t="str">
        <f>'WHL Raw'!C276</f>
        <v>C</v>
      </c>
      <c r="D276" t="str">
        <f t="shared" si="16"/>
        <v>F</v>
      </c>
      <c r="E276" t="str">
        <f>IF(ISNUMBER(SEARCH("/",'WHL Raw'!D276))=TRUE,"Multiple",'WHL Raw'!D276)</f>
        <v>MH</v>
      </c>
      <c r="F276" s="2">
        <f ca="1">ROUNDDOWN('WHL Raw'!E276+((TODAY()-42993)/365),0)</f>
        <v>19</v>
      </c>
      <c r="G276">
        <f>'WHL Raw'!F276</f>
        <v>70</v>
      </c>
      <c r="H276" s="1">
        <f>'WHL Raw'!R276</f>
        <v>16.12</v>
      </c>
      <c r="I276" s="1">
        <f>'WHL Raw'!Q276</f>
        <v>1128.44</v>
      </c>
      <c r="J276">
        <f>'WHL Raw'!AD276</f>
        <v>66</v>
      </c>
      <c r="K276">
        <f>'WHL Raw'!AE276</f>
        <v>57</v>
      </c>
      <c r="L276" s="1">
        <f t="shared" si="17"/>
        <v>3.5092694339087589</v>
      </c>
      <c r="M276" s="1">
        <f t="shared" si="18"/>
        <v>3.0307326929212008</v>
      </c>
      <c r="V276">
        <f>'WHL Raw'!J276</f>
        <v>21</v>
      </c>
      <c r="W276" s="1">
        <f t="shared" si="19"/>
        <v>1.1165857289709686</v>
      </c>
      <c r="AG276">
        <f>'WHL Raw'!X276</f>
        <v>15.11</v>
      </c>
      <c r="AH276">
        <f>'WHL Raw'!Y276</f>
        <v>14.05</v>
      </c>
      <c r="AI276">
        <f>'WHL Raw'!Z276</f>
        <v>50.22</v>
      </c>
      <c r="AJ276">
        <f>'WHL Raw'!AA276</f>
        <v>50.41</v>
      </c>
    </row>
    <row r="277" spans="1:36" x14ac:dyDescent="0.2">
      <c r="A277" t="str">
        <f>'WHL Raw'!B277</f>
        <v>James Hilsendager</v>
      </c>
      <c r="B277" t="s">
        <v>1750</v>
      </c>
      <c r="C277" t="str">
        <f>'WHL Raw'!C277</f>
        <v>D</v>
      </c>
      <c r="D277" t="str">
        <f t="shared" si="16"/>
        <v>D</v>
      </c>
      <c r="E277" t="str">
        <f>IF(ISNUMBER(SEARCH("/",'WHL Raw'!D277))=TRUE,"Multiple",'WHL Raw'!D277)</f>
        <v>KEL</v>
      </c>
      <c r="F277" s="2">
        <f ca="1">ROUNDDOWN('WHL Raw'!E277+((TODAY()-42993)/365),0)</f>
        <v>21</v>
      </c>
      <c r="G277">
        <f>'WHL Raw'!F277</f>
        <v>54</v>
      </c>
      <c r="H277" s="1">
        <f>'WHL Raw'!R277</f>
        <v>13.17</v>
      </c>
      <c r="I277" s="1">
        <f>'WHL Raw'!Q277</f>
        <v>711.2</v>
      </c>
      <c r="J277">
        <f>'WHL Raw'!AD277</f>
        <v>35</v>
      </c>
      <c r="K277">
        <f>'WHL Raw'!AE277</f>
        <v>37</v>
      </c>
      <c r="L277" s="1">
        <f t="shared" si="17"/>
        <v>2.9527559055118107</v>
      </c>
      <c r="M277" s="1">
        <f t="shared" si="18"/>
        <v>3.1214848143982001</v>
      </c>
      <c r="V277">
        <f>'WHL Raw'!J277</f>
        <v>9</v>
      </c>
      <c r="W277" s="1">
        <f t="shared" si="19"/>
        <v>0.75928008998875129</v>
      </c>
      <c r="AG277">
        <f>'WHL Raw'!X277</f>
        <v>13.59</v>
      </c>
      <c r="AH277">
        <f>'WHL Raw'!Y277</f>
        <v>13.52</v>
      </c>
      <c r="AI277">
        <f>'WHL Raw'!Z277</f>
        <v>50.28</v>
      </c>
      <c r="AJ277">
        <f>'WHL Raw'!AA277</f>
        <v>51.03</v>
      </c>
    </row>
    <row r="278" spans="1:36" x14ac:dyDescent="0.2">
      <c r="A278" t="str">
        <f>'WHL Raw'!B278</f>
        <v>James Malm</v>
      </c>
      <c r="B278" t="s">
        <v>1750</v>
      </c>
      <c r="C278" t="str">
        <f>'WHL Raw'!C278</f>
        <v>C</v>
      </c>
      <c r="D278" t="str">
        <f t="shared" si="16"/>
        <v>F</v>
      </c>
      <c r="E278" t="str">
        <f>IF(ISNUMBER(SEARCH("/",'WHL Raw'!D278))=TRUE,"Multiple",'WHL Raw'!D278)</f>
        <v>VAN</v>
      </c>
      <c r="F278" s="2">
        <f ca="1">ROUNDDOWN('WHL Raw'!E278+((TODAY()-42993)/365),0)</f>
        <v>18</v>
      </c>
      <c r="G278">
        <f>'WHL Raw'!F278</f>
        <v>72</v>
      </c>
      <c r="H278" s="1">
        <f>'WHL Raw'!R278</f>
        <v>14.65</v>
      </c>
      <c r="I278" s="1">
        <f>'WHL Raw'!Q278</f>
        <v>1054.46</v>
      </c>
      <c r="J278">
        <f>'WHL Raw'!AD278</f>
        <v>59</v>
      </c>
      <c r="K278">
        <f>'WHL Raw'!AE278</f>
        <v>49</v>
      </c>
      <c r="L278" s="1">
        <f t="shared" si="17"/>
        <v>3.3571685981450221</v>
      </c>
      <c r="M278" s="1">
        <f t="shared" si="18"/>
        <v>2.788156971340781</v>
      </c>
      <c r="V278">
        <f>'WHL Raw'!J278</f>
        <v>38</v>
      </c>
      <c r="W278" s="1">
        <f t="shared" si="19"/>
        <v>2.1622441818561158</v>
      </c>
      <c r="AG278">
        <f>'WHL Raw'!X278</f>
        <v>13.83</v>
      </c>
      <c r="AH278">
        <f>'WHL Raw'!Y278</f>
        <v>13.51</v>
      </c>
      <c r="AI278">
        <f>'WHL Raw'!Z278</f>
        <v>47.2</v>
      </c>
      <c r="AJ278">
        <f>'WHL Raw'!AA278</f>
        <v>49.2</v>
      </c>
    </row>
    <row r="279" spans="1:36" x14ac:dyDescent="0.2">
      <c r="A279" t="str">
        <f>'WHL Raw'!B279</f>
        <v>James Shearer</v>
      </c>
      <c r="B279" t="s">
        <v>1750</v>
      </c>
      <c r="C279" t="str">
        <f>'WHL Raw'!C279</f>
        <v>D</v>
      </c>
      <c r="D279" t="str">
        <f t="shared" si="16"/>
        <v>D</v>
      </c>
      <c r="E279" t="str">
        <f>IF(ISNUMBER(SEARCH("/",'WHL Raw'!D279))=TRUE,"Multiple",'WHL Raw'!D279)</f>
        <v>BDN</v>
      </c>
      <c r="F279" s="2">
        <f ca="1">ROUNDDOWN('WHL Raw'!E279+((TODAY()-42993)/365),0)</f>
        <v>20</v>
      </c>
      <c r="G279">
        <f>'WHL Raw'!F279</f>
        <v>43</v>
      </c>
      <c r="H279" s="1">
        <f>'WHL Raw'!R279</f>
        <v>17.05</v>
      </c>
      <c r="I279" s="1">
        <f>'WHL Raw'!Q279</f>
        <v>733.19</v>
      </c>
      <c r="J279">
        <f>'WHL Raw'!AD279</f>
        <v>32</v>
      </c>
      <c r="K279">
        <f>'WHL Raw'!AE279</f>
        <v>49</v>
      </c>
      <c r="L279" s="1">
        <f t="shared" si="17"/>
        <v>2.6186936537595984</v>
      </c>
      <c r="M279" s="1">
        <f t="shared" si="18"/>
        <v>4.0098746573193846</v>
      </c>
      <c r="V279">
        <f>'WHL Raw'!J279</f>
        <v>3</v>
      </c>
      <c r="W279" s="1">
        <f t="shared" si="19"/>
        <v>0.24550253003996236</v>
      </c>
      <c r="AG279">
        <f>'WHL Raw'!X279</f>
        <v>13.57</v>
      </c>
      <c r="AH279">
        <f>'WHL Raw'!Y279</f>
        <v>14.1</v>
      </c>
      <c r="AI279">
        <f>'WHL Raw'!Z279</f>
        <v>51.37</v>
      </c>
      <c r="AJ279">
        <f>'WHL Raw'!AA279</f>
        <v>51.77</v>
      </c>
    </row>
    <row r="280" spans="1:36" x14ac:dyDescent="0.2">
      <c r="A280" t="str">
        <f>'WHL Raw'!B280</f>
        <v>Jameson Murray</v>
      </c>
      <c r="B280" t="s">
        <v>1750</v>
      </c>
      <c r="C280" t="str">
        <f>'WHL Raw'!C280</f>
        <v>D</v>
      </c>
      <c r="D280" t="str">
        <f t="shared" si="16"/>
        <v>D</v>
      </c>
      <c r="E280" t="str">
        <f>IF(ISNUMBER(SEARCH("/",'WHL Raw'!D280))=TRUE,"Multiple",'WHL Raw'!D280)</f>
        <v>Multiple</v>
      </c>
      <c r="F280" s="2">
        <f ca="1">ROUNDDOWN('WHL Raw'!E280+((TODAY()-42993)/365),0)</f>
        <v>19</v>
      </c>
      <c r="G280">
        <f>'WHL Raw'!F280</f>
        <v>35</v>
      </c>
      <c r="H280" s="1">
        <f>'WHL Raw'!R280</f>
        <v>12.1</v>
      </c>
      <c r="I280" s="1">
        <f>'WHL Raw'!Q280</f>
        <v>423.37</v>
      </c>
      <c r="J280">
        <f>'WHL Raw'!AD280</f>
        <v>17</v>
      </c>
      <c r="K280">
        <f>'WHL Raw'!AE280</f>
        <v>23</v>
      </c>
      <c r="L280" s="1">
        <f t="shared" si="17"/>
        <v>2.4092401445544085</v>
      </c>
      <c r="M280" s="1">
        <f t="shared" si="18"/>
        <v>3.259560195573612</v>
      </c>
      <c r="V280">
        <f>'WHL Raw'!J280</f>
        <v>1</v>
      </c>
      <c r="W280" s="1">
        <f t="shared" si="19"/>
        <v>0.14172000850320052</v>
      </c>
      <c r="AG280">
        <f>'WHL Raw'!X280</f>
        <v>12.3</v>
      </c>
      <c r="AH280">
        <f>'WHL Raw'!Y280</f>
        <v>13.75</v>
      </c>
      <c r="AI280">
        <f>'WHL Raw'!Z280</f>
        <v>45.13</v>
      </c>
      <c r="AJ280">
        <f>'WHL Raw'!AA280</f>
        <v>50.63</v>
      </c>
    </row>
    <row r="281" spans="1:36" x14ac:dyDescent="0.2">
      <c r="A281" t="str">
        <f>'WHL Raw'!B281</f>
        <v>Jantzen Leslie</v>
      </c>
      <c r="B281" t="s">
        <v>1750</v>
      </c>
      <c r="C281" t="str">
        <f>'WHL Raw'!C281</f>
        <v>D</v>
      </c>
      <c r="D281" t="str">
        <f t="shared" si="16"/>
        <v>D</v>
      </c>
      <c r="E281" t="str">
        <f>IF(ISNUMBER(SEARCH("/",'WHL Raw'!D281))=TRUE,"Multiple",'WHL Raw'!D281)</f>
        <v>Multiple</v>
      </c>
      <c r="F281" s="2">
        <f ca="1">ROUNDDOWN('WHL Raw'!E281+((TODAY()-42993)/365),0)</f>
        <v>19</v>
      </c>
      <c r="G281">
        <f>'WHL Raw'!F281</f>
        <v>24</v>
      </c>
      <c r="H281" s="1">
        <f>'WHL Raw'!R281</f>
        <v>10.72</v>
      </c>
      <c r="I281" s="1">
        <f>'WHL Raw'!Q281</f>
        <v>257.39</v>
      </c>
      <c r="J281">
        <f>'WHL Raw'!AD281</f>
        <v>9</v>
      </c>
      <c r="K281">
        <f>'WHL Raw'!AE281</f>
        <v>15</v>
      </c>
      <c r="L281" s="1">
        <f t="shared" si="17"/>
        <v>2.0979836046466454</v>
      </c>
      <c r="M281" s="1">
        <f t="shared" si="18"/>
        <v>3.4966393410777421</v>
      </c>
      <c r="V281">
        <f>'WHL Raw'!J281</f>
        <v>1</v>
      </c>
      <c r="W281" s="1">
        <f t="shared" si="19"/>
        <v>0.2331092894051828</v>
      </c>
      <c r="AG281">
        <f>'WHL Raw'!X281</f>
        <v>12.94</v>
      </c>
      <c r="AH281">
        <f>'WHL Raw'!Y281</f>
        <v>13.55</v>
      </c>
      <c r="AI281">
        <f>'WHL Raw'!Z281</f>
        <v>39.85</v>
      </c>
      <c r="AJ281">
        <f>'WHL Raw'!AA281</f>
        <v>50.26</v>
      </c>
    </row>
    <row r="282" spans="1:36" x14ac:dyDescent="0.2">
      <c r="A282" t="str">
        <f>'WHL Raw'!B282</f>
        <v>Jared Bethune</v>
      </c>
      <c r="B282" t="s">
        <v>1750</v>
      </c>
      <c r="C282" t="str">
        <f>'WHL Raw'!C282</f>
        <v>LW</v>
      </c>
      <c r="D282" t="str">
        <f t="shared" si="16"/>
        <v>F</v>
      </c>
      <c r="E282" t="str">
        <f>IF(ISNUMBER(SEARCH("/",'WHL Raw'!D282))=TRUE,"Multiple",'WHL Raw'!D282)</f>
        <v>PG</v>
      </c>
      <c r="F282" s="2">
        <f ca="1">ROUNDDOWN('WHL Raw'!E282+((TODAY()-42993)/365),0)</f>
        <v>21</v>
      </c>
      <c r="G282">
        <f>'WHL Raw'!F282</f>
        <v>71</v>
      </c>
      <c r="H282" s="1">
        <f>'WHL Raw'!R282</f>
        <v>14.77</v>
      </c>
      <c r="I282" s="1">
        <f>'WHL Raw'!Q282</f>
        <v>1048.71</v>
      </c>
      <c r="J282">
        <f>'WHL Raw'!AD282</f>
        <v>53</v>
      </c>
      <c r="K282">
        <f>'WHL Raw'!AE282</f>
        <v>62</v>
      </c>
      <c r="L282" s="1">
        <f t="shared" si="17"/>
        <v>3.032296821809652</v>
      </c>
      <c r="M282" s="1">
        <f t="shared" si="18"/>
        <v>3.5472151500414797</v>
      </c>
      <c r="V282">
        <f>'WHL Raw'!J282</f>
        <v>26</v>
      </c>
      <c r="W282" s="1">
        <f t="shared" si="19"/>
        <v>1.4875418371141689</v>
      </c>
      <c r="AG282">
        <f>'WHL Raw'!X282</f>
        <v>13.65</v>
      </c>
      <c r="AH282">
        <f>'WHL Raw'!Y282</f>
        <v>13.94</v>
      </c>
      <c r="AI282">
        <f>'WHL Raw'!Z282</f>
        <v>46.4</v>
      </c>
      <c r="AJ282">
        <f>'WHL Raw'!AA282</f>
        <v>50.49</v>
      </c>
    </row>
    <row r="283" spans="1:36" x14ac:dyDescent="0.2">
      <c r="A283" t="str">
        <f>'WHL Raw'!B283</f>
        <v>Jared Dmytriw</v>
      </c>
      <c r="B283" t="s">
        <v>1750</v>
      </c>
      <c r="C283" t="str">
        <f>'WHL Raw'!C283</f>
        <v>RW</v>
      </c>
      <c r="D283" t="str">
        <f t="shared" si="16"/>
        <v>F</v>
      </c>
      <c r="E283" t="str">
        <f>IF(ISNUMBER(SEARCH("/",'WHL Raw'!D283))=TRUE,"Multiple",'WHL Raw'!D283)</f>
        <v>Multiple</v>
      </c>
      <c r="F283" s="2">
        <f ca="1">ROUNDDOWN('WHL Raw'!E283+((TODAY()-42993)/365),0)</f>
        <v>19</v>
      </c>
      <c r="G283">
        <f>'WHL Raw'!F283</f>
        <v>71</v>
      </c>
      <c r="H283" s="1">
        <f>'WHL Raw'!R283</f>
        <v>13.31</v>
      </c>
      <c r="I283" s="1">
        <f>'WHL Raw'!Q283</f>
        <v>945.18</v>
      </c>
      <c r="J283">
        <f>'WHL Raw'!AD283</f>
        <v>34</v>
      </c>
      <c r="K283">
        <f>'WHL Raw'!AE283</f>
        <v>54</v>
      </c>
      <c r="L283" s="1">
        <f t="shared" si="17"/>
        <v>2.1583190503396179</v>
      </c>
      <c r="M283" s="1">
        <f t="shared" si="18"/>
        <v>3.4279184917158636</v>
      </c>
      <c r="V283">
        <f>'WHL Raw'!J283</f>
        <v>14</v>
      </c>
      <c r="W283" s="1">
        <f t="shared" si="19"/>
        <v>0.8887196089633721</v>
      </c>
      <c r="AG283">
        <f>'WHL Raw'!X283</f>
        <v>13.9</v>
      </c>
      <c r="AH283">
        <f>'WHL Raw'!Y283</f>
        <v>13.59</v>
      </c>
      <c r="AI283">
        <f>'WHL Raw'!Z283</f>
        <v>46.58</v>
      </c>
      <c r="AJ283">
        <f>'WHL Raw'!AA283</f>
        <v>51.28</v>
      </c>
    </row>
    <row r="284" spans="1:36" x14ac:dyDescent="0.2">
      <c r="A284" t="str">
        <f>'WHL Raw'!B284</f>
        <v>Jared Freadrich</v>
      </c>
      <c r="B284" t="s">
        <v>1750</v>
      </c>
      <c r="C284" t="str">
        <f>'WHL Raw'!C284</f>
        <v>D</v>
      </c>
      <c r="D284" t="str">
        <f t="shared" si="16"/>
        <v>D</v>
      </c>
      <c r="E284" t="str">
        <f>IF(ISNUMBER(SEARCH("/",'WHL Raw'!D284))=TRUE,"Multiple",'WHL Raw'!D284)</f>
        <v>VIC</v>
      </c>
      <c r="F284" s="2">
        <f ca="1">ROUNDDOWN('WHL Raw'!E284+((TODAY()-42993)/365),0)</f>
        <v>20</v>
      </c>
      <c r="G284">
        <f>'WHL Raw'!F284</f>
        <v>71</v>
      </c>
      <c r="H284" s="1">
        <f>'WHL Raw'!R284</f>
        <v>13.2</v>
      </c>
      <c r="I284" s="1">
        <f>'WHL Raw'!Q284</f>
        <v>937.33</v>
      </c>
      <c r="J284">
        <f>'WHL Raw'!AD284</f>
        <v>45</v>
      </c>
      <c r="K284">
        <f>'WHL Raw'!AE284</f>
        <v>55</v>
      </c>
      <c r="L284" s="1">
        <f t="shared" si="17"/>
        <v>2.8805223347166953</v>
      </c>
      <c r="M284" s="1">
        <f t="shared" si="18"/>
        <v>3.5206384090981828</v>
      </c>
      <c r="V284">
        <f>'WHL Raw'!J284</f>
        <v>8</v>
      </c>
      <c r="W284" s="1">
        <f t="shared" si="19"/>
        <v>0.51209285950519023</v>
      </c>
      <c r="AG284">
        <f>'WHL Raw'!X284</f>
        <v>13.01</v>
      </c>
      <c r="AH284">
        <f>'WHL Raw'!Y284</f>
        <v>13.47</v>
      </c>
      <c r="AI284">
        <f>'WHL Raw'!Z284</f>
        <v>52.42</v>
      </c>
      <c r="AJ284">
        <f>'WHL Raw'!AA284</f>
        <v>50.07</v>
      </c>
    </row>
    <row r="285" spans="1:36" x14ac:dyDescent="0.2">
      <c r="A285" t="str">
        <f>'WHL Raw'!B285</f>
        <v>Jared Legien</v>
      </c>
      <c r="B285" t="s">
        <v>1750</v>
      </c>
      <c r="C285" t="str">
        <f>'WHL Raw'!C285</f>
        <v>LW</v>
      </c>
      <c r="D285" t="str">
        <f t="shared" si="16"/>
        <v>F</v>
      </c>
      <c r="E285" t="str">
        <f>IF(ISNUMBER(SEARCH("/",'WHL Raw'!D285))=TRUE,"Multiple",'WHL Raw'!D285)</f>
        <v>Multiple</v>
      </c>
      <c r="F285" s="2">
        <f ca="1">ROUNDDOWN('WHL Raw'!E285+((TODAY()-42993)/365),0)</f>
        <v>19</v>
      </c>
      <c r="G285">
        <f>'WHL Raw'!F285</f>
        <v>61</v>
      </c>
      <c r="H285" s="1">
        <f>'WHL Raw'!R285</f>
        <v>12.92</v>
      </c>
      <c r="I285" s="1">
        <f>'WHL Raw'!Q285</f>
        <v>788.39</v>
      </c>
      <c r="J285">
        <f>'WHL Raw'!AD285</f>
        <v>42</v>
      </c>
      <c r="K285">
        <f>'WHL Raw'!AE285</f>
        <v>37</v>
      </c>
      <c r="L285" s="1">
        <f t="shared" si="17"/>
        <v>3.1963875746775074</v>
      </c>
      <c r="M285" s="1">
        <f t="shared" si="18"/>
        <v>2.8158652443587564</v>
      </c>
      <c r="V285">
        <f>'WHL Raw'!J285</f>
        <v>31</v>
      </c>
      <c r="W285" s="1">
        <f t="shared" si="19"/>
        <v>2.3592384479762551</v>
      </c>
      <c r="AG285">
        <f>'WHL Raw'!X285</f>
        <v>13.55</v>
      </c>
      <c r="AH285">
        <f>'WHL Raw'!Y285</f>
        <v>13.53</v>
      </c>
      <c r="AI285">
        <f>'WHL Raw'!Z285</f>
        <v>52.96</v>
      </c>
      <c r="AJ285">
        <f>'WHL Raw'!AA285</f>
        <v>49.4</v>
      </c>
    </row>
    <row r="286" spans="1:36" x14ac:dyDescent="0.2">
      <c r="A286" t="str">
        <f>'WHL Raw'!B286</f>
        <v>Jaret Anderson-Dolan</v>
      </c>
      <c r="B286" t="s">
        <v>1750</v>
      </c>
      <c r="C286" t="str">
        <f>'WHL Raw'!C286</f>
        <v>C</v>
      </c>
      <c r="D286" t="str">
        <f t="shared" si="16"/>
        <v>F</v>
      </c>
      <c r="E286" t="str">
        <f>IF(ISNUMBER(SEARCH("/",'WHL Raw'!D286))=TRUE,"Multiple",'WHL Raw'!D286)</f>
        <v>SPO</v>
      </c>
      <c r="F286" s="2">
        <f ca="1">ROUNDDOWN('WHL Raw'!E286+((TODAY()-42993)/365),0)</f>
        <v>18</v>
      </c>
      <c r="G286">
        <f>'WHL Raw'!F286</f>
        <v>70</v>
      </c>
      <c r="H286" s="1">
        <f>'WHL Raw'!R286</f>
        <v>14.95</v>
      </c>
      <c r="I286" s="1">
        <f>'WHL Raw'!Q286</f>
        <v>1046.6600000000001</v>
      </c>
      <c r="J286">
        <f>'WHL Raw'!AD286</f>
        <v>60</v>
      </c>
      <c r="K286">
        <f>'WHL Raw'!AE286</f>
        <v>57</v>
      </c>
      <c r="L286" s="1">
        <f t="shared" si="17"/>
        <v>3.4395123535818697</v>
      </c>
      <c r="M286" s="1">
        <f t="shared" si="18"/>
        <v>3.2675367359027763</v>
      </c>
      <c r="V286">
        <f>'WHL Raw'!J286</f>
        <v>36</v>
      </c>
      <c r="W286" s="1">
        <f t="shared" si="19"/>
        <v>2.0637074121491219</v>
      </c>
      <c r="AG286">
        <f>'WHL Raw'!X286</f>
        <v>14.36</v>
      </c>
      <c r="AH286">
        <f>'WHL Raw'!Y286</f>
        <v>14.18</v>
      </c>
      <c r="AI286">
        <f>'WHL Raw'!Z286</f>
        <v>54.29</v>
      </c>
      <c r="AJ286">
        <f>'WHL Raw'!AA286</f>
        <v>50.65</v>
      </c>
    </row>
    <row r="287" spans="1:36" x14ac:dyDescent="0.2">
      <c r="A287" t="str">
        <f>'WHL Raw'!B287</f>
        <v>Jarret Tyszka</v>
      </c>
      <c r="B287" t="s">
        <v>1750</v>
      </c>
      <c r="C287" t="str">
        <f>'WHL Raw'!C287</f>
        <v>D</v>
      </c>
      <c r="D287" t="str">
        <f t="shared" si="16"/>
        <v>D</v>
      </c>
      <c r="E287" t="str">
        <f>IF(ISNUMBER(SEARCH("/",'WHL Raw'!D287))=TRUE,"Multiple",'WHL Raw'!D287)</f>
        <v>SEA</v>
      </c>
      <c r="F287" s="2">
        <f ca="1">ROUNDDOWN('WHL Raw'!E287+((TODAY()-42993)/365),0)</f>
        <v>19</v>
      </c>
      <c r="G287">
        <f>'WHL Raw'!F287</f>
        <v>70</v>
      </c>
      <c r="H287" s="1">
        <f>'WHL Raw'!R287</f>
        <v>14.38</v>
      </c>
      <c r="I287" s="1">
        <f>'WHL Raw'!Q287</f>
        <v>1006.76</v>
      </c>
      <c r="J287">
        <f>'WHL Raw'!AD287</f>
        <v>52</v>
      </c>
      <c r="K287">
        <f>'WHL Raw'!AE287</f>
        <v>57</v>
      </c>
      <c r="L287" s="1">
        <f t="shared" si="17"/>
        <v>3.099050419166435</v>
      </c>
      <c r="M287" s="1">
        <f t="shared" si="18"/>
        <v>3.3970360363939771</v>
      </c>
      <c r="V287">
        <f>'WHL Raw'!J287</f>
        <v>10</v>
      </c>
      <c r="W287" s="1">
        <f t="shared" si="19"/>
        <v>0.59597123445508371</v>
      </c>
      <c r="AG287">
        <f>'WHL Raw'!X287</f>
        <v>14</v>
      </c>
      <c r="AH287">
        <f>'WHL Raw'!Y287</f>
        <v>13.91</v>
      </c>
      <c r="AI287">
        <f>'WHL Raw'!Z287</f>
        <v>50.73</v>
      </c>
      <c r="AJ287">
        <f>'WHL Raw'!AA287</f>
        <v>52.43</v>
      </c>
    </row>
    <row r="288" spans="1:36" x14ac:dyDescent="0.2">
      <c r="A288" t="str">
        <f>'WHL Raw'!B288</f>
        <v>Jaxan Kaluski</v>
      </c>
      <c r="B288" t="s">
        <v>1750</v>
      </c>
      <c r="C288" t="str">
        <f>'WHL Raw'!C288</f>
        <v>LW</v>
      </c>
      <c r="D288" t="str">
        <f t="shared" si="16"/>
        <v>F</v>
      </c>
      <c r="E288" t="str">
        <f>IF(ISNUMBER(SEARCH("/",'WHL Raw'!D288))=TRUE,"Multiple",'WHL Raw'!D288)</f>
        <v>Multiple</v>
      </c>
      <c r="F288" s="2">
        <f ca="1">ROUNDDOWN('WHL Raw'!E288+((TODAY()-42993)/365),0)</f>
        <v>19</v>
      </c>
      <c r="G288">
        <f>'WHL Raw'!F288</f>
        <v>45</v>
      </c>
      <c r="H288" s="1">
        <f>'WHL Raw'!R288</f>
        <v>6.84</v>
      </c>
      <c r="I288" s="1">
        <f>'WHL Raw'!Q288</f>
        <v>307.98</v>
      </c>
      <c r="J288">
        <f>'WHL Raw'!AD288</f>
        <v>7</v>
      </c>
      <c r="K288">
        <f>'WHL Raw'!AE288</f>
        <v>8</v>
      </c>
      <c r="L288" s="1">
        <f t="shared" si="17"/>
        <v>1.3637249172024157</v>
      </c>
      <c r="M288" s="1">
        <f t="shared" si="18"/>
        <v>1.5585427625170465</v>
      </c>
      <c r="V288">
        <f>'WHL Raw'!J288</f>
        <v>3</v>
      </c>
      <c r="W288" s="1">
        <f t="shared" si="19"/>
        <v>0.58445353594389238</v>
      </c>
      <c r="AG288">
        <f>'WHL Raw'!X288</f>
        <v>12.99</v>
      </c>
      <c r="AH288">
        <f>'WHL Raw'!Y288</f>
        <v>13.83</v>
      </c>
      <c r="AI288">
        <f>'WHL Raw'!Z288</f>
        <v>53.06</v>
      </c>
      <c r="AJ288">
        <f>'WHL Raw'!AA288</f>
        <v>50.88</v>
      </c>
    </row>
    <row r="289" spans="1:36" x14ac:dyDescent="0.2">
      <c r="A289" t="str">
        <f>'WHL Raw'!B289</f>
        <v>Jaxon Steele</v>
      </c>
      <c r="B289" t="s">
        <v>1750</v>
      </c>
      <c r="C289" t="str">
        <f>'WHL Raw'!C289</f>
        <v>C</v>
      </c>
      <c r="D289" t="str">
        <f t="shared" si="16"/>
        <v>F</v>
      </c>
      <c r="E289" t="str">
        <f>IF(ISNUMBER(SEARCH("/",'WHL Raw'!D289))=TRUE,"Multiple",'WHL Raw'!D289)</f>
        <v>MH</v>
      </c>
      <c r="F289" s="2">
        <f ca="1">ROUNDDOWN('WHL Raw'!E289+((TODAY()-42993)/365),0)</f>
        <v>17</v>
      </c>
      <c r="G289">
        <f>'WHL Raw'!F289</f>
        <v>17</v>
      </c>
      <c r="H289" s="1">
        <f>'WHL Raw'!R289</f>
        <v>5.7</v>
      </c>
      <c r="I289" s="1">
        <f>'WHL Raw'!Q289</f>
        <v>96.88</v>
      </c>
      <c r="J289">
        <f>'WHL Raw'!AD289</f>
        <v>1</v>
      </c>
      <c r="K289">
        <f>'WHL Raw'!AE289</f>
        <v>1</v>
      </c>
      <c r="L289" s="1">
        <f t="shared" si="17"/>
        <v>0.61932287365813377</v>
      </c>
      <c r="M289" s="1">
        <f t="shared" si="18"/>
        <v>0.61932287365813377</v>
      </c>
      <c r="V289">
        <f>'WHL Raw'!J289</f>
        <v>0</v>
      </c>
      <c r="W289" s="1">
        <f t="shared" si="19"/>
        <v>0</v>
      </c>
      <c r="AG289">
        <f>'WHL Raw'!X289</f>
        <v>15.92</v>
      </c>
      <c r="AH289">
        <f>'WHL Raw'!Y289</f>
        <v>14.82</v>
      </c>
      <c r="AI289">
        <f>'WHL Raw'!Z289</f>
        <v>48.9</v>
      </c>
      <c r="AJ289">
        <f>'WHL Raw'!AA289</f>
        <v>45.62</v>
      </c>
    </row>
    <row r="290" spans="1:36" x14ac:dyDescent="0.2">
      <c r="A290" t="str">
        <f>'WHL Raw'!B290</f>
        <v>Jayden Davis</v>
      </c>
      <c r="B290" t="s">
        <v>1750</v>
      </c>
      <c r="C290" t="str">
        <f>'WHL Raw'!C290</f>
        <v>LW</v>
      </c>
      <c r="D290" t="str">
        <f t="shared" si="16"/>
        <v>F</v>
      </c>
      <c r="E290" t="str">
        <f>IF(ISNUMBER(SEARCH("/",'WHL Raw'!D290))=TRUE,"Multiple",'WHL Raw'!D290)</f>
        <v>LET</v>
      </c>
      <c r="F290" s="2">
        <f ca="1">ROUNDDOWN('WHL Raw'!E290+((TODAY()-42993)/365),0)</f>
        <v>18</v>
      </c>
      <c r="G290">
        <f>'WHL Raw'!F290</f>
        <v>12</v>
      </c>
      <c r="H290" s="1">
        <f>'WHL Raw'!R290</f>
        <v>8.2799999999999994</v>
      </c>
      <c r="I290" s="1">
        <f>'WHL Raw'!Q290</f>
        <v>99.34</v>
      </c>
      <c r="J290">
        <f>'WHL Raw'!AD290</f>
        <v>1</v>
      </c>
      <c r="K290">
        <f>'WHL Raw'!AE290</f>
        <v>5</v>
      </c>
      <c r="L290" s="1">
        <f t="shared" si="17"/>
        <v>0.60398630964364808</v>
      </c>
      <c r="M290" s="1">
        <f t="shared" si="18"/>
        <v>3.0199315482182403</v>
      </c>
      <c r="V290">
        <f>'WHL Raw'!J290</f>
        <v>1</v>
      </c>
      <c r="W290" s="1">
        <f t="shared" si="19"/>
        <v>0.60398630964364808</v>
      </c>
      <c r="AG290">
        <f>'WHL Raw'!X290</f>
        <v>12.28</v>
      </c>
      <c r="AH290">
        <f>'WHL Raw'!Y290</f>
        <v>13.94</v>
      </c>
      <c r="AI290">
        <f>'WHL Raw'!Z290</f>
        <v>46.36</v>
      </c>
      <c r="AJ290">
        <f>'WHL Raw'!AA290</f>
        <v>48.38</v>
      </c>
    </row>
    <row r="291" spans="1:36" x14ac:dyDescent="0.2">
      <c r="A291" t="str">
        <f>'WHL Raw'!B291</f>
        <v>Jayden Halbgewachs</v>
      </c>
      <c r="B291" t="s">
        <v>1750</v>
      </c>
      <c r="C291" t="str">
        <f>'WHL Raw'!C291</f>
        <v>C</v>
      </c>
      <c r="D291" t="str">
        <f t="shared" si="16"/>
        <v>F</v>
      </c>
      <c r="E291" t="str">
        <f>IF(ISNUMBER(SEARCH("/",'WHL Raw'!D291))=TRUE,"Multiple",'WHL Raw'!D291)</f>
        <v>MJ</v>
      </c>
      <c r="F291" s="2">
        <f ca="1">ROUNDDOWN('WHL Raw'!E291+((TODAY()-42993)/365),0)</f>
        <v>21</v>
      </c>
      <c r="G291">
        <f>'WHL Raw'!F291</f>
        <v>72</v>
      </c>
      <c r="H291" s="1">
        <f>'WHL Raw'!R291</f>
        <v>17.809999999999999</v>
      </c>
      <c r="I291" s="1">
        <f>'WHL Raw'!Q291</f>
        <v>1282.43</v>
      </c>
      <c r="J291">
        <f>'WHL Raw'!AD291</f>
        <v>98</v>
      </c>
      <c r="K291">
        <f>'WHL Raw'!AE291</f>
        <v>59</v>
      </c>
      <c r="L291" s="1">
        <f t="shared" si="17"/>
        <v>4.5850455775363956</v>
      </c>
      <c r="M291" s="1">
        <f t="shared" si="18"/>
        <v>2.7603845823943605</v>
      </c>
      <c r="V291">
        <f>'WHL Raw'!J291</f>
        <v>70</v>
      </c>
      <c r="W291" s="1">
        <f t="shared" si="19"/>
        <v>3.2750325553831394</v>
      </c>
      <c r="AG291">
        <f>'WHL Raw'!X291</f>
        <v>15.08</v>
      </c>
      <c r="AH291">
        <f>'WHL Raw'!Y291</f>
        <v>13.92</v>
      </c>
      <c r="AI291">
        <f>'WHL Raw'!Z291</f>
        <v>60.71</v>
      </c>
      <c r="AJ291">
        <f>'WHL Raw'!AA291</f>
        <v>48.99</v>
      </c>
    </row>
    <row r="292" spans="1:36" x14ac:dyDescent="0.2">
      <c r="A292" t="str">
        <f>'WHL Raw'!B292</f>
        <v>Jayden Platz</v>
      </c>
      <c r="B292" t="s">
        <v>1750</v>
      </c>
      <c r="C292" t="str">
        <f>'WHL Raw'!C292</f>
        <v>D</v>
      </c>
      <c r="D292" t="str">
        <f t="shared" si="16"/>
        <v>D</v>
      </c>
      <c r="E292" t="str">
        <f>IF(ISNUMBER(SEARCH("/",'WHL Raw'!D292))=TRUE,"Multiple",'WHL Raw'!D292)</f>
        <v>EDM</v>
      </c>
      <c r="F292" s="2">
        <f ca="1">ROUNDDOWN('WHL Raw'!E292+((TODAY()-42993)/365),0)</f>
        <v>18</v>
      </c>
      <c r="G292">
        <f>'WHL Raw'!F292</f>
        <v>55</v>
      </c>
      <c r="H292" s="1">
        <f>'WHL Raw'!R292</f>
        <v>11.19</v>
      </c>
      <c r="I292" s="1">
        <f>'WHL Raw'!Q292</f>
        <v>615.52</v>
      </c>
      <c r="J292">
        <f>'WHL Raw'!AD292</f>
        <v>15</v>
      </c>
      <c r="K292">
        <f>'WHL Raw'!AE292</f>
        <v>35</v>
      </c>
      <c r="L292" s="1">
        <f t="shared" si="17"/>
        <v>1.4621783207694308</v>
      </c>
      <c r="M292" s="1">
        <f t="shared" si="18"/>
        <v>3.4117494151286718</v>
      </c>
      <c r="V292">
        <f>'WHL Raw'!J292</f>
        <v>2</v>
      </c>
      <c r="W292" s="1">
        <f t="shared" si="19"/>
        <v>0.19495710943592412</v>
      </c>
      <c r="AG292">
        <f>'WHL Raw'!X292</f>
        <v>12.73</v>
      </c>
      <c r="AH292">
        <f>'WHL Raw'!Y292</f>
        <v>13.85</v>
      </c>
      <c r="AI292">
        <f>'WHL Raw'!Z292</f>
        <v>38.229999999999997</v>
      </c>
      <c r="AJ292">
        <f>'WHL Raw'!AA292</f>
        <v>50.48</v>
      </c>
    </row>
    <row r="293" spans="1:36" x14ac:dyDescent="0.2">
      <c r="A293" t="str">
        <f>'WHL Raw'!B293</f>
        <v>Jaydon Dureau</v>
      </c>
      <c r="B293" t="s">
        <v>1750</v>
      </c>
      <c r="C293" t="str">
        <f>'WHL Raw'!C293</f>
        <v>LW</v>
      </c>
      <c r="D293" t="str">
        <f t="shared" si="16"/>
        <v>F</v>
      </c>
      <c r="E293" t="str">
        <f>IF(ISNUMBER(SEARCH("/",'WHL Raw'!D293))=TRUE,"Multiple",'WHL Raw'!D293)</f>
        <v>POR</v>
      </c>
      <c r="F293" s="2">
        <f ca="1">ROUNDDOWN('WHL Raw'!E293+((TODAY()-42993)/365),0)</f>
        <v>17</v>
      </c>
      <c r="G293">
        <f>'WHL Raw'!F293</f>
        <v>6</v>
      </c>
      <c r="H293" s="1">
        <f>'WHL Raw'!R293</f>
        <v>9.4499999999999993</v>
      </c>
      <c r="I293" s="1">
        <f>'WHL Raw'!Q293</f>
        <v>56.69</v>
      </c>
      <c r="J293">
        <f>'WHL Raw'!AD293</f>
        <v>2</v>
      </c>
      <c r="K293">
        <f>'WHL Raw'!AE293</f>
        <v>2</v>
      </c>
      <c r="L293" s="1">
        <f t="shared" si="17"/>
        <v>2.1167754454048331</v>
      </c>
      <c r="M293" s="1">
        <f t="shared" si="18"/>
        <v>2.1167754454048331</v>
      </c>
      <c r="V293">
        <f>'WHL Raw'!J293</f>
        <v>0</v>
      </c>
      <c r="W293" s="1">
        <f t="shared" si="19"/>
        <v>0</v>
      </c>
      <c r="AG293">
        <f>'WHL Raw'!X293</f>
        <v>12.79</v>
      </c>
      <c r="AH293">
        <f>'WHL Raw'!Y293</f>
        <v>11.26</v>
      </c>
      <c r="AI293">
        <f>'WHL Raw'!Z293</f>
        <v>50.32</v>
      </c>
      <c r="AJ293">
        <f>'WHL Raw'!AA293</f>
        <v>44.23</v>
      </c>
    </row>
    <row r="294" spans="1:36" x14ac:dyDescent="0.2">
      <c r="A294" t="str">
        <f>'WHL Raw'!B294</f>
        <v>Jeff de Wit</v>
      </c>
      <c r="B294" t="s">
        <v>1750</v>
      </c>
      <c r="C294" t="str">
        <f>'WHL Raw'!C294</f>
        <v>C</v>
      </c>
      <c r="D294" t="str">
        <f t="shared" si="16"/>
        <v>F</v>
      </c>
      <c r="E294" t="str">
        <f>IF(ISNUMBER(SEARCH("/",'WHL Raw'!D294))=TRUE,"Multiple",'WHL Raw'!D294)</f>
        <v>Multiple</v>
      </c>
      <c r="F294" s="2">
        <f ca="1">ROUNDDOWN('WHL Raw'!E294+((TODAY()-42993)/365),0)</f>
        <v>20</v>
      </c>
      <c r="G294">
        <f>'WHL Raw'!F294</f>
        <v>43</v>
      </c>
      <c r="H294" s="1">
        <f>'WHL Raw'!R294</f>
        <v>9.91</v>
      </c>
      <c r="I294" s="1">
        <f>'WHL Raw'!Q294</f>
        <v>426.29</v>
      </c>
      <c r="J294">
        <f>'WHL Raw'!AD294</f>
        <v>17</v>
      </c>
      <c r="K294">
        <f>'WHL Raw'!AE294</f>
        <v>19</v>
      </c>
      <c r="L294" s="1">
        <f t="shared" si="17"/>
        <v>2.3927373384315844</v>
      </c>
      <c r="M294" s="1">
        <f t="shared" si="18"/>
        <v>2.6742358488352997</v>
      </c>
      <c r="V294">
        <f>'WHL Raw'!J294</f>
        <v>13</v>
      </c>
      <c r="W294" s="1">
        <f t="shared" si="19"/>
        <v>1.8297403176241525</v>
      </c>
      <c r="AG294">
        <f>'WHL Raw'!X294</f>
        <v>13.21</v>
      </c>
      <c r="AH294">
        <f>'WHL Raw'!Y294</f>
        <v>13.54</v>
      </c>
      <c r="AI294">
        <f>'WHL Raw'!Z294</f>
        <v>47.54</v>
      </c>
      <c r="AJ294">
        <f>'WHL Raw'!AA294</f>
        <v>51.38</v>
      </c>
    </row>
    <row r="295" spans="1:36" x14ac:dyDescent="0.2">
      <c r="A295" t="str">
        <f>'WHL Raw'!B295</f>
        <v>Jeff Faith</v>
      </c>
      <c r="B295" t="s">
        <v>1750</v>
      </c>
      <c r="C295" t="str">
        <f>'WHL Raw'!C295</f>
        <v>D</v>
      </c>
      <c r="D295" t="str">
        <f t="shared" si="16"/>
        <v>D</v>
      </c>
      <c r="E295" t="str">
        <f>IF(ISNUMBER(SEARCH("/",'WHL Raw'!D295))=TRUE,"Multiple",'WHL Raw'!D295)</f>
        <v>SPO</v>
      </c>
      <c r="F295" s="2">
        <f ca="1">ROUNDDOWN('WHL Raw'!E295+((TODAY()-42993)/365),0)</f>
        <v>20</v>
      </c>
      <c r="G295">
        <f>'WHL Raw'!F295</f>
        <v>60</v>
      </c>
      <c r="H295" s="1">
        <f>'WHL Raw'!R295</f>
        <v>9.66</v>
      </c>
      <c r="I295" s="1">
        <f>'WHL Raw'!Q295</f>
        <v>579.41</v>
      </c>
      <c r="J295">
        <f>'WHL Raw'!AD295</f>
        <v>30</v>
      </c>
      <c r="K295">
        <f>'WHL Raw'!AE295</f>
        <v>19</v>
      </c>
      <c r="L295" s="1">
        <f t="shared" si="17"/>
        <v>3.1066084465231874</v>
      </c>
      <c r="M295" s="1">
        <f t="shared" si="18"/>
        <v>1.9675186827980189</v>
      </c>
      <c r="V295">
        <f>'WHL Raw'!J295</f>
        <v>12</v>
      </c>
      <c r="W295" s="1">
        <f t="shared" si="19"/>
        <v>1.242643378609275</v>
      </c>
      <c r="AG295">
        <f>'WHL Raw'!X295</f>
        <v>12.75</v>
      </c>
      <c r="AH295">
        <f>'WHL Raw'!Y295</f>
        <v>12.82</v>
      </c>
      <c r="AI295">
        <f>'WHL Raw'!Z295</f>
        <v>52.36</v>
      </c>
      <c r="AJ295">
        <f>'WHL Raw'!AA295</f>
        <v>48.88</v>
      </c>
    </row>
    <row r="296" spans="1:36" x14ac:dyDescent="0.2">
      <c r="A296" t="str">
        <f>'WHL Raw'!B296</f>
        <v>Jeremy Masella</v>
      </c>
      <c r="B296" t="s">
        <v>1750</v>
      </c>
      <c r="C296" t="str">
        <f>'WHL Raw'!C296</f>
        <v>D</v>
      </c>
      <c r="D296" t="str">
        <f t="shared" si="16"/>
        <v>D</v>
      </c>
      <c r="E296" t="str">
        <f>IF(ISNUMBER(SEARCH("/",'WHL Raw'!D296))=TRUE,"Multiple",'WHL Raw'!D296)</f>
        <v>Multiple</v>
      </c>
      <c r="F296" s="2">
        <f ca="1">ROUNDDOWN('WHL Raw'!E296+((TODAY()-42993)/365),0)</f>
        <v>19</v>
      </c>
      <c r="G296">
        <f>'WHL Raw'!F296</f>
        <v>68</v>
      </c>
      <c r="H296" s="1">
        <f>'WHL Raw'!R296</f>
        <v>12.26</v>
      </c>
      <c r="I296" s="1">
        <f>'WHL Raw'!Q296</f>
        <v>833.84</v>
      </c>
      <c r="J296">
        <f>'WHL Raw'!AD296</f>
        <v>49</v>
      </c>
      <c r="K296">
        <f>'WHL Raw'!AE296</f>
        <v>37</v>
      </c>
      <c r="L296" s="1">
        <f t="shared" si="17"/>
        <v>3.5258562793821353</v>
      </c>
      <c r="M296" s="1">
        <f t="shared" si="18"/>
        <v>2.6623812721865106</v>
      </c>
      <c r="V296">
        <f>'WHL Raw'!J296</f>
        <v>7</v>
      </c>
      <c r="W296" s="1">
        <f t="shared" si="19"/>
        <v>0.503693754197448</v>
      </c>
      <c r="AG296">
        <f>'WHL Raw'!X296</f>
        <v>13.86</v>
      </c>
      <c r="AH296">
        <f>'WHL Raw'!Y296</f>
        <v>13.7</v>
      </c>
      <c r="AI296">
        <f>'WHL Raw'!Z296</f>
        <v>52.97</v>
      </c>
      <c r="AJ296">
        <f>'WHL Raw'!AA296</f>
        <v>49.39</v>
      </c>
    </row>
    <row r="297" spans="1:36" x14ac:dyDescent="0.2">
      <c r="A297" t="str">
        <f>'WHL Raw'!B297</f>
        <v>Jermaine Loewen</v>
      </c>
      <c r="B297" t="s">
        <v>1750</v>
      </c>
      <c r="C297" t="str">
        <f>'WHL Raw'!C297</f>
        <v>LW</v>
      </c>
      <c r="D297" t="str">
        <f t="shared" si="16"/>
        <v>F</v>
      </c>
      <c r="E297" t="str">
        <f>IF(ISNUMBER(SEARCH("/",'WHL Raw'!D297))=TRUE,"Multiple",'WHL Raw'!D297)</f>
        <v>KAM</v>
      </c>
      <c r="F297" s="2">
        <f ca="1">ROUNDDOWN('WHL Raw'!E297+((TODAY()-42993)/365),0)</f>
        <v>20</v>
      </c>
      <c r="G297">
        <f>'WHL Raw'!F297</f>
        <v>66</v>
      </c>
      <c r="H297" s="1">
        <f>'WHL Raw'!R297</f>
        <v>15.2</v>
      </c>
      <c r="I297" s="1">
        <f>'WHL Raw'!Q297</f>
        <v>1003.26</v>
      </c>
      <c r="J297">
        <f>'WHL Raw'!AD297</f>
        <v>57</v>
      </c>
      <c r="K297">
        <f>'WHL Raw'!AE297</f>
        <v>33</v>
      </c>
      <c r="L297" s="1">
        <f t="shared" si="17"/>
        <v>3.4088870282877819</v>
      </c>
      <c r="M297" s="1">
        <f t="shared" si="18"/>
        <v>1.9735661742718738</v>
      </c>
      <c r="V297">
        <f>'WHL Raw'!J297</f>
        <v>37</v>
      </c>
      <c r="W297" s="1">
        <f t="shared" si="19"/>
        <v>2.2127863166078585</v>
      </c>
      <c r="AG297">
        <f>'WHL Raw'!X297</f>
        <v>13.94</v>
      </c>
      <c r="AH297">
        <f>'WHL Raw'!Y297</f>
        <v>13.77</v>
      </c>
      <c r="AI297">
        <f>'WHL Raw'!Z297</f>
        <v>51.49</v>
      </c>
      <c r="AJ297">
        <f>'WHL Raw'!AA297</f>
        <v>48.84</v>
      </c>
    </row>
    <row r="298" spans="1:36" x14ac:dyDescent="0.2">
      <c r="A298" t="str">
        <f>'WHL Raw'!B298</f>
        <v>Jesse Gabrielle</v>
      </c>
      <c r="B298" t="s">
        <v>1750</v>
      </c>
      <c r="C298" t="str">
        <f>'WHL Raw'!C298</f>
        <v>LW</v>
      </c>
      <c r="D298" t="str">
        <f t="shared" si="16"/>
        <v>F</v>
      </c>
      <c r="E298" t="str">
        <f>IF(ISNUMBER(SEARCH("/",'WHL Raw'!D298))=TRUE,"Multiple",'WHL Raw'!D298)</f>
        <v>REG</v>
      </c>
      <c r="F298" s="2">
        <f ca="1">ROUNDDOWN('WHL Raw'!E298+((TODAY()-42993)/365),0)</f>
        <v>20</v>
      </c>
      <c r="G298">
        <f>'WHL Raw'!F298</f>
        <v>27</v>
      </c>
      <c r="H298" s="1">
        <f>'WHL Raw'!R298</f>
        <v>16.13</v>
      </c>
      <c r="I298" s="1">
        <f>'WHL Raw'!Q298</f>
        <v>435.45</v>
      </c>
      <c r="J298">
        <f>'WHL Raw'!AD298</f>
        <v>18</v>
      </c>
      <c r="K298">
        <f>'WHL Raw'!AE298</f>
        <v>21</v>
      </c>
      <c r="L298" s="1">
        <f t="shared" si="17"/>
        <v>2.480192903892525</v>
      </c>
      <c r="M298" s="1">
        <f t="shared" si="18"/>
        <v>2.8935583878746125</v>
      </c>
      <c r="V298">
        <f>'WHL Raw'!J298</f>
        <v>10</v>
      </c>
      <c r="W298" s="1">
        <f t="shared" si="19"/>
        <v>1.3778849466069583</v>
      </c>
      <c r="AG298">
        <f>'WHL Raw'!X298</f>
        <v>15.28</v>
      </c>
      <c r="AH298">
        <f>'WHL Raw'!Y298</f>
        <v>14.2</v>
      </c>
      <c r="AI298">
        <f>'WHL Raw'!Z298</f>
        <v>54.45</v>
      </c>
      <c r="AJ298">
        <f>'WHL Raw'!AA298</f>
        <v>50.56</v>
      </c>
    </row>
    <row r="299" spans="1:36" x14ac:dyDescent="0.2">
      <c r="A299" t="str">
        <f>'WHL Raw'!B299</f>
        <v>Jett Woo</v>
      </c>
      <c r="B299" t="s">
        <v>1750</v>
      </c>
      <c r="C299" t="str">
        <f>'WHL Raw'!C299</f>
        <v>D</v>
      </c>
      <c r="D299" t="str">
        <f t="shared" si="16"/>
        <v>D</v>
      </c>
      <c r="E299" t="str">
        <f>IF(ISNUMBER(SEARCH("/",'WHL Raw'!D299))=TRUE,"Multiple",'WHL Raw'!D299)</f>
        <v>MJ</v>
      </c>
      <c r="F299" s="2">
        <f ca="1">ROUNDDOWN('WHL Raw'!E299+((TODAY()-42993)/365),0)</f>
        <v>17</v>
      </c>
      <c r="G299">
        <f>'WHL Raw'!F299</f>
        <v>44</v>
      </c>
      <c r="H299" s="1">
        <f>'WHL Raw'!R299</f>
        <v>16.84</v>
      </c>
      <c r="I299" s="1">
        <f>'WHL Raw'!Q299</f>
        <v>741.12</v>
      </c>
      <c r="J299">
        <f>'WHL Raw'!AD299</f>
        <v>55</v>
      </c>
      <c r="K299">
        <f>'WHL Raw'!AE299</f>
        <v>33</v>
      </c>
      <c r="L299" s="1">
        <f t="shared" si="17"/>
        <v>4.4527202072538854</v>
      </c>
      <c r="M299" s="1">
        <f t="shared" si="18"/>
        <v>2.6716321243523313</v>
      </c>
      <c r="V299">
        <f>'WHL Raw'!J299</f>
        <v>10</v>
      </c>
      <c r="W299" s="1">
        <f t="shared" si="19"/>
        <v>0.80958549222797926</v>
      </c>
      <c r="AG299">
        <f>'WHL Raw'!X299</f>
        <v>14.47</v>
      </c>
      <c r="AH299">
        <f>'WHL Raw'!Y299</f>
        <v>14.01</v>
      </c>
      <c r="AI299">
        <f>'WHL Raw'!Z299</f>
        <v>60.84</v>
      </c>
      <c r="AJ299">
        <f>'WHL Raw'!AA299</f>
        <v>49.31</v>
      </c>
    </row>
    <row r="300" spans="1:36" x14ac:dyDescent="0.2">
      <c r="A300" t="str">
        <f>'WHL Raw'!B300</f>
        <v>Joachim Blichfeld</v>
      </c>
      <c r="B300" t="s">
        <v>1750</v>
      </c>
      <c r="C300" t="str">
        <f>'WHL Raw'!C300</f>
        <v>LW</v>
      </c>
      <c r="D300" t="str">
        <f t="shared" si="16"/>
        <v>F</v>
      </c>
      <c r="E300" t="str">
        <f>IF(ISNUMBER(SEARCH("/",'WHL Raw'!D300))=TRUE,"Multiple",'WHL Raw'!D300)</f>
        <v>POR</v>
      </c>
      <c r="F300" s="2">
        <f ca="1">ROUNDDOWN('WHL Raw'!E300+((TODAY()-42993)/365),0)</f>
        <v>19</v>
      </c>
      <c r="G300">
        <f>'WHL Raw'!F300</f>
        <v>56</v>
      </c>
      <c r="H300" s="1">
        <f>'WHL Raw'!R300</f>
        <v>12.43</v>
      </c>
      <c r="I300" s="1">
        <f>'WHL Raw'!Q300</f>
        <v>695.84</v>
      </c>
      <c r="J300">
        <f>'WHL Raw'!AD300</f>
        <v>38</v>
      </c>
      <c r="K300">
        <f>'WHL Raw'!AE300</f>
        <v>22</v>
      </c>
      <c r="L300" s="1">
        <f t="shared" si="17"/>
        <v>3.2766153138652561</v>
      </c>
      <c r="M300" s="1">
        <f t="shared" si="18"/>
        <v>1.8969878132904114</v>
      </c>
      <c r="V300">
        <f>'WHL Raw'!J300</f>
        <v>25</v>
      </c>
      <c r="W300" s="1">
        <f t="shared" si="19"/>
        <v>2.1556679696481948</v>
      </c>
      <c r="AG300">
        <f>'WHL Raw'!X300</f>
        <v>13.86</v>
      </c>
      <c r="AH300">
        <f>'WHL Raw'!Y300</f>
        <v>13.92</v>
      </c>
      <c r="AI300">
        <f>'WHL Raw'!Z300</f>
        <v>57.8</v>
      </c>
      <c r="AJ300">
        <f>'WHL Raw'!AA300</f>
        <v>50.18</v>
      </c>
    </row>
    <row r="301" spans="1:36" x14ac:dyDescent="0.2">
      <c r="A301" t="str">
        <f>'WHL Raw'!B301</f>
        <v>Joe Gatenby</v>
      </c>
      <c r="B301" t="s">
        <v>1750</v>
      </c>
      <c r="C301" t="str">
        <f>'WHL Raw'!C301</f>
        <v>D</v>
      </c>
      <c r="D301" t="str">
        <f t="shared" si="16"/>
        <v>D</v>
      </c>
      <c r="E301" t="str">
        <f>IF(ISNUMBER(SEARCH("/",'WHL Raw'!D301))=TRUE,"Multiple",'WHL Raw'!D301)</f>
        <v>KAM</v>
      </c>
      <c r="F301" s="2">
        <f ca="1">ROUNDDOWN('WHL Raw'!E301+((TODAY()-42993)/365),0)</f>
        <v>21</v>
      </c>
      <c r="G301">
        <f>'WHL Raw'!F301</f>
        <v>72</v>
      </c>
      <c r="H301" s="1">
        <f>'WHL Raw'!R301</f>
        <v>17.91</v>
      </c>
      <c r="I301" s="1">
        <f>'WHL Raw'!Q301</f>
        <v>1289.54</v>
      </c>
      <c r="J301">
        <f>'WHL Raw'!AD301</f>
        <v>74</v>
      </c>
      <c r="K301">
        <f>'WHL Raw'!AE301</f>
        <v>53</v>
      </c>
      <c r="L301" s="1">
        <f t="shared" si="17"/>
        <v>3.4430882330133228</v>
      </c>
      <c r="M301" s="1">
        <f t="shared" si="18"/>
        <v>2.4659956263473797</v>
      </c>
      <c r="V301">
        <f>'WHL Raw'!J301</f>
        <v>21</v>
      </c>
      <c r="W301" s="1">
        <f t="shared" si="19"/>
        <v>0.977092606665943</v>
      </c>
      <c r="AG301">
        <f>'WHL Raw'!X301</f>
        <v>13.7</v>
      </c>
      <c r="AH301">
        <f>'WHL Raw'!Y301</f>
        <v>13.66</v>
      </c>
      <c r="AI301">
        <f>'WHL Raw'!Z301</f>
        <v>50.7</v>
      </c>
      <c r="AJ301">
        <f>'WHL Raw'!AA301</f>
        <v>49.57</v>
      </c>
    </row>
    <row r="302" spans="1:36" x14ac:dyDescent="0.2">
      <c r="A302" t="str">
        <f>'WHL Raw'!B302</f>
        <v>Joel Craven</v>
      </c>
      <c r="B302" t="s">
        <v>1750</v>
      </c>
      <c r="C302" t="str">
        <f>'WHL Raw'!C302</f>
        <v>D</v>
      </c>
      <c r="D302" t="str">
        <f t="shared" si="16"/>
        <v>D</v>
      </c>
      <c r="E302" t="str">
        <f>IF(ISNUMBER(SEARCH("/",'WHL Raw'!D302))=TRUE,"Multiple",'WHL Raw'!D302)</f>
        <v>MH</v>
      </c>
      <c r="F302" s="2">
        <f ca="1">ROUNDDOWN('WHL Raw'!E302+((TODAY()-42993)/365),0)</f>
        <v>17</v>
      </c>
      <c r="G302">
        <f>'WHL Raw'!F302</f>
        <v>33</v>
      </c>
      <c r="H302" s="1">
        <f>'WHL Raw'!R302</f>
        <v>9.17</v>
      </c>
      <c r="I302" s="1">
        <f>'WHL Raw'!Q302</f>
        <v>302.45</v>
      </c>
      <c r="J302">
        <f>'WHL Raw'!AD302</f>
        <v>16</v>
      </c>
      <c r="K302">
        <f>'WHL Raw'!AE302</f>
        <v>6</v>
      </c>
      <c r="L302" s="1">
        <f t="shared" si="17"/>
        <v>3.1740783600595144</v>
      </c>
      <c r="M302" s="1">
        <f t="shared" si="18"/>
        <v>1.1902793850223177</v>
      </c>
      <c r="V302">
        <f>'WHL Raw'!J302</f>
        <v>4</v>
      </c>
      <c r="W302" s="1">
        <f t="shared" si="19"/>
        <v>0.7935195900148786</v>
      </c>
      <c r="AG302">
        <f>'WHL Raw'!X302</f>
        <v>13.95</v>
      </c>
      <c r="AH302">
        <f>'WHL Raw'!Y302</f>
        <v>12.79</v>
      </c>
      <c r="AI302">
        <f>'WHL Raw'!Z302</f>
        <v>48.96</v>
      </c>
      <c r="AJ302">
        <f>'WHL Raw'!AA302</f>
        <v>46.55</v>
      </c>
    </row>
    <row r="303" spans="1:36" x14ac:dyDescent="0.2">
      <c r="A303" t="str">
        <f>'WHL Raw'!B303</f>
        <v>Joel Lakusta</v>
      </c>
      <c r="B303" t="s">
        <v>1750</v>
      </c>
      <c r="C303" t="str">
        <f>'WHL Raw'!C303</f>
        <v>D</v>
      </c>
      <c r="D303" t="str">
        <f t="shared" si="16"/>
        <v>D</v>
      </c>
      <c r="E303" t="str">
        <f>IF(ISNUMBER(SEARCH("/",'WHL Raw'!D303))=TRUE,"Multiple",'WHL Raw'!D303)</f>
        <v>PG</v>
      </c>
      <c r="F303" s="2">
        <f ca="1">ROUNDDOWN('WHL Raw'!E303+((TODAY()-42993)/365),0)</f>
        <v>19</v>
      </c>
      <c r="G303">
        <f>'WHL Raw'!F303</f>
        <v>70</v>
      </c>
      <c r="H303" s="1">
        <f>'WHL Raw'!R303</f>
        <v>16.350000000000001</v>
      </c>
      <c r="I303" s="1">
        <f>'WHL Raw'!Q303</f>
        <v>1144.27</v>
      </c>
      <c r="J303">
        <f>'WHL Raw'!AD303</f>
        <v>57</v>
      </c>
      <c r="K303">
        <f>'WHL Raw'!AE303</f>
        <v>73</v>
      </c>
      <c r="L303" s="1">
        <f t="shared" si="17"/>
        <v>2.9888050897078484</v>
      </c>
      <c r="M303" s="1">
        <f t="shared" si="18"/>
        <v>3.8277679219065428</v>
      </c>
      <c r="V303">
        <f>'WHL Raw'!J303</f>
        <v>16</v>
      </c>
      <c r="W303" s="1">
        <f t="shared" si="19"/>
        <v>0.83896283219869439</v>
      </c>
      <c r="AG303">
        <f>'WHL Raw'!X303</f>
        <v>12.75</v>
      </c>
      <c r="AH303">
        <f>'WHL Raw'!Y303</f>
        <v>13.75</v>
      </c>
      <c r="AI303">
        <f>'WHL Raw'!Z303</f>
        <v>43.84</v>
      </c>
      <c r="AJ303">
        <f>'WHL Raw'!AA303</f>
        <v>50.83</v>
      </c>
    </row>
    <row r="304" spans="1:36" x14ac:dyDescent="0.2">
      <c r="A304" t="str">
        <f>'WHL Raw'!B304</f>
        <v>Joel Sexsmith</v>
      </c>
      <c r="B304" t="s">
        <v>1750</v>
      </c>
      <c r="C304" t="str">
        <f>'WHL Raw'!C304</f>
        <v>D</v>
      </c>
      <c r="D304" t="str">
        <f t="shared" si="16"/>
        <v>D</v>
      </c>
      <c r="E304" t="str">
        <f>IF(ISNUMBER(SEARCH("/",'WHL Raw'!D304))=TRUE,"Multiple",'WHL Raw'!D304)</f>
        <v>VAN</v>
      </c>
      <c r="F304" s="2">
        <f ca="1">ROUNDDOWN('WHL Raw'!E304+((TODAY()-42993)/365),0)</f>
        <v>16</v>
      </c>
      <c r="G304">
        <f>'WHL Raw'!F304</f>
        <v>5</v>
      </c>
      <c r="H304" s="1">
        <f>'WHL Raw'!R304</f>
        <v>8.26</v>
      </c>
      <c r="I304" s="1">
        <f>'WHL Raw'!Q304</f>
        <v>41.3</v>
      </c>
      <c r="J304">
        <f>'WHL Raw'!AD304</f>
        <v>0</v>
      </c>
      <c r="K304">
        <f>'WHL Raw'!AE304</f>
        <v>2</v>
      </c>
      <c r="L304" s="1">
        <f t="shared" si="17"/>
        <v>0</v>
      </c>
      <c r="M304" s="1">
        <f t="shared" si="18"/>
        <v>2.9055690072639226</v>
      </c>
      <c r="V304">
        <f>'WHL Raw'!J304</f>
        <v>0</v>
      </c>
      <c r="W304" s="1">
        <f t="shared" si="19"/>
        <v>0</v>
      </c>
      <c r="AG304">
        <f>'WHL Raw'!X304</f>
        <v>14.7</v>
      </c>
      <c r="AH304">
        <f>'WHL Raw'!Y304</f>
        <v>12.72</v>
      </c>
      <c r="AI304">
        <f>'WHL Raw'!Z304</f>
        <v>49.21</v>
      </c>
      <c r="AJ304">
        <f>'WHL Raw'!AA304</f>
        <v>50.37</v>
      </c>
    </row>
    <row r="305" spans="1:36" x14ac:dyDescent="0.2">
      <c r="A305" t="str">
        <f>'WHL Raw'!B305</f>
        <v>John Ludvig</v>
      </c>
      <c r="B305" t="s">
        <v>1750</v>
      </c>
      <c r="C305" t="str">
        <f>'WHL Raw'!C305</f>
        <v>D</v>
      </c>
      <c r="D305" t="str">
        <f t="shared" si="16"/>
        <v>D</v>
      </c>
      <c r="E305" t="str">
        <f>IF(ISNUMBER(SEARCH("/",'WHL Raw'!D305))=TRUE,"Multiple",'WHL Raw'!D305)</f>
        <v>POR</v>
      </c>
      <c r="F305" s="2">
        <f ca="1">ROUNDDOWN('WHL Raw'!E305+((TODAY()-42993)/365),0)</f>
        <v>17</v>
      </c>
      <c r="G305">
        <f>'WHL Raw'!F305</f>
        <v>51</v>
      </c>
      <c r="H305" s="1">
        <f>'WHL Raw'!R305</f>
        <v>12.11</v>
      </c>
      <c r="I305" s="1">
        <f>'WHL Raw'!Q305</f>
        <v>617.79</v>
      </c>
      <c r="J305">
        <f>'WHL Raw'!AD305</f>
        <v>29</v>
      </c>
      <c r="K305">
        <f>'WHL Raw'!AE305</f>
        <v>21</v>
      </c>
      <c r="L305" s="1">
        <f t="shared" si="17"/>
        <v>2.8164910406448795</v>
      </c>
      <c r="M305" s="1">
        <f t="shared" si="18"/>
        <v>2.03952799494974</v>
      </c>
      <c r="V305">
        <f>'WHL Raw'!J305</f>
        <v>4</v>
      </c>
      <c r="W305" s="1">
        <f t="shared" si="19"/>
        <v>0.38848152284756954</v>
      </c>
      <c r="AG305">
        <f>'WHL Raw'!X305</f>
        <v>12.75</v>
      </c>
      <c r="AH305">
        <f>'WHL Raw'!Y305</f>
        <v>13.07</v>
      </c>
      <c r="AI305">
        <f>'WHL Raw'!Z305</f>
        <v>54.81</v>
      </c>
      <c r="AJ305">
        <f>'WHL Raw'!AA305</f>
        <v>49.27</v>
      </c>
    </row>
    <row r="306" spans="1:36" x14ac:dyDescent="0.2">
      <c r="A306" t="str">
        <f>'WHL Raw'!B306</f>
        <v>Jonas Harkins</v>
      </c>
      <c r="B306" t="s">
        <v>1750</v>
      </c>
      <c r="C306" t="str">
        <f>'WHL Raw'!C306</f>
        <v>D</v>
      </c>
      <c r="D306" t="str">
        <f t="shared" si="16"/>
        <v>D</v>
      </c>
      <c r="E306" t="str">
        <f>IF(ISNUMBER(SEARCH("/",'WHL Raw'!D306))=TRUE,"Multiple",'WHL Raw'!D306)</f>
        <v>Multiple</v>
      </c>
      <c r="F306" s="2">
        <f ca="1">ROUNDDOWN('WHL Raw'!E306+((TODAY()-42993)/365),0)</f>
        <v>17</v>
      </c>
      <c r="G306">
        <f>'WHL Raw'!F306</f>
        <v>21</v>
      </c>
      <c r="H306" s="1">
        <f>'WHL Raw'!R306</f>
        <v>8.76</v>
      </c>
      <c r="I306" s="1">
        <f>'WHL Raw'!Q306</f>
        <v>183.88</v>
      </c>
      <c r="J306">
        <f>'WHL Raw'!AD306</f>
        <v>5</v>
      </c>
      <c r="K306">
        <f>'WHL Raw'!AE306</f>
        <v>7</v>
      </c>
      <c r="L306" s="1">
        <f t="shared" si="17"/>
        <v>1.6314988035675442</v>
      </c>
      <c r="M306" s="1">
        <f t="shared" si="18"/>
        <v>2.2840983249945617</v>
      </c>
      <c r="V306">
        <f>'WHL Raw'!J306</f>
        <v>0</v>
      </c>
      <c r="W306" s="1">
        <f t="shared" si="19"/>
        <v>0</v>
      </c>
      <c r="AG306">
        <f>'WHL Raw'!X306</f>
        <v>12.25</v>
      </c>
      <c r="AH306">
        <f>'WHL Raw'!Y306</f>
        <v>12.87</v>
      </c>
      <c r="AI306">
        <f>'WHL Raw'!Z306</f>
        <v>44.24</v>
      </c>
      <c r="AJ306">
        <f>'WHL Raw'!AA306</f>
        <v>48.48</v>
      </c>
    </row>
    <row r="307" spans="1:36" x14ac:dyDescent="0.2">
      <c r="A307" t="str">
        <f>'WHL Raw'!B307</f>
        <v>Jonathan Smart</v>
      </c>
      <c r="B307" t="s">
        <v>1750</v>
      </c>
      <c r="C307" t="str">
        <f>'WHL Raw'!C307</f>
        <v>D</v>
      </c>
      <c r="D307" t="str">
        <f t="shared" si="16"/>
        <v>D</v>
      </c>
      <c r="E307" t="str">
        <f>IF(ISNUMBER(SEARCH("/",'WHL Raw'!D307))=TRUE,"Multiple",'WHL Raw'!D307)</f>
        <v>Multiple</v>
      </c>
      <c r="F307" s="2">
        <f ca="1">ROUNDDOWN('WHL Raw'!E307+((TODAY()-42993)/365),0)</f>
        <v>18</v>
      </c>
      <c r="G307">
        <f>'WHL Raw'!F307</f>
        <v>69</v>
      </c>
      <c r="H307" s="1">
        <f>'WHL Raw'!R307</f>
        <v>14.59</v>
      </c>
      <c r="I307" s="1">
        <f>'WHL Raw'!Q307</f>
        <v>1006.76</v>
      </c>
      <c r="J307">
        <f>'WHL Raw'!AD307</f>
        <v>40</v>
      </c>
      <c r="K307">
        <f>'WHL Raw'!AE307</f>
        <v>56</v>
      </c>
      <c r="L307" s="1">
        <f t="shared" si="17"/>
        <v>2.3838849378203348</v>
      </c>
      <c r="M307" s="1">
        <f t="shared" si="18"/>
        <v>3.3374389129484685</v>
      </c>
      <c r="V307">
        <f>'WHL Raw'!J307</f>
        <v>4</v>
      </c>
      <c r="W307" s="1">
        <f t="shared" si="19"/>
        <v>0.23838849378203344</v>
      </c>
      <c r="AG307">
        <f>'WHL Raw'!X307</f>
        <v>13.45</v>
      </c>
      <c r="AH307">
        <f>'WHL Raw'!Y307</f>
        <v>13.7</v>
      </c>
      <c r="AI307">
        <f>'WHL Raw'!Z307</f>
        <v>44.59</v>
      </c>
      <c r="AJ307">
        <f>'WHL Raw'!AA307</f>
        <v>49.77</v>
      </c>
    </row>
    <row r="308" spans="1:36" x14ac:dyDescent="0.2">
      <c r="A308" t="str">
        <f>'WHL Raw'!B308</f>
        <v>Jonathon Lambos</v>
      </c>
      <c r="B308" t="s">
        <v>1750</v>
      </c>
      <c r="C308" t="str">
        <f>'WHL Raw'!C308</f>
        <v>D</v>
      </c>
      <c r="D308" t="str">
        <f t="shared" si="16"/>
        <v>D</v>
      </c>
      <c r="E308" t="str">
        <f>IF(ISNUMBER(SEARCH("/",'WHL Raw'!D308))=TRUE,"Multiple",'WHL Raw'!D308)</f>
        <v>BDN</v>
      </c>
      <c r="F308" s="2">
        <f ca="1">ROUNDDOWN('WHL Raw'!E308+((TODAY()-42993)/365),0)</f>
        <v>17</v>
      </c>
      <c r="G308">
        <f>'WHL Raw'!F308</f>
        <v>1</v>
      </c>
      <c r="H308" s="1">
        <f>'WHL Raw'!R308</f>
        <v>26.39</v>
      </c>
      <c r="I308" s="1">
        <f>'WHL Raw'!Q308</f>
        <v>26.39</v>
      </c>
      <c r="J308">
        <f>'WHL Raw'!AD308</f>
        <v>0</v>
      </c>
      <c r="K308">
        <f>'WHL Raw'!AE308</f>
        <v>3</v>
      </c>
      <c r="L308" s="1">
        <f t="shared" si="17"/>
        <v>0</v>
      </c>
      <c r="M308" s="1">
        <f t="shared" si="18"/>
        <v>6.8207654414550962</v>
      </c>
      <c r="V308">
        <f>'WHL Raw'!J308</f>
        <v>0</v>
      </c>
      <c r="W308" s="1">
        <f t="shared" si="19"/>
        <v>0</v>
      </c>
      <c r="AG308">
        <f>'WHL Raw'!X308</f>
        <v>11.91</v>
      </c>
      <c r="AH308">
        <f>'WHL Raw'!Y308</f>
        <v>14.15</v>
      </c>
      <c r="AI308">
        <f>'WHL Raw'!Z308</f>
        <v>51.92</v>
      </c>
      <c r="AJ308">
        <f>'WHL Raw'!AA308</f>
        <v>66.099999999999994</v>
      </c>
    </row>
    <row r="309" spans="1:36" x14ac:dyDescent="0.2">
      <c r="A309" t="str">
        <f>'WHL Raw'!B309</f>
        <v>Jonny Hooker</v>
      </c>
      <c r="B309" t="s">
        <v>1750</v>
      </c>
      <c r="C309" t="str">
        <f>'WHL Raw'!C309</f>
        <v>C</v>
      </c>
      <c r="D309" t="str">
        <f t="shared" si="16"/>
        <v>F</v>
      </c>
      <c r="E309" t="str">
        <f>IF(ISNUMBER(SEARCH("/",'WHL Raw'!D309))=TRUE,"Multiple",'WHL Raw'!D309)</f>
        <v>BDN</v>
      </c>
      <c r="F309" s="2">
        <f ca="1">ROUNDDOWN('WHL Raw'!E309+((TODAY()-42993)/365),0)</f>
        <v>16</v>
      </c>
      <c r="G309">
        <f>'WHL Raw'!F309</f>
        <v>40</v>
      </c>
      <c r="H309" s="1">
        <f>'WHL Raw'!R309</f>
        <v>8.41</v>
      </c>
      <c r="I309" s="1">
        <f>'WHL Raw'!Q309</f>
        <v>336.55</v>
      </c>
      <c r="J309">
        <f>'WHL Raw'!AD309</f>
        <v>11</v>
      </c>
      <c r="K309">
        <f>'WHL Raw'!AE309</f>
        <v>11</v>
      </c>
      <c r="L309" s="1">
        <f t="shared" si="17"/>
        <v>1.9610756202644479</v>
      </c>
      <c r="M309" s="1">
        <f t="shared" si="18"/>
        <v>1.9610756202644479</v>
      </c>
      <c r="V309">
        <f>'WHL Raw'!J309</f>
        <v>7</v>
      </c>
      <c r="W309" s="1">
        <f t="shared" si="19"/>
        <v>1.2479572128955578</v>
      </c>
      <c r="AG309">
        <f>'WHL Raw'!X309</f>
        <v>12.08</v>
      </c>
      <c r="AH309">
        <f>'WHL Raw'!Y309</f>
        <v>13.01</v>
      </c>
      <c r="AI309">
        <f>'WHL Raw'!Z309</f>
        <v>51.19</v>
      </c>
      <c r="AJ309">
        <f>'WHL Raw'!AA309</f>
        <v>48.97</v>
      </c>
    </row>
    <row r="310" spans="1:36" x14ac:dyDescent="0.2">
      <c r="A310" t="str">
        <f>'WHL Raw'!B310</f>
        <v>Jordan Borysiuk</v>
      </c>
      <c r="B310" t="s">
        <v>1750</v>
      </c>
      <c r="C310" t="str">
        <f>'WHL Raw'!C310</f>
        <v>C</v>
      </c>
      <c r="D310" t="str">
        <f t="shared" si="16"/>
        <v>F</v>
      </c>
      <c r="E310" t="str">
        <f>IF(ISNUMBER(SEARCH("/",'WHL Raw'!D310))=TRUE,"Multiple",'WHL Raw'!D310)</f>
        <v>RD</v>
      </c>
      <c r="F310" s="2">
        <f ca="1">ROUNDDOWN('WHL Raw'!E310+((TODAY()-42993)/365),0)</f>
        <v>16</v>
      </c>
      <c r="G310">
        <f>'WHL Raw'!F310</f>
        <v>6</v>
      </c>
      <c r="H310" s="1">
        <f>'WHL Raw'!R310</f>
        <v>8.26</v>
      </c>
      <c r="I310" s="1">
        <f>'WHL Raw'!Q310</f>
        <v>49.58</v>
      </c>
      <c r="J310">
        <f>'WHL Raw'!AD310</f>
        <v>1</v>
      </c>
      <c r="K310">
        <f>'WHL Raw'!AE310</f>
        <v>2</v>
      </c>
      <c r="L310" s="1">
        <f t="shared" si="17"/>
        <v>1.2101653892698669</v>
      </c>
      <c r="M310" s="1">
        <f t="shared" si="18"/>
        <v>2.4203307785397339</v>
      </c>
      <c r="V310">
        <f>'WHL Raw'!J310</f>
        <v>1</v>
      </c>
      <c r="W310" s="1">
        <f t="shared" si="19"/>
        <v>1.2101653892698669</v>
      </c>
      <c r="AG310">
        <f>'WHL Raw'!X310</f>
        <v>12.27</v>
      </c>
      <c r="AH310">
        <f>'WHL Raw'!Y310</f>
        <v>14.36</v>
      </c>
      <c r="AI310">
        <f>'WHL Raw'!Z310</f>
        <v>45.76</v>
      </c>
      <c r="AJ310">
        <f>'WHL Raw'!AA310</f>
        <v>52.96</v>
      </c>
    </row>
    <row r="311" spans="1:36" x14ac:dyDescent="0.2">
      <c r="A311" t="str">
        <f>'WHL Raw'!B311</f>
        <v>Jordan Chudley</v>
      </c>
      <c r="B311" t="s">
        <v>1750</v>
      </c>
      <c r="C311" t="str">
        <f>'WHL Raw'!C311</f>
        <v>D</v>
      </c>
      <c r="D311" t="str">
        <f t="shared" si="16"/>
        <v>D</v>
      </c>
      <c r="E311" t="str">
        <f>IF(ISNUMBER(SEARCH("/",'WHL Raw'!D311))=TRUE,"Multiple",'WHL Raw'!D311)</f>
        <v>KTN</v>
      </c>
      <c r="F311" s="2">
        <f ca="1">ROUNDDOWN('WHL Raw'!E311+((TODAY()-42993)/365),0)</f>
        <v>17</v>
      </c>
      <c r="G311">
        <f>'WHL Raw'!F311</f>
        <v>2</v>
      </c>
      <c r="H311" s="1">
        <f>'WHL Raw'!R311</f>
        <v>11.68</v>
      </c>
      <c r="I311" s="1">
        <f>'WHL Raw'!Q311</f>
        <v>23.36</v>
      </c>
      <c r="J311">
        <f>'WHL Raw'!AD311</f>
        <v>2</v>
      </c>
      <c r="K311">
        <f>'WHL Raw'!AE311</f>
        <v>0</v>
      </c>
      <c r="L311" s="1">
        <f t="shared" si="17"/>
        <v>5.1369863013698627</v>
      </c>
      <c r="M311" s="1">
        <f t="shared" si="18"/>
        <v>0</v>
      </c>
      <c r="V311">
        <f>'WHL Raw'!J311</f>
        <v>0</v>
      </c>
      <c r="W311" s="1">
        <f t="shared" si="19"/>
        <v>0</v>
      </c>
      <c r="AG311">
        <f>'WHL Raw'!X311</f>
        <v>14.48</v>
      </c>
      <c r="AH311">
        <f>'WHL Raw'!Y311</f>
        <v>11.45</v>
      </c>
      <c r="AI311">
        <f>'WHL Raw'!Z311</f>
        <v>42.52</v>
      </c>
      <c r="AJ311">
        <f>'WHL Raw'!AA311</f>
        <v>38.090000000000003</v>
      </c>
    </row>
    <row r="312" spans="1:36" x14ac:dyDescent="0.2">
      <c r="A312" t="str">
        <f>'WHL Raw'!B312</f>
        <v>Jordan Dawson</v>
      </c>
      <c r="B312" t="s">
        <v>1750</v>
      </c>
      <c r="C312" t="str">
        <f>'WHL Raw'!C312</f>
        <v>D</v>
      </c>
      <c r="D312" t="str">
        <f t="shared" si="16"/>
        <v>D</v>
      </c>
      <c r="E312" t="str">
        <f>IF(ISNUMBER(SEARCH("/",'WHL Raw'!D312))=TRUE,"Multiple",'WHL Raw'!D312)</f>
        <v>EDM</v>
      </c>
      <c r="F312" s="2">
        <f ca="1">ROUNDDOWN('WHL Raw'!E312+((TODAY()-42993)/365),0)</f>
        <v>20</v>
      </c>
      <c r="G312">
        <f>'WHL Raw'!F312</f>
        <v>2</v>
      </c>
      <c r="H312" s="1">
        <f>'WHL Raw'!R312</f>
        <v>7.17</v>
      </c>
      <c r="I312" s="1">
        <f>'WHL Raw'!Q312</f>
        <v>14.33</v>
      </c>
      <c r="J312">
        <f>'WHL Raw'!AD312</f>
        <v>0</v>
      </c>
      <c r="K312">
        <f>'WHL Raw'!AE312</f>
        <v>1</v>
      </c>
      <c r="L312" s="1">
        <f t="shared" si="17"/>
        <v>0</v>
      </c>
      <c r="M312" s="1">
        <f t="shared" si="18"/>
        <v>4.1870202372644805</v>
      </c>
      <c r="V312">
        <f>'WHL Raw'!J312</f>
        <v>0</v>
      </c>
      <c r="W312" s="1">
        <f t="shared" si="19"/>
        <v>0</v>
      </c>
      <c r="AG312">
        <f>'WHL Raw'!X312</f>
        <v>14.31</v>
      </c>
      <c r="AH312">
        <f>'WHL Raw'!Y312</f>
        <v>10.53</v>
      </c>
      <c r="AI312">
        <f>'WHL Raw'!Z312</f>
        <v>42.88</v>
      </c>
      <c r="AJ312">
        <f>'WHL Raw'!AA312</f>
        <v>38.69</v>
      </c>
    </row>
    <row r="313" spans="1:36" x14ac:dyDescent="0.2">
      <c r="A313" t="str">
        <f>'WHL Raw'!B313</f>
        <v>Jordan Roy</v>
      </c>
      <c r="B313" t="s">
        <v>1750</v>
      </c>
      <c r="C313" t="str">
        <f>'WHL Raw'!C313</f>
        <v>LW</v>
      </c>
      <c r="D313" t="str">
        <f t="shared" si="16"/>
        <v>F</v>
      </c>
      <c r="E313" t="str">
        <f>IF(ISNUMBER(SEARCH("/",'WHL Raw'!D313))=TRUE,"Multiple",'WHL Raw'!D313)</f>
        <v>RD</v>
      </c>
      <c r="F313" s="2">
        <f ca="1">ROUNDDOWN('WHL Raw'!E313+((TODAY()-42993)/365),0)</f>
        <v>19</v>
      </c>
      <c r="G313">
        <f>'WHL Raw'!F313</f>
        <v>1</v>
      </c>
      <c r="H313" s="1">
        <f>'WHL Raw'!R313</f>
        <v>0</v>
      </c>
      <c r="I313" s="1">
        <f>'WHL Raw'!Q313</f>
        <v>0</v>
      </c>
      <c r="J313">
        <f>'WHL Raw'!AD313</f>
        <v>0</v>
      </c>
      <c r="K313">
        <f>'WHL Raw'!AE313</f>
        <v>0</v>
      </c>
      <c r="L313" s="1" t="e">
        <f t="shared" si="17"/>
        <v>#DIV/0!</v>
      </c>
      <c r="M313" s="1" t="e">
        <f t="shared" si="18"/>
        <v>#DIV/0!</v>
      </c>
      <c r="V313">
        <f>'WHL Raw'!J313</f>
        <v>0</v>
      </c>
      <c r="W313" s="1" t="e">
        <f t="shared" si="19"/>
        <v>#DIV/0!</v>
      </c>
      <c r="AG313">
        <f>'WHL Raw'!X313</f>
        <v>0</v>
      </c>
      <c r="AH313">
        <f>'WHL Raw'!Y313</f>
        <v>0</v>
      </c>
      <c r="AI313">
        <f>'WHL Raw'!Z313</f>
        <v>0</v>
      </c>
      <c r="AJ313">
        <f>'WHL Raw'!AA313</f>
        <v>0</v>
      </c>
    </row>
    <row r="314" spans="1:36" x14ac:dyDescent="0.2">
      <c r="A314" t="str">
        <f>'WHL Raw'!B314</f>
        <v>Jordan Topping</v>
      </c>
      <c r="B314" t="s">
        <v>1750</v>
      </c>
      <c r="C314" t="str">
        <f>'WHL Raw'!C314</f>
        <v>LW</v>
      </c>
      <c r="D314" t="str">
        <f t="shared" si="16"/>
        <v>F</v>
      </c>
      <c r="E314" t="str">
        <f>IF(ISNUMBER(SEARCH("/",'WHL Raw'!D314))=TRUE,"Multiple",'WHL Raw'!D314)</f>
        <v>TC</v>
      </c>
      <c r="F314" s="2">
        <f ca="1">ROUNDDOWN('WHL Raw'!E314+((TODAY()-42993)/365),0)</f>
        <v>20</v>
      </c>
      <c r="G314">
        <f>'WHL Raw'!F314</f>
        <v>72</v>
      </c>
      <c r="H314" s="1">
        <f>'WHL Raw'!R314</f>
        <v>15.06</v>
      </c>
      <c r="I314" s="1">
        <f>'WHL Raw'!Q314</f>
        <v>1084.6300000000001</v>
      </c>
      <c r="J314">
        <f>'WHL Raw'!AD314</f>
        <v>54</v>
      </c>
      <c r="K314">
        <f>'WHL Raw'!AE314</f>
        <v>59</v>
      </c>
      <c r="L314" s="1">
        <f t="shared" si="17"/>
        <v>2.987193789587232</v>
      </c>
      <c r="M314" s="1">
        <f t="shared" si="18"/>
        <v>3.2637858071416055</v>
      </c>
      <c r="V314">
        <f>'WHL Raw'!J314</f>
        <v>39</v>
      </c>
      <c r="W314" s="1">
        <f t="shared" si="19"/>
        <v>2.1574177369241121</v>
      </c>
      <c r="AG314">
        <f>'WHL Raw'!X314</f>
        <v>14.75</v>
      </c>
      <c r="AH314">
        <f>'WHL Raw'!Y314</f>
        <v>14.08</v>
      </c>
      <c r="AI314">
        <f>'WHL Raw'!Z314</f>
        <v>50.66</v>
      </c>
      <c r="AJ314">
        <f>'WHL Raw'!AA314</f>
        <v>53.1</v>
      </c>
    </row>
    <row r="315" spans="1:36" x14ac:dyDescent="0.2">
      <c r="A315" t="str">
        <f>'WHL Raw'!B315</f>
        <v>Jordy Bellerive</v>
      </c>
      <c r="B315" t="s">
        <v>1750</v>
      </c>
      <c r="C315" t="str">
        <f>'WHL Raw'!C315</f>
        <v>C</v>
      </c>
      <c r="D315" t="str">
        <f t="shared" si="16"/>
        <v>F</v>
      </c>
      <c r="E315" t="str">
        <f>IF(ISNUMBER(SEARCH("/",'WHL Raw'!D315))=TRUE,"Multiple",'WHL Raw'!D315)</f>
        <v>LET</v>
      </c>
      <c r="F315" s="2">
        <f ca="1">ROUNDDOWN('WHL Raw'!E315+((TODAY()-42993)/365),0)</f>
        <v>19</v>
      </c>
      <c r="G315">
        <f>'WHL Raw'!F315</f>
        <v>71</v>
      </c>
      <c r="H315" s="1">
        <f>'WHL Raw'!R315</f>
        <v>14.39</v>
      </c>
      <c r="I315" s="1">
        <f>'WHL Raw'!Q315</f>
        <v>1021.66</v>
      </c>
      <c r="J315">
        <f>'WHL Raw'!AD315</f>
        <v>58</v>
      </c>
      <c r="K315">
        <f>'WHL Raw'!AE315</f>
        <v>45</v>
      </c>
      <c r="L315" s="1">
        <f t="shared" si="17"/>
        <v>3.4062212477732317</v>
      </c>
      <c r="M315" s="1">
        <f t="shared" si="18"/>
        <v>2.6427578646516454</v>
      </c>
      <c r="V315">
        <f>'WHL Raw'!J315</f>
        <v>41</v>
      </c>
      <c r="W315" s="1">
        <f t="shared" si="19"/>
        <v>2.4078460544603884</v>
      </c>
      <c r="AG315">
        <f>'WHL Raw'!X315</f>
        <v>14</v>
      </c>
      <c r="AH315">
        <f>'WHL Raw'!Y315</f>
        <v>14.03</v>
      </c>
      <c r="AI315">
        <f>'WHL Raw'!Z315</f>
        <v>50.18</v>
      </c>
      <c r="AJ315">
        <f>'WHL Raw'!AA315</f>
        <v>48.25</v>
      </c>
    </row>
    <row r="316" spans="1:36" x14ac:dyDescent="0.2">
      <c r="A316" t="str">
        <f>'WHL Raw'!B316</f>
        <v>Jordy Stallard</v>
      </c>
      <c r="B316" t="s">
        <v>1750</v>
      </c>
      <c r="C316" t="str">
        <f>'WHL Raw'!C316</f>
        <v>C</v>
      </c>
      <c r="D316" t="str">
        <f t="shared" si="16"/>
        <v>F</v>
      </c>
      <c r="E316" t="str">
        <f>IF(ISNUMBER(SEARCH("/",'WHL Raw'!D316))=TRUE,"Multiple",'WHL Raw'!D316)</f>
        <v>PA</v>
      </c>
      <c r="F316" s="2">
        <f ca="1">ROUNDDOWN('WHL Raw'!E316+((TODAY()-42993)/365),0)</f>
        <v>20</v>
      </c>
      <c r="G316">
        <f>'WHL Raw'!F316</f>
        <v>72</v>
      </c>
      <c r="H316" s="1">
        <f>'WHL Raw'!R316</f>
        <v>16.309999999999999</v>
      </c>
      <c r="I316" s="1">
        <f>'WHL Raw'!Q316</f>
        <v>1174.44</v>
      </c>
      <c r="J316">
        <f>'WHL Raw'!AD316</f>
        <v>70</v>
      </c>
      <c r="K316">
        <f>'WHL Raw'!AE316</f>
        <v>60</v>
      </c>
      <c r="L316" s="1">
        <f t="shared" si="17"/>
        <v>3.5761724736895881</v>
      </c>
      <c r="M316" s="1">
        <f t="shared" si="18"/>
        <v>3.0652906917339324</v>
      </c>
      <c r="V316">
        <f>'WHL Raw'!J316</f>
        <v>46</v>
      </c>
      <c r="W316" s="1">
        <f t="shared" si="19"/>
        <v>2.350056196996015</v>
      </c>
      <c r="AG316">
        <f>'WHL Raw'!X316</f>
        <v>14.93</v>
      </c>
      <c r="AH316">
        <f>'WHL Raw'!Y316</f>
        <v>14.04</v>
      </c>
      <c r="AI316">
        <f>'WHL Raw'!Z316</f>
        <v>51.1</v>
      </c>
      <c r="AJ316">
        <f>'WHL Raw'!AA316</f>
        <v>50.72</v>
      </c>
    </row>
    <row r="317" spans="1:36" x14ac:dyDescent="0.2">
      <c r="A317" t="str">
        <f>'WHL Raw'!B317</f>
        <v>Josh Anderson</v>
      </c>
      <c r="B317" t="s">
        <v>1750</v>
      </c>
      <c r="C317" t="str">
        <f>'WHL Raw'!C317</f>
        <v>D</v>
      </c>
      <c r="D317" t="str">
        <f t="shared" si="16"/>
        <v>D</v>
      </c>
      <c r="E317" t="str">
        <f>IF(ISNUMBER(SEARCH("/",'WHL Raw'!D317))=TRUE,"Multiple",'WHL Raw'!D317)</f>
        <v>Multiple</v>
      </c>
      <c r="F317" s="2">
        <f ca="1">ROUNDDOWN('WHL Raw'!E317+((TODAY()-42993)/365),0)</f>
        <v>19</v>
      </c>
      <c r="G317">
        <f>'WHL Raw'!F317</f>
        <v>54</v>
      </c>
      <c r="H317" s="1">
        <f>'WHL Raw'!R317</f>
        <v>14.14</v>
      </c>
      <c r="I317" s="1">
        <f>'WHL Raw'!Q317</f>
        <v>763.66</v>
      </c>
      <c r="J317">
        <f>'WHL Raw'!AD317</f>
        <v>39</v>
      </c>
      <c r="K317">
        <f>'WHL Raw'!AE317</f>
        <v>37</v>
      </c>
      <c r="L317" s="1">
        <f t="shared" si="17"/>
        <v>3.0641908702825864</v>
      </c>
      <c r="M317" s="1">
        <f t="shared" si="18"/>
        <v>2.9070528769347614</v>
      </c>
      <c r="V317">
        <f>'WHL Raw'!J317</f>
        <v>7</v>
      </c>
      <c r="W317" s="1">
        <f t="shared" si="19"/>
        <v>0.54998297671738738</v>
      </c>
      <c r="AG317">
        <f>'WHL Raw'!X317</f>
        <v>13.64</v>
      </c>
      <c r="AH317">
        <f>'WHL Raw'!Y317</f>
        <v>13.75</v>
      </c>
      <c r="AI317">
        <f>'WHL Raw'!Z317</f>
        <v>49.31</v>
      </c>
      <c r="AJ317">
        <f>'WHL Raw'!AA317</f>
        <v>49.67</v>
      </c>
    </row>
    <row r="318" spans="1:36" x14ac:dyDescent="0.2">
      <c r="A318" t="str">
        <f>'WHL Raw'!B318</f>
        <v>Josh Brook</v>
      </c>
      <c r="B318" t="s">
        <v>1750</v>
      </c>
      <c r="C318" t="str">
        <f>'WHL Raw'!C318</f>
        <v>D</v>
      </c>
      <c r="D318" t="str">
        <f t="shared" si="16"/>
        <v>D</v>
      </c>
      <c r="E318" t="str">
        <f>IF(ISNUMBER(SEARCH("/",'WHL Raw'!D318))=TRUE,"Multiple",'WHL Raw'!D318)</f>
        <v>MJ</v>
      </c>
      <c r="F318" s="2">
        <f ca="1">ROUNDDOWN('WHL Raw'!E318+((TODAY()-42993)/365),0)</f>
        <v>18</v>
      </c>
      <c r="G318">
        <f>'WHL Raw'!F318</f>
        <v>45</v>
      </c>
      <c r="H318" s="1">
        <f>'WHL Raw'!R318</f>
        <v>17.25</v>
      </c>
      <c r="I318" s="1">
        <f>'WHL Raw'!Q318</f>
        <v>776.03</v>
      </c>
      <c r="J318">
        <f>'WHL Raw'!AD318</f>
        <v>67</v>
      </c>
      <c r="K318">
        <f>'WHL Raw'!AE318</f>
        <v>27</v>
      </c>
      <c r="L318" s="1">
        <f t="shared" si="17"/>
        <v>5.1802121052021182</v>
      </c>
      <c r="M318" s="1">
        <f t="shared" si="18"/>
        <v>2.0875481617978688</v>
      </c>
      <c r="V318">
        <f>'WHL Raw'!J318</f>
        <v>5</v>
      </c>
      <c r="W318" s="1">
        <f t="shared" si="19"/>
        <v>0.38658299292553128</v>
      </c>
      <c r="AG318">
        <f>'WHL Raw'!X318</f>
        <v>14.74</v>
      </c>
      <c r="AH318">
        <f>'WHL Raw'!Y318</f>
        <v>13.89</v>
      </c>
      <c r="AI318">
        <f>'WHL Raw'!Z318</f>
        <v>61.6</v>
      </c>
      <c r="AJ318">
        <f>'WHL Raw'!AA318</f>
        <v>48.48</v>
      </c>
    </row>
    <row r="319" spans="1:36" x14ac:dyDescent="0.2">
      <c r="A319" t="str">
        <f>'WHL Raw'!B319</f>
        <v>Josh Curtis</v>
      </c>
      <c r="B319" t="s">
        <v>1750</v>
      </c>
      <c r="C319" t="str">
        <f>'WHL Raw'!C319</f>
        <v>RW</v>
      </c>
      <c r="D319" t="str">
        <f t="shared" si="16"/>
        <v>F</v>
      </c>
      <c r="E319" t="str">
        <f>IF(ISNUMBER(SEARCH("/",'WHL Raw'!D319))=TRUE,"Multiple",'WHL Raw'!D319)</f>
        <v>PG</v>
      </c>
      <c r="F319" s="2">
        <f ca="1">ROUNDDOWN('WHL Raw'!E319+((TODAY()-42993)/365),0)</f>
        <v>19</v>
      </c>
      <c r="G319">
        <f>'WHL Raw'!F319</f>
        <v>72</v>
      </c>
      <c r="H319" s="1">
        <f>'WHL Raw'!R319</f>
        <v>13.13</v>
      </c>
      <c r="I319" s="1">
        <f>'WHL Raw'!Q319</f>
        <v>945.06</v>
      </c>
      <c r="J319">
        <f>'WHL Raw'!AD319</f>
        <v>44</v>
      </c>
      <c r="K319">
        <f>'WHL Raw'!AE319</f>
        <v>53</v>
      </c>
      <c r="L319" s="1">
        <f t="shared" si="17"/>
        <v>2.7934734302583966</v>
      </c>
      <c r="M319" s="1">
        <f t="shared" si="18"/>
        <v>3.3648657228112504</v>
      </c>
      <c r="V319">
        <f>'WHL Raw'!J319</f>
        <v>19</v>
      </c>
      <c r="W319" s="1">
        <f t="shared" si="19"/>
        <v>1.2062726176115803</v>
      </c>
      <c r="AG319">
        <f>'WHL Raw'!X319</f>
        <v>13.36</v>
      </c>
      <c r="AH319">
        <f>'WHL Raw'!Y319</f>
        <v>13.9</v>
      </c>
      <c r="AI319">
        <f>'WHL Raw'!Z319</f>
        <v>44.78</v>
      </c>
      <c r="AJ319">
        <f>'WHL Raw'!AA319</f>
        <v>50.96</v>
      </c>
    </row>
    <row r="320" spans="1:36" x14ac:dyDescent="0.2">
      <c r="A320" t="str">
        <f>'WHL Raw'!B320</f>
        <v>Josh Mahura</v>
      </c>
      <c r="B320" t="s">
        <v>1750</v>
      </c>
      <c r="C320" t="str">
        <f>'WHL Raw'!C320</f>
        <v>D</v>
      </c>
      <c r="D320" t="str">
        <f t="shared" si="16"/>
        <v>D</v>
      </c>
      <c r="E320" t="str">
        <f>IF(ISNUMBER(SEARCH("/",'WHL Raw'!D320))=TRUE,"Multiple",'WHL Raw'!D320)</f>
        <v>REG</v>
      </c>
      <c r="F320" s="2">
        <f ca="1">ROUNDDOWN('WHL Raw'!E320+((TODAY()-42993)/365),0)</f>
        <v>20</v>
      </c>
      <c r="G320">
        <f>'WHL Raw'!F320</f>
        <v>60</v>
      </c>
      <c r="H320" s="1">
        <f>'WHL Raw'!R320</f>
        <v>18.510000000000002</v>
      </c>
      <c r="I320" s="1">
        <f>'WHL Raw'!Q320</f>
        <v>1110.73</v>
      </c>
      <c r="J320">
        <f>'WHL Raw'!AD320</f>
        <v>73</v>
      </c>
      <c r="K320">
        <f>'WHL Raw'!AE320</f>
        <v>37</v>
      </c>
      <c r="L320" s="1">
        <f t="shared" si="17"/>
        <v>3.943352569931486</v>
      </c>
      <c r="M320" s="1">
        <f t="shared" si="18"/>
        <v>1.9986855491433559</v>
      </c>
      <c r="V320">
        <f>'WHL Raw'!J320</f>
        <v>27</v>
      </c>
      <c r="W320" s="1">
        <f t="shared" si="19"/>
        <v>1.4585002655910977</v>
      </c>
      <c r="AG320">
        <f>'WHL Raw'!X320</f>
        <v>13.69</v>
      </c>
      <c r="AH320">
        <f>'WHL Raw'!Y320</f>
        <v>13.85</v>
      </c>
      <c r="AI320">
        <f>'WHL Raw'!Z320</f>
        <v>51.89</v>
      </c>
      <c r="AJ320">
        <f>'WHL Raw'!AA320</f>
        <v>49.51</v>
      </c>
    </row>
    <row r="321" spans="1:36" x14ac:dyDescent="0.2">
      <c r="A321" t="str">
        <f>'WHL Raw'!B321</f>
        <v>Josh Maser</v>
      </c>
      <c r="B321" t="s">
        <v>1750</v>
      </c>
      <c r="C321" t="str">
        <f>'WHL Raw'!C321</f>
        <v>LW</v>
      </c>
      <c r="D321" t="str">
        <f t="shared" si="16"/>
        <v>F</v>
      </c>
      <c r="E321" t="str">
        <f>IF(ISNUMBER(SEARCH("/",'WHL Raw'!D321))=TRUE,"Multiple",'WHL Raw'!D321)</f>
        <v>PG</v>
      </c>
      <c r="F321" s="2">
        <f ca="1">ROUNDDOWN('WHL Raw'!E321+((TODAY()-42993)/365),0)</f>
        <v>19</v>
      </c>
      <c r="G321">
        <f>'WHL Raw'!F321</f>
        <v>71</v>
      </c>
      <c r="H321" s="1">
        <f>'WHL Raw'!R321</f>
        <v>13.35</v>
      </c>
      <c r="I321" s="1">
        <f>'WHL Raw'!Q321</f>
        <v>948.17</v>
      </c>
      <c r="J321">
        <f>'WHL Raw'!AD321</f>
        <v>44</v>
      </c>
      <c r="K321">
        <f>'WHL Raw'!AE321</f>
        <v>54</v>
      </c>
      <c r="L321" s="1">
        <f t="shared" si="17"/>
        <v>2.7843108303363322</v>
      </c>
      <c r="M321" s="1">
        <f t="shared" si="18"/>
        <v>3.4171087463218623</v>
      </c>
      <c r="V321">
        <f>'WHL Raw'!J321</f>
        <v>26</v>
      </c>
      <c r="W321" s="1">
        <f t="shared" si="19"/>
        <v>1.6452745815623782</v>
      </c>
      <c r="AG321">
        <f>'WHL Raw'!X321</f>
        <v>13.23</v>
      </c>
      <c r="AH321">
        <f>'WHL Raw'!Y321</f>
        <v>13.7</v>
      </c>
      <c r="AI321">
        <f>'WHL Raw'!Z321</f>
        <v>44.67</v>
      </c>
      <c r="AJ321">
        <f>'WHL Raw'!AA321</f>
        <v>50.58</v>
      </c>
    </row>
    <row r="322" spans="1:36" x14ac:dyDescent="0.2">
      <c r="A322" t="str">
        <f>'WHL Raw'!B322</f>
        <v>Josh Paterson</v>
      </c>
      <c r="B322" t="s">
        <v>1750</v>
      </c>
      <c r="C322" t="str">
        <f>'WHL Raw'!C322</f>
        <v>C</v>
      </c>
      <c r="D322" t="str">
        <f t="shared" si="16"/>
        <v>F</v>
      </c>
      <c r="E322" t="str">
        <f>IF(ISNUMBER(SEARCH("/",'WHL Raw'!D322))=TRUE,"Multiple",'WHL Raw'!D322)</f>
        <v>SAS</v>
      </c>
      <c r="F322" s="2">
        <f ca="1">ROUNDDOWN('WHL Raw'!E322+((TODAY()-42993)/365),0)</f>
        <v>19</v>
      </c>
      <c r="G322">
        <f>'WHL Raw'!F322</f>
        <v>72</v>
      </c>
      <c r="H322" s="1">
        <f>'WHL Raw'!R322</f>
        <v>14.08</v>
      </c>
      <c r="I322" s="1">
        <f>'WHL Raw'!Q322</f>
        <v>1013.73</v>
      </c>
      <c r="J322">
        <f>'WHL Raw'!AD322</f>
        <v>60</v>
      </c>
      <c r="K322">
        <f>'WHL Raw'!AE322</f>
        <v>48</v>
      </c>
      <c r="L322" s="1">
        <f t="shared" si="17"/>
        <v>3.5512414548252491</v>
      </c>
      <c r="M322" s="1">
        <f t="shared" si="18"/>
        <v>2.8409931638601993</v>
      </c>
      <c r="V322">
        <f>'WHL Raw'!J322</f>
        <v>31</v>
      </c>
      <c r="W322" s="1">
        <f t="shared" si="19"/>
        <v>1.8348080849930455</v>
      </c>
      <c r="AG322">
        <f>'WHL Raw'!X322</f>
        <v>13.76</v>
      </c>
      <c r="AH322">
        <f>'WHL Raw'!Y322</f>
        <v>13.82</v>
      </c>
      <c r="AI322">
        <f>'WHL Raw'!Z322</f>
        <v>47.97</v>
      </c>
      <c r="AJ322">
        <f>'WHL Raw'!AA322</f>
        <v>50.87</v>
      </c>
    </row>
    <row r="323" spans="1:36" x14ac:dyDescent="0.2">
      <c r="A323" t="str">
        <f>'WHL Raw'!B323</f>
        <v>Josh Pillar</v>
      </c>
      <c r="B323" t="s">
        <v>1750</v>
      </c>
      <c r="C323" t="str">
        <f>'WHL Raw'!C323</f>
        <v>C</v>
      </c>
      <c r="D323" t="str">
        <f t="shared" ref="D323:D386" si="20">IF(C323="D",C323,"F")</f>
        <v>F</v>
      </c>
      <c r="E323" t="str">
        <f>IF(ISNUMBER(SEARCH("/",'WHL Raw'!D323))=TRUE,"Multiple",'WHL Raw'!D323)</f>
        <v>KAM</v>
      </c>
      <c r="F323" s="2">
        <f ca="1">ROUNDDOWN('WHL Raw'!E323+((TODAY()-42993)/365),0)</f>
        <v>16</v>
      </c>
      <c r="G323">
        <f>'WHL Raw'!F323</f>
        <v>1</v>
      </c>
      <c r="H323" s="1">
        <f>'WHL Raw'!R323</f>
        <v>15.72</v>
      </c>
      <c r="I323" s="1">
        <f>'WHL Raw'!Q323</f>
        <v>15.72</v>
      </c>
      <c r="J323">
        <f>'WHL Raw'!AD323</f>
        <v>1</v>
      </c>
      <c r="K323">
        <f>'WHL Raw'!AE323</f>
        <v>0</v>
      </c>
      <c r="L323" s="1">
        <f t="shared" ref="L323:L386" si="21">J323/I323*60</f>
        <v>3.8167938931297711</v>
      </c>
      <c r="M323" s="1">
        <f t="shared" ref="M323:M386" si="22">K323/I323*60</f>
        <v>0</v>
      </c>
      <c r="V323">
        <f>'WHL Raw'!J323</f>
        <v>0</v>
      </c>
      <c r="W323" s="1">
        <f t="shared" ref="W323:W386" si="23">(V323/I323)*60</f>
        <v>0</v>
      </c>
      <c r="AG323">
        <f>'WHL Raw'!X323</f>
        <v>12.19</v>
      </c>
      <c r="AH323">
        <f>'WHL Raw'!Y323</f>
        <v>13.91</v>
      </c>
      <c r="AI323">
        <f>'WHL Raw'!Z323</f>
        <v>47.34</v>
      </c>
      <c r="AJ323">
        <f>'WHL Raw'!AA323</f>
        <v>49.42</v>
      </c>
    </row>
    <row r="324" spans="1:36" x14ac:dyDescent="0.2">
      <c r="A324" t="str">
        <f>'WHL Raw'!B324</f>
        <v>Josh Tarzwell</v>
      </c>
      <c r="B324" t="s">
        <v>1750</v>
      </c>
      <c r="C324" t="str">
        <f>'WHL Raw'!C324</f>
        <v>C</v>
      </c>
      <c r="D324" t="str">
        <f t="shared" si="20"/>
        <v>F</v>
      </c>
      <c r="E324" t="str">
        <f>IF(ISNUMBER(SEARCH("/",'WHL Raw'!D324))=TRUE,"Multiple",'WHL Raw'!D324)</f>
        <v>Multiple</v>
      </c>
      <c r="F324" s="2">
        <f ca="1">ROUNDDOWN('WHL Raw'!E324+((TODAY()-42993)/365),0)</f>
        <v>18</v>
      </c>
      <c r="G324">
        <f>'WHL Raw'!F324</f>
        <v>69</v>
      </c>
      <c r="H324" s="1">
        <f>'WHL Raw'!R324</f>
        <v>11.09</v>
      </c>
      <c r="I324" s="1">
        <f>'WHL Raw'!Q324</f>
        <v>765.09</v>
      </c>
      <c r="J324">
        <f>'WHL Raw'!AD324</f>
        <v>27</v>
      </c>
      <c r="K324">
        <f>'WHL Raw'!AE324</f>
        <v>32</v>
      </c>
      <c r="L324" s="1">
        <f t="shared" si="21"/>
        <v>2.1173979531819782</v>
      </c>
      <c r="M324" s="1">
        <f t="shared" si="22"/>
        <v>2.5095086852527153</v>
      </c>
      <c r="V324">
        <f>'WHL Raw'!J324</f>
        <v>12</v>
      </c>
      <c r="W324" s="1">
        <f t="shared" si="23"/>
        <v>0.94106575696976824</v>
      </c>
      <c r="AG324">
        <f>'WHL Raw'!X324</f>
        <v>13.27</v>
      </c>
      <c r="AH324">
        <f>'WHL Raw'!Y324</f>
        <v>13.75</v>
      </c>
      <c r="AI324">
        <f>'WHL Raw'!Z324</f>
        <v>47.34</v>
      </c>
      <c r="AJ324">
        <f>'WHL Raw'!AA324</f>
        <v>49.28</v>
      </c>
    </row>
    <row r="325" spans="1:36" x14ac:dyDescent="0.2">
      <c r="A325" t="str">
        <f>'WHL Raw'!B325</f>
        <v>Josh Williams</v>
      </c>
      <c r="B325" t="s">
        <v>1750</v>
      </c>
      <c r="C325" t="str">
        <f>'WHL Raw'!C325</f>
        <v>RW</v>
      </c>
      <c r="D325" t="str">
        <f t="shared" si="20"/>
        <v>F</v>
      </c>
      <c r="E325" t="str">
        <f>IF(ISNUMBER(SEARCH("/",'WHL Raw'!D325))=TRUE,"Multiple",'WHL Raw'!D325)</f>
        <v>MH</v>
      </c>
      <c r="F325" s="2">
        <f ca="1">ROUNDDOWN('WHL Raw'!E325+((TODAY()-42993)/365),0)</f>
        <v>17</v>
      </c>
      <c r="G325">
        <f>'WHL Raw'!F325</f>
        <v>47</v>
      </c>
      <c r="H325" s="1">
        <f>'WHL Raw'!R325</f>
        <v>11.01</v>
      </c>
      <c r="I325" s="1">
        <f>'WHL Raw'!Q325</f>
        <v>517.69000000000005</v>
      </c>
      <c r="J325">
        <f>'WHL Raw'!AD325</f>
        <v>18</v>
      </c>
      <c r="K325">
        <f>'WHL Raw'!AE325</f>
        <v>25</v>
      </c>
      <c r="L325" s="1">
        <f t="shared" si="21"/>
        <v>2.0861905773725584</v>
      </c>
      <c r="M325" s="1">
        <f t="shared" si="22"/>
        <v>2.8974869130174428</v>
      </c>
      <c r="V325">
        <f>'WHL Raw'!J325</f>
        <v>8</v>
      </c>
      <c r="W325" s="1">
        <f t="shared" si="23"/>
        <v>0.92719581216558167</v>
      </c>
      <c r="AG325">
        <f>'WHL Raw'!X325</f>
        <v>13.95</v>
      </c>
      <c r="AH325">
        <f>'WHL Raw'!Y325</f>
        <v>13.55</v>
      </c>
      <c r="AI325">
        <f>'WHL Raw'!Z325</f>
        <v>49.32</v>
      </c>
      <c r="AJ325">
        <f>'WHL Raw'!AA325</f>
        <v>49.36</v>
      </c>
    </row>
    <row r="326" spans="1:36" x14ac:dyDescent="0.2">
      <c r="A326" t="str">
        <f>'WHL Raw'!B326</f>
        <v>Justin  Almeida</v>
      </c>
      <c r="B326" t="s">
        <v>1750</v>
      </c>
      <c r="C326" t="str">
        <f>'WHL Raw'!C326</f>
        <v>C</v>
      </c>
      <c r="D326" t="str">
        <f t="shared" si="20"/>
        <v>F</v>
      </c>
      <c r="E326" t="str">
        <f>IF(ISNUMBER(SEARCH("/",'WHL Raw'!D326))=TRUE,"Multiple",'WHL Raw'!D326)</f>
        <v>MJ</v>
      </c>
      <c r="F326" s="2">
        <f ca="1">ROUNDDOWN('WHL Raw'!E326+((TODAY()-42993)/365),0)</f>
        <v>19</v>
      </c>
      <c r="G326">
        <f>'WHL Raw'!F326</f>
        <v>72</v>
      </c>
      <c r="H326" s="1">
        <f>'WHL Raw'!R326</f>
        <v>14.45</v>
      </c>
      <c r="I326" s="1">
        <f>'WHL Raw'!Q326</f>
        <v>1040.3</v>
      </c>
      <c r="J326">
        <f>'WHL Raw'!AD326</f>
        <v>73</v>
      </c>
      <c r="K326">
        <f>'WHL Raw'!AE326</f>
        <v>43</v>
      </c>
      <c r="L326" s="1">
        <f t="shared" si="21"/>
        <v>4.2103239450158618</v>
      </c>
      <c r="M326" s="1">
        <f t="shared" si="22"/>
        <v>2.4800538306257809</v>
      </c>
      <c r="V326">
        <f>'WHL Raw'!J326</f>
        <v>42</v>
      </c>
      <c r="W326" s="1">
        <f t="shared" si="23"/>
        <v>2.4223781601461121</v>
      </c>
      <c r="AG326">
        <f>'WHL Raw'!X326</f>
        <v>15.15</v>
      </c>
      <c r="AH326">
        <f>'WHL Raw'!Y326</f>
        <v>13.93</v>
      </c>
      <c r="AI326">
        <f>'WHL Raw'!Z326</f>
        <v>61.96</v>
      </c>
      <c r="AJ326">
        <f>'WHL Raw'!AA326</f>
        <v>49.6</v>
      </c>
    </row>
    <row r="327" spans="1:36" x14ac:dyDescent="0.2">
      <c r="A327" t="str">
        <f>'WHL Raw'!B327</f>
        <v>Justin Nachbaur</v>
      </c>
      <c r="B327" t="s">
        <v>1750</v>
      </c>
      <c r="C327" t="str">
        <f>'WHL Raw'!C327</f>
        <v>LW</v>
      </c>
      <c r="D327" t="str">
        <f t="shared" si="20"/>
        <v>F</v>
      </c>
      <c r="E327" t="str">
        <f>IF(ISNUMBER(SEARCH("/",'WHL Raw'!D327))=TRUE,"Multiple",'WHL Raw'!D327)</f>
        <v>PA</v>
      </c>
      <c r="F327" s="2">
        <f ca="1">ROUNDDOWN('WHL Raw'!E327+((TODAY()-42993)/365),0)</f>
        <v>18</v>
      </c>
      <c r="G327">
        <f>'WHL Raw'!F327</f>
        <v>66</v>
      </c>
      <c r="H327" s="1">
        <f>'WHL Raw'!R327</f>
        <v>11.34</v>
      </c>
      <c r="I327" s="1">
        <f>'WHL Raw'!Q327</f>
        <v>748.73</v>
      </c>
      <c r="J327">
        <f>'WHL Raw'!AD327</f>
        <v>31</v>
      </c>
      <c r="K327">
        <f>'WHL Raw'!AE327</f>
        <v>36</v>
      </c>
      <c r="L327" s="1">
        <f t="shared" si="21"/>
        <v>2.4842065898254377</v>
      </c>
      <c r="M327" s="1">
        <f t="shared" si="22"/>
        <v>2.8848850720553467</v>
      </c>
      <c r="V327">
        <f>'WHL Raw'!J327</f>
        <v>15</v>
      </c>
      <c r="W327" s="1">
        <f t="shared" si="23"/>
        <v>1.2020354466897278</v>
      </c>
      <c r="AG327">
        <f>'WHL Raw'!X327</f>
        <v>13.38</v>
      </c>
      <c r="AH327">
        <f>'WHL Raw'!Y327</f>
        <v>13.47</v>
      </c>
      <c r="AI327">
        <f>'WHL Raw'!Z327</f>
        <v>48.56</v>
      </c>
      <c r="AJ327">
        <f>'WHL Raw'!AA327</f>
        <v>49.7</v>
      </c>
    </row>
    <row r="328" spans="1:36" x14ac:dyDescent="0.2">
      <c r="A328" t="str">
        <f>'WHL Raw'!B328</f>
        <v>Justin Sigrist</v>
      </c>
      <c r="B328" t="s">
        <v>1750</v>
      </c>
      <c r="C328" t="str">
        <f>'WHL Raw'!C328</f>
        <v>C</v>
      </c>
      <c r="D328" t="str">
        <f t="shared" si="20"/>
        <v>F</v>
      </c>
      <c r="E328" t="str">
        <f>IF(ISNUMBER(SEARCH("/",'WHL Raw'!D328))=TRUE,"Multiple",'WHL Raw'!D328)</f>
        <v>KAM</v>
      </c>
      <c r="F328" s="2">
        <f ca="1">ROUNDDOWN('WHL Raw'!E328+((TODAY()-42993)/365),0)</f>
        <v>19</v>
      </c>
      <c r="G328">
        <f>'WHL Raw'!F328</f>
        <v>50</v>
      </c>
      <c r="H328" s="1">
        <f>'WHL Raw'!R328</f>
        <v>10.78</v>
      </c>
      <c r="I328" s="1">
        <f>'WHL Raw'!Q328</f>
        <v>539.14</v>
      </c>
      <c r="J328">
        <f>'WHL Raw'!AD328</f>
        <v>18</v>
      </c>
      <c r="K328">
        <f>'WHL Raw'!AE328</f>
        <v>24</v>
      </c>
      <c r="L328" s="1">
        <f t="shared" si="21"/>
        <v>2.0031902659791521</v>
      </c>
      <c r="M328" s="1">
        <f t="shared" si="22"/>
        <v>2.6709203546388691</v>
      </c>
      <c r="V328">
        <f>'WHL Raw'!J328</f>
        <v>4</v>
      </c>
      <c r="W328" s="1">
        <f t="shared" si="23"/>
        <v>0.44515339243981156</v>
      </c>
      <c r="AG328">
        <f>'WHL Raw'!X328</f>
        <v>13.17</v>
      </c>
      <c r="AH328">
        <f>'WHL Raw'!Y328</f>
        <v>13.22</v>
      </c>
      <c r="AI328">
        <f>'WHL Raw'!Z328</f>
        <v>47.83</v>
      </c>
      <c r="AJ328">
        <f>'WHL Raw'!AA328</f>
        <v>47.81</v>
      </c>
    </row>
    <row r="329" spans="1:36" x14ac:dyDescent="0.2">
      <c r="A329" t="str">
        <f>'WHL Raw'!B329</f>
        <v>Justin Sourdif</v>
      </c>
      <c r="B329" t="s">
        <v>1750</v>
      </c>
      <c r="C329" t="str">
        <f>'WHL Raw'!C329</f>
        <v>C</v>
      </c>
      <c r="D329" t="str">
        <f t="shared" si="20"/>
        <v>F</v>
      </c>
      <c r="E329" t="str">
        <f>IF(ISNUMBER(SEARCH("/",'WHL Raw'!D329))=TRUE,"Multiple",'WHL Raw'!D329)</f>
        <v>VAN</v>
      </c>
      <c r="F329" s="2">
        <f ca="1">ROUNDDOWN('WHL Raw'!E329+((TODAY()-42993)/365),0)</f>
        <v>16</v>
      </c>
      <c r="G329">
        <f>'WHL Raw'!F329</f>
        <v>4</v>
      </c>
      <c r="H329" s="1">
        <f>'WHL Raw'!R329</f>
        <v>6.9</v>
      </c>
      <c r="I329" s="1">
        <f>'WHL Raw'!Q329</f>
        <v>27.59</v>
      </c>
      <c r="J329">
        <f>'WHL Raw'!AD329</f>
        <v>0</v>
      </c>
      <c r="K329">
        <f>'WHL Raw'!AE329</f>
        <v>1</v>
      </c>
      <c r="L329" s="1">
        <f t="shared" si="21"/>
        <v>0</v>
      </c>
      <c r="M329" s="1">
        <f t="shared" si="22"/>
        <v>2.1747009786154403</v>
      </c>
      <c r="V329">
        <f>'WHL Raw'!J329</f>
        <v>0</v>
      </c>
      <c r="W329" s="1">
        <f t="shared" si="23"/>
        <v>0</v>
      </c>
      <c r="AG329">
        <f>'WHL Raw'!X329</f>
        <v>12.13</v>
      </c>
      <c r="AH329">
        <f>'WHL Raw'!Y329</f>
        <v>15.44</v>
      </c>
      <c r="AI329">
        <f>'WHL Raw'!Z329</f>
        <v>45.59</v>
      </c>
      <c r="AJ329">
        <f>'WHL Raw'!AA329</f>
        <v>58.13</v>
      </c>
    </row>
    <row r="330" spans="1:36" x14ac:dyDescent="0.2">
      <c r="A330" t="str">
        <f>'WHL Raw'!B330</f>
        <v>Justin Svenson</v>
      </c>
      <c r="B330" t="s">
        <v>1750</v>
      </c>
      <c r="C330" t="str">
        <f>'WHL Raw'!C330</f>
        <v>RW</v>
      </c>
      <c r="D330" t="str">
        <f t="shared" si="20"/>
        <v>F</v>
      </c>
      <c r="E330" t="str">
        <f>IF(ISNUMBER(SEARCH("/",'WHL Raw'!D330))=TRUE,"Multiple",'WHL Raw'!D330)</f>
        <v>RD</v>
      </c>
      <c r="F330" s="2">
        <f ca="1">ROUNDDOWN('WHL Raw'!E330+((TODAY()-42993)/365),0)</f>
        <v>17</v>
      </c>
      <c r="G330">
        <f>'WHL Raw'!F330</f>
        <v>18</v>
      </c>
      <c r="H330" s="1">
        <f>'WHL Raw'!R330</f>
        <v>6.72</v>
      </c>
      <c r="I330" s="1">
        <f>'WHL Raw'!Q330</f>
        <v>120.99</v>
      </c>
      <c r="J330">
        <f>'WHL Raw'!AD330</f>
        <v>1</v>
      </c>
      <c r="K330">
        <f>'WHL Raw'!AE330</f>
        <v>3</v>
      </c>
      <c r="L330" s="1">
        <f t="shared" si="21"/>
        <v>0.49590875278948671</v>
      </c>
      <c r="M330" s="1">
        <f t="shared" si="22"/>
        <v>1.4877262583684603</v>
      </c>
      <c r="V330">
        <f>'WHL Raw'!J330</f>
        <v>0</v>
      </c>
      <c r="W330" s="1">
        <f t="shared" si="23"/>
        <v>0</v>
      </c>
      <c r="AG330">
        <f>'WHL Raw'!X330</f>
        <v>12.6</v>
      </c>
      <c r="AH330">
        <f>'WHL Raw'!Y330</f>
        <v>12.54</v>
      </c>
      <c r="AI330">
        <f>'WHL Raw'!Z330</f>
        <v>43.64</v>
      </c>
      <c r="AJ330">
        <f>'WHL Raw'!AA330</f>
        <v>49.79</v>
      </c>
    </row>
    <row r="331" spans="1:36" x14ac:dyDescent="0.2">
      <c r="A331" t="str">
        <f>'WHL Raw'!B331</f>
        <v>Justyn Gurney</v>
      </c>
      <c r="B331" t="s">
        <v>1750</v>
      </c>
      <c r="C331" t="str">
        <f>'WHL Raw'!C331</f>
        <v>LW</v>
      </c>
      <c r="D331" t="str">
        <f t="shared" si="20"/>
        <v>F</v>
      </c>
      <c r="E331" t="str">
        <f>IF(ISNUMBER(SEARCH("/",'WHL Raw'!D331))=TRUE,"Multiple",'WHL Raw'!D331)</f>
        <v>CGY</v>
      </c>
      <c r="F331" s="2">
        <f ca="1">ROUNDDOWN('WHL Raw'!E331+((TODAY()-42993)/365),0)</f>
        <v>17</v>
      </c>
      <c r="G331">
        <f>'WHL Raw'!F331</f>
        <v>54</v>
      </c>
      <c r="H331" s="1">
        <f>'WHL Raw'!R331</f>
        <v>9.3699999999999992</v>
      </c>
      <c r="I331" s="1">
        <f>'WHL Raw'!Q331</f>
        <v>506.1</v>
      </c>
      <c r="J331">
        <f>'WHL Raw'!AD331</f>
        <v>8</v>
      </c>
      <c r="K331">
        <f>'WHL Raw'!AE331</f>
        <v>31</v>
      </c>
      <c r="L331" s="1">
        <f t="shared" si="21"/>
        <v>0.94842916419679901</v>
      </c>
      <c r="M331" s="1">
        <f t="shared" si="22"/>
        <v>3.6751630112625961</v>
      </c>
      <c r="V331">
        <f>'WHL Raw'!J331</f>
        <v>3</v>
      </c>
      <c r="W331" s="1">
        <f t="shared" si="23"/>
        <v>0.3556609365737996</v>
      </c>
      <c r="AG331">
        <f>'WHL Raw'!X331</f>
        <v>12.26</v>
      </c>
      <c r="AH331">
        <f>'WHL Raw'!Y331</f>
        <v>13.31</v>
      </c>
      <c r="AI331">
        <f>'WHL Raw'!Z331</f>
        <v>41.76</v>
      </c>
      <c r="AJ331">
        <f>'WHL Raw'!AA331</f>
        <v>51.44</v>
      </c>
    </row>
    <row r="332" spans="1:36" x14ac:dyDescent="0.2">
      <c r="A332" t="str">
        <f>'WHL Raw'!B332</f>
        <v>Juuso Valimaki</v>
      </c>
      <c r="B332" t="s">
        <v>1750</v>
      </c>
      <c r="C332" t="str">
        <f>'WHL Raw'!C332</f>
        <v>LD</v>
      </c>
      <c r="D332" t="str">
        <f t="shared" si="20"/>
        <v>F</v>
      </c>
      <c r="E332" t="str">
        <f>IF(ISNUMBER(SEARCH("/",'WHL Raw'!D332))=TRUE,"Multiple",'WHL Raw'!D332)</f>
        <v>TC</v>
      </c>
      <c r="F332" s="2">
        <f ca="1">ROUNDDOWN('WHL Raw'!E332+((TODAY()-42993)/365),0)</f>
        <v>19</v>
      </c>
      <c r="G332">
        <f>'WHL Raw'!F332</f>
        <v>43</v>
      </c>
      <c r="H332" s="1">
        <f>'WHL Raw'!R332</f>
        <v>18.920000000000002</v>
      </c>
      <c r="I332" s="1">
        <f>'WHL Raw'!Q332</f>
        <v>813.42</v>
      </c>
      <c r="J332">
        <f>'WHL Raw'!AD332</f>
        <v>53</v>
      </c>
      <c r="K332">
        <f>'WHL Raw'!AE332</f>
        <v>41</v>
      </c>
      <c r="L332" s="1">
        <f t="shared" si="21"/>
        <v>3.9094194880873347</v>
      </c>
      <c r="M332" s="1">
        <f t="shared" si="22"/>
        <v>3.0242679058788822</v>
      </c>
      <c r="V332">
        <f>'WHL Raw'!J332</f>
        <v>19</v>
      </c>
      <c r="W332" s="1">
        <f t="shared" si="23"/>
        <v>1.4014900051633843</v>
      </c>
      <c r="AG332">
        <f>'WHL Raw'!X332</f>
        <v>14.01</v>
      </c>
      <c r="AH332">
        <f>'WHL Raw'!Y332</f>
        <v>13.89</v>
      </c>
      <c r="AI332">
        <f>'WHL Raw'!Z332</f>
        <v>49.77</v>
      </c>
      <c r="AJ332">
        <f>'WHL Raw'!AA332</f>
        <v>52.35</v>
      </c>
    </row>
    <row r="333" spans="1:36" x14ac:dyDescent="0.2">
      <c r="A333" t="str">
        <f>'WHL Raw'!B333</f>
        <v>Kade Jensen</v>
      </c>
      <c r="B333" t="s">
        <v>1750</v>
      </c>
      <c r="C333" t="str">
        <f>'WHL Raw'!C333</f>
        <v>D</v>
      </c>
      <c r="D333" t="str">
        <f t="shared" si="20"/>
        <v>D</v>
      </c>
      <c r="E333" t="str">
        <f>IF(ISNUMBER(SEARCH("/",'WHL Raw'!D333))=TRUE,"Multiple",'WHL Raw'!D333)</f>
        <v>Multiple</v>
      </c>
      <c r="F333" s="2">
        <f ca="1">ROUNDDOWN('WHL Raw'!E333+((TODAY()-42993)/365),0)</f>
        <v>21</v>
      </c>
      <c r="G333">
        <f>'WHL Raw'!F333</f>
        <v>58</v>
      </c>
      <c r="H333" s="1">
        <f>'WHL Raw'!R333</f>
        <v>15.83</v>
      </c>
      <c r="I333" s="1">
        <f>'WHL Raw'!Q333</f>
        <v>918.35</v>
      </c>
      <c r="J333">
        <f>'WHL Raw'!AD333</f>
        <v>52</v>
      </c>
      <c r="K333">
        <f>'WHL Raw'!AE333</f>
        <v>48</v>
      </c>
      <c r="L333" s="1">
        <f t="shared" si="21"/>
        <v>3.3973975063973429</v>
      </c>
      <c r="M333" s="1">
        <f t="shared" si="22"/>
        <v>3.1360592366744702</v>
      </c>
      <c r="V333">
        <f>'WHL Raw'!J333</f>
        <v>11</v>
      </c>
      <c r="W333" s="1">
        <f t="shared" si="23"/>
        <v>0.71868024173789946</v>
      </c>
      <c r="AG333">
        <f>'WHL Raw'!X333</f>
        <v>13.31</v>
      </c>
      <c r="AH333">
        <f>'WHL Raw'!Y333</f>
        <v>13.96</v>
      </c>
      <c r="AI333">
        <f>'WHL Raw'!Z333</f>
        <v>53.25</v>
      </c>
      <c r="AJ333">
        <f>'WHL Raw'!AA333</f>
        <v>49.15</v>
      </c>
    </row>
    <row r="334" spans="1:36" x14ac:dyDescent="0.2">
      <c r="A334" t="str">
        <f>'WHL Raw'!B334</f>
        <v>Kaden Elder</v>
      </c>
      <c r="B334" t="s">
        <v>1750</v>
      </c>
      <c r="C334" t="str">
        <f>'WHL Raw'!C334</f>
        <v>C</v>
      </c>
      <c r="D334" t="str">
        <f t="shared" si="20"/>
        <v>F</v>
      </c>
      <c r="E334" t="str">
        <f>IF(ISNUMBER(SEARCH("/",'WHL Raw'!D334))=TRUE,"Multiple",'WHL Raw'!D334)</f>
        <v>SC</v>
      </c>
      <c r="F334" s="2">
        <f ca="1">ROUNDDOWN('WHL Raw'!E334+((TODAY()-42993)/365),0)</f>
        <v>20</v>
      </c>
      <c r="G334">
        <f>'WHL Raw'!F334</f>
        <v>67</v>
      </c>
      <c r="H334" s="1">
        <f>'WHL Raw'!R334</f>
        <v>12.59</v>
      </c>
      <c r="I334" s="1">
        <f>'WHL Raw'!Q334</f>
        <v>843.37</v>
      </c>
      <c r="J334">
        <f>'WHL Raw'!AD334</f>
        <v>37</v>
      </c>
      <c r="K334">
        <f>'WHL Raw'!AE334</f>
        <v>40</v>
      </c>
      <c r="L334" s="1">
        <f t="shared" si="21"/>
        <v>2.6322966195145665</v>
      </c>
      <c r="M334" s="1">
        <f t="shared" si="22"/>
        <v>2.8457260751508828</v>
      </c>
      <c r="V334">
        <f>'WHL Raw'!J334</f>
        <v>24</v>
      </c>
      <c r="W334" s="1">
        <f t="shared" si="23"/>
        <v>1.7074356450905297</v>
      </c>
      <c r="AG334">
        <f>'WHL Raw'!X334</f>
        <v>14.15</v>
      </c>
      <c r="AH334">
        <f>'WHL Raw'!Y334</f>
        <v>13.62</v>
      </c>
      <c r="AI334">
        <f>'WHL Raw'!Z334</f>
        <v>54.59</v>
      </c>
      <c r="AJ334">
        <f>'WHL Raw'!AA334</f>
        <v>50.38</v>
      </c>
    </row>
    <row r="335" spans="1:36" x14ac:dyDescent="0.2">
      <c r="A335" t="str">
        <f>'WHL Raw'!B335</f>
        <v>Kaden Reinders</v>
      </c>
      <c r="B335" t="s">
        <v>1750</v>
      </c>
      <c r="C335" t="str">
        <f>'WHL Raw'!C335</f>
        <v>D</v>
      </c>
      <c r="D335" t="str">
        <f t="shared" si="20"/>
        <v>D</v>
      </c>
      <c r="E335" t="str">
        <f>IF(ISNUMBER(SEARCH("/",'WHL Raw'!D335))=TRUE,"Multiple",'WHL Raw'!D335)</f>
        <v>VIC</v>
      </c>
      <c r="F335" s="2">
        <f ca="1">ROUNDDOWN('WHL Raw'!E335+((TODAY()-42993)/365),0)</f>
        <v>16</v>
      </c>
      <c r="G335">
        <f>'WHL Raw'!F335</f>
        <v>3</v>
      </c>
      <c r="H335" s="1">
        <f>'WHL Raw'!R335</f>
        <v>7.82</v>
      </c>
      <c r="I335" s="1">
        <f>'WHL Raw'!Q335</f>
        <v>23.45</v>
      </c>
      <c r="J335">
        <f>'WHL Raw'!AD335</f>
        <v>1</v>
      </c>
      <c r="K335">
        <f>'WHL Raw'!AE335</f>
        <v>0</v>
      </c>
      <c r="L335" s="1">
        <f t="shared" si="21"/>
        <v>2.5586353944562901</v>
      </c>
      <c r="M335" s="1">
        <f t="shared" si="22"/>
        <v>0</v>
      </c>
      <c r="V335">
        <f>'WHL Raw'!J335</f>
        <v>0</v>
      </c>
      <c r="W335" s="1">
        <f t="shared" si="23"/>
        <v>0</v>
      </c>
      <c r="AG335">
        <f>'WHL Raw'!X335</f>
        <v>11.93</v>
      </c>
      <c r="AH335">
        <f>'WHL Raw'!Y335</f>
        <v>13.6</v>
      </c>
      <c r="AI335">
        <f>'WHL Raw'!Z335</f>
        <v>49.4</v>
      </c>
      <c r="AJ335">
        <f>'WHL Raw'!AA335</f>
        <v>50.52</v>
      </c>
    </row>
    <row r="336" spans="1:36" x14ac:dyDescent="0.2">
      <c r="A336" t="str">
        <f>'WHL Raw'!B336</f>
        <v>Kaedan Korczak</v>
      </c>
      <c r="B336" t="s">
        <v>1750</v>
      </c>
      <c r="C336" t="str">
        <f>'WHL Raw'!C336</f>
        <v>D</v>
      </c>
      <c r="D336" t="str">
        <f t="shared" si="20"/>
        <v>D</v>
      </c>
      <c r="E336" t="str">
        <f>IF(ISNUMBER(SEARCH("/",'WHL Raw'!D336))=TRUE,"Multiple",'WHL Raw'!D336)</f>
        <v>KEL</v>
      </c>
      <c r="F336" s="2">
        <f ca="1">ROUNDDOWN('WHL Raw'!E336+((TODAY()-42993)/365),0)</f>
        <v>17</v>
      </c>
      <c r="G336">
        <f>'WHL Raw'!F336</f>
        <v>67</v>
      </c>
      <c r="H336" s="1">
        <f>'WHL Raw'!R336</f>
        <v>14.43</v>
      </c>
      <c r="I336" s="1">
        <f>'WHL Raw'!Q336</f>
        <v>967.13</v>
      </c>
      <c r="J336">
        <f>'WHL Raw'!AD336</f>
        <v>54</v>
      </c>
      <c r="K336">
        <f>'WHL Raw'!AE336</f>
        <v>50</v>
      </c>
      <c r="L336" s="1">
        <f t="shared" si="21"/>
        <v>3.3501183915295774</v>
      </c>
      <c r="M336" s="1">
        <f t="shared" si="22"/>
        <v>3.1019614736384975</v>
      </c>
      <c r="V336">
        <f>'WHL Raw'!J336</f>
        <v>8</v>
      </c>
      <c r="W336" s="1">
        <f t="shared" si="23"/>
        <v>0.49631383578215954</v>
      </c>
      <c r="AG336">
        <f>'WHL Raw'!X336</f>
        <v>13.98</v>
      </c>
      <c r="AH336">
        <f>'WHL Raw'!Y336</f>
        <v>13.82</v>
      </c>
      <c r="AI336">
        <f>'WHL Raw'!Z336</f>
        <v>51.86</v>
      </c>
      <c r="AJ336">
        <f>'WHL Raw'!AA336</f>
        <v>50.27</v>
      </c>
    </row>
    <row r="337" spans="1:36" x14ac:dyDescent="0.2">
      <c r="A337" t="str">
        <f>'WHL Raw'!B337</f>
        <v>Kaeden Taphorn</v>
      </c>
      <c r="B337" t="s">
        <v>1750</v>
      </c>
      <c r="C337" t="str">
        <f>'WHL Raw'!C337</f>
        <v>LW</v>
      </c>
      <c r="D337" t="str">
        <f t="shared" si="20"/>
        <v>F</v>
      </c>
      <c r="E337" t="str">
        <f>IF(ISNUMBER(SEARCH("/",'WHL Raw'!D337))=TRUE,"Multiple",'WHL Raw'!D337)</f>
        <v>KTN</v>
      </c>
      <c r="F337" s="2">
        <f ca="1">ROUNDDOWN('WHL Raw'!E337+((TODAY()-42993)/365),0)</f>
        <v>18</v>
      </c>
      <c r="G337">
        <f>'WHL Raw'!F337</f>
        <v>62</v>
      </c>
      <c r="H337" s="1">
        <f>'WHL Raw'!R337</f>
        <v>10.7</v>
      </c>
      <c r="I337" s="1">
        <f>'WHL Raw'!Q337</f>
        <v>663.55</v>
      </c>
      <c r="J337">
        <f>'WHL Raw'!AD337</f>
        <v>20</v>
      </c>
      <c r="K337">
        <f>'WHL Raw'!AE337</f>
        <v>36</v>
      </c>
      <c r="L337" s="1">
        <f t="shared" si="21"/>
        <v>1.8084545249039261</v>
      </c>
      <c r="M337" s="1">
        <f t="shared" si="22"/>
        <v>3.255218144827067</v>
      </c>
      <c r="V337">
        <f>'WHL Raw'!J337</f>
        <v>11</v>
      </c>
      <c r="W337" s="1">
        <f t="shared" si="23"/>
        <v>0.99464998869715937</v>
      </c>
      <c r="AG337">
        <f>'WHL Raw'!X337</f>
        <v>13.68</v>
      </c>
      <c r="AH337">
        <f>'WHL Raw'!Y337</f>
        <v>13.61</v>
      </c>
      <c r="AI337">
        <f>'WHL Raw'!Z337</f>
        <v>44.59</v>
      </c>
      <c r="AJ337">
        <f>'WHL Raw'!AA337</f>
        <v>51</v>
      </c>
    </row>
    <row r="338" spans="1:36" x14ac:dyDescent="0.2">
      <c r="A338" t="str">
        <f>'WHL Raw'!B338</f>
        <v>Kaid Oliver</v>
      </c>
      <c r="B338" t="s">
        <v>1750</v>
      </c>
      <c r="C338" t="str">
        <f>'WHL Raw'!C338</f>
        <v>LW</v>
      </c>
      <c r="D338" t="str">
        <f t="shared" si="20"/>
        <v>F</v>
      </c>
      <c r="E338" t="str">
        <f>IF(ISNUMBER(SEARCH("/",'WHL Raw'!D338))=TRUE,"Multiple",'WHL Raw'!D338)</f>
        <v>VIC</v>
      </c>
      <c r="F338" s="2">
        <f ca="1">ROUNDDOWN('WHL Raw'!E338+((TODAY()-42993)/365),0)</f>
        <v>18</v>
      </c>
      <c r="G338">
        <f>'WHL Raw'!F338</f>
        <v>64</v>
      </c>
      <c r="H338" s="1">
        <f>'WHL Raw'!R338</f>
        <v>10.73</v>
      </c>
      <c r="I338" s="1">
        <f>'WHL Raw'!Q338</f>
        <v>686.45</v>
      </c>
      <c r="J338">
        <f>'WHL Raw'!AD338</f>
        <v>30</v>
      </c>
      <c r="K338">
        <f>'WHL Raw'!AE338</f>
        <v>32</v>
      </c>
      <c r="L338" s="1">
        <f t="shared" si="21"/>
        <v>2.6221866122805739</v>
      </c>
      <c r="M338" s="1">
        <f t="shared" si="22"/>
        <v>2.7969990530992788</v>
      </c>
      <c r="V338">
        <f>'WHL Raw'!J338</f>
        <v>10</v>
      </c>
      <c r="W338" s="1">
        <f t="shared" si="23"/>
        <v>0.87406220409352464</v>
      </c>
      <c r="AG338">
        <f>'WHL Raw'!X338</f>
        <v>12.54</v>
      </c>
      <c r="AH338">
        <f>'WHL Raw'!Y338</f>
        <v>13.37</v>
      </c>
      <c r="AI338">
        <f>'WHL Raw'!Z338</f>
        <v>50.75</v>
      </c>
      <c r="AJ338">
        <f>'WHL Raw'!AA338</f>
        <v>48.53</v>
      </c>
    </row>
    <row r="339" spans="1:36" x14ac:dyDescent="0.2">
      <c r="A339" t="str">
        <f>'WHL Raw'!B339</f>
        <v>Kaiden Guhle</v>
      </c>
      <c r="B339" t="s">
        <v>1750</v>
      </c>
      <c r="C339" t="str">
        <f>'WHL Raw'!C339</f>
        <v>D</v>
      </c>
      <c r="D339" t="str">
        <f t="shared" si="20"/>
        <v>D</v>
      </c>
      <c r="E339" t="str">
        <f>IF(ISNUMBER(SEARCH("/",'WHL Raw'!D339))=TRUE,"Multiple",'WHL Raw'!D339)</f>
        <v>PA</v>
      </c>
      <c r="F339" s="2">
        <f ca="1">ROUNDDOWN('WHL Raw'!E339+((TODAY()-42993)/365),0)</f>
        <v>16</v>
      </c>
      <c r="G339">
        <f>'WHL Raw'!F339</f>
        <v>8</v>
      </c>
      <c r="H339" s="1">
        <f>'WHL Raw'!R339</f>
        <v>9.6199999999999992</v>
      </c>
      <c r="I339" s="1">
        <f>'WHL Raw'!Q339</f>
        <v>76.92</v>
      </c>
      <c r="J339">
        <f>'WHL Raw'!AD339</f>
        <v>3</v>
      </c>
      <c r="K339">
        <f>'WHL Raw'!AE339</f>
        <v>3</v>
      </c>
      <c r="L339" s="1">
        <f t="shared" si="21"/>
        <v>2.3400936037441498</v>
      </c>
      <c r="M339" s="1">
        <f t="shared" si="22"/>
        <v>2.3400936037441498</v>
      </c>
      <c r="V339">
        <f>'WHL Raw'!J339</f>
        <v>1</v>
      </c>
      <c r="W339" s="1">
        <f t="shared" si="23"/>
        <v>0.78003120124804992</v>
      </c>
      <c r="AG339">
        <f>'WHL Raw'!X339</f>
        <v>12.35</v>
      </c>
      <c r="AH339">
        <f>'WHL Raw'!Y339</f>
        <v>13.03</v>
      </c>
      <c r="AI339">
        <f>'WHL Raw'!Z339</f>
        <v>43.99</v>
      </c>
      <c r="AJ339">
        <f>'WHL Raw'!AA339</f>
        <v>46.11</v>
      </c>
    </row>
    <row r="340" spans="1:36" x14ac:dyDescent="0.2">
      <c r="A340" t="str">
        <f>'WHL Raw'!B340</f>
        <v>Kailer Yamamoto</v>
      </c>
      <c r="B340" t="s">
        <v>1750</v>
      </c>
      <c r="C340" t="str">
        <f>'WHL Raw'!C340</f>
        <v>RW</v>
      </c>
      <c r="D340" t="str">
        <f t="shared" si="20"/>
        <v>F</v>
      </c>
      <c r="E340" t="str">
        <f>IF(ISNUMBER(SEARCH("/",'WHL Raw'!D340))=TRUE,"Multiple",'WHL Raw'!D340)</f>
        <v>SPO</v>
      </c>
      <c r="F340" s="2">
        <f ca="1">ROUNDDOWN('WHL Raw'!E340+((TODAY()-42993)/365),0)</f>
        <v>19</v>
      </c>
      <c r="G340">
        <f>'WHL Raw'!F340</f>
        <v>40</v>
      </c>
      <c r="H340" s="1">
        <f>'WHL Raw'!R340</f>
        <v>16.18</v>
      </c>
      <c r="I340" s="1">
        <f>'WHL Raw'!Q340</f>
        <v>647.08000000000004</v>
      </c>
      <c r="J340">
        <f>'WHL Raw'!AD340</f>
        <v>44</v>
      </c>
      <c r="K340">
        <f>'WHL Raw'!AE340</f>
        <v>28</v>
      </c>
      <c r="L340" s="1">
        <f t="shared" si="21"/>
        <v>4.0798664770971129</v>
      </c>
      <c r="M340" s="1">
        <f t="shared" si="22"/>
        <v>2.5962786672436176</v>
      </c>
      <c r="V340">
        <f>'WHL Raw'!J340</f>
        <v>30</v>
      </c>
      <c r="W340" s="1">
        <f t="shared" si="23"/>
        <v>2.7817271434753041</v>
      </c>
      <c r="AG340">
        <f>'WHL Raw'!X340</f>
        <v>14.73</v>
      </c>
      <c r="AH340">
        <f>'WHL Raw'!Y340</f>
        <v>14.37</v>
      </c>
      <c r="AI340">
        <f>'WHL Raw'!Z340</f>
        <v>54.54</v>
      </c>
      <c r="AJ340">
        <f>'WHL Raw'!AA340</f>
        <v>50.76</v>
      </c>
    </row>
    <row r="341" spans="1:36" x14ac:dyDescent="0.2">
      <c r="A341" t="str">
        <f>'WHL Raw'!B341</f>
        <v>Kale Clague</v>
      </c>
      <c r="B341" t="s">
        <v>1750</v>
      </c>
      <c r="C341" t="str">
        <f>'WHL Raw'!C341</f>
        <v>D</v>
      </c>
      <c r="D341" t="str">
        <f t="shared" si="20"/>
        <v>D</v>
      </c>
      <c r="E341" t="str">
        <f>IF(ISNUMBER(SEARCH("/",'WHL Raw'!D341))=TRUE,"Multiple",'WHL Raw'!D341)</f>
        <v>Multiple</v>
      </c>
      <c r="F341" s="2">
        <f ca="1">ROUNDDOWN('WHL Raw'!E341+((TODAY()-42993)/365),0)</f>
        <v>19</v>
      </c>
      <c r="G341">
        <f>'WHL Raw'!F341</f>
        <v>54</v>
      </c>
      <c r="H341" s="1">
        <f>'WHL Raw'!R341</f>
        <v>19.21</v>
      </c>
      <c r="I341" s="1">
        <f>'WHL Raw'!Q341</f>
        <v>1037.3</v>
      </c>
      <c r="J341">
        <f>'WHL Raw'!AD341</f>
        <v>75</v>
      </c>
      <c r="K341">
        <f>'WHL Raw'!AE341</f>
        <v>40</v>
      </c>
      <c r="L341" s="1">
        <f t="shared" si="21"/>
        <v>4.3381856743468621</v>
      </c>
      <c r="M341" s="1">
        <f t="shared" si="22"/>
        <v>2.3136990263183264</v>
      </c>
      <c r="V341">
        <f>'WHL Raw'!J341</f>
        <v>17</v>
      </c>
      <c r="W341" s="1">
        <f t="shared" si="23"/>
        <v>0.98332208618528882</v>
      </c>
      <c r="AG341">
        <f>'WHL Raw'!X341</f>
        <v>13.95</v>
      </c>
      <c r="AH341">
        <f>'WHL Raw'!Y341</f>
        <v>14.26</v>
      </c>
      <c r="AI341">
        <f>'WHL Raw'!Z341</f>
        <v>57.2</v>
      </c>
      <c r="AJ341">
        <f>'WHL Raw'!AA341</f>
        <v>49.64</v>
      </c>
    </row>
    <row r="342" spans="1:36" x14ac:dyDescent="0.2">
      <c r="A342" t="str">
        <f>'WHL Raw'!B342</f>
        <v>Kaleb Bulych</v>
      </c>
      <c r="B342" t="s">
        <v>1750</v>
      </c>
      <c r="C342" t="str">
        <f>'WHL Raw'!C342</f>
        <v>D</v>
      </c>
      <c r="D342" t="str">
        <f t="shared" si="20"/>
        <v>D</v>
      </c>
      <c r="E342" t="str">
        <f>IF(ISNUMBER(SEARCH("/",'WHL Raw'!D342))=TRUE,"Multiple",'WHL Raw'!D342)</f>
        <v>VAN</v>
      </c>
      <c r="F342" s="2">
        <f ca="1">ROUNDDOWN('WHL Raw'!E342+((TODAY()-42993)/365),0)</f>
        <v>18</v>
      </c>
      <c r="G342">
        <f>'WHL Raw'!F342</f>
        <v>63</v>
      </c>
      <c r="H342" s="1">
        <f>'WHL Raw'!R342</f>
        <v>13.48</v>
      </c>
      <c r="I342" s="1">
        <f>'WHL Raw'!Q342</f>
        <v>849.38</v>
      </c>
      <c r="J342">
        <f>'WHL Raw'!AD342</f>
        <v>37</v>
      </c>
      <c r="K342">
        <f>'WHL Raw'!AE342</f>
        <v>47</v>
      </c>
      <c r="L342" s="1">
        <f t="shared" si="21"/>
        <v>2.6136711483670441</v>
      </c>
      <c r="M342" s="1">
        <f t="shared" si="22"/>
        <v>3.3200687560338129</v>
      </c>
      <c r="V342">
        <f>'WHL Raw'!J342</f>
        <v>3</v>
      </c>
      <c r="W342" s="1">
        <f t="shared" si="23"/>
        <v>0.21191928230003063</v>
      </c>
      <c r="AG342">
        <f>'WHL Raw'!X342</f>
        <v>13.67</v>
      </c>
      <c r="AH342">
        <f>'WHL Raw'!Y342</f>
        <v>13.36</v>
      </c>
      <c r="AI342">
        <f>'WHL Raw'!Z342</f>
        <v>48.02</v>
      </c>
      <c r="AJ342">
        <f>'WHL Raw'!AA342</f>
        <v>49.92</v>
      </c>
    </row>
    <row r="343" spans="1:36" x14ac:dyDescent="0.2">
      <c r="A343" t="str">
        <f>'WHL Raw'!B343</f>
        <v>Keegan Craik</v>
      </c>
      <c r="B343" t="s">
        <v>1750</v>
      </c>
      <c r="C343" t="str">
        <f>'WHL Raw'!C343</f>
        <v>LW</v>
      </c>
      <c r="D343" t="str">
        <f t="shared" si="20"/>
        <v>F</v>
      </c>
      <c r="E343" t="str">
        <f>IF(ISNUMBER(SEARCH("/",'WHL Raw'!D343))=TRUE,"Multiple",'WHL Raw'!D343)</f>
        <v>PG</v>
      </c>
      <c r="F343" s="2">
        <f ca="1">ROUNDDOWN('WHL Raw'!E343+((TODAY()-42993)/365),0)</f>
        <v>16</v>
      </c>
      <c r="G343">
        <f>'WHL Raw'!F343</f>
        <v>2</v>
      </c>
      <c r="H343" s="1">
        <f>'WHL Raw'!R343</f>
        <v>12.25</v>
      </c>
      <c r="I343" s="1">
        <f>'WHL Raw'!Q343</f>
        <v>24.49</v>
      </c>
      <c r="J343">
        <f>'WHL Raw'!AD343</f>
        <v>0</v>
      </c>
      <c r="K343">
        <f>'WHL Raw'!AE343</f>
        <v>2</v>
      </c>
      <c r="L343" s="1">
        <f t="shared" si="21"/>
        <v>0</v>
      </c>
      <c r="M343" s="1">
        <f t="shared" si="22"/>
        <v>4.8999591670069425</v>
      </c>
      <c r="V343">
        <f>'WHL Raw'!J343</f>
        <v>0</v>
      </c>
      <c r="W343" s="1">
        <f t="shared" si="23"/>
        <v>0</v>
      </c>
      <c r="AG343">
        <f>'WHL Raw'!X343</f>
        <v>10.57</v>
      </c>
      <c r="AH343">
        <f>'WHL Raw'!Y343</f>
        <v>10.95</v>
      </c>
      <c r="AI343">
        <f>'WHL Raw'!Z343</f>
        <v>31</v>
      </c>
      <c r="AJ343">
        <f>'WHL Raw'!AA343</f>
        <v>43.35</v>
      </c>
    </row>
    <row r="344" spans="1:36" x14ac:dyDescent="0.2">
      <c r="A344" t="str">
        <f>'WHL Raw'!B344</f>
        <v>Keenan Taphorn</v>
      </c>
      <c r="B344" t="s">
        <v>1750</v>
      </c>
      <c r="C344" t="str">
        <f>'WHL Raw'!C344</f>
        <v>RW</v>
      </c>
      <c r="D344" t="str">
        <f t="shared" si="20"/>
        <v>F</v>
      </c>
      <c r="E344" t="str">
        <f>IF(ISNUMBER(SEARCH("/",'WHL Raw'!D344))=TRUE,"Multiple",'WHL Raw'!D344)</f>
        <v>KTN</v>
      </c>
      <c r="F344" s="2">
        <f ca="1">ROUNDDOWN('WHL Raw'!E344+((TODAY()-42993)/365),0)</f>
        <v>18</v>
      </c>
      <c r="G344">
        <f>'WHL Raw'!F344</f>
        <v>61</v>
      </c>
      <c r="H344" s="1">
        <f>'WHL Raw'!R344</f>
        <v>10.199999999999999</v>
      </c>
      <c r="I344" s="1">
        <f>'WHL Raw'!Q344</f>
        <v>622.01</v>
      </c>
      <c r="J344">
        <f>'WHL Raw'!AD344</f>
        <v>24</v>
      </c>
      <c r="K344">
        <f>'WHL Raw'!AE344</f>
        <v>28</v>
      </c>
      <c r="L344" s="1">
        <f t="shared" si="21"/>
        <v>2.3150753203324705</v>
      </c>
      <c r="M344" s="1">
        <f t="shared" si="22"/>
        <v>2.7009212070545492</v>
      </c>
      <c r="V344">
        <f>'WHL Raw'!J344</f>
        <v>15</v>
      </c>
      <c r="W344" s="1">
        <f t="shared" si="23"/>
        <v>1.446922075207794</v>
      </c>
      <c r="AG344">
        <f>'WHL Raw'!X344</f>
        <v>13.86</v>
      </c>
      <c r="AH344">
        <f>'WHL Raw'!Y344</f>
        <v>13.6</v>
      </c>
      <c r="AI344">
        <f>'WHL Raw'!Z344</f>
        <v>44.66</v>
      </c>
      <c r="AJ344">
        <f>'WHL Raw'!AA344</f>
        <v>49.31</v>
      </c>
    </row>
    <row r="345" spans="1:36" x14ac:dyDescent="0.2">
      <c r="A345" t="str">
        <f>'WHL Raw'!B345</f>
        <v>Keltie Jeri-Leon</v>
      </c>
      <c r="B345" t="s">
        <v>1750</v>
      </c>
      <c r="C345" t="str">
        <f>'WHL Raw'!C345</f>
        <v>RW</v>
      </c>
      <c r="D345" t="str">
        <f t="shared" si="20"/>
        <v>F</v>
      </c>
      <c r="E345" t="str">
        <f>IF(ISNUMBER(SEARCH("/",'WHL Raw'!D345))=TRUE,"Multiple",'WHL Raw'!D345)</f>
        <v>Multiple</v>
      </c>
      <c r="F345" s="2">
        <f ca="1">ROUNDDOWN('WHL Raw'!E345+((TODAY()-42993)/365),0)</f>
        <v>18</v>
      </c>
      <c r="G345">
        <f>'WHL Raw'!F345</f>
        <v>54</v>
      </c>
      <c r="H345" s="1">
        <f>'WHL Raw'!R345</f>
        <v>10.15</v>
      </c>
      <c r="I345" s="1">
        <f>'WHL Raw'!Q345</f>
        <v>548.24</v>
      </c>
      <c r="J345">
        <f>'WHL Raw'!AD345</f>
        <v>20</v>
      </c>
      <c r="K345">
        <f>'WHL Raw'!AE345</f>
        <v>23</v>
      </c>
      <c r="L345" s="1">
        <f t="shared" si="21"/>
        <v>2.1888224135415149</v>
      </c>
      <c r="M345" s="1">
        <f t="shared" si="22"/>
        <v>2.5171457755727418</v>
      </c>
      <c r="V345">
        <f>'WHL Raw'!J345</f>
        <v>10</v>
      </c>
      <c r="W345" s="1">
        <f t="shared" si="23"/>
        <v>1.0944112067707574</v>
      </c>
      <c r="AG345">
        <f>'WHL Raw'!X345</f>
        <v>12.97</v>
      </c>
      <c r="AH345">
        <f>'WHL Raw'!Y345</f>
        <v>13.68</v>
      </c>
      <c r="AI345">
        <f>'WHL Raw'!Z345</f>
        <v>48.95</v>
      </c>
      <c r="AJ345">
        <f>'WHL Raw'!AA345</f>
        <v>48.22</v>
      </c>
    </row>
    <row r="346" spans="1:36" x14ac:dyDescent="0.2">
      <c r="A346" t="str">
        <f>'WHL Raw'!B346</f>
        <v>Kelvin Hair</v>
      </c>
      <c r="B346" t="s">
        <v>1750</v>
      </c>
      <c r="C346" t="str">
        <f>'WHL Raw'!C346</f>
        <v>D</v>
      </c>
      <c r="D346" t="str">
        <f t="shared" si="20"/>
        <v>D</v>
      </c>
      <c r="E346" t="str">
        <f>IF(ISNUMBER(SEARCH("/",'WHL Raw'!D346))=TRUE,"Multiple",'WHL Raw'!D346)</f>
        <v>KEL</v>
      </c>
      <c r="F346" s="2">
        <f ca="1">ROUNDDOWN('WHL Raw'!E346+((TODAY()-42993)/365),0)</f>
        <v>17</v>
      </c>
      <c r="G346">
        <f>'WHL Raw'!F346</f>
        <v>30</v>
      </c>
      <c r="H346" s="1">
        <f>'WHL Raw'!R346</f>
        <v>7.56</v>
      </c>
      <c r="I346" s="1">
        <f>'WHL Raw'!Q346</f>
        <v>226.65</v>
      </c>
      <c r="J346">
        <f>'WHL Raw'!AD346</f>
        <v>4</v>
      </c>
      <c r="K346">
        <f>'WHL Raw'!AE346</f>
        <v>8</v>
      </c>
      <c r="L346" s="1">
        <f t="shared" si="21"/>
        <v>1.0589013898080741</v>
      </c>
      <c r="M346" s="1">
        <f t="shared" si="22"/>
        <v>2.1178027796161483</v>
      </c>
      <c r="V346">
        <f>'WHL Raw'!J346</f>
        <v>0</v>
      </c>
      <c r="W346" s="1">
        <f t="shared" si="23"/>
        <v>0</v>
      </c>
      <c r="AG346">
        <f>'WHL Raw'!X346</f>
        <v>13.62</v>
      </c>
      <c r="AH346">
        <f>'WHL Raw'!Y346</f>
        <v>13.17</v>
      </c>
      <c r="AI346">
        <f>'WHL Raw'!Z346</f>
        <v>49.38</v>
      </c>
      <c r="AJ346">
        <f>'WHL Raw'!AA346</f>
        <v>48.13</v>
      </c>
    </row>
    <row r="347" spans="1:36" x14ac:dyDescent="0.2">
      <c r="A347" t="str">
        <f>'WHL Raw'!B347</f>
        <v>Keoni Texeira</v>
      </c>
      <c r="B347" t="s">
        <v>1750</v>
      </c>
      <c r="C347" t="str">
        <f>'WHL Raw'!C347</f>
        <v>D</v>
      </c>
      <c r="D347" t="str">
        <f t="shared" si="20"/>
        <v>D</v>
      </c>
      <c r="E347" t="str">
        <f>IF(ISNUMBER(SEARCH("/",'WHL Raw'!D347))=TRUE,"Multiple",'WHL Raw'!D347)</f>
        <v>POR</v>
      </c>
      <c r="F347" s="2">
        <f ca="1">ROUNDDOWN('WHL Raw'!E347+((TODAY()-42993)/365),0)</f>
        <v>21</v>
      </c>
      <c r="G347">
        <f>'WHL Raw'!F347</f>
        <v>64</v>
      </c>
      <c r="H347" s="1">
        <f>'WHL Raw'!R347</f>
        <v>14.14</v>
      </c>
      <c r="I347" s="1">
        <f>'WHL Raw'!Q347</f>
        <v>905.23</v>
      </c>
      <c r="J347">
        <f>'WHL Raw'!AD347</f>
        <v>45</v>
      </c>
      <c r="K347">
        <f>'WHL Raw'!AE347</f>
        <v>45</v>
      </c>
      <c r="L347" s="1">
        <f t="shared" si="21"/>
        <v>2.9826673883985282</v>
      </c>
      <c r="M347" s="1">
        <f t="shared" si="22"/>
        <v>2.9826673883985282</v>
      </c>
      <c r="V347">
        <f>'WHL Raw'!J347</f>
        <v>13</v>
      </c>
      <c r="W347" s="1">
        <f t="shared" si="23"/>
        <v>0.8616594677595748</v>
      </c>
      <c r="AG347">
        <f>'WHL Raw'!X347</f>
        <v>13.24</v>
      </c>
      <c r="AH347">
        <f>'WHL Raw'!Y347</f>
        <v>13.91</v>
      </c>
      <c r="AI347">
        <f>'WHL Raw'!Z347</f>
        <v>56.44</v>
      </c>
      <c r="AJ347">
        <f>'WHL Raw'!AA347</f>
        <v>50.67</v>
      </c>
    </row>
    <row r="348" spans="1:36" x14ac:dyDescent="0.2">
      <c r="A348" t="str">
        <f>'WHL Raw'!B348</f>
        <v>Kevin Davis</v>
      </c>
      <c r="B348" t="s">
        <v>1750</v>
      </c>
      <c r="C348" t="str">
        <f>'WHL Raw'!C348</f>
        <v>D</v>
      </c>
      <c r="D348" t="str">
        <f t="shared" si="20"/>
        <v>D</v>
      </c>
      <c r="E348" t="str">
        <f>IF(ISNUMBER(SEARCH("/",'WHL Raw'!D348))=TRUE,"Multiple",'WHL Raw'!D348)</f>
        <v>EVT</v>
      </c>
      <c r="F348" s="2">
        <f ca="1">ROUNDDOWN('WHL Raw'!E348+((TODAY()-42993)/365),0)</f>
        <v>21</v>
      </c>
      <c r="G348">
        <f>'WHL Raw'!F348</f>
        <v>71</v>
      </c>
      <c r="H348" s="1">
        <f>'WHL Raw'!R348</f>
        <v>16.010000000000002</v>
      </c>
      <c r="I348" s="1">
        <f>'WHL Raw'!Q348</f>
        <v>1137.01</v>
      </c>
      <c r="J348">
        <f>'WHL Raw'!AD348</f>
        <v>65</v>
      </c>
      <c r="K348">
        <f>'WHL Raw'!AE348</f>
        <v>37</v>
      </c>
      <c r="L348" s="1">
        <f t="shared" si="21"/>
        <v>3.4300489881355483</v>
      </c>
      <c r="M348" s="1">
        <f t="shared" si="22"/>
        <v>1.9524894240156199</v>
      </c>
      <c r="V348">
        <f>'WHL Raw'!J348</f>
        <v>19</v>
      </c>
      <c r="W348" s="1">
        <f t="shared" si="23"/>
        <v>1.0026297042242374</v>
      </c>
      <c r="AG348">
        <f>'WHL Raw'!X348</f>
        <v>14.28</v>
      </c>
      <c r="AH348">
        <f>'WHL Raw'!Y348</f>
        <v>13.89</v>
      </c>
      <c r="AI348">
        <f>'WHL Raw'!Z348</f>
        <v>55.98</v>
      </c>
      <c r="AJ348">
        <f>'WHL Raw'!AA348</f>
        <v>51.37</v>
      </c>
    </row>
    <row r="349" spans="1:36" x14ac:dyDescent="0.2">
      <c r="A349" t="str">
        <f>'WHL Raw'!B349</f>
        <v>Kieffer Bellows</v>
      </c>
      <c r="B349" t="s">
        <v>1750</v>
      </c>
      <c r="C349" t="str">
        <f>'WHL Raw'!C349</f>
        <v>LW</v>
      </c>
      <c r="D349" t="str">
        <f t="shared" si="20"/>
        <v>F</v>
      </c>
      <c r="E349" t="str">
        <f>IF(ISNUMBER(SEARCH("/",'WHL Raw'!D349))=TRUE,"Multiple",'WHL Raw'!D349)</f>
        <v>POR</v>
      </c>
      <c r="F349" s="2">
        <f ca="1">ROUNDDOWN('WHL Raw'!E349+((TODAY()-42993)/365),0)</f>
        <v>19</v>
      </c>
      <c r="G349">
        <f>'WHL Raw'!F349</f>
        <v>56</v>
      </c>
      <c r="H349" s="1">
        <f>'WHL Raw'!R349</f>
        <v>15.14</v>
      </c>
      <c r="I349" s="1">
        <f>'WHL Raw'!Q349</f>
        <v>847.6</v>
      </c>
      <c r="J349">
        <f>'WHL Raw'!AD349</f>
        <v>63</v>
      </c>
      <c r="K349">
        <f>'WHL Raw'!AE349</f>
        <v>26</v>
      </c>
      <c r="L349" s="1">
        <f t="shared" si="21"/>
        <v>4.4596507786691832</v>
      </c>
      <c r="M349" s="1">
        <f t="shared" si="22"/>
        <v>1.8404907975460123</v>
      </c>
      <c r="V349">
        <f>'WHL Raw'!J349</f>
        <v>46</v>
      </c>
      <c r="W349" s="1">
        <f t="shared" si="23"/>
        <v>3.256252949504483</v>
      </c>
      <c r="AG349">
        <f>'WHL Raw'!X349</f>
        <v>14.55</v>
      </c>
      <c r="AH349">
        <f>'WHL Raw'!Y349</f>
        <v>14.07</v>
      </c>
      <c r="AI349">
        <f>'WHL Raw'!Z349</f>
        <v>60.34</v>
      </c>
      <c r="AJ349">
        <f>'WHL Raw'!AA349</f>
        <v>51.22</v>
      </c>
    </row>
    <row r="350" spans="1:36" x14ac:dyDescent="0.2">
      <c r="A350" t="str">
        <f>'WHL Raw'!B350</f>
        <v>Kirby Dach</v>
      </c>
      <c r="B350" t="s">
        <v>1750</v>
      </c>
      <c r="C350" t="str">
        <f>'WHL Raw'!C350</f>
        <v>C</v>
      </c>
      <c r="D350" t="str">
        <f t="shared" si="20"/>
        <v>F</v>
      </c>
      <c r="E350" t="str">
        <f>IF(ISNUMBER(SEARCH("/",'WHL Raw'!D350))=TRUE,"Multiple",'WHL Raw'!D350)</f>
        <v>SAS</v>
      </c>
      <c r="F350" s="2">
        <f ca="1">ROUNDDOWN('WHL Raw'!E350+((TODAY()-42993)/365),0)</f>
        <v>17</v>
      </c>
      <c r="G350">
        <f>'WHL Raw'!F350</f>
        <v>52</v>
      </c>
      <c r="H350" s="1">
        <f>'WHL Raw'!R350</f>
        <v>12.55</v>
      </c>
      <c r="I350" s="1">
        <f>'WHL Raw'!Q350</f>
        <v>652.75</v>
      </c>
      <c r="J350">
        <f>'WHL Raw'!AD350</f>
        <v>35</v>
      </c>
      <c r="K350">
        <f>'WHL Raw'!AE350</f>
        <v>33</v>
      </c>
      <c r="L350" s="1">
        <f t="shared" si="21"/>
        <v>3.2171581769436997</v>
      </c>
      <c r="M350" s="1">
        <f t="shared" si="22"/>
        <v>3.0333205668326313</v>
      </c>
      <c r="V350">
        <f>'WHL Raw'!J350</f>
        <v>17</v>
      </c>
      <c r="W350" s="1">
        <f t="shared" si="23"/>
        <v>1.5626196859440826</v>
      </c>
      <c r="AG350">
        <f>'WHL Raw'!X350</f>
        <v>13.4</v>
      </c>
      <c r="AH350">
        <f>'WHL Raw'!Y350</f>
        <v>13.33</v>
      </c>
      <c r="AI350">
        <f>'WHL Raw'!Z350</f>
        <v>47.85</v>
      </c>
      <c r="AJ350">
        <f>'WHL Raw'!AA350</f>
        <v>49.91</v>
      </c>
    </row>
    <row r="351" spans="1:36" x14ac:dyDescent="0.2">
      <c r="A351" t="str">
        <f>'WHL Raw'!B351</f>
        <v>Kjell Kjemhus</v>
      </c>
      <c r="B351" t="s">
        <v>1750</v>
      </c>
      <c r="C351" t="str">
        <f>'WHL Raw'!C351</f>
        <v>LW</v>
      </c>
      <c r="D351" t="str">
        <f t="shared" si="20"/>
        <v>F</v>
      </c>
      <c r="E351" t="str">
        <f>IF(ISNUMBER(SEARCH("/",'WHL Raw'!D351))=TRUE,"Multiple",'WHL Raw'!D351)</f>
        <v>Multiple</v>
      </c>
      <c r="F351" s="2">
        <f ca="1">ROUNDDOWN('WHL Raw'!E351+((TODAY()-42993)/365),0)</f>
        <v>17</v>
      </c>
      <c r="G351">
        <f>'WHL Raw'!F351</f>
        <v>28</v>
      </c>
      <c r="H351" s="1">
        <f>'WHL Raw'!R351</f>
        <v>8.83</v>
      </c>
      <c r="I351" s="1">
        <f>'WHL Raw'!Q351</f>
        <v>247.27</v>
      </c>
      <c r="J351">
        <f>'WHL Raw'!AD351</f>
        <v>7</v>
      </c>
      <c r="K351">
        <f>'WHL Raw'!AE351</f>
        <v>12</v>
      </c>
      <c r="L351" s="1">
        <f t="shared" si="21"/>
        <v>1.6985481457516074</v>
      </c>
      <c r="M351" s="1">
        <f t="shared" si="22"/>
        <v>2.9117968212884699</v>
      </c>
      <c r="V351">
        <f>'WHL Raw'!J351</f>
        <v>4</v>
      </c>
      <c r="W351" s="1">
        <f t="shared" si="23"/>
        <v>0.97059894042949002</v>
      </c>
      <c r="AG351">
        <f>'WHL Raw'!X351</f>
        <v>12.12</v>
      </c>
      <c r="AH351">
        <f>'WHL Raw'!Y351</f>
        <v>12.7</v>
      </c>
      <c r="AI351">
        <f>'WHL Raw'!Z351</f>
        <v>38.82</v>
      </c>
      <c r="AJ351">
        <f>'WHL Raw'!AA351</f>
        <v>49.36</v>
      </c>
    </row>
    <row r="352" spans="1:36" x14ac:dyDescent="0.2">
      <c r="A352" t="str">
        <f>'WHL Raw'!B352</f>
        <v>Kobe Mohr</v>
      </c>
      <c r="B352" t="s">
        <v>1750</v>
      </c>
      <c r="C352" t="str">
        <f>'WHL Raw'!C352</f>
        <v>LW</v>
      </c>
      <c r="D352" t="str">
        <f t="shared" si="20"/>
        <v>F</v>
      </c>
      <c r="E352" t="str">
        <f>IF(ISNUMBER(SEARCH("/",'WHL Raw'!D352))=TRUE,"Multiple",'WHL Raw'!D352)</f>
        <v>EDM</v>
      </c>
      <c r="F352" s="2">
        <f ca="1">ROUNDDOWN('WHL Raw'!E352+((TODAY()-42993)/365),0)</f>
        <v>18</v>
      </c>
      <c r="G352">
        <f>'WHL Raw'!F352</f>
        <v>58</v>
      </c>
      <c r="H352" s="1">
        <f>'WHL Raw'!R352</f>
        <v>10.88</v>
      </c>
      <c r="I352" s="1">
        <f>'WHL Raw'!Q352</f>
        <v>630.99</v>
      </c>
      <c r="J352">
        <f>'WHL Raw'!AD352</f>
        <v>21</v>
      </c>
      <c r="K352">
        <f>'WHL Raw'!AE352</f>
        <v>32</v>
      </c>
      <c r="L352" s="1">
        <f t="shared" si="21"/>
        <v>1.9968620738838965</v>
      </c>
      <c r="M352" s="1">
        <f t="shared" si="22"/>
        <v>3.0428374459183192</v>
      </c>
      <c r="V352">
        <f>'WHL Raw'!J352</f>
        <v>11</v>
      </c>
      <c r="W352" s="1">
        <f t="shared" si="23"/>
        <v>1.045975372034422</v>
      </c>
      <c r="AG352">
        <f>'WHL Raw'!X352</f>
        <v>13.82</v>
      </c>
      <c r="AH352">
        <f>'WHL Raw'!Y352</f>
        <v>13.9</v>
      </c>
      <c r="AI352">
        <f>'WHL Raw'!Z352</f>
        <v>40.299999999999997</v>
      </c>
      <c r="AJ352">
        <f>'WHL Raw'!AA352</f>
        <v>50.51</v>
      </c>
    </row>
    <row r="353" spans="1:36" x14ac:dyDescent="0.2">
      <c r="A353" t="str">
        <f>'WHL Raw'!B353</f>
        <v>Koby Morrisseau</v>
      </c>
      <c r="B353" t="s">
        <v>1750</v>
      </c>
      <c r="C353" t="str">
        <f>'WHL Raw'!C353</f>
        <v>C</v>
      </c>
      <c r="D353" t="str">
        <f t="shared" si="20"/>
        <v>F</v>
      </c>
      <c r="E353" t="str">
        <f>IF(ISNUMBER(SEARCH("/",'WHL Raw'!D353))=TRUE,"Multiple",'WHL Raw'!D353)</f>
        <v>REG</v>
      </c>
      <c r="F353" s="2">
        <f ca="1">ROUNDDOWN('WHL Raw'!E353+((TODAY()-42993)/365),0)</f>
        <v>17</v>
      </c>
      <c r="G353">
        <f>'WHL Raw'!F353</f>
        <v>47</v>
      </c>
      <c r="H353" s="1">
        <f>'WHL Raw'!R353</f>
        <v>9.9600000000000009</v>
      </c>
      <c r="I353" s="1">
        <f>'WHL Raw'!Q353</f>
        <v>468.27</v>
      </c>
      <c r="J353">
        <f>'WHL Raw'!AD353</f>
        <v>20</v>
      </c>
      <c r="K353">
        <f>'WHL Raw'!AE353</f>
        <v>13</v>
      </c>
      <c r="L353" s="1">
        <f t="shared" si="21"/>
        <v>2.5626241271061572</v>
      </c>
      <c r="M353" s="1">
        <f t="shared" si="22"/>
        <v>1.6657056826190018</v>
      </c>
      <c r="V353">
        <f>'WHL Raw'!J353</f>
        <v>9</v>
      </c>
      <c r="W353" s="1">
        <f t="shared" si="23"/>
        <v>1.1531808571977706</v>
      </c>
      <c r="AG353">
        <f>'WHL Raw'!X353</f>
        <v>13.42</v>
      </c>
      <c r="AH353">
        <f>'WHL Raw'!Y353</f>
        <v>13.36</v>
      </c>
      <c r="AI353">
        <f>'WHL Raw'!Z353</f>
        <v>53.31</v>
      </c>
      <c r="AJ353">
        <f>'WHL Raw'!AA353</f>
        <v>47.81</v>
      </c>
    </row>
    <row r="354" spans="1:36" x14ac:dyDescent="0.2">
      <c r="A354" t="str">
        <f>'WHL Raw'!B354</f>
        <v>Kody McDonald</v>
      </c>
      <c r="B354" t="s">
        <v>1750</v>
      </c>
      <c r="C354" t="str">
        <f>'WHL Raw'!C354</f>
        <v>C</v>
      </c>
      <c r="D354" t="str">
        <f t="shared" si="20"/>
        <v>F</v>
      </c>
      <c r="E354" t="str">
        <f>IF(ISNUMBER(SEARCH("/",'WHL Raw'!D354))=TRUE,"Multiple",'WHL Raw'!D354)</f>
        <v>Multiple</v>
      </c>
      <c r="F354" s="2">
        <f ca="1">ROUNDDOWN('WHL Raw'!E354+((TODAY()-42993)/365),0)</f>
        <v>20</v>
      </c>
      <c r="G354">
        <f>'WHL Raw'!F354</f>
        <v>68</v>
      </c>
      <c r="H354" s="1">
        <f>'WHL Raw'!R354</f>
        <v>14.79</v>
      </c>
      <c r="I354" s="1">
        <f>'WHL Raw'!Q354</f>
        <v>1005.52</v>
      </c>
      <c r="J354">
        <f>'WHL Raw'!AD354</f>
        <v>60</v>
      </c>
      <c r="K354">
        <f>'WHL Raw'!AE354</f>
        <v>45</v>
      </c>
      <c r="L354" s="1">
        <f t="shared" si="21"/>
        <v>3.5802370912562655</v>
      </c>
      <c r="M354" s="1">
        <f t="shared" si="22"/>
        <v>2.6851778184421988</v>
      </c>
      <c r="V354">
        <f>'WHL Raw'!J354</f>
        <v>36</v>
      </c>
      <c r="W354" s="1">
        <f t="shared" si="23"/>
        <v>2.1481422547537594</v>
      </c>
      <c r="AG354">
        <f>'WHL Raw'!X354</f>
        <v>14.58</v>
      </c>
      <c r="AH354">
        <f>'WHL Raw'!Y354</f>
        <v>14.24</v>
      </c>
      <c r="AI354">
        <f>'WHL Raw'!Z354</f>
        <v>49.7</v>
      </c>
      <c r="AJ354">
        <f>'WHL Raw'!AA354</f>
        <v>49.55</v>
      </c>
    </row>
    <row r="355" spans="1:36" x14ac:dyDescent="0.2">
      <c r="A355" t="str">
        <f>'WHL Raw'!B355</f>
        <v>Kolby Johnson</v>
      </c>
      <c r="B355" t="s">
        <v>1750</v>
      </c>
      <c r="C355" t="str">
        <f>'WHL Raw'!C355</f>
        <v>LW</v>
      </c>
      <c r="D355" t="str">
        <f t="shared" si="20"/>
        <v>F</v>
      </c>
      <c r="E355" t="str">
        <f>IF(ISNUMBER(SEARCH("/",'WHL Raw'!D355))=TRUE,"Multiple",'WHL Raw'!D355)</f>
        <v>PA</v>
      </c>
      <c r="F355" s="2">
        <f ca="1">ROUNDDOWN('WHL Raw'!E355+((TODAY()-42993)/365),0)</f>
        <v>20</v>
      </c>
      <c r="G355">
        <f>'WHL Raw'!F355</f>
        <v>2</v>
      </c>
      <c r="H355" s="1">
        <f>'WHL Raw'!R355</f>
        <v>7.42</v>
      </c>
      <c r="I355" s="1">
        <f>'WHL Raw'!Q355</f>
        <v>14.83</v>
      </c>
      <c r="J355">
        <f>'WHL Raw'!AD355</f>
        <v>0</v>
      </c>
      <c r="K355">
        <f>'WHL Raw'!AE355</f>
        <v>1</v>
      </c>
      <c r="L355" s="1">
        <f t="shared" si="21"/>
        <v>0</v>
      </c>
      <c r="M355" s="1">
        <f t="shared" si="22"/>
        <v>4.0458530006743088</v>
      </c>
      <c r="V355">
        <f>'WHL Raw'!J355</f>
        <v>0</v>
      </c>
      <c r="W355" s="1">
        <f t="shared" si="23"/>
        <v>0</v>
      </c>
      <c r="AG355">
        <f>'WHL Raw'!X355</f>
        <v>11.7</v>
      </c>
      <c r="AH355">
        <f>'WHL Raw'!Y355</f>
        <v>9.85</v>
      </c>
      <c r="AI355">
        <f>'WHL Raw'!Z355</f>
        <v>34.5</v>
      </c>
      <c r="AJ355">
        <f>'WHL Raw'!AA355</f>
        <v>55.75</v>
      </c>
    </row>
    <row r="356" spans="1:36" x14ac:dyDescent="0.2">
      <c r="A356" t="str">
        <f>'WHL Raw'!B356</f>
        <v>Kole Gable</v>
      </c>
      <c r="B356" t="s">
        <v>1750</v>
      </c>
      <c r="C356" t="str">
        <f>'WHL Raw'!C356</f>
        <v>LW</v>
      </c>
      <c r="D356" t="str">
        <f t="shared" si="20"/>
        <v>F</v>
      </c>
      <c r="E356" t="str">
        <f>IF(ISNUMBER(SEARCH("/",'WHL Raw'!D356))=TRUE,"Multiple",'WHL Raw'!D356)</f>
        <v>SC</v>
      </c>
      <c r="F356" s="2">
        <f ca="1">ROUNDDOWN('WHL Raw'!E356+((TODAY()-42993)/365),0)</f>
        <v>19</v>
      </c>
      <c r="G356">
        <f>'WHL Raw'!F356</f>
        <v>68</v>
      </c>
      <c r="H356" s="1">
        <f>'WHL Raw'!R356</f>
        <v>9.83</v>
      </c>
      <c r="I356" s="1">
        <f>'WHL Raw'!Q356</f>
        <v>668.28</v>
      </c>
      <c r="J356">
        <f>'WHL Raw'!AD356</f>
        <v>24</v>
      </c>
      <c r="K356">
        <f>'WHL Raw'!AE356</f>
        <v>26</v>
      </c>
      <c r="L356" s="1">
        <f t="shared" si="21"/>
        <v>2.1547854192853295</v>
      </c>
      <c r="M356" s="1">
        <f t="shared" si="22"/>
        <v>2.3343508708924401</v>
      </c>
      <c r="V356">
        <f>'WHL Raw'!J356</f>
        <v>10</v>
      </c>
      <c r="W356" s="1">
        <f t="shared" si="23"/>
        <v>0.89782725803555408</v>
      </c>
      <c r="AG356">
        <f>'WHL Raw'!X356</f>
        <v>13.46</v>
      </c>
      <c r="AH356">
        <f>'WHL Raw'!Y356</f>
        <v>13.5</v>
      </c>
      <c r="AI356">
        <f>'WHL Raw'!Z356</f>
        <v>52.13</v>
      </c>
      <c r="AJ356">
        <f>'WHL Raw'!AA356</f>
        <v>49.68</v>
      </c>
    </row>
    <row r="357" spans="1:36" x14ac:dyDescent="0.2">
      <c r="A357" t="str">
        <f>'WHL Raw'!B357</f>
        <v>Kole Lind</v>
      </c>
      <c r="B357" t="s">
        <v>1750</v>
      </c>
      <c r="C357" t="str">
        <f>'WHL Raw'!C357</f>
        <v>RW</v>
      </c>
      <c r="D357" t="str">
        <f t="shared" si="20"/>
        <v>F</v>
      </c>
      <c r="E357" t="str">
        <f>IF(ISNUMBER(SEARCH("/",'WHL Raw'!D357))=TRUE,"Multiple",'WHL Raw'!D357)</f>
        <v>KEL</v>
      </c>
      <c r="F357" s="2">
        <f ca="1">ROUNDDOWN('WHL Raw'!E357+((TODAY()-42993)/365),0)</f>
        <v>19</v>
      </c>
      <c r="G357">
        <f>'WHL Raw'!F357</f>
        <v>58</v>
      </c>
      <c r="H357" s="1">
        <f>'WHL Raw'!R357</f>
        <v>15.35</v>
      </c>
      <c r="I357" s="1">
        <f>'WHL Raw'!Q357</f>
        <v>890.51</v>
      </c>
      <c r="J357">
        <f>'WHL Raw'!AD357</f>
        <v>60</v>
      </c>
      <c r="K357">
        <f>'WHL Raw'!AE357</f>
        <v>38</v>
      </c>
      <c r="L357" s="1">
        <f t="shared" si="21"/>
        <v>4.0426272585372427</v>
      </c>
      <c r="M357" s="1">
        <f t="shared" si="22"/>
        <v>2.560330597073587</v>
      </c>
      <c r="V357">
        <f>'WHL Raw'!J357</f>
        <v>52</v>
      </c>
      <c r="W357" s="1">
        <f t="shared" si="23"/>
        <v>3.503610290732277</v>
      </c>
      <c r="AG357">
        <f>'WHL Raw'!X357</f>
        <v>14.34</v>
      </c>
      <c r="AH357">
        <f>'WHL Raw'!Y357</f>
        <v>13.67</v>
      </c>
      <c r="AI357">
        <f>'WHL Raw'!Z357</f>
        <v>52.61</v>
      </c>
      <c r="AJ357">
        <f>'WHL Raw'!AA357</f>
        <v>49.88</v>
      </c>
    </row>
    <row r="358" spans="1:36" x14ac:dyDescent="0.2">
      <c r="A358" t="str">
        <f>'WHL Raw'!B358</f>
        <v>Koletrane Wilson</v>
      </c>
      <c r="B358" t="s">
        <v>1750</v>
      </c>
      <c r="C358" t="str">
        <f>'WHL Raw'!C358</f>
        <v>D</v>
      </c>
      <c r="D358" t="str">
        <f t="shared" si="20"/>
        <v>D</v>
      </c>
      <c r="E358" t="str">
        <f>IF(ISNUMBER(SEARCH("/",'WHL Raw'!D358))=TRUE,"Multiple",'WHL Raw'!D358)</f>
        <v>LET</v>
      </c>
      <c r="F358" s="2">
        <f ca="1">ROUNDDOWN('WHL Raw'!E358+((TODAY()-42993)/365),0)</f>
        <v>18</v>
      </c>
      <c r="G358">
        <f>'WHL Raw'!F358</f>
        <v>59</v>
      </c>
      <c r="H358" s="1">
        <f>'WHL Raw'!R358</f>
        <v>10.75</v>
      </c>
      <c r="I358" s="1">
        <f>'WHL Raw'!Q358</f>
        <v>634.23</v>
      </c>
      <c r="J358">
        <f>'WHL Raw'!AD358</f>
        <v>26</v>
      </c>
      <c r="K358">
        <f>'WHL Raw'!AE358</f>
        <v>27</v>
      </c>
      <c r="L358" s="1">
        <f t="shared" si="21"/>
        <v>2.4596755120382192</v>
      </c>
      <c r="M358" s="1">
        <f t="shared" si="22"/>
        <v>2.554278416347382</v>
      </c>
      <c r="V358">
        <f>'WHL Raw'!J358</f>
        <v>7</v>
      </c>
      <c r="W358" s="1">
        <f t="shared" si="23"/>
        <v>0.66222033016413606</v>
      </c>
      <c r="AG358">
        <f>'WHL Raw'!X358</f>
        <v>12.83</v>
      </c>
      <c r="AH358">
        <f>'WHL Raw'!Y358</f>
        <v>13.45</v>
      </c>
      <c r="AI358">
        <f>'WHL Raw'!Z358</f>
        <v>48.69</v>
      </c>
      <c r="AJ358">
        <f>'WHL Raw'!AA358</f>
        <v>47.02</v>
      </c>
    </row>
    <row r="359" spans="1:36" x14ac:dyDescent="0.2">
      <c r="A359" t="str">
        <f>'WHL Raw'!B359</f>
        <v>Konrad Belcourt</v>
      </c>
      <c r="B359" t="s">
        <v>1750</v>
      </c>
      <c r="C359" t="str">
        <f>'WHL Raw'!C359</f>
        <v>D</v>
      </c>
      <c r="D359" t="str">
        <f t="shared" si="20"/>
        <v>D</v>
      </c>
      <c r="E359" t="str">
        <f>IF(ISNUMBER(SEARCH("/",'WHL Raw'!D359))=TRUE,"Multiple",'WHL Raw'!D359)</f>
        <v>Multiple</v>
      </c>
      <c r="F359" s="2">
        <f ca="1">ROUNDDOWN('WHL Raw'!E359+((TODAY()-42993)/365),0)</f>
        <v>18</v>
      </c>
      <c r="G359">
        <f>'WHL Raw'!F359</f>
        <v>40</v>
      </c>
      <c r="H359" s="1">
        <f>'WHL Raw'!R359</f>
        <v>11.59</v>
      </c>
      <c r="I359" s="1">
        <f>'WHL Raw'!Q359</f>
        <v>463.56</v>
      </c>
      <c r="J359">
        <f>'WHL Raw'!AD359</f>
        <v>17</v>
      </c>
      <c r="K359">
        <f>'WHL Raw'!AE359</f>
        <v>29</v>
      </c>
      <c r="L359" s="1">
        <f t="shared" si="21"/>
        <v>2.2003624126326691</v>
      </c>
      <c r="M359" s="1">
        <f t="shared" si="22"/>
        <v>3.753559409785141</v>
      </c>
      <c r="V359">
        <f>'WHL Raw'!J359</f>
        <v>1</v>
      </c>
      <c r="W359" s="1">
        <f t="shared" si="23"/>
        <v>0.12943308309603935</v>
      </c>
      <c r="AG359">
        <f>'WHL Raw'!X359</f>
        <v>13.46</v>
      </c>
      <c r="AH359">
        <f>'WHL Raw'!Y359</f>
        <v>13.06</v>
      </c>
      <c r="AI359">
        <f>'WHL Raw'!Z359</f>
        <v>50.17</v>
      </c>
      <c r="AJ359">
        <f>'WHL Raw'!AA359</f>
        <v>49.23</v>
      </c>
    </row>
    <row r="360" spans="1:36" x14ac:dyDescent="0.2">
      <c r="A360" t="str">
        <f>'WHL Raw'!B360</f>
        <v>Kristian Reichel</v>
      </c>
      <c r="B360" t="s">
        <v>1750</v>
      </c>
      <c r="C360" t="str">
        <f>'WHL Raw'!C360</f>
        <v>C</v>
      </c>
      <c r="D360" t="str">
        <f t="shared" si="20"/>
        <v>F</v>
      </c>
      <c r="E360" t="str">
        <f>IF(ISNUMBER(SEARCH("/",'WHL Raw'!D360))=TRUE,"Multiple",'WHL Raw'!D360)</f>
        <v>RD</v>
      </c>
      <c r="F360" s="2">
        <f ca="1">ROUNDDOWN('WHL Raw'!E360+((TODAY()-42993)/365),0)</f>
        <v>19</v>
      </c>
      <c r="G360">
        <f>'WHL Raw'!F360</f>
        <v>63</v>
      </c>
      <c r="H360" s="1">
        <f>'WHL Raw'!R360</f>
        <v>14.24</v>
      </c>
      <c r="I360" s="1">
        <f>'WHL Raw'!Q360</f>
        <v>897.39</v>
      </c>
      <c r="J360">
        <f>'WHL Raw'!AD360</f>
        <v>41</v>
      </c>
      <c r="K360">
        <f>'WHL Raw'!AE360</f>
        <v>39</v>
      </c>
      <c r="L360" s="1">
        <f t="shared" si="21"/>
        <v>2.741283054190486</v>
      </c>
      <c r="M360" s="1">
        <f t="shared" si="22"/>
        <v>2.6075619295958279</v>
      </c>
      <c r="V360">
        <f>'WHL Raw'!J360</f>
        <v>23</v>
      </c>
      <c r="W360" s="1">
        <f t="shared" si="23"/>
        <v>1.5377929328385651</v>
      </c>
      <c r="AG360">
        <f>'WHL Raw'!X360</f>
        <v>14.32</v>
      </c>
      <c r="AH360">
        <f>'WHL Raw'!Y360</f>
        <v>13.8</v>
      </c>
      <c r="AI360">
        <f>'WHL Raw'!Z360</f>
        <v>49.49</v>
      </c>
      <c r="AJ360">
        <f>'WHL Raw'!AA360</f>
        <v>48.02</v>
      </c>
    </row>
    <row r="361" spans="1:36" x14ac:dyDescent="0.2">
      <c r="A361" t="str">
        <f>'WHL Raw'!B361</f>
        <v>Kristians Rubins</v>
      </c>
      <c r="B361" t="s">
        <v>1750</v>
      </c>
      <c r="C361" t="str">
        <f>'WHL Raw'!C361</f>
        <v>D</v>
      </c>
      <c r="D361" t="str">
        <f t="shared" si="20"/>
        <v>D</v>
      </c>
      <c r="E361" t="str">
        <f>IF(ISNUMBER(SEARCH("/",'WHL Raw'!D361))=TRUE,"Multiple",'WHL Raw'!D361)</f>
        <v>MH</v>
      </c>
      <c r="F361" s="2">
        <f ca="1">ROUNDDOWN('WHL Raw'!E361+((TODAY()-42993)/365),0)</f>
        <v>20</v>
      </c>
      <c r="G361">
        <f>'WHL Raw'!F361</f>
        <v>60</v>
      </c>
      <c r="H361" s="1">
        <f>'WHL Raw'!R361</f>
        <v>15.84</v>
      </c>
      <c r="I361" s="1">
        <f>'WHL Raw'!Q361</f>
        <v>950.57</v>
      </c>
      <c r="J361">
        <f>'WHL Raw'!AD361</f>
        <v>48</v>
      </c>
      <c r="K361">
        <f>'WHL Raw'!AE361</f>
        <v>56</v>
      </c>
      <c r="L361" s="1">
        <f t="shared" si="21"/>
        <v>3.0297610907139925</v>
      </c>
      <c r="M361" s="1">
        <f t="shared" si="22"/>
        <v>3.5347212724996582</v>
      </c>
      <c r="V361">
        <f>'WHL Raw'!J361</f>
        <v>9</v>
      </c>
      <c r="W361" s="1">
        <f t="shared" si="23"/>
        <v>0.56808020450887364</v>
      </c>
      <c r="AG361">
        <f>'WHL Raw'!X361</f>
        <v>14.15</v>
      </c>
      <c r="AH361">
        <f>'WHL Raw'!Y361</f>
        <v>14.05</v>
      </c>
      <c r="AI361">
        <f>'WHL Raw'!Z361</f>
        <v>50.01</v>
      </c>
      <c r="AJ361">
        <f>'WHL Raw'!AA361</f>
        <v>50.85</v>
      </c>
    </row>
    <row r="362" spans="1:36" x14ac:dyDescent="0.2">
      <c r="A362" t="str">
        <f>'WHL Raw'!B362</f>
        <v>Krz Plummer</v>
      </c>
      <c r="B362" t="s">
        <v>1750</v>
      </c>
      <c r="C362" t="str">
        <f>'WHL Raw'!C362</f>
        <v>LW</v>
      </c>
      <c r="D362" t="str">
        <f t="shared" si="20"/>
        <v>F</v>
      </c>
      <c r="E362" t="str">
        <f>IF(ISNUMBER(SEARCH("/",'WHL Raw'!D362))=TRUE,"Multiple",'WHL Raw'!D362)</f>
        <v>VAN</v>
      </c>
      <c r="F362" s="2">
        <f ca="1">ROUNDDOWN('WHL Raw'!E362+((TODAY()-42993)/365),0)</f>
        <v>16</v>
      </c>
      <c r="G362">
        <f>'WHL Raw'!F362</f>
        <v>1</v>
      </c>
      <c r="H362" s="1">
        <f>'WHL Raw'!R362</f>
        <v>10.46</v>
      </c>
      <c r="I362" s="1">
        <f>'WHL Raw'!Q362</f>
        <v>10.46</v>
      </c>
      <c r="J362">
        <f>'WHL Raw'!AD362</f>
        <v>0</v>
      </c>
      <c r="K362">
        <f>'WHL Raw'!AE362</f>
        <v>1</v>
      </c>
      <c r="L362" s="1">
        <f t="shared" si="21"/>
        <v>0</v>
      </c>
      <c r="M362" s="1">
        <f t="shared" si="22"/>
        <v>5.736137667304015</v>
      </c>
      <c r="V362">
        <f>'WHL Raw'!J362</f>
        <v>0</v>
      </c>
      <c r="W362" s="1">
        <f t="shared" si="23"/>
        <v>0</v>
      </c>
      <c r="AG362">
        <f>'WHL Raw'!X362</f>
        <v>13.96</v>
      </c>
      <c r="AH362">
        <f>'WHL Raw'!Y362</f>
        <v>16.29</v>
      </c>
      <c r="AI362">
        <f>'WHL Raw'!Z362</f>
        <v>51.98</v>
      </c>
      <c r="AJ362">
        <f>'WHL Raw'!AA362</f>
        <v>53.6</v>
      </c>
    </row>
    <row r="363" spans="1:36" x14ac:dyDescent="0.2">
      <c r="A363" t="str">
        <f>'WHL Raw'!B363</f>
        <v>Kyle Crnkovic</v>
      </c>
      <c r="B363" t="s">
        <v>1750</v>
      </c>
      <c r="C363" t="str">
        <f>'WHL Raw'!C363</f>
        <v>LW</v>
      </c>
      <c r="D363" t="str">
        <f t="shared" si="20"/>
        <v>F</v>
      </c>
      <c r="E363" t="str">
        <f>IF(ISNUMBER(SEARCH("/",'WHL Raw'!D363))=TRUE,"Multiple",'WHL Raw'!D363)</f>
        <v>SAS</v>
      </c>
      <c r="F363" s="2">
        <f ca="1">ROUNDDOWN('WHL Raw'!E363+((TODAY()-42993)/365),0)</f>
        <v>16</v>
      </c>
      <c r="G363">
        <f>'WHL Raw'!F363</f>
        <v>3</v>
      </c>
      <c r="H363" s="1">
        <f>'WHL Raw'!R363</f>
        <v>6.78</v>
      </c>
      <c r="I363" s="1">
        <f>'WHL Raw'!Q363</f>
        <v>20.329999999999998</v>
      </c>
      <c r="J363">
        <f>'WHL Raw'!AD363</f>
        <v>0</v>
      </c>
      <c r="K363">
        <f>'WHL Raw'!AE363</f>
        <v>1</v>
      </c>
      <c r="L363" s="1">
        <f t="shared" si="21"/>
        <v>0</v>
      </c>
      <c r="M363" s="1">
        <f t="shared" si="22"/>
        <v>2.9513034923757995</v>
      </c>
      <c r="V363">
        <f>'WHL Raw'!J363</f>
        <v>0</v>
      </c>
      <c r="W363" s="1">
        <f t="shared" si="23"/>
        <v>0</v>
      </c>
      <c r="AG363">
        <f>'WHL Raw'!X363</f>
        <v>11.48</v>
      </c>
      <c r="AH363">
        <f>'WHL Raw'!Y363</f>
        <v>14.23</v>
      </c>
      <c r="AI363">
        <f>'WHL Raw'!Z363</f>
        <v>42.89</v>
      </c>
      <c r="AJ363">
        <f>'WHL Raw'!AA363</f>
        <v>45.51</v>
      </c>
    </row>
    <row r="364" spans="1:36" x14ac:dyDescent="0.2">
      <c r="A364" t="str">
        <f>'WHL Raw'!B364</f>
        <v>Kyle Crosbie</v>
      </c>
      <c r="B364" t="s">
        <v>1750</v>
      </c>
      <c r="C364" t="str">
        <f>'WHL Raw'!C364</f>
        <v>C</v>
      </c>
      <c r="D364" t="str">
        <f t="shared" si="20"/>
        <v>F</v>
      </c>
      <c r="E364" t="str">
        <f>IF(ISNUMBER(SEARCH("/",'WHL Raw'!D364))=TRUE,"Multiple",'WHL Raw'!D364)</f>
        <v>KEL</v>
      </c>
      <c r="F364" s="2">
        <f ca="1">ROUNDDOWN('WHL Raw'!E364+((TODAY()-42993)/365),0)</f>
        <v>17</v>
      </c>
      <c r="G364">
        <f>'WHL Raw'!F364</f>
        <v>1</v>
      </c>
      <c r="H364" s="1">
        <f>'WHL Raw'!R364</f>
        <v>0</v>
      </c>
      <c r="I364" s="1">
        <f>'WHL Raw'!Q364</f>
        <v>0</v>
      </c>
      <c r="J364">
        <f>'WHL Raw'!AD364</f>
        <v>0</v>
      </c>
      <c r="K364">
        <f>'WHL Raw'!AE364</f>
        <v>0</v>
      </c>
      <c r="L364" s="1" t="e">
        <f t="shared" si="21"/>
        <v>#DIV/0!</v>
      </c>
      <c r="M364" s="1" t="e">
        <f t="shared" si="22"/>
        <v>#DIV/0!</v>
      </c>
      <c r="V364">
        <f>'WHL Raw'!J364</f>
        <v>0</v>
      </c>
      <c r="W364" s="1" t="e">
        <f t="shared" si="23"/>
        <v>#DIV/0!</v>
      </c>
      <c r="AG364">
        <f>'WHL Raw'!X364</f>
        <v>0</v>
      </c>
      <c r="AH364">
        <f>'WHL Raw'!Y364</f>
        <v>0</v>
      </c>
      <c r="AI364">
        <f>'WHL Raw'!Z364</f>
        <v>0</v>
      </c>
      <c r="AJ364">
        <f>'WHL Raw'!AA364</f>
        <v>0</v>
      </c>
    </row>
    <row r="365" spans="1:36" x14ac:dyDescent="0.2">
      <c r="A365" t="str">
        <f>'WHL Raw'!B365</f>
        <v>Kyle Olson</v>
      </c>
      <c r="B365" t="s">
        <v>1750</v>
      </c>
      <c r="C365" t="str">
        <f>'WHL Raw'!C365</f>
        <v>C</v>
      </c>
      <c r="D365" t="str">
        <f t="shared" si="20"/>
        <v>F</v>
      </c>
      <c r="E365" t="str">
        <f>IF(ISNUMBER(SEARCH("/",'WHL Raw'!D365))=TRUE,"Multiple",'WHL Raw'!D365)</f>
        <v>TC</v>
      </c>
      <c r="F365" s="2">
        <f ca="1">ROUNDDOWN('WHL Raw'!E365+((TODAY()-42993)/365),0)</f>
        <v>19</v>
      </c>
      <c r="G365">
        <f>'WHL Raw'!F365</f>
        <v>36</v>
      </c>
      <c r="H365" s="1">
        <f>'WHL Raw'!R365</f>
        <v>12.44</v>
      </c>
      <c r="I365" s="1">
        <f>'WHL Raw'!Q365</f>
        <v>447.71</v>
      </c>
      <c r="J365">
        <f>'WHL Raw'!AD365</f>
        <v>20</v>
      </c>
      <c r="K365">
        <f>'WHL Raw'!AE365</f>
        <v>22</v>
      </c>
      <c r="L365" s="1">
        <f t="shared" si="21"/>
        <v>2.680306448370597</v>
      </c>
      <c r="M365" s="1">
        <f t="shared" si="22"/>
        <v>2.9483370932076571</v>
      </c>
      <c r="V365">
        <f>'WHL Raw'!J365</f>
        <v>4</v>
      </c>
      <c r="W365" s="1">
        <f t="shared" si="23"/>
        <v>0.53606128967411937</v>
      </c>
      <c r="AG365">
        <f>'WHL Raw'!X365</f>
        <v>14.68</v>
      </c>
      <c r="AH365">
        <f>'WHL Raw'!Y365</f>
        <v>13.94</v>
      </c>
      <c r="AI365">
        <f>'WHL Raw'!Z365</f>
        <v>50.06</v>
      </c>
      <c r="AJ365">
        <f>'WHL Raw'!AA365</f>
        <v>52.17</v>
      </c>
    </row>
    <row r="366" spans="1:36" x14ac:dyDescent="0.2">
      <c r="A366" t="str">
        <f>'WHL Raw'!B366</f>
        <v>Kyle Pow</v>
      </c>
      <c r="B366" t="s">
        <v>1750</v>
      </c>
      <c r="C366" t="str">
        <f>'WHL Raw'!C366</f>
        <v>D</v>
      </c>
      <c r="D366" t="str">
        <f t="shared" si="20"/>
        <v>D</v>
      </c>
      <c r="E366" t="str">
        <f>IF(ISNUMBER(SEARCH("/",'WHL Raw'!D366))=TRUE,"Multiple",'WHL Raw'!D366)</f>
        <v>KEL</v>
      </c>
      <c r="F366" s="2">
        <f ca="1">ROUNDDOWN('WHL Raw'!E366+((TODAY()-42993)/365),0)</f>
        <v>18</v>
      </c>
      <c r="G366">
        <f>'WHL Raw'!F366</f>
        <v>36</v>
      </c>
      <c r="H366" s="1">
        <f>'WHL Raw'!R366</f>
        <v>6.3</v>
      </c>
      <c r="I366" s="1">
        <f>'WHL Raw'!Q366</f>
        <v>226.74</v>
      </c>
      <c r="J366">
        <f>'WHL Raw'!AD366</f>
        <v>3</v>
      </c>
      <c r="K366">
        <f>'WHL Raw'!AE366</f>
        <v>5</v>
      </c>
      <c r="L366" s="1">
        <f t="shared" si="21"/>
        <v>0.79386080973802586</v>
      </c>
      <c r="M366" s="1">
        <f t="shared" si="22"/>
        <v>1.3231013495633765</v>
      </c>
      <c r="V366">
        <f>'WHL Raw'!J366</f>
        <v>2</v>
      </c>
      <c r="W366" s="1">
        <f t="shared" si="23"/>
        <v>0.52924053982535058</v>
      </c>
      <c r="AG366">
        <f>'WHL Raw'!X366</f>
        <v>11.52</v>
      </c>
      <c r="AH366">
        <f>'WHL Raw'!Y366</f>
        <v>12.55</v>
      </c>
      <c r="AI366">
        <f>'WHL Raw'!Z366</f>
        <v>43.74</v>
      </c>
      <c r="AJ366">
        <f>'WHL Raw'!AA366</f>
        <v>47.74</v>
      </c>
    </row>
    <row r="367" spans="1:36" x14ac:dyDescent="0.2">
      <c r="A367" t="str">
        <f>'WHL Raw'!B367</f>
        <v>Kyle Topping</v>
      </c>
      <c r="B367" t="s">
        <v>1750</v>
      </c>
      <c r="C367" t="str">
        <f>'WHL Raw'!C367</f>
        <v>C</v>
      </c>
      <c r="D367" t="str">
        <f t="shared" si="20"/>
        <v>F</v>
      </c>
      <c r="E367" t="str">
        <f>IF(ISNUMBER(SEARCH("/",'WHL Raw'!D367))=TRUE,"Multiple",'WHL Raw'!D367)</f>
        <v>KEL</v>
      </c>
      <c r="F367" s="2">
        <f ca="1">ROUNDDOWN('WHL Raw'!E367+((TODAY()-42993)/365),0)</f>
        <v>18</v>
      </c>
      <c r="G367">
        <f>'WHL Raw'!F367</f>
        <v>66</v>
      </c>
      <c r="H367" s="1">
        <f>'WHL Raw'!R367</f>
        <v>13.96</v>
      </c>
      <c r="I367" s="1">
        <f>'WHL Raw'!Q367</f>
        <v>921.45</v>
      </c>
      <c r="J367">
        <f>'WHL Raw'!AD367</f>
        <v>56</v>
      </c>
      <c r="K367">
        <f>'WHL Raw'!AE367</f>
        <v>37</v>
      </c>
      <c r="L367" s="1">
        <f t="shared" si="21"/>
        <v>3.646426827283086</v>
      </c>
      <c r="M367" s="1">
        <f t="shared" si="22"/>
        <v>2.4092462965977535</v>
      </c>
      <c r="V367">
        <f>'WHL Raw'!J367</f>
        <v>23</v>
      </c>
      <c r="W367" s="1">
        <f t="shared" si="23"/>
        <v>1.4976395897769819</v>
      </c>
      <c r="AG367">
        <f>'WHL Raw'!X367</f>
        <v>14.28</v>
      </c>
      <c r="AH367">
        <f>'WHL Raw'!Y367</f>
        <v>13.67</v>
      </c>
      <c r="AI367">
        <f>'WHL Raw'!Z367</f>
        <v>53.08</v>
      </c>
      <c r="AJ367">
        <f>'WHL Raw'!AA367</f>
        <v>49.81</v>
      </c>
    </row>
    <row r="368" spans="1:36" x14ac:dyDescent="0.2">
      <c r="A368" t="str">
        <f>'WHL Raw'!B368</f>
        <v>Kyle Walker</v>
      </c>
      <c r="B368" t="s">
        <v>1750</v>
      </c>
      <c r="C368" t="str">
        <f>'WHL Raw'!C368</f>
        <v>D</v>
      </c>
      <c r="D368" t="str">
        <f t="shared" si="20"/>
        <v>D</v>
      </c>
      <c r="E368" t="str">
        <f>IF(ISNUMBER(SEARCH("/",'WHL Raw'!D368))=TRUE,"Multiple",'WHL Raw'!D368)</f>
        <v>EVT</v>
      </c>
      <c r="F368" s="2">
        <f ca="1">ROUNDDOWN('WHL Raw'!E368+((TODAY()-42993)/365),0)</f>
        <v>17</v>
      </c>
      <c r="G368">
        <f>'WHL Raw'!F368</f>
        <v>50</v>
      </c>
      <c r="H368" s="1">
        <f>'WHL Raw'!R368</f>
        <v>13.21</v>
      </c>
      <c r="I368" s="1">
        <f>'WHL Raw'!Q368</f>
        <v>660.72</v>
      </c>
      <c r="J368">
        <f>'WHL Raw'!AD368</f>
        <v>30</v>
      </c>
      <c r="K368">
        <f>'WHL Raw'!AE368</f>
        <v>23</v>
      </c>
      <c r="L368" s="1">
        <f t="shared" si="21"/>
        <v>2.7243007628042135</v>
      </c>
      <c r="M368" s="1">
        <f t="shared" si="22"/>
        <v>2.0886305848165634</v>
      </c>
      <c r="V368">
        <f>'WHL Raw'!J368</f>
        <v>2</v>
      </c>
      <c r="W368" s="1">
        <f t="shared" si="23"/>
        <v>0.18162005085361421</v>
      </c>
      <c r="AG368">
        <f>'WHL Raw'!X368</f>
        <v>12.81</v>
      </c>
      <c r="AH368">
        <f>'WHL Raw'!Y368</f>
        <v>13.52</v>
      </c>
      <c r="AI368">
        <f>'WHL Raw'!Z368</f>
        <v>54.28</v>
      </c>
      <c r="AJ368">
        <f>'WHL Raw'!AA368</f>
        <v>51.47</v>
      </c>
    </row>
    <row r="369" spans="1:36" x14ac:dyDescent="0.2">
      <c r="A369" t="str">
        <f>'WHL Raw'!B369</f>
        <v>Kyle Yewchuk</v>
      </c>
      <c r="B369" t="s">
        <v>1750</v>
      </c>
      <c r="C369" t="str">
        <f>'WHL Raw'!C369</f>
        <v>D</v>
      </c>
      <c r="D369" t="str">
        <f t="shared" si="20"/>
        <v>D</v>
      </c>
      <c r="E369" t="str">
        <f>IF(ISNUMBER(SEARCH("/",'WHL Raw'!D369))=TRUE,"Multiple",'WHL Raw'!D369)</f>
        <v>LET</v>
      </c>
      <c r="F369" s="2">
        <f ca="1">ROUNDDOWN('WHL Raw'!E369+((TODAY()-42993)/365),0)</f>
        <v>20</v>
      </c>
      <c r="G369">
        <f>'WHL Raw'!F369</f>
        <v>8</v>
      </c>
      <c r="H369" s="1">
        <f>'WHL Raw'!R369</f>
        <v>12.63</v>
      </c>
      <c r="I369" s="1">
        <f>'WHL Raw'!Q369</f>
        <v>101</v>
      </c>
      <c r="J369">
        <f>'WHL Raw'!AD369</f>
        <v>3</v>
      </c>
      <c r="K369">
        <f>'WHL Raw'!AE369</f>
        <v>6</v>
      </c>
      <c r="L369" s="1">
        <f t="shared" si="21"/>
        <v>1.782178217821782</v>
      </c>
      <c r="M369" s="1">
        <f t="shared" si="22"/>
        <v>3.564356435643564</v>
      </c>
      <c r="V369">
        <f>'WHL Raw'!J369</f>
        <v>0</v>
      </c>
      <c r="W369" s="1">
        <f t="shared" si="23"/>
        <v>0</v>
      </c>
      <c r="AG369">
        <f>'WHL Raw'!X369</f>
        <v>13</v>
      </c>
      <c r="AH369">
        <f>'WHL Raw'!Y369</f>
        <v>13.86</v>
      </c>
      <c r="AI369">
        <f>'WHL Raw'!Z369</f>
        <v>49.57</v>
      </c>
      <c r="AJ369">
        <f>'WHL Raw'!AA369</f>
        <v>47.02</v>
      </c>
    </row>
    <row r="370" spans="1:36" x14ac:dyDescent="0.2">
      <c r="A370" t="str">
        <f>'WHL Raw'!B370</f>
        <v>Landon Fuller</v>
      </c>
      <c r="B370" t="s">
        <v>1750</v>
      </c>
      <c r="C370" t="str">
        <f>'WHL Raw'!C370</f>
        <v>D</v>
      </c>
      <c r="D370" t="str">
        <f t="shared" si="20"/>
        <v>D</v>
      </c>
      <c r="E370" t="str">
        <f>IF(ISNUMBER(SEARCH("/",'WHL Raw'!D370))=TRUE,"Multiple",'WHL Raw'!D370)</f>
        <v>TC</v>
      </c>
      <c r="F370" s="2">
        <f ca="1">ROUNDDOWN('WHL Raw'!E370+((TODAY()-42993)/365),0)</f>
        <v>18</v>
      </c>
      <c r="G370">
        <f>'WHL Raw'!F370</f>
        <v>8</v>
      </c>
      <c r="H370" s="1">
        <f>'WHL Raw'!R370</f>
        <v>11.94</v>
      </c>
      <c r="I370" s="1">
        <f>'WHL Raw'!Q370</f>
        <v>95.52</v>
      </c>
      <c r="J370">
        <f>'WHL Raw'!AD370</f>
        <v>5</v>
      </c>
      <c r="K370">
        <f>'WHL Raw'!AE370</f>
        <v>5</v>
      </c>
      <c r="L370" s="1">
        <f t="shared" si="21"/>
        <v>3.1407035175879399</v>
      </c>
      <c r="M370" s="1">
        <f t="shared" si="22"/>
        <v>3.1407035175879399</v>
      </c>
      <c r="V370">
        <f>'WHL Raw'!J370</f>
        <v>1</v>
      </c>
      <c r="W370" s="1">
        <f t="shared" si="23"/>
        <v>0.62814070351758799</v>
      </c>
      <c r="AG370">
        <f>'WHL Raw'!X370</f>
        <v>13.09</v>
      </c>
      <c r="AH370">
        <f>'WHL Raw'!Y370</f>
        <v>13.05</v>
      </c>
      <c r="AI370">
        <f>'WHL Raw'!Z370</f>
        <v>47.82</v>
      </c>
      <c r="AJ370">
        <f>'WHL Raw'!AA370</f>
        <v>51.51</v>
      </c>
    </row>
    <row r="371" spans="1:36" x14ac:dyDescent="0.2">
      <c r="A371" t="str">
        <f>'WHL Raw'!B371</f>
        <v>Lane Gilliss</v>
      </c>
      <c r="B371" t="s">
        <v>1750</v>
      </c>
      <c r="C371" t="str">
        <f>'WHL Raw'!C371</f>
        <v>LW</v>
      </c>
      <c r="D371" t="str">
        <f t="shared" si="20"/>
        <v>F</v>
      </c>
      <c r="E371" t="str">
        <f>IF(ISNUMBER(SEARCH("/",'WHL Raw'!D371))=TRUE,"Multiple",'WHL Raw'!D371)</f>
        <v>POR</v>
      </c>
      <c r="F371" s="2">
        <f ca="1">ROUNDDOWN('WHL Raw'!E371+((TODAY()-42993)/365),0)</f>
        <v>18</v>
      </c>
      <c r="G371">
        <f>'WHL Raw'!F371</f>
        <v>65</v>
      </c>
      <c r="H371" s="1">
        <f>'WHL Raw'!R371</f>
        <v>11</v>
      </c>
      <c r="I371" s="1">
        <f>'WHL Raw'!Q371</f>
        <v>714.75</v>
      </c>
      <c r="J371">
        <f>'WHL Raw'!AD371</f>
        <v>26</v>
      </c>
      <c r="K371">
        <f>'WHL Raw'!AE371</f>
        <v>34</v>
      </c>
      <c r="L371" s="1">
        <f t="shared" si="21"/>
        <v>2.1825813221406083</v>
      </c>
      <c r="M371" s="1">
        <f t="shared" si="22"/>
        <v>2.8541448058761802</v>
      </c>
      <c r="V371">
        <f>'WHL Raw'!J371</f>
        <v>18</v>
      </c>
      <c r="W371" s="1">
        <f t="shared" si="23"/>
        <v>1.5110178384050368</v>
      </c>
      <c r="AG371">
        <f>'WHL Raw'!X371</f>
        <v>13.03</v>
      </c>
      <c r="AH371">
        <f>'WHL Raw'!Y371</f>
        <v>13.3</v>
      </c>
      <c r="AI371">
        <f>'WHL Raw'!Z371</f>
        <v>52.64</v>
      </c>
      <c r="AJ371">
        <f>'WHL Raw'!AA371</f>
        <v>49.76</v>
      </c>
    </row>
    <row r="372" spans="1:36" x14ac:dyDescent="0.2">
      <c r="A372" t="str">
        <f>'WHL Raw'!B372</f>
        <v>Lane Zablocki</v>
      </c>
      <c r="B372" t="s">
        <v>1750</v>
      </c>
      <c r="C372" t="str">
        <f>'WHL Raw'!C372</f>
        <v>RW</v>
      </c>
      <c r="D372" t="str">
        <f t="shared" si="20"/>
        <v>F</v>
      </c>
      <c r="E372" t="str">
        <f>IF(ISNUMBER(SEARCH("/",'WHL Raw'!D372))=TRUE,"Multiple",'WHL Raw'!D372)</f>
        <v>Multiple</v>
      </c>
      <c r="F372" s="2">
        <f ca="1">ROUNDDOWN('WHL Raw'!E372+((TODAY()-42993)/365),0)</f>
        <v>19</v>
      </c>
      <c r="G372">
        <f>'WHL Raw'!F372</f>
        <v>65</v>
      </c>
      <c r="H372" s="1">
        <f>'WHL Raw'!R372</f>
        <v>12.78</v>
      </c>
      <c r="I372" s="1">
        <f>'WHL Raw'!Q372</f>
        <v>830.6</v>
      </c>
      <c r="J372">
        <f>'WHL Raw'!AD372</f>
        <v>33</v>
      </c>
      <c r="K372">
        <f>'WHL Raw'!AE372</f>
        <v>44</v>
      </c>
      <c r="L372" s="1">
        <f t="shared" si="21"/>
        <v>2.3838189260775344</v>
      </c>
      <c r="M372" s="1">
        <f t="shared" si="22"/>
        <v>3.1784252347700455</v>
      </c>
      <c r="V372">
        <f>'WHL Raw'!J372</f>
        <v>15</v>
      </c>
      <c r="W372" s="1">
        <f t="shared" si="23"/>
        <v>1.0835540573079701</v>
      </c>
      <c r="AG372">
        <f>'WHL Raw'!X372</f>
        <v>14.06</v>
      </c>
      <c r="AH372">
        <f>'WHL Raw'!Y372</f>
        <v>13.68</v>
      </c>
      <c r="AI372">
        <f>'WHL Raw'!Z372</f>
        <v>50.08</v>
      </c>
      <c r="AJ372">
        <f>'WHL Raw'!AA372</f>
        <v>49.29</v>
      </c>
    </row>
    <row r="373" spans="1:36" x14ac:dyDescent="0.2">
      <c r="A373" t="str">
        <f>'WHL Raw'!B373</f>
        <v>Layne Toder</v>
      </c>
      <c r="B373" t="s">
        <v>1750</v>
      </c>
      <c r="C373" t="str">
        <f>'WHL Raw'!C373</f>
        <v>D</v>
      </c>
      <c r="D373" t="str">
        <f t="shared" si="20"/>
        <v>D</v>
      </c>
      <c r="E373" t="str">
        <f>IF(ISNUMBER(SEARCH("/",'WHL Raw'!D373))=TRUE,"Multiple",'WHL Raw'!D373)</f>
        <v>CGY</v>
      </c>
      <c r="F373" s="2">
        <f ca="1">ROUNDDOWN('WHL Raw'!E373+((TODAY()-42993)/365),0)</f>
        <v>18</v>
      </c>
      <c r="G373">
        <f>'WHL Raw'!F373</f>
        <v>70</v>
      </c>
      <c r="H373" s="1">
        <f>'WHL Raw'!R373</f>
        <v>12.6</v>
      </c>
      <c r="I373" s="1">
        <f>'WHL Raw'!Q373</f>
        <v>882.34</v>
      </c>
      <c r="J373">
        <f>'WHL Raw'!AD373</f>
        <v>31</v>
      </c>
      <c r="K373">
        <f>'WHL Raw'!AE373</f>
        <v>54</v>
      </c>
      <c r="L373" s="1">
        <f t="shared" si="21"/>
        <v>2.1080309177867944</v>
      </c>
      <c r="M373" s="1">
        <f t="shared" si="22"/>
        <v>3.6720538567898995</v>
      </c>
      <c r="V373">
        <f>'WHL Raw'!J373</f>
        <v>4</v>
      </c>
      <c r="W373" s="1">
        <f t="shared" si="23"/>
        <v>0.27200398939184439</v>
      </c>
      <c r="AG373">
        <f>'WHL Raw'!X373</f>
        <v>12.52</v>
      </c>
      <c r="AH373">
        <f>'WHL Raw'!Y373</f>
        <v>13.81</v>
      </c>
      <c r="AI373">
        <f>'WHL Raw'!Z373</f>
        <v>45.19</v>
      </c>
      <c r="AJ373">
        <f>'WHL Raw'!AA373</f>
        <v>49.65</v>
      </c>
    </row>
    <row r="374" spans="1:36" x14ac:dyDescent="0.2">
      <c r="A374" t="str">
        <f>'WHL Raw'!B374</f>
        <v>Leif Mattson</v>
      </c>
      <c r="B374" t="s">
        <v>1750</v>
      </c>
      <c r="C374" t="str">
        <f>'WHL Raw'!C374</f>
        <v>RW</v>
      </c>
      <c r="D374" t="str">
        <f t="shared" si="20"/>
        <v>F</v>
      </c>
      <c r="E374" t="str">
        <f>IF(ISNUMBER(SEARCH("/",'WHL Raw'!D374))=TRUE,"Multiple",'WHL Raw'!D374)</f>
        <v>KEL</v>
      </c>
      <c r="F374" s="2">
        <f ca="1">ROUNDDOWN('WHL Raw'!E374+((TODAY()-42993)/365),0)</f>
        <v>18</v>
      </c>
      <c r="G374">
        <f>'WHL Raw'!F374</f>
        <v>63</v>
      </c>
      <c r="H374" s="1">
        <f>'WHL Raw'!R374</f>
        <v>14.3</v>
      </c>
      <c r="I374" s="1">
        <f>'WHL Raw'!Q374</f>
        <v>900.99</v>
      </c>
      <c r="J374">
        <f>'WHL Raw'!AD374</f>
        <v>52</v>
      </c>
      <c r="K374">
        <f>'WHL Raw'!AE374</f>
        <v>40</v>
      </c>
      <c r="L374" s="1">
        <f t="shared" si="21"/>
        <v>3.4628575233909369</v>
      </c>
      <c r="M374" s="1">
        <f t="shared" si="22"/>
        <v>2.6637365564545665</v>
      </c>
      <c r="V374">
        <f>'WHL Raw'!J374</f>
        <v>30</v>
      </c>
      <c r="W374" s="1">
        <f t="shared" si="23"/>
        <v>1.997802417340925</v>
      </c>
      <c r="AG374">
        <f>'WHL Raw'!X374</f>
        <v>14.06</v>
      </c>
      <c r="AH374">
        <f>'WHL Raw'!Y374</f>
        <v>13.71</v>
      </c>
      <c r="AI374">
        <f>'WHL Raw'!Z374</f>
        <v>50.82</v>
      </c>
      <c r="AJ374">
        <f>'WHL Raw'!AA374</f>
        <v>50.51</v>
      </c>
    </row>
    <row r="375" spans="1:36" x14ac:dyDescent="0.2">
      <c r="A375" t="str">
        <f>'WHL Raw'!B375</f>
        <v>Liam Belcourt</v>
      </c>
      <c r="B375" t="s">
        <v>1750</v>
      </c>
      <c r="C375" t="str">
        <f>'WHL Raw'!C375</f>
        <v>LD</v>
      </c>
      <c r="D375" t="str">
        <f t="shared" si="20"/>
        <v>F</v>
      </c>
      <c r="E375" t="str">
        <f>IF(ISNUMBER(SEARCH("/",'WHL Raw'!D375))=TRUE,"Multiple",'WHL Raw'!D375)</f>
        <v>TC</v>
      </c>
      <c r="F375" s="2">
        <f ca="1">ROUNDDOWN('WHL Raw'!E375+((TODAY()-42993)/365),0)</f>
        <v>17</v>
      </c>
      <c r="G375">
        <f>'WHL Raw'!F375</f>
        <v>16</v>
      </c>
      <c r="H375" s="1">
        <f>'WHL Raw'!R375</f>
        <v>7.34</v>
      </c>
      <c r="I375" s="1">
        <f>'WHL Raw'!Q375</f>
        <v>117.4</v>
      </c>
      <c r="J375">
        <f>'WHL Raw'!AD375</f>
        <v>3</v>
      </c>
      <c r="K375">
        <f>'WHL Raw'!AE375</f>
        <v>3</v>
      </c>
      <c r="L375" s="1">
        <f t="shared" si="21"/>
        <v>1.5332197614991481</v>
      </c>
      <c r="M375" s="1">
        <f t="shared" si="22"/>
        <v>1.5332197614991481</v>
      </c>
      <c r="V375">
        <f>'WHL Raw'!J375</f>
        <v>0</v>
      </c>
      <c r="W375" s="1">
        <f t="shared" si="23"/>
        <v>0</v>
      </c>
      <c r="AG375">
        <f>'WHL Raw'!X375</f>
        <v>12.84</v>
      </c>
      <c r="AH375">
        <f>'WHL Raw'!Y375</f>
        <v>13.38</v>
      </c>
      <c r="AI375">
        <f>'WHL Raw'!Z375</f>
        <v>51.87</v>
      </c>
      <c r="AJ375">
        <f>'WHL Raw'!AA375</f>
        <v>50.98</v>
      </c>
    </row>
    <row r="376" spans="1:36" x14ac:dyDescent="0.2">
      <c r="A376" t="str">
        <f>'WHL Raw'!B376</f>
        <v>Liam Keeler</v>
      </c>
      <c r="B376" t="s">
        <v>1750</v>
      </c>
      <c r="C376" t="str">
        <f>'WHL Raw'!C376</f>
        <v>C</v>
      </c>
      <c r="D376" t="str">
        <f t="shared" si="20"/>
        <v>F</v>
      </c>
      <c r="E376" t="str">
        <f>IF(ISNUMBER(SEARCH("/",'WHL Raw'!D376))=TRUE,"Multiple",'WHL Raw'!D376)</f>
        <v>EDM</v>
      </c>
      <c r="F376" s="2">
        <f ca="1">ROUNDDOWN('WHL Raw'!E376+((TODAY()-42993)/365),0)</f>
        <v>17</v>
      </c>
      <c r="G376">
        <f>'WHL Raw'!F376</f>
        <v>60</v>
      </c>
      <c r="H376" s="1">
        <f>'WHL Raw'!R376</f>
        <v>11.07</v>
      </c>
      <c r="I376" s="1">
        <f>'WHL Raw'!Q376</f>
        <v>664.42</v>
      </c>
      <c r="J376">
        <f>'WHL Raw'!AD376</f>
        <v>19</v>
      </c>
      <c r="K376">
        <f>'WHL Raw'!AE376</f>
        <v>37</v>
      </c>
      <c r="L376" s="1">
        <f t="shared" si="21"/>
        <v>1.715782185966708</v>
      </c>
      <c r="M376" s="1">
        <f t="shared" si="22"/>
        <v>3.3412600463562208</v>
      </c>
      <c r="V376">
        <f>'WHL Raw'!J376</f>
        <v>6</v>
      </c>
      <c r="W376" s="1">
        <f t="shared" si="23"/>
        <v>0.54182595346317097</v>
      </c>
      <c r="AG376">
        <f>'WHL Raw'!X376</f>
        <v>13</v>
      </c>
      <c r="AH376">
        <f>'WHL Raw'!Y376</f>
        <v>13.61</v>
      </c>
      <c r="AI376">
        <f>'WHL Raw'!Z376</f>
        <v>39.04</v>
      </c>
      <c r="AJ376">
        <f>'WHL Raw'!AA376</f>
        <v>50.73</v>
      </c>
    </row>
    <row r="377" spans="1:36" x14ac:dyDescent="0.2">
      <c r="A377" t="str">
        <f>'WHL Raw'!B377</f>
        <v>Liam Kindree</v>
      </c>
      <c r="B377" t="s">
        <v>1750</v>
      </c>
      <c r="C377" t="str">
        <f>'WHL Raw'!C377</f>
        <v>RW</v>
      </c>
      <c r="D377" t="str">
        <f t="shared" si="20"/>
        <v>F</v>
      </c>
      <c r="E377" t="str">
        <f>IF(ISNUMBER(SEARCH("/",'WHL Raw'!D377))=TRUE,"Multiple",'WHL Raw'!D377)</f>
        <v>KEL</v>
      </c>
      <c r="F377" s="2">
        <f ca="1">ROUNDDOWN('WHL Raw'!E377+((TODAY()-42993)/365),0)</f>
        <v>18</v>
      </c>
      <c r="G377">
        <f>'WHL Raw'!F377</f>
        <v>50</v>
      </c>
      <c r="H377" s="1">
        <f>'WHL Raw'!R377</f>
        <v>11.66</v>
      </c>
      <c r="I377" s="1">
        <f>'WHL Raw'!Q377</f>
        <v>582.80999999999995</v>
      </c>
      <c r="J377">
        <f>'WHL Raw'!AD377</f>
        <v>28</v>
      </c>
      <c r="K377">
        <f>'WHL Raw'!AE377</f>
        <v>27</v>
      </c>
      <c r="L377" s="1">
        <f t="shared" si="21"/>
        <v>2.8825860915221084</v>
      </c>
      <c r="M377" s="1">
        <f t="shared" si="22"/>
        <v>2.7796365882534619</v>
      </c>
      <c r="V377">
        <f>'WHL Raw'!J377</f>
        <v>13</v>
      </c>
      <c r="W377" s="1">
        <f t="shared" si="23"/>
        <v>1.3383435424924077</v>
      </c>
      <c r="AG377">
        <f>'WHL Raw'!X377</f>
        <v>14.68</v>
      </c>
      <c r="AH377">
        <f>'WHL Raw'!Y377</f>
        <v>13.67</v>
      </c>
      <c r="AI377">
        <f>'WHL Raw'!Z377</f>
        <v>51.66</v>
      </c>
      <c r="AJ377">
        <f>'WHL Raw'!AA377</f>
        <v>49.39</v>
      </c>
    </row>
    <row r="378" spans="1:36" x14ac:dyDescent="0.2">
      <c r="A378" t="str">
        <f>'WHL Raw'!B378</f>
        <v>Liam Ryan</v>
      </c>
      <c r="B378" t="s">
        <v>1750</v>
      </c>
      <c r="C378" t="str">
        <f>'WHL Raw'!C378</f>
        <v>C</v>
      </c>
      <c r="D378" t="str">
        <f t="shared" si="20"/>
        <v>F</v>
      </c>
      <c r="E378" t="str">
        <f>IF(ISNUMBER(SEARCH("/",'WHL Raw'!D378))=TRUE,"Multiple",'WHL Raw'!D378)</f>
        <v>PG</v>
      </c>
      <c r="F378" s="2">
        <f ca="1">ROUNDDOWN('WHL Raw'!E378+((TODAY()-42993)/365),0)</f>
        <v>18</v>
      </c>
      <c r="G378">
        <f>'WHL Raw'!F378</f>
        <v>34</v>
      </c>
      <c r="H378" s="1">
        <f>'WHL Raw'!R378</f>
        <v>8.1999999999999993</v>
      </c>
      <c r="I378" s="1">
        <f>'WHL Raw'!Q378</f>
        <v>278.87</v>
      </c>
      <c r="J378">
        <f>'WHL Raw'!AD378</f>
        <v>7</v>
      </c>
      <c r="K378">
        <f>'WHL Raw'!AE378</f>
        <v>10</v>
      </c>
      <c r="L378" s="1">
        <f t="shared" si="21"/>
        <v>1.5060781009072328</v>
      </c>
      <c r="M378" s="1">
        <f t="shared" si="22"/>
        <v>2.1515401441531896</v>
      </c>
      <c r="V378">
        <f>'WHL Raw'!J378</f>
        <v>5</v>
      </c>
      <c r="W378" s="1">
        <f t="shared" si="23"/>
        <v>1.0757700720765948</v>
      </c>
      <c r="AG378">
        <f>'WHL Raw'!X378</f>
        <v>12.08</v>
      </c>
      <c r="AH378">
        <f>'WHL Raw'!Y378</f>
        <v>12.01</v>
      </c>
      <c r="AI378">
        <f>'WHL Raw'!Z378</f>
        <v>41.91</v>
      </c>
      <c r="AJ378">
        <f>'WHL Raw'!AA378</f>
        <v>47.52</v>
      </c>
    </row>
    <row r="379" spans="1:36" x14ac:dyDescent="0.2">
      <c r="A379" t="str">
        <f>'WHL Raw'!B379</f>
        <v>Liam Schioler</v>
      </c>
      <c r="B379" t="s">
        <v>1750</v>
      </c>
      <c r="C379" t="str">
        <f>'WHL Raw'!C379</f>
        <v>D</v>
      </c>
      <c r="D379" t="str">
        <f t="shared" si="20"/>
        <v>D</v>
      </c>
      <c r="E379" t="str">
        <f>IF(ISNUMBER(SEARCH("/",'WHL Raw'!D379))=TRUE,"Multiple",'WHL Raw'!D379)</f>
        <v>REG</v>
      </c>
      <c r="F379" s="2">
        <f ca="1">ROUNDDOWN('WHL Raw'!E379+((TODAY()-42993)/365),0)</f>
        <v>20</v>
      </c>
      <c r="G379">
        <f>'WHL Raw'!F379</f>
        <v>65</v>
      </c>
      <c r="H379" s="1">
        <f>'WHL Raw'!R379</f>
        <v>12.92</v>
      </c>
      <c r="I379" s="1">
        <f>'WHL Raw'!Q379</f>
        <v>839.7</v>
      </c>
      <c r="J379">
        <f>'WHL Raw'!AD379</f>
        <v>32</v>
      </c>
      <c r="K379">
        <f>'WHL Raw'!AE379</f>
        <v>38</v>
      </c>
      <c r="L379" s="1">
        <f t="shared" si="21"/>
        <v>2.2865309038942478</v>
      </c>
      <c r="M379" s="1">
        <f t="shared" si="22"/>
        <v>2.7152554483744193</v>
      </c>
      <c r="V379">
        <f>'WHL Raw'!J379</f>
        <v>5</v>
      </c>
      <c r="W379" s="1">
        <f t="shared" si="23"/>
        <v>0.35727045373347627</v>
      </c>
      <c r="AG379">
        <f>'WHL Raw'!X379</f>
        <v>13.32</v>
      </c>
      <c r="AH379">
        <f>'WHL Raw'!Y379</f>
        <v>13.7</v>
      </c>
      <c r="AI379">
        <f>'WHL Raw'!Z379</f>
        <v>50.37</v>
      </c>
      <c r="AJ379">
        <f>'WHL Raw'!AA379</f>
        <v>48.89</v>
      </c>
    </row>
    <row r="380" spans="1:36" x14ac:dyDescent="0.2">
      <c r="A380" t="str">
        <f>'WHL Raw'!B380</f>
        <v>Libor Hajek</v>
      </c>
      <c r="B380" t="s">
        <v>1750</v>
      </c>
      <c r="C380" t="str">
        <f>'WHL Raw'!C380</f>
        <v>D</v>
      </c>
      <c r="D380" t="str">
        <f t="shared" si="20"/>
        <v>D</v>
      </c>
      <c r="E380" t="str">
        <f>IF(ISNUMBER(SEARCH("/",'WHL Raw'!D380))=TRUE,"Multiple",'WHL Raw'!D380)</f>
        <v>Multiple</v>
      </c>
      <c r="F380" s="2">
        <f ca="1">ROUNDDOWN('WHL Raw'!E380+((TODAY()-42993)/365),0)</f>
        <v>20</v>
      </c>
      <c r="G380">
        <f>'WHL Raw'!F380</f>
        <v>58</v>
      </c>
      <c r="H380" s="1">
        <f>'WHL Raw'!R380</f>
        <v>17.29</v>
      </c>
      <c r="I380" s="1">
        <f>'WHL Raw'!Q380</f>
        <v>1002.81</v>
      </c>
      <c r="J380">
        <f>'WHL Raw'!AD380</f>
        <v>52</v>
      </c>
      <c r="K380">
        <f>'WHL Raw'!AE380</f>
        <v>54</v>
      </c>
      <c r="L380" s="1">
        <f t="shared" si="21"/>
        <v>3.1112573667992942</v>
      </c>
      <c r="M380" s="1">
        <f t="shared" si="22"/>
        <v>3.23092111167619</v>
      </c>
      <c r="V380">
        <f>'WHL Raw'!J380</f>
        <v>16</v>
      </c>
      <c r="W380" s="1">
        <f t="shared" si="23"/>
        <v>0.95730995901516736</v>
      </c>
      <c r="AG380">
        <f>'WHL Raw'!X380</f>
        <v>13.76</v>
      </c>
      <c r="AH380">
        <f>'WHL Raw'!Y380</f>
        <v>14.46</v>
      </c>
      <c r="AI380">
        <f>'WHL Raw'!Z380</f>
        <v>50.18</v>
      </c>
      <c r="AJ380">
        <f>'WHL Raw'!AA380</f>
        <v>54.19</v>
      </c>
    </row>
    <row r="381" spans="1:36" x14ac:dyDescent="0.2">
      <c r="A381" t="str">
        <f>'WHL Raw'!B381</f>
        <v>Libor Zabransky</v>
      </c>
      <c r="B381" t="s">
        <v>1750</v>
      </c>
      <c r="C381" t="str">
        <f>'WHL Raw'!C381</f>
        <v>D</v>
      </c>
      <c r="D381" t="str">
        <f t="shared" si="20"/>
        <v>D</v>
      </c>
      <c r="E381" t="str">
        <f>IF(ISNUMBER(SEARCH("/",'WHL Raw'!D381))=TRUE,"Multiple",'WHL Raw'!D381)</f>
        <v>KEL</v>
      </c>
      <c r="F381" s="2">
        <f ca="1">ROUNDDOWN('WHL Raw'!E381+((TODAY()-42993)/365),0)</f>
        <v>17</v>
      </c>
      <c r="G381">
        <f>'WHL Raw'!F381</f>
        <v>72</v>
      </c>
      <c r="H381" s="1">
        <f>'WHL Raw'!R381</f>
        <v>12.44</v>
      </c>
      <c r="I381" s="1">
        <f>'WHL Raw'!Q381</f>
        <v>895.71</v>
      </c>
      <c r="J381">
        <f>'WHL Raw'!AD381</f>
        <v>46</v>
      </c>
      <c r="K381">
        <f>'WHL Raw'!AE381</f>
        <v>41</v>
      </c>
      <c r="L381" s="1">
        <f t="shared" si="21"/>
        <v>3.0813544562414172</v>
      </c>
      <c r="M381" s="1">
        <f t="shared" si="22"/>
        <v>2.7464246240412629</v>
      </c>
      <c r="V381">
        <f>'WHL Raw'!J381</f>
        <v>5</v>
      </c>
      <c r="W381" s="1">
        <f t="shared" si="23"/>
        <v>0.33492983220015404</v>
      </c>
      <c r="AG381">
        <f>'WHL Raw'!X381</f>
        <v>13.87</v>
      </c>
      <c r="AH381">
        <f>'WHL Raw'!Y381</f>
        <v>13.44</v>
      </c>
      <c r="AI381">
        <f>'WHL Raw'!Z381</f>
        <v>52.05</v>
      </c>
      <c r="AJ381">
        <f>'WHL Raw'!AA381</f>
        <v>49.02</v>
      </c>
    </row>
    <row r="382" spans="1:36" x14ac:dyDescent="0.2">
      <c r="A382" t="str">
        <f>'WHL Raw'!B382</f>
        <v>Linden McCorrister</v>
      </c>
      <c r="B382" t="s">
        <v>1750</v>
      </c>
      <c r="C382" t="str">
        <f>'WHL Raw'!C382</f>
        <v>LW</v>
      </c>
      <c r="D382" t="str">
        <f t="shared" si="20"/>
        <v>F</v>
      </c>
      <c r="E382" t="str">
        <f>IF(ISNUMBER(SEARCH("/",'WHL Raw'!D382))=TRUE,"Multiple",'WHL Raw'!D382)</f>
        <v>BDN</v>
      </c>
      <c r="F382" s="2">
        <f ca="1">ROUNDDOWN('WHL Raw'!E382+((TODAY()-42993)/365),0)</f>
        <v>20</v>
      </c>
      <c r="G382">
        <f>'WHL Raw'!F382</f>
        <v>59</v>
      </c>
      <c r="H382" s="1">
        <f>'WHL Raw'!R382</f>
        <v>13.39</v>
      </c>
      <c r="I382" s="1">
        <f>'WHL Raw'!Q382</f>
        <v>790.25</v>
      </c>
      <c r="J382">
        <f>'WHL Raw'!AD382</f>
        <v>38</v>
      </c>
      <c r="K382">
        <f>'WHL Raw'!AE382</f>
        <v>41</v>
      </c>
      <c r="L382" s="1">
        <f t="shared" si="21"/>
        <v>2.8851629231255931</v>
      </c>
      <c r="M382" s="1">
        <f t="shared" si="22"/>
        <v>3.1129389433723507</v>
      </c>
      <c r="V382">
        <f>'WHL Raw'!J382</f>
        <v>22</v>
      </c>
      <c r="W382" s="1">
        <f t="shared" si="23"/>
        <v>1.6703574818095539</v>
      </c>
      <c r="AG382">
        <f>'WHL Raw'!X382</f>
        <v>14.02</v>
      </c>
      <c r="AH382">
        <f>'WHL Raw'!Y382</f>
        <v>13.86</v>
      </c>
      <c r="AI382">
        <f>'WHL Raw'!Z382</f>
        <v>51.7</v>
      </c>
      <c r="AJ382">
        <f>'WHL Raw'!AA382</f>
        <v>51.93</v>
      </c>
    </row>
    <row r="383" spans="1:36" x14ac:dyDescent="0.2">
      <c r="A383" t="str">
        <f>'WHL Raw'!B383</f>
        <v>Linus Nassen</v>
      </c>
      <c r="B383" t="s">
        <v>1750</v>
      </c>
      <c r="C383" t="str">
        <f>'WHL Raw'!C383</f>
        <v>D</v>
      </c>
      <c r="D383" t="str">
        <f t="shared" si="20"/>
        <v>D</v>
      </c>
      <c r="E383" t="str">
        <f>IF(ISNUMBER(SEARCH("/",'WHL Raw'!D383))=TRUE,"Multiple",'WHL Raw'!D383)</f>
        <v>MH</v>
      </c>
      <c r="F383" s="2">
        <f ca="1">ROUNDDOWN('WHL Raw'!E383+((TODAY()-42993)/365),0)</f>
        <v>20</v>
      </c>
      <c r="G383">
        <f>'WHL Raw'!F383</f>
        <v>44</v>
      </c>
      <c r="H383" s="1">
        <f>'WHL Raw'!R383</f>
        <v>16.54</v>
      </c>
      <c r="I383" s="1">
        <f>'WHL Raw'!Q383</f>
        <v>727.59</v>
      </c>
      <c r="J383">
        <f>'WHL Raw'!AD383</f>
        <v>40</v>
      </c>
      <c r="K383">
        <f>'WHL Raw'!AE383</f>
        <v>44</v>
      </c>
      <c r="L383" s="1">
        <f t="shared" si="21"/>
        <v>3.2985610027625443</v>
      </c>
      <c r="M383" s="1">
        <f t="shared" si="22"/>
        <v>3.6284171030387991</v>
      </c>
      <c r="V383">
        <f>'WHL Raw'!J383</f>
        <v>2</v>
      </c>
      <c r="W383" s="1">
        <f t="shared" si="23"/>
        <v>0.16492805013812725</v>
      </c>
      <c r="AG383">
        <f>'WHL Raw'!X383</f>
        <v>14.29</v>
      </c>
      <c r="AH383">
        <f>'WHL Raw'!Y383</f>
        <v>13.98</v>
      </c>
      <c r="AI383">
        <f>'WHL Raw'!Z383</f>
        <v>50.57</v>
      </c>
      <c r="AJ383">
        <f>'WHL Raw'!AA383</f>
        <v>48.89</v>
      </c>
    </row>
    <row r="384" spans="1:36" x14ac:dyDescent="0.2">
      <c r="A384" t="str">
        <f>'WHL Raw'!B384</f>
        <v>Loeden Schaufler</v>
      </c>
      <c r="B384" t="s">
        <v>1750</v>
      </c>
      <c r="C384" t="str">
        <f>'WHL Raw'!C384</f>
        <v>D</v>
      </c>
      <c r="D384" t="str">
        <f t="shared" si="20"/>
        <v>D</v>
      </c>
      <c r="E384" t="str">
        <f>IF(ISNUMBER(SEARCH("/",'WHL Raw'!D384))=TRUE,"Multiple",'WHL Raw'!D384)</f>
        <v>KTN</v>
      </c>
      <c r="F384" s="2">
        <f ca="1">ROUNDDOWN('WHL Raw'!E384+((TODAY()-42993)/365),0)</f>
        <v>18</v>
      </c>
      <c r="G384">
        <f>'WHL Raw'!F384</f>
        <v>32</v>
      </c>
      <c r="H384" s="1">
        <f>'WHL Raw'!R384</f>
        <v>12.41</v>
      </c>
      <c r="I384" s="1">
        <f>'WHL Raw'!Q384</f>
        <v>397.26</v>
      </c>
      <c r="J384">
        <f>'WHL Raw'!AD384</f>
        <v>18</v>
      </c>
      <c r="K384">
        <f>'WHL Raw'!AE384</f>
        <v>17</v>
      </c>
      <c r="L384" s="1">
        <f t="shared" si="21"/>
        <v>2.7186225645672861</v>
      </c>
      <c r="M384" s="1">
        <f t="shared" si="22"/>
        <v>2.5675879776468813</v>
      </c>
      <c r="V384">
        <f>'WHL Raw'!J384</f>
        <v>4</v>
      </c>
      <c r="W384" s="1">
        <f t="shared" si="23"/>
        <v>0.60413834768161911</v>
      </c>
      <c r="AG384">
        <f>'WHL Raw'!X384</f>
        <v>12.68</v>
      </c>
      <c r="AH384">
        <f>'WHL Raw'!Y384</f>
        <v>13.21</v>
      </c>
      <c r="AI384">
        <f>'WHL Raw'!Z384</f>
        <v>42.87</v>
      </c>
      <c r="AJ384">
        <f>'WHL Raw'!AA384</f>
        <v>47.99</v>
      </c>
    </row>
    <row r="385" spans="1:36" x14ac:dyDescent="0.2">
      <c r="A385" t="str">
        <f>'WHL Raw'!B385</f>
        <v>Logan Barlage</v>
      </c>
      <c r="B385" t="s">
        <v>1750</v>
      </c>
      <c r="C385" t="str">
        <f>'WHL Raw'!C385</f>
        <v>C</v>
      </c>
      <c r="D385" t="str">
        <f t="shared" si="20"/>
        <v>F</v>
      </c>
      <c r="E385" t="str">
        <f>IF(ISNUMBER(SEARCH("/",'WHL Raw'!D385))=TRUE,"Multiple",'WHL Raw'!D385)</f>
        <v>Multiple</v>
      </c>
      <c r="F385" s="2">
        <f ca="1">ROUNDDOWN('WHL Raw'!E385+((TODAY()-42993)/365),0)</f>
        <v>17</v>
      </c>
      <c r="G385">
        <f>'WHL Raw'!F385</f>
        <v>71</v>
      </c>
      <c r="H385" s="1">
        <f>'WHL Raw'!R385</f>
        <v>11.03</v>
      </c>
      <c r="I385" s="1">
        <f>'WHL Raw'!Q385</f>
        <v>783.35</v>
      </c>
      <c r="J385">
        <f>'WHL Raw'!AD385</f>
        <v>35</v>
      </c>
      <c r="K385">
        <f>'WHL Raw'!AE385</f>
        <v>31</v>
      </c>
      <c r="L385" s="1">
        <f t="shared" si="21"/>
        <v>2.6807940256590284</v>
      </c>
      <c r="M385" s="1">
        <f t="shared" si="22"/>
        <v>2.3744175655837112</v>
      </c>
      <c r="V385">
        <f>'WHL Raw'!J385</f>
        <v>12</v>
      </c>
      <c r="W385" s="1">
        <f t="shared" si="23"/>
        <v>0.91912938022595259</v>
      </c>
      <c r="AG385">
        <f>'WHL Raw'!X385</f>
        <v>13.11</v>
      </c>
      <c r="AH385">
        <f>'WHL Raw'!Y385</f>
        <v>13.6</v>
      </c>
      <c r="AI385">
        <f>'WHL Raw'!Z385</f>
        <v>50.39</v>
      </c>
      <c r="AJ385">
        <f>'WHL Raw'!AA385</f>
        <v>48.98</v>
      </c>
    </row>
    <row r="386" spans="1:36" x14ac:dyDescent="0.2">
      <c r="A386" t="str">
        <f>'WHL Raw'!B386</f>
        <v>Logan Christensen</v>
      </c>
      <c r="B386" t="s">
        <v>1750</v>
      </c>
      <c r="C386" t="str">
        <f>'WHL Raw'!C386</f>
        <v>C</v>
      </c>
      <c r="D386" t="str">
        <f t="shared" si="20"/>
        <v>F</v>
      </c>
      <c r="E386" t="str">
        <f>IF(ISNUMBER(SEARCH("/",'WHL Raw'!D386))=TRUE,"Multiple",'WHL Raw'!D386)</f>
        <v>SAS</v>
      </c>
      <c r="F386" s="2">
        <f ca="1">ROUNDDOWN('WHL Raw'!E386+((TODAY()-42993)/365),0)</f>
        <v>19</v>
      </c>
      <c r="G386">
        <f>'WHL Raw'!F386</f>
        <v>51</v>
      </c>
      <c r="H386" s="1">
        <f>'WHL Raw'!R386</f>
        <v>11.26</v>
      </c>
      <c r="I386" s="1">
        <f>'WHL Raw'!Q386</f>
        <v>574.34</v>
      </c>
      <c r="J386">
        <f>'WHL Raw'!AD386</f>
        <v>18</v>
      </c>
      <c r="K386">
        <f>'WHL Raw'!AE386</f>
        <v>35</v>
      </c>
      <c r="L386" s="1">
        <f t="shared" si="21"/>
        <v>1.8804192638506809</v>
      </c>
      <c r="M386" s="1">
        <f t="shared" si="22"/>
        <v>3.6563707908207679</v>
      </c>
      <c r="V386">
        <f>'WHL Raw'!J386</f>
        <v>7</v>
      </c>
      <c r="W386" s="1">
        <f t="shared" si="23"/>
        <v>0.73127415816415364</v>
      </c>
      <c r="AG386">
        <f>'WHL Raw'!X386</f>
        <v>13.72</v>
      </c>
      <c r="AH386">
        <f>'WHL Raw'!Y386</f>
        <v>13.72</v>
      </c>
      <c r="AI386">
        <f>'WHL Raw'!Z386</f>
        <v>45.74</v>
      </c>
      <c r="AJ386">
        <f>'WHL Raw'!AA386</f>
        <v>50.41</v>
      </c>
    </row>
    <row r="387" spans="1:36" x14ac:dyDescent="0.2">
      <c r="A387" t="str">
        <f>'WHL Raw'!B387</f>
        <v>Logan Doust</v>
      </c>
      <c r="B387" t="s">
        <v>1750</v>
      </c>
      <c r="C387" t="str">
        <f>'WHL Raw'!C387</f>
        <v>C</v>
      </c>
      <c r="D387" t="str">
        <f t="shared" ref="D387:D440" si="24">IF(C387="D",C387,"F")</f>
        <v>F</v>
      </c>
      <c r="E387" t="str">
        <f>IF(ISNUMBER(SEARCH("/",'WHL Raw'!D387))=TRUE,"Multiple",'WHL Raw'!D387)</f>
        <v>SAS</v>
      </c>
      <c r="F387" s="2">
        <f ca="1">ROUNDDOWN('WHL Raw'!E387+((TODAY()-42993)/365),0)</f>
        <v>17</v>
      </c>
      <c r="G387">
        <f>'WHL Raw'!F387</f>
        <v>3</v>
      </c>
      <c r="H387" s="1">
        <f>'WHL Raw'!R387</f>
        <v>0</v>
      </c>
      <c r="I387" s="1">
        <f>'WHL Raw'!Q387</f>
        <v>0</v>
      </c>
      <c r="J387">
        <f>'WHL Raw'!AD387</f>
        <v>0</v>
      </c>
      <c r="K387">
        <f>'WHL Raw'!AE387</f>
        <v>0</v>
      </c>
      <c r="L387" s="1" t="e">
        <f t="shared" ref="L387:L440" si="25">J387/I387*60</f>
        <v>#DIV/0!</v>
      </c>
      <c r="M387" s="1" t="e">
        <f t="shared" ref="M387:M440" si="26">K387/I387*60</f>
        <v>#DIV/0!</v>
      </c>
      <c r="V387">
        <f>'WHL Raw'!J387</f>
        <v>0</v>
      </c>
      <c r="W387" s="1" t="e">
        <f t="shared" ref="W387:W450" si="27">(V387/I387)*60</f>
        <v>#DIV/0!</v>
      </c>
      <c r="AG387">
        <f>'WHL Raw'!X387</f>
        <v>0</v>
      </c>
      <c r="AH387">
        <f>'WHL Raw'!Y387</f>
        <v>0</v>
      </c>
      <c r="AI387">
        <f>'WHL Raw'!Z387</f>
        <v>0</v>
      </c>
      <c r="AJ387">
        <f>'WHL Raw'!AA387</f>
        <v>0</v>
      </c>
    </row>
    <row r="388" spans="1:36" x14ac:dyDescent="0.2">
      <c r="A388" t="str">
        <f>'WHL Raw'!B388</f>
        <v>Logan Dowhaniuk</v>
      </c>
      <c r="B388" t="s">
        <v>1750</v>
      </c>
      <c r="C388" t="str">
        <f>'WHL Raw'!C388</f>
        <v>D</v>
      </c>
      <c r="D388" t="str">
        <f t="shared" si="24"/>
        <v>D</v>
      </c>
      <c r="E388" t="str">
        <f>IF(ISNUMBER(SEARCH("/",'WHL Raw'!D388))=TRUE,"Multiple",'WHL Raw'!D388)</f>
        <v>EDM</v>
      </c>
      <c r="F388" s="2">
        <f ca="1">ROUNDDOWN('WHL Raw'!E388+((TODAY()-42993)/365),0)</f>
        <v>15</v>
      </c>
      <c r="G388">
        <f>'WHL Raw'!F388</f>
        <v>4</v>
      </c>
      <c r="H388" s="1">
        <f>'WHL Raw'!R388</f>
        <v>12.02</v>
      </c>
      <c r="I388" s="1">
        <f>'WHL Raw'!Q388</f>
        <v>48.08</v>
      </c>
      <c r="J388">
        <f>'WHL Raw'!AD388</f>
        <v>0</v>
      </c>
      <c r="K388">
        <f>'WHL Raw'!AE388</f>
        <v>5</v>
      </c>
      <c r="L388" s="1">
        <f t="shared" si="25"/>
        <v>0</v>
      </c>
      <c r="M388" s="1">
        <f t="shared" si="26"/>
        <v>6.239600665557405</v>
      </c>
      <c r="V388">
        <f>'WHL Raw'!J388</f>
        <v>0</v>
      </c>
      <c r="W388" s="1">
        <f t="shared" si="27"/>
        <v>0</v>
      </c>
      <c r="AG388">
        <f>'WHL Raw'!X388</f>
        <v>12.09</v>
      </c>
      <c r="AH388">
        <f>'WHL Raw'!Y388</f>
        <v>13.42</v>
      </c>
      <c r="AI388">
        <f>'WHL Raw'!Z388</f>
        <v>35.76</v>
      </c>
      <c r="AJ388">
        <f>'WHL Raw'!AA388</f>
        <v>53.55</v>
      </c>
    </row>
    <row r="389" spans="1:36" x14ac:dyDescent="0.2">
      <c r="A389" t="str">
        <f>'WHL Raw'!B389</f>
        <v>Logan Foster</v>
      </c>
      <c r="B389" t="s">
        <v>1750</v>
      </c>
      <c r="C389" t="str">
        <f>'WHL Raw'!C389</f>
        <v>RW</v>
      </c>
      <c r="D389" t="str">
        <f t="shared" si="24"/>
        <v>F</v>
      </c>
      <c r="E389" t="str">
        <f>IF(ISNUMBER(SEARCH("/",'WHL Raw'!D389))=TRUE,"Multiple",'WHL Raw'!D389)</f>
        <v>SC</v>
      </c>
      <c r="F389" s="2">
        <f ca="1">ROUNDDOWN('WHL Raw'!E389+((TODAY()-42993)/365),0)</f>
        <v>18</v>
      </c>
      <c r="G389">
        <f>'WHL Raw'!F389</f>
        <v>23</v>
      </c>
      <c r="H389" s="1">
        <f>'WHL Raw'!R389</f>
        <v>7.6</v>
      </c>
      <c r="I389" s="1">
        <f>'WHL Raw'!Q389</f>
        <v>174.75</v>
      </c>
      <c r="J389">
        <f>'WHL Raw'!AD389</f>
        <v>5</v>
      </c>
      <c r="K389">
        <f>'WHL Raw'!AE389</f>
        <v>4</v>
      </c>
      <c r="L389" s="1">
        <f t="shared" si="25"/>
        <v>1.7167381974248928</v>
      </c>
      <c r="M389" s="1">
        <f t="shared" si="26"/>
        <v>1.3733905579399142</v>
      </c>
      <c r="V389">
        <f>'WHL Raw'!J389</f>
        <v>3</v>
      </c>
      <c r="W389" s="1">
        <f t="shared" si="27"/>
        <v>1.0300429184549356</v>
      </c>
      <c r="AG389">
        <f>'WHL Raw'!X389</f>
        <v>12.49</v>
      </c>
      <c r="AH389">
        <f>'WHL Raw'!Y389</f>
        <v>12.84</v>
      </c>
      <c r="AI389">
        <f>'WHL Raw'!Z389</f>
        <v>47.43</v>
      </c>
      <c r="AJ389">
        <f>'WHL Raw'!AA389</f>
        <v>51.8</v>
      </c>
    </row>
    <row r="390" spans="1:36" x14ac:dyDescent="0.2">
      <c r="A390" t="str">
        <f>'WHL Raw'!B390</f>
        <v>Logan Nijhoff</v>
      </c>
      <c r="B390" t="s">
        <v>1750</v>
      </c>
      <c r="C390" t="str">
        <f>'WHL Raw'!C390</f>
        <v>LW</v>
      </c>
      <c r="D390" t="str">
        <f t="shared" si="24"/>
        <v>F</v>
      </c>
      <c r="E390" t="str">
        <f>IF(ISNUMBER(SEARCH("/",'WHL Raw'!D390))=TRUE,"Multiple",'WHL Raw'!D390)</f>
        <v>REG</v>
      </c>
      <c r="F390" s="2">
        <f ca="1">ROUNDDOWN('WHL Raw'!E390+((TODAY()-42993)/365),0)</f>
        <v>16</v>
      </c>
      <c r="G390">
        <f>'WHL Raw'!F390</f>
        <v>30</v>
      </c>
      <c r="H390" s="1">
        <f>'WHL Raw'!R390</f>
        <v>11.42</v>
      </c>
      <c r="I390" s="1">
        <f>'WHL Raw'!Q390</f>
        <v>342.52</v>
      </c>
      <c r="J390">
        <f>'WHL Raw'!AD390</f>
        <v>11</v>
      </c>
      <c r="K390">
        <f>'WHL Raw'!AE390</f>
        <v>18</v>
      </c>
      <c r="L390" s="1">
        <f t="shared" si="25"/>
        <v>1.9268947798668692</v>
      </c>
      <c r="M390" s="1">
        <f t="shared" si="26"/>
        <v>3.1531005488730588</v>
      </c>
      <c r="V390">
        <f>'WHL Raw'!J390</f>
        <v>6</v>
      </c>
      <c r="W390" s="1">
        <f t="shared" si="27"/>
        <v>1.0510335162910196</v>
      </c>
      <c r="AG390">
        <f>'WHL Raw'!X390</f>
        <v>13.56</v>
      </c>
      <c r="AH390">
        <f>'WHL Raw'!Y390</f>
        <v>13.4</v>
      </c>
      <c r="AI390">
        <f>'WHL Raw'!Z390</f>
        <v>49.89</v>
      </c>
      <c r="AJ390">
        <f>'WHL Raw'!AA390</f>
        <v>50.36</v>
      </c>
    </row>
    <row r="391" spans="1:36" x14ac:dyDescent="0.2">
      <c r="A391" t="str">
        <f>'WHL Raw'!B391</f>
        <v>Luc Smith</v>
      </c>
      <c r="B391" t="s">
        <v>1750</v>
      </c>
      <c r="C391" t="str">
        <f>'WHL Raw'!C391</f>
        <v>C</v>
      </c>
      <c r="D391" t="str">
        <f t="shared" si="24"/>
        <v>F</v>
      </c>
      <c r="E391" t="str">
        <f>IF(ISNUMBER(SEARCH("/",'WHL Raw'!D391))=TRUE,"Multiple",'WHL Raw'!D391)</f>
        <v>KAM</v>
      </c>
      <c r="F391" s="2">
        <f ca="1">ROUNDDOWN('WHL Raw'!E391+((TODAY()-42993)/365),0)</f>
        <v>20</v>
      </c>
      <c r="G391">
        <f>'WHL Raw'!F391</f>
        <v>62</v>
      </c>
      <c r="H391" s="1">
        <f>'WHL Raw'!R391</f>
        <v>13.33</v>
      </c>
      <c r="I391" s="1">
        <f>'WHL Raw'!Q391</f>
        <v>826.51</v>
      </c>
      <c r="J391">
        <f>'WHL Raw'!AD391</f>
        <v>42</v>
      </c>
      <c r="K391">
        <f>'WHL Raw'!AE391</f>
        <v>30</v>
      </c>
      <c r="L391" s="1">
        <f t="shared" si="25"/>
        <v>3.0489649248042978</v>
      </c>
      <c r="M391" s="1">
        <f t="shared" si="26"/>
        <v>2.1778320891459271</v>
      </c>
      <c r="V391">
        <f>'WHL Raw'!J391</f>
        <v>24</v>
      </c>
      <c r="W391" s="1">
        <f t="shared" si="27"/>
        <v>1.7422656713167415</v>
      </c>
      <c r="AG391">
        <f>'WHL Raw'!X391</f>
        <v>13.79</v>
      </c>
      <c r="AH391">
        <f>'WHL Raw'!Y391</f>
        <v>13.56</v>
      </c>
      <c r="AI391">
        <f>'WHL Raw'!Z391</f>
        <v>51.27</v>
      </c>
      <c r="AJ391">
        <f>'WHL Raw'!AA391</f>
        <v>48.54</v>
      </c>
    </row>
    <row r="392" spans="1:36" x14ac:dyDescent="0.2">
      <c r="A392" t="str">
        <f>'WHL Raw'!B392</f>
        <v>Lucas Cullen</v>
      </c>
      <c r="B392" t="s">
        <v>1750</v>
      </c>
      <c r="C392" t="str">
        <f>'WHL Raw'!C392</f>
        <v>C</v>
      </c>
      <c r="D392" t="str">
        <f t="shared" si="24"/>
        <v>F</v>
      </c>
      <c r="E392" t="str">
        <f>IF(ISNUMBER(SEARCH("/",'WHL Raw'!D392))=TRUE,"Multiple",'WHL Raw'!D392)</f>
        <v>CGY</v>
      </c>
      <c r="F392" s="2">
        <f ca="1">ROUNDDOWN('WHL Raw'!E392+((TODAY()-42993)/365),0)</f>
        <v>19</v>
      </c>
      <c r="G392">
        <f>'WHL Raw'!F392</f>
        <v>7</v>
      </c>
      <c r="H392" s="1">
        <f>'WHL Raw'!R392</f>
        <v>10.039999999999999</v>
      </c>
      <c r="I392" s="1">
        <f>'WHL Raw'!Q392</f>
        <v>70.260000000000005</v>
      </c>
      <c r="J392">
        <f>'WHL Raw'!AD392</f>
        <v>3</v>
      </c>
      <c r="K392">
        <f>'WHL Raw'!AE392</f>
        <v>3</v>
      </c>
      <c r="L392" s="1">
        <f t="shared" si="25"/>
        <v>2.5619128949615715</v>
      </c>
      <c r="M392" s="1">
        <f t="shared" si="26"/>
        <v>2.5619128949615715</v>
      </c>
      <c r="V392">
        <f>'WHL Raw'!J392</f>
        <v>1</v>
      </c>
      <c r="W392" s="1">
        <f t="shared" si="27"/>
        <v>0.85397096498719038</v>
      </c>
      <c r="AG392">
        <f>'WHL Raw'!X392</f>
        <v>12.74</v>
      </c>
      <c r="AH392">
        <f>'WHL Raw'!Y392</f>
        <v>13.45</v>
      </c>
      <c r="AI392">
        <f>'WHL Raw'!Z392</f>
        <v>38.94</v>
      </c>
      <c r="AJ392">
        <f>'WHL Raw'!AA392</f>
        <v>48.16</v>
      </c>
    </row>
    <row r="393" spans="1:36" x14ac:dyDescent="0.2">
      <c r="A393" t="str">
        <f>'WHL Raw'!B393</f>
        <v>Luka Burzan</v>
      </c>
      <c r="B393" t="s">
        <v>1750</v>
      </c>
      <c r="C393" t="str">
        <f>'WHL Raw'!C393</f>
        <v>C</v>
      </c>
      <c r="D393" t="str">
        <f t="shared" si="24"/>
        <v>F</v>
      </c>
      <c r="E393" t="str">
        <f>IF(ISNUMBER(SEARCH("/",'WHL Raw'!D393))=TRUE,"Multiple",'WHL Raw'!D393)</f>
        <v>Multiple</v>
      </c>
      <c r="F393" s="2">
        <f ca="1">ROUNDDOWN('WHL Raw'!E393+((TODAY()-42993)/365),0)</f>
        <v>18</v>
      </c>
      <c r="G393">
        <f>'WHL Raw'!F393</f>
        <v>72</v>
      </c>
      <c r="H393" s="1">
        <f>'WHL Raw'!R393</f>
        <v>12.34</v>
      </c>
      <c r="I393" s="1">
        <f>'WHL Raw'!Q393</f>
        <v>888.69</v>
      </c>
      <c r="J393">
        <f>'WHL Raw'!AD393</f>
        <v>48</v>
      </c>
      <c r="K393">
        <f>'WHL Raw'!AE393</f>
        <v>41</v>
      </c>
      <c r="L393" s="1">
        <f t="shared" si="25"/>
        <v>3.2407251122438643</v>
      </c>
      <c r="M393" s="1">
        <f t="shared" si="26"/>
        <v>2.7681193667083011</v>
      </c>
      <c r="V393">
        <f>'WHL Raw'!J393</f>
        <v>26</v>
      </c>
      <c r="W393" s="1">
        <f t="shared" si="27"/>
        <v>1.7553927691320932</v>
      </c>
      <c r="AG393">
        <f>'WHL Raw'!X393</f>
        <v>13.91</v>
      </c>
      <c r="AH393">
        <f>'WHL Raw'!Y393</f>
        <v>13.26</v>
      </c>
      <c r="AI393">
        <f>'WHL Raw'!Z393</f>
        <v>53.64</v>
      </c>
      <c r="AJ393">
        <f>'WHL Raw'!AA393</f>
        <v>49.05</v>
      </c>
    </row>
    <row r="394" spans="1:36" x14ac:dyDescent="0.2">
      <c r="A394" t="str">
        <f>'WHL Raw'!B394</f>
        <v>Luke Coleman</v>
      </c>
      <c r="B394" t="s">
        <v>1750</v>
      </c>
      <c r="C394" t="str">
        <f>'WHL Raw'!C394</f>
        <v>LW</v>
      </c>
      <c r="D394" t="str">
        <f t="shared" si="24"/>
        <v>F</v>
      </c>
      <c r="E394" t="str">
        <f>IF(ISNUMBER(SEARCH("/",'WHL Raw'!D394))=TRUE,"Multiple",'WHL Raw'!D394)</f>
        <v>CGY</v>
      </c>
      <c r="F394" s="2">
        <f ca="1">ROUNDDOWN('WHL Raw'!E394+((TODAY()-42993)/365),0)</f>
        <v>19</v>
      </c>
      <c r="G394">
        <f>'WHL Raw'!F394</f>
        <v>72</v>
      </c>
      <c r="H394" s="1">
        <f>'WHL Raw'!R394</f>
        <v>12.52</v>
      </c>
      <c r="I394" s="1">
        <f>'WHL Raw'!Q394</f>
        <v>901.6</v>
      </c>
      <c r="J394">
        <f>'WHL Raw'!AD394</f>
        <v>38</v>
      </c>
      <c r="K394">
        <f>'WHL Raw'!AE394</f>
        <v>49</v>
      </c>
      <c r="L394" s="1">
        <f t="shared" si="25"/>
        <v>2.5288376220053239</v>
      </c>
      <c r="M394" s="1">
        <f t="shared" si="26"/>
        <v>3.2608695652173911</v>
      </c>
      <c r="V394">
        <f>'WHL Raw'!J394</f>
        <v>20</v>
      </c>
      <c r="W394" s="1">
        <f t="shared" si="27"/>
        <v>1.3309671694764862</v>
      </c>
      <c r="AG394">
        <f>'WHL Raw'!X394</f>
        <v>13.11</v>
      </c>
      <c r="AH394">
        <f>'WHL Raw'!Y394</f>
        <v>14</v>
      </c>
      <c r="AI394">
        <f>'WHL Raw'!Z394</f>
        <v>46.34</v>
      </c>
      <c r="AJ394">
        <f>'WHL Raw'!AA394</f>
        <v>50.11</v>
      </c>
    </row>
    <row r="395" spans="1:36" x14ac:dyDescent="0.2">
      <c r="A395" t="str">
        <f>'WHL Raw'!B395</f>
        <v>Luke Gallagher</v>
      </c>
      <c r="B395" t="s">
        <v>1750</v>
      </c>
      <c r="C395" t="str">
        <f>'WHL Raw'!C395</f>
        <v>D</v>
      </c>
      <c r="D395" t="str">
        <f t="shared" si="24"/>
        <v>D</v>
      </c>
      <c r="E395" t="str">
        <f>IF(ISNUMBER(SEARCH("/",'WHL Raw'!D395))=TRUE,"Multiple",'WHL Raw'!D395)</f>
        <v>SPO</v>
      </c>
      <c r="F395" s="2">
        <f ca="1">ROUNDDOWN('WHL Raw'!E395+((TODAY()-42993)/365),0)</f>
        <v>17</v>
      </c>
      <c r="G395">
        <f>'WHL Raw'!F395</f>
        <v>33</v>
      </c>
      <c r="H395" s="1">
        <f>'WHL Raw'!R395</f>
        <v>10.92</v>
      </c>
      <c r="I395" s="1">
        <f>'WHL Raw'!Q395</f>
        <v>360.26</v>
      </c>
      <c r="J395">
        <f>'WHL Raw'!AD395</f>
        <v>12</v>
      </c>
      <c r="K395">
        <f>'WHL Raw'!AE395</f>
        <v>21</v>
      </c>
      <c r="L395" s="1">
        <f t="shared" si="25"/>
        <v>1.9985565980125464</v>
      </c>
      <c r="M395" s="1">
        <f t="shared" si="26"/>
        <v>3.4974740465219565</v>
      </c>
      <c r="V395">
        <f>'WHL Raw'!J395</f>
        <v>3</v>
      </c>
      <c r="W395" s="1">
        <f t="shared" si="27"/>
        <v>0.49963914950313659</v>
      </c>
      <c r="AG395">
        <f>'WHL Raw'!X395</f>
        <v>12.72</v>
      </c>
      <c r="AH395">
        <f>'WHL Raw'!Y395</f>
        <v>13.27</v>
      </c>
      <c r="AI395">
        <f>'WHL Raw'!Z395</f>
        <v>52.12</v>
      </c>
      <c r="AJ395">
        <f>'WHL Raw'!AA395</f>
        <v>48.55</v>
      </c>
    </row>
    <row r="396" spans="1:36" x14ac:dyDescent="0.2">
      <c r="A396" t="str">
        <f>'WHL Raw'!B396</f>
        <v>Luke Ormsby</v>
      </c>
      <c r="B396" t="s">
        <v>1750</v>
      </c>
      <c r="C396" t="str">
        <f>'WHL Raw'!C396</f>
        <v>RW</v>
      </c>
      <c r="D396" t="str">
        <f t="shared" si="24"/>
        <v>F</v>
      </c>
      <c r="E396" t="str">
        <f>IF(ISNUMBER(SEARCH("/",'WHL Raw'!D396))=TRUE,"Multiple",'WHL Raw'!D396)</f>
        <v>Multiple</v>
      </c>
      <c r="F396" s="2">
        <f ca="1">ROUNDDOWN('WHL Raw'!E396+((TODAY()-42993)/365),0)</f>
        <v>19</v>
      </c>
      <c r="G396">
        <f>'WHL Raw'!F396</f>
        <v>56</v>
      </c>
      <c r="H396" s="1">
        <f>'WHL Raw'!R396</f>
        <v>8.57</v>
      </c>
      <c r="I396" s="1">
        <f>'WHL Raw'!Q396</f>
        <v>479.82</v>
      </c>
      <c r="J396">
        <f>'WHL Raw'!AD396</f>
        <v>12</v>
      </c>
      <c r="K396">
        <f>'WHL Raw'!AE396</f>
        <v>15</v>
      </c>
      <c r="L396" s="1">
        <f t="shared" si="25"/>
        <v>1.5005627110166313</v>
      </c>
      <c r="M396" s="1">
        <f t="shared" si="26"/>
        <v>1.875703388770789</v>
      </c>
      <c r="V396">
        <f>'WHL Raw'!J396</f>
        <v>5</v>
      </c>
      <c r="W396" s="1">
        <f t="shared" si="27"/>
        <v>0.62523446292359641</v>
      </c>
      <c r="AG396">
        <f>'WHL Raw'!X396</f>
        <v>12.93</v>
      </c>
      <c r="AH396">
        <f>'WHL Raw'!Y396</f>
        <v>13.5</v>
      </c>
      <c r="AI396">
        <f>'WHL Raw'!Z396</f>
        <v>50.93</v>
      </c>
      <c r="AJ396">
        <f>'WHL Raw'!AA396</f>
        <v>53.39</v>
      </c>
    </row>
    <row r="397" spans="1:36" x14ac:dyDescent="0.2">
      <c r="A397" t="str">
        <f>'WHL Raw'!B397</f>
        <v>Luke Prokop</v>
      </c>
      <c r="B397" t="s">
        <v>1750</v>
      </c>
      <c r="C397" t="str">
        <f>'WHL Raw'!C397</f>
        <v>D</v>
      </c>
      <c r="D397" t="str">
        <f t="shared" si="24"/>
        <v>D</v>
      </c>
      <c r="E397" t="str">
        <f>IF(ISNUMBER(SEARCH("/",'WHL Raw'!D397))=TRUE,"Multiple",'WHL Raw'!D397)</f>
        <v>CGY</v>
      </c>
      <c r="F397" s="2">
        <f ca="1">ROUNDDOWN('WHL Raw'!E397+((TODAY()-42993)/365),0)</f>
        <v>16</v>
      </c>
      <c r="G397">
        <f>'WHL Raw'!F397</f>
        <v>14</v>
      </c>
      <c r="H397" s="1">
        <f>'WHL Raw'!R397</f>
        <v>15.23</v>
      </c>
      <c r="I397" s="1">
        <f>'WHL Raw'!Q397</f>
        <v>213.2</v>
      </c>
      <c r="J397">
        <f>'WHL Raw'!AD397</f>
        <v>8</v>
      </c>
      <c r="K397">
        <f>'WHL Raw'!AE397</f>
        <v>14</v>
      </c>
      <c r="L397" s="1">
        <f t="shared" si="25"/>
        <v>2.2514071294559104</v>
      </c>
      <c r="M397" s="1">
        <f t="shared" si="26"/>
        <v>3.9399624765478429</v>
      </c>
      <c r="V397">
        <f>'WHL Raw'!J397</f>
        <v>0</v>
      </c>
      <c r="W397" s="1">
        <f t="shared" si="27"/>
        <v>0</v>
      </c>
      <c r="AG397">
        <f>'WHL Raw'!X397</f>
        <v>12.15</v>
      </c>
      <c r="AH397">
        <f>'WHL Raw'!Y397</f>
        <v>13.14</v>
      </c>
      <c r="AI397">
        <f>'WHL Raw'!Z397</f>
        <v>39.770000000000003</v>
      </c>
      <c r="AJ397">
        <f>'WHL Raw'!AA397</f>
        <v>51.2</v>
      </c>
    </row>
    <row r="398" spans="1:36" x14ac:dyDescent="0.2">
      <c r="A398" t="str">
        <f>'WHL Raw'!B398</f>
        <v>Luke Toporowski</v>
      </c>
      <c r="B398" t="s">
        <v>1750</v>
      </c>
      <c r="C398" t="str">
        <f>'WHL Raw'!C398</f>
        <v>LW</v>
      </c>
      <c r="D398" t="str">
        <f t="shared" si="24"/>
        <v>F</v>
      </c>
      <c r="E398" t="str">
        <f>IF(ISNUMBER(SEARCH("/",'WHL Raw'!D398))=TRUE,"Multiple",'WHL Raw'!D398)</f>
        <v>SPO</v>
      </c>
      <c r="F398" s="2">
        <f ca="1">ROUNDDOWN('WHL Raw'!E398+((TODAY()-42993)/365),0)</f>
        <v>17</v>
      </c>
      <c r="G398">
        <f>'WHL Raw'!F398</f>
        <v>61</v>
      </c>
      <c r="H398" s="1">
        <f>'WHL Raw'!R398</f>
        <v>11.33</v>
      </c>
      <c r="I398" s="1">
        <f>'WHL Raw'!Q398</f>
        <v>691.3</v>
      </c>
      <c r="J398">
        <f>'WHL Raw'!AD398</f>
        <v>35</v>
      </c>
      <c r="K398">
        <f>'WHL Raw'!AE398</f>
        <v>30</v>
      </c>
      <c r="L398" s="1">
        <f t="shared" si="25"/>
        <v>3.0377549544336762</v>
      </c>
      <c r="M398" s="1">
        <f t="shared" si="26"/>
        <v>2.6037899609431507</v>
      </c>
      <c r="V398">
        <f>'WHL Raw'!J398</f>
        <v>15</v>
      </c>
      <c r="W398" s="1">
        <f t="shared" si="27"/>
        <v>1.3018949804715754</v>
      </c>
      <c r="AG398">
        <f>'WHL Raw'!X398</f>
        <v>13.11</v>
      </c>
      <c r="AH398">
        <f>'WHL Raw'!Y398</f>
        <v>13.29</v>
      </c>
      <c r="AI398">
        <f>'WHL Raw'!Z398</f>
        <v>52.44</v>
      </c>
      <c r="AJ398">
        <f>'WHL Raw'!AA398</f>
        <v>49.16</v>
      </c>
    </row>
    <row r="399" spans="1:36" x14ac:dyDescent="0.2">
      <c r="A399" t="str">
        <f>'WHL Raw'!B399</f>
        <v>Luke Zazula</v>
      </c>
      <c r="B399" t="s">
        <v>1750</v>
      </c>
      <c r="C399" t="str">
        <f>'WHL Raw'!C399</f>
        <v>D</v>
      </c>
      <c r="D399" t="str">
        <f t="shared" si="24"/>
        <v>D</v>
      </c>
      <c r="E399" t="str">
        <f>IF(ISNUMBER(SEARCH("/",'WHL Raw'!D399))=TRUE,"Multiple",'WHL Raw'!D399)</f>
        <v>KAM</v>
      </c>
      <c r="F399" s="2">
        <f ca="1">ROUNDDOWN('WHL Raw'!E399+((TODAY()-42993)/365),0)</f>
        <v>17</v>
      </c>
      <c r="G399">
        <f>'WHL Raw'!F399</f>
        <v>48</v>
      </c>
      <c r="H399" s="1">
        <f>'WHL Raw'!R399</f>
        <v>12.54</v>
      </c>
      <c r="I399" s="1">
        <f>'WHL Raw'!Q399</f>
        <v>602.1</v>
      </c>
      <c r="J399">
        <f>'WHL Raw'!AD399</f>
        <v>21</v>
      </c>
      <c r="K399">
        <f>'WHL Raw'!AE399</f>
        <v>29</v>
      </c>
      <c r="L399" s="1">
        <f t="shared" si="25"/>
        <v>2.0926756352765317</v>
      </c>
      <c r="M399" s="1">
        <f t="shared" si="26"/>
        <v>2.8898854010961634</v>
      </c>
      <c r="V399">
        <f>'WHL Raw'!J399</f>
        <v>2</v>
      </c>
      <c r="W399" s="1">
        <f t="shared" si="27"/>
        <v>0.1993024414549078</v>
      </c>
      <c r="AG399">
        <f>'WHL Raw'!X399</f>
        <v>13.03</v>
      </c>
      <c r="AH399">
        <f>'WHL Raw'!Y399</f>
        <v>13.38</v>
      </c>
      <c r="AI399">
        <f>'WHL Raw'!Z399</f>
        <v>50.87</v>
      </c>
      <c r="AJ399">
        <f>'WHL Raw'!AA399</f>
        <v>49.18</v>
      </c>
    </row>
    <row r="400" spans="1:36" x14ac:dyDescent="0.2">
      <c r="A400" t="str">
        <f>'WHL Raw'!B400</f>
        <v>Lukus MacKenzie</v>
      </c>
      <c r="B400" t="s">
        <v>1750</v>
      </c>
      <c r="C400" t="str">
        <f>'WHL Raw'!C400</f>
        <v>LW</v>
      </c>
      <c r="D400" t="str">
        <f t="shared" si="24"/>
        <v>F</v>
      </c>
      <c r="E400" t="str">
        <f>IF(ISNUMBER(SEARCH("/",'WHL Raw'!D400))=TRUE,"Multiple",'WHL Raw'!D400)</f>
        <v>Multiple</v>
      </c>
      <c r="F400" s="2">
        <f ca="1">ROUNDDOWN('WHL Raw'!E400+((TODAY()-42993)/365),0)</f>
        <v>19</v>
      </c>
      <c r="G400">
        <f>'WHL Raw'!F400</f>
        <v>59</v>
      </c>
      <c r="H400" s="1">
        <f>'WHL Raw'!R400</f>
        <v>9.02</v>
      </c>
      <c r="I400" s="1">
        <f>'WHL Raw'!Q400</f>
        <v>532.26</v>
      </c>
      <c r="J400">
        <f>'WHL Raw'!AD400</f>
        <v>24</v>
      </c>
      <c r="K400">
        <f>'WHL Raw'!AE400</f>
        <v>12</v>
      </c>
      <c r="L400" s="1">
        <f t="shared" si="25"/>
        <v>2.7054447074737906</v>
      </c>
      <c r="M400" s="1">
        <f t="shared" si="26"/>
        <v>1.3527223537368953</v>
      </c>
      <c r="V400">
        <f>'WHL Raw'!J400</f>
        <v>6</v>
      </c>
      <c r="W400" s="1">
        <f t="shared" si="27"/>
        <v>0.67636117686844766</v>
      </c>
      <c r="AG400">
        <f>'WHL Raw'!X400</f>
        <v>13.11</v>
      </c>
      <c r="AH400">
        <f>'WHL Raw'!Y400</f>
        <v>13.36</v>
      </c>
      <c r="AI400">
        <f>'WHL Raw'!Z400</f>
        <v>50.26</v>
      </c>
      <c r="AJ400">
        <f>'WHL Raw'!AA400</f>
        <v>49.42</v>
      </c>
    </row>
    <row r="401" spans="1:36" x14ac:dyDescent="0.2">
      <c r="A401" t="str">
        <f>'WHL Raw'!B401</f>
        <v>Lynden McCallum</v>
      </c>
      <c r="B401" t="s">
        <v>1750</v>
      </c>
      <c r="C401" t="str">
        <f>'WHL Raw'!C401</f>
        <v>RW</v>
      </c>
      <c r="D401" t="str">
        <f t="shared" si="24"/>
        <v>F</v>
      </c>
      <c r="E401" t="str">
        <f>IF(ISNUMBER(SEARCH("/",'WHL Raw'!D401))=TRUE,"Multiple",'WHL Raw'!D401)</f>
        <v>BDN</v>
      </c>
      <c r="F401" s="2">
        <f ca="1">ROUNDDOWN('WHL Raw'!E401+((TODAY()-42993)/365),0)</f>
        <v>18</v>
      </c>
      <c r="G401">
        <f>'WHL Raw'!F401</f>
        <v>5</v>
      </c>
      <c r="H401" s="1">
        <f>'WHL Raw'!R401</f>
        <v>6.32</v>
      </c>
      <c r="I401" s="1">
        <f>'WHL Raw'!Q401</f>
        <v>31.59</v>
      </c>
      <c r="J401">
        <f>'WHL Raw'!AD401</f>
        <v>0</v>
      </c>
      <c r="K401">
        <f>'WHL Raw'!AE401</f>
        <v>1</v>
      </c>
      <c r="L401" s="1">
        <f t="shared" si="25"/>
        <v>0</v>
      </c>
      <c r="M401" s="1">
        <f t="shared" si="26"/>
        <v>1.8993352326685662</v>
      </c>
      <c r="V401">
        <f>'WHL Raw'!J401</f>
        <v>0</v>
      </c>
      <c r="W401" s="1">
        <f t="shared" si="27"/>
        <v>0</v>
      </c>
      <c r="AG401">
        <f>'WHL Raw'!X401</f>
        <v>13.69</v>
      </c>
      <c r="AH401">
        <f>'WHL Raw'!Y401</f>
        <v>14.42</v>
      </c>
      <c r="AI401">
        <f>'WHL Raw'!Z401</f>
        <v>54.58</v>
      </c>
      <c r="AJ401">
        <f>'WHL Raw'!AA401</f>
        <v>39.74</v>
      </c>
    </row>
    <row r="402" spans="1:36" x14ac:dyDescent="0.2">
      <c r="A402" t="str">
        <f>'WHL Raw'!B402</f>
        <v>MacKenzie Wight</v>
      </c>
      <c r="B402" t="s">
        <v>1750</v>
      </c>
      <c r="C402" t="str">
        <f>'WHL Raw'!C402</f>
        <v>RW</v>
      </c>
      <c r="D402" t="str">
        <f t="shared" si="24"/>
        <v>F</v>
      </c>
      <c r="E402" t="str">
        <f>IF(ISNUMBER(SEARCH("/",'WHL Raw'!D402))=TRUE,"Multiple",'WHL Raw'!D402)</f>
        <v>SC</v>
      </c>
      <c r="F402" s="2">
        <f ca="1">ROUNDDOWN('WHL Raw'!E402+((TODAY()-42993)/365),0)</f>
        <v>19</v>
      </c>
      <c r="G402">
        <f>'WHL Raw'!F402</f>
        <v>55</v>
      </c>
      <c r="H402" s="1">
        <f>'WHL Raw'!R402</f>
        <v>7.28</v>
      </c>
      <c r="I402" s="1">
        <f>'WHL Raw'!Q402</f>
        <v>400.28</v>
      </c>
      <c r="J402">
        <f>'WHL Raw'!AD402</f>
        <v>6</v>
      </c>
      <c r="K402">
        <f>'WHL Raw'!AE402</f>
        <v>13</v>
      </c>
      <c r="L402" s="1">
        <f t="shared" si="25"/>
        <v>0.89937044069151595</v>
      </c>
      <c r="M402" s="1">
        <f t="shared" si="26"/>
        <v>1.9486359548316179</v>
      </c>
      <c r="V402">
        <f>'WHL Raw'!J402</f>
        <v>2</v>
      </c>
      <c r="W402" s="1">
        <f t="shared" si="27"/>
        <v>0.29979014689717198</v>
      </c>
      <c r="AG402">
        <f>'WHL Raw'!X402</f>
        <v>11.04</v>
      </c>
      <c r="AH402">
        <f>'WHL Raw'!Y402</f>
        <v>13.15</v>
      </c>
      <c r="AI402">
        <f>'WHL Raw'!Z402</f>
        <v>44.83</v>
      </c>
      <c r="AJ402">
        <f>'WHL Raw'!AA402</f>
        <v>49.89</v>
      </c>
    </row>
    <row r="403" spans="1:36" x14ac:dyDescent="0.2">
      <c r="A403" t="str">
        <f>'WHL Raw'!B403</f>
        <v>Marco Creta</v>
      </c>
      <c r="B403" t="s">
        <v>1750</v>
      </c>
      <c r="C403" t="str">
        <f>'WHL Raw'!C403</f>
        <v>D</v>
      </c>
      <c r="D403" t="str">
        <f t="shared" si="24"/>
        <v>D</v>
      </c>
      <c r="E403" t="str">
        <f>IF(ISNUMBER(SEARCH("/",'WHL Raw'!D403))=TRUE,"Multiple",'WHL Raw'!D403)</f>
        <v>REG</v>
      </c>
      <c r="F403" s="2">
        <f ca="1">ROUNDDOWN('WHL Raw'!E403+((TODAY()-42993)/365),0)</f>
        <v>17</v>
      </c>
      <c r="G403">
        <f>'WHL Raw'!F403</f>
        <v>33</v>
      </c>
      <c r="H403" s="1">
        <f>'WHL Raw'!R403</f>
        <v>9.25</v>
      </c>
      <c r="I403" s="1">
        <f>'WHL Raw'!Q403</f>
        <v>305.38</v>
      </c>
      <c r="J403">
        <f>'WHL Raw'!AD403</f>
        <v>10</v>
      </c>
      <c r="K403">
        <f>'WHL Raw'!AE403</f>
        <v>11</v>
      </c>
      <c r="L403" s="1">
        <f t="shared" si="25"/>
        <v>1.9647652105573383</v>
      </c>
      <c r="M403" s="1">
        <f t="shared" si="26"/>
        <v>2.1612417316130719</v>
      </c>
      <c r="V403">
        <f>'WHL Raw'!J403</f>
        <v>2</v>
      </c>
      <c r="W403" s="1">
        <f t="shared" si="27"/>
        <v>0.3929530421114677</v>
      </c>
      <c r="AG403">
        <f>'WHL Raw'!X403</f>
        <v>13.12</v>
      </c>
      <c r="AH403">
        <f>'WHL Raw'!Y403</f>
        <v>13.22</v>
      </c>
      <c r="AI403">
        <f>'WHL Raw'!Z403</f>
        <v>52.83</v>
      </c>
      <c r="AJ403">
        <f>'WHL Raw'!AA403</f>
        <v>48.56</v>
      </c>
    </row>
    <row r="404" spans="1:36" x14ac:dyDescent="0.2">
      <c r="A404" t="str">
        <f>'WHL Raw'!B404</f>
        <v>Marcus Kichton</v>
      </c>
      <c r="B404" t="s">
        <v>1750</v>
      </c>
      <c r="C404" t="str">
        <f>'WHL Raw'!C404</f>
        <v>D</v>
      </c>
      <c r="D404" t="str">
        <f t="shared" si="24"/>
        <v>D</v>
      </c>
      <c r="E404" t="str">
        <f>IF(ISNUMBER(SEARCH("/",'WHL Raw'!D404))=TRUE,"Multiple",'WHL Raw'!D404)</f>
        <v>VAN</v>
      </c>
      <c r="F404" s="2">
        <f ca="1">ROUNDDOWN('WHL Raw'!E404+((TODAY()-42993)/365),0)</f>
        <v>19</v>
      </c>
      <c r="G404">
        <f>'WHL Raw'!F404</f>
        <v>34</v>
      </c>
      <c r="H404" s="1">
        <f>'WHL Raw'!R404</f>
        <v>11.86</v>
      </c>
      <c r="I404" s="1">
        <f>'WHL Raw'!Q404</f>
        <v>403.28</v>
      </c>
      <c r="J404">
        <f>'WHL Raw'!AD404</f>
        <v>16</v>
      </c>
      <c r="K404">
        <f>'WHL Raw'!AE404</f>
        <v>20</v>
      </c>
      <c r="L404" s="1">
        <f t="shared" si="25"/>
        <v>2.3804800634794687</v>
      </c>
      <c r="M404" s="1">
        <f t="shared" si="26"/>
        <v>2.9756000793493356</v>
      </c>
      <c r="V404">
        <f>'WHL Raw'!J404</f>
        <v>0</v>
      </c>
      <c r="W404" s="1">
        <f t="shared" si="27"/>
        <v>0</v>
      </c>
      <c r="AG404">
        <f>'WHL Raw'!X404</f>
        <v>13.53</v>
      </c>
      <c r="AH404">
        <f>'WHL Raw'!Y404</f>
        <v>13.54</v>
      </c>
      <c r="AI404">
        <f>'WHL Raw'!Z404</f>
        <v>47.38</v>
      </c>
      <c r="AJ404">
        <f>'WHL Raw'!AA404</f>
        <v>50.55</v>
      </c>
    </row>
    <row r="405" spans="1:36" x14ac:dyDescent="0.2">
      <c r="A405" t="str">
        <f>'WHL Raw'!B405</f>
        <v>Marcus Sekundiak</v>
      </c>
      <c r="B405" t="s">
        <v>1750</v>
      </c>
      <c r="C405" t="str">
        <f>'WHL Raw'!C405</f>
        <v>LW</v>
      </c>
      <c r="D405" t="str">
        <f t="shared" si="24"/>
        <v>F</v>
      </c>
      <c r="E405" t="str">
        <f>IF(ISNUMBER(SEARCH("/",'WHL Raw'!D405))=TRUE,"Multiple",'WHL Raw'!D405)</f>
        <v>BDN</v>
      </c>
      <c r="F405" s="2">
        <f ca="1">ROUNDDOWN('WHL Raw'!E405+((TODAY()-42993)/365),0)</f>
        <v>18</v>
      </c>
      <c r="G405">
        <f>'WHL Raw'!F405</f>
        <v>61</v>
      </c>
      <c r="H405" s="1">
        <f>'WHL Raw'!R405</f>
        <v>8.9600000000000009</v>
      </c>
      <c r="I405" s="1">
        <f>'WHL Raw'!Q405</f>
        <v>546.86</v>
      </c>
      <c r="J405">
        <f>'WHL Raw'!AD405</f>
        <v>18</v>
      </c>
      <c r="K405">
        <f>'WHL Raw'!AE405</f>
        <v>21</v>
      </c>
      <c r="L405" s="1">
        <f t="shared" si="25"/>
        <v>1.974911311853125</v>
      </c>
      <c r="M405" s="1">
        <f t="shared" si="26"/>
        <v>2.3040631971619794</v>
      </c>
      <c r="V405">
        <f>'WHL Raw'!J405</f>
        <v>6</v>
      </c>
      <c r="W405" s="1">
        <f t="shared" si="27"/>
        <v>0.65830377061770839</v>
      </c>
      <c r="AG405">
        <f>'WHL Raw'!X405</f>
        <v>12.4</v>
      </c>
      <c r="AH405">
        <f>'WHL Raw'!Y405</f>
        <v>12.73</v>
      </c>
      <c r="AI405">
        <f>'WHL Raw'!Z405</f>
        <v>49.85</v>
      </c>
      <c r="AJ405">
        <f>'WHL Raw'!AA405</f>
        <v>48.06</v>
      </c>
    </row>
    <row r="406" spans="1:36" x14ac:dyDescent="0.2">
      <c r="A406" t="str">
        <f>'WHL Raw'!B406</f>
        <v>Marek Skvrne</v>
      </c>
      <c r="B406" t="s">
        <v>1750</v>
      </c>
      <c r="C406" t="str">
        <f>'WHL Raw'!C406</f>
        <v>C</v>
      </c>
      <c r="D406" t="str">
        <f t="shared" si="24"/>
        <v>F</v>
      </c>
      <c r="E406" t="str">
        <f>IF(ISNUMBER(SEARCH("/",'WHL Raw'!D406))=TRUE,"Multiple",'WHL Raw'!D406)</f>
        <v>KEL</v>
      </c>
      <c r="F406" s="2">
        <f ca="1">ROUNDDOWN('WHL Raw'!E406+((TODAY()-42993)/365),0)</f>
        <v>18</v>
      </c>
      <c r="G406">
        <f>'WHL Raw'!F406</f>
        <v>69</v>
      </c>
      <c r="H406" s="1">
        <f>'WHL Raw'!R406</f>
        <v>7.24</v>
      </c>
      <c r="I406" s="1">
        <f>'WHL Raw'!Q406</f>
        <v>499.58</v>
      </c>
      <c r="J406">
        <f>'WHL Raw'!AD406</f>
        <v>8</v>
      </c>
      <c r="K406">
        <f>'WHL Raw'!AE406</f>
        <v>19</v>
      </c>
      <c r="L406" s="1">
        <f t="shared" si="25"/>
        <v>0.96080707794547415</v>
      </c>
      <c r="M406" s="1">
        <f t="shared" si="26"/>
        <v>2.2819168101205012</v>
      </c>
      <c r="V406">
        <f>'WHL Raw'!J406</f>
        <v>3</v>
      </c>
      <c r="W406" s="1">
        <f t="shared" si="27"/>
        <v>0.36030265422955288</v>
      </c>
      <c r="AG406">
        <f>'WHL Raw'!X406</f>
        <v>12.51</v>
      </c>
      <c r="AH406">
        <f>'WHL Raw'!Y406</f>
        <v>13.48</v>
      </c>
      <c r="AI406">
        <f>'WHL Raw'!Z406</f>
        <v>47.95</v>
      </c>
      <c r="AJ406">
        <f>'WHL Raw'!AA406</f>
        <v>49.45</v>
      </c>
    </row>
    <row r="407" spans="1:36" x14ac:dyDescent="0.2">
      <c r="A407" t="str">
        <f>'WHL Raw'!B407</f>
        <v>Mark Kastelic</v>
      </c>
      <c r="B407" t="s">
        <v>1750</v>
      </c>
      <c r="C407" t="str">
        <f>'WHL Raw'!C407</f>
        <v>C</v>
      </c>
      <c r="D407" t="str">
        <f t="shared" si="24"/>
        <v>F</v>
      </c>
      <c r="E407" t="str">
        <f>IF(ISNUMBER(SEARCH("/",'WHL Raw'!D407))=TRUE,"Multiple",'WHL Raw'!D407)</f>
        <v>CGY</v>
      </c>
      <c r="F407" s="2">
        <f ca="1">ROUNDDOWN('WHL Raw'!E407+((TODAY()-42993)/365),0)</f>
        <v>19</v>
      </c>
      <c r="G407">
        <f>'WHL Raw'!F407</f>
        <v>71</v>
      </c>
      <c r="H407" s="1">
        <f>'WHL Raw'!R407</f>
        <v>13.06</v>
      </c>
      <c r="I407" s="1">
        <f>'WHL Raw'!Q407</f>
        <v>927.49</v>
      </c>
      <c r="J407">
        <f>'WHL Raw'!AD407</f>
        <v>43</v>
      </c>
      <c r="K407">
        <f>'WHL Raw'!AE407</f>
        <v>48</v>
      </c>
      <c r="L407" s="1">
        <f t="shared" si="25"/>
        <v>2.7817011504167164</v>
      </c>
      <c r="M407" s="1">
        <f t="shared" si="26"/>
        <v>3.1051547725581945</v>
      </c>
      <c r="V407">
        <f>'WHL Raw'!J407</f>
        <v>18</v>
      </c>
      <c r="W407" s="1">
        <f t="shared" si="27"/>
        <v>1.164433039709323</v>
      </c>
      <c r="AG407">
        <f>'WHL Raw'!X407</f>
        <v>13.07</v>
      </c>
      <c r="AH407">
        <f>'WHL Raw'!Y407</f>
        <v>13.93</v>
      </c>
      <c r="AI407">
        <f>'WHL Raw'!Z407</f>
        <v>45.73</v>
      </c>
      <c r="AJ407">
        <f>'WHL Raw'!AA407</f>
        <v>49.77</v>
      </c>
    </row>
    <row r="408" spans="1:36" x14ac:dyDescent="0.2">
      <c r="A408" t="str">
        <f>'WHL Raw'!B408</f>
        <v>Mark Liwiski</v>
      </c>
      <c r="B408" t="s">
        <v>1750</v>
      </c>
      <c r="C408" t="str">
        <f>'WHL Raw'!C408</f>
        <v>C</v>
      </c>
      <c r="D408" t="str">
        <f t="shared" si="24"/>
        <v>F</v>
      </c>
      <c r="E408" t="str">
        <f>IF(ISNUMBER(SEARCH("/",'WHL Raw'!D408))=TRUE,"Multiple",'WHL Raw'!D408)</f>
        <v>EVT</v>
      </c>
      <c r="F408" s="2">
        <f ca="1">ROUNDDOWN('WHL Raw'!E408+((TODAY()-42993)/365),0)</f>
        <v>16</v>
      </c>
      <c r="G408">
        <f>'WHL Raw'!F408</f>
        <v>10</v>
      </c>
      <c r="H408" s="1">
        <f>'WHL Raw'!R408</f>
        <v>7.05</v>
      </c>
      <c r="I408" s="1">
        <f>'WHL Raw'!Q408</f>
        <v>70.459999999999994</v>
      </c>
      <c r="J408">
        <f>'WHL Raw'!AD408</f>
        <v>0</v>
      </c>
      <c r="K408">
        <f>'WHL Raw'!AE408</f>
        <v>4</v>
      </c>
      <c r="L408" s="1">
        <f t="shared" si="25"/>
        <v>0</v>
      </c>
      <c r="M408" s="1">
        <f t="shared" si="26"/>
        <v>3.4061879080329267</v>
      </c>
      <c r="V408">
        <f>'WHL Raw'!J408</f>
        <v>0</v>
      </c>
      <c r="W408" s="1">
        <f t="shared" si="27"/>
        <v>0</v>
      </c>
      <c r="AG408">
        <f>'WHL Raw'!X408</f>
        <v>13.56</v>
      </c>
      <c r="AH408">
        <f>'WHL Raw'!Y408</f>
        <v>14.14</v>
      </c>
      <c r="AI408">
        <f>'WHL Raw'!Z408</f>
        <v>53.98</v>
      </c>
      <c r="AJ408">
        <f>'WHL Raw'!AA408</f>
        <v>54.52</v>
      </c>
    </row>
    <row r="409" spans="1:36" x14ac:dyDescent="0.2">
      <c r="A409" t="str">
        <f>'WHL Raw'!B409</f>
        <v>Mark Rassell</v>
      </c>
      <c r="B409" t="s">
        <v>1750</v>
      </c>
      <c r="C409" t="str">
        <f>'WHL Raw'!C409</f>
        <v>LW</v>
      </c>
      <c r="D409" t="str">
        <f t="shared" si="24"/>
        <v>F</v>
      </c>
      <c r="E409" t="str">
        <f>IF(ISNUMBER(SEARCH("/",'WHL Raw'!D409))=TRUE,"Multiple",'WHL Raw'!D409)</f>
        <v>MH</v>
      </c>
      <c r="F409" s="2">
        <f ca="1">ROUNDDOWN('WHL Raw'!E409+((TODAY()-42993)/365),0)</f>
        <v>21</v>
      </c>
      <c r="G409">
        <f>'WHL Raw'!F409</f>
        <v>70</v>
      </c>
      <c r="H409" s="1">
        <f>'WHL Raw'!R409</f>
        <v>16.86</v>
      </c>
      <c r="I409" s="1">
        <f>'WHL Raw'!Q409</f>
        <v>1180.3900000000001</v>
      </c>
      <c r="J409">
        <f>'WHL Raw'!AD409</f>
        <v>70</v>
      </c>
      <c r="K409">
        <f>'WHL Raw'!AE409</f>
        <v>61</v>
      </c>
      <c r="L409" s="1">
        <f t="shared" si="25"/>
        <v>3.5581460364794681</v>
      </c>
      <c r="M409" s="1">
        <f t="shared" si="26"/>
        <v>3.1006701175035367</v>
      </c>
      <c r="V409">
        <f>'WHL Raw'!J409</f>
        <v>55</v>
      </c>
      <c r="W409" s="1">
        <f t="shared" si="27"/>
        <v>2.7956861715195824</v>
      </c>
      <c r="AG409">
        <f>'WHL Raw'!X409</f>
        <v>14.8</v>
      </c>
      <c r="AH409">
        <f>'WHL Raw'!Y409</f>
        <v>14.02</v>
      </c>
      <c r="AI409">
        <f>'WHL Raw'!Z409</f>
        <v>50.57</v>
      </c>
      <c r="AJ409">
        <f>'WHL Raw'!AA409</f>
        <v>50.07</v>
      </c>
    </row>
    <row r="410" spans="1:36" x14ac:dyDescent="0.2">
      <c r="A410" t="str">
        <f>'WHL Raw'!B410</f>
        <v>Mark Rubinchik</v>
      </c>
      <c r="B410" t="s">
        <v>1750</v>
      </c>
      <c r="C410" t="str">
        <f>'WHL Raw'!C410</f>
        <v>D</v>
      </c>
      <c r="D410" t="str">
        <f t="shared" si="24"/>
        <v>D</v>
      </c>
      <c r="E410" t="str">
        <f>IF(ISNUMBER(SEARCH("/",'WHL Raw'!D410))=TRUE,"Multiple",'WHL Raw'!D410)</f>
        <v>SAS</v>
      </c>
      <c r="F410" s="2">
        <f ca="1">ROUNDDOWN('WHL Raw'!E410+((TODAY()-42993)/365),0)</f>
        <v>19</v>
      </c>
      <c r="G410">
        <f>'WHL Raw'!F410</f>
        <v>67</v>
      </c>
      <c r="H410" s="1">
        <f>'WHL Raw'!R410</f>
        <v>15</v>
      </c>
      <c r="I410" s="1">
        <f>'WHL Raw'!Q410</f>
        <v>1005.29</v>
      </c>
      <c r="J410">
        <f>'WHL Raw'!AD410</f>
        <v>50</v>
      </c>
      <c r="K410">
        <f>'WHL Raw'!AE410</f>
        <v>59</v>
      </c>
      <c r="L410" s="1">
        <f t="shared" si="25"/>
        <v>2.9842135105293002</v>
      </c>
      <c r="M410" s="1">
        <f t="shared" si="26"/>
        <v>3.5213719424245742</v>
      </c>
      <c r="V410">
        <f>'WHL Raw'!J410</f>
        <v>12</v>
      </c>
      <c r="W410" s="1">
        <f t="shared" si="27"/>
        <v>0.71621124252703205</v>
      </c>
      <c r="AG410">
        <f>'WHL Raw'!X410</f>
        <v>13.24</v>
      </c>
      <c r="AH410">
        <f>'WHL Raw'!Y410</f>
        <v>13.8</v>
      </c>
      <c r="AI410">
        <f>'WHL Raw'!Z410</f>
        <v>46.96</v>
      </c>
      <c r="AJ410">
        <f>'WHL Raw'!AA410</f>
        <v>50.18</v>
      </c>
    </row>
    <row r="411" spans="1:36" x14ac:dyDescent="0.2">
      <c r="A411" t="str">
        <f>'WHL Raw'!B411</f>
        <v>Martin Bodak</v>
      </c>
      <c r="B411" t="s">
        <v>1750</v>
      </c>
      <c r="C411" t="str">
        <f>'WHL Raw'!C411</f>
        <v>D</v>
      </c>
      <c r="D411" t="str">
        <f t="shared" si="24"/>
        <v>D</v>
      </c>
      <c r="E411" t="str">
        <f>IF(ISNUMBER(SEARCH("/",'WHL Raw'!D411))=TRUE,"Multiple",'WHL Raw'!D411)</f>
        <v>KTN</v>
      </c>
      <c r="F411" s="2">
        <f ca="1">ROUNDDOWN('WHL Raw'!E411+((TODAY()-42993)/365),0)</f>
        <v>19</v>
      </c>
      <c r="G411">
        <f>'WHL Raw'!F411</f>
        <v>59</v>
      </c>
      <c r="H411" s="1">
        <f>'WHL Raw'!R411</f>
        <v>16.489999999999998</v>
      </c>
      <c r="I411" s="1">
        <f>'WHL Raw'!Q411</f>
        <v>972.95</v>
      </c>
      <c r="J411">
        <f>'WHL Raw'!AD411</f>
        <v>53</v>
      </c>
      <c r="K411">
        <f>'WHL Raw'!AE411</f>
        <v>55</v>
      </c>
      <c r="L411" s="1">
        <f t="shared" si="25"/>
        <v>3.2684105041369031</v>
      </c>
      <c r="M411" s="1">
        <f t="shared" si="26"/>
        <v>3.3917467495760314</v>
      </c>
      <c r="V411">
        <f>'WHL Raw'!J411</f>
        <v>10</v>
      </c>
      <c r="W411" s="1">
        <f t="shared" si="27"/>
        <v>0.61668122719564211</v>
      </c>
      <c r="AG411">
        <f>'WHL Raw'!X411</f>
        <v>13.4</v>
      </c>
      <c r="AH411">
        <f>'WHL Raw'!Y411</f>
        <v>13.73</v>
      </c>
      <c r="AI411">
        <f>'WHL Raw'!Z411</f>
        <v>43.84</v>
      </c>
      <c r="AJ411">
        <f>'WHL Raw'!AA411</f>
        <v>49.4</v>
      </c>
    </row>
    <row r="412" spans="1:36" x14ac:dyDescent="0.2">
      <c r="A412" t="str">
        <f>'WHL Raw'!B412</f>
        <v>Martin Fasko-Rudas</v>
      </c>
      <c r="B412" t="s">
        <v>1750</v>
      </c>
      <c r="C412" t="str">
        <f>'WHL Raw'!C412</f>
        <v>LW</v>
      </c>
      <c r="D412" t="str">
        <f t="shared" si="24"/>
        <v>F</v>
      </c>
      <c r="E412" t="str">
        <f>IF(ISNUMBER(SEARCH("/",'WHL Raw'!D412))=TRUE,"Multiple",'WHL Raw'!D412)</f>
        <v>EVT</v>
      </c>
      <c r="F412" s="2">
        <f ca="1">ROUNDDOWN('WHL Raw'!E412+((TODAY()-42993)/365),0)</f>
        <v>17</v>
      </c>
      <c r="G412">
        <f>'WHL Raw'!F412</f>
        <v>70</v>
      </c>
      <c r="H412" s="1">
        <f>'WHL Raw'!R412</f>
        <v>9.16</v>
      </c>
      <c r="I412" s="1">
        <f>'WHL Raw'!Q412</f>
        <v>641.03</v>
      </c>
      <c r="J412">
        <f>'WHL Raw'!AD412</f>
        <v>20</v>
      </c>
      <c r="K412">
        <f>'WHL Raw'!AE412</f>
        <v>18</v>
      </c>
      <c r="L412" s="1">
        <f t="shared" si="25"/>
        <v>1.8719872704865608</v>
      </c>
      <c r="M412" s="1">
        <f t="shared" si="26"/>
        <v>1.6847885434379049</v>
      </c>
      <c r="V412">
        <f>'WHL Raw'!J412</f>
        <v>8</v>
      </c>
      <c r="W412" s="1">
        <f t="shared" si="27"/>
        <v>0.74879490819462435</v>
      </c>
      <c r="AG412">
        <f>'WHL Raw'!X412</f>
        <v>13.23</v>
      </c>
      <c r="AH412">
        <f>'WHL Raw'!Y412</f>
        <v>13.59</v>
      </c>
      <c r="AI412">
        <f>'WHL Raw'!Z412</f>
        <v>53.39</v>
      </c>
      <c r="AJ412">
        <f>'WHL Raw'!AA412</f>
        <v>50.7</v>
      </c>
    </row>
    <row r="413" spans="1:36" x14ac:dyDescent="0.2">
      <c r="A413" t="str">
        <f>'WHL Raw'!B413</f>
        <v>Mason Mannek</v>
      </c>
      <c r="B413" t="s">
        <v>1750</v>
      </c>
      <c r="C413" t="str">
        <f>'WHL Raw'!C413</f>
        <v>C</v>
      </c>
      <c r="D413" t="str">
        <f t="shared" si="24"/>
        <v>F</v>
      </c>
      <c r="E413" t="str">
        <f>IF(ISNUMBER(SEARCH("/",'WHL Raw'!D413))=TRUE,"Multiple",'WHL Raw'!D413)</f>
        <v>POR</v>
      </c>
      <c r="F413" s="2">
        <f ca="1">ROUNDDOWN('WHL Raw'!E413+((TODAY()-42993)/365),0)</f>
        <v>18</v>
      </c>
      <c r="G413">
        <f>'WHL Raw'!F413</f>
        <v>58</v>
      </c>
      <c r="H413" s="1">
        <f>'WHL Raw'!R413</f>
        <v>11.71</v>
      </c>
      <c r="I413" s="1">
        <f>'WHL Raw'!Q413</f>
        <v>679.36</v>
      </c>
      <c r="J413">
        <f>'WHL Raw'!AD413</f>
        <v>28</v>
      </c>
      <c r="K413">
        <f>'WHL Raw'!AE413</f>
        <v>28</v>
      </c>
      <c r="L413" s="1">
        <f t="shared" si="25"/>
        <v>2.4729156853509187</v>
      </c>
      <c r="M413" s="1">
        <f t="shared" si="26"/>
        <v>2.4729156853509187</v>
      </c>
      <c r="V413">
        <f>'WHL Raw'!J413</f>
        <v>15</v>
      </c>
      <c r="W413" s="1">
        <f t="shared" si="27"/>
        <v>1.3247762600094206</v>
      </c>
      <c r="AG413">
        <f>'WHL Raw'!X413</f>
        <v>13.1</v>
      </c>
      <c r="AH413">
        <f>'WHL Raw'!Y413</f>
        <v>13.26</v>
      </c>
      <c r="AI413">
        <f>'WHL Raw'!Z413</f>
        <v>54.64</v>
      </c>
      <c r="AJ413">
        <f>'WHL Raw'!AA413</f>
        <v>50.56</v>
      </c>
    </row>
    <row r="414" spans="1:36" x14ac:dyDescent="0.2">
      <c r="A414" t="str">
        <f>'WHL Raw'!B414</f>
        <v>Mason McCarty</v>
      </c>
      <c r="B414" t="s">
        <v>1750</v>
      </c>
      <c r="C414" t="str">
        <f>'WHL Raw'!C414</f>
        <v>RW</v>
      </c>
      <c r="D414" t="str">
        <f t="shared" si="24"/>
        <v>F</v>
      </c>
      <c r="E414" t="str">
        <f>IF(ISNUMBER(SEARCH("/",'WHL Raw'!D414))=TRUE,"Multiple",'WHL Raw'!D414)</f>
        <v>RD</v>
      </c>
      <c r="F414" s="2">
        <f ca="1">ROUNDDOWN('WHL Raw'!E414+((TODAY()-42993)/365),0)</f>
        <v>21</v>
      </c>
      <c r="G414">
        <f>'WHL Raw'!F414</f>
        <v>69</v>
      </c>
      <c r="H414" s="1">
        <f>'WHL Raw'!R414</f>
        <v>16.170000000000002</v>
      </c>
      <c r="I414" s="1">
        <f>'WHL Raw'!Q414</f>
        <v>1115.7</v>
      </c>
      <c r="J414">
        <f>'WHL Raw'!AD414</f>
        <v>61</v>
      </c>
      <c r="K414">
        <f>'WHL Raw'!AE414</f>
        <v>45</v>
      </c>
      <c r="L414" s="1">
        <f t="shared" si="25"/>
        <v>3.2804517343371873</v>
      </c>
      <c r="M414" s="1">
        <f t="shared" si="26"/>
        <v>2.4200053777897286</v>
      </c>
      <c r="V414">
        <f>'WHL Raw'!J414</f>
        <v>52</v>
      </c>
      <c r="W414" s="1">
        <f t="shared" si="27"/>
        <v>2.7964506587792419</v>
      </c>
      <c r="AG414">
        <f>'WHL Raw'!X414</f>
        <v>13.74</v>
      </c>
      <c r="AH414">
        <f>'WHL Raw'!Y414</f>
        <v>13.71</v>
      </c>
      <c r="AI414">
        <f>'WHL Raw'!Z414</f>
        <v>47.71</v>
      </c>
      <c r="AJ414">
        <f>'WHL Raw'!AA414</f>
        <v>47.89</v>
      </c>
    </row>
    <row r="415" spans="1:36" x14ac:dyDescent="0.2">
      <c r="A415" t="str">
        <f>'WHL Raw'!B415</f>
        <v>Matt Barberis</v>
      </c>
      <c r="B415" t="s">
        <v>1750</v>
      </c>
      <c r="C415" t="str">
        <f>'WHL Raw'!C415</f>
        <v>D</v>
      </c>
      <c r="D415" t="str">
        <f t="shared" si="24"/>
        <v>D</v>
      </c>
      <c r="E415" t="str">
        <f>IF(ISNUMBER(SEARCH("/",'WHL Raw'!D415))=TRUE,"Multiple",'WHL Raw'!D415)</f>
        <v>VAN</v>
      </c>
      <c r="F415" s="2">
        <f ca="1">ROUNDDOWN('WHL Raw'!E415+((TODAY()-42993)/365),0)</f>
        <v>20</v>
      </c>
      <c r="G415">
        <f>'WHL Raw'!F415</f>
        <v>56</v>
      </c>
      <c r="H415" s="1">
        <f>'WHL Raw'!R415</f>
        <v>14.92</v>
      </c>
      <c r="I415" s="1">
        <f>'WHL Raw'!Q415</f>
        <v>835.35</v>
      </c>
      <c r="J415">
        <f>'WHL Raw'!AD415</f>
        <v>45</v>
      </c>
      <c r="K415">
        <f>'WHL Raw'!AE415</f>
        <v>46</v>
      </c>
      <c r="L415" s="1">
        <f t="shared" si="25"/>
        <v>3.2321781289279943</v>
      </c>
      <c r="M415" s="1">
        <f t="shared" si="26"/>
        <v>3.3040043095708387</v>
      </c>
      <c r="V415">
        <f>'WHL Raw'!J415</f>
        <v>7</v>
      </c>
      <c r="W415" s="1">
        <f t="shared" si="27"/>
        <v>0.50278326449991018</v>
      </c>
      <c r="AG415">
        <f>'WHL Raw'!X415</f>
        <v>13.68</v>
      </c>
      <c r="AH415">
        <f>'WHL Raw'!Y415</f>
        <v>13.77</v>
      </c>
      <c r="AI415">
        <f>'WHL Raw'!Z415</f>
        <v>47.79</v>
      </c>
      <c r="AJ415">
        <f>'WHL Raw'!AA415</f>
        <v>50.37</v>
      </c>
    </row>
    <row r="416" spans="1:36" x14ac:dyDescent="0.2">
      <c r="A416" t="str">
        <f>'WHL Raw'!B416</f>
        <v>Matt Bradley</v>
      </c>
      <c r="B416" t="s">
        <v>1750</v>
      </c>
      <c r="C416" t="str">
        <f>'WHL Raw'!C416</f>
        <v>C</v>
      </c>
      <c r="D416" t="str">
        <f t="shared" si="24"/>
        <v>F</v>
      </c>
      <c r="E416" t="str">
        <f>IF(ISNUMBER(SEARCH("/",'WHL Raw'!D416))=TRUE,"Multiple",'WHL Raw'!D416)</f>
        <v>REG</v>
      </c>
      <c r="F416" s="2">
        <f ca="1">ROUNDDOWN('WHL Raw'!E416+((TODAY()-42993)/365),0)</f>
        <v>21</v>
      </c>
      <c r="G416">
        <f>'WHL Raw'!F416</f>
        <v>72</v>
      </c>
      <c r="H416" s="1">
        <f>'WHL Raw'!R416</f>
        <v>15.79</v>
      </c>
      <c r="I416" s="1">
        <f>'WHL Raw'!Q416</f>
        <v>1137.2</v>
      </c>
      <c r="J416">
        <f>'WHL Raw'!AD416</f>
        <v>57</v>
      </c>
      <c r="K416">
        <f>'WHL Raw'!AE416</f>
        <v>50</v>
      </c>
      <c r="L416" s="1">
        <f t="shared" si="25"/>
        <v>3.0073865634892716</v>
      </c>
      <c r="M416" s="1">
        <f t="shared" si="26"/>
        <v>2.638058389025677</v>
      </c>
      <c r="V416">
        <f>'WHL Raw'!J416</f>
        <v>41</v>
      </c>
      <c r="W416" s="1">
        <f t="shared" si="27"/>
        <v>2.1632078790010554</v>
      </c>
      <c r="AG416">
        <f>'WHL Raw'!X416</f>
        <v>14.3</v>
      </c>
      <c r="AH416">
        <f>'WHL Raw'!Y416</f>
        <v>14.13</v>
      </c>
      <c r="AI416">
        <f>'WHL Raw'!Z416</f>
        <v>51.37</v>
      </c>
      <c r="AJ416">
        <f>'WHL Raw'!AA416</f>
        <v>49.99</v>
      </c>
    </row>
    <row r="417" spans="1:36" x14ac:dyDescent="0.2">
      <c r="A417" t="str">
        <f>'WHL Raw'!B417</f>
        <v>Matt Fonteyne</v>
      </c>
      <c r="B417" t="s">
        <v>1750</v>
      </c>
      <c r="C417" t="str">
        <f>'WHL Raw'!C417</f>
        <v>LW</v>
      </c>
      <c r="D417" t="str">
        <f t="shared" si="24"/>
        <v>F</v>
      </c>
      <c r="E417" t="str">
        <f>IF(ISNUMBER(SEARCH("/",'WHL Raw'!D417))=TRUE,"Multiple",'WHL Raw'!D417)</f>
        <v>EVT</v>
      </c>
      <c r="F417" s="2">
        <f ca="1">ROUNDDOWN('WHL Raw'!E417+((TODAY()-42993)/365),0)</f>
        <v>20</v>
      </c>
      <c r="G417">
        <f>'WHL Raw'!F417</f>
        <v>72</v>
      </c>
      <c r="H417" s="1">
        <f>'WHL Raw'!R417</f>
        <v>16.010000000000002</v>
      </c>
      <c r="I417" s="1">
        <f>'WHL Raw'!Q417</f>
        <v>1152.3699999999999</v>
      </c>
      <c r="J417">
        <f>'WHL Raw'!AD417</f>
        <v>64</v>
      </c>
      <c r="K417">
        <f>'WHL Raw'!AE417</f>
        <v>39</v>
      </c>
      <c r="L417" s="1">
        <f t="shared" si="25"/>
        <v>3.3322630752275746</v>
      </c>
      <c r="M417" s="1">
        <f t="shared" si="26"/>
        <v>2.0305978114668033</v>
      </c>
      <c r="V417">
        <f>'WHL Raw'!J417</f>
        <v>31</v>
      </c>
      <c r="W417" s="1">
        <f t="shared" si="27"/>
        <v>1.6140649270633565</v>
      </c>
      <c r="AG417">
        <f>'WHL Raw'!X417</f>
        <v>14.93</v>
      </c>
      <c r="AH417">
        <f>'WHL Raw'!Y417</f>
        <v>13.87</v>
      </c>
      <c r="AI417">
        <f>'WHL Raw'!Z417</f>
        <v>56.1</v>
      </c>
      <c r="AJ417">
        <f>'WHL Raw'!AA417</f>
        <v>50.4</v>
      </c>
    </row>
    <row r="418" spans="1:36" x14ac:dyDescent="0.2">
      <c r="A418" t="str">
        <f>'WHL Raw'!B418</f>
        <v>Matt Leduc</v>
      </c>
      <c r="B418" t="s">
        <v>1750</v>
      </c>
      <c r="C418" t="str">
        <f>'WHL Raw'!C418</f>
        <v>D</v>
      </c>
      <c r="D418" t="str">
        <f t="shared" si="24"/>
        <v>D</v>
      </c>
      <c r="E418" t="str">
        <f>IF(ISNUMBER(SEARCH("/",'WHL Raw'!D418))=TRUE,"Multiple",'WHL Raw'!D418)</f>
        <v>SPO</v>
      </c>
      <c r="F418" s="2">
        <f ca="1">ROUNDDOWN('WHL Raw'!E418+((TODAY()-42993)/365),0)</f>
        <v>18</v>
      </c>
      <c r="G418">
        <f>'WHL Raw'!F418</f>
        <v>51</v>
      </c>
      <c r="H418" s="1">
        <f>'WHL Raw'!R418</f>
        <v>11.04</v>
      </c>
      <c r="I418" s="1">
        <f>'WHL Raw'!Q418</f>
        <v>563.1</v>
      </c>
      <c r="J418">
        <f>'WHL Raw'!AD418</f>
        <v>22</v>
      </c>
      <c r="K418">
        <f>'WHL Raw'!AE418</f>
        <v>30</v>
      </c>
      <c r="L418" s="1">
        <f t="shared" si="25"/>
        <v>2.3441662226957911</v>
      </c>
      <c r="M418" s="1">
        <f t="shared" si="26"/>
        <v>3.1965903036760785</v>
      </c>
      <c r="V418">
        <f>'WHL Raw'!J418</f>
        <v>4</v>
      </c>
      <c r="W418" s="1">
        <f t="shared" si="27"/>
        <v>0.42621204049014383</v>
      </c>
      <c r="AG418">
        <f>'WHL Raw'!X418</f>
        <v>12.93</v>
      </c>
      <c r="AH418">
        <f>'WHL Raw'!Y418</f>
        <v>13.11</v>
      </c>
      <c r="AI418">
        <f>'WHL Raw'!Z418</f>
        <v>53.47</v>
      </c>
      <c r="AJ418">
        <f>'WHL Raw'!AA418</f>
        <v>49.96</v>
      </c>
    </row>
    <row r="419" spans="1:36" x14ac:dyDescent="0.2">
      <c r="A419" t="str">
        <f>'WHL Raw'!B419</f>
        <v>Matteo Gennaro</v>
      </c>
      <c r="B419" t="s">
        <v>1750</v>
      </c>
      <c r="C419" t="str">
        <f>'WHL Raw'!C419</f>
        <v>C</v>
      </c>
      <c r="D419" t="str">
        <f t="shared" si="24"/>
        <v>F</v>
      </c>
      <c r="E419" t="str">
        <f>IF(ISNUMBER(SEARCH("/",'WHL Raw'!D419))=TRUE,"Multiple",'WHL Raw'!D419)</f>
        <v>Multiple</v>
      </c>
      <c r="F419" s="2">
        <f ca="1">ROUNDDOWN('WHL Raw'!E419+((TODAY()-42993)/365),0)</f>
        <v>21</v>
      </c>
      <c r="G419">
        <f>'WHL Raw'!F419</f>
        <v>67</v>
      </c>
      <c r="H419" s="1">
        <f>'WHL Raw'!R419</f>
        <v>14.02</v>
      </c>
      <c r="I419" s="1">
        <f>'WHL Raw'!Q419</f>
        <v>939.18</v>
      </c>
      <c r="J419">
        <f>'WHL Raw'!AD419</f>
        <v>55</v>
      </c>
      <c r="K419">
        <f>'WHL Raw'!AE419</f>
        <v>41</v>
      </c>
      <c r="L419" s="1">
        <f t="shared" si="25"/>
        <v>3.513703443429375</v>
      </c>
      <c r="M419" s="1">
        <f t="shared" si="26"/>
        <v>2.619306203283716</v>
      </c>
      <c r="V419">
        <f>'WHL Raw'!J419</f>
        <v>43</v>
      </c>
      <c r="W419" s="1">
        <f t="shared" si="27"/>
        <v>2.7470772375902381</v>
      </c>
      <c r="AG419">
        <f>'WHL Raw'!X419</f>
        <v>13.87</v>
      </c>
      <c r="AH419">
        <f>'WHL Raw'!Y419</f>
        <v>13.91</v>
      </c>
      <c r="AI419">
        <f>'WHL Raw'!Z419</f>
        <v>52.26</v>
      </c>
      <c r="AJ419">
        <f>'WHL Raw'!AA419</f>
        <v>50.25</v>
      </c>
    </row>
    <row r="420" spans="1:36" x14ac:dyDescent="0.2">
      <c r="A420" t="str">
        <f>'WHL Raw'!B420</f>
        <v>Matthew Benson</v>
      </c>
      <c r="B420" t="s">
        <v>1750</v>
      </c>
      <c r="C420" t="str">
        <f>'WHL Raw'!C420</f>
        <v>D</v>
      </c>
      <c r="D420" t="str">
        <f t="shared" si="24"/>
        <v>D</v>
      </c>
      <c r="E420" t="str">
        <f>IF(ISNUMBER(SEARCH("/",'WHL Raw'!D420))=TRUE,"Multiple",'WHL Raw'!D420)</f>
        <v>MJ</v>
      </c>
      <c r="F420" s="2">
        <f ca="1">ROUNDDOWN('WHL Raw'!E420+((TODAY()-42993)/365),0)</f>
        <v>17</v>
      </c>
      <c r="G420">
        <f>'WHL Raw'!F420</f>
        <v>49</v>
      </c>
      <c r="H420" s="1">
        <f>'WHL Raw'!R420</f>
        <v>13.85</v>
      </c>
      <c r="I420" s="1">
        <f>'WHL Raw'!Q420</f>
        <v>678.6</v>
      </c>
      <c r="J420">
        <f>'WHL Raw'!AD420</f>
        <v>36</v>
      </c>
      <c r="K420">
        <f>'WHL Raw'!AE420</f>
        <v>35</v>
      </c>
      <c r="L420" s="1">
        <f t="shared" si="25"/>
        <v>3.183023872679045</v>
      </c>
      <c r="M420" s="1">
        <f t="shared" si="26"/>
        <v>3.094606542882405</v>
      </c>
      <c r="V420">
        <f>'WHL Raw'!J420</f>
        <v>3</v>
      </c>
      <c r="W420" s="1">
        <f t="shared" si="27"/>
        <v>0.26525198938992045</v>
      </c>
      <c r="AG420">
        <f>'WHL Raw'!X420</f>
        <v>14.11</v>
      </c>
      <c r="AH420">
        <f>'WHL Raw'!Y420</f>
        <v>13.53</v>
      </c>
      <c r="AI420">
        <f>'WHL Raw'!Z420</f>
        <v>60.02</v>
      </c>
      <c r="AJ420">
        <f>'WHL Raw'!AA420</f>
        <v>48.81</v>
      </c>
    </row>
    <row r="421" spans="1:36" x14ac:dyDescent="0.2">
      <c r="A421" t="str">
        <f>'WHL Raw'!B421</f>
        <v>Matthew Culling</v>
      </c>
      <c r="B421" t="s">
        <v>1750</v>
      </c>
      <c r="C421" t="str">
        <f>'WHL Raw'!C421</f>
        <v>C</v>
      </c>
      <c r="D421" t="str">
        <f t="shared" si="24"/>
        <v>F</v>
      </c>
      <c r="E421" t="str">
        <f>IF(ISNUMBER(SEARCH("/",'WHL Raw'!D421))=TRUE,"Multiple",'WHL Raw'!D421)</f>
        <v>EDM</v>
      </c>
      <c r="F421" s="2">
        <f ca="1">ROUNDDOWN('WHL Raw'!E421+((TODAY()-42993)/365),0)</f>
        <v>17</v>
      </c>
      <c r="G421">
        <f>'WHL Raw'!F421</f>
        <v>5</v>
      </c>
      <c r="H421" s="1">
        <f>'WHL Raw'!R421</f>
        <v>8.59</v>
      </c>
      <c r="I421" s="1">
        <f>'WHL Raw'!Q421</f>
        <v>42.93</v>
      </c>
      <c r="J421">
        <f>'WHL Raw'!AD421</f>
        <v>0</v>
      </c>
      <c r="K421">
        <f>'WHL Raw'!AE421</f>
        <v>3</v>
      </c>
      <c r="L421" s="1">
        <f t="shared" si="25"/>
        <v>0</v>
      </c>
      <c r="M421" s="1">
        <f t="shared" si="26"/>
        <v>4.1928721174004195</v>
      </c>
      <c r="V421">
        <f>'WHL Raw'!J421</f>
        <v>0</v>
      </c>
      <c r="W421" s="1">
        <f t="shared" si="27"/>
        <v>0</v>
      </c>
      <c r="AG421">
        <f>'WHL Raw'!X421</f>
        <v>12.48</v>
      </c>
      <c r="AH421">
        <f>'WHL Raw'!Y421</f>
        <v>13.64</v>
      </c>
      <c r="AI421">
        <f>'WHL Raw'!Z421</f>
        <v>31.74</v>
      </c>
      <c r="AJ421">
        <f>'WHL Raw'!AA421</f>
        <v>52.03</v>
      </c>
    </row>
    <row r="422" spans="1:36" x14ac:dyDescent="0.2">
      <c r="A422" t="str">
        <f>'WHL Raw'!B422</f>
        <v>Matthew Mosher</v>
      </c>
      <c r="B422" t="s">
        <v>1750</v>
      </c>
      <c r="C422" t="str">
        <f>'WHL Raw'!C422</f>
        <v>RW</v>
      </c>
      <c r="D422" t="str">
        <f t="shared" si="24"/>
        <v>F</v>
      </c>
      <c r="E422" t="str">
        <f>IF(ISNUMBER(SEARCH("/",'WHL Raw'!D422))=TRUE,"Multiple",'WHL Raw'!D422)</f>
        <v>Multiple</v>
      </c>
      <c r="F422" s="2">
        <f ca="1">ROUNDDOWN('WHL Raw'!E422+((TODAY()-42993)/365),0)</f>
        <v>18</v>
      </c>
      <c r="G422">
        <f>'WHL Raw'!F422</f>
        <v>18</v>
      </c>
      <c r="H422" s="1">
        <f>'WHL Raw'!R422</f>
        <v>7.66</v>
      </c>
      <c r="I422" s="1">
        <f>'WHL Raw'!Q422</f>
        <v>137.94</v>
      </c>
      <c r="J422">
        <f>'WHL Raw'!AD422</f>
        <v>1</v>
      </c>
      <c r="K422">
        <f>'WHL Raw'!AE422</f>
        <v>8</v>
      </c>
      <c r="L422" s="1">
        <f t="shared" si="25"/>
        <v>0.43497172683775553</v>
      </c>
      <c r="M422" s="1">
        <f t="shared" si="26"/>
        <v>3.4797738147020443</v>
      </c>
      <c r="V422">
        <f>'WHL Raw'!J422</f>
        <v>0</v>
      </c>
      <c r="W422" s="1">
        <f t="shared" si="27"/>
        <v>0</v>
      </c>
      <c r="AG422">
        <f>'WHL Raw'!X422</f>
        <v>11.14</v>
      </c>
      <c r="AH422">
        <f>'WHL Raw'!Y422</f>
        <v>12.93</v>
      </c>
      <c r="AI422">
        <f>'WHL Raw'!Z422</f>
        <v>41.61</v>
      </c>
      <c r="AJ422">
        <f>'WHL Raw'!AA422</f>
        <v>51.29</v>
      </c>
    </row>
    <row r="423" spans="1:36" x14ac:dyDescent="0.2">
      <c r="A423" t="str">
        <f>'WHL Raw'!B423</f>
        <v>Matthew Phillips</v>
      </c>
      <c r="B423" t="s">
        <v>1750</v>
      </c>
      <c r="C423" t="str">
        <f>'WHL Raw'!C423</f>
        <v>C</v>
      </c>
      <c r="D423" t="str">
        <f t="shared" si="24"/>
        <v>F</v>
      </c>
      <c r="E423" t="str">
        <f>IF(ISNUMBER(SEARCH("/",'WHL Raw'!D423))=TRUE,"Multiple",'WHL Raw'!D423)</f>
        <v>VIC</v>
      </c>
      <c r="F423" s="2">
        <f ca="1">ROUNDDOWN('WHL Raw'!E423+((TODAY()-42993)/365),0)</f>
        <v>20</v>
      </c>
      <c r="G423">
        <f>'WHL Raw'!F423</f>
        <v>71</v>
      </c>
      <c r="H423" s="1">
        <f>'WHL Raw'!R423</f>
        <v>14.81</v>
      </c>
      <c r="I423" s="1">
        <f>'WHL Raw'!Q423</f>
        <v>1051.48</v>
      </c>
      <c r="J423">
        <f>'WHL Raw'!AD423</f>
        <v>70</v>
      </c>
      <c r="K423">
        <f>'WHL Raw'!AE423</f>
        <v>49</v>
      </c>
      <c r="L423" s="1">
        <f t="shared" si="25"/>
        <v>3.9943698406056223</v>
      </c>
      <c r="M423" s="1">
        <f t="shared" si="26"/>
        <v>2.7960588884239357</v>
      </c>
      <c r="V423">
        <f>'WHL Raw'!J423</f>
        <v>42</v>
      </c>
      <c r="W423" s="1">
        <f t="shared" si="27"/>
        <v>2.3966219043633732</v>
      </c>
      <c r="AG423">
        <f>'WHL Raw'!X423</f>
        <v>13.79</v>
      </c>
      <c r="AH423">
        <f>'WHL Raw'!Y423</f>
        <v>13.79</v>
      </c>
      <c r="AI423">
        <f>'WHL Raw'!Z423</f>
        <v>53.71</v>
      </c>
      <c r="AJ423">
        <f>'WHL Raw'!AA423</f>
        <v>50.25</v>
      </c>
    </row>
    <row r="424" spans="1:36" x14ac:dyDescent="0.2">
      <c r="A424" t="str">
        <f>'WHL Raw'!B424</f>
        <v>Matthew Quigley</v>
      </c>
      <c r="B424" t="s">
        <v>1750</v>
      </c>
      <c r="C424" t="str">
        <f>'WHL Raw'!C424</f>
        <v>D</v>
      </c>
      <c r="D424" t="str">
        <f t="shared" si="24"/>
        <v>D</v>
      </c>
      <c r="E424" t="str">
        <f>IF(ISNUMBER(SEARCH("/",'WHL Raw'!D424))=TRUE,"Multiple",'WHL Raw'!D424)</f>
        <v>POR</v>
      </c>
      <c r="F424" s="2">
        <f ca="1">ROUNDDOWN('WHL Raw'!E424+((TODAY()-42993)/365),0)</f>
        <v>19</v>
      </c>
      <c r="G424">
        <f>'WHL Raw'!F424</f>
        <v>68</v>
      </c>
      <c r="H424" s="1">
        <f>'WHL Raw'!R424</f>
        <v>15.21</v>
      </c>
      <c r="I424" s="1">
        <f>'WHL Raw'!Q424</f>
        <v>1034.21</v>
      </c>
      <c r="J424">
        <f>'WHL Raw'!AD424</f>
        <v>56</v>
      </c>
      <c r="K424">
        <f>'WHL Raw'!AE424</f>
        <v>51</v>
      </c>
      <c r="L424" s="1">
        <f t="shared" si="25"/>
        <v>3.2488566151942062</v>
      </c>
      <c r="M424" s="1">
        <f t="shared" si="26"/>
        <v>2.9587801316947231</v>
      </c>
      <c r="V424">
        <f>'WHL Raw'!J424</f>
        <v>11</v>
      </c>
      <c r="W424" s="1">
        <f t="shared" si="27"/>
        <v>0.63816826369886193</v>
      </c>
      <c r="AG424">
        <f>'WHL Raw'!X424</f>
        <v>13.22</v>
      </c>
      <c r="AH424">
        <f>'WHL Raw'!Y424</f>
        <v>14.03</v>
      </c>
      <c r="AI424">
        <f>'WHL Raw'!Z424</f>
        <v>57.53</v>
      </c>
      <c r="AJ424">
        <f>'WHL Raw'!AA424</f>
        <v>51.3</v>
      </c>
    </row>
    <row r="425" spans="1:36" x14ac:dyDescent="0.2">
      <c r="A425" t="str">
        <f>'WHL Raw'!B425</f>
        <v>Matthew Robertson</v>
      </c>
      <c r="B425" t="s">
        <v>1750</v>
      </c>
      <c r="C425" t="str">
        <f>'WHL Raw'!C425</f>
        <v>D</v>
      </c>
      <c r="D425" t="str">
        <f t="shared" si="24"/>
        <v>D</v>
      </c>
      <c r="E425" t="str">
        <f>IF(ISNUMBER(SEARCH("/",'WHL Raw'!D425))=TRUE,"Multiple",'WHL Raw'!D425)</f>
        <v>EDM</v>
      </c>
      <c r="F425" s="2">
        <f ca="1">ROUNDDOWN('WHL Raw'!E425+((TODAY()-42993)/365),0)</f>
        <v>17</v>
      </c>
      <c r="G425">
        <f>'WHL Raw'!F425</f>
        <v>67</v>
      </c>
      <c r="H425" s="1">
        <f>'WHL Raw'!R425</f>
        <v>15.27</v>
      </c>
      <c r="I425" s="1">
        <f>'WHL Raw'!Q425</f>
        <v>1022.84</v>
      </c>
      <c r="J425">
        <f>'WHL Raw'!AD425</f>
        <v>45</v>
      </c>
      <c r="K425">
        <f>'WHL Raw'!AE425</f>
        <v>62</v>
      </c>
      <c r="L425" s="1">
        <f t="shared" si="25"/>
        <v>2.6397090454029954</v>
      </c>
      <c r="M425" s="1">
        <f t="shared" si="26"/>
        <v>3.6369324625552384</v>
      </c>
      <c r="V425">
        <f>'WHL Raw'!J425</f>
        <v>9</v>
      </c>
      <c r="W425" s="1">
        <f t="shared" si="27"/>
        <v>0.52794180908059918</v>
      </c>
      <c r="AG425">
        <f>'WHL Raw'!X425</f>
        <v>13.57</v>
      </c>
      <c r="AH425">
        <f>'WHL Raw'!Y425</f>
        <v>13.86</v>
      </c>
      <c r="AI425">
        <f>'WHL Raw'!Z425</f>
        <v>40.869999999999997</v>
      </c>
      <c r="AJ425">
        <f>'WHL Raw'!AA425</f>
        <v>50.21</v>
      </c>
    </row>
    <row r="426" spans="1:36" x14ac:dyDescent="0.2">
      <c r="A426" t="str">
        <f>'WHL Raw'!B426</f>
        <v>Matthew Sanders</v>
      </c>
      <c r="B426" t="s">
        <v>1750</v>
      </c>
      <c r="C426" t="str">
        <f>'WHL Raw'!C426</f>
        <v>D</v>
      </c>
      <c r="D426" t="str">
        <f t="shared" si="24"/>
        <v>D</v>
      </c>
      <c r="E426" t="str">
        <f>IF(ISNUMBER(SEARCH("/",'WHL Raw'!D426))=TRUE,"Multiple",'WHL Raw'!D426)</f>
        <v>MJ</v>
      </c>
      <c r="F426" s="2">
        <f ca="1">ROUNDDOWN('WHL Raw'!E426+((TODAY()-42993)/365),0)</f>
        <v>17</v>
      </c>
      <c r="G426">
        <f>'WHL Raw'!F426</f>
        <v>6</v>
      </c>
      <c r="H426" s="1">
        <f>'WHL Raw'!R426</f>
        <v>7.74</v>
      </c>
      <c r="I426" s="1">
        <f>'WHL Raw'!Q426</f>
        <v>46.43</v>
      </c>
      <c r="J426">
        <f>'WHL Raw'!AD426</f>
        <v>2</v>
      </c>
      <c r="K426">
        <f>'WHL Raw'!AE426</f>
        <v>1</v>
      </c>
      <c r="L426" s="1">
        <f t="shared" si="25"/>
        <v>2.5845358604350634</v>
      </c>
      <c r="M426" s="1">
        <f t="shared" si="26"/>
        <v>1.2922679302175317</v>
      </c>
      <c r="V426">
        <f>'WHL Raw'!J426</f>
        <v>0</v>
      </c>
      <c r="W426" s="1">
        <f t="shared" si="27"/>
        <v>0</v>
      </c>
      <c r="AG426">
        <f>'WHL Raw'!X426</f>
        <v>12.4</v>
      </c>
      <c r="AH426">
        <f>'WHL Raw'!Y426</f>
        <v>12.27</v>
      </c>
      <c r="AI426">
        <f>'WHL Raw'!Z426</f>
        <v>60.6</v>
      </c>
      <c r="AJ426">
        <f>'WHL Raw'!AA426</f>
        <v>48.74</v>
      </c>
    </row>
    <row r="427" spans="1:36" x14ac:dyDescent="0.2">
      <c r="A427" t="str">
        <f>'WHL Raw'!B427</f>
        <v>Matthew Smith</v>
      </c>
      <c r="B427" t="s">
        <v>1750</v>
      </c>
      <c r="C427" t="str">
        <f>'WHL Raw'!C427</f>
        <v>D</v>
      </c>
      <c r="D427" t="str">
        <f t="shared" si="24"/>
        <v>D</v>
      </c>
      <c r="E427" t="str">
        <f>IF(ISNUMBER(SEARCH("/",'WHL Raw'!D427))=TRUE,"Multiple",'WHL Raw'!D427)</f>
        <v>VIC</v>
      </c>
      <c r="F427" s="2">
        <f ca="1">ROUNDDOWN('WHL Raw'!E427+((TODAY()-42993)/365),0)</f>
        <v>18</v>
      </c>
      <c r="G427">
        <f>'WHL Raw'!F427</f>
        <v>65</v>
      </c>
      <c r="H427" s="1">
        <f>'WHL Raw'!R427</f>
        <v>11.9</v>
      </c>
      <c r="I427" s="1">
        <f>'WHL Raw'!Q427</f>
        <v>773.39</v>
      </c>
      <c r="J427">
        <f>'WHL Raw'!AD427</f>
        <v>43</v>
      </c>
      <c r="K427">
        <f>'WHL Raw'!AE427</f>
        <v>33</v>
      </c>
      <c r="L427" s="1">
        <f t="shared" si="25"/>
        <v>3.3359624510272954</v>
      </c>
      <c r="M427" s="1">
        <f t="shared" si="26"/>
        <v>2.5601572298581567</v>
      </c>
      <c r="V427">
        <f>'WHL Raw'!J427</f>
        <v>4</v>
      </c>
      <c r="W427" s="1">
        <f t="shared" si="27"/>
        <v>0.31032208846765541</v>
      </c>
      <c r="AG427">
        <f>'WHL Raw'!X427</f>
        <v>13.2</v>
      </c>
      <c r="AH427">
        <f>'WHL Raw'!Y427</f>
        <v>13.54</v>
      </c>
      <c r="AI427">
        <f>'WHL Raw'!Z427</f>
        <v>53.96</v>
      </c>
      <c r="AJ427">
        <f>'WHL Raw'!AA427</f>
        <v>49.21</v>
      </c>
    </row>
    <row r="428" spans="1:36" x14ac:dyDescent="0.2">
      <c r="A428" t="str">
        <f>'WHL Raw'!B428</f>
        <v>Matthew Stanley</v>
      </c>
      <c r="B428" t="s">
        <v>1750</v>
      </c>
      <c r="C428" t="str">
        <f>'WHL Raw'!C428</f>
        <v>LD</v>
      </c>
      <c r="D428" t="str">
        <f t="shared" si="24"/>
        <v>F</v>
      </c>
      <c r="E428" t="str">
        <f>IF(ISNUMBER(SEARCH("/",'WHL Raw'!D428))=TRUE,"Multiple",'WHL Raw'!D428)</f>
        <v>Multiple</v>
      </c>
      <c r="F428" s="2">
        <f ca="1">ROUNDDOWN('WHL Raw'!E428+((TODAY()-42993)/365),0)</f>
        <v>20</v>
      </c>
      <c r="G428">
        <f>'WHL Raw'!F428</f>
        <v>73</v>
      </c>
      <c r="H428" s="1">
        <f>'WHL Raw'!R428</f>
        <v>11.16</v>
      </c>
      <c r="I428" s="1">
        <f>'WHL Raw'!Q428</f>
        <v>815.03</v>
      </c>
      <c r="J428">
        <f>'WHL Raw'!AD428</f>
        <v>29</v>
      </c>
      <c r="K428">
        <f>'WHL Raw'!AE428</f>
        <v>40</v>
      </c>
      <c r="L428" s="1">
        <f t="shared" si="25"/>
        <v>2.1348907402181516</v>
      </c>
      <c r="M428" s="1">
        <f t="shared" si="26"/>
        <v>2.9446768830595196</v>
      </c>
      <c r="V428">
        <f>'WHL Raw'!J428</f>
        <v>5</v>
      </c>
      <c r="W428" s="1">
        <f t="shared" si="27"/>
        <v>0.36808461038243995</v>
      </c>
      <c r="AG428">
        <f>'WHL Raw'!X428</f>
        <v>11.97</v>
      </c>
      <c r="AH428">
        <f>'WHL Raw'!Y428</f>
        <v>13.52</v>
      </c>
      <c r="AI428">
        <f>'WHL Raw'!Z428</f>
        <v>49.43</v>
      </c>
      <c r="AJ428">
        <f>'WHL Raw'!AA428</f>
        <v>49.3</v>
      </c>
    </row>
    <row r="429" spans="1:36" x14ac:dyDescent="0.2">
      <c r="A429" t="str">
        <f>'WHL Raw'!B429</f>
        <v>Matthew Wedman</v>
      </c>
      <c r="B429" t="s">
        <v>1750</v>
      </c>
      <c r="C429" t="str">
        <f>'WHL Raw'!C429</f>
        <v>C</v>
      </c>
      <c r="D429" t="str">
        <f t="shared" si="24"/>
        <v>F</v>
      </c>
      <c r="E429" t="str">
        <f>IF(ISNUMBER(SEARCH("/",'WHL Raw'!D429))=TRUE,"Multiple",'WHL Raw'!D429)</f>
        <v>SEA</v>
      </c>
      <c r="F429" s="2">
        <f ca="1">ROUNDDOWN('WHL Raw'!E429+((TODAY()-42993)/365),0)</f>
        <v>18</v>
      </c>
      <c r="G429">
        <f>'WHL Raw'!F429</f>
        <v>72</v>
      </c>
      <c r="H429" s="1">
        <f>'WHL Raw'!R429</f>
        <v>14.13</v>
      </c>
      <c r="I429" s="1">
        <f>'WHL Raw'!Q429</f>
        <v>1017.28</v>
      </c>
      <c r="J429">
        <f>'WHL Raw'!AD429</f>
        <v>52</v>
      </c>
      <c r="K429">
        <f>'WHL Raw'!AE429</f>
        <v>56</v>
      </c>
      <c r="L429" s="1">
        <f t="shared" si="25"/>
        <v>3.0670022019502992</v>
      </c>
      <c r="M429" s="1">
        <f t="shared" si="26"/>
        <v>3.3029254482541681</v>
      </c>
      <c r="V429">
        <f>'WHL Raw'!J429</f>
        <v>25</v>
      </c>
      <c r="W429" s="1">
        <f t="shared" si="27"/>
        <v>1.4745202893991822</v>
      </c>
      <c r="AG429">
        <f>'WHL Raw'!X429</f>
        <v>15.08</v>
      </c>
      <c r="AH429">
        <f>'WHL Raw'!Y429</f>
        <v>14.15</v>
      </c>
      <c r="AI429">
        <f>'WHL Raw'!Z429</f>
        <v>50.84</v>
      </c>
      <c r="AJ429">
        <f>'WHL Raw'!AA429</f>
        <v>53.23</v>
      </c>
    </row>
    <row r="430" spans="1:36" x14ac:dyDescent="0.2">
      <c r="A430" t="str">
        <f>'WHL Raw'!B430</f>
        <v>Max Gerlach</v>
      </c>
      <c r="B430" t="s">
        <v>1750</v>
      </c>
      <c r="C430" t="str">
        <f>'WHL Raw'!C430</f>
        <v>RW</v>
      </c>
      <c r="D430" t="str">
        <f t="shared" si="24"/>
        <v>F</v>
      </c>
      <c r="E430" t="str">
        <f>IF(ISNUMBER(SEARCH("/",'WHL Raw'!D430))=TRUE,"Multiple",'WHL Raw'!D430)</f>
        <v>Multiple</v>
      </c>
      <c r="F430" s="2">
        <f ca="1">ROUNDDOWN('WHL Raw'!E430+((TODAY()-42993)/365),0)</f>
        <v>20</v>
      </c>
      <c r="G430">
        <f>'WHL Raw'!F430</f>
        <v>65</v>
      </c>
      <c r="H430" s="1">
        <f>'WHL Raw'!R430</f>
        <v>14.15</v>
      </c>
      <c r="I430" s="1">
        <f>'WHL Raw'!Q430</f>
        <v>919.52</v>
      </c>
      <c r="J430">
        <f>'WHL Raw'!AD430</f>
        <v>50</v>
      </c>
      <c r="K430">
        <f>'WHL Raw'!AE430</f>
        <v>48</v>
      </c>
      <c r="L430" s="1">
        <f t="shared" si="25"/>
        <v>3.2625717765790849</v>
      </c>
      <c r="M430" s="1">
        <f t="shared" si="26"/>
        <v>3.1320689055159212</v>
      </c>
      <c r="V430">
        <f>'WHL Raw'!J430</f>
        <v>29</v>
      </c>
      <c r="W430" s="1">
        <f t="shared" si="27"/>
        <v>1.8922916304158695</v>
      </c>
      <c r="AG430">
        <f>'WHL Raw'!X430</f>
        <v>14.23</v>
      </c>
      <c r="AH430">
        <f>'WHL Raw'!Y430</f>
        <v>13.69</v>
      </c>
      <c r="AI430">
        <f>'WHL Raw'!Z430</f>
        <v>49.09</v>
      </c>
      <c r="AJ430">
        <f>'WHL Raw'!AA430</f>
        <v>48.92</v>
      </c>
    </row>
    <row r="431" spans="1:36" x14ac:dyDescent="0.2">
      <c r="A431" t="str">
        <f>'WHL Raw'!B431</f>
        <v>Max Kryski</v>
      </c>
      <c r="B431" t="s">
        <v>1750</v>
      </c>
      <c r="C431" t="str">
        <f>'WHL Raw'!C431</f>
        <v>LW</v>
      </c>
      <c r="D431" t="str">
        <f t="shared" si="24"/>
        <v>F</v>
      </c>
      <c r="E431" t="str">
        <f>IF(ISNUMBER(SEARCH("/",'WHL Raw'!D431))=TRUE,"Multiple",'WHL Raw'!D431)</f>
        <v>PG</v>
      </c>
      <c r="F431" s="2">
        <f ca="1">ROUNDDOWN('WHL Raw'!E431+((TODAY()-42993)/365),0)</f>
        <v>18</v>
      </c>
      <c r="G431">
        <f>'WHL Raw'!F431</f>
        <v>62</v>
      </c>
      <c r="H431" s="1">
        <f>'WHL Raw'!R431</f>
        <v>9.92</v>
      </c>
      <c r="I431" s="1">
        <f>'WHL Raw'!Q431</f>
        <v>615.35</v>
      </c>
      <c r="J431">
        <f>'WHL Raw'!AD431</f>
        <v>14</v>
      </c>
      <c r="K431">
        <f>'WHL Raw'!AE431</f>
        <v>37</v>
      </c>
      <c r="L431" s="1">
        <f t="shared" si="25"/>
        <v>1.3650767855691881</v>
      </c>
      <c r="M431" s="1">
        <f t="shared" si="26"/>
        <v>3.6077029332899975</v>
      </c>
      <c r="V431">
        <f>'WHL Raw'!J431</f>
        <v>8</v>
      </c>
      <c r="W431" s="1">
        <f t="shared" si="27"/>
        <v>0.78004387746810755</v>
      </c>
      <c r="AG431">
        <f>'WHL Raw'!X431</f>
        <v>12.45</v>
      </c>
      <c r="AH431">
        <f>'WHL Raw'!Y431</f>
        <v>13.12</v>
      </c>
      <c r="AI431">
        <f>'WHL Raw'!Z431</f>
        <v>42.83</v>
      </c>
      <c r="AJ431">
        <f>'WHL Raw'!AA431</f>
        <v>50.1</v>
      </c>
    </row>
    <row r="432" spans="1:36" x14ac:dyDescent="0.2">
      <c r="A432" t="str">
        <f>'WHL Raw'!B432</f>
        <v>Max Martin</v>
      </c>
      <c r="B432" t="s">
        <v>1750</v>
      </c>
      <c r="C432" t="str">
        <f>'WHL Raw'!C432</f>
        <v>D</v>
      </c>
      <c r="D432" t="str">
        <f t="shared" si="24"/>
        <v>D</v>
      </c>
      <c r="E432" t="str">
        <f>IF(ISNUMBER(SEARCH("/",'WHL Raw'!D432))=TRUE,"Multiple",'WHL Raw'!D432)</f>
        <v>PA</v>
      </c>
      <c r="F432" s="2">
        <f ca="1">ROUNDDOWN('WHL Raw'!E432+((TODAY()-42993)/365),0)</f>
        <v>18</v>
      </c>
      <c r="G432">
        <f>'WHL Raw'!F432</f>
        <v>72</v>
      </c>
      <c r="H432" s="1">
        <f>'WHL Raw'!R432</f>
        <v>15.35</v>
      </c>
      <c r="I432" s="1">
        <f>'WHL Raw'!Q432</f>
        <v>1104.8900000000001</v>
      </c>
      <c r="J432">
        <f>'WHL Raw'!AD432</f>
        <v>60</v>
      </c>
      <c r="K432">
        <f>'WHL Raw'!AE432</f>
        <v>59</v>
      </c>
      <c r="L432" s="1">
        <f t="shared" si="25"/>
        <v>3.2582429020083445</v>
      </c>
      <c r="M432" s="1">
        <f t="shared" si="26"/>
        <v>3.2039388536415387</v>
      </c>
      <c r="V432">
        <f>'WHL Raw'!J432</f>
        <v>12</v>
      </c>
      <c r="W432" s="1">
        <f t="shared" si="27"/>
        <v>0.65164858040166895</v>
      </c>
      <c r="AG432">
        <f>'WHL Raw'!X432</f>
        <v>13.78</v>
      </c>
      <c r="AH432">
        <f>'WHL Raw'!Y432</f>
        <v>13.67</v>
      </c>
      <c r="AI432">
        <f>'WHL Raw'!Z432</f>
        <v>48.96</v>
      </c>
      <c r="AJ432">
        <f>'WHL Raw'!AA432</f>
        <v>50.5</v>
      </c>
    </row>
    <row r="433" spans="1:36" x14ac:dyDescent="0.2">
      <c r="A433" t="str">
        <f>'WHL Raw'!B433</f>
        <v>Max Patterson</v>
      </c>
      <c r="B433" t="s">
        <v>1750</v>
      </c>
      <c r="C433" t="str">
        <f>'WHL Raw'!C433</f>
        <v>RW</v>
      </c>
      <c r="D433" t="str">
        <f t="shared" si="24"/>
        <v>F</v>
      </c>
      <c r="E433" t="str">
        <f>IF(ISNUMBER(SEARCH("/",'WHL Raw'!D433))=TRUE,"Multiple",'WHL Raw'!D433)</f>
        <v>SC</v>
      </c>
      <c r="F433" s="2">
        <f ca="1">ROUNDDOWN('WHL Raw'!E433+((TODAY()-42993)/365),0)</f>
        <v>18</v>
      </c>
      <c r="G433">
        <f>'WHL Raw'!F433</f>
        <v>72</v>
      </c>
      <c r="H433" s="1">
        <f>'WHL Raw'!R433</f>
        <v>11.95</v>
      </c>
      <c r="I433" s="1">
        <f>'WHL Raw'!Q433</f>
        <v>860.18</v>
      </c>
      <c r="J433">
        <f>'WHL Raw'!AD433</f>
        <v>36</v>
      </c>
      <c r="K433">
        <f>'WHL Raw'!AE433</f>
        <v>38</v>
      </c>
      <c r="L433" s="1">
        <f t="shared" si="25"/>
        <v>2.5111023274198425</v>
      </c>
      <c r="M433" s="1">
        <f t="shared" si="26"/>
        <v>2.6506080122765003</v>
      </c>
      <c r="V433">
        <f>'WHL Raw'!J433</f>
        <v>13</v>
      </c>
      <c r="W433" s="1">
        <f t="shared" si="27"/>
        <v>0.90678695156827638</v>
      </c>
      <c r="AG433">
        <f>'WHL Raw'!X433</f>
        <v>14.04</v>
      </c>
      <c r="AH433">
        <f>'WHL Raw'!Y433</f>
        <v>13.59</v>
      </c>
      <c r="AI433">
        <f>'WHL Raw'!Z433</f>
        <v>55.24</v>
      </c>
      <c r="AJ433">
        <f>'WHL Raw'!AA433</f>
        <v>49.71</v>
      </c>
    </row>
    <row r="434" spans="1:36" x14ac:dyDescent="0.2">
      <c r="A434" t="str">
        <f>'WHL Raw'!B434</f>
        <v>Maxwell James</v>
      </c>
      <c r="B434" t="s">
        <v>1750</v>
      </c>
      <c r="C434" t="str">
        <f>'WHL Raw'!C434</f>
        <v>LW</v>
      </c>
      <c r="D434" t="str">
        <f t="shared" si="24"/>
        <v>F</v>
      </c>
      <c r="E434" t="str">
        <f>IF(ISNUMBER(SEARCH("/",'WHL Raw'!D434))=TRUE,"Multiple",'WHL Raw'!D434)</f>
        <v>TC</v>
      </c>
      <c r="F434" s="2">
        <f ca="1">ROUNDDOWN('WHL Raw'!E434+((TODAY()-42993)/365),0)</f>
        <v>21</v>
      </c>
      <c r="G434">
        <f>'WHL Raw'!F434</f>
        <v>58</v>
      </c>
      <c r="H434" s="1">
        <f>'WHL Raw'!R434</f>
        <v>10.84</v>
      </c>
      <c r="I434" s="1">
        <f>'WHL Raw'!Q434</f>
        <v>628.71</v>
      </c>
      <c r="J434">
        <f>'WHL Raw'!AD434</f>
        <v>18</v>
      </c>
      <c r="K434">
        <f>'WHL Raw'!AE434</f>
        <v>37</v>
      </c>
      <c r="L434" s="1">
        <f t="shared" si="25"/>
        <v>1.717803120675669</v>
      </c>
      <c r="M434" s="1">
        <f t="shared" si="26"/>
        <v>3.5310397480555418</v>
      </c>
      <c r="V434">
        <f>'WHL Raw'!J434</f>
        <v>9</v>
      </c>
      <c r="W434" s="1">
        <f t="shared" si="27"/>
        <v>0.85890156033783449</v>
      </c>
      <c r="AG434">
        <f>'WHL Raw'!X434</f>
        <v>13.79</v>
      </c>
      <c r="AH434">
        <f>'WHL Raw'!Y434</f>
        <v>13.58</v>
      </c>
      <c r="AI434">
        <f>'WHL Raw'!Z434</f>
        <v>48.21</v>
      </c>
      <c r="AJ434">
        <f>'WHL Raw'!AA434</f>
        <v>52.4</v>
      </c>
    </row>
    <row r="435" spans="1:36" x14ac:dyDescent="0.2">
      <c r="A435" t="str">
        <f>'WHL Raw'!B435</f>
        <v>Michael Farren</v>
      </c>
      <c r="B435" t="s">
        <v>1750</v>
      </c>
      <c r="C435" t="str">
        <f>'WHL Raw'!C435</f>
        <v>RW</v>
      </c>
      <c r="D435" t="str">
        <f t="shared" si="24"/>
        <v>F</v>
      </c>
      <c r="E435" t="str">
        <f>IF(ISNUMBER(SEARCH("/",'WHL Raw'!D435))=TRUE,"Multiple",'WHL Raw'!D435)</f>
        <v>SAS</v>
      </c>
      <c r="F435" s="2">
        <f ca="1">ROUNDDOWN('WHL Raw'!E435+((TODAY()-42993)/365),0)</f>
        <v>18</v>
      </c>
      <c r="G435">
        <f>'WHL Raw'!F435</f>
        <v>62</v>
      </c>
      <c r="H435" s="1">
        <f>'WHL Raw'!R435</f>
        <v>10.7</v>
      </c>
      <c r="I435" s="1">
        <f>'WHL Raw'!Q435</f>
        <v>663.4</v>
      </c>
      <c r="J435">
        <f>'WHL Raw'!AD435</f>
        <v>22</v>
      </c>
      <c r="K435">
        <f>'WHL Raw'!AE435</f>
        <v>37</v>
      </c>
      <c r="L435" s="1">
        <f t="shared" si="25"/>
        <v>1.9897497738920713</v>
      </c>
      <c r="M435" s="1">
        <f t="shared" si="26"/>
        <v>3.3463973470003014</v>
      </c>
      <c r="V435">
        <f>'WHL Raw'!J435</f>
        <v>11</v>
      </c>
      <c r="W435" s="1">
        <f t="shared" si="27"/>
        <v>0.99487488694603565</v>
      </c>
      <c r="AG435">
        <f>'WHL Raw'!X435</f>
        <v>13.61</v>
      </c>
      <c r="AH435">
        <f>'WHL Raw'!Y435</f>
        <v>13.82</v>
      </c>
      <c r="AI435">
        <f>'WHL Raw'!Z435</f>
        <v>47.03</v>
      </c>
      <c r="AJ435">
        <f>'WHL Raw'!AA435</f>
        <v>50.68</v>
      </c>
    </row>
    <row r="436" spans="1:36" x14ac:dyDescent="0.2">
      <c r="A436" t="str">
        <f>'WHL Raw'!B436</f>
        <v>Michael King</v>
      </c>
      <c r="B436" t="s">
        <v>1750</v>
      </c>
      <c r="C436" t="str">
        <f>'WHL Raw'!C436</f>
        <v>C</v>
      </c>
      <c r="D436" t="str">
        <f t="shared" si="24"/>
        <v>F</v>
      </c>
      <c r="E436" t="str">
        <f>IF(ISNUMBER(SEARCH("/",'WHL Raw'!D436))=TRUE,"Multiple",'WHL Raw'!D436)</f>
        <v>KTN</v>
      </c>
      <c r="F436" s="2">
        <f ca="1">ROUNDDOWN('WHL Raw'!E436+((TODAY()-42993)/365),0)</f>
        <v>18</v>
      </c>
      <c r="G436">
        <f>'WHL Raw'!F436</f>
        <v>56</v>
      </c>
      <c r="H436" s="1">
        <f>'WHL Raw'!R436</f>
        <v>9.33</v>
      </c>
      <c r="I436" s="1">
        <f>'WHL Raw'!Q436</f>
        <v>522.59</v>
      </c>
      <c r="J436">
        <f>'WHL Raw'!AD436</f>
        <v>20</v>
      </c>
      <c r="K436">
        <f>'WHL Raw'!AE436</f>
        <v>18</v>
      </c>
      <c r="L436" s="1">
        <f t="shared" si="25"/>
        <v>2.2962551904935036</v>
      </c>
      <c r="M436" s="1">
        <f t="shared" si="26"/>
        <v>2.066629671444153</v>
      </c>
      <c r="V436">
        <f>'WHL Raw'!J436</f>
        <v>11</v>
      </c>
      <c r="W436" s="1">
        <f t="shared" si="27"/>
        <v>1.2629403547714269</v>
      </c>
      <c r="AG436">
        <f>'WHL Raw'!X436</f>
        <v>12.91</v>
      </c>
      <c r="AH436">
        <f>'WHL Raw'!Y436</f>
        <v>13.21</v>
      </c>
      <c r="AI436">
        <f>'WHL Raw'!Z436</f>
        <v>42.49</v>
      </c>
      <c r="AJ436">
        <f>'WHL Raw'!AA436</f>
        <v>49.26</v>
      </c>
    </row>
    <row r="437" spans="1:36" x14ac:dyDescent="0.2">
      <c r="A437" t="str">
        <f>'WHL Raw'!B437</f>
        <v>Michael Rasmussen</v>
      </c>
      <c r="B437" t="s">
        <v>1750</v>
      </c>
      <c r="C437" t="str">
        <f>'WHL Raw'!C437</f>
        <v>C</v>
      </c>
      <c r="D437" t="str">
        <f t="shared" si="24"/>
        <v>F</v>
      </c>
      <c r="E437" t="str">
        <f>IF(ISNUMBER(SEARCH("/",'WHL Raw'!D437))=TRUE,"Multiple",'WHL Raw'!D437)</f>
        <v>TC</v>
      </c>
      <c r="F437" s="2">
        <f ca="1">ROUNDDOWN('WHL Raw'!E437+((TODAY()-42993)/365),0)</f>
        <v>19</v>
      </c>
      <c r="G437">
        <f>'WHL Raw'!F437</f>
        <v>47</v>
      </c>
      <c r="H437" s="1">
        <f>'WHL Raw'!R437</f>
        <v>15.02</v>
      </c>
      <c r="I437" s="1">
        <f>'WHL Raw'!Q437</f>
        <v>705.84</v>
      </c>
      <c r="J437">
        <f>'WHL Raw'!AD437</f>
        <v>45</v>
      </c>
      <c r="K437">
        <f>'WHL Raw'!AE437</f>
        <v>30</v>
      </c>
      <c r="L437" s="1">
        <f t="shared" si="25"/>
        <v>3.8252295137708261</v>
      </c>
      <c r="M437" s="1">
        <f t="shared" si="26"/>
        <v>2.5501530091805509</v>
      </c>
      <c r="V437">
        <f>'WHL Raw'!J437</f>
        <v>25</v>
      </c>
      <c r="W437" s="1">
        <f t="shared" si="27"/>
        <v>2.125127507650459</v>
      </c>
      <c r="AG437">
        <f>'WHL Raw'!X437</f>
        <v>15.14</v>
      </c>
      <c r="AH437">
        <f>'WHL Raw'!Y437</f>
        <v>14.15</v>
      </c>
      <c r="AI437">
        <f>'WHL Raw'!Z437</f>
        <v>49.94</v>
      </c>
      <c r="AJ437">
        <f>'WHL Raw'!AA437</f>
        <v>51.63</v>
      </c>
    </row>
    <row r="438" spans="1:36" x14ac:dyDescent="0.2">
      <c r="A438" t="str">
        <f>'WHL Raw'!B438</f>
        <v>Mick Kohler</v>
      </c>
      <c r="B438" t="s">
        <v>1750</v>
      </c>
      <c r="C438" t="str">
        <f>'WHL Raw'!C438</f>
        <v>LW</v>
      </c>
      <c r="D438" t="str">
        <f t="shared" si="24"/>
        <v>F</v>
      </c>
      <c r="E438" t="str">
        <f>IF(ISNUMBER(SEARCH("/",'WHL Raw'!D438))=TRUE,"Multiple",'WHL Raw'!D438)</f>
        <v>MH</v>
      </c>
      <c r="F438" s="2">
        <f ca="1">ROUNDDOWN('WHL Raw'!E438+((TODAY()-42993)/365),0)</f>
        <v>20</v>
      </c>
      <c r="G438">
        <f>'WHL Raw'!F438</f>
        <v>4</v>
      </c>
      <c r="H438" s="1">
        <f>'WHL Raw'!R438</f>
        <v>14.03</v>
      </c>
      <c r="I438" s="1">
        <f>'WHL Raw'!Q438</f>
        <v>56.13</v>
      </c>
      <c r="J438">
        <f>'WHL Raw'!AD438</f>
        <v>3</v>
      </c>
      <c r="K438">
        <f>'WHL Raw'!AE438</f>
        <v>2</v>
      </c>
      <c r="L438" s="1">
        <f t="shared" si="25"/>
        <v>3.2068412613575625</v>
      </c>
      <c r="M438" s="1">
        <f t="shared" si="26"/>
        <v>2.137894174238375</v>
      </c>
      <c r="V438">
        <f>'WHL Raw'!J438</f>
        <v>1</v>
      </c>
      <c r="W438" s="1">
        <f t="shared" si="27"/>
        <v>1.0689470871191875</v>
      </c>
      <c r="AG438">
        <f>'WHL Raw'!X438</f>
        <v>14.91</v>
      </c>
      <c r="AH438">
        <f>'WHL Raw'!Y438</f>
        <v>13.79</v>
      </c>
      <c r="AI438">
        <f>'WHL Raw'!Z438</f>
        <v>48.07</v>
      </c>
      <c r="AJ438">
        <f>'WHL Raw'!AA438</f>
        <v>48.82</v>
      </c>
    </row>
    <row r="439" spans="1:36" x14ac:dyDescent="0.2">
      <c r="A439" t="str">
        <f>'WHL Raw'!B439</f>
        <v>Mike MacLean</v>
      </c>
      <c r="B439" t="s">
        <v>1750</v>
      </c>
      <c r="C439" t="str">
        <f>'WHL Raw'!C439</f>
        <v>RW</v>
      </c>
      <c r="D439" t="str">
        <f t="shared" si="24"/>
        <v>F</v>
      </c>
      <c r="E439" t="str">
        <f>IF(ISNUMBER(SEARCH("/",'WHL Raw'!D439))=TRUE,"Multiple",'WHL Raw'!D439)</f>
        <v>SEA</v>
      </c>
      <c r="F439" s="2">
        <f ca="1">ROUNDDOWN('WHL Raw'!E439+((TODAY()-42993)/365),0)</f>
        <v>19</v>
      </c>
      <c r="G439">
        <f>'WHL Raw'!F439</f>
        <v>38</v>
      </c>
      <c r="H439" s="1">
        <f>'WHL Raw'!R439</f>
        <v>6.57</v>
      </c>
      <c r="I439" s="1">
        <f>'WHL Raw'!Q439</f>
        <v>249.83</v>
      </c>
      <c r="J439">
        <f>'WHL Raw'!AD439</f>
        <v>5</v>
      </c>
      <c r="K439">
        <f>'WHL Raw'!AE439</f>
        <v>5</v>
      </c>
      <c r="L439" s="1">
        <f t="shared" si="25"/>
        <v>1.2008165552575751</v>
      </c>
      <c r="M439" s="1">
        <f t="shared" si="26"/>
        <v>1.2008165552575751</v>
      </c>
      <c r="V439">
        <f>'WHL Raw'!J439</f>
        <v>2</v>
      </c>
      <c r="W439" s="1">
        <f t="shared" si="27"/>
        <v>0.48032662210303007</v>
      </c>
      <c r="AG439">
        <f>'WHL Raw'!X439</f>
        <v>11.77</v>
      </c>
      <c r="AH439">
        <f>'WHL Raw'!Y439</f>
        <v>12.29</v>
      </c>
      <c r="AI439">
        <f>'WHL Raw'!Z439</f>
        <v>47.31</v>
      </c>
      <c r="AJ439">
        <f>'WHL Raw'!AA439</f>
        <v>47.25</v>
      </c>
    </row>
    <row r="440" spans="1:36" x14ac:dyDescent="0.2">
      <c r="A440" t="str">
        <f>'WHL Raw'!B440</f>
        <v>Milos Fafrak</v>
      </c>
      <c r="B440" t="s">
        <v>1750</v>
      </c>
      <c r="C440" t="str">
        <f>'WHL Raw'!C440</f>
        <v>LW</v>
      </c>
      <c r="D440" t="str">
        <f t="shared" si="24"/>
        <v>F</v>
      </c>
      <c r="E440" t="str">
        <f>IF(ISNUMBER(SEARCH("/",'WHL Raw'!D440))=TRUE,"Multiple",'WHL Raw'!D440)</f>
        <v>SPO</v>
      </c>
      <c r="F440" s="2">
        <f ca="1">ROUNDDOWN('WHL Raw'!E440+((TODAY()-42993)/365),0)</f>
        <v>18</v>
      </c>
      <c r="G440">
        <f>'WHL Raw'!F440</f>
        <v>66</v>
      </c>
      <c r="H440" s="1">
        <f>'WHL Raw'!R440</f>
        <v>9.39</v>
      </c>
      <c r="I440" s="1">
        <f>'WHL Raw'!Q440</f>
        <v>619.46</v>
      </c>
      <c r="J440">
        <f>'WHL Raw'!AD440</f>
        <v>26</v>
      </c>
      <c r="K440">
        <f>'WHL Raw'!AE440</f>
        <v>24</v>
      </c>
      <c r="L440" s="1">
        <f t="shared" si="25"/>
        <v>2.5183224098408292</v>
      </c>
      <c r="M440" s="1">
        <f t="shared" si="26"/>
        <v>2.3246053013915344</v>
      </c>
      <c r="V440">
        <f>'WHL Raw'!J440</f>
        <v>12</v>
      </c>
      <c r="W440" s="1">
        <f t="shared" si="27"/>
        <v>1.1623026506957672</v>
      </c>
      <c r="AG440">
        <f>'WHL Raw'!X440</f>
        <v>13.09</v>
      </c>
      <c r="AH440">
        <f>'WHL Raw'!Y440</f>
        <v>12.99</v>
      </c>
      <c r="AI440">
        <f>'WHL Raw'!Z440</f>
        <v>53.27</v>
      </c>
      <c r="AJ440">
        <f>'WHL Raw'!AA440</f>
        <v>48.54</v>
      </c>
    </row>
    <row r="441" spans="1:36" x14ac:dyDescent="0.2">
      <c r="A441" t="str">
        <f>'WHL Raw'!B441</f>
        <v>Milos Roman</v>
      </c>
      <c r="B441" t="s">
        <v>1750</v>
      </c>
      <c r="C441" t="str">
        <f>'WHL Raw'!C441</f>
        <v>C</v>
      </c>
      <c r="D441" t="str">
        <f>IF(C441="D",C441,"F")</f>
        <v>F</v>
      </c>
      <c r="E441" t="str">
        <f>IF(ISNUMBER(SEARCH("/",'WHL Raw'!D441))=TRUE,"Multiple",'WHL Raw'!D441)</f>
        <v>VAN</v>
      </c>
      <c r="F441" s="2">
        <f ca="1">ROUNDDOWN('WHL Raw'!E441+((TODAY()-42993)/365),0)</f>
        <v>18</v>
      </c>
      <c r="G441">
        <f>'WHL Raw'!F441</f>
        <v>39</v>
      </c>
      <c r="H441" s="1">
        <f>'WHL Raw'!R441</f>
        <v>13.65</v>
      </c>
      <c r="I441" s="1">
        <f>'WHL Raw'!Q441</f>
        <v>532.39</v>
      </c>
      <c r="J441">
        <f>'WHL Raw'!AD441</f>
        <v>30</v>
      </c>
      <c r="K441">
        <f>'WHL Raw'!AE441</f>
        <v>25</v>
      </c>
      <c r="L441" s="1">
        <f>J441/I441*60</f>
        <v>3.3809801085670279</v>
      </c>
      <c r="M441" s="1">
        <f>K441/I441*60</f>
        <v>2.8174834238058568</v>
      </c>
      <c r="V441">
        <f>'WHL Raw'!J441</f>
        <v>12</v>
      </c>
      <c r="W441" s="1">
        <f t="shared" si="27"/>
        <v>1.3523920434268113</v>
      </c>
      <c r="AG441">
        <f>'WHL Raw'!X441</f>
        <v>14.2</v>
      </c>
      <c r="AH441">
        <f>'WHL Raw'!Y441</f>
        <v>14.17</v>
      </c>
      <c r="AI441">
        <f>'WHL Raw'!Z441</f>
        <v>50.23</v>
      </c>
      <c r="AJ441">
        <f>'WHL Raw'!AA441</f>
        <v>51.2</v>
      </c>
    </row>
    <row r="442" spans="1:36" x14ac:dyDescent="0.2">
      <c r="A442" t="str">
        <f>'WHL Raw'!B442</f>
        <v>Mitchell Brown</v>
      </c>
      <c r="B442" t="s">
        <v>1750</v>
      </c>
      <c r="C442" t="str">
        <f>'WHL Raw'!C442</f>
        <v>RD</v>
      </c>
      <c r="D442" t="str">
        <f t="shared" ref="D442:D469" si="28">IF(C442="D",C442,"F")</f>
        <v>F</v>
      </c>
      <c r="E442" t="str">
        <f>IF(ISNUMBER(SEARCH("/",'WHL Raw'!D442))=TRUE,"Multiple",'WHL Raw'!D442)</f>
        <v>TC</v>
      </c>
      <c r="F442" s="2">
        <f ca="1">ROUNDDOWN('WHL Raw'!E442+((TODAY()-42993)/365),0)</f>
        <v>16</v>
      </c>
      <c r="G442">
        <f>'WHL Raw'!F442</f>
        <v>53</v>
      </c>
      <c r="H442" s="1">
        <f>'WHL Raw'!R442</f>
        <v>10.39</v>
      </c>
      <c r="I442" s="1">
        <f>'WHL Raw'!Q442</f>
        <v>550.41999999999996</v>
      </c>
      <c r="J442">
        <f>'WHL Raw'!AD442</f>
        <v>22</v>
      </c>
      <c r="K442">
        <f>'WHL Raw'!AE442</f>
        <v>23</v>
      </c>
      <c r="L442" s="1">
        <f t="shared" ref="L442:L469" si="29">J442/I442*60</f>
        <v>2.3981686711965411</v>
      </c>
      <c r="M442" s="1">
        <f t="shared" ref="M442:M469" si="30">K442/I442*60</f>
        <v>2.5071763380691112</v>
      </c>
      <c r="V442">
        <f>'WHL Raw'!J442</f>
        <v>5</v>
      </c>
      <c r="W442" s="1">
        <f t="shared" si="27"/>
        <v>0.54503833436285021</v>
      </c>
      <c r="AG442">
        <f>'WHL Raw'!X442</f>
        <v>12.93</v>
      </c>
      <c r="AH442">
        <f>'WHL Raw'!Y442</f>
        <v>13.56</v>
      </c>
      <c r="AI442">
        <f>'WHL Raw'!Z442</f>
        <v>47.17</v>
      </c>
      <c r="AJ442">
        <f>'WHL Raw'!AA442</f>
        <v>53.31</v>
      </c>
    </row>
    <row r="443" spans="1:36" x14ac:dyDescent="0.2">
      <c r="A443" t="str">
        <f>'WHL Raw'!B443</f>
        <v>Mitchell Prowse</v>
      </c>
      <c r="B443" t="s">
        <v>1750</v>
      </c>
      <c r="C443" t="str">
        <f>'WHL Raw'!C443</f>
        <v>D</v>
      </c>
      <c r="D443" t="str">
        <f t="shared" si="28"/>
        <v>D</v>
      </c>
      <c r="E443" t="str">
        <f>IF(ISNUMBER(SEARCH("/",'WHL Raw'!D443))=TRUE,"Multiple",'WHL Raw'!D443)</f>
        <v>VIC</v>
      </c>
      <c r="F443" s="2">
        <f ca="1">ROUNDDOWN('WHL Raw'!E443+((TODAY()-42993)/365),0)</f>
        <v>17</v>
      </c>
      <c r="G443">
        <f>'WHL Raw'!F443</f>
        <v>71</v>
      </c>
      <c r="H443" s="1">
        <f>'WHL Raw'!R443</f>
        <v>14.4</v>
      </c>
      <c r="I443" s="1">
        <f>'WHL Raw'!Q443</f>
        <v>1022.33</v>
      </c>
      <c r="J443">
        <f>'WHL Raw'!AD443</f>
        <v>62</v>
      </c>
      <c r="K443">
        <f>'WHL Raw'!AE443</f>
        <v>53</v>
      </c>
      <c r="L443" s="1">
        <f t="shared" si="29"/>
        <v>3.6387467843064369</v>
      </c>
      <c r="M443" s="1">
        <f t="shared" si="30"/>
        <v>3.1105416059393738</v>
      </c>
      <c r="V443">
        <f>'WHL Raw'!J443</f>
        <v>6</v>
      </c>
      <c r="W443" s="1">
        <f t="shared" si="27"/>
        <v>0.35213678557804229</v>
      </c>
      <c r="AG443">
        <f>'WHL Raw'!X443</f>
        <v>13.05</v>
      </c>
      <c r="AH443">
        <f>'WHL Raw'!Y443</f>
        <v>13.67</v>
      </c>
      <c r="AI443">
        <f>'WHL Raw'!Z443</f>
        <v>52.94</v>
      </c>
      <c r="AJ443">
        <f>'WHL Raw'!AA443</f>
        <v>49.35</v>
      </c>
    </row>
    <row r="444" spans="1:36" x14ac:dyDescent="0.2">
      <c r="A444" t="str">
        <f>'WHL Raw'!B444</f>
        <v>Montana Onyebuchi</v>
      </c>
      <c r="B444" t="s">
        <v>1750</v>
      </c>
      <c r="C444" t="str">
        <f>'WHL Raw'!C444</f>
        <v>D</v>
      </c>
      <c r="D444" t="str">
        <f t="shared" si="28"/>
        <v>D</v>
      </c>
      <c r="E444" t="str">
        <f>IF(ISNUMBER(SEARCH("/",'WHL Raw'!D444))=TRUE,"Multiple",'WHL Raw'!D444)</f>
        <v>Multiple</v>
      </c>
      <c r="F444" s="2">
        <f ca="1">ROUNDDOWN('WHL Raw'!E444+((TODAY()-42993)/365),0)</f>
        <v>18</v>
      </c>
      <c r="G444">
        <f>'WHL Raw'!F444</f>
        <v>62</v>
      </c>
      <c r="H444" s="1">
        <f>'WHL Raw'!R444</f>
        <v>13.06</v>
      </c>
      <c r="I444" s="1">
        <f>'WHL Raw'!Q444</f>
        <v>809.53</v>
      </c>
      <c r="J444">
        <f>'WHL Raw'!AD444</f>
        <v>33</v>
      </c>
      <c r="K444">
        <f>'WHL Raw'!AE444</f>
        <v>31</v>
      </c>
      <c r="L444" s="1">
        <f t="shared" si="29"/>
        <v>2.4458636492779759</v>
      </c>
      <c r="M444" s="1">
        <f t="shared" si="30"/>
        <v>2.2976294887156747</v>
      </c>
      <c r="V444">
        <f>'WHL Raw'!J444</f>
        <v>12</v>
      </c>
      <c r="W444" s="1">
        <f t="shared" si="27"/>
        <v>0.88940496337380948</v>
      </c>
      <c r="AG444">
        <f>'WHL Raw'!X444</f>
        <v>12.8</v>
      </c>
      <c r="AH444">
        <f>'WHL Raw'!Y444</f>
        <v>13.27</v>
      </c>
      <c r="AI444">
        <f>'WHL Raw'!Z444</f>
        <v>52.39</v>
      </c>
      <c r="AJ444">
        <f>'WHL Raw'!AA444</f>
        <v>48.86</v>
      </c>
    </row>
    <row r="445" spans="1:36" x14ac:dyDescent="0.2">
      <c r="A445" t="str">
        <f>'WHL Raw'!B445</f>
        <v>Morgan Geekie</v>
      </c>
      <c r="B445" t="s">
        <v>1750</v>
      </c>
      <c r="C445" t="str">
        <f>'WHL Raw'!C445</f>
        <v>C</v>
      </c>
      <c r="D445" t="str">
        <f t="shared" si="28"/>
        <v>F</v>
      </c>
      <c r="E445" t="str">
        <f>IF(ISNUMBER(SEARCH("/",'WHL Raw'!D445))=TRUE,"Multiple",'WHL Raw'!D445)</f>
        <v>TC</v>
      </c>
      <c r="F445" s="2">
        <f ca="1">ROUNDDOWN('WHL Raw'!E445+((TODAY()-42993)/365),0)</f>
        <v>19</v>
      </c>
      <c r="G445">
        <f>'WHL Raw'!F445</f>
        <v>68</v>
      </c>
      <c r="H445" s="1">
        <f>'WHL Raw'!R445</f>
        <v>16.36</v>
      </c>
      <c r="I445" s="1">
        <f>'WHL Raw'!Q445</f>
        <v>1112.52</v>
      </c>
      <c r="J445">
        <f>'WHL Raw'!AD445</f>
        <v>65</v>
      </c>
      <c r="K445">
        <f>'WHL Raw'!AE445</f>
        <v>57</v>
      </c>
      <c r="L445" s="1">
        <f t="shared" si="29"/>
        <v>3.5055549563153923</v>
      </c>
      <c r="M445" s="1">
        <f t="shared" si="30"/>
        <v>3.0741020386150359</v>
      </c>
      <c r="V445">
        <f>'WHL Raw'!J445</f>
        <v>39</v>
      </c>
      <c r="W445" s="1">
        <f t="shared" si="27"/>
        <v>2.1033329737892354</v>
      </c>
      <c r="AG445">
        <f>'WHL Raw'!X445</f>
        <v>14.65</v>
      </c>
      <c r="AH445">
        <f>'WHL Raw'!Y445</f>
        <v>14.1</v>
      </c>
      <c r="AI445">
        <f>'WHL Raw'!Z445</f>
        <v>50.21</v>
      </c>
      <c r="AJ445">
        <f>'WHL Raw'!AA445</f>
        <v>52.36</v>
      </c>
    </row>
    <row r="446" spans="1:36" x14ac:dyDescent="0.2">
      <c r="A446" t="str">
        <f>'WHL Raw'!B446</f>
        <v>Neithan Salame</v>
      </c>
      <c r="B446" t="s">
        <v>1750</v>
      </c>
      <c r="C446" t="str">
        <f>'WHL Raw'!C446</f>
        <v>D</v>
      </c>
      <c r="D446" t="str">
        <f t="shared" si="28"/>
        <v>D</v>
      </c>
      <c r="E446" t="str">
        <f>IF(ISNUMBER(SEARCH("/",'WHL Raw'!D446))=TRUE,"Multiple",'WHL Raw'!D446)</f>
        <v>BDN</v>
      </c>
      <c r="F446" s="2">
        <f ca="1">ROUNDDOWN('WHL Raw'!E446+((TODAY()-42993)/365),0)</f>
        <v>17</v>
      </c>
      <c r="G446">
        <f>'WHL Raw'!F446</f>
        <v>3</v>
      </c>
      <c r="H446" s="1">
        <f>'WHL Raw'!R446</f>
        <v>8.49</v>
      </c>
      <c r="I446" s="1">
        <f>'WHL Raw'!Q446</f>
        <v>25.46</v>
      </c>
      <c r="J446">
        <f>'WHL Raw'!AD446</f>
        <v>1</v>
      </c>
      <c r="K446">
        <f>'WHL Raw'!AE446</f>
        <v>0</v>
      </c>
      <c r="L446" s="1">
        <f t="shared" si="29"/>
        <v>2.356637863315004</v>
      </c>
      <c r="M446" s="1">
        <f t="shared" si="30"/>
        <v>0</v>
      </c>
      <c r="V446">
        <f>'WHL Raw'!J446</f>
        <v>0</v>
      </c>
      <c r="W446" s="1">
        <f t="shared" si="27"/>
        <v>0</v>
      </c>
      <c r="AG446">
        <f>'WHL Raw'!X446</f>
        <v>11.63</v>
      </c>
      <c r="AH446">
        <f>'WHL Raw'!Y446</f>
        <v>13.68</v>
      </c>
      <c r="AI446">
        <f>'WHL Raw'!Z446</f>
        <v>51.15</v>
      </c>
      <c r="AJ446">
        <f>'WHL Raw'!AA446</f>
        <v>43.01</v>
      </c>
    </row>
    <row r="447" spans="1:36" x14ac:dyDescent="0.2">
      <c r="A447" t="str">
        <f>'WHL Raw'!B447</f>
        <v>Nic Holowko</v>
      </c>
      <c r="B447" t="s">
        <v>1750</v>
      </c>
      <c r="C447" t="str">
        <f>'WHL Raw'!C447</f>
        <v>LW</v>
      </c>
      <c r="D447" t="str">
        <f t="shared" si="28"/>
        <v>F</v>
      </c>
      <c r="E447" t="str">
        <f>IF(ISNUMBER(SEARCH("/",'WHL Raw'!D447))=TRUE,"Multiple",'WHL Raw'!D447)</f>
        <v>Multiple</v>
      </c>
      <c r="F447" s="2">
        <f ca="1">ROUNDDOWN('WHL Raw'!E447+((TODAY()-42993)/365),0)</f>
        <v>20</v>
      </c>
      <c r="G447">
        <f>'WHL Raw'!F447</f>
        <v>17</v>
      </c>
      <c r="H447" s="1">
        <f>'WHL Raw'!R447</f>
        <v>15.16</v>
      </c>
      <c r="I447" s="1">
        <f>'WHL Raw'!Q447</f>
        <v>257.75</v>
      </c>
      <c r="J447">
        <f>'WHL Raw'!AD447</f>
        <v>11</v>
      </c>
      <c r="K447">
        <f>'WHL Raw'!AE447</f>
        <v>18</v>
      </c>
      <c r="L447" s="1">
        <f t="shared" si="29"/>
        <v>2.5606207565470416</v>
      </c>
      <c r="M447" s="1">
        <f t="shared" si="30"/>
        <v>4.1901066925315229</v>
      </c>
      <c r="V447">
        <f>'WHL Raw'!J447</f>
        <v>8</v>
      </c>
      <c r="W447" s="1">
        <f t="shared" si="27"/>
        <v>1.8622696411251212</v>
      </c>
      <c r="AG447">
        <f>'WHL Raw'!X447</f>
        <v>13.84</v>
      </c>
      <c r="AH447">
        <f>'WHL Raw'!Y447</f>
        <v>13.11</v>
      </c>
      <c r="AI447">
        <f>'WHL Raw'!Z447</f>
        <v>47.94</v>
      </c>
      <c r="AJ447">
        <f>'WHL Raw'!AA447</f>
        <v>51.5</v>
      </c>
    </row>
    <row r="448" spans="1:36" x14ac:dyDescent="0.2">
      <c r="A448" t="str">
        <f>'WHL Raw'!B448</f>
        <v>Nick Bowman</v>
      </c>
      <c r="B448" t="s">
        <v>1750</v>
      </c>
      <c r="C448" t="str">
        <f>'WHL Raw'!C448</f>
        <v>C</v>
      </c>
      <c r="D448" t="str">
        <f t="shared" si="28"/>
        <v>F</v>
      </c>
      <c r="E448" t="str">
        <f>IF(ISNUMBER(SEARCH("/",'WHL Raw'!D448))=TRUE,"Multiple",'WHL Raw'!D448)</f>
        <v>EDM</v>
      </c>
      <c r="F448" s="2">
        <f ca="1">ROUNDDOWN('WHL Raw'!E448+((TODAY()-42993)/365),0)</f>
        <v>18</v>
      </c>
      <c r="G448">
        <f>'WHL Raw'!F448</f>
        <v>57</v>
      </c>
      <c r="H448" s="1">
        <f>'WHL Raw'!R448</f>
        <v>9.24</v>
      </c>
      <c r="I448" s="1">
        <f>'WHL Raw'!Q448</f>
        <v>526.78</v>
      </c>
      <c r="J448">
        <f>'WHL Raw'!AD448</f>
        <v>13</v>
      </c>
      <c r="K448">
        <f>'WHL Raw'!AE448</f>
        <v>24</v>
      </c>
      <c r="L448" s="1">
        <f t="shared" si="29"/>
        <v>1.480694027867421</v>
      </c>
      <c r="M448" s="1">
        <f t="shared" si="30"/>
        <v>2.7335889745244697</v>
      </c>
      <c r="V448">
        <f>'WHL Raw'!J448</f>
        <v>3</v>
      </c>
      <c r="W448" s="1">
        <f t="shared" si="27"/>
        <v>0.34169862181555871</v>
      </c>
      <c r="AG448">
        <f>'WHL Raw'!X448</f>
        <v>12.58</v>
      </c>
      <c r="AH448">
        <f>'WHL Raw'!Y448</f>
        <v>12.81</v>
      </c>
      <c r="AI448">
        <f>'WHL Raw'!Z448</f>
        <v>36.64</v>
      </c>
      <c r="AJ448">
        <f>'WHL Raw'!AA448</f>
        <v>48.27</v>
      </c>
    </row>
    <row r="449" spans="1:36" x14ac:dyDescent="0.2">
      <c r="A449" t="str">
        <f>'WHL Raw'!B449</f>
        <v>Nick Chyzowski</v>
      </c>
      <c r="B449" t="s">
        <v>1750</v>
      </c>
      <c r="C449" t="str">
        <f>'WHL Raw'!C449</f>
        <v>C</v>
      </c>
      <c r="D449" t="str">
        <f t="shared" si="28"/>
        <v>F</v>
      </c>
      <c r="E449" t="str">
        <f>IF(ISNUMBER(SEARCH("/",'WHL Raw'!D449))=TRUE,"Multiple",'WHL Raw'!D449)</f>
        <v>KAM</v>
      </c>
      <c r="F449" s="2">
        <f ca="1">ROUNDDOWN('WHL Raw'!E449+((TODAY()-42993)/365),0)</f>
        <v>20</v>
      </c>
      <c r="G449">
        <f>'WHL Raw'!F449</f>
        <v>72</v>
      </c>
      <c r="H449" s="1">
        <f>'WHL Raw'!R449</f>
        <v>14.72</v>
      </c>
      <c r="I449" s="1">
        <f>'WHL Raw'!Q449</f>
        <v>1060.2</v>
      </c>
      <c r="J449">
        <f>'WHL Raw'!AD449</f>
        <v>44</v>
      </c>
      <c r="K449">
        <f>'WHL Raw'!AE449</f>
        <v>52</v>
      </c>
      <c r="L449" s="1">
        <f t="shared" si="29"/>
        <v>2.4900962082625919</v>
      </c>
      <c r="M449" s="1">
        <f t="shared" si="30"/>
        <v>2.9428409734012448</v>
      </c>
      <c r="V449">
        <f>'WHL Raw'!J449</f>
        <v>23</v>
      </c>
      <c r="W449" s="1">
        <f t="shared" si="27"/>
        <v>1.3016411997736277</v>
      </c>
      <c r="AG449">
        <f>'WHL Raw'!X449</f>
        <v>14.26</v>
      </c>
      <c r="AH449">
        <f>'WHL Raw'!Y449</f>
        <v>13.86</v>
      </c>
      <c r="AI449">
        <f>'WHL Raw'!Z449</f>
        <v>50.37</v>
      </c>
      <c r="AJ449">
        <f>'WHL Raw'!AA449</f>
        <v>49.9</v>
      </c>
    </row>
    <row r="450" spans="1:36" x14ac:dyDescent="0.2">
      <c r="A450" t="str">
        <f>'WHL Raw'!B450</f>
        <v>Nick Cicek</v>
      </c>
      <c r="B450" t="s">
        <v>1750</v>
      </c>
      <c r="C450" t="str">
        <f>'WHL Raw'!C450</f>
        <v>D</v>
      </c>
      <c r="D450" t="str">
        <f t="shared" si="28"/>
        <v>D</v>
      </c>
      <c r="E450" t="str">
        <f>IF(ISNUMBER(SEARCH("/",'WHL Raw'!D450))=TRUE,"Multiple",'WHL Raw'!D450)</f>
        <v>POR</v>
      </c>
      <c r="F450" s="2">
        <f ca="1">ROUNDDOWN('WHL Raw'!E450+((TODAY()-42993)/365),0)</f>
        <v>17</v>
      </c>
      <c r="G450">
        <f>'WHL Raw'!F450</f>
        <v>7</v>
      </c>
      <c r="H450" s="1">
        <f>'WHL Raw'!R450</f>
        <v>9.32</v>
      </c>
      <c r="I450" s="1">
        <f>'WHL Raw'!Q450</f>
        <v>65.209999999999994</v>
      </c>
      <c r="J450">
        <f>'WHL Raw'!AD450</f>
        <v>3</v>
      </c>
      <c r="K450">
        <f>'WHL Raw'!AE450</f>
        <v>1</v>
      </c>
      <c r="L450" s="1">
        <f t="shared" si="29"/>
        <v>2.7603128354546853</v>
      </c>
      <c r="M450" s="1">
        <f t="shared" si="30"/>
        <v>0.92010427848489496</v>
      </c>
      <c r="V450">
        <f>'WHL Raw'!J450</f>
        <v>0</v>
      </c>
      <c r="W450" s="1">
        <f t="shared" si="27"/>
        <v>0</v>
      </c>
      <c r="AG450">
        <f>'WHL Raw'!X450</f>
        <v>11.72</v>
      </c>
      <c r="AH450">
        <f>'WHL Raw'!Y450</f>
        <v>13.03</v>
      </c>
      <c r="AI450">
        <f>'WHL Raw'!Z450</f>
        <v>48.93</v>
      </c>
      <c r="AJ450">
        <f>'WHL Raw'!AA450</f>
        <v>46.86</v>
      </c>
    </row>
    <row r="451" spans="1:36" x14ac:dyDescent="0.2">
      <c r="A451" t="str">
        <f>'WHL Raw'!B451</f>
        <v>Nick Henry</v>
      </c>
      <c r="B451" t="s">
        <v>1750</v>
      </c>
      <c r="C451" t="str">
        <f>'WHL Raw'!C451</f>
        <v>RW</v>
      </c>
      <c r="D451" t="str">
        <f t="shared" si="28"/>
        <v>F</v>
      </c>
      <c r="E451" t="str">
        <f>IF(ISNUMBER(SEARCH("/",'WHL Raw'!D451))=TRUE,"Multiple",'WHL Raw'!D451)</f>
        <v>REG</v>
      </c>
      <c r="F451" s="2">
        <f ca="1">ROUNDDOWN('WHL Raw'!E451+((TODAY()-42993)/365),0)</f>
        <v>18</v>
      </c>
      <c r="G451">
        <f>'WHL Raw'!F451</f>
        <v>53</v>
      </c>
      <c r="H451" s="1">
        <f>'WHL Raw'!R451</f>
        <v>14.38</v>
      </c>
      <c r="I451" s="1">
        <f>'WHL Raw'!Q451</f>
        <v>761.91</v>
      </c>
      <c r="J451">
        <f>'WHL Raw'!AD451</f>
        <v>33</v>
      </c>
      <c r="K451">
        <f>'WHL Raw'!AE451</f>
        <v>37</v>
      </c>
      <c r="L451" s="1">
        <f t="shared" si="29"/>
        <v>2.598732133716581</v>
      </c>
      <c r="M451" s="1">
        <f t="shared" si="30"/>
        <v>2.9137299681064697</v>
      </c>
      <c r="V451">
        <f>'WHL Raw'!J451</f>
        <v>16</v>
      </c>
      <c r="W451" s="1">
        <f t="shared" ref="W451:W514" si="31">(V451/I451)*60</f>
        <v>1.2599913375595544</v>
      </c>
      <c r="AG451">
        <f>'WHL Raw'!X451</f>
        <v>15.29</v>
      </c>
      <c r="AH451">
        <f>'WHL Raw'!Y451</f>
        <v>14.25</v>
      </c>
      <c r="AI451">
        <f>'WHL Raw'!Z451</f>
        <v>53.94</v>
      </c>
      <c r="AJ451">
        <f>'WHL Raw'!AA451</f>
        <v>51.44</v>
      </c>
    </row>
    <row r="452" spans="1:36" x14ac:dyDescent="0.2">
      <c r="A452" t="str">
        <f>'WHL Raw'!B452</f>
        <v>Nick McCarry</v>
      </c>
      <c r="B452" t="s">
        <v>1750</v>
      </c>
      <c r="C452" t="str">
        <f>'WHL Raw'!C452</f>
        <v>C</v>
      </c>
      <c r="D452" t="str">
        <f t="shared" si="28"/>
        <v>F</v>
      </c>
      <c r="E452" t="str">
        <f>IF(ISNUMBER(SEARCH("/",'WHL Raw'!D452))=TRUE,"Multiple",'WHL Raw'!D452)</f>
        <v>MH</v>
      </c>
      <c r="F452" s="2">
        <f ca="1">ROUNDDOWN('WHL Raw'!E452+((TODAY()-42993)/365),0)</f>
        <v>16</v>
      </c>
      <c r="G452">
        <f>'WHL Raw'!F452</f>
        <v>2</v>
      </c>
      <c r="H452" s="1">
        <f>'WHL Raw'!R452</f>
        <v>11.62</v>
      </c>
      <c r="I452" s="1">
        <f>'WHL Raw'!Q452</f>
        <v>23.25</v>
      </c>
      <c r="J452">
        <f>'WHL Raw'!AD452</f>
        <v>1</v>
      </c>
      <c r="K452">
        <f>'WHL Raw'!AE452</f>
        <v>1</v>
      </c>
      <c r="L452" s="1">
        <f t="shared" si="29"/>
        <v>2.580645161290323</v>
      </c>
      <c r="M452" s="1">
        <f t="shared" si="30"/>
        <v>2.580645161290323</v>
      </c>
      <c r="V452">
        <f>'WHL Raw'!J452</f>
        <v>0</v>
      </c>
      <c r="W452" s="1">
        <f t="shared" si="31"/>
        <v>0</v>
      </c>
      <c r="AG452">
        <f>'WHL Raw'!X452</f>
        <v>14.44</v>
      </c>
      <c r="AH452">
        <f>'WHL Raw'!Y452</f>
        <v>12.82</v>
      </c>
      <c r="AI452">
        <f>'WHL Raw'!Z452</f>
        <v>43.86</v>
      </c>
      <c r="AJ452">
        <f>'WHL Raw'!AA452</f>
        <v>40.43</v>
      </c>
    </row>
    <row r="453" spans="1:36" x14ac:dyDescent="0.2">
      <c r="A453" t="str">
        <f>'WHL Raw'!B453</f>
        <v>Nikita Krivokrasov</v>
      </c>
      <c r="B453" t="s">
        <v>1750</v>
      </c>
      <c r="C453" t="str">
        <f>'WHL Raw'!C453</f>
        <v>RW</v>
      </c>
      <c r="D453" t="str">
        <f t="shared" si="28"/>
        <v>F</v>
      </c>
      <c r="E453" t="str">
        <f>IF(ISNUMBER(SEARCH("/",'WHL Raw'!D453))=TRUE,"Multiple",'WHL Raw'!D453)</f>
        <v>PA</v>
      </c>
      <c r="F453" s="2">
        <f ca="1">ROUNDDOWN('WHL Raw'!E453+((TODAY()-42993)/365),0)</f>
        <v>17</v>
      </c>
      <c r="G453">
        <f>'WHL Raw'!F453</f>
        <v>34</v>
      </c>
      <c r="H453" s="1">
        <f>'WHL Raw'!R453</f>
        <v>7.21</v>
      </c>
      <c r="I453" s="1">
        <f>'WHL Raw'!Q453</f>
        <v>245.2</v>
      </c>
      <c r="J453">
        <f>'WHL Raw'!AD453</f>
        <v>5</v>
      </c>
      <c r="K453">
        <f>'WHL Raw'!AE453</f>
        <v>7</v>
      </c>
      <c r="L453" s="1">
        <f t="shared" si="29"/>
        <v>1.2234910277324633</v>
      </c>
      <c r="M453" s="1">
        <f t="shared" si="30"/>
        <v>1.7128874388254487</v>
      </c>
      <c r="V453">
        <f>'WHL Raw'!J453</f>
        <v>3</v>
      </c>
      <c r="W453" s="1">
        <f t="shared" si="31"/>
        <v>0.73409461663947806</v>
      </c>
      <c r="AG453">
        <f>'WHL Raw'!X453</f>
        <v>11.84</v>
      </c>
      <c r="AH453">
        <f>'WHL Raw'!Y453</f>
        <v>12.17</v>
      </c>
      <c r="AI453">
        <f>'WHL Raw'!Z453</f>
        <v>42.68</v>
      </c>
      <c r="AJ453">
        <f>'WHL Raw'!AA453</f>
        <v>51.53</v>
      </c>
    </row>
    <row r="454" spans="1:36" x14ac:dyDescent="0.2">
      <c r="A454" t="str">
        <f>'WHL Raw'!B454</f>
        <v>Nikita Malukhin</v>
      </c>
      <c r="B454" t="s">
        <v>1750</v>
      </c>
      <c r="C454" t="str">
        <f>'WHL Raw'!C454</f>
        <v>LW</v>
      </c>
      <c r="D454" t="str">
        <f t="shared" si="28"/>
        <v>F</v>
      </c>
      <c r="E454" t="str">
        <f>IF(ISNUMBER(SEARCH("/",'WHL Raw'!D454))=TRUE,"Multiple",'WHL Raw'!D454)</f>
        <v>SEA</v>
      </c>
      <c r="F454" s="2">
        <f ca="1">ROUNDDOWN('WHL Raw'!E454+((TODAY()-42993)/365),0)</f>
        <v>17</v>
      </c>
      <c r="G454">
        <f>'WHL Raw'!F454</f>
        <v>52</v>
      </c>
      <c r="H454" s="1">
        <f>'WHL Raw'!R454</f>
        <v>7.71</v>
      </c>
      <c r="I454" s="1">
        <f>'WHL Raw'!Q454</f>
        <v>400.91</v>
      </c>
      <c r="J454">
        <f>'WHL Raw'!AD454</f>
        <v>14</v>
      </c>
      <c r="K454">
        <f>'WHL Raw'!AE454</f>
        <v>10</v>
      </c>
      <c r="L454" s="1">
        <f t="shared" si="29"/>
        <v>2.0952333441420765</v>
      </c>
      <c r="M454" s="1">
        <f t="shared" si="30"/>
        <v>1.496595245815769</v>
      </c>
      <c r="V454">
        <f>'WHL Raw'!J454</f>
        <v>7</v>
      </c>
      <c r="W454" s="1">
        <f t="shared" si="31"/>
        <v>1.0476166720710383</v>
      </c>
      <c r="AG454">
        <f>'WHL Raw'!X454</f>
        <v>13.44</v>
      </c>
      <c r="AH454">
        <f>'WHL Raw'!Y454</f>
        <v>13.19</v>
      </c>
      <c r="AI454">
        <f>'WHL Raw'!Z454</f>
        <v>49.18</v>
      </c>
      <c r="AJ454">
        <f>'WHL Raw'!AA454</f>
        <v>51.06</v>
      </c>
    </row>
    <row r="455" spans="1:36" x14ac:dyDescent="0.2">
      <c r="A455" t="str">
        <f>'WHL Raw'!B455</f>
        <v>Nikita Popugaev</v>
      </c>
      <c r="B455" t="s">
        <v>1750</v>
      </c>
      <c r="C455" t="str">
        <f>'WHL Raw'!C455</f>
        <v>LW</v>
      </c>
      <c r="D455" t="str">
        <f t="shared" si="28"/>
        <v>F</v>
      </c>
      <c r="E455" t="str">
        <f>IF(ISNUMBER(SEARCH("/",'WHL Raw'!D455))=TRUE,"Multiple",'WHL Raw'!D455)</f>
        <v>PG</v>
      </c>
      <c r="F455" s="2">
        <f ca="1">ROUNDDOWN('WHL Raw'!E455+((TODAY()-42993)/365),0)</f>
        <v>19</v>
      </c>
      <c r="G455">
        <f>'WHL Raw'!F455</f>
        <v>13</v>
      </c>
      <c r="H455" s="1">
        <f>'WHL Raw'!R455</f>
        <v>12.3</v>
      </c>
      <c r="I455" s="1">
        <f>'WHL Raw'!Q455</f>
        <v>159.87</v>
      </c>
      <c r="J455">
        <f>'WHL Raw'!AD455</f>
        <v>3</v>
      </c>
      <c r="K455">
        <f>'WHL Raw'!AE455</f>
        <v>11</v>
      </c>
      <c r="L455" s="1">
        <f t="shared" si="29"/>
        <v>1.1259148057796959</v>
      </c>
      <c r="M455" s="1">
        <f t="shared" si="30"/>
        <v>4.128354287858885</v>
      </c>
      <c r="V455">
        <f>'WHL Raw'!J455</f>
        <v>0</v>
      </c>
      <c r="W455" s="1">
        <f t="shared" si="31"/>
        <v>0</v>
      </c>
      <c r="AG455">
        <f>'WHL Raw'!X455</f>
        <v>13.41</v>
      </c>
      <c r="AH455">
        <f>'WHL Raw'!Y455</f>
        <v>14.2</v>
      </c>
      <c r="AI455">
        <f>'WHL Raw'!Z455</f>
        <v>47.69</v>
      </c>
      <c r="AJ455">
        <f>'WHL Raw'!AA455</f>
        <v>50.53</v>
      </c>
    </row>
    <row r="456" spans="1:36" x14ac:dyDescent="0.2">
      <c r="A456" t="str">
        <f>'WHL Raw'!B456</f>
        <v>Noah Boyko</v>
      </c>
      <c r="B456" t="s">
        <v>1750</v>
      </c>
      <c r="C456" t="str">
        <f>'WHL Raw'!C456</f>
        <v>C</v>
      </c>
      <c r="D456" t="str">
        <f t="shared" si="28"/>
        <v>F</v>
      </c>
      <c r="E456" t="str">
        <f>IF(ISNUMBER(SEARCH("/",'WHL Raw'!D456))=TRUE,"Multiple",'WHL Raw'!D456)</f>
        <v>LET</v>
      </c>
      <c r="F456" s="2">
        <f ca="1">ROUNDDOWN('WHL Raw'!E456+((TODAY()-42993)/365),0)</f>
        <v>15</v>
      </c>
      <c r="G456">
        <f>'WHL Raw'!F456</f>
        <v>3</v>
      </c>
      <c r="H456" s="1">
        <f>'WHL Raw'!R456</f>
        <v>7.76</v>
      </c>
      <c r="I456" s="1">
        <f>'WHL Raw'!Q456</f>
        <v>23.29</v>
      </c>
      <c r="J456">
        <f>'WHL Raw'!AD456</f>
        <v>0</v>
      </c>
      <c r="K456">
        <f>'WHL Raw'!AE456</f>
        <v>2</v>
      </c>
      <c r="L456" s="1">
        <f t="shared" si="29"/>
        <v>0</v>
      </c>
      <c r="M456" s="1">
        <f t="shared" si="30"/>
        <v>5.1524259338772005</v>
      </c>
      <c r="V456">
        <f>'WHL Raw'!J456</f>
        <v>0</v>
      </c>
      <c r="W456" s="1">
        <f t="shared" si="31"/>
        <v>0</v>
      </c>
      <c r="AG456">
        <f>'WHL Raw'!X456</f>
        <v>12.34</v>
      </c>
      <c r="AH456">
        <f>'WHL Raw'!Y456</f>
        <v>14.37</v>
      </c>
      <c r="AI456">
        <f>'WHL Raw'!Z456</f>
        <v>44.88</v>
      </c>
      <c r="AJ456">
        <f>'WHL Raw'!AA456</f>
        <v>51.21</v>
      </c>
    </row>
    <row r="457" spans="1:36" x14ac:dyDescent="0.2">
      <c r="A457" t="str">
        <f>'WHL Raw'!B457</f>
        <v>Noah Gregor</v>
      </c>
      <c r="B457" t="s">
        <v>1750</v>
      </c>
      <c r="C457" t="str">
        <f>'WHL Raw'!C457</f>
        <v>C</v>
      </c>
      <c r="D457" t="str">
        <f t="shared" si="28"/>
        <v>F</v>
      </c>
      <c r="E457" t="str">
        <f>IF(ISNUMBER(SEARCH("/",'WHL Raw'!D457))=TRUE,"Multiple",'WHL Raw'!D457)</f>
        <v>Multiple</v>
      </c>
      <c r="F457" s="2">
        <f ca="1">ROUNDDOWN('WHL Raw'!E457+((TODAY()-42993)/365),0)</f>
        <v>19</v>
      </c>
      <c r="G457">
        <f>'WHL Raw'!F457</f>
        <v>60</v>
      </c>
      <c r="H457" s="1">
        <f>'WHL Raw'!R457</f>
        <v>14.96</v>
      </c>
      <c r="I457" s="1">
        <f>'WHL Raw'!Q457</f>
        <v>897.43</v>
      </c>
      <c r="J457">
        <f>'WHL Raw'!AD457</f>
        <v>56</v>
      </c>
      <c r="K457">
        <f>'WHL Raw'!AE457</f>
        <v>43</v>
      </c>
      <c r="L457" s="1">
        <f t="shared" si="29"/>
        <v>3.7440246035902525</v>
      </c>
      <c r="M457" s="1">
        <f t="shared" si="30"/>
        <v>2.8748760348996583</v>
      </c>
      <c r="V457">
        <f>'WHL Raw'!J457</f>
        <v>30</v>
      </c>
      <c r="W457" s="1">
        <f t="shared" si="31"/>
        <v>2.0057274662090636</v>
      </c>
      <c r="AG457">
        <f>'WHL Raw'!X457</f>
        <v>14.3</v>
      </c>
      <c r="AH457">
        <f>'WHL Raw'!Y457</f>
        <v>14.07</v>
      </c>
      <c r="AI457">
        <f>'WHL Raw'!Z457</f>
        <v>56.38</v>
      </c>
      <c r="AJ457">
        <f>'WHL Raw'!AA457</f>
        <v>49.76</v>
      </c>
    </row>
    <row r="458" spans="1:36" x14ac:dyDescent="0.2">
      <c r="A458" t="str">
        <f>'WHL Raw'!B458</f>
        <v>Noah King</v>
      </c>
      <c r="B458" t="s">
        <v>1750</v>
      </c>
      <c r="C458" t="str">
        <f>'WHL Raw'!C458</f>
        <v>LD</v>
      </c>
      <c r="D458" t="str">
        <f t="shared" si="28"/>
        <v>F</v>
      </c>
      <c r="E458" t="str">
        <f>IF(ISNUMBER(SEARCH("/",'WHL Raw'!D458))=TRUE,"Multiple",'WHL Raw'!D458)</f>
        <v>SC</v>
      </c>
      <c r="F458" s="2">
        <f ca="1">ROUNDDOWN('WHL Raw'!E458+((TODAY()-42993)/365),0)</f>
        <v>18</v>
      </c>
      <c r="G458">
        <f>'WHL Raw'!F458</f>
        <v>65</v>
      </c>
      <c r="H458" s="1">
        <f>'WHL Raw'!R458</f>
        <v>11.72</v>
      </c>
      <c r="I458" s="1">
        <f>'WHL Raw'!Q458</f>
        <v>761.62</v>
      </c>
      <c r="J458">
        <f>'WHL Raw'!AD458</f>
        <v>30</v>
      </c>
      <c r="K458">
        <f>'WHL Raw'!AE458</f>
        <v>36</v>
      </c>
      <c r="L458" s="1">
        <f t="shared" si="29"/>
        <v>2.3633833145137997</v>
      </c>
      <c r="M458" s="1">
        <f t="shared" si="30"/>
        <v>2.8360599774165594</v>
      </c>
      <c r="V458">
        <f>'WHL Raw'!J458</f>
        <v>3</v>
      </c>
      <c r="W458" s="1">
        <f t="shared" si="31"/>
        <v>0.23633833145137995</v>
      </c>
      <c r="AG458">
        <f>'WHL Raw'!X458</f>
        <v>13.94</v>
      </c>
      <c r="AH458">
        <f>'WHL Raw'!Y458</f>
        <v>13.88</v>
      </c>
      <c r="AI458">
        <f>'WHL Raw'!Z458</f>
        <v>54.37</v>
      </c>
      <c r="AJ458">
        <f>'WHL Raw'!AA458</f>
        <v>51.39</v>
      </c>
    </row>
    <row r="459" spans="1:36" x14ac:dyDescent="0.2">
      <c r="A459" t="str">
        <f>'WHL Raw'!B459</f>
        <v>Noah Philp</v>
      </c>
      <c r="B459" t="s">
        <v>1750</v>
      </c>
      <c r="C459" t="str">
        <f>'WHL Raw'!C459</f>
        <v>C</v>
      </c>
      <c r="D459" t="str">
        <f t="shared" si="28"/>
        <v>F</v>
      </c>
      <c r="E459" t="str">
        <f>IF(ISNUMBER(SEARCH("/",'WHL Raw'!D459))=TRUE,"Multiple",'WHL Raw'!D459)</f>
        <v>SEA</v>
      </c>
      <c r="F459" s="2">
        <f ca="1">ROUNDDOWN('WHL Raw'!E459+((TODAY()-42993)/365),0)</f>
        <v>19</v>
      </c>
      <c r="G459">
        <f>'WHL Raw'!F459</f>
        <v>71</v>
      </c>
      <c r="H459" s="1">
        <f>'WHL Raw'!R459</f>
        <v>14.17</v>
      </c>
      <c r="I459" s="1">
        <f>'WHL Raw'!Q459</f>
        <v>1005.76</v>
      </c>
      <c r="J459">
        <f>'WHL Raw'!AD459</f>
        <v>58</v>
      </c>
      <c r="K459">
        <f>'WHL Raw'!AE459</f>
        <v>49</v>
      </c>
      <c r="L459" s="1">
        <f t="shared" si="29"/>
        <v>3.4600699968183264</v>
      </c>
      <c r="M459" s="1">
        <f t="shared" si="30"/>
        <v>2.923162583518931</v>
      </c>
      <c r="V459">
        <f>'WHL Raw'!J459</f>
        <v>35</v>
      </c>
      <c r="W459" s="1">
        <f t="shared" si="31"/>
        <v>2.0879732739420933</v>
      </c>
      <c r="AG459">
        <f>'WHL Raw'!X459</f>
        <v>13.94</v>
      </c>
      <c r="AH459">
        <f>'WHL Raw'!Y459</f>
        <v>13.55</v>
      </c>
      <c r="AI459">
        <f>'WHL Raw'!Z459</f>
        <v>49.91</v>
      </c>
      <c r="AJ459">
        <f>'WHL Raw'!AA459</f>
        <v>51.7</v>
      </c>
    </row>
    <row r="460" spans="1:36" x14ac:dyDescent="0.2">
      <c r="A460" t="str">
        <f>'WHL Raw'!B460</f>
        <v>Nolan Foote</v>
      </c>
      <c r="B460" t="s">
        <v>1750</v>
      </c>
      <c r="C460" t="str">
        <f>'WHL Raw'!C460</f>
        <v>LW</v>
      </c>
      <c r="D460" t="str">
        <f t="shared" si="28"/>
        <v>F</v>
      </c>
      <c r="E460" t="str">
        <f>IF(ISNUMBER(SEARCH("/",'WHL Raw'!D460))=TRUE,"Multiple",'WHL Raw'!D460)</f>
        <v>KEL</v>
      </c>
      <c r="F460" s="2">
        <f ca="1">ROUNDDOWN('WHL Raw'!E460+((TODAY()-42993)/365),0)</f>
        <v>17</v>
      </c>
      <c r="G460">
        <f>'WHL Raw'!F460</f>
        <v>50</v>
      </c>
      <c r="H460" s="1">
        <f>'WHL Raw'!R460</f>
        <v>14.22</v>
      </c>
      <c r="I460" s="1">
        <f>'WHL Raw'!Q460</f>
        <v>711</v>
      </c>
      <c r="J460">
        <f>'WHL Raw'!AD460</f>
        <v>44</v>
      </c>
      <c r="K460">
        <f>'WHL Raw'!AE460</f>
        <v>32</v>
      </c>
      <c r="L460" s="1">
        <f t="shared" si="29"/>
        <v>3.7130801687763713</v>
      </c>
      <c r="M460" s="1">
        <f t="shared" si="30"/>
        <v>2.7004219409282699</v>
      </c>
      <c r="V460">
        <f>'WHL Raw'!J460</f>
        <v>16</v>
      </c>
      <c r="W460" s="1">
        <f t="shared" si="31"/>
        <v>1.350210970464135</v>
      </c>
      <c r="AG460">
        <f>'WHL Raw'!X460</f>
        <v>14.59</v>
      </c>
      <c r="AH460">
        <f>'WHL Raw'!Y460</f>
        <v>13.82</v>
      </c>
      <c r="AI460">
        <f>'WHL Raw'!Z460</f>
        <v>53.37</v>
      </c>
      <c r="AJ460">
        <f>'WHL Raw'!AA460</f>
        <v>51.46</v>
      </c>
    </row>
    <row r="461" spans="1:36" x14ac:dyDescent="0.2">
      <c r="A461" t="str">
        <f>'WHL Raw'!B461</f>
        <v>Nolan Jones</v>
      </c>
      <c r="B461" t="s">
        <v>1750</v>
      </c>
      <c r="C461" t="str">
        <f>'WHL Raw'!C461</f>
        <v>D</v>
      </c>
      <c r="D461" t="str">
        <f t="shared" si="28"/>
        <v>D</v>
      </c>
      <c r="E461" t="str">
        <f>IF(ISNUMBER(SEARCH("/",'WHL Raw'!D461))=TRUE,"Multiple",'WHL Raw'!D461)</f>
        <v>LET</v>
      </c>
      <c r="F461" s="2">
        <f ca="1">ROUNDDOWN('WHL Raw'!E461+((TODAY()-42993)/365),0)</f>
        <v>17</v>
      </c>
      <c r="G461">
        <f>'WHL Raw'!F461</f>
        <v>9</v>
      </c>
      <c r="H461" s="1">
        <f>'WHL Raw'!R461</f>
        <v>9.68</v>
      </c>
      <c r="I461" s="1">
        <f>'WHL Raw'!Q461</f>
        <v>87.08</v>
      </c>
      <c r="J461">
        <f>'WHL Raw'!AD461</f>
        <v>3</v>
      </c>
      <c r="K461">
        <f>'WHL Raw'!AE461</f>
        <v>4</v>
      </c>
      <c r="L461" s="1">
        <f t="shared" si="29"/>
        <v>2.0670647680293981</v>
      </c>
      <c r="M461" s="1">
        <f t="shared" si="30"/>
        <v>2.7560863573725314</v>
      </c>
      <c r="V461">
        <f>'WHL Raw'!J461</f>
        <v>0</v>
      </c>
      <c r="W461" s="1">
        <f t="shared" si="31"/>
        <v>0</v>
      </c>
      <c r="AG461">
        <f>'WHL Raw'!X461</f>
        <v>13.02</v>
      </c>
      <c r="AH461">
        <f>'WHL Raw'!Y461</f>
        <v>13.22</v>
      </c>
      <c r="AI461">
        <f>'WHL Raw'!Z461</f>
        <v>50.86</v>
      </c>
      <c r="AJ461">
        <f>'WHL Raw'!AA461</f>
        <v>48.24</v>
      </c>
    </row>
    <row r="462" spans="1:36" x14ac:dyDescent="0.2">
      <c r="A462" t="str">
        <f>'WHL Raw'!B462</f>
        <v>Nolan Kneen</v>
      </c>
      <c r="B462" t="s">
        <v>1750</v>
      </c>
      <c r="C462" t="str">
        <f>'WHL Raw'!C462</f>
        <v>D</v>
      </c>
      <c r="D462" t="str">
        <f t="shared" si="28"/>
        <v>D</v>
      </c>
      <c r="E462" t="str">
        <f>IF(ISNUMBER(SEARCH("/",'WHL Raw'!D462))=TRUE,"Multiple",'WHL Raw'!D462)</f>
        <v>KAM</v>
      </c>
      <c r="F462" s="2">
        <f ca="1">ROUNDDOWN('WHL Raw'!E462+((TODAY()-42993)/365),0)</f>
        <v>19</v>
      </c>
      <c r="G462">
        <f>'WHL Raw'!F462</f>
        <v>68</v>
      </c>
      <c r="H462" s="1">
        <f>'WHL Raw'!R462</f>
        <v>16.690000000000001</v>
      </c>
      <c r="I462" s="1">
        <f>'WHL Raw'!Q462</f>
        <v>1135.0899999999999</v>
      </c>
      <c r="J462">
        <f>'WHL Raw'!AD462</f>
        <v>49</v>
      </c>
      <c r="K462">
        <f>'WHL Raw'!AE462</f>
        <v>59</v>
      </c>
      <c r="L462" s="1">
        <f t="shared" si="29"/>
        <v>2.5901029874283097</v>
      </c>
      <c r="M462" s="1">
        <f t="shared" si="30"/>
        <v>3.1186954338422508</v>
      </c>
      <c r="V462">
        <f>'WHL Raw'!J462</f>
        <v>14</v>
      </c>
      <c r="W462" s="1">
        <f t="shared" si="31"/>
        <v>0.74002942497951718</v>
      </c>
      <c r="AG462">
        <f>'WHL Raw'!X462</f>
        <v>13.4</v>
      </c>
      <c r="AH462">
        <f>'WHL Raw'!Y462</f>
        <v>13.7</v>
      </c>
      <c r="AI462">
        <f>'WHL Raw'!Z462</f>
        <v>51.54</v>
      </c>
      <c r="AJ462">
        <f>'WHL Raw'!AA462</f>
        <v>50.08</v>
      </c>
    </row>
    <row r="463" spans="1:36" x14ac:dyDescent="0.2">
      <c r="A463" t="str">
        <f>'WHL Raw'!B463</f>
        <v>Nolan Orzeck</v>
      </c>
      <c r="B463" t="s">
        <v>1750</v>
      </c>
      <c r="C463" t="str">
        <f>'WHL Raw'!C463</f>
        <v>D</v>
      </c>
      <c r="D463" t="str">
        <f t="shared" si="28"/>
        <v>D</v>
      </c>
      <c r="E463" t="str">
        <f>IF(ISNUMBER(SEARCH("/",'WHL Raw'!D463))=TRUE,"Multiple",'WHL Raw'!D463)</f>
        <v>KTN</v>
      </c>
      <c r="F463" s="2">
        <f ca="1">ROUNDDOWN('WHL Raw'!E463+((TODAY()-42993)/365),0)</f>
        <v>17</v>
      </c>
      <c r="G463">
        <f>'WHL Raw'!F463</f>
        <v>8</v>
      </c>
      <c r="H463" s="1">
        <f>'WHL Raw'!R463</f>
        <v>10.42</v>
      </c>
      <c r="I463" s="1">
        <f>'WHL Raw'!Q463</f>
        <v>83.35</v>
      </c>
      <c r="J463">
        <f>'WHL Raw'!AD463</f>
        <v>4</v>
      </c>
      <c r="K463">
        <f>'WHL Raw'!AE463</f>
        <v>2</v>
      </c>
      <c r="L463" s="1">
        <f t="shared" si="29"/>
        <v>2.8794241151769646</v>
      </c>
      <c r="M463" s="1">
        <f t="shared" si="30"/>
        <v>1.4397120575884823</v>
      </c>
      <c r="V463">
        <f>'WHL Raw'!J463</f>
        <v>0</v>
      </c>
      <c r="W463" s="1">
        <f t="shared" si="31"/>
        <v>0</v>
      </c>
      <c r="AG463">
        <f>'WHL Raw'!X463</f>
        <v>13.6</v>
      </c>
      <c r="AH463">
        <f>'WHL Raw'!Y463</f>
        <v>13.06</v>
      </c>
      <c r="AI463">
        <f>'WHL Raw'!Z463</f>
        <v>42.91</v>
      </c>
      <c r="AJ463">
        <f>'WHL Raw'!AA463</f>
        <v>47.28</v>
      </c>
    </row>
    <row r="464" spans="1:36" x14ac:dyDescent="0.2">
      <c r="A464" t="str">
        <f>'WHL Raw'!B464</f>
        <v>Nolan Reid</v>
      </c>
      <c r="B464" t="s">
        <v>1750</v>
      </c>
      <c r="C464" t="str">
        <f>'WHL Raw'!C464</f>
        <v>D</v>
      </c>
      <c r="D464" t="str">
        <f t="shared" si="28"/>
        <v>D</v>
      </c>
      <c r="E464" t="str">
        <f>IF(ISNUMBER(SEARCH("/",'WHL Raw'!D464))=TRUE,"Multiple",'WHL Raw'!D464)</f>
        <v>SPO</v>
      </c>
      <c r="F464" s="2">
        <f ca="1">ROUNDDOWN('WHL Raw'!E464+((TODAY()-42993)/365),0)</f>
        <v>20</v>
      </c>
      <c r="G464">
        <f>'WHL Raw'!F464</f>
        <v>72</v>
      </c>
      <c r="H464" s="1">
        <f>'WHL Raw'!R464</f>
        <v>14.41</v>
      </c>
      <c r="I464" s="1">
        <f>'WHL Raw'!Q464</f>
        <v>1037.81</v>
      </c>
      <c r="J464">
        <f>'WHL Raw'!AD464</f>
        <v>57</v>
      </c>
      <c r="K464">
        <f>'WHL Raw'!AE464</f>
        <v>56</v>
      </c>
      <c r="L464" s="1">
        <f t="shared" si="29"/>
        <v>3.2954008922635167</v>
      </c>
      <c r="M464" s="1">
        <f t="shared" si="30"/>
        <v>3.2375868415220515</v>
      </c>
      <c r="V464">
        <f>'WHL Raw'!J464</f>
        <v>13</v>
      </c>
      <c r="W464" s="1">
        <f t="shared" si="31"/>
        <v>0.75158265963904769</v>
      </c>
      <c r="AG464">
        <f>'WHL Raw'!X464</f>
        <v>13.32</v>
      </c>
      <c r="AH464">
        <f>'WHL Raw'!Y464</f>
        <v>13.85</v>
      </c>
      <c r="AI464">
        <f>'WHL Raw'!Z464</f>
        <v>53.12</v>
      </c>
      <c r="AJ464">
        <f>'WHL Raw'!AA464</f>
        <v>50.55</v>
      </c>
    </row>
    <row r="465" spans="1:36" x14ac:dyDescent="0.2">
      <c r="A465" t="str">
        <f>'WHL Raw'!B465</f>
        <v>Nolan Volcan</v>
      </c>
      <c r="B465" t="s">
        <v>1750</v>
      </c>
      <c r="C465" t="str">
        <f>'WHL Raw'!C465</f>
        <v>LW</v>
      </c>
      <c r="D465" t="str">
        <f t="shared" si="28"/>
        <v>F</v>
      </c>
      <c r="E465" t="str">
        <f>IF(ISNUMBER(SEARCH("/",'WHL Raw'!D465))=TRUE,"Multiple",'WHL Raw'!D465)</f>
        <v>SEA</v>
      </c>
      <c r="F465" s="2">
        <f ca="1">ROUNDDOWN('WHL Raw'!E465+((TODAY()-42993)/365),0)</f>
        <v>19</v>
      </c>
      <c r="G465">
        <f>'WHL Raw'!F465</f>
        <v>70</v>
      </c>
      <c r="H465" s="1">
        <f>'WHL Raw'!R465</f>
        <v>15.69</v>
      </c>
      <c r="I465" s="1">
        <f>'WHL Raw'!Q465</f>
        <v>1098.4100000000001</v>
      </c>
      <c r="J465">
        <f>'WHL Raw'!AD465</f>
        <v>64</v>
      </c>
      <c r="K465">
        <f>'WHL Raw'!AE465</f>
        <v>59</v>
      </c>
      <c r="L465" s="1">
        <f t="shared" si="29"/>
        <v>3.4959623455722357</v>
      </c>
      <c r="M465" s="1">
        <f t="shared" si="30"/>
        <v>3.2228402873244049</v>
      </c>
      <c r="V465">
        <f>'WHL Raw'!J465</f>
        <v>40</v>
      </c>
      <c r="W465" s="1">
        <f t="shared" si="31"/>
        <v>2.1849764659826478</v>
      </c>
      <c r="AG465">
        <f>'WHL Raw'!X465</f>
        <v>15.01</v>
      </c>
      <c r="AH465">
        <f>'WHL Raw'!Y465</f>
        <v>14.22</v>
      </c>
      <c r="AI465">
        <f>'WHL Raw'!Z465</f>
        <v>51.14</v>
      </c>
      <c r="AJ465">
        <f>'WHL Raw'!AA465</f>
        <v>53.09</v>
      </c>
    </row>
    <row r="466" spans="1:36" x14ac:dyDescent="0.2">
      <c r="A466" t="str">
        <f>'WHL Raw'!B466</f>
        <v>Nolan Yaremko</v>
      </c>
      <c r="B466" t="s">
        <v>1750</v>
      </c>
      <c r="C466" t="str">
        <f>'WHL Raw'!C466</f>
        <v>LW</v>
      </c>
      <c r="D466" t="str">
        <f t="shared" si="28"/>
        <v>F</v>
      </c>
      <c r="E466" t="str">
        <f>IF(ISNUMBER(SEARCH("/",'WHL Raw'!D466))=TRUE,"Multiple",'WHL Raw'!D466)</f>
        <v>TC</v>
      </c>
      <c r="F466" s="2">
        <f ca="1">ROUNDDOWN('WHL Raw'!E466+((TODAY()-42993)/365),0)</f>
        <v>19</v>
      </c>
      <c r="G466">
        <f>'WHL Raw'!F466</f>
        <v>70</v>
      </c>
      <c r="H466" s="1">
        <f>'WHL Raw'!R466</f>
        <v>14.29</v>
      </c>
      <c r="I466" s="1">
        <f>'WHL Raw'!Q466</f>
        <v>1000.26</v>
      </c>
      <c r="J466">
        <f>'WHL Raw'!AD466</f>
        <v>58</v>
      </c>
      <c r="K466">
        <f>'WHL Raw'!AE466</f>
        <v>42</v>
      </c>
      <c r="L466" s="1">
        <f t="shared" si="29"/>
        <v>3.4790954351868515</v>
      </c>
      <c r="M466" s="1">
        <f t="shared" si="30"/>
        <v>2.5193449703077198</v>
      </c>
      <c r="V466">
        <f>'WHL Raw'!J466</f>
        <v>33</v>
      </c>
      <c r="W466" s="1">
        <f t="shared" si="31"/>
        <v>1.9794853338132086</v>
      </c>
      <c r="AG466">
        <f>'WHL Raw'!X466</f>
        <v>14.57</v>
      </c>
      <c r="AH466">
        <f>'WHL Raw'!Y466</f>
        <v>14.08</v>
      </c>
      <c r="AI466">
        <f>'WHL Raw'!Z466</f>
        <v>50.04</v>
      </c>
      <c r="AJ466">
        <f>'WHL Raw'!AA466</f>
        <v>52.03</v>
      </c>
    </row>
    <row r="467" spans="1:36" x14ac:dyDescent="0.2">
      <c r="A467" t="str">
        <f>'WHL Raw'!B467</f>
        <v>Oleg Sosunov</v>
      </c>
      <c r="B467" t="s">
        <v>1750</v>
      </c>
      <c r="C467" t="str">
        <f>'WHL Raw'!C467</f>
        <v>D</v>
      </c>
      <c r="D467" t="str">
        <f t="shared" si="28"/>
        <v>D</v>
      </c>
      <c r="E467" t="str">
        <f>IF(ISNUMBER(SEARCH("/",'WHL Raw'!D467))=TRUE,"Multiple",'WHL Raw'!D467)</f>
        <v>MJ</v>
      </c>
      <c r="F467" s="2">
        <f ca="1">ROUNDDOWN('WHL Raw'!E467+((TODAY()-42993)/365),0)</f>
        <v>20</v>
      </c>
      <c r="G467">
        <f>'WHL Raw'!F467</f>
        <v>71</v>
      </c>
      <c r="H467" s="1">
        <f>'WHL Raw'!R467</f>
        <v>15.94</v>
      </c>
      <c r="I467" s="1">
        <f>'WHL Raw'!Q467</f>
        <v>1131.67</v>
      </c>
      <c r="J467">
        <f>'WHL Raw'!AD467</f>
        <v>79</v>
      </c>
      <c r="K467">
        <f>'WHL Raw'!AE467</f>
        <v>53</v>
      </c>
      <c r="L467" s="1">
        <f t="shared" si="29"/>
        <v>4.1885001811482141</v>
      </c>
      <c r="M467" s="1">
        <f t="shared" si="30"/>
        <v>2.8100064506437388</v>
      </c>
      <c r="V467">
        <f>'WHL Raw'!J467</f>
        <v>11</v>
      </c>
      <c r="W467" s="1">
        <f t="shared" si="31"/>
        <v>0.58320888598266274</v>
      </c>
      <c r="AG467">
        <f>'WHL Raw'!X467</f>
        <v>14.18</v>
      </c>
      <c r="AH467">
        <f>'WHL Raw'!Y467</f>
        <v>13.84</v>
      </c>
      <c r="AI467">
        <f>'WHL Raw'!Z467</f>
        <v>60.51</v>
      </c>
      <c r="AJ467">
        <f>'WHL Raw'!AA467</f>
        <v>49.32</v>
      </c>
    </row>
    <row r="468" spans="1:36" x14ac:dyDescent="0.2">
      <c r="A468" t="str">
        <f>'WHL Raw'!B468</f>
        <v>Ondrej Vala</v>
      </c>
      <c r="B468" t="s">
        <v>1750</v>
      </c>
      <c r="C468" t="str">
        <f>'WHL Raw'!C468</f>
        <v>D</v>
      </c>
      <c r="D468" t="str">
        <f t="shared" si="28"/>
        <v>D</v>
      </c>
      <c r="E468" t="str">
        <f>IF(ISNUMBER(SEARCH("/",'WHL Raw'!D468))=TRUE,"Multiple",'WHL Raw'!D468)</f>
        <v>Multiple</v>
      </c>
      <c r="F468" s="2">
        <f ca="1">ROUNDDOWN('WHL Raw'!E468+((TODAY()-42993)/365),0)</f>
        <v>20</v>
      </c>
      <c r="G468">
        <f>'WHL Raw'!F468</f>
        <v>59</v>
      </c>
      <c r="H468" s="1">
        <f>'WHL Raw'!R468</f>
        <v>17.32</v>
      </c>
      <c r="I468" s="1">
        <f>'WHL Raw'!Q468</f>
        <v>1021.6</v>
      </c>
      <c r="J468">
        <f>'WHL Raw'!AD468</f>
        <v>57</v>
      </c>
      <c r="K468">
        <f>'WHL Raw'!AE468</f>
        <v>43</v>
      </c>
      <c r="L468" s="1">
        <f t="shared" si="29"/>
        <v>3.3476898981989036</v>
      </c>
      <c r="M468" s="1">
        <f t="shared" si="30"/>
        <v>2.5254502740798745</v>
      </c>
      <c r="V468">
        <f>'WHL Raw'!J468</f>
        <v>18</v>
      </c>
      <c r="W468" s="1">
        <f t="shared" si="31"/>
        <v>1.05716523101018</v>
      </c>
      <c r="AG468">
        <f>'WHL Raw'!X468</f>
        <v>13.93</v>
      </c>
      <c r="AH468">
        <f>'WHL Raw'!Y468</f>
        <v>13.64</v>
      </c>
      <c r="AI468">
        <f>'WHL Raw'!Z468</f>
        <v>53.72</v>
      </c>
      <c r="AJ468">
        <f>'WHL Raw'!AA468</f>
        <v>49.79</v>
      </c>
    </row>
    <row r="469" spans="1:36" x14ac:dyDescent="0.2">
      <c r="A469" t="str">
        <f>'WHL Raw'!B469</f>
        <v>Orca Wiesblatt</v>
      </c>
      <c r="B469" t="s">
        <v>1750</v>
      </c>
      <c r="C469" t="str">
        <f>'WHL Raw'!C469</f>
        <v>RW</v>
      </c>
      <c r="D469" t="str">
        <f t="shared" si="28"/>
        <v>F</v>
      </c>
      <c r="E469" t="str">
        <f>IF(ISNUMBER(SEARCH("/",'WHL Raw'!D469))=TRUE,"Multiple",'WHL Raw'!D469)</f>
        <v>CGY</v>
      </c>
      <c r="F469" s="2">
        <f ca="1">ROUNDDOWN('WHL Raw'!E469+((TODAY()-42993)/365),0)</f>
        <v>17</v>
      </c>
      <c r="G469">
        <f>'WHL Raw'!F469</f>
        <v>49</v>
      </c>
      <c r="H469" s="1">
        <f>'WHL Raw'!R469</f>
        <v>10.25</v>
      </c>
      <c r="I469" s="1">
        <f>'WHL Raw'!Q469</f>
        <v>502.13</v>
      </c>
      <c r="J469">
        <f>'WHL Raw'!AD469</f>
        <v>20</v>
      </c>
      <c r="K469">
        <f>'WHL Raw'!AE469</f>
        <v>21</v>
      </c>
      <c r="L469" s="1">
        <f t="shared" si="29"/>
        <v>2.3898193694859895</v>
      </c>
      <c r="M469" s="1">
        <f t="shared" si="30"/>
        <v>2.5093103379602892</v>
      </c>
      <c r="V469">
        <f>'WHL Raw'!J469</f>
        <v>10</v>
      </c>
      <c r="W469" s="1">
        <f t="shared" si="31"/>
        <v>1.1949096847429947</v>
      </c>
      <c r="AG469">
        <f>'WHL Raw'!X469</f>
        <v>13</v>
      </c>
      <c r="AH469">
        <f>'WHL Raw'!Y469</f>
        <v>13.2</v>
      </c>
      <c r="AI469">
        <f>'WHL Raw'!Z469</f>
        <v>44.89</v>
      </c>
      <c r="AJ469">
        <f>'WHL Raw'!AA469</f>
        <v>49.42</v>
      </c>
    </row>
    <row r="470" spans="1:36" x14ac:dyDescent="0.2">
      <c r="A470" t="str">
        <f>'WHL Raw'!B470</f>
        <v>Orrin Centazzo</v>
      </c>
      <c r="B470" t="s">
        <v>1750</v>
      </c>
      <c r="C470" t="str">
        <f>'WHL Raw'!C470</f>
        <v>LW</v>
      </c>
      <c r="D470" t="str">
        <f t="shared" ref="D470:D481" si="32">IF(C470="D",C470,"F")</f>
        <v>F</v>
      </c>
      <c r="E470" t="str">
        <f>IF(ISNUMBER(SEARCH("/",'WHL Raw'!D470))=TRUE,"Multiple",'WHL Raw'!D470)</f>
        <v>Multiple</v>
      </c>
      <c r="F470" s="2">
        <f ca="1">ROUNDDOWN('WHL Raw'!E470+((TODAY()-42993)/365),0)</f>
        <v>18</v>
      </c>
      <c r="G470">
        <f>'WHL Raw'!F470</f>
        <v>72</v>
      </c>
      <c r="H470" s="1">
        <f>'WHL Raw'!R470</f>
        <v>11.1</v>
      </c>
      <c r="I470" s="1">
        <f>'WHL Raw'!Q470</f>
        <v>799.31</v>
      </c>
      <c r="J470">
        <f>'WHL Raw'!AD470</f>
        <v>31</v>
      </c>
      <c r="K470">
        <f>'WHL Raw'!AE470</f>
        <v>29</v>
      </c>
      <c r="L470" s="1">
        <f t="shared" ref="L470:L481" si="33">J470/I470*60</f>
        <v>2.3270070435750836</v>
      </c>
      <c r="M470" s="1">
        <f t="shared" ref="M470:M481" si="34">K470/I470*60</f>
        <v>2.17687755689282</v>
      </c>
      <c r="V470">
        <f>'WHL Raw'!J470</f>
        <v>17</v>
      </c>
      <c r="W470" s="1">
        <f t="shared" si="31"/>
        <v>1.2761006367992394</v>
      </c>
      <c r="AG470">
        <f>'WHL Raw'!X470</f>
        <v>13.07</v>
      </c>
      <c r="AH470">
        <f>'WHL Raw'!Y470</f>
        <v>13.48</v>
      </c>
      <c r="AI470">
        <f>'WHL Raw'!Z470</f>
        <v>51.95</v>
      </c>
      <c r="AJ470">
        <f>'WHL Raw'!AA470</f>
        <v>49.74</v>
      </c>
    </row>
    <row r="471" spans="1:36" x14ac:dyDescent="0.2">
      <c r="A471" t="str">
        <f>'WHL Raw'!B471</f>
        <v>Owen Blocker</v>
      </c>
      <c r="B471" t="s">
        <v>1750</v>
      </c>
      <c r="C471" t="str">
        <f>'WHL Raw'!C471</f>
        <v>C</v>
      </c>
      <c r="D471" t="str">
        <f t="shared" si="32"/>
        <v>F</v>
      </c>
      <c r="E471" t="str">
        <f>IF(ISNUMBER(SEARCH("/",'WHL Raw'!D471))=TRUE,"Multiple",'WHL Raw'!D471)</f>
        <v>Multiple</v>
      </c>
      <c r="F471" s="2">
        <f ca="1">ROUNDDOWN('WHL Raw'!E471+((TODAY()-42993)/365),0)</f>
        <v>18</v>
      </c>
      <c r="G471">
        <f>'WHL Raw'!F471</f>
        <v>57</v>
      </c>
      <c r="H471" s="1">
        <f>'WHL Raw'!R471</f>
        <v>8.83</v>
      </c>
      <c r="I471" s="1">
        <f>'WHL Raw'!Q471</f>
        <v>503.38</v>
      </c>
      <c r="J471">
        <f>'WHL Raw'!AD471</f>
        <v>13</v>
      </c>
      <c r="K471">
        <f>'WHL Raw'!AE471</f>
        <v>21</v>
      </c>
      <c r="L471" s="1">
        <f t="shared" si="33"/>
        <v>1.5495252095832175</v>
      </c>
      <c r="M471" s="1">
        <f t="shared" si="34"/>
        <v>2.5030791847113512</v>
      </c>
      <c r="V471">
        <f>'WHL Raw'!J471</f>
        <v>6</v>
      </c>
      <c r="W471" s="1">
        <f t="shared" si="31"/>
        <v>0.71516548134610036</v>
      </c>
      <c r="AG471">
        <f>'WHL Raw'!X471</f>
        <v>11.77</v>
      </c>
      <c r="AH471">
        <f>'WHL Raw'!Y471</f>
        <v>13.08</v>
      </c>
      <c r="AI471">
        <f>'WHL Raw'!Z471</f>
        <v>45.12</v>
      </c>
      <c r="AJ471">
        <f>'WHL Raw'!AA471</f>
        <v>47.49</v>
      </c>
    </row>
    <row r="472" spans="1:36" x14ac:dyDescent="0.2">
      <c r="A472" t="str">
        <f>'WHL Raw'!B472</f>
        <v>Owen Hardy</v>
      </c>
      <c r="B472" t="s">
        <v>1750</v>
      </c>
      <c r="C472" t="str">
        <f>'WHL Raw'!C472</f>
        <v>LW</v>
      </c>
      <c r="D472" t="str">
        <f t="shared" si="32"/>
        <v>F</v>
      </c>
      <c r="E472" t="str">
        <f>IF(ISNUMBER(SEARCH("/",'WHL Raw'!D472))=TRUE,"Multiple",'WHL Raw'!D472)</f>
        <v>VAN</v>
      </c>
      <c r="F472" s="2">
        <f ca="1">ROUNDDOWN('WHL Raw'!E472+((TODAY()-42993)/365),0)</f>
        <v>19</v>
      </c>
      <c r="G472">
        <f>'WHL Raw'!F472</f>
        <v>56</v>
      </c>
      <c r="H472" s="1">
        <f>'WHL Raw'!R472</f>
        <v>12.26</v>
      </c>
      <c r="I472" s="1">
        <f>'WHL Raw'!Q472</f>
        <v>686.42</v>
      </c>
      <c r="J472">
        <f>'WHL Raw'!AD472</f>
        <v>32</v>
      </c>
      <c r="K472">
        <f>'WHL Raw'!AE472</f>
        <v>34</v>
      </c>
      <c r="L472" s="1">
        <f t="shared" si="33"/>
        <v>2.797121295999534</v>
      </c>
      <c r="M472" s="1">
        <f t="shared" si="34"/>
        <v>2.9719413769995047</v>
      </c>
      <c r="V472">
        <f>'WHL Raw'!J472</f>
        <v>14</v>
      </c>
      <c r="W472" s="1">
        <f t="shared" si="31"/>
        <v>1.2237405669997961</v>
      </c>
      <c r="AG472">
        <f>'WHL Raw'!X472</f>
        <v>13.74</v>
      </c>
      <c r="AH472">
        <f>'WHL Raw'!Y472</f>
        <v>13.64</v>
      </c>
      <c r="AI472">
        <f>'WHL Raw'!Z472</f>
        <v>47.5</v>
      </c>
      <c r="AJ472">
        <f>'WHL Raw'!AA472</f>
        <v>49.51</v>
      </c>
    </row>
    <row r="473" spans="1:36" x14ac:dyDescent="0.2">
      <c r="A473" t="str">
        <f>'WHL Raw'!B473</f>
        <v>Owen Williams</v>
      </c>
      <c r="B473" t="s">
        <v>1750</v>
      </c>
      <c r="C473" t="str">
        <f>'WHL Raw'!C473</f>
        <v>D</v>
      </c>
      <c r="D473" t="str">
        <f t="shared" si="32"/>
        <v>D</v>
      </c>
      <c r="E473" t="str">
        <f>IF(ISNUMBER(SEARCH("/",'WHL Raw'!D473))=TRUE,"Multiple",'WHL Raw'!D473)</f>
        <v>Multiple</v>
      </c>
      <c r="F473" s="2">
        <f ca="1">ROUNDDOWN('WHL Raw'!E473+((TODAY()-42993)/365),0)</f>
        <v>17</v>
      </c>
      <c r="G473">
        <f>'WHL Raw'!F473</f>
        <v>59</v>
      </c>
      <c r="H473" s="1">
        <f>'WHL Raw'!R473</f>
        <v>9.85</v>
      </c>
      <c r="I473" s="1">
        <f>'WHL Raw'!Q473</f>
        <v>581.25</v>
      </c>
      <c r="J473">
        <f>'WHL Raw'!AD473</f>
        <v>22</v>
      </c>
      <c r="K473">
        <f>'WHL Raw'!AE473</f>
        <v>23</v>
      </c>
      <c r="L473" s="1">
        <f t="shared" si="33"/>
        <v>2.2709677419354839</v>
      </c>
      <c r="M473" s="1">
        <f t="shared" si="34"/>
        <v>2.3741935483870971</v>
      </c>
      <c r="V473">
        <f>'WHL Raw'!J473</f>
        <v>3</v>
      </c>
      <c r="W473" s="1">
        <f t="shared" si="31"/>
        <v>0.30967741935483872</v>
      </c>
      <c r="AG473">
        <f>'WHL Raw'!X473</f>
        <v>12.63</v>
      </c>
      <c r="AH473">
        <f>'WHL Raw'!Y473</f>
        <v>13.25</v>
      </c>
      <c r="AI473">
        <f>'WHL Raw'!Z473</f>
        <v>48.4</v>
      </c>
      <c r="AJ473">
        <f>'WHL Raw'!AA473</f>
        <v>51.08</v>
      </c>
    </row>
    <row r="474" spans="1:36" x14ac:dyDescent="0.2">
      <c r="A474" t="str">
        <f>'WHL Raw'!B474</f>
        <v>Ozzy Wiesblatt</v>
      </c>
      <c r="B474" t="s">
        <v>1750</v>
      </c>
      <c r="C474" t="str">
        <f>'WHL Raw'!C474</f>
        <v>RW</v>
      </c>
      <c r="D474" t="str">
        <f t="shared" si="32"/>
        <v>F</v>
      </c>
      <c r="E474" t="str">
        <f>IF(ISNUMBER(SEARCH("/",'WHL Raw'!D474))=TRUE,"Multiple",'WHL Raw'!D474)</f>
        <v>PA</v>
      </c>
      <c r="F474" s="2">
        <f ca="1">ROUNDDOWN('WHL Raw'!E474+((TODAY()-42993)/365),0)</f>
        <v>16</v>
      </c>
      <c r="G474">
        <f>'WHL Raw'!F474</f>
        <v>1</v>
      </c>
      <c r="H474" s="1">
        <f>'WHL Raw'!R474</f>
        <v>11.61</v>
      </c>
      <c r="I474" s="1">
        <f>'WHL Raw'!Q474</f>
        <v>11.61</v>
      </c>
      <c r="J474">
        <f>'WHL Raw'!AD474</f>
        <v>1</v>
      </c>
      <c r="K474">
        <f>'WHL Raw'!AE474</f>
        <v>0</v>
      </c>
      <c r="L474" s="1">
        <f t="shared" si="33"/>
        <v>5.1679586563307494</v>
      </c>
      <c r="M474" s="1">
        <f t="shared" si="34"/>
        <v>0</v>
      </c>
      <c r="V474">
        <f>'WHL Raw'!J474</f>
        <v>1</v>
      </c>
      <c r="W474" s="1">
        <f t="shared" si="31"/>
        <v>5.1679586563307494</v>
      </c>
      <c r="AG474">
        <f>'WHL Raw'!X474</f>
        <v>14.17</v>
      </c>
      <c r="AH474">
        <f>'WHL Raw'!Y474</f>
        <v>11.72</v>
      </c>
      <c r="AI474">
        <f>'WHL Raw'!Z474</f>
        <v>52.23</v>
      </c>
      <c r="AJ474">
        <f>'WHL Raw'!AA474</f>
        <v>35.74</v>
      </c>
    </row>
    <row r="475" spans="1:36" x14ac:dyDescent="0.2">
      <c r="A475" t="str">
        <f>'WHL Raw'!B475</f>
        <v>Parker AuCoin</v>
      </c>
      <c r="B475" t="s">
        <v>1750</v>
      </c>
      <c r="C475" t="str">
        <f>'WHL Raw'!C475</f>
        <v>LW</v>
      </c>
      <c r="D475" t="str">
        <f t="shared" si="32"/>
        <v>F</v>
      </c>
      <c r="E475" t="str">
        <f>IF(ISNUMBER(SEARCH("/",'WHL Raw'!D475))=TRUE,"Multiple",'WHL Raw'!D475)</f>
        <v>TC</v>
      </c>
      <c r="F475" s="2">
        <f ca="1">ROUNDDOWN('WHL Raw'!E475+((TODAY()-42993)/365),0)</f>
        <v>19</v>
      </c>
      <c r="G475">
        <f>'WHL Raw'!F475</f>
        <v>61</v>
      </c>
      <c r="H475" s="1">
        <f>'WHL Raw'!R475</f>
        <v>12.72</v>
      </c>
      <c r="I475" s="1">
        <f>'WHL Raw'!Q475</f>
        <v>776.01</v>
      </c>
      <c r="J475">
        <f>'WHL Raw'!AD475</f>
        <v>33</v>
      </c>
      <c r="K475">
        <f>'WHL Raw'!AE475</f>
        <v>39</v>
      </c>
      <c r="L475" s="1">
        <f t="shared" si="33"/>
        <v>2.5515135114238219</v>
      </c>
      <c r="M475" s="1">
        <f t="shared" si="34"/>
        <v>3.0154250589554259</v>
      </c>
      <c r="V475">
        <f>'WHL Raw'!J475</f>
        <v>17</v>
      </c>
      <c r="W475" s="1">
        <f t="shared" si="31"/>
        <v>1.3144160513395446</v>
      </c>
      <c r="AG475">
        <f>'WHL Raw'!X475</f>
        <v>13.9</v>
      </c>
      <c r="AH475">
        <f>'WHL Raw'!Y475</f>
        <v>13.73</v>
      </c>
      <c r="AI475">
        <f>'WHL Raw'!Z475</f>
        <v>48.96</v>
      </c>
      <c r="AJ475">
        <f>'WHL Raw'!AA475</f>
        <v>51.78</v>
      </c>
    </row>
    <row r="476" spans="1:36" x14ac:dyDescent="0.2">
      <c r="A476" t="str">
        <f>'WHL Raw'!B476</f>
        <v>Parker Gavlas</v>
      </c>
      <c r="B476" t="s">
        <v>1750</v>
      </c>
      <c r="C476" t="str">
        <f>'WHL Raw'!C476</f>
        <v>D</v>
      </c>
      <c r="D476" t="str">
        <f t="shared" si="32"/>
        <v>D</v>
      </c>
      <c r="E476" t="str">
        <f>IF(ISNUMBER(SEARCH("/",'WHL Raw'!D476))=TRUE,"Multiple",'WHL Raw'!D476)</f>
        <v>REG</v>
      </c>
      <c r="F476" s="2">
        <f ca="1">ROUNDDOWN('WHL Raw'!E476+((TODAY()-42993)/365),0)</f>
        <v>18</v>
      </c>
      <c r="G476">
        <f>'WHL Raw'!F476</f>
        <v>8</v>
      </c>
      <c r="H476" s="1">
        <f>'WHL Raw'!R476</f>
        <v>10.51</v>
      </c>
      <c r="I476" s="1">
        <f>'WHL Raw'!Q476</f>
        <v>84.11</v>
      </c>
      <c r="J476">
        <f>'WHL Raw'!AD476</f>
        <v>0</v>
      </c>
      <c r="K476">
        <f>'WHL Raw'!AE476</f>
        <v>6</v>
      </c>
      <c r="L476" s="1">
        <f t="shared" si="33"/>
        <v>0</v>
      </c>
      <c r="M476" s="1">
        <f t="shared" si="34"/>
        <v>4.2801093805730588</v>
      </c>
      <c r="V476">
        <f>'WHL Raw'!J476</f>
        <v>0</v>
      </c>
      <c r="W476" s="1">
        <f t="shared" si="31"/>
        <v>0</v>
      </c>
      <c r="AG476">
        <f>'WHL Raw'!X476</f>
        <v>11.69</v>
      </c>
      <c r="AH476">
        <f>'WHL Raw'!Y476</f>
        <v>13.3</v>
      </c>
      <c r="AI476">
        <f>'WHL Raw'!Z476</f>
        <v>49.15</v>
      </c>
      <c r="AJ476">
        <f>'WHL Raw'!AA476</f>
        <v>51.01</v>
      </c>
    </row>
    <row r="477" spans="1:36" x14ac:dyDescent="0.2">
      <c r="A477" t="str">
        <f>'WHL Raw'!B477</f>
        <v>Parker Hendren</v>
      </c>
      <c r="B477" t="s">
        <v>1750</v>
      </c>
      <c r="C477" t="str">
        <f>'WHL Raw'!C477</f>
        <v>D</v>
      </c>
      <c r="D477" t="str">
        <f t="shared" si="32"/>
        <v>D</v>
      </c>
      <c r="E477" t="str">
        <f>IF(ISNUMBER(SEARCH("/",'WHL Raw'!D477))=TRUE,"Multiple",'WHL Raw'!D477)</f>
        <v>VAN</v>
      </c>
      <c r="F477" s="2">
        <f ca="1">ROUNDDOWN('WHL Raw'!E477+((TODAY()-42993)/365),0)</f>
        <v>17</v>
      </c>
      <c r="G477">
        <f>'WHL Raw'!F477</f>
        <v>11</v>
      </c>
      <c r="H477" s="1">
        <f>'WHL Raw'!R477</f>
        <v>11.8</v>
      </c>
      <c r="I477" s="1">
        <f>'WHL Raw'!Q477</f>
        <v>129.77000000000001</v>
      </c>
      <c r="J477">
        <f>'WHL Raw'!AD477</f>
        <v>3</v>
      </c>
      <c r="K477">
        <f>'WHL Raw'!AE477</f>
        <v>8</v>
      </c>
      <c r="L477" s="1">
        <f t="shared" si="33"/>
        <v>1.3870694305309392</v>
      </c>
      <c r="M477" s="1">
        <f t="shared" si="34"/>
        <v>3.6988518147491716</v>
      </c>
      <c r="V477">
        <f>'WHL Raw'!J477</f>
        <v>0</v>
      </c>
      <c r="W477" s="1">
        <f t="shared" si="31"/>
        <v>0</v>
      </c>
      <c r="AG477">
        <f>'WHL Raw'!X477</f>
        <v>13</v>
      </c>
      <c r="AH477">
        <f>'WHL Raw'!Y477</f>
        <v>13.22</v>
      </c>
      <c r="AI477">
        <f>'WHL Raw'!Z477</f>
        <v>45.4</v>
      </c>
      <c r="AJ477">
        <f>'WHL Raw'!AA477</f>
        <v>50.96</v>
      </c>
    </row>
    <row r="478" spans="1:36" x14ac:dyDescent="0.2">
      <c r="A478" t="str">
        <f>'WHL Raw'!B478</f>
        <v>Parker Kelly</v>
      </c>
      <c r="B478" t="s">
        <v>1750</v>
      </c>
      <c r="C478" t="str">
        <f>'WHL Raw'!C478</f>
        <v>RW</v>
      </c>
      <c r="D478" t="str">
        <f t="shared" si="32"/>
        <v>F</v>
      </c>
      <c r="E478" t="str">
        <f>IF(ISNUMBER(SEARCH("/",'WHL Raw'!D478))=TRUE,"Multiple",'WHL Raw'!D478)</f>
        <v>PA</v>
      </c>
      <c r="F478" s="2">
        <f ca="1">ROUNDDOWN('WHL Raw'!E478+((TODAY()-42993)/365),0)</f>
        <v>19</v>
      </c>
      <c r="G478">
        <f>'WHL Raw'!F478</f>
        <v>69</v>
      </c>
      <c r="H478" s="1">
        <f>'WHL Raw'!R478</f>
        <v>15.79</v>
      </c>
      <c r="I478" s="1">
        <f>'WHL Raw'!Q478</f>
        <v>1089.21</v>
      </c>
      <c r="J478">
        <f>'WHL Raw'!AD478</f>
        <v>65</v>
      </c>
      <c r="K478">
        <f>'WHL Raw'!AE478</f>
        <v>53</v>
      </c>
      <c r="L478" s="1">
        <f t="shared" si="33"/>
        <v>3.5805767482854542</v>
      </c>
      <c r="M478" s="1">
        <f t="shared" si="34"/>
        <v>2.919547194755832</v>
      </c>
      <c r="V478">
        <f>'WHL Raw'!J478</f>
        <v>35</v>
      </c>
      <c r="W478" s="1">
        <f t="shared" si="31"/>
        <v>1.9280028644613985</v>
      </c>
      <c r="AG478">
        <f>'WHL Raw'!X478</f>
        <v>15.26</v>
      </c>
      <c r="AH478">
        <f>'WHL Raw'!Y478</f>
        <v>14.13</v>
      </c>
      <c r="AI478">
        <f>'WHL Raw'!Z478</f>
        <v>50.31</v>
      </c>
      <c r="AJ478">
        <f>'WHL Raw'!AA478</f>
        <v>50.53</v>
      </c>
    </row>
    <row r="479" spans="1:36" x14ac:dyDescent="0.2">
      <c r="A479" t="str">
        <f>'WHL Raw'!B479</f>
        <v>Patrick Bajkov</v>
      </c>
      <c r="B479" t="s">
        <v>1750</v>
      </c>
      <c r="C479" t="str">
        <f>'WHL Raw'!C479</f>
        <v>RW</v>
      </c>
      <c r="D479" t="str">
        <f t="shared" si="32"/>
        <v>F</v>
      </c>
      <c r="E479" t="str">
        <f>IF(ISNUMBER(SEARCH("/",'WHL Raw'!D479))=TRUE,"Multiple",'WHL Raw'!D479)</f>
        <v>EVT</v>
      </c>
      <c r="F479" s="2">
        <f ca="1">ROUNDDOWN('WHL Raw'!E479+((TODAY()-42993)/365),0)</f>
        <v>20</v>
      </c>
      <c r="G479">
        <f>'WHL Raw'!F479</f>
        <v>72</v>
      </c>
      <c r="H479" s="1">
        <f>'WHL Raw'!R479</f>
        <v>16.440000000000001</v>
      </c>
      <c r="I479" s="1">
        <f>'WHL Raw'!Q479</f>
        <v>1183.58</v>
      </c>
      <c r="J479">
        <f>'WHL Raw'!AD479</f>
        <v>64</v>
      </c>
      <c r="K479">
        <f>'WHL Raw'!AE479</f>
        <v>43</v>
      </c>
      <c r="L479" s="1">
        <f t="shared" si="33"/>
        <v>3.2443941262948006</v>
      </c>
      <c r="M479" s="1">
        <f t="shared" si="34"/>
        <v>2.179827303604319</v>
      </c>
      <c r="V479">
        <f>'WHL Raw'!J479</f>
        <v>38</v>
      </c>
      <c r="W479" s="1">
        <f t="shared" si="31"/>
        <v>1.9263590124875378</v>
      </c>
      <c r="AG479">
        <f>'WHL Raw'!X479</f>
        <v>14.8</v>
      </c>
      <c r="AH479">
        <f>'WHL Raw'!Y479</f>
        <v>13.91</v>
      </c>
      <c r="AI479">
        <f>'WHL Raw'!Z479</f>
        <v>56.62</v>
      </c>
      <c r="AJ479">
        <f>'WHL Raw'!AA479</f>
        <v>50.95</v>
      </c>
    </row>
    <row r="480" spans="1:36" x14ac:dyDescent="0.2">
      <c r="A480" t="str">
        <f>'WHL Raw'!B480</f>
        <v>Pavel Azhgirei</v>
      </c>
      <c r="B480" t="s">
        <v>1750</v>
      </c>
      <c r="C480" t="str">
        <f>'WHL Raw'!C480</f>
        <v>RW</v>
      </c>
      <c r="D480" t="str">
        <f t="shared" si="32"/>
        <v>F</v>
      </c>
      <c r="E480" t="str">
        <f>IF(ISNUMBER(SEARCH("/",'WHL Raw'!D480))=TRUE,"Multiple",'WHL Raw'!D480)</f>
        <v>Multiple</v>
      </c>
      <c r="F480" s="2">
        <f ca="1">ROUNDDOWN('WHL Raw'!E480+((TODAY()-42993)/365),0)</f>
        <v>17</v>
      </c>
      <c r="G480">
        <f>'WHL Raw'!F480</f>
        <v>19</v>
      </c>
      <c r="H480" s="1">
        <f>'WHL Raw'!R480</f>
        <v>9.4499999999999993</v>
      </c>
      <c r="I480" s="1">
        <f>'WHL Raw'!Q480</f>
        <v>179.49</v>
      </c>
      <c r="J480">
        <f>'WHL Raw'!AD480</f>
        <v>2</v>
      </c>
      <c r="K480">
        <f>'WHL Raw'!AE480</f>
        <v>10</v>
      </c>
      <c r="L480" s="1">
        <f t="shared" si="33"/>
        <v>0.66856092261407318</v>
      </c>
      <c r="M480" s="1">
        <f t="shared" si="34"/>
        <v>3.3428046130703661</v>
      </c>
      <c r="V480">
        <f>'WHL Raw'!J480</f>
        <v>2</v>
      </c>
      <c r="W480" s="1">
        <f t="shared" si="31"/>
        <v>0.66856092261407318</v>
      </c>
      <c r="AG480">
        <f>'WHL Raw'!X480</f>
        <v>12.25</v>
      </c>
      <c r="AH480">
        <f>'WHL Raw'!Y480</f>
        <v>13.06</v>
      </c>
      <c r="AI480">
        <f>'WHL Raw'!Z480</f>
        <v>40.76</v>
      </c>
      <c r="AJ480">
        <f>'WHL Raw'!AA480</f>
        <v>51.59</v>
      </c>
    </row>
    <row r="481" spans="1:36" x14ac:dyDescent="0.2">
      <c r="A481" t="str">
        <f>'WHL Raw'!B481</f>
        <v>Paycen Bjorklund</v>
      </c>
      <c r="B481" t="s">
        <v>1750</v>
      </c>
      <c r="C481" t="str">
        <f>'WHL Raw'!C481</f>
        <v>RW</v>
      </c>
      <c r="D481" t="str">
        <f t="shared" si="32"/>
        <v>F</v>
      </c>
      <c r="E481" t="str">
        <f>IF(ISNUMBER(SEARCH("/",'WHL Raw'!D481))=TRUE,"Multiple",'WHL Raw'!D481)</f>
        <v>TC</v>
      </c>
      <c r="F481" s="2">
        <f ca="1">ROUNDDOWN('WHL Raw'!E481+((TODAY()-42993)/365),0)</f>
        <v>17</v>
      </c>
      <c r="G481">
        <f>'WHL Raw'!F481</f>
        <v>48</v>
      </c>
      <c r="H481" s="1">
        <f>'WHL Raw'!R481</f>
        <v>7.84</v>
      </c>
      <c r="I481" s="1">
        <f>'WHL Raw'!Q481</f>
        <v>376.1</v>
      </c>
      <c r="J481">
        <f>'WHL Raw'!AD481</f>
        <v>11</v>
      </c>
      <c r="K481">
        <f>'WHL Raw'!AE481</f>
        <v>11</v>
      </c>
      <c r="L481" s="1">
        <f t="shared" si="33"/>
        <v>1.7548524328635999</v>
      </c>
      <c r="M481" s="1">
        <f t="shared" si="34"/>
        <v>1.7548524328635999</v>
      </c>
      <c r="V481">
        <f>'WHL Raw'!J481</f>
        <v>4</v>
      </c>
      <c r="W481" s="1">
        <f t="shared" si="31"/>
        <v>0.63812815740494555</v>
      </c>
      <c r="AG481">
        <f>'WHL Raw'!X481</f>
        <v>12.41</v>
      </c>
      <c r="AH481">
        <f>'WHL Raw'!Y481</f>
        <v>12.66</v>
      </c>
      <c r="AI481">
        <f>'WHL Raw'!Z481</f>
        <v>47.4</v>
      </c>
      <c r="AJ481">
        <f>'WHL Raw'!AA481</f>
        <v>49.17</v>
      </c>
    </row>
    <row r="482" spans="1:36" x14ac:dyDescent="0.2">
      <c r="A482" t="str">
        <f>'WHL Raw'!B482</f>
        <v>Payton McIsaac</v>
      </c>
      <c r="B482" t="s">
        <v>1750</v>
      </c>
      <c r="C482" t="str">
        <f>'WHL Raw'!C482</f>
        <v>D</v>
      </c>
      <c r="D482" t="str">
        <f t="shared" ref="D482:D535" si="35">IF(C482="D",C482,"F")</f>
        <v>D</v>
      </c>
      <c r="E482" t="str">
        <f>IF(ISNUMBER(SEARCH("/",'WHL Raw'!D482))=TRUE,"Multiple",'WHL Raw'!D482)</f>
        <v>SAS</v>
      </c>
      <c r="F482" s="2">
        <f ca="1">ROUNDDOWN('WHL Raw'!E482+((TODAY()-42993)/365),0)</f>
        <v>17</v>
      </c>
      <c r="G482">
        <f>'WHL Raw'!F482</f>
        <v>1</v>
      </c>
      <c r="H482" s="1">
        <f>'WHL Raw'!R482</f>
        <v>0</v>
      </c>
      <c r="I482" s="1">
        <f>'WHL Raw'!Q482</f>
        <v>0</v>
      </c>
      <c r="J482">
        <f>'WHL Raw'!AD482</f>
        <v>0</v>
      </c>
      <c r="K482">
        <f>'WHL Raw'!AE482</f>
        <v>0</v>
      </c>
      <c r="L482" s="1" t="e">
        <f t="shared" ref="L482:L535" si="36">J482/I482*60</f>
        <v>#DIV/0!</v>
      </c>
      <c r="M482" s="1" t="e">
        <f t="shared" ref="M482:M535" si="37">K482/I482*60</f>
        <v>#DIV/0!</v>
      </c>
      <c r="V482">
        <f>'WHL Raw'!J482</f>
        <v>0</v>
      </c>
      <c r="W482" s="1" t="e">
        <f t="shared" si="31"/>
        <v>#DIV/0!</v>
      </c>
      <c r="AG482">
        <f>'WHL Raw'!X482</f>
        <v>0</v>
      </c>
      <c r="AH482">
        <f>'WHL Raw'!Y482</f>
        <v>0</v>
      </c>
      <c r="AI482">
        <f>'WHL Raw'!Z482</f>
        <v>0</v>
      </c>
      <c r="AJ482">
        <f>'WHL Raw'!AA482</f>
        <v>0</v>
      </c>
    </row>
    <row r="483" spans="1:36" x14ac:dyDescent="0.2">
      <c r="A483" t="str">
        <f>'WHL Raw'!B483</f>
        <v>Payton Mount</v>
      </c>
      <c r="B483" t="s">
        <v>1750</v>
      </c>
      <c r="C483" t="str">
        <f>'WHL Raw'!C483</f>
        <v>RW</v>
      </c>
      <c r="D483" t="str">
        <f t="shared" si="35"/>
        <v>F</v>
      </c>
      <c r="E483" t="str">
        <f>IF(ISNUMBER(SEARCH("/",'WHL Raw'!D483))=TRUE,"Multiple",'WHL Raw'!D483)</f>
        <v>SEA</v>
      </c>
      <c r="F483" s="2">
        <f ca="1">ROUNDDOWN('WHL Raw'!E483+((TODAY()-42993)/365),0)</f>
        <v>16</v>
      </c>
      <c r="G483">
        <f>'WHL Raw'!F483</f>
        <v>7</v>
      </c>
      <c r="H483" s="1">
        <f>'WHL Raw'!R483</f>
        <v>7.28</v>
      </c>
      <c r="I483" s="1">
        <f>'WHL Raw'!Q483</f>
        <v>50.99</v>
      </c>
      <c r="J483">
        <f>'WHL Raw'!AD483</f>
        <v>1</v>
      </c>
      <c r="K483">
        <f>'WHL Raw'!AE483</f>
        <v>1</v>
      </c>
      <c r="L483" s="1">
        <f t="shared" si="36"/>
        <v>1.1767013139831339</v>
      </c>
      <c r="M483" s="1">
        <f t="shared" si="37"/>
        <v>1.1767013139831339</v>
      </c>
      <c r="V483">
        <f>'WHL Raw'!J483</f>
        <v>1</v>
      </c>
      <c r="W483" s="1">
        <f t="shared" si="31"/>
        <v>1.1767013139831339</v>
      </c>
      <c r="AG483">
        <f>'WHL Raw'!X483</f>
        <v>14.47</v>
      </c>
      <c r="AH483">
        <f>'WHL Raw'!Y483</f>
        <v>13.47</v>
      </c>
      <c r="AI483">
        <f>'WHL Raw'!Z483</f>
        <v>50.36</v>
      </c>
      <c r="AJ483">
        <f>'WHL Raw'!AA483</f>
        <v>47.1</v>
      </c>
    </row>
    <row r="484" spans="1:36" x14ac:dyDescent="0.2">
      <c r="A484" t="str">
        <f>'WHL Raw'!B484</f>
        <v>Peter Kope</v>
      </c>
      <c r="B484" t="s">
        <v>1750</v>
      </c>
      <c r="C484" t="str">
        <f>'WHL Raw'!C484</f>
        <v>D</v>
      </c>
      <c r="D484" t="str">
        <f t="shared" si="35"/>
        <v>D</v>
      </c>
      <c r="E484" t="str">
        <f>IF(ISNUMBER(SEARCH("/",'WHL Raw'!D484))=TRUE,"Multiple",'WHL Raw'!D484)</f>
        <v>PG</v>
      </c>
      <c r="F484" s="2">
        <f ca="1">ROUNDDOWN('WHL Raw'!E484+((TODAY()-42993)/365),0)</f>
        <v>19</v>
      </c>
      <c r="G484">
        <f>'WHL Raw'!F484</f>
        <v>5</v>
      </c>
      <c r="H484" s="1">
        <f>'WHL Raw'!R484</f>
        <v>9.6300000000000008</v>
      </c>
      <c r="I484" s="1">
        <f>'WHL Raw'!Q484</f>
        <v>48.14</v>
      </c>
      <c r="J484">
        <f>'WHL Raw'!AD484</f>
        <v>3</v>
      </c>
      <c r="K484">
        <f>'WHL Raw'!AE484</f>
        <v>0</v>
      </c>
      <c r="L484" s="1">
        <f t="shared" si="36"/>
        <v>3.739094308267553</v>
      </c>
      <c r="M484" s="1">
        <f t="shared" si="37"/>
        <v>0</v>
      </c>
      <c r="V484">
        <f>'WHL Raw'!J484</f>
        <v>0</v>
      </c>
      <c r="W484" s="1">
        <f t="shared" si="31"/>
        <v>0</v>
      </c>
      <c r="AG484">
        <f>'WHL Raw'!X484</f>
        <v>13.14</v>
      </c>
      <c r="AH484">
        <f>'WHL Raw'!Y484</f>
        <v>12.17</v>
      </c>
      <c r="AI484">
        <f>'WHL Raw'!Z484</f>
        <v>51.41</v>
      </c>
      <c r="AJ484">
        <f>'WHL Raw'!AA484</f>
        <v>38.68</v>
      </c>
    </row>
    <row r="485" spans="1:36" x14ac:dyDescent="0.2">
      <c r="A485" t="str">
        <f>'WHL Raw'!B485</f>
        <v>Peyton Krebs</v>
      </c>
      <c r="B485" t="s">
        <v>1750</v>
      </c>
      <c r="C485" t="str">
        <f>'WHL Raw'!C485</f>
        <v>LW</v>
      </c>
      <c r="D485" t="str">
        <f t="shared" si="35"/>
        <v>F</v>
      </c>
      <c r="E485" t="str">
        <f>IF(ISNUMBER(SEARCH("/",'WHL Raw'!D485))=TRUE,"Multiple",'WHL Raw'!D485)</f>
        <v>KTN</v>
      </c>
      <c r="F485" s="2">
        <f ca="1">ROUNDDOWN('WHL Raw'!E485+((TODAY()-42993)/365),0)</f>
        <v>17</v>
      </c>
      <c r="G485">
        <f>'WHL Raw'!F485</f>
        <v>67</v>
      </c>
      <c r="H485" s="1">
        <f>'WHL Raw'!R485</f>
        <v>14.67</v>
      </c>
      <c r="I485" s="1">
        <f>'WHL Raw'!Q485</f>
        <v>982.93</v>
      </c>
      <c r="J485">
        <f>'WHL Raw'!AD485</f>
        <v>46</v>
      </c>
      <c r="K485">
        <f>'WHL Raw'!AE485</f>
        <v>56</v>
      </c>
      <c r="L485" s="1">
        <f t="shared" si="36"/>
        <v>2.8079313888069342</v>
      </c>
      <c r="M485" s="1">
        <f t="shared" si="37"/>
        <v>3.4183512559388767</v>
      </c>
      <c r="V485">
        <f>'WHL Raw'!J485</f>
        <v>28</v>
      </c>
      <c r="W485" s="1">
        <f t="shared" si="31"/>
        <v>1.7091756279694383</v>
      </c>
      <c r="AG485">
        <f>'WHL Raw'!X485</f>
        <v>13.68</v>
      </c>
      <c r="AH485">
        <f>'WHL Raw'!Y485</f>
        <v>13.72</v>
      </c>
      <c r="AI485">
        <f>'WHL Raw'!Z485</f>
        <v>43.03</v>
      </c>
      <c r="AJ485">
        <f>'WHL Raw'!AA485</f>
        <v>49.73</v>
      </c>
    </row>
    <row r="486" spans="1:36" x14ac:dyDescent="0.2">
      <c r="A486" t="str">
        <f>'WHL Raw'!B486</f>
        <v>Quinn Benjafield</v>
      </c>
      <c r="B486" t="s">
        <v>1750</v>
      </c>
      <c r="C486" t="str">
        <f>'WHL Raw'!C486</f>
        <v>RW</v>
      </c>
      <c r="D486" t="str">
        <f t="shared" si="35"/>
        <v>F</v>
      </c>
      <c r="E486" t="str">
        <f>IF(ISNUMBER(SEARCH("/",'WHL Raw'!D486))=TRUE,"Multiple",'WHL Raw'!D486)</f>
        <v>KAM</v>
      </c>
      <c r="F486" s="2">
        <f ca="1">ROUNDDOWN('WHL Raw'!E486+((TODAY()-42993)/365),0)</f>
        <v>20</v>
      </c>
      <c r="G486">
        <f>'WHL Raw'!F486</f>
        <v>69</v>
      </c>
      <c r="H486" s="1">
        <f>'WHL Raw'!R486</f>
        <v>14.41</v>
      </c>
      <c r="I486" s="1">
        <f>'WHL Raw'!Q486</f>
        <v>993.98</v>
      </c>
      <c r="J486">
        <f>'WHL Raw'!AD486</f>
        <v>46</v>
      </c>
      <c r="K486">
        <f>'WHL Raw'!AE486</f>
        <v>43</v>
      </c>
      <c r="L486" s="1">
        <f t="shared" si="36"/>
        <v>2.7767158292923395</v>
      </c>
      <c r="M486" s="1">
        <f t="shared" si="37"/>
        <v>2.5956256665124045</v>
      </c>
      <c r="V486">
        <f>'WHL Raw'!J486</f>
        <v>27</v>
      </c>
      <c r="W486" s="1">
        <f t="shared" si="31"/>
        <v>1.6298114650194169</v>
      </c>
      <c r="AG486">
        <f>'WHL Raw'!X486</f>
        <v>14.39</v>
      </c>
      <c r="AH486">
        <f>'WHL Raw'!Y486</f>
        <v>13.91</v>
      </c>
      <c r="AI486">
        <f>'WHL Raw'!Z486</f>
        <v>50.48</v>
      </c>
      <c r="AJ486">
        <f>'WHL Raw'!AA486</f>
        <v>50.36</v>
      </c>
    </row>
    <row r="487" spans="1:36" x14ac:dyDescent="0.2">
      <c r="A487" t="str">
        <f>'WHL Raw'!B487</f>
        <v>Quinn Schmiemann</v>
      </c>
      <c r="B487" t="s">
        <v>1750</v>
      </c>
      <c r="C487" t="str">
        <f>'WHL Raw'!C487</f>
        <v>D</v>
      </c>
      <c r="D487" t="str">
        <f t="shared" si="35"/>
        <v>D</v>
      </c>
      <c r="E487" t="str">
        <f>IF(ISNUMBER(SEARCH("/",'WHL Raw'!D487))=TRUE,"Multiple",'WHL Raw'!D487)</f>
        <v>KAM</v>
      </c>
      <c r="F487" s="2">
        <f ca="1">ROUNDDOWN('WHL Raw'!E487+((TODAY()-42993)/365),0)</f>
        <v>16</v>
      </c>
      <c r="G487">
        <f>'WHL Raw'!F487</f>
        <v>3</v>
      </c>
      <c r="H487" s="1">
        <f>'WHL Raw'!R487</f>
        <v>13.72</v>
      </c>
      <c r="I487" s="1">
        <f>'WHL Raw'!Q487</f>
        <v>41.17</v>
      </c>
      <c r="J487">
        <f>'WHL Raw'!AD487</f>
        <v>2</v>
      </c>
      <c r="K487">
        <f>'WHL Raw'!AE487</f>
        <v>1</v>
      </c>
      <c r="L487" s="1">
        <f t="shared" si="36"/>
        <v>2.9147437454457128</v>
      </c>
      <c r="M487" s="1">
        <f t="shared" si="37"/>
        <v>1.4573718727228564</v>
      </c>
      <c r="V487">
        <f>'WHL Raw'!J487</f>
        <v>0</v>
      </c>
      <c r="W487" s="1">
        <f t="shared" si="31"/>
        <v>0</v>
      </c>
      <c r="AG487">
        <f>'WHL Raw'!X487</f>
        <v>13.84</v>
      </c>
      <c r="AH487">
        <f>'WHL Raw'!Y487</f>
        <v>12.2</v>
      </c>
      <c r="AI487">
        <f>'WHL Raw'!Z487</f>
        <v>52.61</v>
      </c>
      <c r="AJ487">
        <f>'WHL Raw'!AA487</f>
        <v>47</v>
      </c>
    </row>
    <row r="488" spans="1:36" x14ac:dyDescent="0.2">
      <c r="A488" t="str">
        <f>'WHL Raw'!B488</f>
        <v>Quinton Waitzner</v>
      </c>
      <c r="B488" t="s">
        <v>1750</v>
      </c>
      <c r="C488" t="str">
        <f>'WHL Raw'!C488</f>
        <v>C</v>
      </c>
      <c r="D488" t="str">
        <f t="shared" si="35"/>
        <v>F</v>
      </c>
      <c r="E488" t="str">
        <f>IF(ISNUMBER(SEARCH("/",'WHL Raw'!D488))=TRUE,"Multiple",'WHL Raw'!D488)</f>
        <v>SC</v>
      </c>
      <c r="F488" s="2">
        <f ca="1">ROUNDDOWN('WHL Raw'!E488+((TODAY()-42993)/365),0)</f>
        <v>18</v>
      </c>
      <c r="G488">
        <f>'WHL Raw'!F488</f>
        <v>43</v>
      </c>
      <c r="H488" s="1">
        <f>'WHL Raw'!R488</f>
        <v>6.46</v>
      </c>
      <c r="I488" s="1">
        <f>'WHL Raw'!Q488</f>
        <v>277.64999999999998</v>
      </c>
      <c r="J488">
        <f>'WHL Raw'!AD488</f>
        <v>2</v>
      </c>
      <c r="K488">
        <f>'WHL Raw'!AE488</f>
        <v>8</v>
      </c>
      <c r="L488" s="1">
        <f t="shared" si="36"/>
        <v>0.43219881145326855</v>
      </c>
      <c r="M488" s="1">
        <f t="shared" si="37"/>
        <v>1.7287952458130742</v>
      </c>
      <c r="V488">
        <f>'WHL Raw'!J488</f>
        <v>0</v>
      </c>
      <c r="W488" s="1">
        <f t="shared" si="31"/>
        <v>0</v>
      </c>
      <c r="AG488">
        <f>'WHL Raw'!X488</f>
        <v>11.88</v>
      </c>
      <c r="AH488">
        <f>'WHL Raw'!Y488</f>
        <v>13.12</v>
      </c>
      <c r="AI488">
        <f>'WHL Raw'!Z488</f>
        <v>47.69</v>
      </c>
      <c r="AJ488">
        <f>'WHL Raw'!AA488</f>
        <v>50.47</v>
      </c>
    </row>
    <row r="489" spans="1:36" x14ac:dyDescent="0.2">
      <c r="A489" t="str">
        <f>'WHL Raw'!B489</f>
        <v>Ralph Jarratt</v>
      </c>
      <c r="B489" t="s">
        <v>1750</v>
      </c>
      <c r="C489" t="str">
        <f>'WHL Raw'!C489</f>
        <v>D</v>
      </c>
      <c r="D489" t="str">
        <f t="shared" si="35"/>
        <v>D</v>
      </c>
      <c r="E489" t="str">
        <f>IF(ISNUMBER(SEARCH("/",'WHL Raw'!D489))=TRUE,"Multiple",'WHL Raw'!D489)</f>
        <v>VIC</v>
      </c>
      <c r="F489" s="2">
        <f ca="1">ROUNDDOWN('WHL Raw'!E489+((TODAY()-42993)/365),0)</f>
        <v>20</v>
      </c>
      <c r="G489">
        <f>'WHL Raw'!F489</f>
        <v>53</v>
      </c>
      <c r="H489" s="1">
        <f>'WHL Raw'!R489</f>
        <v>14.5</v>
      </c>
      <c r="I489" s="1">
        <f>'WHL Raw'!Q489</f>
        <v>768.72</v>
      </c>
      <c r="J489">
        <f>'WHL Raw'!AD489</f>
        <v>49</v>
      </c>
      <c r="K489">
        <f>'WHL Raw'!AE489</f>
        <v>36</v>
      </c>
      <c r="L489" s="1">
        <f t="shared" si="36"/>
        <v>3.8245394942241644</v>
      </c>
      <c r="M489" s="1">
        <f t="shared" si="37"/>
        <v>2.8098657508585703</v>
      </c>
      <c r="V489">
        <f>'WHL Raw'!J489</f>
        <v>11</v>
      </c>
      <c r="W489" s="1">
        <f t="shared" si="31"/>
        <v>0.85857009054011857</v>
      </c>
      <c r="AG489">
        <f>'WHL Raw'!X489</f>
        <v>12.88</v>
      </c>
      <c r="AH489">
        <f>'WHL Raw'!Y489</f>
        <v>13.79</v>
      </c>
      <c r="AI489">
        <f>'WHL Raw'!Z489</f>
        <v>53.66</v>
      </c>
      <c r="AJ489">
        <f>'WHL Raw'!AA489</f>
        <v>50.06</v>
      </c>
    </row>
    <row r="490" spans="1:36" x14ac:dyDescent="0.2">
      <c r="A490" t="str">
        <f>'WHL Raw'!B490</f>
        <v>Randen Schmidt</v>
      </c>
      <c r="B490" t="s">
        <v>1750</v>
      </c>
      <c r="C490" t="str">
        <f>'WHL Raw'!C490</f>
        <v>D</v>
      </c>
      <c r="D490" t="str">
        <f t="shared" si="35"/>
        <v>D</v>
      </c>
      <c r="E490" t="str">
        <f>IF(ISNUMBER(SEARCH("/",'WHL Raw'!D490))=TRUE,"Multiple",'WHL Raw'!D490)</f>
        <v>SAS</v>
      </c>
      <c r="F490" s="2">
        <f ca="1">ROUNDDOWN('WHL Raw'!E490+((TODAY()-42993)/365),0)</f>
        <v>18</v>
      </c>
      <c r="G490">
        <f>'WHL Raw'!F490</f>
        <v>36</v>
      </c>
      <c r="H490" s="1">
        <f>'WHL Raw'!R490</f>
        <v>10.5</v>
      </c>
      <c r="I490" s="1">
        <f>'WHL Raw'!Q490</f>
        <v>378.12</v>
      </c>
      <c r="J490">
        <f>'WHL Raw'!AD490</f>
        <v>20</v>
      </c>
      <c r="K490">
        <f>'WHL Raw'!AE490</f>
        <v>13</v>
      </c>
      <c r="L490" s="1">
        <f t="shared" si="36"/>
        <v>3.1735956839098698</v>
      </c>
      <c r="M490" s="1">
        <f t="shared" si="37"/>
        <v>2.062837194541415</v>
      </c>
      <c r="V490">
        <f>'WHL Raw'!J490</f>
        <v>3</v>
      </c>
      <c r="W490" s="1">
        <f t="shared" si="31"/>
        <v>0.47603935258648045</v>
      </c>
      <c r="AG490">
        <f>'WHL Raw'!X490</f>
        <v>13.42</v>
      </c>
      <c r="AH490">
        <f>'WHL Raw'!Y490</f>
        <v>13.37</v>
      </c>
      <c r="AI490">
        <f>'WHL Raw'!Z490</f>
        <v>47.51</v>
      </c>
      <c r="AJ490">
        <f>'WHL Raw'!AA490</f>
        <v>50.42</v>
      </c>
    </row>
    <row r="491" spans="1:36" x14ac:dyDescent="0.2">
      <c r="A491" t="str">
        <f>'WHL Raw'!B491</f>
        <v>Raphael Pelletier</v>
      </c>
      <c r="B491" t="s">
        <v>1750</v>
      </c>
      <c r="C491" t="str">
        <f>'WHL Raw'!C491</f>
        <v>C</v>
      </c>
      <c r="D491" t="str">
        <f t="shared" si="35"/>
        <v>F</v>
      </c>
      <c r="E491" t="str">
        <f>IF(ISNUMBER(SEARCH("/",'WHL Raw'!D491))=TRUE,"Multiple",'WHL Raw'!D491)</f>
        <v>EDM</v>
      </c>
      <c r="F491" s="2">
        <f ca="1">ROUNDDOWN('WHL Raw'!E491+((TODAY()-42993)/365),0)</f>
        <v>16</v>
      </c>
      <c r="G491">
        <f>'WHL Raw'!F491</f>
        <v>5</v>
      </c>
      <c r="H491" s="1">
        <f>'WHL Raw'!R491</f>
        <v>9.02</v>
      </c>
      <c r="I491" s="1">
        <f>'WHL Raw'!Q491</f>
        <v>45.1</v>
      </c>
      <c r="J491">
        <f>'WHL Raw'!AD491</f>
        <v>0</v>
      </c>
      <c r="K491">
        <f>'WHL Raw'!AE491</f>
        <v>4</v>
      </c>
      <c r="L491" s="1">
        <f t="shared" si="36"/>
        <v>0</v>
      </c>
      <c r="M491" s="1">
        <f t="shared" si="37"/>
        <v>5.3215077605321506</v>
      </c>
      <c r="V491">
        <f>'WHL Raw'!J491</f>
        <v>0</v>
      </c>
      <c r="W491" s="1">
        <f t="shared" si="31"/>
        <v>0</v>
      </c>
      <c r="AG491">
        <f>'WHL Raw'!X491</f>
        <v>13.27</v>
      </c>
      <c r="AH491">
        <f>'WHL Raw'!Y491</f>
        <v>14.71</v>
      </c>
      <c r="AI491">
        <f>'WHL Raw'!Z491</f>
        <v>36.82</v>
      </c>
      <c r="AJ491">
        <f>'WHL Raw'!AA491</f>
        <v>57.28</v>
      </c>
    </row>
    <row r="492" spans="1:36" x14ac:dyDescent="0.2">
      <c r="A492" t="str">
        <f>'WHL Raw'!B492</f>
        <v>Reece Harsch</v>
      </c>
      <c r="B492" t="s">
        <v>1750</v>
      </c>
      <c r="C492" t="str">
        <f>'WHL Raw'!C492</f>
        <v>D</v>
      </c>
      <c r="D492" t="str">
        <f t="shared" si="35"/>
        <v>D</v>
      </c>
      <c r="E492" t="str">
        <f>IF(ISNUMBER(SEARCH("/",'WHL Raw'!D492))=TRUE,"Multiple",'WHL Raw'!D492)</f>
        <v>SEA</v>
      </c>
      <c r="F492" s="2">
        <f ca="1">ROUNDDOWN('WHL Raw'!E492+((TODAY()-42993)/365),0)</f>
        <v>19</v>
      </c>
      <c r="G492">
        <f>'WHL Raw'!F492</f>
        <v>53</v>
      </c>
      <c r="H492" s="1">
        <f>'WHL Raw'!R492</f>
        <v>14.91</v>
      </c>
      <c r="I492" s="1">
        <f>'WHL Raw'!Q492</f>
        <v>790.18</v>
      </c>
      <c r="J492">
        <f>'WHL Raw'!AD492</f>
        <v>42</v>
      </c>
      <c r="K492">
        <f>'WHL Raw'!AE492</f>
        <v>47</v>
      </c>
      <c r="L492" s="1">
        <f t="shared" si="36"/>
        <v>3.1891467766837938</v>
      </c>
      <c r="M492" s="1">
        <f t="shared" si="37"/>
        <v>3.5688071072413883</v>
      </c>
      <c r="V492">
        <f>'WHL Raw'!J492</f>
        <v>8</v>
      </c>
      <c r="W492" s="1">
        <f t="shared" si="31"/>
        <v>0.60745652889215118</v>
      </c>
      <c r="AG492">
        <f>'WHL Raw'!X492</f>
        <v>13.91</v>
      </c>
      <c r="AH492">
        <f>'WHL Raw'!Y492</f>
        <v>13.82</v>
      </c>
      <c r="AI492">
        <f>'WHL Raw'!Z492</f>
        <v>51.1</v>
      </c>
      <c r="AJ492">
        <f>'WHL Raw'!AA492</f>
        <v>53.11</v>
      </c>
    </row>
    <row r="493" spans="1:36" x14ac:dyDescent="0.2">
      <c r="A493" t="str">
        <f>'WHL Raw'!B493</f>
        <v>Reece Newkirk</v>
      </c>
      <c r="B493" t="s">
        <v>1750</v>
      </c>
      <c r="C493" t="str">
        <f>'WHL Raw'!C493</f>
        <v>C</v>
      </c>
      <c r="D493" t="str">
        <f t="shared" si="35"/>
        <v>F</v>
      </c>
      <c r="E493" t="str">
        <f>IF(ISNUMBER(SEARCH("/",'WHL Raw'!D493))=TRUE,"Multiple",'WHL Raw'!D493)</f>
        <v>POR</v>
      </c>
      <c r="F493" s="2">
        <f ca="1">ROUNDDOWN('WHL Raw'!E493+((TODAY()-42993)/365),0)</f>
        <v>17</v>
      </c>
      <c r="G493">
        <f>'WHL Raw'!F493</f>
        <v>58</v>
      </c>
      <c r="H493" s="1">
        <f>'WHL Raw'!R493</f>
        <v>9.1199999999999992</v>
      </c>
      <c r="I493" s="1">
        <f>'WHL Raw'!Q493</f>
        <v>528.74</v>
      </c>
      <c r="J493">
        <f>'WHL Raw'!AD493</f>
        <v>17</v>
      </c>
      <c r="K493">
        <f>'WHL Raw'!AE493</f>
        <v>18</v>
      </c>
      <c r="L493" s="1">
        <f t="shared" si="36"/>
        <v>1.9291144986193594</v>
      </c>
      <c r="M493" s="1">
        <f t="shared" si="37"/>
        <v>2.042591822067557</v>
      </c>
      <c r="V493">
        <f>'WHL Raw'!J493</f>
        <v>9</v>
      </c>
      <c r="W493" s="1">
        <f t="shared" si="31"/>
        <v>1.0212959110337785</v>
      </c>
      <c r="AG493">
        <f>'WHL Raw'!X493</f>
        <v>12.29</v>
      </c>
      <c r="AH493">
        <f>'WHL Raw'!Y493</f>
        <v>13.15</v>
      </c>
      <c r="AI493">
        <f>'WHL Raw'!Z493</f>
        <v>55.74</v>
      </c>
      <c r="AJ493">
        <f>'WHL Raw'!AA493</f>
        <v>49.78</v>
      </c>
    </row>
    <row r="494" spans="1:36" x14ac:dyDescent="0.2">
      <c r="A494" t="str">
        <f>'WHL Raw'!B494</f>
        <v>Reece Vitelli</v>
      </c>
      <c r="B494" t="s">
        <v>1750</v>
      </c>
      <c r="C494" t="str">
        <f>'WHL Raw'!C494</f>
        <v>RW</v>
      </c>
      <c r="D494" t="str">
        <f t="shared" si="35"/>
        <v>F</v>
      </c>
      <c r="E494" t="str">
        <f>IF(ISNUMBER(SEARCH("/",'WHL Raw'!D494))=TRUE,"Multiple",'WHL Raw'!D494)</f>
        <v>EVT</v>
      </c>
      <c r="F494" s="2">
        <f ca="1">ROUNDDOWN('WHL Raw'!E494+((TODAY()-42993)/365),0)</f>
        <v>16</v>
      </c>
      <c r="G494">
        <f>'WHL Raw'!F494</f>
        <v>70</v>
      </c>
      <c r="H494" s="1">
        <f>'WHL Raw'!R494</f>
        <v>10.18</v>
      </c>
      <c r="I494" s="1">
        <f>'WHL Raw'!Q494</f>
        <v>712.52</v>
      </c>
      <c r="J494">
        <f>'WHL Raw'!AD494</f>
        <v>19</v>
      </c>
      <c r="K494">
        <f>'WHL Raw'!AE494</f>
        <v>29</v>
      </c>
      <c r="L494" s="1">
        <f t="shared" si="36"/>
        <v>1.5999550889799585</v>
      </c>
      <c r="M494" s="1">
        <f t="shared" si="37"/>
        <v>2.442036714758884</v>
      </c>
      <c r="V494">
        <f>'WHL Raw'!J494</f>
        <v>5</v>
      </c>
      <c r="W494" s="1">
        <f t="shared" si="31"/>
        <v>0.42104081288946277</v>
      </c>
      <c r="AG494">
        <f>'WHL Raw'!X494</f>
        <v>13.01</v>
      </c>
      <c r="AH494">
        <f>'WHL Raw'!Y494</f>
        <v>13.13</v>
      </c>
      <c r="AI494">
        <f>'WHL Raw'!Z494</f>
        <v>52.82</v>
      </c>
      <c r="AJ494">
        <f>'WHL Raw'!AA494</f>
        <v>50.69</v>
      </c>
    </row>
    <row r="495" spans="1:36" x14ac:dyDescent="0.2">
      <c r="A495" t="str">
        <f>'WHL Raw'!B495</f>
        <v>Reese Johnson</v>
      </c>
      <c r="B495" t="s">
        <v>1750</v>
      </c>
      <c r="C495" t="str">
        <f>'WHL Raw'!C495</f>
        <v>RW</v>
      </c>
      <c r="D495" t="str">
        <f t="shared" si="35"/>
        <v>F</v>
      </c>
      <c r="E495" t="str">
        <f>IF(ISNUMBER(SEARCH("/",'WHL Raw'!D495))=TRUE,"Multiple",'WHL Raw'!D495)</f>
        <v>RD</v>
      </c>
      <c r="F495" s="2">
        <f ca="1">ROUNDDOWN('WHL Raw'!E495+((TODAY()-42993)/365),0)</f>
        <v>19</v>
      </c>
      <c r="G495">
        <f>'WHL Raw'!F495</f>
        <v>72</v>
      </c>
      <c r="H495" s="1">
        <f>'WHL Raw'!R495</f>
        <v>12.67</v>
      </c>
      <c r="I495" s="1">
        <f>'WHL Raw'!Q495</f>
        <v>912.54</v>
      </c>
      <c r="J495">
        <f>'WHL Raw'!AD495</f>
        <v>32</v>
      </c>
      <c r="K495">
        <f>'WHL Raw'!AE495</f>
        <v>44</v>
      </c>
      <c r="L495" s="1">
        <f t="shared" si="36"/>
        <v>2.1040173581432047</v>
      </c>
      <c r="M495" s="1">
        <f t="shared" si="37"/>
        <v>2.8930238674469066</v>
      </c>
      <c r="V495">
        <f>'WHL Raw'!J495</f>
        <v>19</v>
      </c>
      <c r="W495" s="1">
        <f t="shared" si="31"/>
        <v>1.2492603063975278</v>
      </c>
      <c r="AG495">
        <f>'WHL Raw'!X495</f>
        <v>13.54</v>
      </c>
      <c r="AH495">
        <f>'WHL Raw'!Y495</f>
        <v>13.86</v>
      </c>
      <c r="AI495">
        <f>'WHL Raw'!Z495</f>
        <v>46.7</v>
      </c>
      <c r="AJ495">
        <f>'WHL Raw'!AA495</f>
        <v>49.67</v>
      </c>
    </row>
    <row r="496" spans="1:36" x14ac:dyDescent="0.2">
      <c r="A496" t="str">
        <f>'WHL Raw'!B496</f>
        <v>Regan Nagy</v>
      </c>
      <c r="B496" t="s">
        <v>1750</v>
      </c>
      <c r="C496" t="str">
        <f>'WHL Raw'!C496</f>
        <v>RW</v>
      </c>
      <c r="D496" t="str">
        <f t="shared" si="35"/>
        <v>F</v>
      </c>
      <c r="E496" t="str">
        <f>IF(ISNUMBER(SEARCH("/",'WHL Raw'!D496))=TRUE,"Multiple",'WHL Raw'!D496)</f>
        <v>Multiple</v>
      </c>
      <c r="F496" s="2">
        <f ca="1">ROUNDDOWN('WHL Raw'!E496+((TODAY()-42993)/365),0)</f>
        <v>21</v>
      </c>
      <c r="G496">
        <f>'WHL Raw'!F496</f>
        <v>57</v>
      </c>
      <c r="H496" s="1">
        <f>'WHL Raw'!R496</f>
        <v>13.91</v>
      </c>
      <c r="I496" s="1">
        <f>'WHL Raw'!Q496</f>
        <v>792.84</v>
      </c>
      <c r="J496">
        <f>'WHL Raw'!AD496</f>
        <v>48</v>
      </c>
      <c r="K496">
        <f>'WHL Raw'!AE496</f>
        <v>40</v>
      </c>
      <c r="L496" s="1">
        <f t="shared" si="36"/>
        <v>3.6325109732102314</v>
      </c>
      <c r="M496" s="1">
        <f t="shared" si="37"/>
        <v>3.0270924776751928</v>
      </c>
      <c r="V496">
        <f>'WHL Raw'!J496</f>
        <v>26</v>
      </c>
      <c r="W496" s="1">
        <f t="shared" si="31"/>
        <v>1.9676101104888752</v>
      </c>
      <c r="AG496">
        <f>'WHL Raw'!X496</f>
        <v>13.97</v>
      </c>
      <c r="AH496">
        <f>'WHL Raw'!Y496</f>
        <v>14.08</v>
      </c>
      <c r="AI496">
        <f>'WHL Raw'!Z496</f>
        <v>52.23</v>
      </c>
      <c r="AJ496">
        <f>'WHL Raw'!AA496</f>
        <v>50.18</v>
      </c>
    </row>
    <row r="497" spans="1:36" x14ac:dyDescent="0.2">
      <c r="A497" t="str">
        <f>'WHL Raw'!B497</f>
        <v>Reid Perepeluk</v>
      </c>
      <c r="B497" t="s">
        <v>1750</v>
      </c>
      <c r="C497" t="str">
        <f>'WHL Raw'!C497</f>
        <v>RW</v>
      </c>
      <c r="D497" t="str">
        <f t="shared" si="35"/>
        <v>F</v>
      </c>
      <c r="E497" t="str">
        <f>IF(ISNUMBER(SEARCH("/",'WHL Raw'!D497))=TRUE,"Multiple",'WHL Raw'!D497)</f>
        <v>PG</v>
      </c>
      <c r="F497" s="2">
        <f ca="1">ROUNDDOWN('WHL Raw'!E497+((TODAY()-42993)/365),0)</f>
        <v>18</v>
      </c>
      <c r="G497">
        <f>'WHL Raw'!F497</f>
        <v>10</v>
      </c>
      <c r="H497" s="1">
        <f>'WHL Raw'!R497</f>
        <v>9.34</v>
      </c>
      <c r="I497" s="1">
        <f>'WHL Raw'!Q497</f>
        <v>93.39</v>
      </c>
      <c r="J497">
        <f>'WHL Raw'!AD497</f>
        <v>4</v>
      </c>
      <c r="K497">
        <f>'WHL Raw'!AE497</f>
        <v>3</v>
      </c>
      <c r="L497" s="1">
        <f t="shared" si="36"/>
        <v>2.56986829424992</v>
      </c>
      <c r="M497" s="1">
        <f t="shared" si="37"/>
        <v>1.9274012206874396</v>
      </c>
      <c r="V497">
        <f>'WHL Raw'!J497</f>
        <v>3</v>
      </c>
      <c r="W497" s="1">
        <f t="shared" si="31"/>
        <v>1.9274012206874396</v>
      </c>
      <c r="AG497">
        <f>'WHL Raw'!X497</f>
        <v>11.69</v>
      </c>
      <c r="AH497">
        <f>'WHL Raw'!Y497</f>
        <v>13.23</v>
      </c>
      <c r="AI497">
        <f>'WHL Raw'!Z497</f>
        <v>37.200000000000003</v>
      </c>
      <c r="AJ497">
        <f>'WHL Raw'!AA497</f>
        <v>51.52</v>
      </c>
    </row>
    <row r="498" spans="1:36" x14ac:dyDescent="0.2">
      <c r="A498" t="str">
        <f>'WHL Raw'!B498</f>
        <v>Remy Aquilon</v>
      </c>
      <c r="B498" t="s">
        <v>1750</v>
      </c>
      <c r="C498" t="str">
        <f>'WHL Raw'!C498</f>
        <v>LD</v>
      </c>
      <c r="D498" t="str">
        <f t="shared" si="35"/>
        <v>F</v>
      </c>
      <c r="E498" t="str">
        <f>IF(ISNUMBER(SEARCH("/",'WHL Raw'!D498))=TRUE,"Multiple",'WHL Raw'!D498)</f>
        <v>VIC</v>
      </c>
      <c r="F498" s="2">
        <f ca="1">ROUNDDOWN('WHL Raw'!E498+((TODAY()-42993)/365),0)</f>
        <v>17</v>
      </c>
      <c r="G498">
        <f>'WHL Raw'!F498</f>
        <v>7</v>
      </c>
      <c r="H498" s="1">
        <f>'WHL Raw'!R498</f>
        <v>7.5</v>
      </c>
      <c r="I498" s="1">
        <f>'WHL Raw'!Q498</f>
        <v>52.5</v>
      </c>
      <c r="J498">
        <f>'WHL Raw'!AD498</f>
        <v>1</v>
      </c>
      <c r="K498">
        <f>'WHL Raw'!AE498</f>
        <v>2</v>
      </c>
      <c r="L498" s="1">
        <f t="shared" si="36"/>
        <v>1.142857142857143</v>
      </c>
      <c r="M498" s="1">
        <f t="shared" si="37"/>
        <v>2.285714285714286</v>
      </c>
      <c r="V498">
        <f>'WHL Raw'!J498</f>
        <v>0</v>
      </c>
      <c r="W498" s="1">
        <f t="shared" si="31"/>
        <v>0</v>
      </c>
      <c r="AG498">
        <f>'WHL Raw'!X498</f>
        <v>12.7</v>
      </c>
      <c r="AH498">
        <f>'WHL Raw'!Y498</f>
        <v>14.28</v>
      </c>
      <c r="AI498">
        <f>'WHL Raw'!Z498</f>
        <v>52.28</v>
      </c>
      <c r="AJ498">
        <f>'WHL Raw'!AA498</f>
        <v>51.33</v>
      </c>
    </row>
    <row r="499" spans="1:36" x14ac:dyDescent="0.2">
      <c r="A499" t="str">
        <f>'WHL Raw'!B499</f>
        <v>Rhett Rhinehart</v>
      </c>
      <c r="B499" t="s">
        <v>1750</v>
      </c>
      <c r="C499" t="str">
        <f>'WHL Raw'!C499</f>
        <v>D</v>
      </c>
      <c r="D499" t="str">
        <f t="shared" si="35"/>
        <v>D</v>
      </c>
      <c r="E499" t="str">
        <f>IF(ISNUMBER(SEARCH("/",'WHL Raw'!D499))=TRUE,"Multiple",'WHL Raw'!D499)</f>
        <v>Multiple</v>
      </c>
      <c r="F499" s="2">
        <f ca="1">ROUNDDOWN('WHL Raw'!E499+((TODAY()-42993)/365),0)</f>
        <v>16</v>
      </c>
      <c r="G499">
        <f>'WHL Raw'!F499</f>
        <v>60</v>
      </c>
      <c r="H499" s="1">
        <f>'WHL Raw'!R499</f>
        <v>12.9</v>
      </c>
      <c r="I499" s="1">
        <f>'WHL Raw'!Q499</f>
        <v>774.08</v>
      </c>
      <c r="J499">
        <f>'WHL Raw'!AD499</f>
        <v>28</v>
      </c>
      <c r="K499">
        <f>'WHL Raw'!AE499</f>
        <v>51</v>
      </c>
      <c r="L499" s="1">
        <f t="shared" si="36"/>
        <v>2.1703183133526252</v>
      </c>
      <c r="M499" s="1">
        <f t="shared" si="37"/>
        <v>3.953079785035138</v>
      </c>
      <c r="V499">
        <f>'WHL Raw'!J499</f>
        <v>3</v>
      </c>
      <c r="W499" s="1">
        <f t="shared" si="31"/>
        <v>0.23253410500206698</v>
      </c>
      <c r="AG499">
        <f>'WHL Raw'!X499</f>
        <v>12.55</v>
      </c>
      <c r="AH499">
        <f>'WHL Raw'!Y499</f>
        <v>13.47</v>
      </c>
      <c r="AI499">
        <f>'WHL Raw'!Z499</f>
        <v>44.36</v>
      </c>
      <c r="AJ499">
        <f>'WHL Raw'!AA499</f>
        <v>50.11</v>
      </c>
    </row>
    <row r="500" spans="1:36" x14ac:dyDescent="0.2">
      <c r="A500" t="str">
        <f>'WHL Raw'!B500</f>
        <v>Ridly Greig</v>
      </c>
      <c r="B500" t="s">
        <v>1750</v>
      </c>
      <c r="C500" t="str">
        <f>'WHL Raw'!C500</f>
        <v>C</v>
      </c>
      <c r="D500" t="str">
        <f t="shared" si="35"/>
        <v>F</v>
      </c>
      <c r="E500" t="str">
        <f>IF(ISNUMBER(SEARCH("/",'WHL Raw'!D500))=TRUE,"Multiple",'WHL Raw'!D500)</f>
        <v>BDN</v>
      </c>
      <c r="F500" s="2">
        <f ca="1">ROUNDDOWN('WHL Raw'!E500+((TODAY()-42993)/365),0)</f>
        <v>15</v>
      </c>
      <c r="G500">
        <f>'WHL Raw'!F500</f>
        <v>4</v>
      </c>
      <c r="H500" s="1">
        <f>'WHL Raw'!R500</f>
        <v>14.74</v>
      </c>
      <c r="I500" s="1">
        <f>'WHL Raw'!Q500</f>
        <v>58.95</v>
      </c>
      <c r="J500">
        <f>'WHL Raw'!AD500</f>
        <v>3</v>
      </c>
      <c r="K500">
        <f>'WHL Raw'!AE500</f>
        <v>2</v>
      </c>
      <c r="L500" s="1">
        <f t="shared" si="36"/>
        <v>3.0534351145038165</v>
      </c>
      <c r="M500" s="1">
        <f t="shared" si="37"/>
        <v>2.0356234096692112</v>
      </c>
      <c r="V500">
        <f>'WHL Raw'!J500</f>
        <v>1</v>
      </c>
      <c r="W500" s="1">
        <f t="shared" si="31"/>
        <v>1.0178117048346056</v>
      </c>
      <c r="AG500">
        <f>'WHL Raw'!X500</f>
        <v>12.02</v>
      </c>
      <c r="AH500">
        <f>'WHL Raw'!Y500</f>
        <v>12.34</v>
      </c>
      <c r="AI500">
        <f>'WHL Raw'!Z500</f>
        <v>46.91</v>
      </c>
      <c r="AJ500">
        <f>'WHL Raw'!AA500</f>
        <v>48.15</v>
      </c>
    </row>
    <row r="501" spans="1:36" x14ac:dyDescent="0.2">
      <c r="A501" t="str">
        <f>'WHL Raw'!B501</f>
        <v>Riley Bruce</v>
      </c>
      <c r="B501" t="s">
        <v>1750</v>
      </c>
      <c r="C501" t="str">
        <f>'WHL Raw'!C501</f>
        <v>D</v>
      </c>
      <c r="D501" t="str">
        <f t="shared" si="35"/>
        <v>D</v>
      </c>
      <c r="E501" t="str">
        <f>IF(ISNUMBER(SEARCH("/",'WHL Raw'!D501))=TRUE,"Multiple",'WHL Raw'!D501)</f>
        <v>EVT</v>
      </c>
      <c r="F501" s="2">
        <f ca="1">ROUNDDOWN('WHL Raw'!E501+((TODAY()-42993)/365),0)</f>
        <v>19</v>
      </c>
      <c r="G501">
        <f>'WHL Raw'!F501</f>
        <v>5</v>
      </c>
      <c r="H501" s="1">
        <f>'WHL Raw'!R501</f>
        <v>11.56</v>
      </c>
      <c r="I501" s="1">
        <f>'WHL Raw'!Q501</f>
        <v>57.78</v>
      </c>
      <c r="J501">
        <f>'WHL Raw'!AD501</f>
        <v>1</v>
      </c>
      <c r="K501">
        <f>'WHL Raw'!AE501</f>
        <v>3</v>
      </c>
      <c r="L501" s="1">
        <f t="shared" si="36"/>
        <v>1.0384215991692627</v>
      </c>
      <c r="M501" s="1">
        <f t="shared" si="37"/>
        <v>3.1152647975077881</v>
      </c>
      <c r="V501">
        <f>'WHL Raw'!J501</f>
        <v>0</v>
      </c>
      <c r="W501" s="1">
        <f t="shared" si="31"/>
        <v>0</v>
      </c>
      <c r="AG501">
        <f>'WHL Raw'!X501</f>
        <v>12.51</v>
      </c>
      <c r="AH501">
        <f>'WHL Raw'!Y501</f>
        <v>13</v>
      </c>
      <c r="AI501">
        <f>'WHL Raw'!Z501</f>
        <v>52.88</v>
      </c>
      <c r="AJ501">
        <f>'WHL Raw'!AA501</f>
        <v>52.38</v>
      </c>
    </row>
    <row r="502" spans="1:36" x14ac:dyDescent="0.2">
      <c r="A502" t="str">
        <f>'WHL Raw'!B502</f>
        <v>Riley McKay</v>
      </c>
      <c r="B502" t="s">
        <v>1750</v>
      </c>
      <c r="C502" t="str">
        <f>'WHL Raw'!C502</f>
        <v>LW</v>
      </c>
      <c r="D502" t="str">
        <f t="shared" si="35"/>
        <v>F</v>
      </c>
      <c r="E502" t="str">
        <f>IF(ISNUMBER(SEARCH("/",'WHL Raw'!D502))=TRUE,"Multiple",'WHL Raw'!D502)</f>
        <v>SPO</v>
      </c>
      <c r="F502" s="2">
        <f ca="1">ROUNDDOWN('WHL Raw'!E502+((TODAY()-42993)/365),0)</f>
        <v>19</v>
      </c>
      <c r="G502">
        <f>'WHL Raw'!F502</f>
        <v>62</v>
      </c>
      <c r="H502" s="1">
        <f>'WHL Raw'!R502</f>
        <v>10.039999999999999</v>
      </c>
      <c r="I502" s="1">
        <f>'WHL Raw'!Q502</f>
        <v>622.49</v>
      </c>
      <c r="J502">
        <f>'WHL Raw'!AD502</f>
        <v>27</v>
      </c>
      <c r="K502">
        <f>'WHL Raw'!AE502</f>
        <v>27</v>
      </c>
      <c r="L502" s="1">
        <f t="shared" si="36"/>
        <v>2.6024514450031324</v>
      </c>
      <c r="M502" s="1">
        <f t="shared" si="37"/>
        <v>2.6024514450031324</v>
      </c>
      <c r="V502">
        <f>'WHL Raw'!J502</f>
        <v>10</v>
      </c>
      <c r="W502" s="1">
        <f t="shared" si="31"/>
        <v>0.96387090555671584</v>
      </c>
      <c r="AG502">
        <f>'WHL Raw'!X502</f>
        <v>13.73</v>
      </c>
      <c r="AH502">
        <f>'WHL Raw'!Y502</f>
        <v>13.32</v>
      </c>
      <c r="AI502">
        <f>'WHL Raw'!Z502</f>
        <v>53.26</v>
      </c>
      <c r="AJ502">
        <f>'WHL Raw'!AA502</f>
        <v>49.29</v>
      </c>
    </row>
    <row r="503" spans="1:36" x14ac:dyDescent="0.2">
      <c r="A503" t="str">
        <f>'WHL Raw'!B503</f>
        <v>Riley Sawchuk</v>
      </c>
      <c r="B503" t="s">
        <v>1750</v>
      </c>
      <c r="C503" t="str">
        <f>'WHL Raw'!C503</f>
        <v>C</v>
      </c>
      <c r="D503" t="str">
        <f t="shared" si="35"/>
        <v>F</v>
      </c>
      <c r="E503" t="str">
        <f>IF(ISNUMBER(SEARCH("/",'WHL Raw'!D503))=TRUE,"Multiple",'WHL Raw'!D503)</f>
        <v>TC</v>
      </c>
      <c r="F503" s="2">
        <f ca="1">ROUNDDOWN('WHL Raw'!E503+((TODAY()-42993)/365),0)</f>
        <v>19</v>
      </c>
      <c r="G503">
        <f>'WHL Raw'!F503</f>
        <v>70</v>
      </c>
      <c r="H503" s="1">
        <f>'WHL Raw'!R503</f>
        <v>11.09</v>
      </c>
      <c r="I503" s="1">
        <f>'WHL Raw'!Q503</f>
        <v>776.1</v>
      </c>
      <c r="J503">
        <f>'WHL Raw'!AD503</f>
        <v>29</v>
      </c>
      <c r="K503">
        <f>'WHL Raw'!AE503</f>
        <v>37</v>
      </c>
      <c r="L503" s="1">
        <f t="shared" si="36"/>
        <v>2.2419791264012368</v>
      </c>
      <c r="M503" s="1">
        <f t="shared" si="37"/>
        <v>2.8604561267877848</v>
      </c>
      <c r="V503">
        <f>'WHL Raw'!J503</f>
        <v>21</v>
      </c>
      <c r="W503" s="1">
        <f t="shared" si="31"/>
        <v>1.6235021260146887</v>
      </c>
      <c r="AG503">
        <f>'WHL Raw'!X503</f>
        <v>13.62</v>
      </c>
      <c r="AH503">
        <f>'WHL Raw'!Y503</f>
        <v>13.64</v>
      </c>
      <c r="AI503">
        <f>'WHL Raw'!Z503</f>
        <v>47.59</v>
      </c>
      <c r="AJ503">
        <f>'WHL Raw'!AA503</f>
        <v>52.28</v>
      </c>
    </row>
    <row r="504" spans="1:36" x14ac:dyDescent="0.2">
      <c r="A504" t="str">
        <f>'WHL Raw'!B504</f>
        <v>Riley Stotts</v>
      </c>
      <c r="B504" t="s">
        <v>1750</v>
      </c>
      <c r="C504" t="str">
        <f>'WHL Raw'!C504</f>
        <v>LW</v>
      </c>
      <c r="D504" t="str">
        <f t="shared" si="35"/>
        <v>F</v>
      </c>
      <c r="E504" t="str">
        <f>IF(ISNUMBER(SEARCH("/",'WHL Raw'!D504))=TRUE,"Multiple",'WHL Raw'!D504)</f>
        <v>Multiple</v>
      </c>
      <c r="F504" s="2">
        <f ca="1">ROUNDDOWN('WHL Raw'!E504+((TODAY()-42993)/365),0)</f>
        <v>18</v>
      </c>
      <c r="G504">
        <f>'WHL Raw'!F504</f>
        <v>69</v>
      </c>
      <c r="H504" s="1">
        <f>'WHL Raw'!R504</f>
        <v>12.44</v>
      </c>
      <c r="I504" s="1">
        <f>'WHL Raw'!Q504</f>
        <v>858.53</v>
      </c>
      <c r="J504">
        <f>'WHL Raw'!AD504</f>
        <v>39</v>
      </c>
      <c r="K504">
        <f>'WHL Raw'!AE504</f>
        <v>40</v>
      </c>
      <c r="L504" s="1">
        <f t="shared" si="36"/>
        <v>2.7255890883253935</v>
      </c>
      <c r="M504" s="1">
        <f t="shared" si="37"/>
        <v>2.7954759880260447</v>
      </c>
      <c r="V504">
        <f>'WHL Raw'!J504</f>
        <v>21</v>
      </c>
      <c r="W504" s="1">
        <f t="shared" si="31"/>
        <v>1.4676248937136736</v>
      </c>
      <c r="AG504">
        <f>'WHL Raw'!X504</f>
        <v>13.44</v>
      </c>
      <c r="AH504">
        <f>'WHL Raw'!Y504</f>
        <v>13.62</v>
      </c>
      <c r="AI504">
        <f>'WHL Raw'!Z504</f>
        <v>48.28</v>
      </c>
      <c r="AJ504">
        <f>'WHL Raw'!AA504</f>
        <v>47.66</v>
      </c>
    </row>
    <row r="505" spans="1:36" x14ac:dyDescent="0.2">
      <c r="A505" t="str">
        <f>'WHL Raw'!B505</f>
        <v>Riley Sutter</v>
      </c>
      <c r="B505" t="s">
        <v>1750</v>
      </c>
      <c r="C505" t="str">
        <f>'WHL Raw'!C505</f>
        <v>RW</v>
      </c>
      <c r="D505" t="str">
        <f t="shared" si="35"/>
        <v>F</v>
      </c>
      <c r="E505" t="str">
        <f>IF(ISNUMBER(SEARCH("/",'WHL Raw'!D505))=TRUE,"Multiple",'WHL Raw'!D505)</f>
        <v>EVT</v>
      </c>
      <c r="F505" s="2">
        <f ca="1">ROUNDDOWN('WHL Raw'!E505+((TODAY()-42993)/365),0)</f>
        <v>18</v>
      </c>
      <c r="G505">
        <f>'WHL Raw'!F505</f>
        <v>68</v>
      </c>
      <c r="H505" s="1">
        <f>'WHL Raw'!R505</f>
        <v>13.6</v>
      </c>
      <c r="I505" s="1">
        <f>'WHL Raw'!Q505</f>
        <v>924.53</v>
      </c>
      <c r="J505">
        <f>'WHL Raw'!AD505</f>
        <v>49</v>
      </c>
      <c r="K505">
        <f>'WHL Raw'!AE505</f>
        <v>26</v>
      </c>
      <c r="L505" s="1">
        <f t="shared" si="36"/>
        <v>3.1799941591944014</v>
      </c>
      <c r="M505" s="1">
        <f t="shared" si="37"/>
        <v>1.6873438395725397</v>
      </c>
      <c r="V505">
        <f>'WHL Raw'!J505</f>
        <v>27</v>
      </c>
      <c r="W505" s="1">
        <f t="shared" si="31"/>
        <v>1.7522416795560989</v>
      </c>
      <c r="AG505">
        <f>'WHL Raw'!X505</f>
        <v>14.24</v>
      </c>
      <c r="AH505">
        <f>'WHL Raw'!Y505</f>
        <v>13.65</v>
      </c>
      <c r="AI505">
        <f>'WHL Raw'!Z505</f>
        <v>56.72</v>
      </c>
      <c r="AJ505">
        <f>'WHL Raw'!AA505</f>
        <v>51.18</v>
      </c>
    </row>
    <row r="506" spans="1:36" x14ac:dyDescent="0.2">
      <c r="A506" t="str">
        <f>'WHL Raw'!B506</f>
        <v>Riley Woods</v>
      </c>
      <c r="B506" t="s">
        <v>1750</v>
      </c>
      <c r="C506" t="str">
        <f>'WHL Raw'!C506</f>
        <v>LW</v>
      </c>
      <c r="D506" t="str">
        <f t="shared" si="35"/>
        <v>F</v>
      </c>
      <c r="E506" t="str">
        <f>IF(ISNUMBER(SEARCH("/",'WHL Raw'!D506))=TRUE,"Multiple",'WHL Raw'!D506)</f>
        <v>SPO</v>
      </c>
      <c r="F506" s="2">
        <f ca="1">ROUNDDOWN('WHL Raw'!E506+((TODAY()-42993)/365),0)</f>
        <v>19</v>
      </c>
      <c r="G506">
        <f>'WHL Raw'!F506</f>
        <v>72</v>
      </c>
      <c r="H506" s="1">
        <f>'WHL Raw'!R506</f>
        <v>13.73</v>
      </c>
      <c r="I506" s="1">
        <f>'WHL Raw'!Q506</f>
        <v>988.85</v>
      </c>
      <c r="J506">
        <f>'WHL Raw'!AD506</f>
        <v>61</v>
      </c>
      <c r="K506">
        <f>'WHL Raw'!AE506</f>
        <v>44</v>
      </c>
      <c r="L506" s="1">
        <f t="shared" si="36"/>
        <v>3.7012691510340292</v>
      </c>
      <c r="M506" s="1">
        <f t="shared" si="37"/>
        <v>2.6697679122212667</v>
      </c>
      <c r="V506">
        <f>'WHL Raw'!J506</f>
        <v>33</v>
      </c>
      <c r="W506" s="1">
        <f t="shared" si="31"/>
        <v>2.0023259341659503</v>
      </c>
      <c r="AG506">
        <f>'WHL Raw'!X506</f>
        <v>14.19</v>
      </c>
      <c r="AH506">
        <f>'WHL Raw'!Y506</f>
        <v>13.77</v>
      </c>
      <c r="AI506">
        <f>'WHL Raw'!Z506</f>
        <v>54.14</v>
      </c>
      <c r="AJ506">
        <f>'WHL Raw'!AA506</f>
        <v>49.77</v>
      </c>
    </row>
    <row r="507" spans="1:36" x14ac:dyDescent="0.2">
      <c r="A507" t="str">
        <f>'WHL Raw'!B507</f>
        <v>River Fahey</v>
      </c>
      <c r="B507" t="s">
        <v>1750</v>
      </c>
      <c r="C507" t="str">
        <f>'WHL Raw'!C507</f>
        <v>C</v>
      </c>
      <c r="D507" t="str">
        <f t="shared" si="35"/>
        <v>F</v>
      </c>
      <c r="E507" t="str">
        <f>IF(ISNUMBER(SEARCH("/",'WHL Raw'!D507))=TRUE,"Multiple",'WHL Raw'!D507)</f>
        <v>RD</v>
      </c>
      <c r="F507" s="2">
        <f ca="1">ROUNDDOWN('WHL Raw'!E507+((TODAY()-42993)/365),0)</f>
        <v>16</v>
      </c>
      <c r="G507">
        <f>'WHL Raw'!F507</f>
        <v>26</v>
      </c>
      <c r="H507" s="1">
        <f>'WHL Raw'!R507</f>
        <v>11.14</v>
      </c>
      <c r="I507" s="1">
        <f>'WHL Raw'!Q507</f>
        <v>289.72000000000003</v>
      </c>
      <c r="J507">
        <f>'WHL Raw'!AD507</f>
        <v>7</v>
      </c>
      <c r="K507">
        <f>'WHL Raw'!AE507</f>
        <v>13</v>
      </c>
      <c r="L507" s="1">
        <f t="shared" si="36"/>
        <v>1.4496755488057433</v>
      </c>
      <c r="M507" s="1">
        <f t="shared" si="37"/>
        <v>2.6922545906392377</v>
      </c>
      <c r="V507">
        <f>'WHL Raw'!J507</f>
        <v>3</v>
      </c>
      <c r="W507" s="1">
        <f t="shared" si="31"/>
        <v>0.62128952091674716</v>
      </c>
      <c r="AG507">
        <f>'WHL Raw'!X507</f>
        <v>13.37</v>
      </c>
      <c r="AH507">
        <f>'WHL Raw'!Y507</f>
        <v>13.08</v>
      </c>
      <c r="AI507">
        <f>'WHL Raw'!Z507</f>
        <v>46.14</v>
      </c>
      <c r="AJ507">
        <f>'WHL Raw'!AA507</f>
        <v>49.9</v>
      </c>
    </row>
    <row r="508" spans="1:36" x14ac:dyDescent="0.2">
      <c r="A508" t="str">
        <f>'WHL Raw'!B508</f>
        <v>Robbie Holmes</v>
      </c>
      <c r="B508" t="s">
        <v>1750</v>
      </c>
      <c r="C508" t="str">
        <f>'WHL Raw'!C508</f>
        <v>LW</v>
      </c>
      <c r="D508" t="str">
        <f t="shared" si="35"/>
        <v>F</v>
      </c>
      <c r="E508" t="str">
        <f>IF(ISNUMBER(SEARCH("/",'WHL Raw'!D508))=TRUE,"Multiple",'WHL Raw'!D508)</f>
        <v>REG</v>
      </c>
      <c r="F508" s="2">
        <f ca="1">ROUNDDOWN('WHL Raw'!E508+((TODAY()-42993)/365),0)</f>
        <v>18</v>
      </c>
      <c r="G508">
        <f>'WHL Raw'!F508</f>
        <v>68</v>
      </c>
      <c r="H508" s="1">
        <f>'WHL Raw'!R508</f>
        <v>11.66</v>
      </c>
      <c r="I508" s="1">
        <f>'WHL Raw'!Q508</f>
        <v>792.63</v>
      </c>
      <c r="J508">
        <f>'WHL Raw'!AD508</f>
        <v>38</v>
      </c>
      <c r="K508">
        <f>'WHL Raw'!AE508</f>
        <v>26</v>
      </c>
      <c r="L508" s="1">
        <f t="shared" si="36"/>
        <v>2.8764997539835737</v>
      </c>
      <c r="M508" s="1">
        <f t="shared" si="37"/>
        <v>1.9681314106203398</v>
      </c>
      <c r="V508">
        <f>'WHL Raw'!J508</f>
        <v>21</v>
      </c>
      <c r="W508" s="1">
        <f t="shared" si="31"/>
        <v>1.5896446008856591</v>
      </c>
      <c r="AG508">
        <f>'WHL Raw'!X508</f>
        <v>14.08</v>
      </c>
      <c r="AH508">
        <f>'WHL Raw'!Y508</f>
        <v>13.58</v>
      </c>
      <c r="AI508">
        <f>'WHL Raw'!Z508</f>
        <v>50.93</v>
      </c>
      <c r="AJ508">
        <f>'WHL Raw'!AA508</f>
        <v>49.11</v>
      </c>
    </row>
    <row r="509" spans="1:36" x14ac:dyDescent="0.2">
      <c r="A509" t="str">
        <f>'WHL Raw'!B509</f>
        <v>Roman Kalinichenko</v>
      </c>
      <c r="B509" t="s">
        <v>1750</v>
      </c>
      <c r="C509" t="str">
        <f>'WHL Raw'!C509</f>
        <v>LD</v>
      </c>
      <c r="D509" t="str">
        <f t="shared" si="35"/>
        <v>F</v>
      </c>
      <c r="E509" t="str">
        <f>IF(ISNUMBER(SEARCH("/",'WHL Raw'!D509))=TRUE,"Multiple",'WHL Raw'!D509)</f>
        <v>TC</v>
      </c>
      <c r="F509" s="2">
        <f ca="1">ROUNDDOWN('WHL Raw'!E509+((TODAY()-42993)/365),0)</f>
        <v>17</v>
      </c>
      <c r="G509">
        <f>'WHL Raw'!F509</f>
        <v>44</v>
      </c>
      <c r="H509" s="1">
        <f>'WHL Raw'!R509</f>
        <v>12.4</v>
      </c>
      <c r="I509" s="1">
        <f>'WHL Raw'!Q509</f>
        <v>545.80999999999995</v>
      </c>
      <c r="J509">
        <f>'WHL Raw'!AD509</f>
        <v>20</v>
      </c>
      <c r="K509">
        <f>'WHL Raw'!AE509</f>
        <v>30</v>
      </c>
      <c r="L509" s="1">
        <f t="shared" si="36"/>
        <v>2.1985672669976735</v>
      </c>
      <c r="M509" s="1">
        <f t="shared" si="37"/>
        <v>3.2978509004965098</v>
      </c>
      <c r="V509">
        <f>'WHL Raw'!J509</f>
        <v>3</v>
      </c>
      <c r="W509" s="1">
        <f t="shared" si="31"/>
        <v>0.32978509004965101</v>
      </c>
      <c r="AG509">
        <f>'WHL Raw'!X509</f>
        <v>13.77</v>
      </c>
      <c r="AH509">
        <f>'WHL Raw'!Y509</f>
        <v>13.59</v>
      </c>
      <c r="AI509">
        <f>'WHL Raw'!Z509</f>
        <v>48.64</v>
      </c>
      <c r="AJ509">
        <f>'WHL Raw'!AA509</f>
        <v>51.8</v>
      </c>
    </row>
    <row r="510" spans="1:36" x14ac:dyDescent="0.2">
      <c r="A510" t="str">
        <f>'WHL Raw'!B510</f>
        <v>Ryan Bowen</v>
      </c>
      <c r="B510" t="s">
        <v>1750</v>
      </c>
      <c r="C510" t="str">
        <f>'WHL Raw'!C510</f>
        <v>RW</v>
      </c>
      <c r="D510" t="str">
        <f t="shared" si="35"/>
        <v>F</v>
      </c>
      <c r="E510" t="str">
        <f>IF(ISNUMBER(SEARCH("/",'WHL Raw'!D510))=TRUE,"Multiple",'WHL Raw'!D510)</f>
        <v>LET</v>
      </c>
      <c r="F510" s="2">
        <f ca="1">ROUNDDOWN('WHL Raw'!E510+((TODAY()-42993)/365),0)</f>
        <v>19</v>
      </c>
      <c r="G510">
        <f>'WHL Raw'!F510</f>
        <v>13</v>
      </c>
      <c r="H510" s="1">
        <f>'WHL Raw'!R510</f>
        <v>11.15</v>
      </c>
      <c r="I510" s="1">
        <f>'WHL Raw'!Q510</f>
        <v>145.01</v>
      </c>
      <c r="J510">
        <f>'WHL Raw'!AD510</f>
        <v>6</v>
      </c>
      <c r="K510">
        <f>'WHL Raw'!AE510</f>
        <v>5</v>
      </c>
      <c r="L510" s="1">
        <f t="shared" si="36"/>
        <v>2.4825874077649819</v>
      </c>
      <c r="M510" s="1">
        <f t="shared" si="37"/>
        <v>2.0688228398041515</v>
      </c>
      <c r="V510">
        <f>'WHL Raw'!J510</f>
        <v>4</v>
      </c>
      <c r="W510" s="1">
        <f t="shared" si="31"/>
        <v>1.6550582718433213</v>
      </c>
      <c r="AG510">
        <f>'WHL Raw'!X510</f>
        <v>13.62</v>
      </c>
      <c r="AH510">
        <f>'WHL Raw'!Y510</f>
        <v>12.85</v>
      </c>
      <c r="AI510">
        <f>'WHL Raw'!Z510</f>
        <v>51.65</v>
      </c>
      <c r="AJ510">
        <f>'WHL Raw'!AA510</f>
        <v>46.4</v>
      </c>
    </row>
    <row r="511" spans="1:36" x14ac:dyDescent="0.2">
      <c r="A511" t="str">
        <f>'WHL Raw'!B511</f>
        <v>Ryan Chyzowski</v>
      </c>
      <c r="B511" t="s">
        <v>1750</v>
      </c>
      <c r="C511" t="str">
        <f>'WHL Raw'!C511</f>
        <v>LW</v>
      </c>
      <c r="D511" t="str">
        <f t="shared" si="35"/>
        <v>F</v>
      </c>
      <c r="E511" t="str">
        <f>IF(ISNUMBER(SEARCH("/",'WHL Raw'!D511))=TRUE,"Multiple",'WHL Raw'!D511)</f>
        <v>MH</v>
      </c>
      <c r="F511" s="2">
        <f ca="1">ROUNDDOWN('WHL Raw'!E511+((TODAY()-42993)/365),0)</f>
        <v>18</v>
      </c>
      <c r="G511">
        <f>'WHL Raw'!F511</f>
        <v>72</v>
      </c>
      <c r="H511" s="1">
        <f>'WHL Raw'!R511</f>
        <v>13.15</v>
      </c>
      <c r="I511" s="1">
        <f>'WHL Raw'!Q511</f>
        <v>946.86</v>
      </c>
      <c r="J511">
        <f>'WHL Raw'!AD511</f>
        <v>44</v>
      </c>
      <c r="K511">
        <f>'WHL Raw'!AE511</f>
        <v>48</v>
      </c>
      <c r="L511" s="1">
        <f t="shared" si="36"/>
        <v>2.7881629807996959</v>
      </c>
      <c r="M511" s="1">
        <f t="shared" si="37"/>
        <v>3.0416323426905776</v>
      </c>
      <c r="V511">
        <f>'WHL Raw'!J511</f>
        <v>26</v>
      </c>
      <c r="W511" s="1">
        <f t="shared" si="31"/>
        <v>1.6475508522907294</v>
      </c>
      <c r="AG511">
        <f>'WHL Raw'!X511</f>
        <v>14.4</v>
      </c>
      <c r="AH511">
        <f>'WHL Raw'!Y511</f>
        <v>14.06</v>
      </c>
      <c r="AI511">
        <f>'WHL Raw'!Z511</f>
        <v>48.45</v>
      </c>
      <c r="AJ511">
        <f>'WHL Raw'!AA511</f>
        <v>49.58</v>
      </c>
    </row>
    <row r="512" spans="1:36" x14ac:dyDescent="0.2">
      <c r="A512" t="str">
        <f>'WHL Raw'!B512</f>
        <v>Ryan Hughes</v>
      </c>
      <c r="B512" t="s">
        <v>1750</v>
      </c>
      <c r="C512" t="str">
        <f>'WHL Raw'!C512</f>
        <v>C</v>
      </c>
      <c r="D512" t="str">
        <f t="shared" si="35"/>
        <v>F</v>
      </c>
      <c r="E512" t="str">
        <f>IF(ISNUMBER(SEARCH("/",'WHL Raw'!D512))=TRUE,"Multiple",'WHL Raw'!D512)</f>
        <v>POR</v>
      </c>
      <c r="F512" s="2">
        <f ca="1">ROUNDDOWN('WHL Raw'!E512+((TODAY()-42993)/365),0)</f>
        <v>18</v>
      </c>
      <c r="G512">
        <f>'WHL Raw'!F512</f>
        <v>46</v>
      </c>
      <c r="H512" s="1">
        <f>'WHL Raw'!R512</f>
        <v>14.46</v>
      </c>
      <c r="I512" s="1">
        <f>'WHL Raw'!Q512</f>
        <v>664.96</v>
      </c>
      <c r="J512">
        <f>'WHL Raw'!AD512</f>
        <v>43</v>
      </c>
      <c r="K512">
        <f>'WHL Raw'!AE512</f>
        <v>30</v>
      </c>
      <c r="L512" s="1">
        <f t="shared" si="36"/>
        <v>3.8799326275264674</v>
      </c>
      <c r="M512" s="1">
        <f t="shared" si="37"/>
        <v>2.7069297401347447</v>
      </c>
      <c r="V512">
        <f>'WHL Raw'!J512</f>
        <v>26</v>
      </c>
      <c r="W512" s="1">
        <f t="shared" si="31"/>
        <v>2.3460057747834453</v>
      </c>
      <c r="AG512">
        <f>'WHL Raw'!X512</f>
        <v>13.68</v>
      </c>
      <c r="AH512">
        <f>'WHL Raw'!Y512</f>
        <v>13.8</v>
      </c>
      <c r="AI512">
        <f>'WHL Raw'!Z512</f>
        <v>57.75</v>
      </c>
      <c r="AJ512">
        <f>'WHL Raw'!AA512</f>
        <v>51.22</v>
      </c>
    </row>
    <row r="513" spans="1:36" x14ac:dyDescent="0.2">
      <c r="A513" t="str">
        <f>'WHL Raw'!B513</f>
        <v>Ryan Jevne</v>
      </c>
      <c r="B513" t="s">
        <v>1750</v>
      </c>
      <c r="C513" t="str">
        <f>'WHL Raw'!C513</f>
        <v>RW</v>
      </c>
      <c r="D513" t="str">
        <f t="shared" si="35"/>
        <v>F</v>
      </c>
      <c r="E513" t="str">
        <f>IF(ISNUMBER(SEARCH("/",'WHL Raw'!D513))=TRUE,"Multiple",'WHL Raw'!D513)</f>
        <v>MH</v>
      </c>
      <c r="F513" s="2">
        <f ca="1">ROUNDDOWN('WHL Raw'!E513+((TODAY()-42993)/365),0)</f>
        <v>20</v>
      </c>
      <c r="G513">
        <f>'WHL Raw'!F513</f>
        <v>69</v>
      </c>
      <c r="H513" s="1">
        <f>'WHL Raw'!R513</f>
        <v>13.21</v>
      </c>
      <c r="I513" s="1">
        <f>'WHL Raw'!Q513</f>
        <v>911.69</v>
      </c>
      <c r="J513">
        <f>'WHL Raw'!AD513</f>
        <v>39</v>
      </c>
      <c r="K513">
        <f>'WHL Raw'!AE513</f>
        <v>50</v>
      </c>
      <c r="L513" s="1">
        <f t="shared" si="36"/>
        <v>2.5666619135890487</v>
      </c>
      <c r="M513" s="1">
        <f t="shared" si="37"/>
        <v>3.2905921969090368</v>
      </c>
      <c r="V513">
        <f>'WHL Raw'!J513</f>
        <v>17</v>
      </c>
      <c r="W513" s="1">
        <f t="shared" si="31"/>
        <v>1.1188013469490725</v>
      </c>
      <c r="AG513">
        <f>'WHL Raw'!X513</f>
        <v>14.48</v>
      </c>
      <c r="AH513">
        <f>'WHL Raw'!Y513</f>
        <v>14.2</v>
      </c>
      <c r="AI513">
        <f>'WHL Raw'!Z513</f>
        <v>49.16</v>
      </c>
      <c r="AJ513">
        <f>'WHL Raw'!AA513</f>
        <v>50.25</v>
      </c>
    </row>
    <row r="514" spans="1:36" x14ac:dyDescent="0.2">
      <c r="A514" t="str">
        <f>'WHL Raw'!B514</f>
        <v>Ryan Peckford</v>
      </c>
      <c r="B514" t="s">
        <v>1750</v>
      </c>
      <c r="C514" t="str">
        <f>'WHL Raw'!C514</f>
        <v>C</v>
      </c>
      <c r="D514" t="str">
        <f t="shared" si="35"/>
        <v>F</v>
      </c>
      <c r="E514" t="str">
        <f>IF(ISNUMBER(SEARCH("/",'WHL Raw'!D514))=TRUE,"Multiple",'WHL Raw'!D514)</f>
        <v>Multiple</v>
      </c>
      <c r="F514" s="2">
        <f ca="1">ROUNDDOWN('WHL Raw'!E514+((TODAY()-42993)/365),0)</f>
        <v>19</v>
      </c>
      <c r="G514">
        <f>'WHL Raw'!F514</f>
        <v>72</v>
      </c>
      <c r="H514" s="1">
        <f>'WHL Raw'!R514</f>
        <v>12.7</v>
      </c>
      <c r="I514" s="1">
        <f>'WHL Raw'!Q514</f>
        <v>914.53</v>
      </c>
      <c r="J514">
        <f>'WHL Raw'!AD514</f>
        <v>57</v>
      </c>
      <c r="K514">
        <f>'WHL Raw'!AE514</f>
        <v>40</v>
      </c>
      <c r="L514" s="1">
        <f t="shared" si="36"/>
        <v>3.7396258187265587</v>
      </c>
      <c r="M514" s="1">
        <f t="shared" si="37"/>
        <v>2.6242988201589887</v>
      </c>
      <c r="V514">
        <f>'WHL Raw'!J514</f>
        <v>31</v>
      </c>
      <c r="W514" s="1">
        <f t="shared" si="31"/>
        <v>2.0338315856232163</v>
      </c>
      <c r="AG514">
        <f>'WHL Raw'!X514</f>
        <v>15.01</v>
      </c>
      <c r="AH514">
        <f>'WHL Raw'!Y514</f>
        <v>13.62</v>
      </c>
      <c r="AI514">
        <f>'WHL Raw'!Z514</f>
        <v>58.87</v>
      </c>
      <c r="AJ514">
        <f>'WHL Raw'!AA514</f>
        <v>48.35</v>
      </c>
    </row>
    <row r="515" spans="1:36" x14ac:dyDescent="0.2">
      <c r="A515" t="str">
        <f>'WHL Raw'!B515</f>
        <v>Ryan Pouliot</v>
      </c>
      <c r="B515" t="s">
        <v>1750</v>
      </c>
      <c r="C515" t="str">
        <f>'WHL Raw'!C515</f>
        <v>D</v>
      </c>
      <c r="D515" t="str">
        <f t="shared" si="35"/>
        <v>D</v>
      </c>
      <c r="E515" t="str">
        <f>IF(ISNUMBER(SEARCH("/",'WHL Raw'!D515))=TRUE,"Multiple",'WHL Raw'!D515)</f>
        <v>KTN</v>
      </c>
      <c r="F515" s="2">
        <f ca="1">ROUNDDOWN('WHL Raw'!E515+((TODAY()-42993)/365),0)</f>
        <v>19</v>
      </c>
      <c r="G515">
        <f>'WHL Raw'!F515</f>
        <v>64</v>
      </c>
      <c r="H515" s="1">
        <f>'WHL Raw'!R515</f>
        <v>14.76</v>
      </c>
      <c r="I515" s="1">
        <f>'WHL Raw'!Q515</f>
        <v>944.83</v>
      </c>
      <c r="J515">
        <f>'WHL Raw'!AD515</f>
        <v>38</v>
      </c>
      <c r="K515">
        <f>'WHL Raw'!AE515</f>
        <v>61</v>
      </c>
      <c r="L515" s="1">
        <f t="shared" si="36"/>
        <v>2.4131325211942887</v>
      </c>
      <c r="M515" s="1">
        <f t="shared" si="37"/>
        <v>3.8737127313908317</v>
      </c>
      <c r="V515">
        <f>'WHL Raw'!J515</f>
        <v>4</v>
      </c>
      <c r="W515" s="1">
        <f t="shared" ref="W515:W578" si="38">(V515/I515)*60</f>
        <v>0.25401394959939883</v>
      </c>
      <c r="AG515">
        <f>'WHL Raw'!X515</f>
        <v>13.19</v>
      </c>
      <c r="AH515">
        <f>'WHL Raw'!Y515</f>
        <v>13.7</v>
      </c>
      <c r="AI515">
        <f>'WHL Raw'!Z515</f>
        <v>43.34</v>
      </c>
      <c r="AJ515">
        <f>'WHL Raw'!AA515</f>
        <v>50.01</v>
      </c>
    </row>
    <row r="516" spans="1:36" x14ac:dyDescent="0.2">
      <c r="A516" t="str">
        <f>'WHL Raw'!B516</f>
        <v>Ryan Schoettler</v>
      </c>
      <c r="B516" t="s">
        <v>1750</v>
      </c>
      <c r="C516" t="str">
        <f>'WHL Raw'!C516</f>
        <v>D</v>
      </c>
      <c r="D516" t="str">
        <f t="shared" si="35"/>
        <v>D</v>
      </c>
      <c r="E516" t="str">
        <f>IF(ISNUMBER(SEARCH("/",'WHL Raw'!D516))=TRUE,"Multiple",'WHL Raw'!D516)</f>
        <v>PG</v>
      </c>
      <c r="F516" s="2">
        <f ca="1">ROUNDDOWN('WHL Raw'!E516+((TODAY()-42993)/365),0)</f>
        <v>18</v>
      </c>
      <c r="G516">
        <f>'WHL Raw'!F516</f>
        <v>72</v>
      </c>
      <c r="H516" s="1">
        <f>'WHL Raw'!R516</f>
        <v>14.76</v>
      </c>
      <c r="I516" s="1">
        <f>'WHL Raw'!Q516</f>
        <v>1062.6099999999999</v>
      </c>
      <c r="J516">
        <f>'WHL Raw'!AD516</f>
        <v>53</v>
      </c>
      <c r="K516">
        <f>'WHL Raw'!AE516</f>
        <v>63</v>
      </c>
      <c r="L516" s="1">
        <f t="shared" si="36"/>
        <v>2.99263135110718</v>
      </c>
      <c r="M516" s="1">
        <f t="shared" si="37"/>
        <v>3.5572787758443836</v>
      </c>
      <c r="V516">
        <f>'WHL Raw'!J516</f>
        <v>9</v>
      </c>
      <c r="W516" s="1">
        <f t="shared" si="38"/>
        <v>0.50818268226348329</v>
      </c>
      <c r="AG516">
        <f>'WHL Raw'!X516</f>
        <v>13.21</v>
      </c>
      <c r="AH516">
        <f>'WHL Raw'!Y516</f>
        <v>14.03</v>
      </c>
      <c r="AI516">
        <f>'WHL Raw'!Z516</f>
        <v>45.36</v>
      </c>
      <c r="AJ516">
        <f>'WHL Raw'!AA516</f>
        <v>50.71</v>
      </c>
    </row>
    <row r="517" spans="1:36" x14ac:dyDescent="0.2">
      <c r="A517" t="str">
        <f>'WHL Raw'!B517</f>
        <v>Ryan Vandervlis</v>
      </c>
      <c r="B517" t="s">
        <v>1750</v>
      </c>
      <c r="C517" t="str">
        <f>'WHL Raw'!C517</f>
        <v>C</v>
      </c>
      <c r="D517" t="str">
        <f t="shared" si="35"/>
        <v>F</v>
      </c>
      <c r="E517" t="str">
        <f>IF(ISNUMBER(SEARCH("/",'WHL Raw'!D517))=TRUE,"Multiple",'WHL Raw'!D517)</f>
        <v>LET</v>
      </c>
      <c r="F517" s="2">
        <f ca="1">ROUNDDOWN('WHL Raw'!E517+((TODAY()-42993)/365),0)</f>
        <v>19</v>
      </c>
      <c r="G517">
        <f>'WHL Raw'!F517</f>
        <v>19</v>
      </c>
      <c r="H517" s="1">
        <f>'WHL Raw'!R517</f>
        <v>16.579999999999998</v>
      </c>
      <c r="I517" s="1">
        <f>'WHL Raw'!Q517</f>
        <v>315.02999999999997</v>
      </c>
      <c r="J517">
        <f>'WHL Raw'!AD517</f>
        <v>18</v>
      </c>
      <c r="K517">
        <f>'WHL Raw'!AE517</f>
        <v>16</v>
      </c>
      <c r="L517" s="1">
        <f t="shared" si="36"/>
        <v>3.4282449290543764</v>
      </c>
      <c r="M517" s="1">
        <f t="shared" si="37"/>
        <v>3.0473288258261122</v>
      </c>
      <c r="V517">
        <f>'WHL Raw'!J517</f>
        <v>13</v>
      </c>
      <c r="W517" s="1">
        <f t="shared" si="38"/>
        <v>2.4759546709837164</v>
      </c>
      <c r="AG517">
        <f>'WHL Raw'!X517</f>
        <v>14.57</v>
      </c>
      <c r="AH517">
        <f>'WHL Raw'!Y517</f>
        <v>13.69</v>
      </c>
      <c r="AI517">
        <f>'WHL Raw'!Z517</f>
        <v>51.61</v>
      </c>
      <c r="AJ517">
        <f>'WHL Raw'!AA517</f>
        <v>49.45</v>
      </c>
    </row>
    <row r="518" spans="1:36" x14ac:dyDescent="0.2">
      <c r="A518" t="str">
        <f>'WHL Raw'!B518</f>
        <v>Ryder Korczak</v>
      </c>
      <c r="B518" t="s">
        <v>1750</v>
      </c>
      <c r="C518" t="str">
        <f>'WHL Raw'!C518</f>
        <v>C</v>
      </c>
      <c r="D518" t="str">
        <f t="shared" si="35"/>
        <v>F</v>
      </c>
      <c r="E518" t="str">
        <f>IF(ISNUMBER(SEARCH("/",'WHL Raw'!D518))=TRUE,"Multiple",'WHL Raw'!D518)</f>
        <v>CGY</v>
      </c>
      <c r="F518" s="2">
        <f ca="1">ROUNDDOWN('WHL Raw'!E518+((TODAY()-42993)/365),0)</f>
        <v>15</v>
      </c>
      <c r="G518">
        <f>'WHL Raw'!F518</f>
        <v>3</v>
      </c>
      <c r="H518" s="1">
        <f>'WHL Raw'!R518</f>
        <v>11.87</v>
      </c>
      <c r="I518" s="1">
        <f>'WHL Raw'!Q518</f>
        <v>35.6</v>
      </c>
      <c r="J518">
        <f>'WHL Raw'!AD518</f>
        <v>1</v>
      </c>
      <c r="K518">
        <f>'WHL Raw'!AE518</f>
        <v>3</v>
      </c>
      <c r="L518" s="1">
        <f t="shared" si="36"/>
        <v>1.6853932584269662</v>
      </c>
      <c r="M518" s="1">
        <f t="shared" si="37"/>
        <v>5.0561797752808983</v>
      </c>
      <c r="V518">
        <f>'WHL Raw'!J518</f>
        <v>0</v>
      </c>
      <c r="W518" s="1">
        <f t="shared" si="38"/>
        <v>0</v>
      </c>
      <c r="AG518">
        <f>'WHL Raw'!X518</f>
        <v>13.46</v>
      </c>
      <c r="AH518">
        <f>'WHL Raw'!Y518</f>
        <v>13.46</v>
      </c>
      <c r="AI518">
        <f>'WHL Raw'!Z518</f>
        <v>42.44</v>
      </c>
      <c r="AJ518">
        <f>'WHL Raw'!AA518</f>
        <v>55.66</v>
      </c>
    </row>
    <row r="519" spans="1:36" x14ac:dyDescent="0.2">
      <c r="A519" t="str">
        <f>'WHL Raw'!B519</f>
        <v>Rykr Cole</v>
      </c>
      <c r="B519" t="s">
        <v>1750</v>
      </c>
      <c r="C519" t="str">
        <f>'WHL Raw'!C519</f>
        <v>RW</v>
      </c>
      <c r="D519" t="str">
        <f t="shared" si="35"/>
        <v>F</v>
      </c>
      <c r="E519" t="str">
        <f>IF(ISNUMBER(SEARCH("/",'WHL Raw'!D519))=TRUE,"Multiple",'WHL Raw'!D519)</f>
        <v>SPO</v>
      </c>
      <c r="F519" s="2">
        <f ca="1">ROUNDDOWN('WHL Raw'!E519+((TODAY()-42993)/365),0)</f>
        <v>21</v>
      </c>
      <c r="G519">
        <f>'WHL Raw'!F519</f>
        <v>8</v>
      </c>
      <c r="H519" s="1">
        <f>'WHL Raw'!R519</f>
        <v>17.29</v>
      </c>
      <c r="I519" s="1">
        <f>'WHL Raw'!Q519</f>
        <v>138.33000000000001</v>
      </c>
      <c r="J519">
        <f>'WHL Raw'!AD519</f>
        <v>9</v>
      </c>
      <c r="K519">
        <f>'WHL Raw'!AE519</f>
        <v>8</v>
      </c>
      <c r="L519" s="1">
        <f t="shared" si="36"/>
        <v>3.9037085230969417</v>
      </c>
      <c r="M519" s="1">
        <f t="shared" si="37"/>
        <v>3.4699631316417259</v>
      </c>
      <c r="V519">
        <f>'WHL Raw'!J519</f>
        <v>2</v>
      </c>
      <c r="W519" s="1">
        <f t="shared" si="38"/>
        <v>0.86749078291043147</v>
      </c>
      <c r="AG519">
        <f>'WHL Raw'!X519</f>
        <v>13.04</v>
      </c>
      <c r="AH519">
        <f>'WHL Raw'!Y519</f>
        <v>13.58</v>
      </c>
      <c r="AI519">
        <f>'WHL Raw'!Z519</f>
        <v>50.66</v>
      </c>
      <c r="AJ519">
        <f>'WHL Raw'!AA519</f>
        <v>48.39</v>
      </c>
    </row>
    <row r="520" spans="1:36" x14ac:dyDescent="0.2">
      <c r="A520" t="str">
        <f>'WHL Raw'!B520</f>
        <v>Rylan Bettens</v>
      </c>
      <c r="B520" t="s">
        <v>1750</v>
      </c>
      <c r="C520" t="str">
        <f>'WHL Raw'!C520</f>
        <v>RW</v>
      </c>
      <c r="D520" t="str">
        <f t="shared" si="35"/>
        <v>F</v>
      </c>
      <c r="E520" t="str">
        <f>IF(ISNUMBER(SEARCH("/",'WHL Raw'!D520))=TRUE,"Multiple",'WHL Raw'!D520)</f>
        <v>BDN</v>
      </c>
      <c r="F520" s="2">
        <f ca="1">ROUNDDOWN('WHL Raw'!E520+((TODAY()-42993)/365),0)</f>
        <v>18</v>
      </c>
      <c r="G520">
        <f>'WHL Raw'!F520</f>
        <v>49</v>
      </c>
      <c r="H520" s="1">
        <f>'WHL Raw'!R520</f>
        <v>10.87</v>
      </c>
      <c r="I520" s="1">
        <f>'WHL Raw'!Q520</f>
        <v>532.70000000000005</v>
      </c>
      <c r="J520">
        <f>'WHL Raw'!AD520</f>
        <v>19</v>
      </c>
      <c r="K520">
        <f>'WHL Raw'!AE520</f>
        <v>25</v>
      </c>
      <c r="L520" s="1">
        <f t="shared" si="36"/>
        <v>2.140041299042613</v>
      </c>
      <c r="M520" s="1">
        <f t="shared" si="37"/>
        <v>2.815843814529754</v>
      </c>
      <c r="V520">
        <f>'WHL Raw'!J520</f>
        <v>10</v>
      </c>
      <c r="W520" s="1">
        <f t="shared" si="38"/>
        <v>1.1263375258119015</v>
      </c>
      <c r="AG520">
        <f>'WHL Raw'!X520</f>
        <v>13.26</v>
      </c>
      <c r="AH520">
        <f>'WHL Raw'!Y520</f>
        <v>13.88</v>
      </c>
      <c r="AI520">
        <f>'WHL Raw'!Z520</f>
        <v>50.74</v>
      </c>
      <c r="AJ520">
        <f>'WHL Raw'!AA520</f>
        <v>52.61</v>
      </c>
    </row>
    <row r="521" spans="1:36" x14ac:dyDescent="0.2">
      <c r="A521" t="str">
        <f>'WHL Raw'!B521</f>
        <v>Ryley Appelt</v>
      </c>
      <c r="B521" t="s">
        <v>1750</v>
      </c>
      <c r="C521" t="str">
        <f>'WHL Raw'!C521</f>
        <v>LW</v>
      </c>
      <c r="D521" t="str">
        <f t="shared" si="35"/>
        <v>F</v>
      </c>
      <c r="E521" t="str">
        <f>IF(ISNUMBER(SEARCH("/",'WHL Raw'!D521))=TRUE,"Multiple",'WHL Raw'!D521)</f>
        <v>KAM</v>
      </c>
      <c r="F521" s="2">
        <f ca="1">ROUNDDOWN('WHL Raw'!E521+((TODAY()-42993)/365),0)</f>
        <v>18</v>
      </c>
      <c r="G521">
        <f>'WHL Raw'!F521</f>
        <v>58</v>
      </c>
      <c r="H521" s="1">
        <f>'WHL Raw'!R521</f>
        <v>8.81</v>
      </c>
      <c r="I521" s="1">
        <f>'WHL Raw'!Q521</f>
        <v>511.07</v>
      </c>
      <c r="J521">
        <f>'WHL Raw'!AD521</f>
        <v>12</v>
      </c>
      <c r="K521">
        <f>'WHL Raw'!AE521</f>
        <v>19</v>
      </c>
      <c r="L521" s="1">
        <f t="shared" si="36"/>
        <v>1.4088089694171053</v>
      </c>
      <c r="M521" s="1">
        <f t="shared" si="37"/>
        <v>2.2306142015770831</v>
      </c>
      <c r="V521">
        <f>'WHL Raw'!J521</f>
        <v>4</v>
      </c>
      <c r="W521" s="1">
        <f t="shared" si="38"/>
        <v>0.46960298980570181</v>
      </c>
      <c r="AG521">
        <f>'WHL Raw'!X521</f>
        <v>13.11</v>
      </c>
      <c r="AH521">
        <f>'WHL Raw'!Y521</f>
        <v>13.19</v>
      </c>
      <c r="AI521">
        <f>'WHL Raw'!Z521</f>
        <v>48.78</v>
      </c>
      <c r="AJ521">
        <f>'WHL Raw'!AA521</f>
        <v>47.95</v>
      </c>
    </row>
    <row r="522" spans="1:36" x14ac:dyDescent="0.2">
      <c r="A522" t="str">
        <f>'WHL Raw'!B522</f>
        <v>Sahvan Khaira</v>
      </c>
      <c r="B522" t="s">
        <v>1750</v>
      </c>
      <c r="C522" t="str">
        <f>'WHL Raw'!C522</f>
        <v>D</v>
      </c>
      <c r="D522" t="str">
        <f t="shared" si="35"/>
        <v>D</v>
      </c>
      <c r="E522" t="str">
        <f>IF(ISNUMBER(SEARCH("/",'WHL Raw'!D522))=TRUE,"Multiple",'WHL Raw'!D522)</f>
        <v>SC</v>
      </c>
      <c r="F522" s="2">
        <f ca="1">ROUNDDOWN('WHL Raw'!E522+((TODAY()-42993)/365),0)</f>
        <v>20</v>
      </c>
      <c r="G522">
        <f>'WHL Raw'!F522</f>
        <v>65</v>
      </c>
      <c r="H522" s="1">
        <f>'WHL Raw'!R522</f>
        <v>16.78</v>
      </c>
      <c r="I522" s="1">
        <f>'WHL Raw'!Q522</f>
        <v>1090.6400000000001</v>
      </c>
      <c r="J522">
        <f>'WHL Raw'!AD522</f>
        <v>61</v>
      </c>
      <c r="K522">
        <f>'WHL Raw'!AE522</f>
        <v>54</v>
      </c>
      <c r="L522" s="1">
        <f t="shared" si="36"/>
        <v>3.3558277708501429</v>
      </c>
      <c r="M522" s="1">
        <f t="shared" si="37"/>
        <v>2.9707327807525856</v>
      </c>
      <c r="V522">
        <f>'WHL Raw'!J522</f>
        <v>11</v>
      </c>
      <c r="W522" s="1">
        <f t="shared" si="38"/>
        <v>0.60514927015330444</v>
      </c>
      <c r="AG522">
        <f>'WHL Raw'!X522</f>
        <v>14.52</v>
      </c>
      <c r="AH522">
        <f>'WHL Raw'!Y522</f>
        <v>13.82</v>
      </c>
      <c r="AI522">
        <f>'WHL Raw'!Z522</f>
        <v>57.39</v>
      </c>
      <c r="AJ522">
        <f>'WHL Raw'!AA522</f>
        <v>50.14</v>
      </c>
    </row>
    <row r="523" spans="1:36" x14ac:dyDescent="0.2">
      <c r="A523" t="str">
        <f>'WHL Raw'!B523</f>
        <v>Sam Huston</v>
      </c>
      <c r="B523" t="s">
        <v>1750</v>
      </c>
      <c r="C523" t="str">
        <f>'WHL Raw'!C523</f>
        <v>D</v>
      </c>
      <c r="D523" t="str">
        <f t="shared" si="35"/>
        <v>D</v>
      </c>
      <c r="E523" t="str">
        <f>IF(ISNUMBER(SEARCH("/",'WHL Raw'!D523))=TRUE,"Multiple",'WHL Raw'!D523)</f>
        <v>KTN</v>
      </c>
      <c r="F523" s="2">
        <f ca="1">ROUNDDOWN('WHL Raw'!E523+((TODAY()-42993)/365),0)</f>
        <v>18</v>
      </c>
      <c r="G523">
        <f>'WHL Raw'!F523</f>
        <v>62</v>
      </c>
      <c r="H523" s="1">
        <f>'WHL Raw'!R523</f>
        <v>13.91</v>
      </c>
      <c r="I523" s="1">
        <f>'WHL Raw'!Q523</f>
        <v>862.41</v>
      </c>
      <c r="J523">
        <f>'WHL Raw'!AD523</f>
        <v>36</v>
      </c>
      <c r="K523">
        <f>'WHL Raw'!AE523</f>
        <v>52</v>
      </c>
      <c r="L523" s="1">
        <f t="shared" si="36"/>
        <v>2.5046091766097334</v>
      </c>
      <c r="M523" s="1">
        <f t="shared" si="37"/>
        <v>3.6177688106585038</v>
      </c>
      <c r="V523">
        <f>'WHL Raw'!J523</f>
        <v>6</v>
      </c>
      <c r="W523" s="1">
        <f t="shared" si="38"/>
        <v>0.41743486276828889</v>
      </c>
      <c r="AG523">
        <f>'WHL Raw'!X523</f>
        <v>13.03</v>
      </c>
      <c r="AH523">
        <f>'WHL Raw'!Y523</f>
        <v>13.43</v>
      </c>
      <c r="AI523">
        <f>'WHL Raw'!Z523</f>
        <v>43.39</v>
      </c>
      <c r="AJ523">
        <f>'WHL Raw'!AA523</f>
        <v>49.92</v>
      </c>
    </row>
    <row r="524" spans="1:36" x14ac:dyDescent="0.2">
      <c r="A524" t="str">
        <f>'WHL Raw'!B524</f>
        <v>Sam Pouliot</v>
      </c>
      <c r="B524" t="s">
        <v>1750</v>
      </c>
      <c r="C524" t="str">
        <f>'WHL Raw'!C524</f>
        <v>D</v>
      </c>
      <c r="D524" t="str">
        <f t="shared" si="35"/>
        <v>D</v>
      </c>
      <c r="E524" t="str">
        <f>IF(ISNUMBER(SEARCH("/",'WHL Raw'!D524))=TRUE,"Multiple",'WHL Raw'!D524)</f>
        <v>RD</v>
      </c>
      <c r="F524" s="2">
        <f ca="1">ROUNDDOWN('WHL Raw'!E524+((TODAY()-42993)/365),0)</f>
        <v>18</v>
      </c>
      <c r="G524">
        <f>'WHL Raw'!F524</f>
        <v>16</v>
      </c>
      <c r="H524" s="1">
        <f>'WHL Raw'!R524</f>
        <v>9.2100000000000009</v>
      </c>
      <c r="I524" s="1">
        <f>'WHL Raw'!Q524</f>
        <v>147.30000000000001</v>
      </c>
      <c r="J524">
        <f>'WHL Raw'!AD524</f>
        <v>4</v>
      </c>
      <c r="K524">
        <f>'WHL Raw'!AE524</f>
        <v>6</v>
      </c>
      <c r="L524" s="1">
        <f t="shared" si="36"/>
        <v>1.6293279022403255</v>
      </c>
      <c r="M524" s="1">
        <f t="shared" si="37"/>
        <v>2.4439918533604885</v>
      </c>
      <c r="V524">
        <f>'WHL Raw'!J524</f>
        <v>1</v>
      </c>
      <c r="W524" s="1">
        <f t="shared" si="38"/>
        <v>0.40733197556008138</v>
      </c>
      <c r="AG524">
        <f>'WHL Raw'!X524</f>
        <v>12.14</v>
      </c>
      <c r="AH524">
        <f>'WHL Raw'!Y524</f>
        <v>12.64</v>
      </c>
      <c r="AI524">
        <f>'WHL Raw'!Z524</f>
        <v>44.01</v>
      </c>
      <c r="AJ524">
        <f>'WHL Raw'!AA524</f>
        <v>46.22</v>
      </c>
    </row>
    <row r="525" spans="1:36" x14ac:dyDescent="0.2">
      <c r="A525" t="str">
        <f>'WHL Raw'!B525</f>
        <v>Sam Steel</v>
      </c>
      <c r="B525" t="s">
        <v>1750</v>
      </c>
      <c r="C525" t="str">
        <f>'WHL Raw'!C525</f>
        <v>C</v>
      </c>
      <c r="D525" t="str">
        <f t="shared" si="35"/>
        <v>F</v>
      </c>
      <c r="E525" t="str">
        <f>IF(ISNUMBER(SEARCH("/",'WHL Raw'!D525))=TRUE,"Multiple",'WHL Raw'!D525)</f>
        <v>REG</v>
      </c>
      <c r="F525" s="2">
        <f ca="1">ROUNDDOWN('WHL Raw'!E525+((TODAY()-42993)/365),0)</f>
        <v>20</v>
      </c>
      <c r="G525">
        <f>'WHL Raw'!F525</f>
        <v>54</v>
      </c>
      <c r="H525" s="1">
        <f>'WHL Raw'!R525</f>
        <v>15.7</v>
      </c>
      <c r="I525" s="1">
        <f>'WHL Raw'!Q525</f>
        <v>847.97</v>
      </c>
      <c r="J525">
        <f>'WHL Raw'!AD525</f>
        <v>49</v>
      </c>
      <c r="K525">
        <f>'WHL Raw'!AE525</f>
        <v>29</v>
      </c>
      <c r="L525" s="1">
        <f t="shared" si="36"/>
        <v>3.467103789049141</v>
      </c>
      <c r="M525" s="1">
        <f t="shared" si="37"/>
        <v>2.0519593853556142</v>
      </c>
      <c r="V525">
        <f>'WHL Raw'!J525</f>
        <v>30</v>
      </c>
      <c r="W525" s="1">
        <f t="shared" si="38"/>
        <v>2.1227166055402904</v>
      </c>
      <c r="AG525">
        <f>'WHL Raw'!X525</f>
        <v>15.11</v>
      </c>
      <c r="AH525">
        <f>'WHL Raw'!Y525</f>
        <v>14.31</v>
      </c>
      <c r="AI525">
        <f>'WHL Raw'!Z525</f>
        <v>52.3</v>
      </c>
      <c r="AJ525">
        <f>'WHL Raw'!AA525</f>
        <v>51.93</v>
      </c>
    </row>
    <row r="526" spans="1:36" x14ac:dyDescent="0.2">
      <c r="A526" t="str">
        <f>'WHL Raw'!B526</f>
        <v>Sami Moilanen</v>
      </c>
      <c r="B526" t="s">
        <v>1750</v>
      </c>
      <c r="C526" t="str">
        <f>'WHL Raw'!C526</f>
        <v>RW</v>
      </c>
      <c r="D526" t="str">
        <f t="shared" si="35"/>
        <v>F</v>
      </c>
      <c r="E526" t="str">
        <f>IF(ISNUMBER(SEARCH("/",'WHL Raw'!D526))=TRUE,"Multiple",'WHL Raw'!D526)</f>
        <v>SEA</v>
      </c>
      <c r="F526" s="2">
        <f ca="1">ROUNDDOWN('WHL Raw'!E526+((TODAY()-42993)/365),0)</f>
        <v>19</v>
      </c>
      <c r="G526">
        <f>'WHL Raw'!F526</f>
        <v>50</v>
      </c>
      <c r="H526" s="1">
        <f>'WHL Raw'!R526</f>
        <v>15.04</v>
      </c>
      <c r="I526" s="1">
        <f>'WHL Raw'!Q526</f>
        <v>752.1</v>
      </c>
      <c r="J526">
        <f>'WHL Raw'!AD526</f>
        <v>48</v>
      </c>
      <c r="K526">
        <f>'WHL Raw'!AE526</f>
        <v>38</v>
      </c>
      <c r="L526" s="1">
        <f t="shared" si="36"/>
        <v>3.8292780215396891</v>
      </c>
      <c r="M526" s="1">
        <f t="shared" si="37"/>
        <v>3.0315117670522533</v>
      </c>
      <c r="V526">
        <f>'WHL Raw'!J526</f>
        <v>28</v>
      </c>
      <c r="W526" s="1">
        <f t="shared" si="38"/>
        <v>2.2337455125648185</v>
      </c>
      <c r="AG526">
        <f>'WHL Raw'!X526</f>
        <v>15.05</v>
      </c>
      <c r="AH526">
        <f>'WHL Raw'!Y526</f>
        <v>14.22</v>
      </c>
      <c r="AI526">
        <f>'WHL Raw'!Z526</f>
        <v>51.28</v>
      </c>
      <c r="AJ526">
        <f>'WHL Raw'!AA526</f>
        <v>53</v>
      </c>
    </row>
    <row r="527" spans="1:36" x14ac:dyDescent="0.2">
      <c r="A527" t="str">
        <f>'WHL Raw'!B527</f>
        <v>Samuel Huo</v>
      </c>
      <c r="B527" t="s">
        <v>1750</v>
      </c>
      <c r="C527" t="str">
        <f>'WHL Raw'!C527</f>
        <v>C</v>
      </c>
      <c r="D527" t="str">
        <f t="shared" si="35"/>
        <v>F</v>
      </c>
      <c r="E527" t="str">
        <f>IF(ISNUMBER(SEARCH("/",'WHL Raw'!D527))=TRUE,"Multiple",'WHL Raw'!D527)</f>
        <v>SEA</v>
      </c>
      <c r="F527" s="2">
        <f ca="1">ROUNDDOWN('WHL Raw'!E527+((TODAY()-42993)/365),0)</f>
        <v>16</v>
      </c>
      <c r="G527">
        <f>'WHL Raw'!F527</f>
        <v>67</v>
      </c>
      <c r="H527" s="1">
        <f>'WHL Raw'!R527</f>
        <v>8.99</v>
      </c>
      <c r="I527" s="1">
        <f>'WHL Raw'!Q527</f>
        <v>602.61</v>
      </c>
      <c r="J527">
        <f>'WHL Raw'!AD527</f>
        <v>17</v>
      </c>
      <c r="K527">
        <f>'WHL Raw'!AE527</f>
        <v>28</v>
      </c>
      <c r="L527" s="1">
        <f t="shared" si="36"/>
        <v>1.6926370289241797</v>
      </c>
      <c r="M527" s="1">
        <f t="shared" si="37"/>
        <v>2.7878727535221786</v>
      </c>
      <c r="V527">
        <f>'WHL Raw'!J527</f>
        <v>5</v>
      </c>
      <c r="W527" s="1">
        <f t="shared" si="38"/>
        <v>0.49783442027181762</v>
      </c>
      <c r="AG527">
        <f>'WHL Raw'!X527</f>
        <v>13.94</v>
      </c>
      <c r="AH527">
        <f>'WHL Raw'!Y527</f>
        <v>13.23</v>
      </c>
      <c r="AI527">
        <f>'WHL Raw'!Z527</f>
        <v>50.29</v>
      </c>
      <c r="AJ527">
        <f>'WHL Raw'!AA527</f>
        <v>51.57</v>
      </c>
    </row>
    <row r="528" spans="1:36" x14ac:dyDescent="0.2">
      <c r="A528" t="str">
        <f>'WHL Raw'!B528</f>
        <v>Samuel Stewart</v>
      </c>
      <c r="B528" t="s">
        <v>1750</v>
      </c>
      <c r="C528" t="str">
        <f>'WHL Raw'!C528</f>
        <v>LD</v>
      </c>
      <c r="D528" t="str">
        <f t="shared" si="35"/>
        <v>F</v>
      </c>
      <c r="E528" t="str">
        <f>IF(ISNUMBER(SEARCH("/",'WHL Raw'!D528))=TRUE,"Multiple",'WHL Raw'!D528)</f>
        <v>TC</v>
      </c>
      <c r="F528" s="2">
        <f ca="1">ROUNDDOWN('WHL Raw'!E528+((TODAY()-42993)/365),0)</f>
        <v>17</v>
      </c>
      <c r="G528">
        <f>'WHL Raw'!F528</f>
        <v>10</v>
      </c>
      <c r="H528" s="1">
        <f>'WHL Raw'!R528</f>
        <v>8.14</v>
      </c>
      <c r="I528" s="1">
        <f>'WHL Raw'!Q528</f>
        <v>81.430000000000007</v>
      </c>
      <c r="J528">
        <f>'WHL Raw'!AD528</f>
        <v>2</v>
      </c>
      <c r="K528">
        <f>'WHL Raw'!AE528</f>
        <v>3</v>
      </c>
      <c r="L528" s="1">
        <f t="shared" si="36"/>
        <v>1.4736583568709321</v>
      </c>
      <c r="M528" s="1">
        <f t="shared" si="37"/>
        <v>2.210487535306398</v>
      </c>
      <c r="V528">
        <f>'WHL Raw'!J528</f>
        <v>0</v>
      </c>
      <c r="W528" s="1">
        <f t="shared" si="38"/>
        <v>0</v>
      </c>
      <c r="AG528">
        <f>'WHL Raw'!X528</f>
        <v>13.67</v>
      </c>
      <c r="AH528">
        <f>'WHL Raw'!Y528</f>
        <v>13.13</v>
      </c>
      <c r="AI528">
        <f>'WHL Raw'!Z528</f>
        <v>46.73</v>
      </c>
      <c r="AJ528">
        <f>'WHL Raw'!AA528</f>
        <v>55.2</v>
      </c>
    </row>
    <row r="529" spans="1:36" x14ac:dyDescent="0.2">
      <c r="A529" t="str">
        <f>'WHL Raw'!B529</f>
        <v>Sasha Mutala</v>
      </c>
      <c r="B529" t="s">
        <v>1750</v>
      </c>
      <c r="C529" t="str">
        <f>'WHL Raw'!C529</f>
        <v>RW</v>
      </c>
      <c r="D529" t="str">
        <f t="shared" si="35"/>
        <v>F</v>
      </c>
      <c r="E529" t="str">
        <f>IF(ISNUMBER(SEARCH("/",'WHL Raw'!D529))=TRUE,"Multiple",'WHL Raw'!D529)</f>
        <v>TC</v>
      </c>
      <c r="F529" s="2">
        <f ca="1">ROUNDDOWN('WHL Raw'!E529+((TODAY()-42993)/365),0)</f>
        <v>17</v>
      </c>
      <c r="G529">
        <f>'WHL Raw'!F529</f>
        <v>68</v>
      </c>
      <c r="H529" s="1">
        <f>'WHL Raw'!R529</f>
        <v>12.26</v>
      </c>
      <c r="I529" s="1">
        <f>'WHL Raw'!Q529</f>
        <v>833.73</v>
      </c>
      <c r="J529">
        <f>'WHL Raw'!AD529</f>
        <v>38</v>
      </c>
      <c r="K529">
        <f>'WHL Raw'!AE529</f>
        <v>41</v>
      </c>
      <c r="L529" s="1">
        <f t="shared" si="36"/>
        <v>2.7346982836169982</v>
      </c>
      <c r="M529" s="1">
        <f t="shared" si="37"/>
        <v>2.95059551653413</v>
      </c>
      <c r="V529">
        <f>'WHL Raw'!J529</f>
        <v>18</v>
      </c>
      <c r="W529" s="1">
        <f t="shared" si="38"/>
        <v>1.2953833975027886</v>
      </c>
      <c r="AG529">
        <f>'WHL Raw'!X529</f>
        <v>14</v>
      </c>
      <c r="AH529">
        <f>'WHL Raw'!Y529</f>
        <v>13.76</v>
      </c>
      <c r="AI529">
        <f>'WHL Raw'!Z529</f>
        <v>48.63</v>
      </c>
      <c r="AJ529">
        <f>'WHL Raw'!AA529</f>
        <v>52.67</v>
      </c>
    </row>
    <row r="530" spans="1:36" x14ac:dyDescent="0.2">
      <c r="A530" t="str">
        <f>'WHL Raw'!B530</f>
        <v>Schael Higson</v>
      </c>
      <c r="B530" t="s">
        <v>1750</v>
      </c>
      <c r="C530" t="str">
        <f>'WHL Raw'!C530</f>
        <v>D</v>
      </c>
      <c r="D530" t="str">
        <f t="shared" si="35"/>
        <v>D</v>
      </c>
      <c r="E530" t="str">
        <f>IF(ISNUMBER(SEARCH("/",'WHL Raw'!D530))=TRUE,"Multiple",'WHL Raw'!D530)</f>
        <v>BDN</v>
      </c>
      <c r="F530" s="2">
        <f ca="1">ROUNDDOWN('WHL Raw'!E530+((TODAY()-42993)/365),0)</f>
        <v>20</v>
      </c>
      <c r="G530">
        <f>'WHL Raw'!F530</f>
        <v>71</v>
      </c>
      <c r="H530" s="1">
        <f>'WHL Raw'!R530</f>
        <v>16.68</v>
      </c>
      <c r="I530" s="1">
        <f>'WHL Raw'!Q530</f>
        <v>1184.24</v>
      </c>
      <c r="J530">
        <f>'WHL Raw'!AD530</f>
        <v>65</v>
      </c>
      <c r="K530">
        <f>'WHL Raw'!AE530</f>
        <v>66</v>
      </c>
      <c r="L530" s="1">
        <f t="shared" si="36"/>
        <v>3.293251367965953</v>
      </c>
      <c r="M530" s="1">
        <f t="shared" si="37"/>
        <v>3.3439167736269675</v>
      </c>
      <c r="V530">
        <f>'WHL Raw'!J530</f>
        <v>6</v>
      </c>
      <c r="W530" s="1">
        <f t="shared" si="38"/>
        <v>0.30399243396608794</v>
      </c>
      <c r="AG530">
        <f>'WHL Raw'!X530</f>
        <v>13.6</v>
      </c>
      <c r="AH530">
        <f>'WHL Raw'!Y530</f>
        <v>14.17</v>
      </c>
      <c r="AI530">
        <f>'WHL Raw'!Z530</f>
        <v>51.19</v>
      </c>
      <c r="AJ530">
        <f>'WHL Raw'!AA530</f>
        <v>51.53</v>
      </c>
    </row>
    <row r="531" spans="1:36" x14ac:dyDescent="0.2">
      <c r="A531" t="str">
        <f>'WHL Raw'!B531</f>
        <v>Scott Atkinson</v>
      </c>
      <c r="B531" t="s">
        <v>1750</v>
      </c>
      <c r="C531" t="str">
        <f>'WHL Raw'!C531</f>
        <v>C</v>
      </c>
      <c r="D531" t="str">
        <f t="shared" si="35"/>
        <v>F</v>
      </c>
      <c r="E531" t="str">
        <f>IF(ISNUMBER(SEARCH("/",'WHL Raw'!D531))=TRUE,"Multiple",'WHL Raw'!D531)</f>
        <v>EDM</v>
      </c>
      <c r="F531" s="2">
        <f ca="1">ROUNDDOWN('WHL Raw'!E531+((TODAY()-42993)/365),0)</f>
        <v>17</v>
      </c>
      <c r="G531">
        <f>'WHL Raw'!F531</f>
        <v>48</v>
      </c>
      <c r="H531" s="1">
        <f>'WHL Raw'!R531</f>
        <v>10.02</v>
      </c>
      <c r="I531" s="1">
        <f>'WHL Raw'!Q531</f>
        <v>480.9</v>
      </c>
      <c r="J531">
        <f>'WHL Raw'!AD531</f>
        <v>15</v>
      </c>
      <c r="K531">
        <f>'WHL Raw'!AE531</f>
        <v>25</v>
      </c>
      <c r="L531" s="1">
        <f t="shared" si="36"/>
        <v>1.8714909544603868</v>
      </c>
      <c r="M531" s="1">
        <f t="shared" si="37"/>
        <v>3.1191515907673115</v>
      </c>
      <c r="V531">
        <f>'WHL Raw'!J531</f>
        <v>6</v>
      </c>
      <c r="W531" s="1">
        <f t="shared" si="38"/>
        <v>0.74859638178415477</v>
      </c>
      <c r="AG531">
        <f>'WHL Raw'!X531</f>
        <v>13.37</v>
      </c>
      <c r="AH531">
        <f>'WHL Raw'!Y531</f>
        <v>13.85</v>
      </c>
      <c r="AI531">
        <f>'WHL Raw'!Z531</f>
        <v>39.15</v>
      </c>
      <c r="AJ531">
        <f>'WHL Raw'!AA531</f>
        <v>50.99</v>
      </c>
    </row>
    <row r="532" spans="1:36" x14ac:dyDescent="0.2">
      <c r="A532" t="str">
        <f>'WHL Raw'!B532</f>
        <v>Scott Mahovlich</v>
      </c>
      <c r="B532" t="s">
        <v>1750</v>
      </c>
      <c r="C532" t="str">
        <f>'WHL Raw'!C532</f>
        <v>C</v>
      </c>
      <c r="D532" t="str">
        <f t="shared" si="35"/>
        <v>F</v>
      </c>
      <c r="E532" t="str">
        <f>IF(ISNUMBER(SEARCH("/",'WHL Raw'!D532))=TRUE,"Multiple",'WHL Raw'!D532)</f>
        <v>Multiple</v>
      </c>
      <c r="F532" s="2">
        <f ca="1">ROUNDDOWN('WHL Raw'!E532+((TODAY()-42993)/365),0)</f>
        <v>19</v>
      </c>
      <c r="G532">
        <f>'WHL Raw'!F532</f>
        <v>44</v>
      </c>
      <c r="H532" s="1">
        <f>'WHL Raw'!R532</f>
        <v>8.58</v>
      </c>
      <c r="I532" s="1">
        <f>'WHL Raw'!Q532</f>
        <v>377.54</v>
      </c>
      <c r="J532">
        <f>'WHL Raw'!AD532</f>
        <v>9</v>
      </c>
      <c r="K532">
        <f>'WHL Raw'!AE532</f>
        <v>16</v>
      </c>
      <c r="L532" s="1">
        <f t="shared" si="36"/>
        <v>1.4303120199184192</v>
      </c>
      <c r="M532" s="1">
        <f t="shared" si="37"/>
        <v>2.5427769242994116</v>
      </c>
      <c r="V532">
        <f>'WHL Raw'!J532</f>
        <v>3</v>
      </c>
      <c r="W532" s="1">
        <f t="shared" si="38"/>
        <v>0.47677067330613976</v>
      </c>
      <c r="AG532">
        <f>'WHL Raw'!X532</f>
        <v>13.09</v>
      </c>
      <c r="AH532">
        <f>'WHL Raw'!Y532</f>
        <v>13.18</v>
      </c>
      <c r="AI532">
        <f>'WHL Raw'!Z532</f>
        <v>49.07</v>
      </c>
      <c r="AJ532">
        <f>'WHL Raw'!AA532</f>
        <v>51.35</v>
      </c>
    </row>
    <row r="533" spans="1:36" x14ac:dyDescent="0.2">
      <c r="A533" t="str">
        <f>'WHL Raw'!B533</f>
        <v>Scott Walford</v>
      </c>
      <c r="B533" t="s">
        <v>1750</v>
      </c>
      <c r="C533" t="str">
        <f>'WHL Raw'!C533</f>
        <v>D</v>
      </c>
      <c r="D533" t="str">
        <f t="shared" si="35"/>
        <v>D</v>
      </c>
      <c r="E533" t="str">
        <f>IF(ISNUMBER(SEARCH("/",'WHL Raw'!D533))=TRUE,"Multiple",'WHL Raw'!D533)</f>
        <v>VIC</v>
      </c>
      <c r="F533" s="2">
        <f ca="1">ROUNDDOWN('WHL Raw'!E533+((TODAY()-42993)/365),0)</f>
        <v>19</v>
      </c>
      <c r="G533">
        <f>'WHL Raw'!F533</f>
        <v>69</v>
      </c>
      <c r="H533" s="1">
        <f>'WHL Raw'!R533</f>
        <v>14.53</v>
      </c>
      <c r="I533" s="1">
        <f>'WHL Raw'!Q533</f>
        <v>1002.36</v>
      </c>
      <c r="J533">
        <f>'WHL Raw'!AD533</f>
        <v>54</v>
      </c>
      <c r="K533">
        <f>'WHL Raw'!AE533</f>
        <v>58</v>
      </c>
      <c r="L533" s="1">
        <f t="shared" si="36"/>
        <v>3.2323716030168801</v>
      </c>
      <c r="M533" s="1">
        <f t="shared" si="37"/>
        <v>3.4718065365736863</v>
      </c>
      <c r="V533">
        <f>'WHL Raw'!J533</f>
        <v>7</v>
      </c>
      <c r="W533" s="1">
        <f t="shared" si="38"/>
        <v>0.4190111337244104</v>
      </c>
      <c r="AG533">
        <f>'WHL Raw'!X533</f>
        <v>13.08</v>
      </c>
      <c r="AH533">
        <f>'WHL Raw'!Y533</f>
        <v>13.62</v>
      </c>
      <c r="AI533">
        <f>'WHL Raw'!Z533</f>
        <v>53.58</v>
      </c>
      <c r="AJ533">
        <f>'WHL Raw'!AA533</f>
        <v>48.87</v>
      </c>
    </row>
    <row r="534" spans="1:36" x14ac:dyDescent="0.2">
      <c r="A534" t="str">
        <f>'WHL Raw'!B534</f>
        <v>Sean Gulka</v>
      </c>
      <c r="B534" t="s">
        <v>1750</v>
      </c>
      <c r="C534" t="str">
        <f>'WHL Raw'!C534</f>
        <v>LW</v>
      </c>
      <c r="D534" t="str">
        <f t="shared" si="35"/>
        <v>F</v>
      </c>
      <c r="E534" t="str">
        <f>IF(ISNUMBER(SEARCH("/",'WHL Raw'!D534))=TRUE,"Multiple",'WHL Raw'!D534)</f>
        <v>SPO</v>
      </c>
      <c r="F534" s="2">
        <f ca="1">ROUNDDOWN('WHL Raw'!E534+((TODAY()-42993)/365),0)</f>
        <v>18</v>
      </c>
      <c r="G534">
        <f>'WHL Raw'!F534</f>
        <v>4</v>
      </c>
      <c r="H534" s="1">
        <f>'WHL Raw'!R534</f>
        <v>9.94</v>
      </c>
      <c r="I534" s="1">
        <f>'WHL Raw'!Q534</f>
        <v>39.75</v>
      </c>
      <c r="J534">
        <f>'WHL Raw'!AD534</f>
        <v>1</v>
      </c>
      <c r="K534">
        <f>'WHL Raw'!AE534</f>
        <v>2</v>
      </c>
      <c r="L534" s="1">
        <f t="shared" si="36"/>
        <v>1.5094339622641511</v>
      </c>
      <c r="M534" s="1">
        <f t="shared" si="37"/>
        <v>3.0188679245283021</v>
      </c>
      <c r="V534">
        <f>'WHL Raw'!J534</f>
        <v>1</v>
      </c>
      <c r="W534" s="1">
        <f t="shared" si="38"/>
        <v>1.5094339622641511</v>
      </c>
      <c r="AG534">
        <f>'WHL Raw'!X534</f>
        <v>13.94</v>
      </c>
      <c r="AH534">
        <f>'WHL Raw'!Y534</f>
        <v>14.77</v>
      </c>
      <c r="AI534">
        <f>'WHL Raw'!Z534</f>
        <v>54.07</v>
      </c>
      <c r="AJ534">
        <f>'WHL Raw'!AA534</f>
        <v>51.87</v>
      </c>
    </row>
    <row r="535" spans="1:36" x14ac:dyDescent="0.2">
      <c r="A535" t="str">
        <f>'WHL Raw'!B535</f>
        <v>Sean Montgomery</v>
      </c>
      <c r="B535" t="s">
        <v>1750</v>
      </c>
      <c r="C535" t="str">
        <f>'WHL Raw'!C535</f>
        <v>C</v>
      </c>
      <c r="D535" t="str">
        <f t="shared" si="35"/>
        <v>F</v>
      </c>
      <c r="E535" t="str">
        <f>IF(ISNUMBER(SEARCH("/",'WHL Raw'!D535))=TRUE,"Multiple",'WHL Raw'!D535)</f>
        <v>PA</v>
      </c>
      <c r="F535" s="2">
        <f ca="1">ROUNDDOWN('WHL Raw'!E535+((TODAY()-42993)/365),0)</f>
        <v>20</v>
      </c>
      <c r="G535">
        <f>'WHL Raw'!F535</f>
        <v>72</v>
      </c>
      <c r="H535" s="1">
        <f>'WHL Raw'!R535</f>
        <v>12.54</v>
      </c>
      <c r="I535" s="1">
        <f>'WHL Raw'!Q535</f>
        <v>902.58</v>
      </c>
      <c r="J535">
        <f>'WHL Raw'!AD535</f>
        <v>44</v>
      </c>
      <c r="K535">
        <f>'WHL Raw'!AE535</f>
        <v>43</v>
      </c>
      <c r="L535" s="1">
        <f t="shared" si="36"/>
        <v>2.9249484810210729</v>
      </c>
      <c r="M535" s="1">
        <f t="shared" si="37"/>
        <v>2.8584723791796849</v>
      </c>
      <c r="V535">
        <f>'WHL Raw'!J535</f>
        <v>22</v>
      </c>
      <c r="W535" s="1">
        <f t="shared" si="38"/>
        <v>1.4624742405105364</v>
      </c>
      <c r="AG535">
        <f>'WHL Raw'!X535</f>
        <v>14.12</v>
      </c>
      <c r="AH535">
        <f>'WHL Raw'!Y535</f>
        <v>13.75</v>
      </c>
      <c r="AI535">
        <f>'WHL Raw'!Z535</f>
        <v>48.52</v>
      </c>
      <c r="AJ535">
        <f>'WHL Raw'!AA535</f>
        <v>50.13</v>
      </c>
    </row>
    <row r="536" spans="1:36" x14ac:dyDescent="0.2">
      <c r="A536" t="str">
        <f>'WHL Raw'!B536</f>
        <v>Sean Richards</v>
      </c>
      <c r="B536" t="s">
        <v>1750</v>
      </c>
      <c r="C536" t="str">
        <f>'WHL Raw'!C536</f>
        <v>LW</v>
      </c>
      <c r="D536" t="str">
        <f t="shared" ref="D536:D596" si="39">IF(C536="D",C536,"F")</f>
        <v>F</v>
      </c>
      <c r="E536" t="str">
        <f>IF(ISNUMBER(SEARCH("/",'WHL Raw'!D536))=TRUE,"Multiple",'WHL Raw'!D536)</f>
        <v>EVT</v>
      </c>
      <c r="F536" s="2">
        <f ca="1">ROUNDDOWN('WHL Raw'!E536+((TODAY()-42993)/365),0)</f>
        <v>19</v>
      </c>
      <c r="G536">
        <f>'WHL Raw'!F536</f>
        <v>64</v>
      </c>
      <c r="H536" s="1">
        <f>'WHL Raw'!R536</f>
        <v>15.69</v>
      </c>
      <c r="I536" s="1">
        <f>'WHL Raw'!Q536</f>
        <v>1003.94</v>
      </c>
      <c r="J536">
        <f>'WHL Raw'!AD536</f>
        <v>50</v>
      </c>
      <c r="K536">
        <f>'WHL Raw'!AE536</f>
        <v>44</v>
      </c>
      <c r="L536" s="1">
        <f t="shared" ref="L536:L596" si="40">J536/I536*60</f>
        <v>2.988226388031157</v>
      </c>
      <c r="M536" s="1">
        <f t="shared" ref="M536:M596" si="41">K536/I536*60</f>
        <v>2.6296392214674182</v>
      </c>
      <c r="V536">
        <f>'WHL Raw'!J536</f>
        <v>33</v>
      </c>
      <c r="W536" s="1">
        <f t="shared" si="38"/>
        <v>1.9722294161005636</v>
      </c>
      <c r="AG536">
        <f>'WHL Raw'!X536</f>
        <v>14.56</v>
      </c>
      <c r="AH536">
        <f>'WHL Raw'!Y536</f>
        <v>13.9</v>
      </c>
      <c r="AI536">
        <f>'WHL Raw'!Z536</f>
        <v>56.37</v>
      </c>
      <c r="AJ536">
        <f>'WHL Raw'!AA536</f>
        <v>51.01</v>
      </c>
    </row>
    <row r="537" spans="1:36" x14ac:dyDescent="0.2">
      <c r="A537" t="str">
        <f>'WHL Raw'!B537</f>
        <v>Sean Strange</v>
      </c>
      <c r="B537" t="s">
        <v>1750</v>
      </c>
      <c r="C537" t="str">
        <f>'WHL Raw'!C537</f>
        <v>D</v>
      </c>
      <c r="D537" t="str">
        <f t="shared" si="39"/>
        <v>D</v>
      </c>
      <c r="E537" t="str">
        <f>IF(ISNUMBER(SEARCH("/",'WHL Raw'!D537))=TRUE,"Multiple",'WHL Raw'!D537)</f>
        <v>KAM</v>
      </c>
      <c r="F537" s="2">
        <f ca="1">ROUNDDOWN('WHL Raw'!E537+((TODAY()-42993)/365),0)</f>
        <v>18</v>
      </c>
      <c r="G537">
        <f>'WHL Raw'!F537</f>
        <v>52</v>
      </c>
      <c r="H537" s="1">
        <f>'WHL Raw'!R537</f>
        <v>12.55</v>
      </c>
      <c r="I537" s="1">
        <f>'WHL Raw'!Q537</f>
        <v>652.75</v>
      </c>
      <c r="J537">
        <f>'WHL Raw'!AD537</f>
        <v>30</v>
      </c>
      <c r="K537">
        <f>'WHL Raw'!AE537</f>
        <v>22</v>
      </c>
      <c r="L537" s="1">
        <f t="shared" si="40"/>
        <v>2.7575641516660285</v>
      </c>
      <c r="M537" s="1">
        <f t="shared" si="41"/>
        <v>2.0222137112217538</v>
      </c>
      <c r="V537">
        <f>'WHL Raw'!J537</f>
        <v>5</v>
      </c>
      <c r="W537" s="1">
        <f t="shared" si="38"/>
        <v>0.4595940252776714</v>
      </c>
      <c r="AG537">
        <f>'WHL Raw'!X537</f>
        <v>13.03</v>
      </c>
      <c r="AH537">
        <f>'WHL Raw'!Y537</f>
        <v>13.12</v>
      </c>
      <c r="AI537">
        <f>'WHL Raw'!Z537</f>
        <v>49.98</v>
      </c>
      <c r="AJ537">
        <f>'WHL Raw'!AA537</f>
        <v>47.3</v>
      </c>
    </row>
    <row r="538" spans="1:36" x14ac:dyDescent="0.2">
      <c r="A538" t="str">
        <f>'WHL Raw'!B538</f>
        <v>Sebastian Streu</v>
      </c>
      <c r="B538" t="s">
        <v>1750</v>
      </c>
      <c r="C538" t="str">
        <f>'WHL Raw'!C538</f>
        <v>LW</v>
      </c>
      <c r="D538" t="str">
        <f t="shared" si="39"/>
        <v>F</v>
      </c>
      <c r="E538" t="str">
        <f>IF(ISNUMBER(SEARCH("/",'WHL Raw'!D538))=TRUE,"Multiple",'WHL Raw'!D538)</f>
        <v>KTN</v>
      </c>
      <c r="F538" s="2">
        <f ca="1">ROUNDDOWN('WHL Raw'!E538+((TODAY()-42993)/365),0)</f>
        <v>18</v>
      </c>
      <c r="G538">
        <f>'WHL Raw'!F538</f>
        <v>54</v>
      </c>
      <c r="H538" s="1">
        <f>'WHL Raw'!R538</f>
        <v>11.2</v>
      </c>
      <c r="I538" s="1">
        <f>'WHL Raw'!Q538</f>
        <v>604.74</v>
      </c>
      <c r="J538">
        <f>'WHL Raw'!AD538</f>
        <v>17</v>
      </c>
      <c r="K538">
        <f>'WHL Raw'!AE538</f>
        <v>35</v>
      </c>
      <c r="L538" s="1">
        <f t="shared" si="40"/>
        <v>1.6866752654033137</v>
      </c>
      <c r="M538" s="1">
        <f t="shared" si="41"/>
        <v>3.4725667228891757</v>
      </c>
      <c r="V538">
        <f>'WHL Raw'!J538</f>
        <v>10</v>
      </c>
      <c r="W538" s="1">
        <f t="shared" si="38"/>
        <v>0.99216192082547883</v>
      </c>
      <c r="AG538">
        <f>'WHL Raw'!X538</f>
        <v>13.77</v>
      </c>
      <c r="AH538">
        <f>'WHL Raw'!Y538</f>
        <v>13.7</v>
      </c>
      <c r="AI538">
        <f>'WHL Raw'!Z538</f>
        <v>43.09</v>
      </c>
      <c r="AJ538">
        <f>'WHL Raw'!AA538</f>
        <v>51.1</v>
      </c>
    </row>
    <row r="539" spans="1:36" x14ac:dyDescent="0.2">
      <c r="A539" t="str">
        <f>'WHL Raw'!B539</f>
        <v>Sergei Sapego</v>
      </c>
      <c r="B539" t="s">
        <v>1750</v>
      </c>
      <c r="C539" t="str">
        <f>'WHL Raw'!C539</f>
        <v>D</v>
      </c>
      <c r="D539" t="str">
        <f t="shared" si="39"/>
        <v>D</v>
      </c>
      <c r="E539" t="str">
        <f>IF(ISNUMBER(SEARCH("/",'WHL Raw'!D539))=TRUE,"Multiple",'WHL Raw'!D539)</f>
        <v>Multiple</v>
      </c>
      <c r="F539" s="2">
        <f ca="1">ROUNDDOWN('WHL Raw'!E539+((TODAY()-42993)/365),0)</f>
        <v>18</v>
      </c>
      <c r="G539">
        <f>'WHL Raw'!F539</f>
        <v>44</v>
      </c>
      <c r="H539" s="1">
        <f>'WHL Raw'!R539</f>
        <v>11.95</v>
      </c>
      <c r="I539" s="1">
        <f>'WHL Raw'!Q539</f>
        <v>525.91999999999996</v>
      </c>
      <c r="J539">
        <f>'WHL Raw'!AD539</f>
        <v>27</v>
      </c>
      <c r="K539">
        <f>'WHL Raw'!AE539</f>
        <v>20</v>
      </c>
      <c r="L539" s="1">
        <f t="shared" si="40"/>
        <v>3.0803163979312447</v>
      </c>
      <c r="M539" s="1">
        <f t="shared" si="41"/>
        <v>2.2817158503194404</v>
      </c>
      <c r="V539">
        <f>'WHL Raw'!J539</f>
        <v>9</v>
      </c>
      <c r="W539" s="1">
        <f t="shared" si="38"/>
        <v>1.026772132643748</v>
      </c>
      <c r="AG539">
        <f>'WHL Raw'!X539</f>
        <v>13.25</v>
      </c>
      <c r="AH539">
        <f>'WHL Raw'!Y539</f>
        <v>13.03</v>
      </c>
      <c r="AI539">
        <f>'WHL Raw'!Z539</f>
        <v>47.99</v>
      </c>
      <c r="AJ539">
        <f>'WHL Raw'!AA539</f>
        <v>50.57</v>
      </c>
    </row>
    <row r="540" spans="1:36" x14ac:dyDescent="0.2">
      <c r="A540" t="str">
        <f>'WHL Raw'!B540</f>
        <v>Seth Bafaro</v>
      </c>
      <c r="B540" t="s">
        <v>1750</v>
      </c>
      <c r="C540" t="str">
        <f>'WHL Raw'!C540</f>
        <v>D</v>
      </c>
      <c r="D540" t="str">
        <f t="shared" si="39"/>
        <v>D</v>
      </c>
      <c r="E540" t="str">
        <f>IF(ISNUMBER(SEARCH("/",'WHL Raw'!D540))=TRUE,"Multiple",'WHL Raw'!D540)</f>
        <v>SAS</v>
      </c>
      <c r="F540" s="2">
        <f ca="1">ROUNDDOWN('WHL Raw'!E540+((TODAY()-42993)/365),0)</f>
        <v>17</v>
      </c>
      <c r="G540">
        <f>'WHL Raw'!F540</f>
        <v>58</v>
      </c>
      <c r="H540" s="1">
        <f>'WHL Raw'!R540</f>
        <v>11.61</v>
      </c>
      <c r="I540" s="1">
        <f>'WHL Raw'!Q540</f>
        <v>673.55</v>
      </c>
      <c r="J540">
        <f>'WHL Raw'!AD540</f>
        <v>33</v>
      </c>
      <c r="K540">
        <f>'WHL Raw'!AE540</f>
        <v>32</v>
      </c>
      <c r="L540" s="1">
        <f t="shared" si="40"/>
        <v>2.9396481330265014</v>
      </c>
      <c r="M540" s="1">
        <f t="shared" si="41"/>
        <v>2.8505678865711528</v>
      </c>
      <c r="V540">
        <f>'WHL Raw'!J540</f>
        <v>6</v>
      </c>
      <c r="W540" s="1">
        <f t="shared" si="38"/>
        <v>0.53448147873209118</v>
      </c>
      <c r="AG540">
        <f>'WHL Raw'!X540</f>
        <v>13.05</v>
      </c>
      <c r="AH540">
        <f>'WHL Raw'!Y540</f>
        <v>13.04</v>
      </c>
      <c r="AI540">
        <f>'WHL Raw'!Z540</f>
        <v>47.06</v>
      </c>
      <c r="AJ540">
        <f>'WHL Raw'!AA540</f>
        <v>48.33</v>
      </c>
    </row>
    <row r="541" spans="1:36" x14ac:dyDescent="0.2">
      <c r="A541" t="str">
        <f>'WHL Raw'!B541</f>
        <v>Seth Jarvis</v>
      </c>
      <c r="B541" t="s">
        <v>1750</v>
      </c>
      <c r="C541" t="str">
        <f>'WHL Raw'!C541</f>
        <v>C</v>
      </c>
      <c r="D541" t="str">
        <f t="shared" si="39"/>
        <v>F</v>
      </c>
      <c r="E541" t="str">
        <f>IF(ISNUMBER(SEARCH("/",'WHL Raw'!D541))=TRUE,"Multiple",'WHL Raw'!D541)</f>
        <v>POR</v>
      </c>
      <c r="F541" s="2">
        <f ca="1">ROUNDDOWN('WHL Raw'!E541+((TODAY()-42993)/365),0)</f>
        <v>16</v>
      </c>
      <c r="G541">
        <f>'WHL Raw'!F541</f>
        <v>11</v>
      </c>
      <c r="H541" s="1">
        <f>'WHL Raw'!R541</f>
        <v>10.81</v>
      </c>
      <c r="I541" s="1">
        <f>'WHL Raw'!Q541</f>
        <v>118.94</v>
      </c>
      <c r="J541">
        <f>'WHL Raw'!AD541</f>
        <v>2</v>
      </c>
      <c r="K541">
        <f>'WHL Raw'!AE541</f>
        <v>6</v>
      </c>
      <c r="L541" s="1">
        <f t="shared" si="40"/>
        <v>1.0089120564990752</v>
      </c>
      <c r="M541" s="1">
        <f t="shared" si="41"/>
        <v>3.0267361694972252</v>
      </c>
      <c r="V541">
        <f>'WHL Raw'!J541</f>
        <v>1</v>
      </c>
      <c r="W541" s="1">
        <f t="shared" si="38"/>
        <v>0.50445602824953761</v>
      </c>
      <c r="AG541">
        <f>'WHL Raw'!X541</f>
        <v>12.93</v>
      </c>
      <c r="AH541">
        <f>'WHL Raw'!Y541</f>
        <v>13.21</v>
      </c>
      <c r="AI541">
        <f>'WHL Raw'!Z541</f>
        <v>49.77</v>
      </c>
      <c r="AJ541">
        <f>'WHL Raw'!AA541</f>
        <v>48.46</v>
      </c>
    </row>
    <row r="542" spans="1:36" x14ac:dyDescent="0.2">
      <c r="A542" t="str">
        <f>'WHL Raw'!B542</f>
        <v>Shane Collins</v>
      </c>
      <c r="B542" t="s">
        <v>1750</v>
      </c>
      <c r="C542" t="str">
        <f>'WHL Raw'!C542</f>
        <v>D</v>
      </c>
      <c r="D542" t="str">
        <f t="shared" si="39"/>
        <v>D</v>
      </c>
      <c r="E542" t="str">
        <f>IF(ISNUMBER(SEARCH("/",'WHL Raw'!D542))=TRUE,"Multiple",'WHL Raw'!D542)</f>
        <v>PG</v>
      </c>
      <c r="F542" s="2">
        <f ca="1">ROUNDDOWN('WHL Raw'!E542+((TODAY()-42993)/365),0)</f>
        <v>21</v>
      </c>
      <c r="G542">
        <f>'WHL Raw'!F542</f>
        <v>4</v>
      </c>
      <c r="H542" s="1">
        <f>'WHL Raw'!R542</f>
        <v>15.96</v>
      </c>
      <c r="I542" s="1">
        <f>'WHL Raw'!Q542</f>
        <v>63.86</v>
      </c>
      <c r="J542">
        <f>'WHL Raw'!AD542</f>
        <v>1</v>
      </c>
      <c r="K542">
        <f>'WHL Raw'!AE542</f>
        <v>4</v>
      </c>
      <c r="L542" s="1">
        <f t="shared" si="40"/>
        <v>0.93955527716880682</v>
      </c>
      <c r="M542" s="1">
        <f t="shared" si="41"/>
        <v>3.7582211086752273</v>
      </c>
      <c r="V542">
        <f>'WHL Raw'!J542</f>
        <v>0</v>
      </c>
      <c r="W542" s="1">
        <f t="shared" si="38"/>
        <v>0</v>
      </c>
      <c r="AG542">
        <f>'WHL Raw'!X542</f>
        <v>12.63</v>
      </c>
      <c r="AH542">
        <f>'WHL Raw'!Y542</f>
        <v>14.28</v>
      </c>
      <c r="AI542">
        <f>'WHL Raw'!Z542</f>
        <v>46.76</v>
      </c>
      <c r="AJ542">
        <f>'WHL Raw'!AA542</f>
        <v>51.4</v>
      </c>
    </row>
    <row r="543" spans="1:36" x14ac:dyDescent="0.2">
      <c r="A543" t="str">
        <f>'WHL Raw'!B543</f>
        <v>Shawn Harke</v>
      </c>
      <c r="B543" t="s">
        <v>1750</v>
      </c>
      <c r="C543" t="str">
        <f>'WHL Raw'!C543</f>
        <v>C</v>
      </c>
      <c r="D543" t="str">
        <f t="shared" si="39"/>
        <v>F</v>
      </c>
      <c r="E543" t="str">
        <f>IF(ISNUMBER(SEARCH("/",'WHL Raw'!D543))=TRUE,"Multiple",'WHL Raw'!D543)</f>
        <v>LET</v>
      </c>
      <c r="F543" s="2">
        <f ca="1">ROUNDDOWN('WHL Raw'!E543+((TODAY()-42993)/365),0)</f>
        <v>18</v>
      </c>
      <c r="G543">
        <f>'WHL Raw'!F543</f>
        <v>26</v>
      </c>
      <c r="H543" s="1">
        <f>'WHL Raw'!R543</f>
        <v>7.54</v>
      </c>
      <c r="I543" s="1">
        <f>'WHL Raw'!Q543</f>
        <v>196.05</v>
      </c>
      <c r="J543">
        <f>'WHL Raw'!AD543</f>
        <v>3</v>
      </c>
      <c r="K543">
        <f>'WHL Raw'!AE543</f>
        <v>7</v>
      </c>
      <c r="L543" s="1">
        <f t="shared" si="40"/>
        <v>0.91813312930374891</v>
      </c>
      <c r="M543" s="1">
        <f t="shared" si="41"/>
        <v>2.1423106350420809</v>
      </c>
      <c r="V543">
        <f>'WHL Raw'!J543</f>
        <v>1</v>
      </c>
      <c r="W543" s="1">
        <f t="shared" si="38"/>
        <v>0.30604437643458299</v>
      </c>
      <c r="AG543">
        <f>'WHL Raw'!X543</f>
        <v>12.16</v>
      </c>
      <c r="AH543">
        <f>'WHL Raw'!Y543</f>
        <v>13.15</v>
      </c>
      <c r="AI543">
        <f>'WHL Raw'!Z543</f>
        <v>42.88</v>
      </c>
      <c r="AJ543">
        <f>'WHL Raw'!AA543</f>
        <v>43.62</v>
      </c>
    </row>
    <row r="544" spans="1:36" x14ac:dyDescent="0.2">
      <c r="A544" t="str">
        <f>'WHL Raw'!B544</f>
        <v>Skyler McKenzie</v>
      </c>
      <c r="B544" t="s">
        <v>1750</v>
      </c>
      <c r="C544" t="str">
        <f>'WHL Raw'!C544</f>
        <v>LW</v>
      </c>
      <c r="D544" t="str">
        <f t="shared" si="39"/>
        <v>F</v>
      </c>
      <c r="E544" t="str">
        <f>IF(ISNUMBER(SEARCH("/",'WHL Raw'!D544))=TRUE,"Multiple",'WHL Raw'!D544)</f>
        <v>POR</v>
      </c>
      <c r="F544" s="2">
        <f ca="1">ROUNDDOWN('WHL Raw'!E544+((TODAY()-42993)/365),0)</f>
        <v>20</v>
      </c>
      <c r="G544">
        <f>'WHL Raw'!F544</f>
        <v>72</v>
      </c>
      <c r="H544" s="1">
        <f>'WHL Raw'!R544</f>
        <v>15.05</v>
      </c>
      <c r="I544" s="1">
        <f>'WHL Raw'!Q544</f>
        <v>1083.43</v>
      </c>
      <c r="J544">
        <f>'WHL Raw'!AD544</f>
        <v>69</v>
      </c>
      <c r="K544">
        <f>'WHL Raw'!AE544</f>
        <v>40</v>
      </c>
      <c r="L544" s="1">
        <f t="shared" si="40"/>
        <v>3.8211974931467649</v>
      </c>
      <c r="M544" s="1">
        <f t="shared" si="41"/>
        <v>2.2151869525488492</v>
      </c>
      <c r="V544">
        <f>'WHL Raw'!J544</f>
        <v>45</v>
      </c>
      <c r="W544" s="1">
        <f t="shared" si="38"/>
        <v>2.4920853216174557</v>
      </c>
      <c r="AG544">
        <f>'WHL Raw'!X544</f>
        <v>14.58</v>
      </c>
      <c r="AH544">
        <f>'WHL Raw'!Y544</f>
        <v>14.35</v>
      </c>
      <c r="AI544">
        <f>'WHL Raw'!Z544</f>
        <v>60.82</v>
      </c>
      <c r="AJ544">
        <f>'WHL Raw'!AA544</f>
        <v>52.49</v>
      </c>
    </row>
    <row r="545" spans="1:36" x14ac:dyDescent="0.2">
      <c r="A545" t="str">
        <f>'WHL Raw'!B545</f>
        <v>Spencer Bast</v>
      </c>
      <c r="B545" t="s">
        <v>1750</v>
      </c>
      <c r="C545" t="str">
        <f>'WHL Raw'!C545</f>
        <v>RW</v>
      </c>
      <c r="D545" t="str">
        <f t="shared" si="39"/>
        <v>F</v>
      </c>
      <c r="E545" t="str">
        <f>IF(ISNUMBER(SEARCH("/",'WHL Raw'!D545))=TRUE,"Multiple",'WHL Raw'!D545)</f>
        <v>MJ</v>
      </c>
      <c r="F545" s="2">
        <f ca="1">ROUNDDOWN('WHL Raw'!E545+((TODAY()-42993)/365),0)</f>
        <v>21</v>
      </c>
      <c r="G545">
        <f>'WHL Raw'!F545</f>
        <v>1</v>
      </c>
      <c r="H545" s="1">
        <f>'WHL Raw'!R545</f>
        <v>0</v>
      </c>
      <c r="I545" s="1">
        <f>'WHL Raw'!Q545</f>
        <v>0</v>
      </c>
      <c r="J545">
        <f>'WHL Raw'!AD545</f>
        <v>0</v>
      </c>
      <c r="K545">
        <f>'WHL Raw'!AE545</f>
        <v>0</v>
      </c>
      <c r="L545" s="1" t="e">
        <f t="shared" si="40"/>
        <v>#DIV/0!</v>
      </c>
      <c r="M545" s="1" t="e">
        <f t="shared" si="41"/>
        <v>#DIV/0!</v>
      </c>
      <c r="V545">
        <f>'WHL Raw'!J545</f>
        <v>0</v>
      </c>
      <c r="W545" s="1" t="e">
        <f t="shared" si="38"/>
        <v>#DIV/0!</v>
      </c>
      <c r="AG545">
        <f>'WHL Raw'!X545</f>
        <v>0</v>
      </c>
      <c r="AH545">
        <f>'WHL Raw'!Y545</f>
        <v>0</v>
      </c>
      <c r="AI545">
        <f>'WHL Raw'!Z545</f>
        <v>0</v>
      </c>
      <c r="AJ545">
        <f>'WHL Raw'!AA545</f>
        <v>0</v>
      </c>
    </row>
    <row r="546" spans="1:36" x14ac:dyDescent="0.2">
      <c r="A546" t="str">
        <f>'WHL Raw'!B546</f>
        <v>Spencer Gerth</v>
      </c>
      <c r="B546" t="s">
        <v>1750</v>
      </c>
      <c r="C546" t="str">
        <f>'WHL Raw'!C546</f>
        <v>RW</v>
      </c>
      <c r="D546" t="str">
        <f t="shared" si="39"/>
        <v>F</v>
      </c>
      <c r="E546" t="str">
        <f>IF(ISNUMBER(SEARCH("/",'WHL Raw'!D546))=TRUE,"Multiple",'WHL Raw'!D546)</f>
        <v>Multiple</v>
      </c>
      <c r="F546" s="2">
        <f ca="1">ROUNDDOWN('WHL Raw'!E546+((TODAY()-42993)/365),0)</f>
        <v>20</v>
      </c>
      <c r="G546">
        <f>'WHL Raw'!F546</f>
        <v>70</v>
      </c>
      <c r="H546" s="1">
        <f>'WHL Raw'!R546</f>
        <v>7.92</v>
      </c>
      <c r="I546" s="1">
        <f>'WHL Raw'!Q546</f>
        <v>554.55999999999995</v>
      </c>
      <c r="J546">
        <f>'WHL Raw'!AD546</f>
        <v>18</v>
      </c>
      <c r="K546">
        <f>'WHL Raw'!AE546</f>
        <v>15</v>
      </c>
      <c r="L546" s="1">
        <f t="shared" si="40"/>
        <v>1.9474899019042125</v>
      </c>
      <c r="M546" s="1">
        <f t="shared" si="41"/>
        <v>1.6229082515868438</v>
      </c>
      <c r="V546">
        <f>'WHL Raw'!J546</f>
        <v>7</v>
      </c>
      <c r="W546" s="1">
        <f t="shared" si="38"/>
        <v>0.75735718407386043</v>
      </c>
      <c r="AG546">
        <f>'WHL Raw'!X546</f>
        <v>12.79</v>
      </c>
      <c r="AH546">
        <f>'WHL Raw'!Y546</f>
        <v>13.31</v>
      </c>
      <c r="AI546">
        <f>'WHL Raw'!Z546</f>
        <v>52.58</v>
      </c>
      <c r="AJ546">
        <f>'WHL Raw'!AA546</f>
        <v>48.48</v>
      </c>
    </row>
    <row r="547" spans="1:36" x14ac:dyDescent="0.2">
      <c r="A547" t="str">
        <f>'WHL Raw'!B547</f>
        <v>Spencer Moe</v>
      </c>
      <c r="B547" t="s">
        <v>1750</v>
      </c>
      <c r="C547" t="str">
        <f>'WHL Raw'!C547</f>
        <v>C</v>
      </c>
      <c r="D547" t="str">
        <f t="shared" si="39"/>
        <v>F</v>
      </c>
      <c r="E547" t="str">
        <f>IF(ISNUMBER(SEARCH("/",'WHL Raw'!D547))=TRUE,"Multiple",'WHL Raw'!D547)</f>
        <v>PA</v>
      </c>
      <c r="F547" s="2">
        <f ca="1">ROUNDDOWN('WHL Raw'!E547+((TODAY()-42993)/365),0)</f>
        <v>18</v>
      </c>
      <c r="G547">
        <f>'WHL Raw'!F547</f>
        <v>72</v>
      </c>
      <c r="H547" s="1">
        <f>'WHL Raw'!R547</f>
        <v>10.6</v>
      </c>
      <c r="I547" s="1">
        <f>'WHL Raw'!Q547</f>
        <v>763.49</v>
      </c>
      <c r="J547">
        <f>'WHL Raw'!AD547</f>
        <v>30</v>
      </c>
      <c r="K547">
        <f>'WHL Raw'!AE547</f>
        <v>35</v>
      </c>
      <c r="L547" s="1">
        <f t="shared" si="40"/>
        <v>2.3575947294660047</v>
      </c>
      <c r="M547" s="1">
        <f t="shared" si="41"/>
        <v>2.7505271843770056</v>
      </c>
      <c r="V547">
        <f>'WHL Raw'!J547</f>
        <v>17</v>
      </c>
      <c r="W547" s="1">
        <f t="shared" si="38"/>
        <v>1.3359703466974027</v>
      </c>
      <c r="AG547">
        <f>'WHL Raw'!X547</f>
        <v>13.07</v>
      </c>
      <c r="AH547">
        <f>'WHL Raw'!Y547</f>
        <v>13.12</v>
      </c>
      <c r="AI547">
        <f>'WHL Raw'!Z547</f>
        <v>46.87</v>
      </c>
      <c r="AJ547">
        <f>'WHL Raw'!AA547</f>
        <v>48.87</v>
      </c>
    </row>
    <row r="548" spans="1:36" x14ac:dyDescent="0.2">
      <c r="A548" t="str">
        <f>'WHL Raw'!B548</f>
        <v>Stelio Mattheos</v>
      </c>
      <c r="B548" t="s">
        <v>1750</v>
      </c>
      <c r="C548" t="str">
        <f>'WHL Raw'!C548</f>
        <v>C</v>
      </c>
      <c r="D548" t="str">
        <f t="shared" si="39"/>
        <v>F</v>
      </c>
      <c r="E548" t="str">
        <f>IF(ISNUMBER(SEARCH("/",'WHL Raw'!D548))=TRUE,"Multiple",'WHL Raw'!D548)</f>
        <v>BDN</v>
      </c>
      <c r="F548" s="2">
        <f ca="1">ROUNDDOWN('WHL Raw'!E548+((TODAY()-42993)/365),0)</f>
        <v>18</v>
      </c>
      <c r="G548">
        <f>'WHL Raw'!F548</f>
        <v>68</v>
      </c>
      <c r="H548" s="1">
        <f>'WHL Raw'!R548</f>
        <v>15.03</v>
      </c>
      <c r="I548" s="1">
        <f>'WHL Raw'!Q548</f>
        <v>1022.09</v>
      </c>
      <c r="J548">
        <f>'WHL Raw'!AD548</f>
        <v>55</v>
      </c>
      <c r="K548">
        <f>'WHL Raw'!AE548</f>
        <v>52</v>
      </c>
      <c r="L548" s="1">
        <f t="shared" si="40"/>
        <v>3.2286784921093052</v>
      </c>
      <c r="M548" s="1">
        <f t="shared" si="41"/>
        <v>3.0525687561760702</v>
      </c>
      <c r="V548">
        <f>'WHL Raw'!J548</f>
        <v>38</v>
      </c>
      <c r="W548" s="1">
        <f t="shared" si="38"/>
        <v>2.2307233218209745</v>
      </c>
      <c r="AG548">
        <f>'WHL Raw'!X548</f>
        <v>14.05</v>
      </c>
      <c r="AH548">
        <f>'WHL Raw'!Y548</f>
        <v>13.95</v>
      </c>
      <c r="AI548">
        <f>'WHL Raw'!Z548</f>
        <v>51.32</v>
      </c>
      <c r="AJ548">
        <f>'WHL Raw'!AA548</f>
        <v>51.41</v>
      </c>
    </row>
    <row r="549" spans="1:36" x14ac:dyDescent="0.2">
      <c r="A549" t="str">
        <f>'WHL Raw'!B549</f>
        <v>Tanner Brown</v>
      </c>
      <c r="B549" t="s">
        <v>1750</v>
      </c>
      <c r="C549" t="str">
        <f>'WHL Raw'!C549</f>
        <v>D</v>
      </c>
      <c r="D549" t="str">
        <f t="shared" si="39"/>
        <v>D</v>
      </c>
      <c r="E549" t="str">
        <f>IF(ISNUMBER(SEARCH("/",'WHL Raw'!D549))=TRUE,"Multiple",'WHL Raw'!D549)</f>
        <v>VAN</v>
      </c>
      <c r="F549" s="2">
        <f ca="1">ROUNDDOWN('WHL Raw'!E549+((TODAY()-42993)/365),0)</f>
        <v>15</v>
      </c>
      <c r="G549">
        <f>'WHL Raw'!F549</f>
        <v>6</v>
      </c>
      <c r="H549" s="1">
        <f>'WHL Raw'!R549</f>
        <v>10.09</v>
      </c>
      <c r="I549" s="1">
        <f>'WHL Raw'!Q549</f>
        <v>60.54</v>
      </c>
      <c r="J549">
        <f>'WHL Raw'!AD549</f>
        <v>2</v>
      </c>
      <c r="K549">
        <f>'WHL Raw'!AE549</f>
        <v>3</v>
      </c>
      <c r="L549" s="1">
        <f t="shared" si="40"/>
        <v>1.9821605550049555</v>
      </c>
      <c r="M549" s="1">
        <f t="shared" si="41"/>
        <v>2.9732408325074329</v>
      </c>
      <c r="V549">
        <f>'WHL Raw'!J549</f>
        <v>0</v>
      </c>
      <c r="W549" s="1">
        <f t="shared" si="38"/>
        <v>0</v>
      </c>
      <c r="AG549">
        <f>'WHL Raw'!X549</f>
        <v>12.96</v>
      </c>
      <c r="AH549">
        <f>'WHL Raw'!Y549</f>
        <v>12.44</v>
      </c>
      <c r="AI549">
        <f>'WHL Raw'!Z549</f>
        <v>49.33</v>
      </c>
      <c r="AJ549">
        <f>'WHL Raw'!AA549</f>
        <v>48.08</v>
      </c>
    </row>
    <row r="550" spans="1:36" x14ac:dyDescent="0.2">
      <c r="A550" t="str">
        <f>'WHL Raw'!B550</f>
        <v>Tanner Jeannot</v>
      </c>
      <c r="B550" t="s">
        <v>1750</v>
      </c>
      <c r="C550" t="str">
        <f>'WHL Raw'!C550</f>
        <v>LW</v>
      </c>
      <c r="D550" t="str">
        <f t="shared" si="39"/>
        <v>F</v>
      </c>
      <c r="E550" t="str">
        <f>IF(ISNUMBER(SEARCH("/",'WHL Raw'!D550))=TRUE,"Multiple",'WHL Raw'!D550)</f>
        <v>MJ</v>
      </c>
      <c r="F550" s="2">
        <f ca="1">ROUNDDOWN('WHL Raw'!E550+((TODAY()-42993)/365),0)</f>
        <v>20</v>
      </c>
      <c r="G550">
        <f>'WHL Raw'!F550</f>
        <v>72</v>
      </c>
      <c r="H550" s="1">
        <f>'WHL Raw'!R550</f>
        <v>14.86</v>
      </c>
      <c r="I550" s="1">
        <f>'WHL Raw'!Q550</f>
        <v>1069.82</v>
      </c>
      <c r="J550">
        <f>'WHL Raw'!AD550</f>
        <v>81</v>
      </c>
      <c r="K550">
        <f>'WHL Raw'!AE550</f>
        <v>40</v>
      </c>
      <c r="L550" s="1">
        <f t="shared" si="40"/>
        <v>4.5428202875250046</v>
      </c>
      <c r="M550" s="1">
        <f t="shared" si="41"/>
        <v>2.2433680432222243</v>
      </c>
      <c r="V550">
        <f>'WHL Raw'!J550</f>
        <v>49</v>
      </c>
      <c r="W550" s="1">
        <f t="shared" si="38"/>
        <v>2.7481258529472248</v>
      </c>
      <c r="AG550">
        <f>'WHL Raw'!X550</f>
        <v>15.48</v>
      </c>
      <c r="AH550">
        <f>'WHL Raw'!Y550</f>
        <v>14.17</v>
      </c>
      <c r="AI550">
        <f>'WHL Raw'!Z550</f>
        <v>61.63</v>
      </c>
      <c r="AJ550">
        <f>'WHL Raw'!AA550</f>
        <v>50.04</v>
      </c>
    </row>
    <row r="551" spans="1:36" x14ac:dyDescent="0.2">
      <c r="A551" t="str">
        <f>'WHL Raw'!B551</f>
        <v>Tanner Kaspick</v>
      </c>
      <c r="B551" t="s">
        <v>1750</v>
      </c>
      <c r="C551" t="str">
        <f>'WHL Raw'!C551</f>
        <v>C</v>
      </c>
      <c r="D551" t="str">
        <f t="shared" si="39"/>
        <v>F</v>
      </c>
      <c r="E551" t="str">
        <f>IF(ISNUMBER(SEARCH("/",'WHL Raw'!D551))=TRUE,"Multiple",'WHL Raw'!D551)</f>
        <v>Multiple</v>
      </c>
      <c r="F551" s="2">
        <f ca="1">ROUNDDOWN('WHL Raw'!E551+((TODAY()-42993)/365),0)</f>
        <v>20</v>
      </c>
      <c r="G551">
        <f>'WHL Raw'!F551</f>
        <v>60</v>
      </c>
      <c r="H551" s="1">
        <f>'WHL Raw'!R551</f>
        <v>13.29</v>
      </c>
      <c r="I551" s="1">
        <f>'WHL Raw'!Q551</f>
        <v>797.67</v>
      </c>
      <c r="J551">
        <f>'WHL Raw'!AD551</f>
        <v>49</v>
      </c>
      <c r="K551">
        <f>'WHL Raw'!AE551</f>
        <v>33</v>
      </c>
      <c r="L551" s="1">
        <f t="shared" si="40"/>
        <v>3.6857347023205085</v>
      </c>
      <c r="M551" s="1">
        <f t="shared" si="41"/>
        <v>2.4822294933995264</v>
      </c>
      <c r="V551">
        <f>'WHL Raw'!J551</f>
        <v>26</v>
      </c>
      <c r="W551" s="1">
        <f t="shared" si="38"/>
        <v>1.9556959644965963</v>
      </c>
      <c r="AG551">
        <f>'WHL Raw'!X551</f>
        <v>14.4</v>
      </c>
      <c r="AH551">
        <f>'WHL Raw'!Y551</f>
        <v>14.52</v>
      </c>
      <c r="AI551">
        <f>'WHL Raw'!Z551</f>
        <v>53.2</v>
      </c>
      <c r="AJ551">
        <f>'WHL Raw'!AA551</f>
        <v>51.3</v>
      </c>
    </row>
    <row r="552" spans="1:36" x14ac:dyDescent="0.2">
      <c r="A552" t="str">
        <f>'WHL Raw'!B552</f>
        <v>Tanner Mole</v>
      </c>
      <c r="B552" t="s">
        <v>1750</v>
      </c>
      <c r="C552" t="str">
        <f>'WHL Raw'!C552</f>
        <v>RW</v>
      </c>
      <c r="D552" t="str">
        <f t="shared" si="39"/>
        <v>F</v>
      </c>
      <c r="E552" t="str">
        <f>IF(ISNUMBER(SEARCH("/",'WHL Raw'!D552))=TRUE,"Multiple",'WHL Raw'!D552)</f>
        <v>SC</v>
      </c>
      <c r="F552" s="2">
        <f ca="1">ROUNDDOWN('WHL Raw'!E552+((TODAY()-42993)/365),0)</f>
        <v>19</v>
      </c>
      <c r="G552">
        <f>'WHL Raw'!F552</f>
        <v>3</v>
      </c>
      <c r="H552" s="1">
        <f>'WHL Raw'!R552</f>
        <v>0</v>
      </c>
      <c r="I552" s="1">
        <f>'WHL Raw'!Q552</f>
        <v>0</v>
      </c>
      <c r="J552">
        <f>'WHL Raw'!AD552</f>
        <v>0</v>
      </c>
      <c r="K552">
        <f>'WHL Raw'!AE552</f>
        <v>0</v>
      </c>
      <c r="L552" s="1" t="e">
        <f t="shared" si="40"/>
        <v>#DIV/0!</v>
      </c>
      <c r="M552" s="1" t="e">
        <f t="shared" si="41"/>
        <v>#DIV/0!</v>
      </c>
      <c r="V552">
        <f>'WHL Raw'!J552</f>
        <v>0</v>
      </c>
      <c r="W552" s="1" t="e">
        <f t="shared" si="38"/>
        <v>#DIV/0!</v>
      </c>
      <c r="AG552">
        <f>'WHL Raw'!X552</f>
        <v>0</v>
      </c>
      <c r="AH552">
        <f>'WHL Raw'!Y552</f>
        <v>0</v>
      </c>
      <c r="AI552">
        <f>'WHL Raw'!Z552</f>
        <v>0</v>
      </c>
      <c r="AJ552">
        <f>'WHL Raw'!AA552</f>
        <v>0</v>
      </c>
    </row>
    <row r="553" spans="1:36" x14ac:dyDescent="0.2">
      <c r="A553" t="str">
        <f>'WHL Raw'!B553</f>
        <v>Tanner Nagel</v>
      </c>
      <c r="B553" t="s">
        <v>1750</v>
      </c>
      <c r="C553" t="str">
        <f>'WHL Raw'!C553</f>
        <v>RW</v>
      </c>
      <c r="D553" t="str">
        <f t="shared" si="39"/>
        <v>F</v>
      </c>
      <c r="E553" t="str">
        <f>IF(ISNUMBER(SEARCH("/",'WHL Raw'!D553))=TRUE,"Multiple",'WHL Raw'!D553)</f>
        <v>Multiple</v>
      </c>
      <c r="F553" s="2">
        <f ca="1">ROUNDDOWN('WHL Raw'!E553+((TODAY()-42993)/365),0)</f>
        <v>20</v>
      </c>
      <c r="G553">
        <f>'WHL Raw'!F553</f>
        <v>57</v>
      </c>
      <c r="H553" s="1">
        <f>'WHL Raw'!R553</f>
        <v>9.3000000000000007</v>
      </c>
      <c r="I553" s="1">
        <f>'WHL Raw'!Q553</f>
        <v>529.84</v>
      </c>
      <c r="J553">
        <f>'WHL Raw'!AD553</f>
        <v>14</v>
      </c>
      <c r="K553">
        <f>'WHL Raw'!AE553</f>
        <v>22</v>
      </c>
      <c r="L553" s="1">
        <f t="shared" si="40"/>
        <v>1.5853842669485125</v>
      </c>
      <c r="M553" s="1">
        <f t="shared" si="41"/>
        <v>2.4913181337762342</v>
      </c>
      <c r="V553">
        <f>'WHL Raw'!J553</f>
        <v>5</v>
      </c>
      <c r="W553" s="1">
        <f t="shared" si="38"/>
        <v>0.56620866676732595</v>
      </c>
      <c r="AG553">
        <f>'WHL Raw'!X553</f>
        <v>13.84</v>
      </c>
      <c r="AH553">
        <f>'WHL Raw'!Y553</f>
        <v>13.5</v>
      </c>
      <c r="AI553">
        <f>'WHL Raw'!Z553</f>
        <v>50.81</v>
      </c>
      <c r="AJ553">
        <f>'WHL Raw'!AA553</f>
        <v>46.66</v>
      </c>
    </row>
    <row r="554" spans="1:36" x14ac:dyDescent="0.2">
      <c r="A554" t="str">
        <f>'WHL Raw'!B554</f>
        <v>Tanner Sidaway</v>
      </c>
      <c r="B554" t="s">
        <v>1750</v>
      </c>
      <c r="C554" t="str">
        <f>'WHL Raw'!C554</f>
        <v>RW</v>
      </c>
      <c r="D554" t="str">
        <f t="shared" si="39"/>
        <v>F</v>
      </c>
      <c r="E554" t="str">
        <f>IF(ISNUMBER(SEARCH("/",'WHL Raw'!D554))=TRUE,"Multiple",'WHL Raw'!D554)</f>
        <v>Multiple</v>
      </c>
      <c r="F554" s="2">
        <f ca="1">ROUNDDOWN('WHL Raw'!E554+((TODAY()-42993)/365),0)</f>
        <v>19</v>
      </c>
      <c r="G554">
        <f>'WHL Raw'!F554</f>
        <v>63</v>
      </c>
      <c r="H554" s="1">
        <f>'WHL Raw'!R554</f>
        <v>8.4600000000000009</v>
      </c>
      <c r="I554" s="1">
        <f>'WHL Raw'!Q554</f>
        <v>533.14</v>
      </c>
      <c r="J554">
        <f>'WHL Raw'!AD554</f>
        <v>15</v>
      </c>
      <c r="K554">
        <f>'WHL Raw'!AE554</f>
        <v>18</v>
      </c>
      <c r="L554" s="1">
        <f t="shared" si="40"/>
        <v>1.6881119405784597</v>
      </c>
      <c r="M554" s="1">
        <f t="shared" si="41"/>
        <v>2.0257343286941518</v>
      </c>
      <c r="V554">
        <f>'WHL Raw'!J554</f>
        <v>3</v>
      </c>
      <c r="W554" s="1">
        <f t="shared" si="38"/>
        <v>0.33762238811569195</v>
      </c>
      <c r="AG554">
        <f>'WHL Raw'!X554</f>
        <v>12.93</v>
      </c>
      <c r="AH554">
        <f>'WHL Raw'!Y554</f>
        <v>12.95</v>
      </c>
      <c r="AI554">
        <f>'WHL Raw'!Z554</f>
        <v>49.15</v>
      </c>
      <c r="AJ554">
        <f>'WHL Raw'!AA554</f>
        <v>49.64</v>
      </c>
    </row>
    <row r="555" spans="1:36" x14ac:dyDescent="0.2">
      <c r="A555" t="str">
        <f>'WHL Raw'!B555</f>
        <v>Tarun Fizer</v>
      </c>
      <c r="B555" t="s">
        <v>1750</v>
      </c>
      <c r="C555" t="str">
        <f>'WHL Raw'!C555</f>
        <v>RW</v>
      </c>
      <c r="D555" t="str">
        <f t="shared" si="39"/>
        <v>F</v>
      </c>
      <c r="E555" t="str">
        <f>IF(ISNUMBER(SEARCH("/",'WHL Raw'!D555))=TRUE,"Multiple",'WHL Raw'!D555)</f>
        <v>VIC</v>
      </c>
      <c r="F555" s="2">
        <f ca="1">ROUNDDOWN('WHL Raw'!E555+((TODAY()-42993)/365),0)</f>
        <v>17</v>
      </c>
      <c r="G555">
        <f>'WHL Raw'!F555</f>
        <v>45</v>
      </c>
      <c r="H555" s="1">
        <f>'WHL Raw'!R555</f>
        <v>7.37</v>
      </c>
      <c r="I555" s="1">
        <f>'WHL Raw'!Q555</f>
        <v>331.69</v>
      </c>
      <c r="J555">
        <f>'WHL Raw'!AD555</f>
        <v>9</v>
      </c>
      <c r="K555">
        <f>'WHL Raw'!AE555</f>
        <v>10</v>
      </c>
      <c r="L555" s="1">
        <f t="shared" si="40"/>
        <v>1.6280261690132352</v>
      </c>
      <c r="M555" s="1">
        <f t="shared" si="41"/>
        <v>1.8089179655702614</v>
      </c>
      <c r="V555">
        <f>'WHL Raw'!J555</f>
        <v>4</v>
      </c>
      <c r="W555" s="1">
        <f t="shared" si="38"/>
        <v>0.72356718622810456</v>
      </c>
      <c r="AG555">
        <f>'WHL Raw'!X555</f>
        <v>12.58</v>
      </c>
      <c r="AH555">
        <f>'WHL Raw'!Y555</f>
        <v>12.71</v>
      </c>
      <c r="AI555">
        <f>'WHL Raw'!Z555</f>
        <v>50.63</v>
      </c>
      <c r="AJ555">
        <f>'WHL Raw'!AA555</f>
        <v>46.07</v>
      </c>
    </row>
    <row r="556" spans="1:36" x14ac:dyDescent="0.2">
      <c r="A556" t="str">
        <f>'WHL Raw'!B556</f>
        <v>Tate Olson</v>
      </c>
      <c r="B556" t="s">
        <v>1750</v>
      </c>
      <c r="C556" t="str">
        <f>'WHL Raw'!C556</f>
        <v>D</v>
      </c>
      <c r="D556" t="str">
        <f t="shared" si="39"/>
        <v>D</v>
      </c>
      <c r="E556" t="str">
        <f>IF(ISNUMBER(SEARCH("/",'WHL Raw'!D556))=TRUE,"Multiple",'WHL Raw'!D556)</f>
        <v>LET</v>
      </c>
      <c r="F556" s="2">
        <f ca="1">ROUNDDOWN('WHL Raw'!E556+((TODAY()-42993)/365),0)</f>
        <v>21</v>
      </c>
      <c r="G556">
        <f>'WHL Raw'!F556</f>
        <v>54</v>
      </c>
      <c r="H556" s="1">
        <f>'WHL Raw'!R556</f>
        <v>15.88</v>
      </c>
      <c r="I556" s="1">
        <f>'WHL Raw'!Q556</f>
        <v>857.26</v>
      </c>
      <c r="J556">
        <f>'WHL Raw'!AD556</f>
        <v>42</v>
      </c>
      <c r="K556">
        <f>'WHL Raw'!AE556</f>
        <v>48</v>
      </c>
      <c r="L556" s="1">
        <f t="shared" si="40"/>
        <v>2.9395982549051629</v>
      </c>
      <c r="M556" s="1">
        <f t="shared" si="41"/>
        <v>3.3595408627487577</v>
      </c>
      <c r="V556">
        <f>'WHL Raw'!J556</f>
        <v>8</v>
      </c>
      <c r="W556" s="1">
        <f t="shared" si="38"/>
        <v>0.55992347712479296</v>
      </c>
      <c r="AG556">
        <f>'WHL Raw'!X556</f>
        <v>12.88</v>
      </c>
      <c r="AH556">
        <f>'WHL Raw'!Y556</f>
        <v>13.89</v>
      </c>
      <c r="AI556">
        <f>'WHL Raw'!Z556</f>
        <v>49.92</v>
      </c>
      <c r="AJ556">
        <f>'WHL Raw'!AA556</f>
        <v>48.08</v>
      </c>
    </row>
    <row r="557" spans="1:36" x14ac:dyDescent="0.2">
      <c r="A557" t="str">
        <f>'WHL Raw'!B557</f>
        <v>Tate Popple</v>
      </c>
      <c r="B557" t="s">
        <v>1750</v>
      </c>
      <c r="C557" t="str">
        <f>'WHL Raw'!C557</f>
        <v>C</v>
      </c>
      <c r="D557" t="str">
        <f t="shared" si="39"/>
        <v>F</v>
      </c>
      <c r="E557" t="str">
        <f>IF(ISNUMBER(SEARCH("/",'WHL Raw'!D557))=TRUE,"Multiple",'WHL Raw'!D557)</f>
        <v>MJ</v>
      </c>
      <c r="F557" s="2">
        <f ca="1">ROUNDDOWN('WHL Raw'!E557+((TODAY()-42993)/365),0)</f>
        <v>18</v>
      </c>
      <c r="G557">
        <f>'WHL Raw'!F557</f>
        <v>71</v>
      </c>
      <c r="H557" s="1">
        <f>'WHL Raw'!R557</f>
        <v>9.58</v>
      </c>
      <c r="I557" s="1">
        <f>'WHL Raw'!Q557</f>
        <v>679.99</v>
      </c>
      <c r="J557">
        <f>'WHL Raw'!AD557</f>
        <v>33</v>
      </c>
      <c r="K557">
        <f>'WHL Raw'!AE557</f>
        <v>23</v>
      </c>
      <c r="L557" s="1">
        <f t="shared" si="40"/>
        <v>2.9118075265812728</v>
      </c>
      <c r="M557" s="1">
        <f t="shared" si="41"/>
        <v>2.0294416094354331</v>
      </c>
      <c r="V557">
        <f>'WHL Raw'!J557</f>
        <v>15</v>
      </c>
      <c r="W557" s="1">
        <f t="shared" si="38"/>
        <v>1.3235488757187606</v>
      </c>
      <c r="AG557">
        <f>'WHL Raw'!X557</f>
        <v>13.45</v>
      </c>
      <c r="AH557">
        <f>'WHL Raw'!Y557</f>
        <v>12.69</v>
      </c>
      <c r="AI557">
        <f>'WHL Raw'!Z557</f>
        <v>57.68</v>
      </c>
      <c r="AJ557">
        <f>'WHL Raw'!AA557</f>
        <v>46.97</v>
      </c>
    </row>
    <row r="558" spans="1:36" x14ac:dyDescent="0.2">
      <c r="A558" t="str">
        <f>'WHL Raw'!B558</f>
        <v>Taylor Ross</v>
      </c>
      <c r="B558" t="s">
        <v>1750</v>
      </c>
      <c r="C558" t="str">
        <f>'WHL Raw'!C558</f>
        <v>LW</v>
      </c>
      <c r="D558" t="str">
        <f t="shared" si="39"/>
        <v>F</v>
      </c>
      <c r="E558" t="str">
        <f>IF(ISNUMBER(SEARCH("/",'WHL Raw'!D558))=TRUE,"Multiple",'WHL Raw'!D558)</f>
        <v>Multiple</v>
      </c>
      <c r="F558" s="2">
        <f ca="1">ROUNDDOWN('WHL Raw'!E558+((TODAY()-42993)/365),0)</f>
        <v>20</v>
      </c>
      <c r="G558">
        <f>'WHL Raw'!F558</f>
        <v>64</v>
      </c>
      <c r="H558" s="1">
        <f>'WHL Raw'!R558</f>
        <v>12.12</v>
      </c>
      <c r="I558" s="1">
        <f>'WHL Raw'!Q558</f>
        <v>775.78</v>
      </c>
      <c r="J558">
        <f>'WHL Raw'!AD558</f>
        <v>35</v>
      </c>
      <c r="K558">
        <f>'WHL Raw'!AE558</f>
        <v>37</v>
      </c>
      <c r="L558" s="1">
        <f t="shared" si="40"/>
        <v>2.7069530021397816</v>
      </c>
      <c r="M558" s="1">
        <f t="shared" si="41"/>
        <v>2.8616360308334836</v>
      </c>
      <c r="V558">
        <f>'WHL Raw'!J558</f>
        <v>17</v>
      </c>
      <c r="W558" s="1">
        <f t="shared" si="38"/>
        <v>1.3148057438964655</v>
      </c>
      <c r="AG558">
        <f>'WHL Raw'!X558</f>
        <v>13.63</v>
      </c>
      <c r="AH558">
        <f>'WHL Raw'!Y558</f>
        <v>13.83</v>
      </c>
      <c r="AI558">
        <f>'WHL Raw'!Z558</f>
        <v>51.43</v>
      </c>
      <c r="AJ558">
        <f>'WHL Raw'!AA558</f>
        <v>49.03</v>
      </c>
    </row>
    <row r="559" spans="1:36" x14ac:dyDescent="0.2">
      <c r="A559" t="str">
        <f>'WHL Raw'!B559</f>
        <v>Ted Brennan</v>
      </c>
      <c r="B559" t="s">
        <v>1750</v>
      </c>
      <c r="C559" t="str">
        <f>'WHL Raw'!C559</f>
        <v>C</v>
      </c>
      <c r="D559" t="str">
        <f t="shared" si="39"/>
        <v>F</v>
      </c>
      <c r="E559" t="str">
        <f>IF(ISNUMBER(SEARCH("/",'WHL Raw'!D559))=TRUE,"Multiple",'WHL Raw'!D559)</f>
        <v>KEL</v>
      </c>
      <c r="F559" s="2">
        <f ca="1">ROUNDDOWN('WHL Raw'!E559+((TODAY()-42993)/365),0)</f>
        <v>18</v>
      </c>
      <c r="G559">
        <f>'WHL Raw'!F559</f>
        <v>65</v>
      </c>
      <c r="H559" s="1">
        <f>'WHL Raw'!R559</f>
        <v>8.85</v>
      </c>
      <c r="I559" s="1">
        <f>'WHL Raw'!Q559</f>
        <v>575.54999999999995</v>
      </c>
      <c r="J559">
        <f>'WHL Raw'!AD559</f>
        <v>15</v>
      </c>
      <c r="K559">
        <f>'WHL Raw'!AE559</f>
        <v>26</v>
      </c>
      <c r="L559" s="1">
        <f t="shared" si="40"/>
        <v>1.5637216575449571</v>
      </c>
      <c r="M559" s="1">
        <f t="shared" si="41"/>
        <v>2.7104508730779258</v>
      </c>
      <c r="V559">
        <f>'WHL Raw'!J559</f>
        <v>6</v>
      </c>
      <c r="W559" s="1">
        <f t="shared" si="38"/>
        <v>0.62548866301798289</v>
      </c>
      <c r="AG559">
        <f>'WHL Raw'!X559</f>
        <v>12.91</v>
      </c>
      <c r="AH559">
        <f>'WHL Raw'!Y559</f>
        <v>13.4</v>
      </c>
      <c r="AI559">
        <f>'WHL Raw'!Z559</f>
        <v>48.35</v>
      </c>
      <c r="AJ559">
        <f>'WHL Raw'!AA559</f>
        <v>49.9</v>
      </c>
    </row>
    <row r="560" spans="1:36" x14ac:dyDescent="0.2">
      <c r="A560" t="str">
        <f>'WHL Raw'!B560</f>
        <v>Tom Cadieux</v>
      </c>
      <c r="B560" t="s">
        <v>1750</v>
      </c>
      <c r="C560" t="str">
        <f>'WHL Raw'!C560</f>
        <v>RD</v>
      </c>
      <c r="D560" t="str">
        <f t="shared" si="39"/>
        <v>F</v>
      </c>
      <c r="E560" t="str">
        <f>IF(ISNUMBER(SEARCH("/",'WHL Raw'!D560))=TRUE,"Multiple",'WHL Raw'!D560)</f>
        <v>TC</v>
      </c>
      <c r="F560" s="2">
        <f ca="1">ROUNDDOWN('WHL Raw'!E560+((TODAY()-42993)/365),0)</f>
        <v>15</v>
      </c>
      <c r="G560">
        <f>'WHL Raw'!F560</f>
        <v>5</v>
      </c>
      <c r="H560" s="1">
        <f>'WHL Raw'!R560</f>
        <v>11.76</v>
      </c>
      <c r="I560" s="1">
        <f>'WHL Raw'!Q560</f>
        <v>58.82</v>
      </c>
      <c r="J560">
        <f>'WHL Raw'!AD560</f>
        <v>3</v>
      </c>
      <c r="K560">
        <f>'WHL Raw'!AE560</f>
        <v>1</v>
      </c>
      <c r="L560" s="1">
        <f t="shared" si="40"/>
        <v>3.0601836110166611</v>
      </c>
      <c r="M560" s="1">
        <f t="shared" si="41"/>
        <v>1.0200612036722203</v>
      </c>
      <c r="V560">
        <f>'WHL Raw'!J560</f>
        <v>0</v>
      </c>
      <c r="W560" s="1">
        <f t="shared" si="38"/>
        <v>0</v>
      </c>
      <c r="AG560">
        <f>'WHL Raw'!X560</f>
        <v>13.43</v>
      </c>
      <c r="AH560">
        <f>'WHL Raw'!Y560</f>
        <v>13.11</v>
      </c>
      <c r="AI560">
        <f>'WHL Raw'!Z560</f>
        <v>49.25</v>
      </c>
      <c r="AJ560">
        <f>'WHL Raw'!AA560</f>
        <v>50.79</v>
      </c>
    </row>
    <row r="561" spans="1:36" x14ac:dyDescent="0.2">
      <c r="A561" t="str">
        <f>'WHL Raw'!B561</f>
        <v>Tomas Soustal</v>
      </c>
      <c r="B561" t="s">
        <v>1750</v>
      </c>
      <c r="C561" t="str">
        <f>'WHL Raw'!C561</f>
        <v>C</v>
      </c>
      <c r="D561" t="str">
        <f t="shared" si="39"/>
        <v>F</v>
      </c>
      <c r="E561" t="str">
        <f>IF(ISNUMBER(SEARCH("/",'WHL Raw'!D561))=TRUE,"Multiple",'WHL Raw'!D561)</f>
        <v>Multiple</v>
      </c>
      <c r="F561" s="2">
        <f ca="1">ROUNDDOWN('WHL Raw'!E561+((TODAY()-42993)/365),0)</f>
        <v>21</v>
      </c>
      <c r="G561">
        <f>'WHL Raw'!F561</f>
        <v>69</v>
      </c>
      <c r="H561" s="1">
        <f>'WHL Raw'!R561</f>
        <v>16.940000000000001</v>
      </c>
      <c r="I561" s="1">
        <f>'WHL Raw'!Q561</f>
        <v>1168.94</v>
      </c>
      <c r="J561">
        <f>'WHL Raw'!AD561</f>
        <v>56</v>
      </c>
      <c r="K561">
        <f>'WHL Raw'!AE561</f>
        <v>70</v>
      </c>
      <c r="L561" s="1">
        <f t="shared" si="40"/>
        <v>2.8743990281793761</v>
      </c>
      <c r="M561" s="1">
        <f t="shared" si="41"/>
        <v>3.5929987852242204</v>
      </c>
      <c r="V561">
        <f>'WHL Raw'!J561</f>
        <v>29</v>
      </c>
      <c r="W561" s="1">
        <f t="shared" si="38"/>
        <v>1.4885280681643198</v>
      </c>
      <c r="AG561">
        <f>'WHL Raw'!X561</f>
        <v>14.3</v>
      </c>
      <c r="AH561">
        <f>'WHL Raw'!Y561</f>
        <v>14.31</v>
      </c>
      <c r="AI561">
        <f>'WHL Raw'!Z561</f>
        <v>41.56</v>
      </c>
      <c r="AJ561">
        <f>'WHL Raw'!AA561</f>
        <v>50.85</v>
      </c>
    </row>
    <row r="562" spans="1:36" x14ac:dyDescent="0.2">
      <c r="A562" t="str">
        <f>'WHL Raw'!B562</f>
        <v>Travis Walton</v>
      </c>
      <c r="B562" t="s">
        <v>1750</v>
      </c>
      <c r="C562" t="str">
        <f>'WHL Raw'!C562</f>
        <v>LW</v>
      </c>
      <c r="D562" t="str">
        <f t="shared" si="39"/>
        <v>F</v>
      </c>
      <c r="E562" t="str">
        <f>IF(ISNUMBER(SEARCH("/",'WHL Raw'!D562))=TRUE,"Multiple",'WHL Raw'!D562)</f>
        <v>KAM</v>
      </c>
      <c r="F562" s="2">
        <f ca="1">ROUNDDOWN('WHL Raw'!E562+((TODAY()-42993)/365),0)</f>
        <v>19</v>
      </c>
      <c r="G562">
        <f>'WHL Raw'!F562</f>
        <v>52</v>
      </c>
      <c r="H562" s="1">
        <f>'WHL Raw'!R562</f>
        <v>9.27</v>
      </c>
      <c r="I562" s="1">
        <f>'WHL Raw'!Q562</f>
        <v>481.88</v>
      </c>
      <c r="J562">
        <f>'WHL Raw'!AD562</f>
        <v>12</v>
      </c>
      <c r="K562">
        <f>'WHL Raw'!AE562</f>
        <v>19</v>
      </c>
      <c r="L562" s="1">
        <f t="shared" si="40"/>
        <v>1.4941479206441439</v>
      </c>
      <c r="M562" s="1">
        <f t="shared" si="41"/>
        <v>2.3657342076865611</v>
      </c>
      <c r="V562">
        <f>'WHL Raw'!J562</f>
        <v>6</v>
      </c>
      <c r="W562" s="1">
        <f t="shared" si="38"/>
        <v>0.74707396032207196</v>
      </c>
      <c r="AG562">
        <f>'WHL Raw'!X562</f>
        <v>13.15</v>
      </c>
      <c r="AH562">
        <f>'WHL Raw'!Y562</f>
        <v>13.19</v>
      </c>
      <c r="AI562">
        <f>'WHL Raw'!Z562</f>
        <v>48.91</v>
      </c>
      <c r="AJ562">
        <f>'WHL Raw'!AA562</f>
        <v>47.51</v>
      </c>
    </row>
    <row r="563" spans="1:36" x14ac:dyDescent="0.2">
      <c r="A563" t="str">
        <f>'WHL Raw'!B563</f>
        <v>Trevor Longo</v>
      </c>
      <c r="B563" t="s">
        <v>1750</v>
      </c>
      <c r="C563" t="str">
        <f>'WHL Raw'!C563</f>
        <v>D</v>
      </c>
      <c r="D563" t="str">
        <f t="shared" si="39"/>
        <v>D</v>
      </c>
      <c r="E563" t="str">
        <f>IF(ISNUMBER(SEARCH("/",'WHL Raw'!D563))=TRUE,"Multiple",'WHL Raw'!D563)</f>
        <v>MH</v>
      </c>
      <c r="F563" s="2">
        <f ca="1">ROUNDDOWN('WHL Raw'!E563+((TODAY()-42993)/365),0)</f>
        <v>18</v>
      </c>
      <c r="G563">
        <f>'WHL Raw'!F563</f>
        <v>22</v>
      </c>
      <c r="H563" s="1">
        <f>'WHL Raw'!R563</f>
        <v>9.58</v>
      </c>
      <c r="I563" s="1">
        <f>'WHL Raw'!Q563</f>
        <v>210.85</v>
      </c>
      <c r="J563">
        <f>'WHL Raw'!AD563</f>
        <v>9</v>
      </c>
      <c r="K563">
        <f>'WHL Raw'!AE563</f>
        <v>5</v>
      </c>
      <c r="L563" s="1">
        <f t="shared" si="40"/>
        <v>2.5610623666113352</v>
      </c>
      <c r="M563" s="1">
        <f t="shared" si="41"/>
        <v>1.4228124258951862</v>
      </c>
      <c r="V563">
        <f>'WHL Raw'!J563</f>
        <v>3</v>
      </c>
      <c r="W563" s="1">
        <f t="shared" si="38"/>
        <v>0.85368745553711167</v>
      </c>
      <c r="AG563">
        <f>'WHL Raw'!X563</f>
        <v>13.63</v>
      </c>
      <c r="AH563">
        <f>'WHL Raw'!Y563</f>
        <v>13.65</v>
      </c>
      <c r="AI563">
        <f>'WHL Raw'!Z563</f>
        <v>50.92</v>
      </c>
      <c r="AJ563">
        <f>'WHL Raw'!AA563</f>
        <v>46.49</v>
      </c>
    </row>
    <row r="564" spans="1:36" x14ac:dyDescent="0.2">
      <c r="A564" t="str">
        <f>'WHL Raw'!B564</f>
        <v>Trey Fix-Wolansky</v>
      </c>
      <c r="B564" t="s">
        <v>1750</v>
      </c>
      <c r="C564" t="str">
        <f>'WHL Raw'!C564</f>
        <v>RW</v>
      </c>
      <c r="D564" t="str">
        <f t="shared" si="39"/>
        <v>F</v>
      </c>
      <c r="E564" t="str">
        <f>IF(ISNUMBER(SEARCH("/",'WHL Raw'!D564))=TRUE,"Multiple",'WHL Raw'!D564)</f>
        <v>EDM</v>
      </c>
      <c r="F564" s="2">
        <f ca="1">ROUNDDOWN('WHL Raw'!E564+((TODAY()-42993)/365),0)</f>
        <v>18</v>
      </c>
      <c r="G564">
        <f>'WHL Raw'!F564</f>
        <v>71</v>
      </c>
      <c r="H564" s="1">
        <f>'WHL Raw'!R564</f>
        <v>16.350000000000001</v>
      </c>
      <c r="I564" s="1">
        <f>'WHL Raw'!Q564</f>
        <v>1160.75</v>
      </c>
      <c r="J564">
        <f>'WHL Raw'!AD564</f>
        <v>58</v>
      </c>
      <c r="K564">
        <f>'WHL Raw'!AE564</f>
        <v>67</v>
      </c>
      <c r="L564" s="1">
        <f t="shared" si="40"/>
        <v>2.9980615981046737</v>
      </c>
      <c r="M564" s="1">
        <f t="shared" si="41"/>
        <v>3.4632780529829854</v>
      </c>
      <c r="V564">
        <f>'WHL Raw'!J564</f>
        <v>37</v>
      </c>
      <c r="W564" s="1">
        <f t="shared" si="38"/>
        <v>1.912556536721947</v>
      </c>
      <c r="AG564">
        <f>'WHL Raw'!X564</f>
        <v>14.45</v>
      </c>
      <c r="AH564">
        <f>'WHL Raw'!Y564</f>
        <v>14.08</v>
      </c>
      <c r="AI564">
        <f>'WHL Raw'!Z564</f>
        <v>40.96</v>
      </c>
      <c r="AJ564">
        <f>'WHL Raw'!AA564</f>
        <v>49.67</v>
      </c>
    </row>
    <row r="565" spans="1:36" x14ac:dyDescent="0.2">
      <c r="A565" t="str">
        <f>'WHL Raw'!B565</f>
        <v>Tristen Nielsen</v>
      </c>
      <c r="B565" t="s">
        <v>1750</v>
      </c>
      <c r="C565" t="str">
        <f>'WHL Raw'!C565</f>
        <v>C</v>
      </c>
      <c r="D565" t="str">
        <f t="shared" si="39"/>
        <v>F</v>
      </c>
      <c r="E565" t="str">
        <f>IF(ISNUMBER(SEARCH("/",'WHL Raw'!D565))=TRUE,"Multiple",'WHL Raw'!D565)</f>
        <v>CGY</v>
      </c>
      <c r="F565" s="2">
        <f ca="1">ROUNDDOWN('WHL Raw'!E565+((TODAY()-42993)/365),0)</f>
        <v>18</v>
      </c>
      <c r="G565">
        <f>'WHL Raw'!F565</f>
        <v>49</v>
      </c>
      <c r="H565" s="1">
        <f>'WHL Raw'!R565</f>
        <v>12.8</v>
      </c>
      <c r="I565" s="1">
        <f>'WHL Raw'!Q565</f>
        <v>627.03</v>
      </c>
      <c r="J565">
        <f>'WHL Raw'!AD565</f>
        <v>29</v>
      </c>
      <c r="K565">
        <f>'WHL Raw'!AE565</f>
        <v>32</v>
      </c>
      <c r="L565" s="1">
        <f t="shared" si="40"/>
        <v>2.7749868427347977</v>
      </c>
      <c r="M565" s="1">
        <f t="shared" si="41"/>
        <v>3.0620544471556386</v>
      </c>
      <c r="V565">
        <f>'WHL Raw'!J565</f>
        <v>23</v>
      </c>
      <c r="W565" s="1">
        <f t="shared" si="38"/>
        <v>2.200851633893115</v>
      </c>
      <c r="AG565">
        <f>'WHL Raw'!X565</f>
        <v>13.05</v>
      </c>
      <c r="AH565">
        <f>'WHL Raw'!Y565</f>
        <v>13.57</v>
      </c>
      <c r="AI565">
        <f>'WHL Raw'!Z565</f>
        <v>43.89</v>
      </c>
      <c r="AJ565">
        <f>'WHL Raw'!AA565</f>
        <v>48.86</v>
      </c>
    </row>
    <row r="566" spans="1:36" x14ac:dyDescent="0.2">
      <c r="A566" t="str">
        <f>'WHL Raw'!B566</f>
        <v>Tristen Robins</v>
      </c>
      <c r="B566" t="s">
        <v>1750</v>
      </c>
      <c r="C566" t="str">
        <f>'WHL Raw'!C566</f>
        <v>C</v>
      </c>
      <c r="D566" t="str">
        <f t="shared" si="39"/>
        <v>F</v>
      </c>
      <c r="E566" t="str">
        <f>IF(ISNUMBER(SEARCH("/",'WHL Raw'!D566))=TRUE,"Multiple",'WHL Raw'!D566)</f>
        <v>Multiple</v>
      </c>
      <c r="F566" s="2">
        <f ca="1">ROUNDDOWN('WHL Raw'!E566+((TODAY()-42993)/365),0)</f>
        <v>16</v>
      </c>
      <c r="G566">
        <f>'WHL Raw'!F566</f>
        <v>4</v>
      </c>
      <c r="H566" s="1">
        <f>'WHL Raw'!R566</f>
        <v>8.57</v>
      </c>
      <c r="I566" s="1">
        <f>'WHL Raw'!Q566</f>
        <v>34.28</v>
      </c>
      <c r="J566">
        <f>'WHL Raw'!AD566</f>
        <v>1</v>
      </c>
      <c r="K566">
        <f>'WHL Raw'!AE566</f>
        <v>2</v>
      </c>
      <c r="L566" s="1">
        <f t="shared" si="40"/>
        <v>1.750291715285881</v>
      </c>
      <c r="M566" s="1">
        <f t="shared" si="41"/>
        <v>3.500583430571762</v>
      </c>
      <c r="V566">
        <f>'WHL Raw'!J566</f>
        <v>1</v>
      </c>
      <c r="W566" s="1">
        <f t="shared" si="38"/>
        <v>1.750291715285881</v>
      </c>
      <c r="AG566">
        <f>'WHL Raw'!X566</f>
        <v>10.94</v>
      </c>
      <c r="AH566">
        <f>'WHL Raw'!Y566</f>
        <v>11.96</v>
      </c>
      <c r="AI566">
        <f>'WHL Raw'!Z566</f>
        <v>40.380000000000003</v>
      </c>
      <c r="AJ566">
        <f>'WHL Raw'!AA566</f>
        <v>40.85</v>
      </c>
    </row>
    <row r="567" spans="1:36" x14ac:dyDescent="0.2">
      <c r="A567" t="str">
        <f>'WHL Raw'!B567</f>
        <v>Tristin Langan</v>
      </c>
      <c r="B567" t="s">
        <v>1750</v>
      </c>
      <c r="C567" t="str">
        <f>'WHL Raw'!C567</f>
        <v>LW</v>
      </c>
      <c r="D567" t="str">
        <f t="shared" si="39"/>
        <v>F</v>
      </c>
      <c r="E567" t="str">
        <f>IF(ISNUMBER(SEARCH("/",'WHL Raw'!D567))=TRUE,"Multiple",'WHL Raw'!D567)</f>
        <v>MJ</v>
      </c>
      <c r="F567" s="2">
        <f ca="1">ROUNDDOWN('WHL Raw'!E567+((TODAY()-42993)/365),0)</f>
        <v>19</v>
      </c>
      <c r="G567">
        <f>'WHL Raw'!F567</f>
        <v>70</v>
      </c>
      <c r="H567" s="1">
        <f>'WHL Raw'!R567</f>
        <v>12.12</v>
      </c>
      <c r="I567" s="1">
        <f>'WHL Raw'!Q567</f>
        <v>848.2</v>
      </c>
      <c r="J567">
        <f>'WHL Raw'!AD567</f>
        <v>52</v>
      </c>
      <c r="K567">
        <f>'WHL Raw'!AE567</f>
        <v>33</v>
      </c>
      <c r="L567" s="1">
        <f t="shared" si="40"/>
        <v>3.6783777410987972</v>
      </c>
      <c r="M567" s="1">
        <f t="shared" si="41"/>
        <v>2.3343551049280826</v>
      </c>
      <c r="V567">
        <f>'WHL Raw'!J567</f>
        <v>31</v>
      </c>
      <c r="W567" s="1">
        <f t="shared" si="38"/>
        <v>2.1928790379627445</v>
      </c>
      <c r="AG567">
        <f>'WHL Raw'!X567</f>
        <v>14.47</v>
      </c>
      <c r="AH567">
        <f>'WHL Raw'!Y567</f>
        <v>13.63</v>
      </c>
      <c r="AI567">
        <f>'WHL Raw'!Z567</f>
        <v>60.3</v>
      </c>
      <c r="AJ567">
        <f>'WHL Raw'!AA567</f>
        <v>49.3</v>
      </c>
    </row>
    <row r="568" spans="1:36" x14ac:dyDescent="0.2">
      <c r="A568" t="str">
        <f>'WHL Raw'!B568</f>
        <v>Tristyn DeRoose</v>
      </c>
      <c r="B568" t="s">
        <v>1750</v>
      </c>
      <c r="C568" t="str">
        <f>'WHL Raw'!C568</f>
        <v>LW</v>
      </c>
      <c r="D568" t="str">
        <f t="shared" si="39"/>
        <v>F</v>
      </c>
      <c r="E568" t="str">
        <f>IF(ISNUMBER(SEARCH("/",'WHL Raw'!D568))=TRUE,"Multiple",'WHL Raw'!D568)</f>
        <v>MJ</v>
      </c>
      <c r="F568" s="2">
        <f ca="1">ROUNDDOWN('WHL Raw'!E568+((TODAY()-42993)/365),0)</f>
        <v>19</v>
      </c>
      <c r="G568">
        <f>'WHL Raw'!F568</f>
        <v>46</v>
      </c>
      <c r="H568" s="1">
        <f>'WHL Raw'!R568</f>
        <v>7.41</v>
      </c>
      <c r="I568" s="1">
        <f>'WHL Raw'!Q568</f>
        <v>340.64</v>
      </c>
      <c r="J568">
        <f>'WHL Raw'!AD568</f>
        <v>11</v>
      </c>
      <c r="K568">
        <f>'WHL Raw'!AE568</f>
        <v>8</v>
      </c>
      <c r="L568" s="1">
        <f t="shared" si="40"/>
        <v>1.9375293565054017</v>
      </c>
      <c r="M568" s="1">
        <f t="shared" si="41"/>
        <v>1.4091122592766558</v>
      </c>
      <c r="V568">
        <f>'WHL Raw'!J568</f>
        <v>5</v>
      </c>
      <c r="W568" s="1">
        <f t="shared" si="38"/>
        <v>0.88069516204790987</v>
      </c>
      <c r="AG568">
        <f>'WHL Raw'!X568</f>
        <v>12.86</v>
      </c>
      <c r="AH568">
        <f>'WHL Raw'!Y568</f>
        <v>12.8</v>
      </c>
      <c r="AI568">
        <f>'WHL Raw'!Z568</f>
        <v>58.73</v>
      </c>
      <c r="AJ568">
        <f>'WHL Raw'!AA568</f>
        <v>44.62</v>
      </c>
    </row>
    <row r="569" spans="1:36" x14ac:dyDescent="0.2">
      <c r="A569" t="str">
        <f>'WHL Raw'!B569</f>
        <v>Turner Ottenbreit</v>
      </c>
      <c r="B569" t="s">
        <v>1750</v>
      </c>
      <c r="C569" t="str">
        <f>'WHL Raw'!C569</f>
        <v>D</v>
      </c>
      <c r="D569" t="str">
        <f t="shared" si="39"/>
        <v>D</v>
      </c>
      <c r="E569" t="str">
        <f>IF(ISNUMBER(SEARCH("/",'WHL Raw'!D569))=TRUE,"Multiple",'WHL Raw'!D569)</f>
        <v>SEA</v>
      </c>
      <c r="F569" s="2">
        <f ca="1">ROUNDDOWN('WHL Raw'!E569+((TODAY()-42993)/365),0)</f>
        <v>20</v>
      </c>
      <c r="G569">
        <f>'WHL Raw'!F569</f>
        <v>64</v>
      </c>
      <c r="H569" s="1">
        <f>'WHL Raw'!R569</f>
        <v>18.829999999999998</v>
      </c>
      <c r="I569" s="1">
        <f>'WHL Raw'!Q569</f>
        <v>1205.05</v>
      </c>
      <c r="J569">
        <f>'WHL Raw'!AD569</f>
        <v>80</v>
      </c>
      <c r="K569">
        <f>'WHL Raw'!AE569</f>
        <v>63</v>
      </c>
      <c r="L569" s="1">
        <f t="shared" si="40"/>
        <v>3.9832372100742708</v>
      </c>
      <c r="M569" s="1">
        <f t="shared" si="41"/>
        <v>3.1367993029334884</v>
      </c>
      <c r="V569">
        <f>'WHL Raw'!J569</f>
        <v>18</v>
      </c>
      <c r="W569" s="1">
        <f t="shared" si="38"/>
        <v>0.89622837226671104</v>
      </c>
      <c r="AG569">
        <f>'WHL Raw'!X569</f>
        <v>14.22</v>
      </c>
      <c r="AH569">
        <f>'WHL Raw'!Y569</f>
        <v>14.09</v>
      </c>
      <c r="AI569">
        <f>'WHL Raw'!Z569</f>
        <v>51.29</v>
      </c>
      <c r="AJ569">
        <f>'WHL Raw'!AA569</f>
        <v>52.81</v>
      </c>
    </row>
    <row r="570" spans="1:36" x14ac:dyDescent="0.2">
      <c r="A570" t="str">
        <f>'WHL Raw'!B570</f>
        <v>Ty Ettinger</v>
      </c>
      <c r="B570" t="s">
        <v>1750</v>
      </c>
      <c r="C570" t="str">
        <f>'WHL Raw'!C570</f>
        <v>D</v>
      </c>
      <c r="D570" t="str">
        <f t="shared" si="39"/>
        <v>D</v>
      </c>
      <c r="E570" t="str">
        <f>IF(ISNUMBER(SEARCH("/",'WHL Raw'!D570))=TRUE,"Multiple",'WHL Raw'!D570)</f>
        <v>BDN</v>
      </c>
      <c r="F570" s="2">
        <f ca="1">ROUNDDOWN('WHL Raw'!E570+((TODAY()-42993)/365),0)</f>
        <v>18</v>
      </c>
      <c r="G570">
        <f>'WHL Raw'!F570</f>
        <v>45</v>
      </c>
      <c r="H570" s="1">
        <f>'WHL Raw'!R570</f>
        <v>10.24</v>
      </c>
      <c r="I570" s="1">
        <f>'WHL Raw'!Q570</f>
        <v>460.9</v>
      </c>
      <c r="J570">
        <f>'WHL Raw'!AD570</f>
        <v>23</v>
      </c>
      <c r="K570">
        <f>'WHL Raw'!AE570</f>
        <v>16</v>
      </c>
      <c r="L570" s="1">
        <f t="shared" si="40"/>
        <v>2.9941418962898676</v>
      </c>
      <c r="M570" s="1">
        <f t="shared" si="41"/>
        <v>2.0828813191581688</v>
      </c>
      <c r="V570">
        <f>'WHL Raw'!J570</f>
        <v>4</v>
      </c>
      <c r="W570" s="1">
        <f t="shared" si="38"/>
        <v>0.52072032978954219</v>
      </c>
      <c r="AG570">
        <f>'WHL Raw'!X570</f>
        <v>12.49</v>
      </c>
      <c r="AH570">
        <f>'WHL Raw'!Y570</f>
        <v>12.75</v>
      </c>
      <c r="AI570">
        <f>'WHL Raw'!Z570</f>
        <v>49.42</v>
      </c>
      <c r="AJ570">
        <f>'WHL Raw'!AA570</f>
        <v>51.26</v>
      </c>
    </row>
    <row r="571" spans="1:36" x14ac:dyDescent="0.2">
      <c r="A571" t="str">
        <f>'WHL Raw'!B571</f>
        <v>Ty Gerla</v>
      </c>
      <c r="B571" t="s">
        <v>1750</v>
      </c>
      <c r="C571" t="str">
        <f>'WHL Raw'!C571</f>
        <v>LW</v>
      </c>
      <c r="D571" t="str">
        <f t="shared" si="39"/>
        <v>F</v>
      </c>
      <c r="E571" t="str">
        <f>IF(ISNUMBER(SEARCH("/",'WHL Raw'!D571))=TRUE,"Multiple",'WHL Raw'!D571)</f>
        <v>EDM</v>
      </c>
      <c r="F571" s="2">
        <f ca="1">ROUNDDOWN('WHL Raw'!E571+((TODAY()-42993)/365),0)</f>
        <v>18</v>
      </c>
      <c r="G571">
        <f>'WHL Raw'!F571</f>
        <v>59</v>
      </c>
      <c r="H571" s="1">
        <f>'WHL Raw'!R571</f>
        <v>10.27</v>
      </c>
      <c r="I571" s="1">
        <f>'WHL Raw'!Q571</f>
        <v>605.96</v>
      </c>
      <c r="J571">
        <f>'WHL Raw'!AD571</f>
        <v>19</v>
      </c>
      <c r="K571">
        <f>'WHL Raw'!AE571</f>
        <v>31</v>
      </c>
      <c r="L571" s="1">
        <f t="shared" si="40"/>
        <v>1.8813122978414416</v>
      </c>
      <c r="M571" s="1">
        <f t="shared" si="41"/>
        <v>3.0695095385834046</v>
      </c>
      <c r="V571">
        <f>'WHL Raw'!J571</f>
        <v>8</v>
      </c>
      <c r="W571" s="1">
        <f t="shared" si="38"/>
        <v>0.79213149382797543</v>
      </c>
      <c r="AG571">
        <f>'WHL Raw'!X571</f>
        <v>13.41</v>
      </c>
      <c r="AH571">
        <f>'WHL Raw'!Y571</f>
        <v>14.15</v>
      </c>
      <c r="AI571">
        <f>'WHL Raw'!Z571</f>
        <v>38.18</v>
      </c>
      <c r="AJ571">
        <f>'WHL Raw'!AA571</f>
        <v>51.58</v>
      </c>
    </row>
    <row r="572" spans="1:36" x14ac:dyDescent="0.2">
      <c r="A572" t="str">
        <f>'WHL Raw'!B572</f>
        <v>Ty Kolle</v>
      </c>
      <c r="B572" t="s">
        <v>1750</v>
      </c>
      <c r="C572" t="str">
        <f>'WHL Raw'!C572</f>
        <v>C</v>
      </c>
      <c r="D572" t="str">
        <f t="shared" si="39"/>
        <v>F</v>
      </c>
      <c r="E572" t="str">
        <f>IF(ISNUMBER(SEARCH("/",'WHL Raw'!D572))=TRUE,"Multiple",'WHL Raw'!D572)</f>
        <v>POR</v>
      </c>
      <c r="F572" s="2">
        <f ca="1">ROUNDDOWN('WHL Raw'!E572+((TODAY()-42993)/365),0)</f>
        <v>18</v>
      </c>
      <c r="G572">
        <f>'WHL Raw'!F572</f>
        <v>60</v>
      </c>
      <c r="H572" s="1">
        <f>'WHL Raw'!R572</f>
        <v>10.38</v>
      </c>
      <c r="I572" s="1">
        <f>'WHL Raw'!Q572</f>
        <v>622.95000000000005</v>
      </c>
      <c r="J572">
        <f>'WHL Raw'!AD572</f>
        <v>22</v>
      </c>
      <c r="K572">
        <f>'WHL Raw'!AE572</f>
        <v>25</v>
      </c>
      <c r="L572" s="1">
        <f t="shared" si="40"/>
        <v>2.1189501565133639</v>
      </c>
      <c r="M572" s="1">
        <f t="shared" si="41"/>
        <v>2.4078979051288223</v>
      </c>
      <c r="V572">
        <f>'WHL Raw'!J572</f>
        <v>12</v>
      </c>
      <c r="W572" s="1">
        <f t="shared" si="38"/>
        <v>1.1557909944618348</v>
      </c>
      <c r="AG572">
        <f>'WHL Raw'!X572</f>
        <v>12.42</v>
      </c>
      <c r="AH572">
        <f>'WHL Raw'!Y572</f>
        <v>13.48</v>
      </c>
      <c r="AI572">
        <f>'WHL Raw'!Z572</f>
        <v>53.32</v>
      </c>
      <c r="AJ572">
        <f>'WHL Raw'!AA572</f>
        <v>49.83</v>
      </c>
    </row>
    <row r="573" spans="1:36" x14ac:dyDescent="0.2">
      <c r="A573" t="str">
        <f>'WHL Raw'!B573</f>
        <v>Ty Lewis</v>
      </c>
      <c r="B573" t="s">
        <v>1750</v>
      </c>
      <c r="C573" t="str">
        <f>'WHL Raw'!C573</f>
        <v>LW</v>
      </c>
      <c r="D573" t="str">
        <f t="shared" si="39"/>
        <v>F</v>
      </c>
      <c r="E573" t="str">
        <f>IF(ISNUMBER(SEARCH("/",'WHL Raw'!D573))=TRUE,"Multiple",'WHL Raw'!D573)</f>
        <v>BDN</v>
      </c>
      <c r="F573" s="2">
        <f ca="1">ROUNDDOWN('WHL Raw'!E573+((TODAY()-42993)/365),0)</f>
        <v>20</v>
      </c>
      <c r="G573">
        <f>'WHL Raw'!F573</f>
        <v>70</v>
      </c>
      <c r="H573" s="1">
        <f>'WHL Raw'!R573</f>
        <v>15.59</v>
      </c>
      <c r="I573" s="1">
        <f>'WHL Raw'!Q573</f>
        <v>1091.55</v>
      </c>
      <c r="J573">
        <f>'WHL Raw'!AD573</f>
        <v>68</v>
      </c>
      <c r="K573">
        <f>'WHL Raw'!AE573</f>
        <v>50</v>
      </c>
      <c r="L573" s="1">
        <f t="shared" si="40"/>
        <v>3.7378040401264259</v>
      </c>
      <c r="M573" s="1">
        <f t="shared" si="41"/>
        <v>2.7483853236223719</v>
      </c>
      <c r="V573">
        <f>'WHL Raw'!J573</f>
        <v>47</v>
      </c>
      <c r="W573" s="1">
        <f t="shared" si="38"/>
        <v>2.5834822042050298</v>
      </c>
      <c r="AG573">
        <f>'WHL Raw'!X573</f>
        <v>14.73</v>
      </c>
      <c r="AH573">
        <f>'WHL Raw'!Y573</f>
        <v>14.45</v>
      </c>
      <c r="AI573">
        <f>'WHL Raw'!Z573</f>
        <v>51.58</v>
      </c>
      <c r="AJ573">
        <f>'WHL Raw'!AA573</f>
        <v>51.49</v>
      </c>
    </row>
    <row r="574" spans="1:36" x14ac:dyDescent="0.2">
      <c r="A574" t="str">
        <f>'WHL Raw'!B574</f>
        <v>Ty Prefontaine</v>
      </c>
      <c r="B574" t="s">
        <v>1750</v>
      </c>
      <c r="C574" t="str">
        <f>'WHL Raw'!C574</f>
        <v>D</v>
      </c>
      <c r="D574" t="str">
        <f t="shared" si="39"/>
        <v>D</v>
      </c>
      <c r="E574" t="str">
        <f>IF(ISNUMBER(SEARCH("/",'WHL Raw'!D574))=TRUE,"Multiple",'WHL Raw'!D574)</f>
        <v>LET</v>
      </c>
      <c r="F574" s="2">
        <f ca="1">ROUNDDOWN('WHL Raw'!E574+((TODAY()-42993)/365),0)</f>
        <v>19</v>
      </c>
      <c r="G574">
        <f>'WHL Raw'!F574</f>
        <v>71</v>
      </c>
      <c r="H574" s="1">
        <f>'WHL Raw'!R574</f>
        <v>14.49</v>
      </c>
      <c r="I574" s="1">
        <f>'WHL Raw'!Q574</f>
        <v>1028.72</v>
      </c>
      <c r="J574">
        <f>'WHL Raw'!AD574</f>
        <v>58</v>
      </c>
      <c r="K574">
        <f>'WHL Raw'!AE574</f>
        <v>43</v>
      </c>
      <c r="L574" s="1">
        <f t="shared" si="40"/>
        <v>3.3828447002099695</v>
      </c>
      <c r="M574" s="1">
        <f t="shared" si="41"/>
        <v>2.507971070845322</v>
      </c>
      <c r="V574">
        <f>'WHL Raw'!J574</f>
        <v>16</v>
      </c>
      <c r="W574" s="1">
        <f t="shared" si="38"/>
        <v>0.93319853798895713</v>
      </c>
      <c r="AG574">
        <f>'WHL Raw'!X574</f>
        <v>13.22</v>
      </c>
      <c r="AH574">
        <f>'WHL Raw'!Y574</f>
        <v>13.71</v>
      </c>
      <c r="AI574">
        <f>'WHL Raw'!Z574</f>
        <v>49.6</v>
      </c>
      <c r="AJ574">
        <f>'WHL Raw'!AA574</f>
        <v>48.6</v>
      </c>
    </row>
    <row r="575" spans="1:36" x14ac:dyDescent="0.2">
      <c r="A575" t="str">
        <f>'WHL Raw'!B575</f>
        <v>Ty Ronning</v>
      </c>
      <c r="B575" t="s">
        <v>1750</v>
      </c>
      <c r="C575" t="str">
        <f>'WHL Raw'!C575</f>
        <v>RW</v>
      </c>
      <c r="D575" t="str">
        <f t="shared" si="39"/>
        <v>F</v>
      </c>
      <c r="E575" t="str">
        <f>IF(ISNUMBER(SEARCH("/",'WHL Raw'!D575))=TRUE,"Multiple",'WHL Raw'!D575)</f>
        <v>VAN</v>
      </c>
      <c r="F575" s="2">
        <f ca="1">ROUNDDOWN('WHL Raw'!E575+((TODAY()-42993)/365),0)</f>
        <v>20</v>
      </c>
      <c r="G575">
        <f>'WHL Raw'!F575</f>
        <v>70</v>
      </c>
      <c r="H575" s="1">
        <f>'WHL Raw'!R575</f>
        <v>15.58</v>
      </c>
      <c r="I575" s="1">
        <f>'WHL Raw'!Q575</f>
        <v>1090.49</v>
      </c>
      <c r="J575">
        <f>'WHL Raw'!AD575</f>
        <v>67</v>
      </c>
      <c r="K575">
        <f>'WHL Raw'!AE575</f>
        <v>48</v>
      </c>
      <c r="L575" s="1">
        <f t="shared" si="40"/>
        <v>3.6864161982228172</v>
      </c>
      <c r="M575" s="1">
        <f t="shared" si="41"/>
        <v>2.6410145897715704</v>
      </c>
      <c r="V575">
        <f>'WHL Raw'!J575</f>
        <v>54</v>
      </c>
      <c r="W575" s="1">
        <f t="shared" si="38"/>
        <v>2.971141413493017</v>
      </c>
      <c r="AG575">
        <f>'WHL Raw'!X575</f>
        <v>14.11</v>
      </c>
      <c r="AH575">
        <f>'WHL Raw'!Y575</f>
        <v>13.86</v>
      </c>
      <c r="AI575">
        <f>'WHL Raw'!Z575</f>
        <v>49.06</v>
      </c>
      <c r="AJ575">
        <f>'WHL Raw'!AA575</f>
        <v>50.13</v>
      </c>
    </row>
    <row r="576" spans="1:36" x14ac:dyDescent="0.2">
      <c r="A576" t="str">
        <f>'WHL Raw'!B576</f>
        <v>Ty Smith</v>
      </c>
      <c r="B576" t="s">
        <v>1750</v>
      </c>
      <c r="C576" t="str">
        <f>'WHL Raw'!C576</f>
        <v>D</v>
      </c>
      <c r="D576" t="str">
        <f t="shared" si="39"/>
        <v>D</v>
      </c>
      <c r="E576" t="str">
        <f>IF(ISNUMBER(SEARCH("/",'WHL Raw'!D576))=TRUE,"Multiple",'WHL Raw'!D576)</f>
        <v>SPO</v>
      </c>
      <c r="F576" s="2">
        <f ca="1">ROUNDDOWN('WHL Raw'!E576+((TODAY()-42993)/365),0)</f>
        <v>18</v>
      </c>
      <c r="G576">
        <f>'WHL Raw'!F576</f>
        <v>69</v>
      </c>
      <c r="H576" s="1">
        <f>'WHL Raw'!R576</f>
        <v>17.87</v>
      </c>
      <c r="I576" s="1">
        <f>'WHL Raw'!Q576</f>
        <v>1233.21</v>
      </c>
      <c r="J576">
        <f>'WHL Raw'!AD576</f>
        <v>93</v>
      </c>
      <c r="K576">
        <f>'WHL Raw'!AE576</f>
        <v>54</v>
      </c>
      <c r="L576" s="1">
        <f t="shared" si="40"/>
        <v>4.5247768020045243</v>
      </c>
      <c r="M576" s="1">
        <f t="shared" si="41"/>
        <v>2.6272897560026269</v>
      </c>
      <c r="V576">
        <f>'WHL Raw'!J576</f>
        <v>24</v>
      </c>
      <c r="W576" s="1">
        <f t="shared" si="38"/>
        <v>1.1676843360011677</v>
      </c>
      <c r="AG576">
        <f>'WHL Raw'!X576</f>
        <v>13.73</v>
      </c>
      <c r="AH576">
        <f>'WHL Raw'!Y576</f>
        <v>14.06</v>
      </c>
      <c r="AI576">
        <f>'WHL Raw'!Z576</f>
        <v>54.37</v>
      </c>
      <c r="AJ576">
        <f>'WHL Raw'!AA576</f>
        <v>50.85</v>
      </c>
    </row>
    <row r="577" spans="1:36" x14ac:dyDescent="0.2">
      <c r="A577" t="str">
        <f>'WHL Raw'!B577</f>
        <v>Ty Yoder</v>
      </c>
      <c r="B577" t="s">
        <v>1750</v>
      </c>
      <c r="C577" t="str">
        <f>'WHL Raw'!C577</f>
        <v>C</v>
      </c>
      <c r="D577" t="str">
        <f t="shared" si="39"/>
        <v>F</v>
      </c>
      <c r="E577" t="str">
        <f>IF(ISNUMBER(SEARCH("/",'WHL Raw'!D577))=TRUE,"Multiple",'WHL Raw'!D577)</f>
        <v>VIC</v>
      </c>
      <c r="F577" s="2">
        <f ca="1">ROUNDDOWN('WHL Raw'!E577+((TODAY()-42993)/365),0)</f>
        <v>15</v>
      </c>
      <c r="G577">
        <f>'WHL Raw'!F577</f>
        <v>1</v>
      </c>
      <c r="H577" s="1">
        <f>'WHL Raw'!R577</f>
        <v>8.35</v>
      </c>
      <c r="I577" s="1">
        <f>'WHL Raw'!Q577</f>
        <v>8.35</v>
      </c>
      <c r="J577">
        <f>'WHL Raw'!AD577</f>
        <v>0</v>
      </c>
      <c r="K577">
        <f>'WHL Raw'!AE577</f>
        <v>1</v>
      </c>
      <c r="L577" s="1">
        <f t="shared" si="40"/>
        <v>0</v>
      </c>
      <c r="M577" s="1">
        <f t="shared" si="41"/>
        <v>7.1856287425149699</v>
      </c>
      <c r="V577">
        <f>'WHL Raw'!J577</f>
        <v>0</v>
      </c>
      <c r="W577" s="1">
        <f t="shared" si="38"/>
        <v>0</v>
      </c>
      <c r="AG577">
        <f>'WHL Raw'!X577</f>
        <v>11.56</v>
      </c>
      <c r="AH577">
        <f>'WHL Raw'!Y577</f>
        <v>10.67</v>
      </c>
      <c r="AI577">
        <f>'WHL Raw'!Z577</f>
        <v>50.68</v>
      </c>
      <c r="AJ577">
        <f>'WHL Raw'!AA577</f>
        <v>35.36</v>
      </c>
    </row>
    <row r="578" spans="1:36" x14ac:dyDescent="0.2">
      <c r="A578" t="str">
        <f>'WHL Raw'!B578</f>
        <v>Tyler Adams</v>
      </c>
      <c r="B578" t="s">
        <v>1750</v>
      </c>
      <c r="C578" t="str">
        <f>'WHL Raw'!C578</f>
        <v>LW</v>
      </c>
      <c r="D578" t="str">
        <f t="shared" si="39"/>
        <v>F</v>
      </c>
      <c r="E578" t="str">
        <f>IF(ISNUMBER(SEARCH("/",'WHL Raw'!D578))=TRUE,"Multiple",'WHL Raw'!D578)</f>
        <v>SEA</v>
      </c>
      <c r="F578" s="2">
        <f ca="1">ROUNDDOWN('WHL Raw'!E578+((TODAY()-42993)/365),0)</f>
        <v>21</v>
      </c>
      <c r="G578">
        <f>'WHL Raw'!F578</f>
        <v>2</v>
      </c>
      <c r="H578" s="1">
        <f>'WHL Raw'!R578</f>
        <v>8.6</v>
      </c>
      <c r="I578" s="1">
        <f>'WHL Raw'!Q578</f>
        <v>17.190000000000001</v>
      </c>
      <c r="J578">
        <f>'WHL Raw'!AD578</f>
        <v>0</v>
      </c>
      <c r="K578">
        <f>'WHL Raw'!AE578</f>
        <v>1</v>
      </c>
      <c r="L578" s="1">
        <f t="shared" si="40"/>
        <v>0</v>
      </c>
      <c r="M578" s="1">
        <f t="shared" si="41"/>
        <v>3.490401396160558</v>
      </c>
      <c r="V578">
        <f>'WHL Raw'!J578</f>
        <v>0</v>
      </c>
      <c r="W578" s="1">
        <f t="shared" si="38"/>
        <v>0</v>
      </c>
      <c r="AG578">
        <f>'WHL Raw'!X578</f>
        <v>11.75</v>
      </c>
      <c r="AH578">
        <f>'WHL Raw'!Y578</f>
        <v>14.54</v>
      </c>
      <c r="AI578">
        <f>'WHL Raw'!Z578</f>
        <v>49.6</v>
      </c>
      <c r="AJ578">
        <f>'WHL Raw'!AA578</f>
        <v>58.49</v>
      </c>
    </row>
    <row r="579" spans="1:36" x14ac:dyDescent="0.2">
      <c r="A579" t="str">
        <f>'WHL Raw'!B579</f>
        <v>Tyler Benson</v>
      </c>
      <c r="B579" t="s">
        <v>1750</v>
      </c>
      <c r="C579" t="str">
        <f>'WHL Raw'!C579</f>
        <v>LW</v>
      </c>
      <c r="D579" t="str">
        <f t="shared" si="39"/>
        <v>F</v>
      </c>
      <c r="E579" t="str">
        <f>IF(ISNUMBER(SEARCH("/",'WHL Raw'!D579))=TRUE,"Multiple",'WHL Raw'!D579)</f>
        <v>VAN</v>
      </c>
      <c r="F579" s="2">
        <f ca="1">ROUNDDOWN('WHL Raw'!E579+((TODAY()-42993)/365),0)</f>
        <v>20</v>
      </c>
      <c r="G579">
        <f>'WHL Raw'!F579</f>
        <v>58</v>
      </c>
      <c r="H579" s="1">
        <f>'WHL Raw'!R579</f>
        <v>15.7</v>
      </c>
      <c r="I579" s="1">
        <f>'WHL Raw'!Q579</f>
        <v>910.81</v>
      </c>
      <c r="J579">
        <f>'WHL Raw'!AD579</f>
        <v>47</v>
      </c>
      <c r="K579">
        <f>'WHL Raw'!AE579</f>
        <v>46</v>
      </c>
      <c r="L579" s="1">
        <f t="shared" si="40"/>
        <v>3.0961451894467564</v>
      </c>
      <c r="M579" s="1">
        <f t="shared" si="41"/>
        <v>3.0302697598840598</v>
      </c>
      <c r="V579">
        <f>'WHL Raw'!J579</f>
        <v>37</v>
      </c>
      <c r="W579" s="1">
        <f t="shared" ref="W579:W596" si="42">(V579/I579)*60</f>
        <v>2.4373908938197872</v>
      </c>
      <c r="AG579">
        <f>'WHL Raw'!X579</f>
        <v>14.17</v>
      </c>
      <c r="AH579">
        <f>'WHL Raw'!Y579</f>
        <v>13.66</v>
      </c>
      <c r="AI579">
        <f>'WHL Raw'!Z579</f>
        <v>49.41</v>
      </c>
      <c r="AJ579">
        <f>'WHL Raw'!AA579</f>
        <v>49.59</v>
      </c>
    </row>
    <row r="580" spans="1:36" x14ac:dyDescent="0.2">
      <c r="A580" t="str">
        <f>'WHL Raw'!B580</f>
        <v>Tyler Carpendale</v>
      </c>
      <c r="B580" t="s">
        <v>1750</v>
      </c>
      <c r="C580" t="str">
        <f>'WHL Raw'!C580</f>
        <v>LW</v>
      </c>
      <c r="D580" t="str">
        <f t="shared" si="39"/>
        <v>F</v>
      </c>
      <c r="E580" t="str">
        <f>IF(ISNUMBER(SEARCH("/",'WHL Raw'!D580))=TRUE,"Multiple",'WHL Raw'!D580)</f>
        <v>SEA</v>
      </c>
      <c r="F580" s="2">
        <f ca="1">ROUNDDOWN('WHL Raw'!E580+((TODAY()-42993)/365),0)</f>
        <v>18</v>
      </c>
      <c r="G580">
        <f>'WHL Raw'!F580</f>
        <v>19</v>
      </c>
      <c r="H580" s="1">
        <f>'WHL Raw'!R580</f>
        <v>8.9600000000000009</v>
      </c>
      <c r="I580" s="1">
        <f>'WHL Raw'!Q580</f>
        <v>170.24</v>
      </c>
      <c r="J580">
        <f>'WHL Raw'!AD580</f>
        <v>7</v>
      </c>
      <c r="K580">
        <f>'WHL Raw'!AE580</f>
        <v>6</v>
      </c>
      <c r="L580" s="1">
        <f t="shared" si="40"/>
        <v>2.4671052631578947</v>
      </c>
      <c r="M580" s="1">
        <f t="shared" si="41"/>
        <v>2.1146616541353382</v>
      </c>
      <c r="V580">
        <f>'WHL Raw'!J580</f>
        <v>3</v>
      </c>
      <c r="W580" s="1">
        <f t="shared" si="42"/>
        <v>1.0573308270676691</v>
      </c>
      <c r="AG580">
        <f>'WHL Raw'!X580</f>
        <v>13.66</v>
      </c>
      <c r="AH580">
        <f>'WHL Raw'!Y580</f>
        <v>13.02</v>
      </c>
      <c r="AI580">
        <f>'WHL Raw'!Z580</f>
        <v>49.97</v>
      </c>
      <c r="AJ580">
        <f>'WHL Raw'!AA580</f>
        <v>50.8</v>
      </c>
    </row>
    <row r="581" spans="1:36" x14ac:dyDescent="0.2">
      <c r="A581" t="str">
        <f>'WHL Raw'!B581</f>
        <v>Tyler Ho</v>
      </c>
      <c r="B581" t="s">
        <v>1750</v>
      </c>
      <c r="C581" t="str">
        <f>'WHL Raw'!C581</f>
        <v>RW</v>
      </c>
      <c r="D581" t="str">
        <f t="shared" si="39"/>
        <v>F</v>
      </c>
      <c r="E581" t="str">
        <f>IF(ISNUMBER(SEARCH("/",'WHL Raw'!D581))=TRUE,"Multiple",'WHL Raw'!D581)</f>
        <v>VAN</v>
      </c>
      <c r="F581" s="2">
        <f ca="1">ROUNDDOWN('WHL Raw'!E581+((TODAY()-42993)/365),0)</f>
        <v>17</v>
      </c>
      <c r="G581">
        <f>'WHL Raw'!F581</f>
        <v>57</v>
      </c>
      <c r="H581" s="1">
        <f>'WHL Raw'!R581</f>
        <v>9.18</v>
      </c>
      <c r="I581" s="1">
        <f>'WHL Raw'!Q581</f>
        <v>523.44000000000005</v>
      </c>
      <c r="J581">
        <f>'WHL Raw'!AD581</f>
        <v>14</v>
      </c>
      <c r="K581">
        <f>'WHL Raw'!AE581</f>
        <v>24</v>
      </c>
      <c r="L581" s="1">
        <f t="shared" si="40"/>
        <v>1.6047684548372305</v>
      </c>
      <c r="M581" s="1">
        <f t="shared" si="41"/>
        <v>2.7510316368638237</v>
      </c>
      <c r="V581">
        <f>'WHL Raw'!J581</f>
        <v>7</v>
      </c>
      <c r="W581" s="1">
        <f t="shared" si="42"/>
        <v>0.80238422741861526</v>
      </c>
      <c r="AG581">
        <f>'WHL Raw'!X581</f>
        <v>13.02</v>
      </c>
      <c r="AH581">
        <f>'WHL Raw'!Y581</f>
        <v>13.12</v>
      </c>
      <c r="AI581">
        <f>'WHL Raw'!Z581</f>
        <v>44.87</v>
      </c>
      <c r="AJ581">
        <f>'WHL Raw'!AA581</f>
        <v>48.53</v>
      </c>
    </row>
    <row r="582" spans="1:36" x14ac:dyDescent="0.2">
      <c r="A582" t="str">
        <f>'WHL Raw'!B582</f>
        <v>Tyler Jette</v>
      </c>
      <c r="B582" t="s">
        <v>1750</v>
      </c>
      <c r="C582" t="str">
        <f>'WHL Raw'!C582</f>
        <v>D</v>
      </c>
      <c r="D582" t="str">
        <f t="shared" si="39"/>
        <v>D</v>
      </c>
      <c r="E582" t="str">
        <f>IF(ISNUMBER(SEARCH("/",'WHL Raw'!D582))=TRUE,"Multiple",'WHL Raw'!D582)</f>
        <v>TC</v>
      </c>
      <c r="F582" s="2">
        <f ca="1">ROUNDDOWN('WHL Raw'!E582+((TODAY()-42993)/365),0)</f>
        <v>20</v>
      </c>
      <c r="G582">
        <f>'WHL Raw'!F582</f>
        <v>5</v>
      </c>
      <c r="H582" s="1">
        <f>'WHL Raw'!R582</f>
        <v>10</v>
      </c>
      <c r="I582" s="1">
        <f>'WHL Raw'!Q582</f>
        <v>50.01</v>
      </c>
      <c r="J582">
        <f>'WHL Raw'!AD582</f>
        <v>3</v>
      </c>
      <c r="K582">
        <f>'WHL Raw'!AE582</f>
        <v>0</v>
      </c>
      <c r="L582" s="1">
        <f t="shared" si="40"/>
        <v>3.5992801439712059</v>
      </c>
      <c r="M582" s="1">
        <f t="shared" si="41"/>
        <v>0</v>
      </c>
      <c r="V582">
        <f>'WHL Raw'!J582</f>
        <v>1</v>
      </c>
      <c r="W582" s="1">
        <f t="shared" si="42"/>
        <v>1.199760047990402</v>
      </c>
      <c r="AG582">
        <f>'WHL Raw'!X582</f>
        <v>12.9</v>
      </c>
      <c r="AH582">
        <f>'WHL Raw'!Y582</f>
        <v>13.62</v>
      </c>
      <c r="AI582">
        <f>'WHL Raw'!Z582</f>
        <v>51.42</v>
      </c>
      <c r="AJ582">
        <f>'WHL Raw'!AA582</f>
        <v>50.18</v>
      </c>
    </row>
    <row r="583" spans="1:36" x14ac:dyDescent="0.2">
      <c r="A583" t="str">
        <f>'WHL Raw'!B583</f>
        <v>Tyler Lees</v>
      </c>
      <c r="B583" t="s">
        <v>1750</v>
      </c>
      <c r="C583" t="str">
        <f>'WHL Raw'!C583</f>
        <v>C</v>
      </c>
      <c r="D583" t="str">
        <f t="shared" si="39"/>
        <v>F</v>
      </c>
      <c r="E583" t="str">
        <f>IF(ISNUMBER(SEARCH("/",'WHL Raw'!D583))=TRUE,"Multiple",'WHL Raw'!D583)</f>
        <v>SAS</v>
      </c>
      <c r="F583" s="2">
        <f ca="1">ROUNDDOWN('WHL Raw'!E583+((TODAY()-42993)/365),0)</f>
        <v>18</v>
      </c>
      <c r="G583">
        <f>'WHL Raw'!F583</f>
        <v>32</v>
      </c>
      <c r="H583" s="1">
        <f>'WHL Raw'!R583</f>
        <v>7.81</v>
      </c>
      <c r="I583" s="1">
        <f>'WHL Raw'!Q583</f>
        <v>249.93</v>
      </c>
      <c r="J583">
        <f>'WHL Raw'!AD583</f>
        <v>5</v>
      </c>
      <c r="K583">
        <f>'WHL Raw'!AE583</f>
        <v>8</v>
      </c>
      <c r="L583" s="1">
        <f t="shared" si="40"/>
        <v>1.2003360941063497</v>
      </c>
      <c r="M583" s="1">
        <f t="shared" si="41"/>
        <v>1.9205377505701595</v>
      </c>
      <c r="V583">
        <f>'WHL Raw'!J583</f>
        <v>3</v>
      </c>
      <c r="W583" s="1">
        <f t="shared" si="42"/>
        <v>0.72020165646380985</v>
      </c>
      <c r="AG583">
        <f>'WHL Raw'!X583</f>
        <v>11.4</v>
      </c>
      <c r="AH583">
        <f>'WHL Raw'!Y583</f>
        <v>11.94</v>
      </c>
      <c r="AI583">
        <f>'WHL Raw'!Z583</f>
        <v>41.9</v>
      </c>
      <c r="AJ583">
        <f>'WHL Raw'!AA583</f>
        <v>47.64</v>
      </c>
    </row>
    <row r="584" spans="1:36" x14ac:dyDescent="0.2">
      <c r="A584" t="str">
        <f>'WHL Raw'!B584</f>
        <v>Tyler Lowe</v>
      </c>
      <c r="B584" t="s">
        <v>1750</v>
      </c>
      <c r="C584" t="str">
        <f>'WHL Raw'!C584</f>
        <v>D</v>
      </c>
      <c r="D584" t="str">
        <f t="shared" si="39"/>
        <v>D</v>
      </c>
      <c r="E584" t="str">
        <f>IF(ISNUMBER(SEARCH("/",'WHL Raw'!D584))=TRUE,"Multiple",'WHL Raw'!D584)</f>
        <v>PA</v>
      </c>
      <c r="F584" s="2">
        <f ca="1">ROUNDDOWN('WHL Raw'!E584+((TODAY()-42993)/365),0)</f>
        <v>17</v>
      </c>
      <c r="G584">
        <f>'WHL Raw'!F584</f>
        <v>1</v>
      </c>
      <c r="H584" s="1">
        <f>'WHL Raw'!R584</f>
        <v>0</v>
      </c>
      <c r="I584" s="1">
        <f>'WHL Raw'!Q584</f>
        <v>0</v>
      </c>
      <c r="J584">
        <f>'WHL Raw'!AD584</f>
        <v>0</v>
      </c>
      <c r="K584">
        <f>'WHL Raw'!AE584</f>
        <v>0</v>
      </c>
      <c r="L584" s="1" t="e">
        <f t="shared" si="40"/>
        <v>#DIV/0!</v>
      </c>
      <c r="M584" s="1" t="e">
        <f t="shared" si="41"/>
        <v>#DIV/0!</v>
      </c>
      <c r="V584">
        <f>'WHL Raw'!J584</f>
        <v>0</v>
      </c>
      <c r="W584" s="1" t="e">
        <f t="shared" si="42"/>
        <v>#DIV/0!</v>
      </c>
      <c r="AG584">
        <f>'WHL Raw'!X584</f>
        <v>0</v>
      </c>
      <c r="AH584">
        <f>'WHL Raw'!Y584</f>
        <v>0</v>
      </c>
      <c r="AI584">
        <f>'WHL Raw'!Z584</f>
        <v>0</v>
      </c>
      <c r="AJ584">
        <f>'WHL Raw'!AA584</f>
        <v>0</v>
      </c>
    </row>
    <row r="585" spans="1:36" x14ac:dyDescent="0.2">
      <c r="A585" t="str">
        <f>'WHL Raw'!B585</f>
        <v>Tyler Popowich</v>
      </c>
      <c r="B585" t="s">
        <v>1750</v>
      </c>
      <c r="C585" t="str">
        <f>'WHL Raw'!C585</f>
        <v>C</v>
      </c>
      <c r="D585" t="str">
        <f t="shared" si="39"/>
        <v>F</v>
      </c>
      <c r="E585" t="str">
        <f>IF(ISNUMBER(SEARCH("/",'WHL Raw'!D585))=TRUE,"Multiple",'WHL Raw'!D585)</f>
        <v>VAN</v>
      </c>
      <c r="F585" s="2">
        <f ca="1">ROUNDDOWN('WHL Raw'!E585+((TODAY()-42993)/365),0)</f>
        <v>18</v>
      </c>
      <c r="G585">
        <f>'WHL Raw'!F585</f>
        <v>64</v>
      </c>
      <c r="H585" s="1">
        <f>'WHL Raw'!R585</f>
        <v>11.86</v>
      </c>
      <c r="I585" s="1">
        <f>'WHL Raw'!Q585</f>
        <v>759.36</v>
      </c>
      <c r="J585">
        <f>'WHL Raw'!AD585</f>
        <v>25</v>
      </c>
      <c r="K585">
        <f>'WHL Raw'!AE585</f>
        <v>44</v>
      </c>
      <c r="L585" s="1">
        <f t="shared" si="40"/>
        <v>1.9753476611883689</v>
      </c>
      <c r="M585" s="1">
        <f t="shared" si="41"/>
        <v>3.4766118836915294</v>
      </c>
      <c r="V585">
        <f>'WHL Raw'!J585</f>
        <v>12</v>
      </c>
      <c r="W585" s="1">
        <f t="shared" si="42"/>
        <v>0.94816687737041705</v>
      </c>
      <c r="AG585">
        <f>'WHL Raw'!X585</f>
        <v>13.41</v>
      </c>
      <c r="AH585">
        <f>'WHL Raw'!Y585</f>
        <v>13.26</v>
      </c>
      <c r="AI585">
        <f>'WHL Raw'!Z585</f>
        <v>46.58</v>
      </c>
      <c r="AJ585">
        <f>'WHL Raw'!AA585</f>
        <v>50.05</v>
      </c>
    </row>
    <row r="586" spans="1:36" x14ac:dyDescent="0.2">
      <c r="A586" t="str">
        <f>'WHL Raw'!B586</f>
        <v>Tyler Preziuso</v>
      </c>
      <c r="B586" t="s">
        <v>1750</v>
      </c>
      <c r="C586" t="str">
        <f>'WHL Raw'!C586</f>
        <v>RW</v>
      </c>
      <c r="D586" t="str">
        <f t="shared" si="39"/>
        <v>F</v>
      </c>
      <c r="E586" t="str">
        <f>IF(ISNUMBER(SEARCH("/",'WHL Raw'!D586))=TRUE,"Multiple",'WHL Raw'!D586)</f>
        <v>MH</v>
      </c>
      <c r="F586" s="2">
        <f ca="1">ROUNDDOWN('WHL Raw'!E586+((TODAY()-42993)/365),0)</f>
        <v>19</v>
      </c>
      <c r="G586">
        <f>'WHL Raw'!F586</f>
        <v>66</v>
      </c>
      <c r="H586" s="1">
        <f>'WHL Raw'!R586</f>
        <v>13.67</v>
      </c>
      <c r="I586" s="1">
        <f>'WHL Raw'!Q586</f>
        <v>902.52</v>
      </c>
      <c r="J586">
        <f>'WHL Raw'!AD586</f>
        <v>44</v>
      </c>
      <c r="K586">
        <f>'WHL Raw'!AE586</f>
        <v>46</v>
      </c>
      <c r="L586" s="1">
        <f t="shared" si="40"/>
        <v>2.9251429331205956</v>
      </c>
      <c r="M586" s="1">
        <f t="shared" si="41"/>
        <v>3.0581039755351682</v>
      </c>
      <c r="V586">
        <f>'WHL Raw'!J586</f>
        <v>21</v>
      </c>
      <c r="W586" s="1">
        <f t="shared" si="42"/>
        <v>1.3960909453530117</v>
      </c>
      <c r="AG586">
        <f>'WHL Raw'!X586</f>
        <v>14.33</v>
      </c>
      <c r="AH586">
        <f>'WHL Raw'!Y586</f>
        <v>14.05</v>
      </c>
      <c r="AI586">
        <f>'WHL Raw'!Z586</f>
        <v>48.32</v>
      </c>
      <c r="AJ586">
        <f>'WHL Raw'!AA586</f>
        <v>49.54</v>
      </c>
    </row>
    <row r="587" spans="1:36" x14ac:dyDescent="0.2">
      <c r="A587" t="str">
        <f>'WHL Raw'!B587</f>
        <v>Tyler Smithies</v>
      </c>
      <c r="B587" t="s">
        <v>1750</v>
      </c>
      <c r="C587" t="str">
        <f>'WHL Raw'!C587</f>
        <v>LW</v>
      </c>
      <c r="D587" t="str">
        <f t="shared" si="39"/>
        <v>F</v>
      </c>
      <c r="E587" t="str">
        <f>IF(ISNUMBER(SEARCH("/",'WHL Raw'!D587))=TRUE,"Multiple",'WHL Raw'!D587)</f>
        <v>MJ</v>
      </c>
      <c r="F587" s="2">
        <f ca="1">ROUNDDOWN('WHL Raw'!E587+((TODAY()-42993)/365),0)</f>
        <v>17</v>
      </c>
      <c r="G587">
        <f>'WHL Raw'!F587</f>
        <v>36</v>
      </c>
      <c r="H587" s="1">
        <f>'WHL Raw'!R587</f>
        <v>7.61</v>
      </c>
      <c r="I587" s="1">
        <f>'WHL Raw'!Q587</f>
        <v>273.95999999999998</v>
      </c>
      <c r="J587">
        <f>'WHL Raw'!AD587</f>
        <v>7</v>
      </c>
      <c r="K587">
        <f>'WHL Raw'!AE587</f>
        <v>8</v>
      </c>
      <c r="L587" s="1">
        <f t="shared" si="40"/>
        <v>1.5330705212439772</v>
      </c>
      <c r="M587" s="1">
        <f t="shared" si="41"/>
        <v>1.7520805957074028</v>
      </c>
      <c r="V587">
        <f>'WHL Raw'!J587</f>
        <v>4</v>
      </c>
      <c r="W587" s="1">
        <f t="shared" si="42"/>
        <v>0.87604029785370141</v>
      </c>
      <c r="AG587">
        <f>'WHL Raw'!X587</f>
        <v>12.24</v>
      </c>
      <c r="AH587">
        <f>'WHL Raw'!Y587</f>
        <v>12.85</v>
      </c>
      <c r="AI587">
        <f>'WHL Raw'!Z587</f>
        <v>58.12</v>
      </c>
      <c r="AJ587">
        <f>'WHL Raw'!AA587</f>
        <v>47.02</v>
      </c>
    </row>
    <row r="588" spans="1:36" x14ac:dyDescent="0.2">
      <c r="A588" t="str">
        <f>'WHL Raw'!B588</f>
        <v>Tyler Soy</v>
      </c>
      <c r="B588" t="s">
        <v>1750</v>
      </c>
      <c r="C588" t="str">
        <f>'WHL Raw'!C588</f>
        <v>C</v>
      </c>
      <c r="D588" t="str">
        <f t="shared" si="39"/>
        <v>F</v>
      </c>
      <c r="E588" t="str">
        <f>IF(ISNUMBER(SEARCH("/",'WHL Raw'!D588))=TRUE,"Multiple",'WHL Raw'!D588)</f>
        <v>VIC</v>
      </c>
      <c r="F588" s="2">
        <f ca="1">ROUNDDOWN('WHL Raw'!E588+((TODAY()-42993)/365),0)</f>
        <v>21</v>
      </c>
      <c r="G588">
        <f>'WHL Raw'!F588</f>
        <v>66</v>
      </c>
      <c r="H588" s="1">
        <f>'WHL Raw'!R588</f>
        <v>14.32</v>
      </c>
      <c r="I588" s="1">
        <f>'WHL Raw'!Q588</f>
        <v>944.95</v>
      </c>
      <c r="J588">
        <f>'WHL Raw'!AD588</f>
        <v>60</v>
      </c>
      <c r="K588">
        <f>'WHL Raw'!AE588</f>
        <v>44</v>
      </c>
      <c r="L588" s="1">
        <f t="shared" si="40"/>
        <v>3.8097253822953596</v>
      </c>
      <c r="M588" s="1">
        <f t="shared" si="41"/>
        <v>2.7937986136832635</v>
      </c>
      <c r="V588">
        <f>'WHL Raw'!J588</f>
        <v>39</v>
      </c>
      <c r="W588" s="1">
        <f t="shared" si="42"/>
        <v>2.4763214984919837</v>
      </c>
      <c r="AG588">
        <f>'WHL Raw'!X588</f>
        <v>14.06</v>
      </c>
      <c r="AH588">
        <f>'WHL Raw'!Y588</f>
        <v>13.74</v>
      </c>
      <c r="AI588">
        <f>'WHL Raw'!Z588</f>
        <v>53.98</v>
      </c>
      <c r="AJ588">
        <f>'WHL Raw'!AA588</f>
        <v>50.22</v>
      </c>
    </row>
    <row r="589" spans="1:36" x14ac:dyDescent="0.2">
      <c r="A589" t="str">
        <f>'WHL Raw'!B589</f>
        <v>Tyler Steenbergen</v>
      </c>
      <c r="B589" t="s">
        <v>1750</v>
      </c>
      <c r="C589" t="str">
        <f>'WHL Raw'!C589</f>
        <v>C</v>
      </c>
      <c r="D589" t="str">
        <f t="shared" si="39"/>
        <v>F</v>
      </c>
      <c r="E589" t="str">
        <f>IF(ISNUMBER(SEARCH("/",'WHL Raw'!D589))=TRUE,"Multiple",'WHL Raw'!D589)</f>
        <v>SC</v>
      </c>
      <c r="F589" s="2">
        <f ca="1">ROUNDDOWN('WHL Raw'!E589+((TODAY()-42993)/365),0)</f>
        <v>20</v>
      </c>
      <c r="G589">
        <f>'WHL Raw'!F589</f>
        <v>56</v>
      </c>
      <c r="H589" s="1">
        <f>'WHL Raw'!R589</f>
        <v>17.64</v>
      </c>
      <c r="I589" s="1">
        <f>'WHL Raw'!Q589</f>
        <v>988.07</v>
      </c>
      <c r="J589">
        <f>'WHL Raw'!AD589</f>
        <v>76</v>
      </c>
      <c r="K589">
        <f>'WHL Raw'!AE589</f>
        <v>28</v>
      </c>
      <c r="L589" s="1">
        <f t="shared" si="40"/>
        <v>4.6150576376167685</v>
      </c>
      <c r="M589" s="1">
        <f t="shared" si="41"/>
        <v>1.7002843928061777</v>
      </c>
      <c r="V589">
        <f>'WHL Raw'!J589</f>
        <v>47</v>
      </c>
      <c r="W589" s="1">
        <f t="shared" si="42"/>
        <v>2.8540488022103694</v>
      </c>
      <c r="AG589">
        <f>'WHL Raw'!X589</f>
        <v>16.46</v>
      </c>
      <c r="AH589">
        <f>'WHL Raw'!Y589</f>
        <v>14.28</v>
      </c>
      <c r="AI589">
        <f>'WHL Raw'!Z589</f>
        <v>60.82</v>
      </c>
      <c r="AJ589">
        <f>'WHL Raw'!AA589</f>
        <v>49.87</v>
      </c>
    </row>
    <row r="590" spans="1:36" x14ac:dyDescent="0.2">
      <c r="A590" t="str">
        <f>'WHL Raw'!B590</f>
        <v>Tylor Ludwar</v>
      </c>
      <c r="B590" t="s">
        <v>1750</v>
      </c>
      <c r="C590" t="str">
        <f>'WHL Raw'!C590</f>
        <v>D</v>
      </c>
      <c r="D590" t="str">
        <f t="shared" si="39"/>
        <v>D</v>
      </c>
      <c r="E590" t="str">
        <f>IF(ISNUMBER(SEARCH("/",'WHL Raw'!D590))=TRUE,"Multiple",'WHL Raw'!D590)</f>
        <v>KAM</v>
      </c>
      <c r="F590" s="2">
        <f ca="1">ROUNDDOWN('WHL Raw'!E590+((TODAY()-42993)/365),0)</f>
        <v>18</v>
      </c>
      <c r="G590">
        <f>'WHL Raw'!F590</f>
        <v>53</v>
      </c>
      <c r="H590" s="1">
        <f>'WHL Raw'!R590</f>
        <v>8.11</v>
      </c>
      <c r="I590" s="1">
        <f>'WHL Raw'!Q590</f>
        <v>429.83</v>
      </c>
      <c r="J590">
        <f>'WHL Raw'!AD590</f>
        <v>9</v>
      </c>
      <c r="K590">
        <f>'WHL Raw'!AE590</f>
        <v>14</v>
      </c>
      <c r="L590" s="1">
        <f t="shared" si="40"/>
        <v>1.2563106344368704</v>
      </c>
      <c r="M590" s="1">
        <f t="shared" si="41"/>
        <v>1.9542609869017984</v>
      </c>
      <c r="V590">
        <f>'WHL Raw'!J590</f>
        <v>2</v>
      </c>
      <c r="W590" s="1">
        <f t="shared" si="42"/>
        <v>0.27918014098597121</v>
      </c>
      <c r="AG590">
        <f>'WHL Raw'!X590</f>
        <v>12.8</v>
      </c>
      <c r="AH590">
        <f>'WHL Raw'!Y590</f>
        <v>12.52</v>
      </c>
      <c r="AI590">
        <f>'WHL Raw'!Z590</f>
        <v>48.49</v>
      </c>
      <c r="AJ590">
        <f>'WHL Raw'!AA590</f>
        <v>46.66</v>
      </c>
    </row>
    <row r="591" spans="1:36" x14ac:dyDescent="0.2">
      <c r="A591" t="str">
        <f>'WHL Raw'!B591</f>
        <v>Tyrel Bauer</v>
      </c>
      <c r="B591" t="s">
        <v>1750</v>
      </c>
      <c r="C591" t="str">
        <f>'WHL Raw'!C591</f>
        <v>D</v>
      </c>
      <c r="D591" t="str">
        <f t="shared" si="39"/>
        <v>D</v>
      </c>
      <c r="E591" t="str">
        <f>IF(ISNUMBER(SEARCH("/",'WHL Raw'!D591))=TRUE,"Multiple",'WHL Raw'!D591)</f>
        <v>SEA</v>
      </c>
      <c r="F591" s="2">
        <f ca="1">ROUNDDOWN('WHL Raw'!E591+((TODAY()-42993)/365),0)</f>
        <v>16</v>
      </c>
      <c r="G591">
        <f>'WHL Raw'!F591</f>
        <v>2</v>
      </c>
      <c r="H591" s="1">
        <f>'WHL Raw'!R591</f>
        <v>12.24</v>
      </c>
      <c r="I591" s="1">
        <f>'WHL Raw'!Q591</f>
        <v>24.48</v>
      </c>
      <c r="J591">
        <f>'WHL Raw'!AD591</f>
        <v>1</v>
      </c>
      <c r="K591">
        <f>'WHL Raw'!AE591</f>
        <v>1</v>
      </c>
      <c r="L591" s="1">
        <f t="shared" si="40"/>
        <v>2.4509803921568629</v>
      </c>
      <c r="M591" s="1">
        <f t="shared" si="41"/>
        <v>2.4509803921568629</v>
      </c>
      <c r="V591">
        <f>'WHL Raw'!J591</f>
        <v>0</v>
      </c>
      <c r="W591" s="1">
        <f t="shared" si="42"/>
        <v>0</v>
      </c>
      <c r="AG591">
        <f>'WHL Raw'!X591</f>
        <v>11.78</v>
      </c>
      <c r="AH591">
        <f>'WHL Raw'!Y591</f>
        <v>11.77</v>
      </c>
      <c r="AI591">
        <f>'WHL Raw'!Z591</f>
        <v>49.96</v>
      </c>
      <c r="AJ591">
        <f>'WHL Raw'!AA591</f>
        <v>40.81</v>
      </c>
    </row>
    <row r="592" spans="1:36" x14ac:dyDescent="0.2">
      <c r="A592" t="str">
        <f>'WHL Raw'!B592</f>
        <v>Tyson Feist</v>
      </c>
      <c r="B592" t="s">
        <v>1750</v>
      </c>
      <c r="C592" t="str">
        <f>'WHL Raw'!C592</f>
        <v>D</v>
      </c>
      <c r="D592" t="str">
        <f t="shared" si="39"/>
        <v>D</v>
      </c>
      <c r="E592" t="str">
        <f>IF(ISNUMBER(SEARCH("/",'WHL Raw'!D592))=TRUE,"Multiple",'WHL Raw'!D592)</f>
        <v>SPO</v>
      </c>
      <c r="F592" s="2">
        <f ca="1">ROUNDDOWN('WHL Raw'!E592+((TODAY()-42993)/365),0)</f>
        <v>17</v>
      </c>
      <c r="G592">
        <f>'WHL Raw'!F592</f>
        <v>8</v>
      </c>
      <c r="H592" s="1">
        <f>'WHL Raw'!R592</f>
        <v>7.47</v>
      </c>
      <c r="I592" s="1">
        <f>'WHL Raw'!Q592</f>
        <v>59.75</v>
      </c>
      <c r="J592">
        <f>'WHL Raw'!AD592</f>
        <v>1</v>
      </c>
      <c r="K592">
        <f>'WHL Raw'!AE592</f>
        <v>3</v>
      </c>
      <c r="L592" s="1">
        <f t="shared" si="40"/>
        <v>1.00418410041841</v>
      </c>
      <c r="M592" s="1">
        <f t="shared" si="41"/>
        <v>3.01255230125523</v>
      </c>
      <c r="V592">
        <f>'WHL Raw'!J592</f>
        <v>0</v>
      </c>
      <c r="W592" s="1">
        <f t="shared" si="42"/>
        <v>0</v>
      </c>
      <c r="AG592">
        <f>'WHL Raw'!X592</f>
        <v>12.02</v>
      </c>
      <c r="AH592">
        <f>'WHL Raw'!Y592</f>
        <v>13.46</v>
      </c>
      <c r="AI592">
        <f>'WHL Raw'!Z592</f>
        <v>51.74</v>
      </c>
      <c r="AJ592">
        <f>'WHL Raw'!AA592</f>
        <v>50.67</v>
      </c>
    </row>
    <row r="593" spans="1:36" x14ac:dyDescent="0.2">
      <c r="A593" t="str">
        <f>'WHL Raw'!B593</f>
        <v>Tyson Gruninger</v>
      </c>
      <c r="B593" t="s">
        <v>1750</v>
      </c>
      <c r="C593" t="str">
        <f>'WHL Raw'!C593</f>
        <v>RW</v>
      </c>
      <c r="D593" t="str">
        <f t="shared" si="39"/>
        <v>F</v>
      </c>
      <c r="E593" t="str">
        <f>IF(ISNUMBER(SEARCH("/",'WHL Raw'!D593))=TRUE,"Multiple",'WHL Raw'!D593)</f>
        <v>EDM</v>
      </c>
      <c r="F593" s="2">
        <f ca="1">ROUNDDOWN('WHL Raw'!E593+((TODAY()-42993)/365),0)</f>
        <v>19</v>
      </c>
      <c r="G593">
        <f>'WHL Raw'!F593</f>
        <v>8</v>
      </c>
      <c r="H593" s="1">
        <f>'WHL Raw'!R593</f>
        <v>7.29</v>
      </c>
      <c r="I593" s="1">
        <f>'WHL Raw'!Q593</f>
        <v>58.31</v>
      </c>
      <c r="J593">
        <f>'WHL Raw'!AD593</f>
        <v>2</v>
      </c>
      <c r="K593">
        <f>'WHL Raw'!AE593</f>
        <v>2</v>
      </c>
      <c r="L593" s="1">
        <f t="shared" si="40"/>
        <v>2.0579660435602811</v>
      </c>
      <c r="M593" s="1">
        <f t="shared" si="41"/>
        <v>2.0579660435602811</v>
      </c>
      <c r="V593">
        <f>'WHL Raw'!J593</f>
        <v>1</v>
      </c>
      <c r="W593" s="1">
        <f t="shared" si="42"/>
        <v>1.0289830217801406</v>
      </c>
      <c r="AG593">
        <f>'WHL Raw'!X593</f>
        <v>13.74</v>
      </c>
      <c r="AH593">
        <f>'WHL Raw'!Y593</f>
        <v>12.13</v>
      </c>
      <c r="AI593">
        <f>'WHL Raw'!Z593</f>
        <v>38.880000000000003</v>
      </c>
      <c r="AJ593">
        <f>'WHL Raw'!AA593</f>
        <v>48.9</v>
      </c>
    </row>
    <row r="594" spans="1:36" x14ac:dyDescent="0.2">
      <c r="A594" t="str">
        <f>'WHL Raw'!B594</f>
        <v>Tyson Helgesen</v>
      </c>
      <c r="B594" t="s">
        <v>1750</v>
      </c>
      <c r="C594" t="str">
        <f>'WHL Raw'!C594</f>
        <v>D</v>
      </c>
      <c r="D594" t="str">
        <f t="shared" si="39"/>
        <v>D</v>
      </c>
      <c r="E594" t="str">
        <f>IF(ISNUMBER(SEARCH("/",'WHL Raw'!D594))=TRUE,"Multiple",'WHL Raw'!D594)</f>
        <v>SPO</v>
      </c>
      <c r="F594" s="2">
        <f ca="1">ROUNDDOWN('WHL Raw'!E594+((TODAY()-42993)/365),0)</f>
        <v>20</v>
      </c>
      <c r="G594">
        <f>'WHL Raw'!F594</f>
        <v>72</v>
      </c>
      <c r="H594" s="1">
        <f>'WHL Raw'!R594</f>
        <v>15.43</v>
      </c>
      <c r="I594" s="1">
        <f>'WHL Raw'!Q594</f>
        <v>1111.25</v>
      </c>
      <c r="J594">
        <f>'WHL Raw'!AD594</f>
        <v>68</v>
      </c>
      <c r="K594">
        <f>'WHL Raw'!AE594</f>
        <v>57</v>
      </c>
      <c r="L594" s="1">
        <f t="shared" si="40"/>
        <v>3.6715410573678291</v>
      </c>
      <c r="M594" s="1">
        <f t="shared" si="41"/>
        <v>3.0776152980877387</v>
      </c>
      <c r="V594">
        <f>'WHL Raw'!J594</f>
        <v>16</v>
      </c>
      <c r="W594" s="1">
        <f t="shared" si="42"/>
        <v>0.86389201349831268</v>
      </c>
      <c r="AG594">
        <f>'WHL Raw'!X594</f>
        <v>14.04</v>
      </c>
      <c r="AH594">
        <f>'WHL Raw'!Y594</f>
        <v>14.06</v>
      </c>
      <c r="AI594">
        <f>'WHL Raw'!Z594</f>
        <v>55.55</v>
      </c>
      <c r="AJ594">
        <f>'WHL Raw'!AA594</f>
        <v>50.89</v>
      </c>
    </row>
    <row r="595" spans="1:36" x14ac:dyDescent="0.2">
      <c r="A595" t="str">
        <f>'WHL Raw'!B595</f>
        <v>Tyson Phare</v>
      </c>
      <c r="B595" t="s">
        <v>1750</v>
      </c>
      <c r="C595" t="str">
        <f>'WHL Raw'!C595</f>
        <v>RW</v>
      </c>
      <c r="D595" t="str">
        <f t="shared" si="39"/>
        <v>F</v>
      </c>
      <c r="E595" t="str">
        <f>IF(ISNUMBER(SEARCH("/",'WHL Raw'!D595))=TRUE,"Multiple",'WHL Raw'!D595)</f>
        <v>PG</v>
      </c>
      <c r="F595" s="2">
        <f ca="1">ROUNDDOWN('WHL Raw'!E595+((TODAY()-42993)/365),0)</f>
        <v>16</v>
      </c>
      <c r="G595">
        <f>'WHL Raw'!F595</f>
        <v>2</v>
      </c>
      <c r="H595" s="1">
        <f>'WHL Raw'!R595</f>
        <v>8.6</v>
      </c>
      <c r="I595" s="1">
        <f>'WHL Raw'!Q595</f>
        <v>17.21</v>
      </c>
      <c r="J595">
        <f>'WHL Raw'!AD595</f>
        <v>1</v>
      </c>
      <c r="K595">
        <f>'WHL Raw'!AE595</f>
        <v>1</v>
      </c>
      <c r="L595" s="1">
        <f t="shared" si="40"/>
        <v>3.4863451481696686</v>
      </c>
      <c r="M595" s="1">
        <f t="shared" si="41"/>
        <v>3.4863451481696686</v>
      </c>
      <c r="V595">
        <f>'WHL Raw'!J595</f>
        <v>0</v>
      </c>
      <c r="W595" s="1">
        <f t="shared" si="42"/>
        <v>0</v>
      </c>
      <c r="AG595">
        <f>'WHL Raw'!X595</f>
        <v>11.5</v>
      </c>
      <c r="AH595">
        <f>'WHL Raw'!Y595</f>
        <v>12.19</v>
      </c>
      <c r="AI595">
        <f>'WHL Raw'!Z595</f>
        <v>39.700000000000003</v>
      </c>
      <c r="AJ595">
        <f>'WHL Raw'!AA595</f>
        <v>56.09</v>
      </c>
    </row>
    <row r="596" spans="1:36" x14ac:dyDescent="0.2">
      <c r="A596" t="str">
        <f>'WHL Raw'!B596</f>
        <v>Tyson Terretta</v>
      </c>
      <c r="B596" t="s">
        <v>1750</v>
      </c>
      <c r="C596" t="str">
        <f>'WHL Raw'!C596</f>
        <v>D</v>
      </c>
      <c r="D596" t="str">
        <f t="shared" si="39"/>
        <v>D</v>
      </c>
      <c r="E596" t="str">
        <f>IF(ISNUMBER(SEARCH("/",'WHL Raw'!D596))=TRUE,"Multiple",'WHL Raw'!D596)</f>
        <v>SEA</v>
      </c>
      <c r="F596" s="2">
        <f ca="1">ROUNDDOWN('WHL Raw'!E596+((TODAY()-42993)/365),0)</f>
        <v>18</v>
      </c>
      <c r="G596">
        <f>'WHL Raw'!F596</f>
        <v>42</v>
      </c>
      <c r="H596" s="1">
        <f>'WHL Raw'!R596</f>
        <v>9.02</v>
      </c>
      <c r="I596" s="1">
        <f>'WHL Raw'!Q596</f>
        <v>378.83</v>
      </c>
      <c r="J596">
        <f>'WHL Raw'!AD596</f>
        <v>9</v>
      </c>
      <c r="K596">
        <f>'WHL Raw'!AE596</f>
        <v>19</v>
      </c>
      <c r="L596" s="1">
        <f t="shared" si="40"/>
        <v>1.4254414909062114</v>
      </c>
      <c r="M596" s="1">
        <f t="shared" si="41"/>
        <v>3.0092653696908904</v>
      </c>
      <c r="V596">
        <f>'WHL Raw'!J596</f>
        <v>1</v>
      </c>
      <c r="W596" s="1">
        <f t="shared" si="42"/>
        <v>0.15838238787846792</v>
      </c>
      <c r="AG596">
        <f>'WHL Raw'!X596</f>
        <v>13.24</v>
      </c>
      <c r="AH596">
        <f>'WHL Raw'!Y596</f>
        <v>13.09</v>
      </c>
      <c r="AI596">
        <f>'WHL Raw'!Z596</f>
        <v>49.96</v>
      </c>
      <c r="AJ596">
        <f>'WHL Raw'!AA596</f>
        <v>50.75</v>
      </c>
    </row>
    <row r="597" spans="1:36" x14ac:dyDescent="0.2">
      <c r="A597" t="str">
        <f>'WHL Raw'!B597</f>
        <v>Tyus Gent</v>
      </c>
      <c r="B597" t="s">
        <v>1750</v>
      </c>
      <c r="C597" t="str">
        <f>'WHL Raw'!C597</f>
        <v>C</v>
      </c>
      <c r="D597" t="str">
        <f t="shared" ref="D597:D598" si="43">IF(C597="D",C597,"F")</f>
        <v>F</v>
      </c>
      <c r="E597" t="str">
        <f>IF(ISNUMBER(SEARCH("/",'WHL Raw'!D597))=TRUE,"Multiple",'WHL Raw'!D597)</f>
        <v>VIC</v>
      </c>
      <c r="F597" s="2">
        <f ca="1">ROUNDDOWN('WHL Raw'!E597+((TODAY()-42993)/365),0)</f>
        <v>17</v>
      </c>
      <c r="G597">
        <f>'WHL Raw'!F597</f>
        <v>5</v>
      </c>
      <c r="H597" s="1">
        <f>'WHL Raw'!R597</f>
        <v>8.0399999999999991</v>
      </c>
      <c r="I597" s="1">
        <f>'WHL Raw'!Q597</f>
        <v>40.18</v>
      </c>
      <c r="J597">
        <f>'WHL Raw'!AD597</f>
        <v>1</v>
      </c>
      <c r="K597">
        <f>'WHL Raw'!AE597</f>
        <v>1</v>
      </c>
      <c r="L597" s="1">
        <f t="shared" ref="L597:L598" si="44">J597/I597*60</f>
        <v>1.4932802389248383</v>
      </c>
      <c r="M597" s="1">
        <f t="shared" ref="M597:M598" si="45">K597/I597*60</f>
        <v>1.4932802389248383</v>
      </c>
      <c r="V597">
        <f>'WHL Raw'!J597</f>
        <v>0</v>
      </c>
      <c r="W597" s="1">
        <f>(V597/I597)*60</f>
        <v>0</v>
      </c>
      <c r="AG597">
        <f>'WHL Raw'!X597</f>
        <v>11.72</v>
      </c>
      <c r="AH597">
        <f>'WHL Raw'!Y597</f>
        <v>12.71</v>
      </c>
      <c r="AI597">
        <f>'WHL Raw'!Z597</f>
        <v>55.04</v>
      </c>
      <c r="AJ597">
        <f>'WHL Raw'!AA597</f>
        <v>52.01</v>
      </c>
    </row>
    <row r="598" spans="1:36" x14ac:dyDescent="0.2">
      <c r="A598" t="str">
        <f>'WHL Raw'!B598</f>
        <v>Vince Loschiavo</v>
      </c>
      <c r="B598" t="s">
        <v>1750</v>
      </c>
      <c r="C598" t="str">
        <f>'WHL Raw'!C598</f>
        <v>C</v>
      </c>
      <c r="D598" t="str">
        <f t="shared" si="43"/>
        <v>F</v>
      </c>
      <c r="E598" t="str">
        <f>IF(ISNUMBER(SEARCH("/",'WHL Raw'!D598))=TRUE,"Multiple",'WHL Raw'!D598)</f>
        <v>Multiple</v>
      </c>
      <c r="F598" s="2">
        <f ca="1">ROUNDDOWN('WHL Raw'!E598+((TODAY()-42993)/365),0)</f>
        <v>20</v>
      </c>
      <c r="G598">
        <f>'WHL Raw'!F598</f>
        <v>67</v>
      </c>
      <c r="H598" s="1">
        <f>'WHL Raw'!R598</f>
        <v>11.26</v>
      </c>
      <c r="I598" s="1">
        <f>'WHL Raw'!Q598</f>
        <v>754.27</v>
      </c>
      <c r="J598">
        <f>'WHL Raw'!AD598</f>
        <v>40</v>
      </c>
      <c r="K598">
        <f>'WHL Raw'!AE598</f>
        <v>33</v>
      </c>
      <c r="L598" s="1">
        <f t="shared" si="44"/>
        <v>3.1818844710779963</v>
      </c>
      <c r="M598" s="1">
        <f t="shared" si="45"/>
        <v>2.6250546886393464</v>
      </c>
      <c r="V598">
        <f>'WHL Raw'!J598</f>
        <v>20</v>
      </c>
      <c r="W598" s="1">
        <f>(V598/I598)*60</f>
        <v>1.5909422355389982</v>
      </c>
      <c r="AG598">
        <f>'WHL Raw'!X598</f>
        <v>13.86</v>
      </c>
      <c r="AH598">
        <f>'WHL Raw'!Y598</f>
        <v>13.42</v>
      </c>
      <c r="AI598">
        <f>'WHL Raw'!Z598</f>
        <v>52.76</v>
      </c>
      <c r="AJ598">
        <f>'WHL Raw'!AA598</f>
        <v>49.38</v>
      </c>
    </row>
    <row r="599" spans="1:36" x14ac:dyDescent="0.2">
      <c r="A599" t="str">
        <f>'WHL Raw'!B599</f>
        <v>Vladislav Mikhalchuk</v>
      </c>
      <c r="B599" t="s">
        <v>1750</v>
      </c>
      <c r="C599" t="str">
        <f>'WHL Raw'!C599</f>
        <v>RW</v>
      </c>
      <c r="D599" t="str">
        <f t="shared" ref="D599:D601" si="46">IF(C599="D",C599,"F")</f>
        <v>F</v>
      </c>
      <c r="E599" t="str">
        <f>IF(ISNUMBER(SEARCH("/",'WHL Raw'!D599))=TRUE,"Multiple",'WHL Raw'!D599)</f>
        <v>PG</v>
      </c>
      <c r="F599" s="2">
        <f ca="1">ROUNDDOWN('WHL Raw'!E599+((TODAY()-42993)/365),0)</f>
        <v>18</v>
      </c>
      <c r="G599">
        <f>'WHL Raw'!F599</f>
        <v>60</v>
      </c>
      <c r="H599" s="1">
        <f>'WHL Raw'!R599</f>
        <v>12.23</v>
      </c>
      <c r="I599" s="1">
        <f>'WHL Raw'!Q599</f>
        <v>733.61</v>
      </c>
      <c r="J599">
        <f>'WHL Raw'!AD599</f>
        <v>31</v>
      </c>
      <c r="K599">
        <f>'WHL Raw'!AE599</f>
        <v>42</v>
      </c>
      <c r="L599" s="1">
        <f t="shared" ref="L599:L601" si="47">J599/I599*60</f>
        <v>2.5354070964136257</v>
      </c>
      <c r="M599" s="1">
        <f t="shared" ref="M599:M601" si="48">K599/I599*60</f>
        <v>3.4350676790120089</v>
      </c>
      <c r="V599">
        <f>'WHL Raw'!J599</f>
        <v>17</v>
      </c>
      <c r="W599" s="1">
        <f t="shared" ref="W599:W601" si="49">(V599/I599)*60</f>
        <v>1.3903845367429561</v>
      </c>
      <c r="AG599">
        <f>'WHL Raw'!X599</f>
        <v>12.93</v>
      </c>
      <c r="AH599">
        <f>'WHL Raw'!Y599</f>
        <v>13.54</v>
      </c>
      <c r="AI599">
        <f>'WHL Raw'!Z599</f>
        <v>43.75</v>
      </c>
      <c r="AJ599">
        <f>'WHL Raw'!AA599</f>
        <v>50.19</v>
      </c>
    </row>
    <row r="600" spans="1:36" x14ac:dyDescent="0.2">
      <c r="A600" t="str">
        <f>'WHL Raw'!B600</f>
        <v>Vladislav Yeryomenko</v>
      </c>
      <c r="B600" t="s">
        <v>1750</v>
      </c>
      <c r="C600" t="str">
        <f>'WHL Raw'!C600</f>
        <v>D</v>
      </c>
      <c r="D600" t="str">
        <f t="shared" si="46"/>
        <v>D</v>
      </c>
      <c r="E600" t="str">
        <f>IF(ISNUMBER(SEARCH("/",'WHL Raw'!D600))=TRUE,"Multiple",'WHL Raw'!D600)</f>
        <v>CGY</v>
      </c>
      <c r="F600" s="2">
        <f ca="1">ROUNDDOWN('WHL Raw'!E600+((TODAY()-42993)/365),0)</f>
        <v>19</v>
      </c>
      <c r="G600">
        <f>'WHL Raw'!F600</f>
        <v>63</v>
      </c>
      <c r="H600" s="1">
        <f>'WHL Raw'!R600</f>
        <v>15.71</v>
      </c>
      <c r="I600" s="1">
        <f>'WHL Raw'!Q600</f>
        <v>990</v>
      </c>
      <c r="J600">
        <f>'WHL Raw'!AD600</f>
        <v>50</v>
      </c>
      <c r="K600">
        <f>'WHL Raw'!AE600</f>
        <v>59</v>
      </c>
      <c r="L600" s="1">
        <f t="shared" si="47"/>
        <v>3.0303030303030303</v>
      </c>
      <c r="M600" s="1">
        <f t="shared" si="48"/>
        <v>3.5757575757575757</v>
      </c>
      <c r="V600">
        <f>'WHL Raw'!J600</f>
        <v>11</v>
      </c>
      <c r="W600" s="1">
        <f t="shared" si="49"/>
        <v>0.66666666666666674</v>
      </c>
      <c r="AG600">
        <f>'WHL Raw'!X600</f>
        <v>12.79</v>
      </c>
      <c r="AH600">
        <f>'WHL Raw'!Y600</f>
        <v>13.87</v>
      </c>
      <c r="AI600">
        <f>'WHL Raw'!Z600</f>
        <v>45.62</v>
      </c>
      <c r="AJ600">
        <f>'WHL Raw'!AA600</f>
        <v>50.08</v>
      </c>
    </row>
    <row r="601" spans="1:36" x14ac:dyDescent="0.2">
      <c r="A601" t="str">
        <f>'WHL Raw'!B601</f>
        <v>Vojtech Budik</v>
      </c>
      <c r="B601" t="s">
        <v>1750</v>
      </c>
      <c r="C601" t="str">
        <f>'WHL Raw'!C601</f>
        <v>D</v>
      </c>
      <c r="D601" t="str">
        <f t="shared" si="46"/>
        <v>D</v>
      </c>
      <c r="E601" t="str">
        <f>IF(ISNUMBER(SEARCH("/",'WHL Raw'!D601))=TRUE,"Multiple",'WHL Raw'!D601)</f>
        <v>PA</v>
      </c>
      <c r="F601" s="2">
        <f ca="1">ROUNDDOWN('WHL Raw'!E601+((TODAY()-42993)/365),0)</f>
        <v>20</v>
      </c>
      <c r="G601">
        <f>'WHL Raw'!F601</f>
        <v>63</v>
      </c>
      <c r="H601" s="1">
        <f>'WHL Raw'!R601</f>
        <v>17.920000000000002</v>
      </c>
      <c r="I601" s="1">
        <f>'WHL Raw'!Q601</f>
        <v>1129</v>
      </c>
      <c r="J601">
        <f>'WHL Raw'!AD601</f>
        <v>66</v>
      </c>
      <c r="K601">
        <f>'WHL Raw'!AE601</f>
        <v>63</v>
      </c>
      <c r="L601" s="1">
        <f t="shared" si="47"/>
        <v>3.5075287865367581</v>
      </c>
      <c r="M601" s="1">
        <f t="shared" si="48"/>
        <v>3.3480956598759963</v>
      </c>
      <c r="V601">
        <f>'WHL Raw'!J601</f>
        <v>14</v>
      </c>
      <c r="W601" s="1">
        <f t="shared" si="49"/>
        <v>0.74402125775022143</v>
      </c>
      <c r="AG601">
        <f>'WHL Raw'!X601</f>
        <v>14.11</v>
      </c>
      <c r="AH601">
        <f>'WHL Raw'!Y601</f>
        <v>14.21</v>
      </c>
      <c r="AI601">
        <f>'WHL Raw'!Z601</f>
        <v>50.09</v>
      </c>
      <c r="AJ601">
        <f>'WHL Raw'!AA601</f>
        <v>50.85</v>
      </c>
    </row>
    <row r="602" spans="1:36" x14ac:dyDescent="0.2">
      <c r="A602" t="str">
        <f>'WHL Raw'!B602</f>
        <v>Wil Kushniryk</v>
      </c>
      <c r="B602" t="s">
        <v>1750</v>
      </c>
      <c r="C602" t="str">
        <f>'WHL Raw'!C602</f>
        <v>LW</v>
      </c>
      <c r="D602" t="str">
        <f t="shared" ref="D602:D603" si="50">IF(C602="D",C602,"F")</f>
        <v>F</v>
      </c>
      <c r="E602" t="str">
        <f>IF(ISNUMBER(SEARCH("/",'WHL Raw'!D602))=TRUE,"Multiple",'WHL Raw'!D602)</f>
        <v>KEL</v>
      </c>
      <c r="F602" s="2">
        <f ca="1">ROUNDDOWN('WHL Raw'!E602+((TODAY()-42993)/365),0)</f>
        <v>18</v>
      </c>
      <c r="G602">
        <f>'WHL Raw'!F602</f>
        <v>51</v>
      </c>
      <c r="H602" s="1">
        <f>'WHL Raw'!R602</f>
        <v>7.72</v>
      </c>
      <c r="I602" s="1">
        <f>'WHL Raw'!Q602</f>
        <v>393.76</v>
      </c>
      <c r="J602">
        <f>'WHL Raw'!AD602</f>
        <v>10</v>
      </c>
      <c r="K602">
        <f>'WHL Raw'!AE602</f>
        <v>13</v>
      </c>
      <c r="L602" s="1">
        <f t="shared" ref="L602:L603" si="51">J602/I602*60</f>
        <v>1.5237708248679398</v>
      </c>
      <c r="M602" s="1">
        <f t="shared" ref="M602:M603" si="52">K602/I602*60</f>
        <v>1.9809020723283219</v>
      </c>
      <c r="V602">
        <f>'WHL Raw'!J602</f>
        <v>4</v>
      </c>
      <c r="W602" s="1">
        <f t="shared" ref="W602:W603" si="53">(V602/I602)*60</f>
        <v>0.60950832994717596</v>
      </c>
      <c r="AG602">
        <f>'WHL Raw'!X602</f>
        <v>12.8</v>
      </c>
      <c r="AH602">
        <f>'WHL Raw'!Y602</f>
        <v>13.06</v>
      </c>
      <c r="AI602">
        <f>'WHL Raw'!Z602</f>
        <v>47.04</v>
      </c>
      <c r="AJ602">
        <f>'WHL Raw'!AA602</f>
        <v>50.6</v>
      </c>
    </row>
    <row r="603" spans="1:36" x14ac:dyDescent="0.2">
      <c r="A603" t="str">
        <f>'WHL Raw'!B603</f>
        <v>Will Warm</v>
      </c>
      <c r="B603" t="s">
        <v>1750</v>
      </c>
      <c r="C603" t="str">
        <f>'WHL Raw'!C603</f>
        <v>D</v>
      </c>
      <c r="D603" t="str">
        <f t="shared" si="50"/>
        <v>D</v>
      </c>
      <c r="E603" t="str">
        <f>IF(ISNUMBER(SEARCH("/",'WHL Raw'!D603))=TRUE,"Multiple",'WHL Raw'!D603)</f>
        <v>EDM</v>
      </c>
      <c r="F603" s="2">
        <f ca="1">ROUNDDOWN('WHL Raw'!E603+((TODAY()-42993)/365),0)</f>
        <v>19</v>
      </c>
      <c r="G603">
        <f>'WHL Raw'!F603</f>
        <v>53</v>
      </c>
      <c r="H603" s="1">
        <f>'WHL Raw'!R603</f>
        <v>14.35</v>
      </c>
      <c r="I603" s="1">
        <f>'WHL Raw'!Q603</f>
        <v>760.62</v>
      </c>
      <c r="J603">
        <f>'WHL Raw'!AD603</f>
        <v>30</v>
      </c>
      <c r="K603">
        <f>'WHL Raw'!AE603</f>
        <v>49</v>
      </c>
      <c r="L603" s="1">
        <f t="shared" si="51"/>
        <v>2.3664904945965133</v>
      </c>
      <c r="M603" s="1">
        <f t="shared" si="52"/>
        <v>3.8652678078409717</v>
      </c>
      <c r="V603">
        <f>'WHL Raw'!J603</f>
        <v>3</v>
      </c>
      <c r="W603" s="1">
        <f t="shared" si="53"/>
        <v>0.23664904945965134</v>
      </c>
      <c r="AG603">
        <f>'WHL Raw'!X603</f>
        <v>13.24</v>
      </c>
      <c r="AH603">
        <f>'WHL Raw'!Y603</f>
        <v>14.07</v>
      </c>
      <c r="AI603">
        <f>'WHL Raw'!Z603</f>
        <v>38.47</v>
      </c>
      <c r="AJ603">
        <f>'WHL Raw'!AA603</f>
        <v>52.39</v>
      </c>
    </row>
    <row r="604" spans="1:36" x14ac:dyDescent="0.2">
      <c r="A604" t="str">
        <f>'WHL Raw'!B604</f>
        <v>Wyatt McLeod</v>
      </c>
      <c r="B604" t="s">
        <v>1750</v>
      </c>
      <c r="C604" t="str">
        <f>'WHL Raw'!C604</f>
        <v>D</v>
      </c>
      <c r="D604" t="str">
        <f t="shared" ref="D604:D609" si="54">IF(C604="D",C604,"F")</f>
        <v>D</v>
      </c>
      <c r="E604" t="str">
        <f>IF(ISNUMBER(SEARCH("/",'WHL Raw'!D604))=TRUE,"Multiple",'WHL Raw'!D604)</f>
        <v>EDM</v>
      </c>
      <c r="F604" s="2">
        <f ca="1">ROUNDDOWN('WHL Raw'!E604+((TODAY()-42993)/365),0)</f>
        <v>18</v>
      </c>
      <c r="G604">
        <f>'WHL Raw'!F604</f>
        <v>49</v>
      </c>
      <c r="H604" s="1">
        <f>'WHL Raw'!R604</f>
        <v>14.76</v>
      </c>
      <c r="I604" s="1">
        <f>'WHL Raw'!Q604</f>
        <v>723.08</v>
      </c>
      <c r="J604">
        <f>'WHL Raw'!AD604</f>
        <v>26</v>
      </c>
      <c r="K604">
        <f>'WHL Raw'!AE604</f>
        <v>48</v>
      </c>
      <c r="L604" s="1">
        <f t="shared" ref="L604:L609" si="55">J604/I604*60</f>
        <v>2.1574376279249874</v>
      </c>
      <c r="M604" s="1">
        <f t="shared" ref="M604:M609" si="56">K604/I604*60</f>
        <v>3.9829617746307462</v>
      </c>
      <c r="V604">
        <f>'WHL Raw'!J604</f>
        <v>3</v>
      </c>
      <c r="W604" s="1">
        <f t="shared" ref="W604:W609" si="57">(V604/I604)*60</f>
        <v>0.24893511091442164</v>
      </c>
      <c r="AG604">
        <f>'WHL Raw'!X604</f>
        <v>13.04</v>
      </c>
      <c r="AH604">
        <f>'WHL Raw'!Y604</f>
        <v>13.98</v>
      </c>
      <c r="AI604">
        <f>'WHL Raw'!Z604</f>
        <v>38.99</v>
      </c>
      <c r="AJ604">
        <f>'WHL Raw'!AA604</f>
        <v>50.55</v>
      </c>
    </row>
    <row r="605" spans="1:36" x14ac:dyDescent="0.2">
      <c r="A605" t="str">
        <f>'WHL Raw'!B605</f>
        <v>Wyatt Sloboshan</v>
      </c>
      <c r="B605" t="s">
        <v>1750</v>
      </c>
      <c r="C605" t="str">
        <f>'WHL Raw'!C605</f>
        <v>C</v>
      </c>
      <c r="D605" t="str">
        <f t="shared" si="54"/>
        <v>F</v>
      </c>
      <c r="E605" t="str">
        <f>IF(ISNUMBER(SEARCH("/",'WHL Raw'!D605))=TRUE,"Multiple",'WHL Raw'!D605)</f>
        <v>REG</v>
      </c>
      <c r="F605" s="2">
        <f ca="1">ROUNDDOWN('WHL Raw'!E605+((TODAY()-42993)/365),0)</f>
        <v>21</v>
      </c>
      <c r="G605">
        <f>'WHL Raw'!F605</f>
        <v>36</v>
      </c>
      <c r="H605" s="1">
        <f>'WHL Raw'!R605</f>
        <v>12.36</v>
      </c>
      <c r="I605" s="1">
        <f>'WHL Raw'!Q605</f>
        <v>444.92</v>
      </c>
      <c r="J605">
        <f>'WHL Raw'!AD605</f>
        <v>14</v>
      </c>
      <c r="K605">
        <f>'WHL Raw'!AE605</f>
        <v>22</v>
      </c>
      <c r="L605" s="1">
        <f t="shared" si="55"/>
        <v>1.8879798615481433</v>
      </c>
      <c r="M605" s="1">
        <f t="shared" si="56"/>
        <v>2.9668254967185113</v>
      </c>
      <c r="V605">
        <f>'WHL Raw'!J605</f>
        <v>4</v>
      </c>
      <c r="W605" s="1">
        <f t="shared" si="57"/>
        <v>0.53942281758518373</v>
      </c>
      <c r="AG605">
        <f>'WHL Raw'!X605</f>
        <v>13.41</v>
      </c>
      <c r="AH605">
        <f>'WHL Raw'!Y605</f>
        <v>13.97</v>
      </c>
      <c r="AI605">
        <f>'WHL Raw'!Z605</f>
        <v>49.19</v>
      </c>
      <c r="AJ605">
        <f>'WHL Raw'!AA605</f>
        <v>49.85</v>
      </c>
    </row>
    <row r="606" spans="1:36" x14ac:dyDescent="0.2">
      <c r="A606" t="str">
        <f>'WHL Raw'!B606</f>
        <v>Wyatte Wylie</v>
      </c>
      <c r="B606" t="s">
        <v>1750</v>
      </c>
      <c r="C606" t="str">
        <f>'WHL Raw'!C606</f>
        <v>D</v>
      </c>
      <c r="D606" t="str">
        <f t="shared" si="54"/>
        <v>D</v>
      </c>
      <c r="E606" t="str">
        <f>IF(ISNUMBER(SEARCH("/",'WHL Raw'!D606))=TRUE,"Multiple",'WHL Raw'!D606)</f>
        <v>EVT</v>
      </c>
      <c r="F606" s="2">
        <f ca="1">ROUNDDOWN('WHL Raw'!E606+((TODAY()-42993)/365),0)</f>
        <v>18</v>
      </c>
      <c r="G606">
        <f>'WHL Raw'!F606</f>
        <v>72</v>
      </c>
      <c r="H606" s="1">
        <f>'WHL Raw'!R606</f>
        <v>14.6</v>
      </c>
      <c r="I606" s="1">
        <f>'WHL Raw'!Q606</f>
        <v>1050.95</v>
      </c>
      <c r="J606">
        <f>'WHL Raw'!AD606</f>
        <v>47</v>
      </c>
      <c r="K606">
        <f>'WHL Raw'!AE606</f>
        <v>43</v>
      </c>
      <c r="L606" s="1">
        <f t="shared" si="55"/>
        <v>2.6832865502640466</v>
      </c>
      <c r="M606" s="1">
        <f t="shared" si="56"/>
        <v>2.4549217374756171</v>
      </c>
      <c r="V606">
        <f>'WHL Raw'!J606</f>
        <v>9</v>
      </c>
      <c r="W606" s="1">
        <f t="shared" si="57"/>
        <v>0.5138208287739664</v>
      </c>
      <c r="AG606">
        <f>'WHL Raw'!X606</f>
        <v>13.86</v>
      </c>
      <c r="AH606">
        <f>'WHL Raw'!Y606</f>
        <v>13.81</v>
      </c>
      <c r="AI606">
        <f>'WHL Raw'!Z606</f>
        <v>55.67</v>
      </c>
      <c r="AJ606">
        <f>'WHL Raw'!AA606</f>
        <v>51.3</v>
      </c>
    </row>
    <row r="607" spans="1:36" x14ac:dyDescent="0.2">
      <c r="A607" t="str">
        <f>'WHL Raw'!B607</f>
        <v>Yan Khomenko</v>
      </c>
      <c r="B607" t="s">
        <v>1750</v>
      </c>
      <c r="C607" t="str">
        <f>'WHL Raw'!C607</f>
        <v>RW</v>
      </c>
      <c r="D607" t="str">
        <f t="shared" si="54"/>
        <v>F</v>
      </c>
      <c r="E607" t="str">
        <f>IF(ISNUMBER(SEARCH("/",'WHL Raw'!D607))=TRUE,"Multiple",'WHL Raw'!D607)</f>
        <v>VIC</v>
      </c>
      <c r="F607" s="2">
        <f ca="1">ROUNDDOWN('WHL Raw'!E607+((TODAY()-42993)/365),0)</f>
        <v>20</v>
      </c>
      <c r="G607">
        <f>'WHL Raw'!F607</f>
        <v>20</v>
      </c>
      <c r="H607" s="1">
        <f>'WHL Raw'!R607</f>
        <v>10.24</v>
      </c>
      <c r="I607" s="1">
        <f>'WHL Raw'!Q607</f>
        <v>204.88</v>
      </c>
      <c r="J607">
        <f>'WHL Raw'!AD607</f>
        <v>10</v>
      </c>
      <c r="K607">
        <f>'WHL Raw'!AE607</f>
        <v>9</v>
      </c>
      <c r="L607" s="1">
        <f t="shared" si="55"/>
        <v>2.9285435376805937</v>
      </c>
      <c r="M607" s="1">
        <f t="shared" si="56"/>
        <v>2.6356891839125343</v>
      </c>
      <c r="V607">
        <f>'WHL Raw'!J607</f>
        <v>7</v>
      </c>
      <c r="W607" s="1">
        <f t="shared" si="57"/>
        <v>2.0499804763764153</v>
      </c>
      <c r="AG607">
        <f>'WHL Raw'!X607</f>
        <v>12.74</v>
      </c>
      <c r="AH607">
        <f>'WHL Raw'!Y607</f>
        <v>13.31</v>
      </c>
      <c r="AI607">
        <f>'WHL Raw'!Z607</f>
        <v>55.6</v>
      </c>
      <c r="AJ607">
        <f>'WHL Raw'!AA607</f>
        <v>49.44</v>
      </c>
    </row>
    <row r="608" spans="1:36" x14ac:dyDescent="0.2">
      <c r="A608" t="str">
        <f>'WHL Raw'!B608</f>
        <v>Zach Fischer</v>
      </c>
      <c r="B608" t="s">
        <v>1750</v>
      </c>
      <c r="C608" t="str">
        <f>'WHL Raw'!C608</f>
        <v>RW</v>
      </c>
      <c r="D608" t="str">
        <f t="shared" si="54"/>
        <v>F</v>
      </c>
      <c r="E608" t="str">
        <f>IF(ISNUMBER(SEARCH("/",'WHL Raw'!D608))=TRUE,"Multiple",'WHL Raw'!D608)</f>
        <v>Multiple</v>
      </c>
      <c r="F608" s="2">
        <f ca="1">ROUNDDOWN('WHL Raw'!E608+((TODAY()-42993)/365),0)</f>
        <v>20</v>
      </c>
      <c r="G608">
        <f>'WHL Raw'!F608</f>
        <v>46</v>
      </c>
      <c r="H608" s="1">
        <f>'WHL Raw'!R608</f>
        <v>14.65</v>
      </c>
      <c r="I608" s="1">
        <f>'WHL Raw'!Q608</f>
        <v>673.83</v>
      </c>
      <c r="J608">
        <f>'WHL Raw'!AD608</f>
        <v>43</v>
      </c>
      <c r="K608">
        <f>'WHL Raw'!AE608</f>
        <v>30</v>
      </c>
      <c r="L608" s="1">
        <f t="shared" si="55"/>
        <v>3.8288589110012907</v>
      </c>
      <c r="M608" s="1">
        <f t="shared" si="56"/>
        <v>2.6712969146520633</v>
      </c>
      <c r="V608">
        <f>'WHL Raw'!J608</f>
        <v>21</v>
      </c>
      <c r="W608" s="1">
        <f t="shared" si="57"/>
        <v>1.8699078402564444</v>
      </c>
      <c r="AG608">
        <f>'WHL Raw'!X608</f>
        <v>13.94</v>
      </c>
      <c r="AH608">
        <f>'WHL Raw'!Y608</f>
        <v>13.87</v>
      </c>
      <c r="AI608">
        <f>'WHL Raw'!Z608</f>
        <v>55.9</v>
      </c>
      <c r="AJ608">
        <f>'WHL Raw'!AA608</f>
        <v>49.89</v>
      </c>
    </row>
    <row r="609" spans="1:36" x14ac:dyDescent="0.2">
      <c r="A609" t="str">
        <f>'WHL Raw'!B609</f>
        <v>Zach Huber</v>
      </c>
      <c r="B609" t="s">
        <v>1750</v>
      </c>
      <c r="C609" t="str">
        <f>'WHL Raw'!C609</f>
        <v>C</v>
      </c>
      <c r="D609" t="str">
        <f t="shared" si="54"/>
        <v>F</v>
      </c>
      <c r="E609" t="str">
        <f>IF(ISNUMBER(SEARCH("/",'WHL Raw'!D609))=TRUE,"Multiple",'WHL Raw'!D609)</f>
        <v>CGY</v>
      </c>
      <c r="F609" s="2">
        <f ca="1">ROUNDDOWN('WHL Raw'!E609+((TODAY()-42993)/365),0)</f>
        <v>18</v>
      </c>
      <c r="G609">
        <f>'WHL Raw'!F609</f>
        <v>56</v>
      </c>
      <c r="H609" s="1">
        <f>'WHL Raw'!R609</f>
        <v>8.5399999999999991</v>
      </c>
      <c r="I609" s="1">
        <f>'WHL Raw'!Q609</f>
        <v>478.34</v>
      </c>
      <c r="J609">
        <f>'WHL Raw'!AD609</f>
        <v>14</v>
      </c>
      <c r="K609">
        <f>'WHL Raw'!AE609</f>
        <v>19</v>
      </c>
      <c r="L609" s="1">
        <f t="shared" si="55"/>
        <v>1.7560730860893925</v>
      </c>
      <c r="M609" s="1">
        <f t="shared" si="56"/>
        <v>2.3832420454070324</v>
      </c>
      <c r="V609">
        <f>'WHL Raw'!J609</f>
        <v>3</v>
      </c>
      <c r="W609" s="1">
        <f t="shared" si="57"/>
        <v>0.37630137559058408</v>
      </c>
      <c r="AG609">
        <f>'WHL Raw'!X609</f>
        <v>12.38</v>
      </c>
      <c r="AH609">
        <f>'WHL Raw'!Y609</f>
        <v>13.14</v>
      </c>
      <c r="AI609">
        <f>'WHL Raw'!Z609</f>
        <v>41.71</v>
      </c>
      <c r="AJ609">
        <f>'WHL Raw'!AA609</f>
        <v>48.97</v>
      </c>
    </row>
    <row r="610" spans="1:36" x14ac:dyDescent="0.2">
      <c r="A610" t="str">
        <f>'WHL Raw'!B610</f>
        <v>Zach Russell</v>
      </c>
      <c r="B610" t="s">
        <v>1750</v>
      </c>
      <c r="C610" t="str">
        <f>'WHL Raw'!C610</f>
        <v>LW</v>
      </c>
      <c r="D610" t="str">
        <f t="shared" ref="D610:D614" si="58">IF(C610="D",C610,"F")</f>
        <v>F</v>
      </c>
      <c r="E610" t="str">
        <f>IF(ISNUMBER(SEARCH("/",'WHL Raw'!D610))=TRUE,"Multiple",'WHL Raw'!D610)</f>
        <v>BDN</v>
      </c>
      <c r="F610" s="2">
        <f ca="1">ROUNDDOWN('WHL Raw'!E610+((TODAY()-42993)/365),0)</f>
        <v>18</v>
      </c>
      <c r="G610">
        <f>'WHL Raw'!F610</f>
        <v>1</v>
      </c>
      <c r="H610" s="1">
        <f>'WHL Raw'!R610</f>
        <v>0</v>
      </c>
      <c r="I610" s="1">
        <f>'WHL Raw'!Q610</f>
        <v>0</v>
      </c>
      <c r="J610">
        <f>'WHL Raw'!AD610</f>
        <v>0</v>
      </c>
      <c r="K610">
        <f>'WHL Raw'!AE610</f>
        <v>0</v>
      </c>
      <c r="L610" s="1" t="e">
        <f t="shared" ref="L610:L614" si="59">J610/I610*60</f>
        <v>#DIV/0!</v>
      </c>
      <c r="M610" s="1" t="e">
        <f t="shared" ref="M610:M614" si="60">K610/I610*60</f>
        <v>#DIV/0!</v>
      </c>
      <c r="V610">
        <f>'WHL Raw'!J610</f>
        <v>0</v>
      </c>
      <c r="W610" s="1" t="e">
        <f t="shared" ref="W610:W614" si="61">(V610/I610)*60</f>
        <v>#DIV/0!</v>
      </c>
      <c r="AG610">
        <f>'WHL Raw'!X610</f>
        <v>0</v>
      </c>
      <c r="AH610">
        <f>'WHL Raw'!Y610</f>
        <v>0</v>
      </c>
      <c r="AI610">
        <f>'WHL Raw'!Z610</f>
        <v>0</v>
      </c>
      <c r="AJ610">
        <f>'WHL Raw'!AA610</f>
        <v>0</v>
      </c>
    </row>
    <row r="611" spans="1:36" x14ac:dyDescent="0.2">
      <c r="A611" t="str">
        <f>'WHL Raw'!B611</f>
        <v>Zach Wytinck</v>
      </c>
      <c r="B611" t="s">
        <v>1750</v>
      </c>
      <c r="C611" t="str">
        <f>'WHL Raw'!C611</f>
        <v>D</v>
      </c>
      <c r="D611" t="str">
        <f t="shared" si="58"/>
        <v>D</v>
      </c>
      <c r="E611" t="str">
        <f>IF(ISNUMBER(SEARCH("/",'WHL Raw'!D611))=TRUE,"Multiple",'WHL Raw'!D611)</f>
        <v>BDN</v>
      </c>
      <c r="F611" s="2">
        <f ca="1">ROUNDDOWN('WHL Raw'!E611+((TODAY()-42993)/365),0)</f>
        <v>19</v>
      </c>
      <c r="G611">
        <f>'WHL Raw'!F611</f>
        <v>68</v>
      </c>
      <c r="H611" s="1">
        <f>'WHL Raw'!R611</f>
        <v>11.78</v>
      </c>
      <c r="I611" s="1">
        <f>'WHL Raw'!Q611</f>
        <v>800.99</v>
      </c>
      <c r="J611">
        <f>'WHL Raw'!AD611</f>
        <v>35</v>
      </c>
      <c r="K611">
        <f>'WHL Raw'!AE611</f>
        <v>38</v>
      </c>
      <c r="L611" s="1">
        <f t="shared" si="59"/>
        <v>2.6217555774728774</v>
      </c>
      <c r="M611" s="1">
        <f t="shared" si="60"/>
        <v>2.84647748411341</v>
      </c>
      <c r="V611">
        <f>'WHL Raw'!J611</f>
        <v>4</v>
      </c>
      <c r="W611" s="1">
        <f t="shared" si="61"/>
        <v>0.29962920885404309</v>
      </c>
      <c r="AG611">
        <f>'WHL Raw'!X611</f>
        <v>13.01</v>
      </c>
      <c r="AH611">
        <f>'WHL Raw'!Y611</f>
        <v>13.45</v>
      </c>
      <c r="AI611">
        <f>'WHL Raw'!Z611</f>
        <v>51.42</v>
      </c>
      <c r="AJ611">
        <f>'WHL Raw'!AA611</f>
        <v>51.17</v>
      </c>
    </row>
    <row r="612" spans="1:36" x14ac:dyDescent="0.2">
      <c r="A612" t="str">
        <f>'WHL Raw'!B612</f>
        <v>Zachary Ashton</v>
      </c>
      <c r="B612" t="s">
        <v>1750</v>
      </c>
      <c r="C612" t="str">
        <f>'WHL Raw'!C612</f>
        <v>D</v>
      </c>
      <c r="D612" t="str">
        <f t="shared" si="58"/>
        <v>D</v>
      </c>
      <c r="E612" t="str">
        <f>IF(ISNUMBER(SEARCH("/",'WHL Raw'!D612))=TRUE,"Multiple",'WHL Raw'!D612)</f>
        <v>SAS</v>
      </c>
      <c r="F612" s="2">
        <f ca="1">ROUNDDOWN('WHL Raw'!E612+((TODAY()-42993)/365),0)</f>
        <v>17</v>
      </c>
      <c r="G612">
        <f>'WHL Raw'!F612</f>
        <v>2</v>
      </c>
      <c r="H612" s="1">
        <f>'WHL Raw'!R612</f>
        <v>0</v>
      </c>
      <c r="I612" s="1">
        <f>'WHL Raw'!Q612</f>
        <v>0</v>
      </c>
      <c r="J612">
        <f>'WHL Raw'!AD612</f>
        <v>0</v>
      </c>
      <c r="K612">
        <f>'WHL Raw'!AE612</f>
        <v>0</v>
      </c>
      <c r="L612" s="1" t="e">
        <f t="shared" si="59"/>
        <v>#DIV/0!</v>
      </c>
      <c r="M612" s="1" t="e">
        <f t="shared" si="60"/>
        <v>#DIV/0!</v>
      </c>
      <c r="V612">
        <f>'WHL Raw'!J612</f>
        <v>0</v>
      </c>
      <c r="W612" s="1" t="e">
        <f t="shared" si="61"/>
        <v>#DIV/0!</v>
      </c>
      <c r="AG612">
        <f>'WHL Raw'!X612</f>
        <v>0</v>
      </c>
      <c r="AH612">
        <f>'WHL Raw'!Y612</f>
        <v>0</v>
      </c>
      <c r="AI612">
        <f>'WHL Raw'!Z612</f>
        <v>0</v>
      </c>
      <c r="AJ612">
        <f>'WHL Raw'!AA612</f>
        <v>0</v>
      </c>
    </row>
    <row r="613" spans="1:36" x14ac:dyDescent="0.2">
      <c r="A613" t="str">
        <f>'WHL Raw'!B613</f>
        <v>Zachary Cox</v>
      </c>
      <c r="B613" t="s">
        <v>1750</v>
      </c>
      <c r="C613" t="str">
        <f>'WHL Raw'!C613</f>
        <v>RW</v>
      </c>
      <c r="D613" t="str">
        <f t="shared" si="58"/>
        <v>F</v>
      </c>
      <c r="E613" t="str">
        <f>IF(ISNUMBER(SEARCH("/",'WHL Raw'!D613))=TRUE,"Multiple",'WHL Raw'!D613)</f>
        <v>LET</v>
      </c>
      <c r="F613" s="2">
        <f ca="1">ROUNDDOWN('WHL Raw'!E613+((TODAY()-42993)/365),0)</f>
        <v>19</v>
      </c>
      <c r="G613">
        <f>'WHL Raw'!F613</f>
        <v>58</v>
      </c>
      <c r="H613" s="1">
        <f>'WHL Raw'!R613</f>
        <v>8.39</v>
      </c>
      <c r="I613" s="1">
        <f>'WHL Raw'!Q613</f>
        <v>486.45</v>
      </c>
      <c r="J613">
        <f>'WHL Raw'!AD613</f>
        <v>13</v>
      </c>
      <c r="K613">
        <f>'WHL Raw'!AE613</f>
        <v>18</v>
      </c>
      <c r="L613" s="1">
        <f t="shared" si="59"/>
        <v>1.6034535923527597</v>
      </c>
      <c r="M613" s="1">
        <f t="shared" si="60"/>
        <v>2.2201665124884364</v>
      </c>
      <c r="V613">
        <f>'WHL Raw'!J613</f>
        <v>4</v>
      </c>
      <c r="W613" s="1">
        <f t="shared" si="61"/>
        <v>0.49337033610854142</v>
      </c>
      <c r="AG613">
        <f>'WHL Raw'!X613</f>
        <v>12.42</v>
      </c>
      <c r="AH613">
        <f>'WHL Raw'!Y613</f>
        <v>13.22</v>
      </c>
      <c r="AI613">
        <f>'WHL Raw'!Z613</f>
        <v>45.4</v>
      </c>
      <c r="AJ613">
        <f>'WHL Raw'!AA613</f>
        <v>45.7</v>
      </c>
    </row>
    <row r="614" spans="1:36" x14ac:dyDescent="0.2">
      <c r="A614" t="str">
        <f>'WHL Raw'!B614</f>
        <v>Zachary Patrick</v>
      </c>
      <c r="B614" t="s">
        <v>1750</v>
      </c>
      <c r="C614" t="str">
        <f>'WHL Raw'!C614</f>
        <v>D</v>
      </c>
      <c r="D614" t="str">
        <f t="shared" si="58"/>
        <v>D</v>
      </c>
      <c r="E614" t="str">
        <f>IF(ISNUMBER(SEARCH("/",'WHL Raw'!D614))=TRUE,"Multiple",'WHL Raw'!D614)</f>
        <v>KTN</v>
      </c>
      <c r="F614" s="2">
        <f ca="1">ROUNDDOWN('WHL Raw'!E614+((TODAY()-42993)/365),0)</f>
        <v>16</v>
      </c>
      <c r="G614">
        <f>'WHL Raw'!F614</f>
        <v>42</v>
      </c>
      <c r="H614" s="1">
        <f>'WHL Raw'!R614</f>
        <v>14.45</v>
      </c>
      <c r="I614" s="1">
        <f>'WHL Raw'!Q614</f>
        <v>606.70000000000005</v>
      </c>
      <c r="J614">
        <f>'WHL Raw'!AD614</f>
        <v>28</v>
      </c>
      <c r="K614">
        <f>'WHL Raw'!AE614</f>
        <v>38</v>
      </c>
      <c r="L614" s="1">
        <f t="shared" si="59"/>
        <v>2.7690786220537329</v>
      </c>
      <c r="M614" s="1">
        <f t="shared" si="60"/>
        <v>3.7580352727872093</v>
      </c>
      <c r="V614">
        <f>'WHL Raw'!J614</f>
        <v>4</v>
      </c>
      <c r="W614" s="1">
        <f t="shared" si="61"/>
        <v>0.39558266029339045</v>
      </c>
      <c r="AG614">
        <f>'WHL Raw'!X614</f>
        <v>13</v>
      </c>
      <c r="AH614">
        <f>'WHL Raw'!Y614</f>
        <v>13.58</v>
      </c>
      <c r="AI614">
        <f>'WHL Raw'!Z614</f>
        <v>43.33</v>
      </c>
      <c r="AJ614">
        <f>'WHL Raw'!AA614</f>
        <v>50.53</v>
      </c>
    </row>
    <row r="615" spans="1:36" x14ac:dyDescent="0.2">
      <c r="A615" t="str">
        <f>'WHL Raw'!B615</f>
        <v>Zack Andrusiak</v>
      </c>
      <c r="B615" t="s">
        <v>1750</v>
      </c>
      <c r="C615" t="str">
        <f>'WHL Raw'!C615</f>
        <v>LW</v>
      </c>
      <c r="D615" t="str">
        <f t="shared" ref="D615:D618" si="62">IF(C615="D",C615,"F")</f>
        <v>F</v>
      </c>
      <c r="E615" t="str">
        <f>IF(ISNUMBER(SEARCH("/",'WHL Raw'!D615))=TRUE,"Multiple",'WHL Raw'!D615)</f>
        <v>SEA</v>
      </c>
      <c r="F615" s="2">
        <f ca="1">ROUNDDOWN('WHL Raw'!E615+((TODAY()-42993)/365),0)</f>
        <v>19</v>
      </c>
      <c r="G615">
        <f>'WHL Raw'!F615</f>
        <v>72</v>
      </c>
      <c r="H615" s="1">
        <f>'WHL Raw'!R615</f>
        <v>15.34</v>
      </c>
      <c r="I615" s="1">
        <f>'WHL Raw'!Q615</f>
        <v>1104.3399999999999</v>
      </c>
      <c r="J615">
        <f>'WHL Raw'!AD615</f>
        <v>63</v>
      </c>
      <c r="K615">
        <f>'WHL Raw'!AE615</f>
        <v>59</v>
      </c>
      <c r="L615" s="1">
        <f t="shared" ref="L615:L618" si="63">J615/I615*60</f>
        <v>3.4228589021497005</v>
      </c>
      <c r="M615" s="1">
        <f t="shared" ref="M615:M618" si="64">K615/I615*60</f>
        <v>3.2055345274100371</v>
      </c>
      <c r="V615">
        <f>'WHL Raw'!J615</f>
        <v>47</v>
      </c>
      <c r="W615" s="1">
        <f t="shared" ref="W615:W618" si="65">(V615/I615)*60</f>
        <v>2.5535614031910465</v>
      </c>
      <c r="AG615">
        <f>'WHL Raw'!X615</f>
        <v>14.36</v>
      </c>
      <c r="AH615">
        <f>'WHL Raw'!Y615</f>
        <v>13.91</v>
      </c>
      <c r="AI615">
        <f>'WHL Raw'!Z615</f>
        <v>51.11</v>
      </c>
      <c r="AJ615">
        <f>'WHL Raw'!AA615</f>
        <v>52.29</v>
      </c>
    </row>
    <row r="616" spans="1:36" x14ac:dyDescent="0.2">
      <c r="A616" t="str">
        <f>'WHL Raw'!B616</f>
        <v>Zack Hayes</v>
      </c>
      <c r="B616" t="s">
        <v>1750</v>
      </c>
      <c r="C616" t="str">
        <f>'WHL Raw'!C616</f>
        <v>D</v>
      </c>
      <c r="D616" t="str">
        <f t="shared" si="62"/>
        <v>D</v>
      </c>
      <c r="E616" t="str">
        <f>IF(ISNUMBER(SEARCH("/",'WHL Raw'!D616))=TRUE,"Multiple",'WHL Raw'!D616)</f>
        <v>PA</v>
      </c>
      <c r="F616" s="2">
        <f ca="1">ROUNDDOWN('WHL Raw'!E616+((TODAY()-42993)/365),0)</f>
        <v>19</v>
      </c>
      <c r="G616">
        <f>'WHL Raw'!F616</f>
        <v>71</v>
      </c>
      <c r="H616" s="1">
        <f>'WHL Raw'!R616</f>
        <v>14.75</v>
      </c>
      <c r="I616" s="1">
        <f>'WHL Raw'!Q616</f>
        <v>1047.56</v>
      </c>
      <c r="J616">
        <f>'WHL Raw'!AD616</f>
        <v>53</v>
      </c>
      <c r="K616">
        <f>'WHL Raw'!AE616</f>
        <v>59</v>
      </c>
      <c r="L616" s="1">
        <f t="shared" si="63"/>
        <v>3.0356256443545</v>
      </c>
      <c r="M616" s="1">
        <f t="shared" si="64"/>
        <v>3.3792813776776511</v>
      </c>
      <c r="V616">
        <f>'WHL Raw'!J616</f>
        <v>11</v>
      </c>
      <c r="W616" s="1">
        <f t="shared" si="65"/>
        <v>0.63003551109244338</v>
      </c>
      <c r="AG616">
        <f>'WHL Raw'!X616</f>
        <v>14.18</v>
      </c>
      <c r="AH616">
        <f>'WHL Raw'!Y616</f>
        <v>13.9</v>
      </c>
      <c r="AI616">
        <f>'WHL Raw'!Z616</f>
        <v>50.15</v>
      </c>
      <c r="AJ616">
        <f>'WHL Raw'!AA616</f>
        <v>50.9</v>
      </c>
    </row>
    <row r="617" spans="1:36" x14ac:dyDescent="0.2">
      <c r="A617" t="str">
        <f>'WHL Raw'!B617</f>
        <v>Zak Smith</v>
      </c>
      <c r="B617" t="s">
        <v>1750</v>
      </c>
      <c r="C617" t="str">
        <f>'WHL Raw'!C617</f>
        <v>LW</v>
      </c>
      <c r="D617" t="str">
        <f t="shared" si="62"/>
        <v>F</v>
      </c>
      <c r="E617" t="str">
        <f>IF(ISNUMBER(SEARCH("/",'WHL Raw'!D617))=TRUE,"Multiple",'WHL Raw'!D617)</f>
        <v>RD</v>
      </c>
      <c r="F617" s="2">
        <f ca="1">ROUNDDOWN('WHL Raw'!E617+((TODAY()-42993)/365),0)</f>
        <v>16</v>
      </c>
      <c r="G617">
        <f>'WHL Raw'!F617</f>
        <v>11</v>
      </c>
      <c r="H617" s="1">
        <f>'WHL Raw'!R617</f>
        <v>7.87</v>
      </c>
      <c r="I617" s="1">
        <f>'WHL Raw'!Q617</f>
        <v>86.52</v>
      </c>
      <c r="J617">
        <f>'WHL Raw'!AD617</f>
        <v>2</v>
      </c>
      <c r="K617">
        <f>'WHL Raw'!AE617</f>
        <v>2</v>
      </c>
      <c r="L617" s="1">
        <f t="shared" si="63"/>
        <v>1.3869625520110958</v>
      </c>
      <c r="M617" s="1">
        <f t="shared" si="64"/>
        <v>1.3869625520110958</v>
      </c>
      <c r="V617">
        <f>'WHL Raw'!J617</f>
        <v>0</v>
      </c>
      <c r="W617" s="1">
        <f t="shared" si="65"/>
        <v>0</v>
      </c>
      <c r="AG617">
        <f>'WHL Raw'!X617</f>
        <v>12.21</v>
      </c>
      <c r="AH617">
        <f>'WHL Raw'!Y617</f>
        <v>13.01</v>
      </c>
      <c r="AI617">
        <f>'WHL Raw'!Z617</f>
        <v>45.64</v>
      </c>
      <c r="AJ617">
        <f>'WHL Raw'!AA617</f>
        <v>42.68</v>
      </c>
    </row>
    <row r="618" spans="1:36" x14ac:dyDescent="0.2">
      <c r="A618" t="str">
        <f>'WHL Raw'!B618</f>
        <v>Zane Franklin</v>
      </c>
      <c r="B618" t="s">
        <v>1750</v>
      </c>
      <c r="C618" t="str">
        <f>'WHL Raw'!C618</f>
        <v>C</v>
      </c>
      <c r="D618" t="str">
        <f t="shared" si="62"/>
        <v>F</v>
      </c>
      <c r="E618" t="str">
        <f>IF(ISNUMBER(SEARCH("/",'WHL Raw'!D618))=TRUE,"Multiple",'WHL Raw'!D618)</f>
        <v>LET</v>
      </c>
      <c r="F618" s="2">
        <f ca="1">ROUNDDOWN('WHL Raw'!E618+((TODAY()-42993)/365),0)</f>
        <v>19</v>
      </c>
      <c r="G618">
        <f>'WHL Raw'!F618</f>
        <v>67</v>
      </c>
      <c r="H618" s="1">
        <f>'WHL Raw'!R618</f>
        <v>13.59</v>
      </c>
      <c r="I618" s="1">
        <f>'WHL Raw'!Q618</f>
        <v>910.2</v>
      </c>
      <c r="J618">
        <f>'WHL Raw'!AD618</f>
        <v>39</v>
      </c>
      <c r="K618">
        <f>'WHL Raw'!AE618</f>
        <v>50</v>
      </c>
      <c r="L618" s="1">
        <f t="shared" si="63"/>
        <v>2.5708635464733023</v>
      </c>
      <c r="M618" s="1">
        <f t="shared" si="64"/>
        <v>3.2959789057350033</v>
      </c>
      <c r="V618">
        <f>'WHL Raw'!J618</f>
        <v>18</v>
      </c>
      <c r="W618" s="1">
        <f t="shared" si="65"/>
        <v>1.1865524060646011</v>
      </c>
      <c r="AG618">
        <f>'WHL Raw'!X618</f>
        <v>13.84</v>
      </c>
      <c r="AH618">
        <f>'WHL Raw'!Y618</f>
        <v>14.06</v>
      </c>
      <c r="AI618">
        <f>'WHL Raw'!Z618</f>
        <v>50.81</v>
      </c>
      <c r="AJ618">
        <f>'WHL Raw'!AA618</f>
        <v>49.5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0D9C-591A-104F-B5D9-B4A069A008AB}">
  <dimension ref="A1:AS1644"/>
  <sheetViews>
    <sheetView tabSelected="1" topLeftCell="X1" zoomScaleNormal="100" workbookViewId="0">
      <pane ySplit="1" topLeftCell="A951" activePane="bottomLeft" state="frozen"/>
      <selection pane="bottomLeft" activeCell="AP955" sqref="AP955"/>
    </sheetView>
  </sheetViews>
  <sheetFormatPr baseColWidth="10" defaultRowHeight="16" x14ac:dyDescent="0.2"/>
  <cols>
    <col min="37" max="37" width="19.83203125" bestFit="1" customWidth="1"/>
    <col min="38" max="38" width="6.1640625" bestFit="1" customWidth="1"/>
  </cols>
  <sheetData>
    <row r="1" spans="1:40" x14ac:dyDescent="0.2">
      <c r="A1" t="s">
        <v>566</v>
      </c>
      <c r="B1" t="s">
        <v>1747</v>
      </c>
      <c r="C1" t="s">
        <v>2</v>
      </c>
      <c r="D1" t="s">
        <v>573</v>
      </c>
      <c r="E1" t="s">
        <v>3</v>
      </c>
      <c r="F1" t="s">
        <v>4</v>
      </c>
      <c r="G1" t="s">
        <v>5</v>
      </c>
      <c r="H1" s="1" t="s">
        <v>567</v>
      </c>
      <c r="I1" s="1" t="s">
        <v>568</v>
      </c>
      <c r="J1" t="s">
        <v>569</v>
      </c>
      <c r="K1" t="s">
        <v>570</v>
      </c>
      <c r="L1" s="1" t="s">
        <v>571</v>
      </c>
      <c r="M1" s="1" t="s">
        <v>572</v>
      </c>
      <c r="N1" s="1" t="s">
        <v>1751</v>
      </c>
      <c r="O1" s="1" t="s">
        <v>1752</v>
      </c>
      <c r="P1" s="1" t="s">
        <v>1753</v>
      </c>
      <c r="Q1" s="1" t="s">
        <v>1756</v>
      </c>
      <c r="R1" s="1" t="s">
        <v>1757</v>
      </c>
      <c r="S1" s="1" t="s">
        <v>1754</v>
      </c>
      <c r="T1" s="1" t="s">
        <v>1760</v>
      </c>
      <c r="U1" s="1" t="s">
        <v>1761</v>
      </c>
      <c r="V1" s="1" t="s">
        <v>9</v>
      </c>
      <c r="W1" s="1" t="s">
        <v>1755</v>
      </c>
      <c r="X1" s="1" t="s">
        <v>6</v>
      </c>
      <c r="Y1" s="1" t="s">
        <v>3685</v>
      </c>
      <c r="Z1" s="1" t="s">
        <v>28</v>
      </c>
      <c r="AA1" s="1" t="s">
        <v>31</v>
      </c>
      <c r="AB1" s="1" t="s">
        <v>34</v>
      </c>
      <c r="AC1" s="1" t="s">
        <v>3686</v>
      </c>
      <c r="AD1" s="1" t="s">
        <v>3687</v>
      </c>
      <c r="AE1" s="1" t="s">
        <v>12</v>
      </c>
      <c r="AF1" s="1" t="s">
        <v>3688</v>
      </c>
      <c r="AG1" s="1" t="s">
        <v>3690</v>
      </c>
      <c r="AH1" s="1" t="s">
        <v>3691</v>
      </c>
      <c r="AI1" s="1" t="s">
        <v>3692</v>
      </c>
      <c r="AJ1" s="1" t="s">
        <v>3693</v>
      </c>
      <c r="AK1" s="1" t="s">
        <v>3679</v>
      </c>
      <c r="AL1" s="1" t="s">
        <v>4</v>
      </c>
    </row>
    <row r="2" spans="1:40" x14ac:dyDescent="0.2">
      <c r="A2" t="s">
        <v>43</v>
      </c>
      <c r="B2" t="s">
        <v>1748</v>
      </c>
      <c r="C2" t="s">
        <v>41</v>
      </c>
      <c r="D2" t="s">
        <v>1745</v>
      </c>
      <c r="E2" t="s">
        <v>1746</v>
      </c>
      <c r="F2" s="2">
        <v>20</v>
      </c>
      <c r="G2">
        <v>68</v>
      </c>
      <c r="H2" s="1">
        <v>17.75</v>
      </c>
      <c r="I2" s="1">
        <v>1207.23</v>
      </c>
      <c r="J2">
        <v>87</v>
      </c>
      <c r="K2">
        <v>58</v>
      </c>
      <c r="L2" s="1">
        <v>4.3239482120225636</v>
      </c>
      <c r="M2" s="1">
        <v>2.8826321413483762</v>
      </c>
      <c r="N2">
        <v>196</v>
      </c>
      <c r="O2" s="1">
        <v>9.7413086155910644</v>
      </c>
      <c r="P2">
        <v>55</v>
      </c>
      <c r="Q2">
        <v>25</v>
      </c>
      <c r="R2">
        <v>116</v>
      </c>
      <c r="S2" s="1">
        <v>28.061224489795915</v>
      </c>
      <c r="T2" s="1">
        <v>12.755102040816327</v>
      </c>
      <c r="U2" s="1">
        <v>59.183673469387756</v>
      </c>
      <c r="V2">
        <v>50</v>
      </c>
      <c r="W2" s="1">
        <v>2.4850277080589449</v>
      </c>
      <c r="X2">
        <v>28</v>
      </c>
      <c r="Y2" s="1">
        <v>1.3916155165130091</v>
      </c>
      <c r="Z2">
        <v>16</v>
      </c>
      <c r="AA2">
        <v>3</v>
      </c>
      <c r="AB2">
        <v>9</v>
      </c>
      <c r="AC2" s="1">
        <v>23.347422707875598</v>
      </c>
      <c r="AD2" s="1">
        <v>1.1603798468167092</v>
      </c>
      <c r="AE2" s="1">
        <v>14.285714285714285</v>
      </c>
      <c r="AF2" s="1">
        <v>11.91195036116102</v>
      </c>
      <c r="AG2">
        <v>15.62</v>
      </c>
      <c r="AH2">
        <v>14.65</v>
      </c>
      <c r="AI2">
        <v>55.69</v>
      </c>
      <c r="AJ2">
        <v>50.64</v>
      </c>
      <c r="AK2" t="str">
        <f>VLOOKUP(A2,'NHL Affiliations (from scraper)'!B:C,2,FALSE)</f>
        <v>Ottawa Senators</v>
      </c>
      <c r="AL2">
        <f>IF(ISNUMBER(MATCH(A2,'Age Fix'!A:A,0))=FALSE,F2,VLOOKUP(A2,'Age Fix'!A:C,3,FALSE))</f>
        <v>20</v>
      </c>
    </row>
    <row r="3" spans="1:40" x14ac:dyDescent="0.2">
      <c r="A3" t="s">
        <v>427</v>
      </c>
      <c r="B3" t="s">
        <v>1748</v>
      </c>
      <c r="C3" t="s">
        <v>41</v>
      </c>
      <c r="D3" t="s">
        <v>1745</v>
      </c>
      <c r="E3" t="s">
        <v>1746</v>
      </c>
      <c r="F3" s="2">
        <v>18</v>
      </c>
      <c r="G3">
        <v>25</v>
      </c>
      <c r="H3" s="1">
        <v>9.1199999999999992</v>
      </c>
      <c r="I3" s="1">
        <v>228.06</v>
      </c>
      <c r="J3">
        <v>8</v>
      </c>
      <c r="K3">
        <v>8</v>
      </c>
      <c r="L3" s="1">
        <v>2.104709287029729</v>
      </c>
      <c r="M3" s="1">
        <v>2.104709287029729</v>
      </c>
      <c r="N3">
        <v>23</v>
      </c>
      <c r="O3" s="1">
        <v>6.0510392002104707</v>
      </c>
      <c r="P3">
        <v>3</v>
      </c>
      <c r="Q3">
        <v>5</v>
      </c>
      <c r="R3">
        <v>15</v>
      </c>
      <c r="S3" s="1">
        <v>13.043478260869565</v>
      </c>
      <c r="T3" s="1">
        <v>21.739130434782609</v>
      </c>
      <c r="U3" s="1">
        <v>65.217391304347828</v>
      </c>
      <c r="V3">
        <v>2</v>
      </c>
      <c r="W3" s="1">
        <v>0.52617732175743226</v>
      </c>
      <c r="X3">
        <v>0</v>
      </c>
      <c r="Y3" s="1">
        <v>0</v>
      </c>
      <c r="Z3">
        <v>0</v>
      </c>
      <c r="AA3">
        <v>0</v>
      </c>
      <c r="AB3">
        <v>0</v>
      </c>
      <c r="AC3" s="1">
        <v>2.4246074501021879</v>
      </c>
      <c r="AD3" s="1">
        <v>0.63788672720394313</v>
      </c>
      <c r="AE3" s="1">
        <v>0</v>
      </c>
      <c r="AF3" s="1">
        <v>10.541771522183426</v>
      </c>
      <c r="AG3">
        <v>13.98</v>
      </c>
      <c r="AH3">
        <v>13.52</v>
      </c>
      <c r="AI3">
        <v>52.31</v>
      </c>
      <c r="AJ3">
        <v>46.67</v>
      </c>
      <c r="AK3" t="e">
        <f>VLOOKUP(A3,'NHL Affiliations (from scraper)'!B:C,2,FALSE)</f>
        <v>#N/A</v>
      </c>
      <c r="AL3">
        <f>IF(ISNUMBER(MATCH(A3,'Age Fix'!A:A,0))=FALSE,F3,VLOOKUP(A3,'Age Fix'!A:C,3,FALSE))</f>
        <v>18</v>
      </c>
    </row>
    <row r="4" spans="1:40" x14ac:dyDescent="0.2">
      <c r="A4" t="s">
        <v>105</v>
      </c>
      <c r="B4" t="s">
        <v>1748</v>
      </c>
      <c r="C4" t="s">
        <v>41</v>
      </c>
      <c r="D4" t="s">
        <v>1745</v>
      </c>
      <c r="E4" t="s">
        <v>50</v>
      </c>
      <c r="F4" s="2">
        <v>18</v>
      </c>
      <c r="G4">
        <v>62</v>
      </c>
      <c r="H4" s="1">
        <v>12.3</v>
      </c>
      <c r="I4" s="1">
        <v>762.75</v>
      </c>
      <c r="J4">
        <v>43</v>
      </c>
      <c r="K4">
        <v>33</v>
      </c>
      <c r="L4" s="1">
        <v>3.3824975417895775</v>
      </c>
      <c r="M4" s="1">
        <v>2.5958702064896757</v>
      </c>
      <c r="N4">
        <v>101</v>
      </c>
      <c r="O4" s="1">
        <v>7.9449360865290073</v>
      </c>
      <c r="P4">
        <v>19</v>
      </c>
      <c r="Q4">
        <v>11</v>
      </c>
      <c r="R4">
        <v>71</v>
      </c>
      <c r="S4" s="1">
        <v>18.811881188118811</v>
      </c>
      <c r="T4" s="1">
        <v>10.891089108910892</v>
      </c>
      <c r="U4" s="1">
        <v>70.297029702970292</v>
      </c>
      <c r="V4">
        <v>20</v>
      </c>
      <c r="W4" s="1">
        <v>1.5732546705998034</v>
      </c>
      <c r="X4">
        <v>10</v>
      </c>
      <c r="Y4" s="1">
        <v>0.7866273352999017</v>
      </c>
      <c r="Z4">
        <v>5</v>
      </c>
      <c r="AA4">
        <v>2</v>
      </c>
      <c r="AB4">
        <v>3</v>
      </c>
      <c r="AC4" s="1">
        <v>10.438223617539755</v>
      </c>
      <c r="AD4" s="1">
        <v>0.82109920295297978</v>
      </c>
      <c r="AE4" s="1">
        <v>9.9009900990099009</v>
      </c>
      <c r="AF4" s="1">
        <v>10.334874868851243</v>
      </c>
      <c r="AG4">
        <v>14.22</v>
      </c>
      <c r="AH4">
        <v>13.83</v>
      </c>
      <c r="AI4">
        <v>52.55</v>
      </c>
      <c r="AJ4">
        <v>48.48</v>
      </c>
      <c r="AK4">
        <f>VLOOKUP(A4,'NHL Affiliations (from scraper)'!B:C,2,FALSE)</f>
        <v>2018</v>
      </c>
      <c r="AL4">
        <f>IF(ISNUMBER(MATCH(A4,'Age Fix'!A:A,0))=FALSE,F4,VLOOKUP(A4,'Age Fix'!A:C,3,FALSE))</f>
        <v>18</v>
      </c>
    </row>
    <row r="5" spans="1:40" x14ac:dyDescent="0.2">
      <c r="A5" t="s">
        <v>48</v>
      </c>
      <c r="B5" t="s">
        <v>1748</v>
      </c>
      <c r="C5" t="s">
        <v>49</v>
      </c>
      <c r="D5" t="s">
        <v>1745</v>
      </c>
      <c r="E5" t="s">
        <v>50</v>
      </c>
      <c r="F5" s="2">
        <v>19</v>
      </c>
      <c r="G5">
        <v>67</v>
      </c>
      <c r="H5" s="1">
        <v>15.04</v>
      </c>
      <c r="I5" s="1">
        <v>1007.36</v>
      </c>
      <c r="J5">
        <v>68</v>
      </c>
      <c r="K5">
        <v>41</v>
      </c>
      <c r="L5" s="1">
        <v>4.0501905972045744</v>
      </c>
      <c r="M5" s="1">
        <v>2.4420266836086402</v>
      </c>
      <c r="N5">
        <v>174</v>
      </c>
      <c r="O5" s="1">
        <v>10.363722998729351</v>
      </c>
      <c r="P5">
        <v>33</v>
      </c>
      <c r="Q5">
        <v>20</v>
      </c>
      <c r="R5">
        <v>121</v>
      </c>
      <c r="S5" s="1">
        <v>18.96551724137931</v>
      </c>
      <c r="T5" s="1">
        <v>11.494252873563218</v>
      </c>
      <c r="U5" s="1">
        <v>69.540229885057471</v>
      </c>
      <c r="V5">
        <v>46</v>
      </c>
      <c r="W5" s="1">
        <v>2.7398348157560357</v>
      </c>
      <c r="X5">
        <v>25</v>
      </c>
      <c r="Y5" s="1">
        <v>1.4890406607369757</v>
      </c>
      <c r="Z5">
        <v>5</v>
      </c>
      <c r="AA5">
        <v>4</v>
      </c>
      <c r="AB5">
        <v>16</v>
      </c>
      <c r="AC5" s="1">
        <v>18.126947165925422</v>
      </c>
      <c r="AD5" s="1">
        <v>1.0796704554037537</v>
      </c>
      <c r="AE5" s="1">
        <v>14.367816091954023</v>
      </c>
      <c r="AF5" s="1">
        <v>10.417785727543347</v>
      </c>
      <c r="AG5">
        <v>14.99</v>
      </c>
      <c r="AH5">
        <v>14.08</v>
      </c>
      <c r="AI5">
        <v>54.35</v>
      </c>
      <c r="AJ5">
        <v>48.93</v>
      </c>
      <c r="AK5" t="str">
        <f>VLOOKUP(A5,'NHL Affiliations (from scraper)'!B:C,2,FALSE)</f>
        <v>Florida Panthers</v>
      </c>
      <c r="AL5">
        <f>IF(ISNUMBER(MATCH(A5,'Age Fix'!A:A,0))=FALSE,F5,VLOOKUP(A5,'Age Fix'!A:C,3,FALSE))</f>
        <v>19</v>
      </c>
      <c r="AN5" s="1"/>
    </row>
    <row r="6" spans="1:40" x14ac:dyDescent="0.2">
      <c r="A6" t="s">
        <v>238</v>
      </c>
      <c r="B6" t="s">
        <v>1748</v>
      </c>
      <c r="C6" t="s">
        <v>41</v>
      </c>
      <c r="D6" t="s">
        <v>1745</v>
      </c>
      <c r="E6" t="s">
        <v>71</v>
      </c>
      <c r="F6" s="2">
        <v>18</v>
      </c>
      <c r="G6">
        <v>64</v>
      </c>
      <c r="H6" s="1">
        <v>12.53</v>
      </c>
      <c r="I6" s="1">
        <v>801.91</v>
      </c>
      <c r="J6">
        <v>34</v>
      </c>
      <c r="K6">
        <v>41</v>
      </c>
      <c r="L6" s="1">
        <v>2.5439263757778305</v>
      </c>
      <c r="M6" s="1">
        <v>3.0676759237320899</v>
      </c>
      <c r="N6">
        <v>103</v>
      </c>
      <c r="O6" s="1">
        <v>7.7066004913269568</v>
      </c>
      <c r="P6">
        <v>16</v>
      </c>
      <c r="Q6">
        <v>19</v>
      </c>
      <c r="R6">
        <v>68</v>
      </c>
      <c r="S6" s="1">
        <v>15.53398058252427</v>
      </c>
      <c r="T6" s="1">
        <v>18.446601941747574</v>
      </c>
      <c r="U6" s="1">
        <v>66.019417475728162</v>
      </c>
      <c r="V6">
        <v>16</v>
      </c>
      <c r="W6" s="1">
        <v>1.1971418238954497</v>
      </c>
      <c r="X6">
        <v>5</v>
      </c>
      <c r="Y6" s="1">
        <v>0.37410681996732803</v>
      </c>
      <c r="Z6">
        <v>1</v>
      </c>
      <c r="AA6">
        <v>0</v>
      </c>
      <c r="AB6">
        <v>4</v>
      </c>
      <c r="AC6" s="1">
        <v>10.908035722912809</v>
      </c>
      <c r="AD6" s="1">
        <v>0.81615411127778503</v>
      </c>
      <c r="AE6" s="1">
        <v>4.8543689320388346</v>
      </c>
      <c r="AF6" s="1">
        <v>10.590325944575543</v>
      </c>
      <c r="AG6">
        <v>14.2</v>
      </c>
      <c r="AH6">
        <v>13.49</v>
      </c>
      <c r="AI6">
        <v>48.85</v>
      </c>
      <c r="AJ6">
        <v>50.55</v>
      </c>
      <c r="AK6">
        <f>VLOOKUP(A6,'NHL Affiliations (from scraper)'!B:C,2,FALSE)</f>
        <v>2018</v>
      </c>
      <c r="AL6">
        <f>IF(ISNUMBER(MATCH(A6,'Age Fix'!A:A,0))=FALSE,F6,VLOOKUP(A6,'Age Fix'!A:C,3,FALSE))</f>
        <v>18</v>
      </c>
    </row>
    <row r="7" spans="1:40" x14ac:dyDescent="0.2">
      <c r="A7" t="s">
        <v>134</v>
      </c>
      <c r="B7" t="s">
        <v>1748</v>
      </c>
      <c r="C7" t="s">
        <v>41</v>
      </c>
      <c r="D7" t="s">
        <v>1745</v>
      </c>
      <c r="E7" t="s">
        <v>47</v>
      </c>
      <c r="F7" s="2">
        <v>18</v>
      </c>
      <c r="G7">
        <v>63</v>
      </c>
      <c r="H7" s="1">
        <v>13.83</v>
      </c>
      <c r="I7" s="1">
        <v>871.53</v>
      </c>
      <c r="J7">
        <v>66</v>
      </c>
      <c r="K7">
        <v>39</v>
      </c>
      <c r="L7" s="1">
        <v>4.5437334343051878</v>
      </c>
      <c r="M7" s="1">
        <v>2.68493339299852</v>
      </c>
      <c r="N7">
        <v>160</v>
      </c>
      <c r="O7" s="1">
        <v>11.015111355891364</v>
      </c>
      <c r="P7">
        <v>29</v>
      </c>
      <c r="Q7">
        <v>16</v>
      </c>
      <c r="R7">
        <v>115</v>
      </c>
      <c r="S7" s="1">
        <v>18.125</v>
      </c>
      <c r="T7" s="1">
        <v>10</v>
      </c>
      <c r="U7" s="1">
        <v>71.875</v>
      </c>
      <c r="V7">
        <v>37</v>
      </c>
      <c r="W7" s="1">
        <v>2.5472445010498777</v>
      </c>
      <c r="X7">
        <v>23</v>
      </c>
      <c r="Y7" s="1">
        <v>1.5834222574093835</v>
      </c>
      <c r="Z7">
        <v>9</v>
      </c>
      <c r="AA7">
        <v>2</v>
      </c>
      <c r="AB7">
        <v>12</v>
      </c>
      <c r="AC7" s="1">
        <v>16.229048614732307</v>
      </c>
      <c r="AD7" s="1">
        <v>1.1172798605715677</v>
      </c>
      <c r="AE7" s="1">
        <v>14.374999999999998</v>
      </c>
      <c r="AF7" s="1">
        <v>10.143155384207692</v>
      </c>
      <c r="AG7">
        <v>13.91</v>
      </c>
      <c r="AH7">
        <v>14.07</v>
      </c>
      <c r="AI7">
        <v>55.16</v>
      </c>
      <c r="AJ7">
        <v>49.47</v>
      </c>
      <c r="AK7" t="str">
        <f>VLOOKUP(A7,'NHL Affiliations (from scraper)'!B:C,2,FALSE)</f>
        <v>Calgary Flames</v>
      </c>
      <c r="AL7">
        <f>IF(ISNUMBER(MATCH(A7,'Age Fix'!A:A,0))=FALSE,F7,VLOOKUP(A7,'Age Fix'!A:C,3,FALSE))</f>
        <v>18</v>
      </c>
    </row>
    <row r="8" spans="1:40" x14ac:dyDescent="0.2">
      <c r="A8" t="s">
        <v>400</v>
      </c>
      <c r="B8" t="s">
        <v>1748</v>
      </c>
      <c r="C8" t="s">
        <v>102</v>
      </c>
      <c r="D8" t="s">
        <v>102</v>
      </c>
      <c r="E8" t="s">
        <v>71</v>
      </c>
      <c r="F8" s="2">
        <v>19</v>
      </c>
      <c r="G8">
        <v>68</v>
      </c>
      <c r="H8" s="1">
        <v>16.89</v>
      </c>
      <c r="I8" s="1">
        <v>1148.48</v>
      </c>
      <c r="J8">
        <v>59</v>
      </c>
      <c r="K8">
        <v>63</v>
      </c>
      <c r="L8" s="1">
        <v>3.0823349122318193</v>
      </c>
      <c r="M8" s="1">
        <v>3.2913067706882138</v>
      </c>
      <c r="N8">
        <v>125</v>
      </c>
      <c r="O8" s="1">
        <v>6.530370576762329</v>
      </c>
      <c r="P8">
        <v>2</v>
      </c>
      <c r="Q8">
        <v>0</v>
      </c>
      <c r="R8">
        <v>123</v>
      </c>
      <c r="S8" s="1">
        <v>1.6</v>
      </c>
      <c r="T8" s="1">
        <v>0</v>
      </c>
      <c r="U8" s="1">
        <v>98.4</v>
      </c>
      <c r="V8">
        <v>11</v>
      </c>
      <c r="W8" s="1">
        <v>0.57467261075508502</v>
      </c>
      <c r="X8">
        <v>6</v>
      </c>
      <c r="Y8" s="1">
        <v>0.31345778768459182</v>
      </c>
      <c r="Z8">
        <v>1</v>
      </c>
      <c r="AA8">
        <v>0</v>
      </c>
      <c r="AB8">
        <v>5</v>
      </c>
      <c r="AC8" s="1">
        <v>8.330560103733518</v>
      </c>
      <c r="AD8" s="1">
        <v>0.43521315671497207</v>
      </c>
      <c r="AE8" s="1">
        <v>4.8</v>
      </c>
      <c r="AF8" s="1">
        <v>6.6644480829868149</v>
      </c>
      <c r="AG8">
        <v>13.97</v>
      </c>
      <c r="AH8">
        <v>14.08</v>
      </c>
      <c r="AI8">
        <v>48.93</v>
      </c>
      <c r="AJ8">
        <v>50.27</v>
      </c>
      <c r="AK8">
        <f>VLOOKUP(A8,'NHL Affiliations (from scraper)'!B:C,2,FALSE)</f>
        <v>2018</v>
      </c>
      <c r="AL8">
        <f>IF(ISNUMBER(MATCH(A8,'Age Fix'!A:A,0))=FALSE,F8,VLOOKUP(A8,'Age Fix'!A:C,3,FALSE))</f>
        <v>19</v>
      </c>
    </row>
    <row r="9" spans="1:40" x14ac:dyDescent="0.2">
      <c r="A9" t="s">
        <v>144</v>
      </c>
      <c r="B9" t="s">
        <v>1748</v>
      </c>
      <c r="C9" t="s">
        <v>46</v>
      </c>
      <c r="D9" t="s">
        <v>1745</v>
      </c>
      <c r="E9" t="s">
        <v>98</v>
      </c>
      <c r="F9" s="2">
        <v>20</v>
      </c>
      <c r="G9">
        <v>39</v>
      </c>
      <c r="H9" s="1">
        <v>11.98</v>
      </c>
      <c r="I9" s="1">
        <v>467.4</v>
      </c>
      <c r="J9">
        <v>28</v>
      </c>
      <c r="K9">
        <v>20</v>
      </c>
      <c r="L9" s="1">
        <v>3.5943517329910142</v>
      </c>
      <c r="M9" s="1">
        <v>2.5673940949935816</v>
      </c>
      <c r="N9">
        <v>83</v>
      </c>
      <c r="O9" s="1">
        <v>10.654685494223363</v>
      </c>
      <c r="P9">
        <v>9</v>
      </c>
      <c r="Q9">
        <v>10</v>
      </c>
      <c r="R9">
        <v>64</v>
      </c>
      <c r="S9" s="1">
        <v>10.843373493975903</v>
      </c>
      <c r="T9" s="1">
        <v>12.048192771084338</v>
      </c>
      <c r="U9" s="1">
        <v>77.108433734939766</v>
      </c>
      <c r="V9">
        <v>20</v>
      </c>
      <c r="W9" s="1">
        <v>2.5673940949935816</v>
      </c>
      <c r="X9">
        <v>10</v>
      </c>
      <c r="Y9" s="1">
        <v>1.2836970474967908</v>
      </c>
      <c r="Z9">
        <v>2</v>
      </c>
      <c r="AA9">
        <v>0</v>
      </c>
      <c r="AB9">
        <v>8</v>
      </c>
      <c r="AC9" s="1">
        <v>7.6775412480723224</v>
      </c>
      <c r="AD9" s="1">
        <v>0.9855637032185266</v>
      </c>
      <c r="AE9" s="1">
        <v>12.048192771084338</v>
      </c>
      <c r="AF9" s="1">
        <v>9.2500496964726775</v>
      </c>
      <c r="AG9">
        <v>13.82</v>
      </c>
      <c r="AH9">
        <v>14.08</v>
      </c>
      <c r="AI9">
        <v>45.54</v>
      </c>
      <c r="AJ9">
        <v>50.35</v>
      </c>
      <c r="AK9" t="e">
        <f>VLOOKUP(A9,'NHL Affiliations (from scraper)'!B:C,2,FALSE)</f>
        <v>#N/A</v>
      </c>
      <c r="AL9">
        <f>IF(ISNUMBER(MATCH(A9,'Age Fix'!A:A,0))=FALSE,F9,VLOOKUP(A9,'Age Fix'!A:C,3,FALSE))</f>
        <v>20</v>
      </c>
    </row>
    <row r="10" spans="1:40" x14ac:dyDescent="0.2">
      <c r="A10" t="s">
        <v>437</v>
      </c>
      <c r="B10" t="s">
        <v>1748</v>
      </c>
      <c r="C10" t="s">
        <v>46</v>
      </c>
      <c r="D10" t="s">
        <v>1745</v>
      </c>
      <c r="E10" t="s">
        <v>75</v>
      </c>
      <c r="F10" s="2">
        <v>16</v>
      </c>
      <c r="G10">
        <v>46</v>
      </c>
      <c r="H10" s="1">
        <v>7.45</v>
      </c>
      <c r="I10" s="1">
        <v>342.5</v>
      </c>
      <c r="J10">
        <v>5</v>
      </c>
      <c r="K10">
        <v>14</v>
      </c>
      <c r="L10" s="1">
        <v>0.87591240875912402</v>
      </c>
      <c r="M10" s="1">
        <v>2.4525547445255476</v>
      </c>
      <c r="N10">
        <v>22</v>
      </c>
      <c r="O10" s="1">
        <v>3.8540145985401462</v>
      </c>
      <c r="P10">
        <v>5</v>
      </c>
      <c r="Q10">
        <v>3</v>
      </c>
      <c r="R10">
        <v>14</v>
      </c>
      <c r="S10" s="1">
        <v>22.727272727272727</v>
      </c>
      <c r="T10" s="1">
        <v>13.636363636363635</v>
      </c>
      <c r="U10" s="1">
        <v>63.636363636363633</v>
      </c>
      <c r="V10">
        <v>4</v>
      </c>
      <c r="W10" s="1">
        <v>0.70072992700729919</v>
      </c>
      <c r="X10">
        <v>1</v>
      </c>
      <c r="Y10" s="1">
        <v>0.1751824817518248</v>
      </c>
      <c r="Z10">
        <v>1</v>
      </c>
      <c r="AA10">
        <v>0</v>
      </c>
      <c r="AB10">
        <v>0</v>
      </c>
      <c r="AC10" s="1">
        <v>2.463201178738855</v>
      </c>
      <c r="AD10" s="1">
        <v>0.43150969554549284</v>
      </c>
      <c r="AE10" s="1">
        <v>4.5454545454545459</v>
      </c>
      <c r="AF10" s="1">
        <v>11.196368994267521</v>
      </c>
      <c r="AG10">
        <v>13.78</v>
      </c>
      <c r="AH10">
        <v>13.39</v>
      </c>
      <c r="AI10">
        <v>46.35</v>
      </c>
      <c r="AJ10">
        <v>49.01</v>
      </c>
      <c r="AK10" t="e">
        <f>VLOOKUP(A10,'NHL Affiliations (from scraper)'!B:C,2,FALSE)</f>
        <v>#N/A</v>
      </c>
      <c r="AL10">
        <f>IF(ISNUMBER(MATCH(A10,'Age Fix'!A:A,0))=FALSE,F10,VLOOKUP(A10,'Age Fix'!A:C,3,FALSE))</f>
        <v>16</v>
      </c>
    </row>
    <row r="11" spans="1:40" x14ac:dyDescent="0.2">
      <c r="A11" t="s">
        <v>369</v>
      </c>
      <c r="B11" t="s">
        <v>1748</v>
      </c>
      <c r="C11" t="s">
        <v>46</v>
      </c>
      <c r="D11" t="s">
        <v>1745</v>
      </c>
      <c r="E11" t="s">
        <v>1746</v>
      </c>
      <c r="F11" s="2">
        <v>21</v>
      </c>
      <c r="G11">
        <v>43</v>
      </c>
      <c r="H11" s="1">
        <v>12.33</v>
      </c>
      <c r="I11" s="1">
        <v>530.21</v>
      </c>
      <c r="J11">
        <v>16</v>
      </c>
      <c r="K11">
        <v>34</v>
      </c>
      <c r="L11" s="1">
        <v>1.8106033458440993</v>
      </c>
      <c r="M11" s="1">
        <v>3.8475321099187116</v>
      </c>
      <c r="N11">
        <v>46</v>
      </c>
      <c r="O11" s="1">
        <v>5.2054846193017852</v>
      </c>
      <c r="P11">
        <v>7</v>
      </c>
      <c r="Q11">
        <v>7</v>
      </c>
      <c r="R11">
        <v>32</v>
      </c>
      <c r="S11" s="1">
        <v>15.217391304347828</v>
      </c>
      <c r="T11" s="1">
        <v>15.217391304347828</v>
      </c>
      <c r="U11" s="1">
        <v>69.565217391304344</v>
      </c>
      <c r="V11">
        <v>5</v>
      </c>
      <c r="W11" s="1">
        <v>0.56581354557628116</v>
      </c>
      <c r="X11">
        <v>3</v>
      </c>
      <c r="Y11" s="1">
        <v>0.33948812734576861</v>
      </c>
      <c r="Z11">
        <v>2</v>
      </c>
      <c r="AA11">
        <v>0</v>
      </c>
      <c r="AB11">
        <v>1</v>
      </c>
      <c r="AC11" s="1">
        <v>4.7023958656925684</v>
      </c>
      <c r="AD11" s="1">
        <v>0.53213585549415154</v>
      </c>
      <c r="AE11" s="1">
        <v>6.5217391304347823</v>
      </c>
      <c r="AF11" s="1">
        <v>10.222599708027321</v>
      </c>
      <c r="AG11">
        <v>13.4</v>
      </c>
      <c r="AH11">
        <v>14.16</v>
      </c>
      <c r="AI11">
        <v>50.27</v>
      </c>
      <c r="AJ11">
        <v>50.41</v>
      </c>
      <c r="AK11" t="e">
        <f>VLOOKUP(A11,'NHL Affiliations (from scraper)'!B:C,2,FALSE)</f>
        <v>#N/A</v>
      </c>
      <c r="AL11">
        <f>IF(ISNUMBER(MATCH(A11,'Age Fix'!A:A,0))=FALSE,F11,VLOOKUP(A11,'Age Fix'!A:C,3,FALSE))</f>
        <v>21</v>
      </c>
    </row>
    <row r="12" spans="1:40" x14ac:dyDescent="0.2">
      <c r="A12" t="s">
        <v>393</v>
      </c>
      <c r="B12" t="s">
        <v>1748</v>
      </c>
      <c r="C12" t="s">
        <v>102</v>
      </c>
      <c r="D12" t="s">
        <v>102</v>
      </c>
      <c r="E12" t="s">
        <v>98</v>
      </c>
      <c r="F12" s="2">
        <v>18</v>
      </c>
      <c r="G12">
        <v>51</v>
      </c>
      <c r="H12" s="1">
        <v>10.8</v>
      </c>
      <c r="I12" s="1">
        <v>551.04999999999995</v>
      </c>
      <c r="J12">
        <v>22</v>
      </c>
      <c r="K12">
        <v>31</v>
      </c>
      <c r="L12" s="1">
        <v>2.395426912258416</v>
      </c>
      <c r="M12" s="1">
        <v>3.3753742854550408</v>
      </c>
      <c r="N12">
        <v>34</v>
      </c>
      <c r="O12" s="1">
        <v>3.7020234098539158</v>
      </c>
      <c r="P12">
        <v>0</v>
      </c>
      <c r="Q12">
        <v>0</v>
      </c>
      <c r="R12">
        <v>34</v>
      </c>
      <c r="S12" s="1">
        <v>0</v>
      </c>
      <c r="T12" s="1">
        <v>0</v>
      </c>
      <c r="U12" s="1">
        <v>100</v>
      </c>
      <c r="V12">
        <v>5</v>
      </c>
      <c r="W12" s="1">
        <v>0.54441520733145821</v>
      </c>
      <c r="X12">
        <v>2</v>
      </c>
      <c r="Y12" s="1">
        <v>0.21776608293258326</v>
      </c>
      <c r="Z12">
        <v>0</v>
      </c>
      <c r="AA12">
        <v>0</v>
      </c>
      <c r="AB12">
        <v>2</v>
      </c>
      <c r="AC12" s="1">
        <v>2.1840230529096294</v>
      </c>
      <c r="AD12" s="1">
        <v>0.23780307263329603</v>
      </c>
      <c r="AE12" s="1">
        <v>5.8823529411764701</v>
      </c>
      <c r="AF12" s="1">
        <v>6.423597214440087</v>
      </c>
      <c r="AG12">
        <v>13.15</v>
      </c>
      <c r="AH12">
        <v>13.83</v>
      </c>
      <c r="AI12">
        <v>43.88</v>
      </c>
      <c r="AJ12">
        <v>50.57</v>
      </c>
      <c r="AK12" t="e">
        <f>VLOOKUP(A12,'NHL Affiliations (from scraper)'!B:C,2,FALSE)</f>
        <v>#N/A</v>
      </c>
      <c r="AL12">
        <f>IF(ISNUMBER(MATCH(A12,'Age Fix'!A:A,0))=FALSE,F12,VLOOKUP(A12,'Age Fix'!A:C,3,FALSE))</f>
        <v>18</v>
      </c>
    </row>
    <row r="13" spans="1:40" x14ac:dyDescent="0.2">
      <c r="A13" t="s">
        <v>311</v>
      </c>
      <c r="B13" t="s">
        <v>1748</v>
      </c>
      <c r="C13" t="s">
        <v>46</v>
      </c>
      <c r="D13" t="s">
        <v>1745</v>
      </c>
      <c r="E13" t="s">
        <v>52</v>
      </c>
      <c r="F13" s="2">
        <v>18</v>
      </c>
      <c r="G13">
        <v>57</v>
      </c>
      <c r="H13" s="1">
        <v>9.09</v>
      </c>
      <c r="I13" s="1">
        <v>518.07000000000005</v>
      </c>
      <c r="J13">
        <v>25</v>
      </c>
      <c r="K13">
        <v>18</v>
      </c>
      <c r="L13" s="1">
        <v>2.8953616306676699</v>
      </c>
      <c r="M13" s="1">
        <v>2.0846603740807224</v>
      </c>
      <c r="N13">
        <v>77</v>
      </c>
      <c r="O13" s="1">
        <v>8.9177138224564239</v>
      </c>
      <c r="P13">
        <v>10</v>
      </c>
      <c r="Q13">
        <v>10</v>
      </c>
      <c r="R13">
        <v>57</v>
      </c>
      <c r="S13" s="1">
        <v>12.987012987012985</v>
      </c>
      <c r="T13" s="1">
        <v>12.987012987012985</v>
      </c>
      <c r="U13" s="1">
        <v>74.025974025974023</v>
      </c>
      <c r="V13">
        <v>13</v>
      </c>
      <c r="W13" s="1">
        <v>1.5055880479471886</v>
      </c>
      <c r="X13">
        <v>7</v>
      </c>
      <c r="Y13" s="1">
        <v>0.81070125658694758</v>
      </c>
      <c r="Z13">
        <v>3</v>
      </c>
      <c r="AA13">
        <v>1</v>
      </c>
      <c r="AB13">
        <v>3</v>
      </c>
      <c r="AC13" s="1">
        <v>7.4426572080476223</v>
      </c>
      <c r="AD13" s="1">
        <v>0.86196736441573008</v>
      </c>
      <c r="AE13" s="1">
        <v>9.0909090909090917</v>
      </c>
      <c r="AF13" s="1">
        <v>9.6657885818800278</v>
      </c>
      <c r="AG13">
        <v>12.79</v>
      </c>
      <c r="AH13">
        <v>14.04</v>
      </c>
      <c r="AI13">
        <v>55.91</v>
      </c>
      <c r="AJ13">
        <v>48.54</v>
      </c>
      <c r="AK13" t="e">
        <f>VLOOKUP(A13,'NHL Affiliations (from scraper)'!B:C,2,FALSE)</f>
        <v>#N/A</v>
      </c>
      <c r="AL13">
        <f>IF(ISNUMBER(MATCH(A13,'Age Fix'!A:A,0))=FALSE,F13,VLOOKUP(A13,'Age Fix'!A:C,3,FALSE))</f>
        <v>18</v>
      </c>
    </row>
    <row r="14" spans="1:40" x14ac:dyDescent="0.2">
      <c r="A14" t="s">
        <v>100</v>
      </c>
      <c r="B14" t="s">
        <v>1748</v>
      </c>
      <c r="C14" t="s">
        <v>41</v>
      </c>
      <c r="D14" t="s">
        <v>1745</v>
      </c>
      <c r="E14" t="s">
        <v>82</v>
      </c>
      <c r="F14" s="2">
        <v>17</v>
      </c>
      <c r="G14">
        <v>68</v>
      </c>
      <c r="H14" s="1">
        <v>14.44</v>
      </c>
      <c r="I14" s="1">
        <v>982.13</v>
      </c>
      <c r="J14">
        <v>61</v>
      </c>
      <c r="K14">
        <v>53</v>
      </c>
      <c r="L14" s="1">
        <v>3.7265942390518569</v>
      </c>
      <c r="M14" s="1">
        <v>3.2378605683565311</v>
      </c>
      <c r="N14">
        <v>166</v>
      </c>
      <c r="O14" s="1">
        <v>10.141223666928004</v>
      </c>
      <c r="P14">
        <v>28</v>
      </c>
      <c r="Q14">
        <v>25</v>
      </c>
      <c r="R14">
        <v>113</v>
      </c>
      <c r="S14" s="1">
        <v>16.867469879518072</v>
      </c>
      <c r="T14" s="1">
        <v>15.060240963855422</v>
      </c>
      <c r="U14" s="1">
        <v>68.07228915662651</v>
      </c>
      <c r="V14">
        <v>35</v>
      </c>
      <c r="W14" s="1">
        <v>2.1382098092920487</v>
      </c>
      <c r="X14">
        <v>23</v>
      </c>
      <c r="Y14" s="1">
        <v>1.4051093032490607</v>
      </c>
      <c r="Z14">
        <v>8</v>
      </c>
      <c r="AA14">
        <v>7</v>
      </c>
      <c r="AB14">
        <v>8</v>
      </c>
      <c r="AC14" s="1">
        <v>17.355985136817544</v>
      </c>
      <c r="AD14" s="1">
        <v>1.0603067905562937</v>
      </c>
      <c r="AE14" s="1">
        <v>13.855421686746988</v>
      </c>
      <c r="AF14" s="1">
        <v>10.455412733022618</v>
      </c>
      <c r="AG14">
        <v>14.42</v>
      </c>
      <c r="AH14">
        <v>13.92</v>
      </c>
      <c r="AI14">
        <v>52.77</v>
      </c>
      <c r="AJ14">
        <v>49.36</v>
      </c>
      <c r="AK14">
        <f>VLOOKUP(A14,'NHL Affiliations (from scraper)'!B:C,2,FALSE)</f>
        <v>2018</v>
      </c>
      <c r="AL14">
        <f>IF(ISNUMBER(MATCH(A14,'Age Fix'!A:A,0))=FALSE,F14,VLOOKUP(A14,'Age Fix'!A:C,3,FALSE))</f>
        <v>17</v>
      </c>
    </row>
    <row r="15" spans="1:40" x14ac:dyDescent="0.2">
      <c r="A15" t="s">
        <v>565</v>
      </c>
      <c r="B15" t="s">
        <v>1748</v>
      </c>
      <c r="C15" t="s">
        <v>49</v>
      </c>
      <c r="D15" t="s">
        <v>1745</v>
      </c>
      <c r="E15" t="s">
        <v>75</v>
      </c>
      <c r="F15" s="2">
        <v>18</v>
      </c>
      <c r="G15">
        <v>4</v>
      </c>
      <c r="H15" s="1">
        <v>7.68</v>
      </c>
      <c r="I15" s="1">
        <v>30.72</v>
      </c>
      <c r="J15">
        <v>0</v>
      </c>
      <c r="K15">
        <v>2</v>
      </c>
      <c r="L15" s="1">
        <v>0</v>
      </c>
      <c r="M15" s="1">
        <v>3.9062500000000004</v>
      </c>
      <c r="N15">
        <v>3</v>
      </c>
      <c r="O15" s="1">
        <v>5.859375</v>
      </c>
      <c r="P15">
        <v>0</v>
      </c>
      <c r="Q15">
        <v>0</v>
      </c>
      <c r="R15">
        <v>3</v>
      </c>
      <c r="S15" s="1">
        <v>0</v>
      </c>
      <c r="T15" s="1">
        <v>0</v>
      </c>
      <c r="U15" s="1">
        <v>100</v>
      </c>
      <c r="V15">
        <v>0</v>
      </c>
      <c r="W15" s="1">
        <v>0</v>
      </c>
      <c r="X15">
        <v>0</v>
      </c>
      <c r="Y15" s="1">
        <v>0</v>
      </c>
      <c r="Z15">
        <v>0</v>
      </c>
      <c r="AA15">
        <v>0</v>
      </c>
      <c r="AB15">
        <v>0</v>
      </c>
      <c r="AC15" s="1">
        <v>0.19270791643320262</v>
      </c>
      <c r="AD15" s="1">
        <v>0.37638264928359888</v>
      </c>
      <c r="AE15" s="1">
        <v>0</v>
      </c>
      <c r="AF15" s="1">
        <v>6.423597214440087</v>
      </c>
      <c r="AG15">
        <v>13.84</v>
      </c>
      <c r="AH15">
        <v>12.73</v>
      </c>
      <c r="AI15">
        <v>40.770000000000003</v>
      </c>
      <c r="AJ15">
        <v>50.6</v>
      </c>
      <c r="AK15" t="e">
        <f>VLOOKUP(A15,'NHL Affiliations (from scraper)'!B:C,2,FALSE)</f>
        <v>#N/A</v>
      </c>
      <c r="AL15">
        <f>IF(ISNUMBER(MATCH(A15,'Age Fix'!A:A,0))=FALSE,F15,VLOOKUP(A15,'Age Fix'!A:C,3,FALSE))</f>
        <v>18</v>
      </c>
    </row>
    <row r="16" spans="1:40" x14ac:dyDescent="0.2">
      <c r="A16" t="s">
        <v>402</v>
      </c>
      <c r="B16" t="s">
        <v>1748</v>
      </c>
      <c r="C16" t="s">
        <v>41</v>
      </c>
      <c r="D16" t="s">
        <v>1745</v>
      </c>
      <c r="E16" t="s">
        <v>65</v>
      </c>
      <c r="F16" s="2">
        <v>16</v>
      </c>
      <c r="G16">
        <v>63</v>
      </c>
      <c r="H16" s="1">
        <v>10.15</v>
      </c>
      <c r="I16" s="1">
        <v>639.59</v>
      </c>
      <c r="J16">
        <v>17</v>
      </c>
      <c r="K16">
        <v>31</v>
      </c>
      <c r="L16" s="1">
        <v>1.5947716505886582</v>
      </c>
      <c r="M16" s="1">
        <v>2.9081130098969652</v>
      </c>
      <c r="N16">
        <v>53</v>
      </c>
      <c r="O16" s="1">
        <v>4.9719351459528758</v>
      </c>
      <c r="P16">
        <v>16</v>
      </c>
      <c r="Q16">
        <v>9</v>
      </c>
      <c r="R16">
        <v>28</v>
      </c>
      <c r="S16" s="1">
        <v>30.188679245283019</v>
      </c>
      <c r="T16" s="1">
        <v>16.981132075471699</v>
      </c>
      <c r="U16" s="1">
        <v>52.830188679245282</v>
      </c>
      <c r="V16">
        <v>5</v>
      </c>
      <c r="W16" s="1">
        <v>0.46905048546725242</v>
      </c>
      <c r="X16">
        <v>2</v>
      </c>
      <c r="Y16" s="1">
        <v>0.18762019418690098</v>
      </c>
      <c r="Z16">
        <v>0</v>
      </c>
      <c r="AA16">
        <v>2</v>
      </c>
      <c r="AB16">
        <v>0</v>
      </c>
      <c r="AC16" s="1">
        <v>6.7050676911810578</v>
      </c>
      <c r="AD16" s="1">
        <v>0.62900305112785293</v>
      </c>
      <c r="AE16" s="1">
        <v>3.7735849056603774</v>
      </c>
      <c r="AF16" s="1">
        <v>12.651071115435961</v>
      </c>
      <c r="AG16">
        <v>13</v>
      </c>
      <c r="AH16">
        <v>13.63</v>
      </c>
      <c r="AI16">
        <v>43.99</v>
      </c>
      <c r="AJ16">
        <v>53.7</v>
      </c>
      <c r="AK16" t="e">
        <f>VLOOKUP(A16,'NHL Affiliations (from scraper)'!B:C,2,FALSE)</f>
        <v>#N/A</v>
      </c>
      <c r="AL16">
        <f>IF(ISNUMBER(MATCH(A16,'Age Fix'!A:A,0))=FALSE,F16,VLOOKUP(A16,'Age Fix'!A:C,3,FALSE))</f>
        <v>16</v>
      </c>
    </row>
    <row r="17" spans="1:38" x14ac:dyDescent="0.2">
      <c r="A17" t="s">
        <v>484</v>
      </c>
      <c r="B17" t="s">
        <v>1748</v>
      </c>
      <c r="C17" t="s">
        <v>102</v>
      </c>
      <c r="D17" t="s">
        <v>102</v>
      </c>
      <c r="E17" t="s">
        <v>56</v>
      </c>
      <c r="F17" s="2">
        <v>17</v>
      </c>
      <c r="G17">
        <v>38</v>
      </c>
      <c r="H17" s="1">
        <v>12.16</v>
      </c>
      <c r="I17" s="1">
        <v>462.01</v>
      </c>
      <c r="J17">
        <v>17</v>
      </c>
      <c r="K17">
        <v>27</v>
      </c>
      <c r="L17" s="1">
        <v>2.2077444211164261</v>
      </c>
      <c r="M17" s="1">
        <v>3.5064176100084414</v>
      </c>
      <c r="N17">
        <v>32</v>
      </c>
      <c r="O17" s="1">
        <v>4.1557542044544489</v>
      </c>
      <c r="P17">
        <v>2</v>
      </c>
      <c r="Q17">
        <v>2</v>
      </c>
      <c r="R17">
        <v>28</v>
      </c>
      <c r="S17" s="1">
        <v>6.25</v>
      </c>
      <c r="T17" s="1">
        <v>6.25</v>
      </c>
      <c r="U17" s="1">
        <v>87.5</v>
      </c>
      <c r="V17">
        <v>2</v>
      </c>
      <c r="W17" s="1">
        <v>0.25973463777840305</v>
      </c>
      <c r="X17">
        <v>1</v>
      </c>
      <c r="Y17" s="1">
        <v>0.12986731888920153</v>
      </c>
      <c r="Z17">
        <v>0</v>
      </c>
      <c r="AA17">
        <v>0</v>
      </c>
      <c r="AB17">
        <v>1</v>
      </c>
      <c r="AC17" s="1">
        <v>2.5548485792065789</v>
      </c>
      <c r="AD17" s="1">
        <v>0.33179133514944426</v>
      </c>
      <c r="AE17" s="1">
        <v>3.125</v>
      </c>
      <c r="AF17" s="1">
        <v>7.9839018100205594</v>
      </c>
      <c r="AG17">
        <v>13.23</v>
      </c>
      <c r="AH17">
        <v>13.31</v>
      </c>
      <c r="AI17">
        <v>44.13</v>
      </c>
      <c r="AJ17">
        <v>49.16</v>
      </c>
      <c r="AK17" t="e">
        <f>VLOOKUP(A17,'NHL Affiliations (from scraper)'!B:C,2,FALSE)</f>
        <v>#N/A</v>
      </c>
      <c r="AL17">
        <f>IF(ISNUMBER(MATCH(A17,'Age Fix'!A:A,0))=FALSE,F17,VLOOKUP(A17,'Age Fix'!A:C,3,FALSE))</f>
        <v>17</v>
      </c>
    </row>
    <row r="18" spans="1:38" x14ac:dyDescent="0.2">
      <c r="A18" t="s">
        <v>185</v>
      </c>
      <c r="B18" t="s">
        <v>1748</v>
      </c>
      <c r="C18" t="s">
        <v>46</v>
      </c>
      <c r="D18" t="s">
        <v>1745</v>
      </c>
      <c r="E18" t="s">
        <v>85</v>
      </c>
      <c r="F18" s="2">
        <v>18</v>
      </c>
      <c r="G18">
        <v>68</v>
      </c>
      <c r="H18" s="1">
        <v>14.68</v>
      </c>
      <c r="I18" s="1">
        <v>998.09</v>
      </c>
      <c r="J18">
        <v>62</v>
      </c>
      <c r="K18">
        <v>46</v>
      </c>
      <c r="L18" s="1">
        <v>3.7271187969020829</v>
      </c>
      <c r="M18" s="1">
        <v>2.765281688024126</v>
      </c>
      <c r="N18">
        <v>139</v>
      </c>
      <c r="O18" s="1">
        <v>8.3559598833772508</v>
      </c>
      <c r="P18">
        <v>24</v>
      </c>
      <c r="Q18">
        <v>29</v>
      </c>
      <c r="R18">
        <v>86</v>
      </c>
      <c r="S18" s="1">
        <v>17.266187050359711</v>
      </c>
      <c r="T18" s="1">
        <v>20.863309352517987</v>
      </c>
      <c r="U18" s="1">
        <v>61.870503597122308</v>
      </c>
      <c r="V18">
        <v>31</v>
      </c>
      <c r="W18" s="1">
        <v>1.8635593984510415</v>
      </c>
      <c r="X18">
        <v>16</v>
      </c>
      <c r="Y18" s="1">
        <v>0.96183710887795693</v>
      </c>
      <c r="Z18">
        <v>5</v>
      </c>
      <c r="AA18">
        <v>4</v>
      </c>
      <c r="AB18">
        <v>7</v>
      </c>
      <c r="AC18" s="1">
        <v>15.415954487356586</v>
      </c>
      <c r="AD18" s="1">
        <v>0.92672731841957656</v>
      </c>
      <c r="AE18" s="1">
        <v>11.510791366906476</v>
      </c>
      <c r="AF18" s="1">
        <v>11.090614739105458</v>
      </c>
      <c r="AG18">
        <v>13.48</v>
      </c>
      <c r="AH18">
        <v>14.24</v>
      </c>
      <c r="AI18">
        <v>52.74</v>
      </c>
      <c r="AJ18">
        <v>50.09</v>
      </c>
      <c r="AK18">
        <f>VLOOKUP(A18,'NHL Affiliations (from scraper)'!B:C,2,FALSE)</f>
        <v>2018</v>
      </c>
      <c r="AL18">
        <f>IF(ISNUMBER(MATCH(A18,'Age Fix'!A:A,0))=FALSE,F18,VLOOKUP(A18,'Age Fix'!A:C,3,FALSE))</f>
        <v>18</v>
      </c>
    </row>
    <row r="19" spans="1:38" x14ac:dyDescent="0.2">
      <c r="A19" t="s">
        <v>274</v>
      </c>
      <c r="B19" t="s">
        <v>1748</v>
      </c>
      <c r="C19" t="s">
        <v>41</v>
      </c>
      <c r="D19" t="s">
        <v>1745</v>
      </c>
      <c r="E19" t="s">
        <v>82</v>
      </c>
      <c r="F19" s="2">
        <v>20</v>
      </c>
      <c r="G19">
        <v>59</v>
      </c>
      <c r="H19" s="1">
        <v>12.47</v>
      </c>
      <c r="I19" s="1">
        <v>735.67</v>
      </c>
      <c r="J19">
        <v>44</v>
      </c>
      <c r="K19">
        <v>36</v>
      </c>
      <c r="L19" s="1">
        <v>3.5885655253034652</v>
      </c>
      <c r="M19" s="1">
        <v>2.9360990661573805</v>
      </c>
      <c r="N19">
        <v>153</v>
      </c>
      <c r="O19" s="1">
        <v>12.478421031168867</v>
      </c>
      <c r="P19">
        <v>23</v>
      </c>
      <c r="Q19">
        <v>20</v>
      </c>
      <c r="R19">
        <v>110</v>
      </c>
      <c r="S19" s="1">
        <v>15.032679738562091</v>
      </c>
      <c r="T19" s="1">
        <v>13.071895424836603</v>
      </c>
      <c r="U19" s="1">
        <v>71.895424836601308</v>
      </c>
      <c r="V19">
        <v>26</v>
      </c>
      <c r="W19" s="1">
        <v>2.1205159922247749</v>
      </c>
      <c r="X19">
        <v>18</v>
      </c>
      <c r="Y19" s="1">
        <v>1.4680495330786902</v>
      </c>
      <c r="Z19">
        <v>6</v>
      </c>
      <c r="AA19">
        <v>2</v>
      </c>
      <c r="AB19">
        <v>10</v>
      </c>
      <c r="AC19" s="1">
        <v>15.272673822475957</v>
      </c>
      <c r="AD19" s="1">
        <v>1.2456134263304981</v>
      </c>
      <c r="AE19" s="1">
        <v>11.76470588235294</v>
      </c>
      <c r="AF19" s="1">
        <v>9.9821397532522607</v>
      </c>
      <c r="AG19">
        <v>14.85</v>
      </c>
      <c r="AH19">
        <v>13.96</v>
      </c>
      <c r="AI19">
        <v>53.03</v>
      </c>
      <c r="AJ19">
        <v>49.24</v>
      </c>
      <c r="AK19" t="e">
        <f>VLOOKUP(A19,'NHL Affiliations (from scraper)'!B:C,2,FALSE)</f>
        <v>#N/A</v>
      </c>
      <c r="AL19">
        <f>IF(ISNUMBER(MATCH(A19,'Age Fix'!A:A,0))=FALSE,F19,VLOOKUP(A19,'Age Fix'!A:C,3,FALSE))</f>
        <v>20</v>
      </c>
    </row>
    <row r="20" spans="1:38" x14ac:dyDescent="0.2">
      <c r="A20" t="s">
        <v>74</v>
      </c>
      <c r="B20" t="s">
        <v>1748</v>
      </c>
      <c r="C20" t="s">
        <v>41</v>
      </c>
      <c r="D20" t="s">
        <v>1745</v>
      </c>
      <c r="E20" t="s">
        <v>75</v>
      </c>
      <c r="F20" s="2">
        <v>19</v>
      </c>
      <c r="G20">
        <v>59</v>
      </c>
      <c r="H20" s="1">
        <v>16.170000000000002</v>
      </c>
      <c r="I20" s="1">
        <v>954.27</v>
      </c>
      <c r="J20">
        <v>55</v>
      </c>
      <c r="K20">
        <v>52</v>
      </c>
      <c r="L20" s="1">
        <v>3.4581407777672988</v>
      </c>
      <c r="M20" s="1">
        <v>3.2695149171618096</v>
      </c>
      <c r="N20">
        <v>122</v>
      </c>
      <c r="O20" s="1">
        <v>7.6707849979565541</v>
      </c>
      <c r="P20">
        <v>21</v>
      </c>
      <c r="Q20">
        <v>30</v>
      </c>
      <c r="R20">
        <v>71</v>
      </c>
      <c r="S20" s="1">
        <v>17.21311475409836</v>
      </c>
      <c r="T20" s="1">
        <v>24.590163934426229</v>
      </c>
      <c r="U20" s="1">
        <v>58.196721311475407</v>
      </c>
      <c r="V20">
        <v>29</v>
      </c>
      <c r="W20" s="1">
        <v>1.8233833191863937</v>
      </c>
      <c r="X20">
        <v>13</v>
      </c>
      <c r="Y20" s="1">
        <v>0.81737872929045241</v>
      </c>
      <c r="Z20">
        <v>6</v>
      </c>
      <c r="AA20">
        <v>3</v>
      </c>
      <c r="AB20">
        <v>4</v>
      </c>
      <c r="AC20" s="1">
        <v>13.971464524827827</v>
      </c>
      <c r="AD20" s="1">
        <v>0.87845983997156951</v>
      </c>
      <c r="AE20" s="1">
        <v>10.655737704918032</v>
      </c>
      <c r="AF20" s="1">
        <v>11.452020102317894</v>
      </c>
      <c r="AG20">
        <v>14.95</v>
      </c>
      <c r="AH20">
        <v>14.23</v>
      </c>
      <c r="AI20">
        <v>49.02</v>
      </c>
      <c r="AJ20">
        <v>51.3</v>
      </c>
      <c r="AK20">
        <f>VLOOKUP(A20,'NHL Affiliations (from scraper)'!B:C,2,FALSE)</f>
        <v>2018</v>
      </c>
      <c r="AL20">
        <f>IF(ISNUMBER(MATCH(A20,'Age Fix'!A:A,0))=FALSE,F20,VLOOKUP(A20,'Age Fix'!A:C,3,FALSE))</f>
        <v>19</v>
      </c>
    </row>
    <row r="21" spans="1:38" x14ac:dyDescent="0.2">
      <c r="A21" t="s">
        <v>546</v>
      </c>
      <c r="B21" t="s">
        <v>1748</v>
      </c>
      <c r="C21" t="s">
        <v>49</v>
      </c>
      <c r="D21" t="s">
        <v>1745</v>
      </c>
      <c r="E21" t="s">
        <v>391</v>
      </c>
      <c r="F21" s="2">
        <v>18</v>
      </c>
      <c r="G21">
        <v>2</v>
      </c>
      <c r="H21" s="1">
        <v>0</v>
      </c>
      <c r="I21" s="1">
        <v>0</v>
      </c>
      <c r="J21">
        <v>0</v>
      </c>
      <c r="K21">
        <v>0</v>
      </c>
      <c r="L21" s="1" t="e">
        <v>#DIV/0!</v>
      </c>
      <c r="M21" s="1" t="e">
        <v>#DIV/0!</v>
      </c>
      <c r="N21">
        <v>0</v>
      </c>
      <c r="O21" s="1" t="e">
        <v>#DIV/0!</v>
      </c>
      <c r="P21">
        <v>0</v>
      </c>
      <c r="Q21">
        <v>0</v>
      </c>
      <c r="R21">
        <v>0</v>
      </c>
      <c r="S21" s="1" t="e">
        <v>#DIV/0!</v>
      </c>
      <c r="T21" s="1" t="e">
        <v>#DIV/0!</v>
      </c>
      <c r="U21" s="1" t="e">
        <v>#DIV/0!</v>
      </c>
      <c r="V21">
        <v>0</v>
      </c>
      <c r="W21" s="1" t="e">
        <v>#DIV/0!</v>
      </c>
      <c r="X21">
        <v>0</v>
      </c>
      <c r="Y21" s="1" t="e">
        <v>#DIV/0!</v>
      </c>
      <c r="Z21">
        <v>0</v>
      </c>
      <c r="AA21">
        <v>0</v>
      </c>
      <c r="AB21">
        <v>0</v>
      </c>
      <c r="AC21" s="1">
        <v>0</v>
      </c>
      <c r="AD21" s="1" t="e">
        <v>#DIV/0!</v>
      </c>
      <c r="AE21" s="1" t="e">
        <v>#DIV/0!</v>
      </c>
      <c r="AF21" s="1" t="e">
        <v>#DIV/0!</v>
      </c>
      <c r="AG21">
        <v>0</v>
      </c>
      <c r="AH21">
        <v>0</v>
      </c>
      <c r="AI21">
        <v>0</v>
      </c>
      <c r="AJ21">
        <v>0</v>
      </c>
      <c r="AK21" t="e">
        <f>VLOOKUP(A21,'NHL Affiliations (from scraper)'!B:C,2,FALSE)</f>
        <v>#N/A</v>
      </c>
      <c r="AL21">
        <f>IF(ISNUMBER(MATCH(A21,'Age Fix'!A:A,0))=FALSE,F21,VLOOKUP(A21,'Age Fix'!A:C,3,FALSE))</f>
        <v>18</v>
      </c>
    </row>
    <row r="22" spans="1:38" x14ac:dyDescent="0.2">
      <c r="A22" t="s">
        <v>298</v>
      </c>
      <c r="B22" t="s">
        <v>1748</v>
      </c>
      <c r="C22" t="s">
        <v>102</v>
      </c>
      <c r="D22" t="s">
        <v>102</v>
      </c>
      <c r="E22" t="s">
        <v>54</v>
      </c>
      <c r="F22" s="2">
        <v>17</v>
      </c>
      <c r="G22">
        <v>67</v>
      </c>
      <c r="H22" s="1">
        <v>16.36</v>
      </c>
      <c r="I22" s="1">
        <v>1095.82</v>
      </c>
      <c r="J22">
        <v>63</v>
      </c>
      <c r="K22">
        <v>50</v>
      </c>
      <c r="L22" s="1">
        <v>3.4494716285521347</v>
      </c>
      <c r="M22" s="1">
        <v>2.7376758956762974</v>
      </c>
      <c r="N22">
        <v>74</v>
      </c>
      <c r="O22" s="1">
        <v>4.0517603256009203</v>
      </c>
      <c r="P22">
        <v>6</v>
      </c>
      <c r="Q22">
        <v>8</v>
      </c>
      <c r="R22">
        <v>60</v>
      </c>
      <c r="S22" s="1">
        <v>8.1081081081081088</v>
      </c>
      <c r="T22" s="1">
        <v>10.810810810810811</v>
      </c>
      <c r="U22" s="1">
        <v>81.081081081081081</v>
      </c>
      <c r="V22">
        <v>12</v>
      </c>
      <c r="W22" s="1">
        <v>0.6570422149623113</v>
      </c>
      <c r="X22">
        <v>7</v>
      </c>
      <c r="Y22" s="1">
        <v>0.3832746253946816</v>
      </c>
      <c r="Z22">
        <v>1</v>
      </c>
      <c r="AA22">
        <v>3</v>
      </c>
      <c r="AB22">
        <v>3</v>
      </c>
      <c r="AC22" s="1">
        <v>6.4495882353452583</v>
      </c>
      <c r="AD22" s="1">
        <v>0.35313764497884281</v>
      </c>
      <c r="AE22" s="1">
        <v>9.4594594594594597</v>
      </c>
      <c r="AF22" s="1">
        <v>8.7156597774935918</v>
      </c>
      <c r="AG22">
        <v>14.63</v>
      </c>
      <c r="AH22">
        <v>14.11</v>
      </c>
      <c r="AI22">
        <v>52.99</v>
      </c>
      <c r="AJ22">
        <v>49.11</v>
      </c>
      <c r="AK22">
        <f>VLOOKUP(A22,'NHL Affiliations (from scraper)'!B:C,2,FALSE)</f>
        <v>2018</v>
      </c>
      <c r="AL22">
        <f>IF(ISNUMBER(MATCH(A22,'Age Fix'!A:A,0))=FALSE,F22,VLOOKUP(A22,'Age Fix'!A:C,3,FALSE))</f>
        <v>17</v>
      </c>
    </row>
    <row r="23" spans="1:38" x14ac:dyDescent="0.2">
      <c r="A23" t="s">
        <v>324</v>
      </c>
      <c r="B23" t="s">
        <v>1748</v>
      </c>
      <c r="C23" t="s">
        <v>102</v>
      </c>
      <c r="D23" t="s">
        <v>102</v>
      </c>
      <c r="E23" t="s">
        <v>98</v>
      </c>
      <c r="F23" s="2">
        <v>20</v>
      </c>
      <c r="G23">
        <v>65</v>
      </c>
      <c r="H23" s="1">
        <v>14.52</v>
      </c>
      <c r="I23" s="1">
        <v>943.94</v>
      </c>
      <c r="J23">
        <v>42</v>
      </c>
      <c r="K23">
        <v>58</v>
      </c>
      <c r="L23" s="1">
        <v>2.6696612072801238</v>
      </c>
      <c r="M23" s="1">
        <v>3.6866750005296947</v>
      </c>
      <c r="N23">
        <v>69</v>
      </c>
      <c r="O23" s="1">
        <v>4.3858719833887738</v>
      </c>
      <c r="P23">
        <v>4</v>
      </c>
      <c r="Q23">
        <v>1</v>
      </c>
      <c r="R23">
        <v>64</v>
      </c>
      <c r="S23" s="1">
        <v>5.7971014492753623</v>
      </c>
      <c r="T23" s="1">
        <v>1.4492753623188406</v>
      </c>
      <c r="U23" s="1">
        <v>92.753623188405797</v>
      </c>
      <c r="V23">
        <v>6</v>
      </c>
      <c r="W23" s="1">
        <v>0.38138017246858907</v>
      </c>
      <c r="X23">
        <v>2</v>
      </c>
      <c r="Y23" s="1">
        <v>0.12712672415619636</v>
      </c>
      <c r="Z23">
        <v>1</v>
      </c>
      <c r="AA23">
        <v>0</v>
      </c>
      <c r="AB23">
        <v>1</v>
      </c>
      <c r="AC23" s="1">
        <v>5.1335261917816499</v>
      </c>
      <c r="AD23" s="1">
        <v>0.32630418406561751</v>
      </c>
      <c r="AE23" s="1">
        <v>2.8985507246376812</v>
      </c>
      <c r="AF23" s="1">
        <v>7.4398930315676086</v>
      </c>
      <c r="AG23">
        <v>13.33</v>
      </c>
      <c r="AH23">
        <v>13.97</v>
      </c>
      <c r="AI23">
        <v>44.04</v>
      </c>
      <c r="AJ23">
        <v>50.79</v>
      </c>
      <c r="AK23" t="e">
        <f>VLOOKUP(A23,'NHL Affiliations (from scraper)'!B:C,2,FALSE)</f>
        <v>#N/A</v>
      </c>
      <c r="AL23">
        <f>IF(ISNUMBER(MATCH(A23,'Age Fix'!A:A,0))=FALSE,F23,VLOOKUP(A23,'Age Fix'!A:C,3,FALSE))</f>
        <v>20</v>
      </c>
    </row>
    <row r="24" spans="1:38" x14ac:dyDescent="0.2">
      <c r="A24" t="s">
        <v>553</v>
      </c>
      <c r="B24" t="s">
        <v>1748</v>
      </c>
      <c r="C24" t="s">
        <v>102</v>
      </c>
      <c r="D24" t="s">
        <v>102</v>
      </c>
      <c r="E24" t="s">
        <v>391</v>
      </c>
      <c r="F24" s="2">
        <v>20</v>
      </c>
      <c r="G24">
        <v>2</v>
      </c>
      <c r="H24" s="1">
        <v>14.95</v>
      </c>
      <c r="I24" s="1">
        <v>29.89</v>
      </c>
      <c r="J24">
        <v>3</v>
      </c>
      <c r="K24">
        <v>0</v>
      </c>
      <c r="L24" s="1">
        <v>6.0220809635329537</v>
      </c>
      <c r="M24" s="1">
        <v>0</v>
      </c>
      <c r="N24">
        <v>3</v>
      </c>
      <c r="O24" s="1">
        <v>6.0220809635329537</v>
      </c>
      <c r="P24">
        <v>1</v>
      </c>
      <c r="Q24">
        <v>0</v>
      </c>
      <c r="R24">
        <v>2</v>
      </c>
      <c r="S24" s="1">
        <v>33.333333333333329</v>
      </c>
      <c r="T24" s="1">
        <v>0</v>
      </c>
      <c r="U24" s="1">
        <v>66.666666666666657</v>
      </c>
      <c r="V24">
        <v>0</v>
      </c>
      <c r="W24" s="1">
        <v>0</v>
      </c>
      <c r="X24">
        <v>0</v>
      </c>
      <c r="Y24" s="1">
        <v>0</v>
      </c>
      <c r="Z24">
        <v>0</v>
      </c>
      <c r="AA24">
        <v>0</v>
      </c>
      <c r="AB24">
        <v>0</v>
      </c>
      <c r="AC24" s="1">
        <v>0.34323970927490732</v>
      </c>
      <c r="AD24" s="1">
        <v>0.68900577305100164</v>
      </c>
      <c r="AE24" s="1">
        <v>0</v>
      </c>
      <c r="AF24" s="1">
        <v>11.441323642496911</v>
      </c>
      <c r="AG24">
        <v>18.3</v>
      </c>
      <c r="AH24">
        <v>14.96</v>
      </c>
      <c r="AI24">
        <v>100</v>
      </c>
      <c r="AJ24">
        <v>46.76</v>
      </c>
      <c r="AK24" t="e">
        <f>VLOOKUP(A24,'NHL Affiliations (from scraper)'!B:C,2,FALSE)</f>
        <v>#N/A</v>
      </c>
      <c r="AL24">
        <f>IF(ISNUMBER(MATCH(A24,'Age Fix'!A:A,0))=FALSE,F24,VLOOKUP(A24,'Age Fix'!A:C,3,FALSE))</f>
        <v>20</v>
      </c>
    </row>
    <row r="25" spans="1:38" x14ac:dyDescent="0.2">
      <c r="A25" t="s">
        <v>280</v>
      </c>
      <c r="B25" t="s">
        <v>1748</v>
      </c>
      <c r="C25" t="s">
        <v>102</v>
      </c>
      <c r="D25" t="s">
        <v>102</v>
      </c>
      <c r="E25" t="s">
        <v>80</v>
      </c>
      <c r="F25" s="2">
        <v>20</v>
      </c>
      <c r="G25">
        <v>45</v>
      </c>
      <c r="H25" s="1">
        <v>12.76</v>
      </c>
      <c r="I25" s="1">
        <v>574.41</v>
      </c>
      <c r="J25">
        <v>27</v>
      </c>
      <c r="K25">
        <v>30</v>
      </c>
      <c r="L25" s="1">
        <v>2.8202851621663969</v>
      </c>
      <c r="M25" s="1">
        <v>3.1336501801848855</v>
      </c>
      <c r="N25">
        <v>50</v>
      </c>
      <c r="O25" s="1">
        <v>5.2227503003081424</v>
      </c>
      <c r="P25">
        <v>0</v>
      </c>
      <c r="Q25">
        <v>0</v>
      </c>
      <c r="R25">
        <v>50</v>
      </c>
      <c r="S25" s="1">
        <v>0</v>
      </c>
      <c r="T25" s="1">
        <v>0</v>
      </c>
      <c r="U25" s="1">
        <v>100</v>
      </c>
      <c r="V25">
        <v>6</v>
      </c>
      <c r="W25" s="1">
        <v>0.62673003603697719</v>
      </c>
      <c r="X25">
        <v>4</v>
      </c>
      <c r="Y25" s="1">
        <v>0.4178200240246514</v>
      </c>
      <c r="Z25">
        <v>0</v>
      </c>
      <c r="AA25">
        <v>0</v>
      </c>
      <c r="AB25">
        <v>4</v>
      </c>
      <c r="AC25" s="1">
        <v>3.2117986072200435</v>
      </c>
      <c r="AD25" s="1">
        <v>0.33548844280775514</v>
      </c>
      <c r="AE25" s="1">
        <v>8</v>
      </c>
      <c r="AF25" s="1">
        <v>6.423597214440087</v>
      </c>
      <c r="AG25">
        <v>12.78</v>
      </c>
      <c r="AH25">
        <v>13.65</v>
      </c>
      <c r="AI25">
        <v>51.13</v>
      </c>
      <c r="AJ25">
        <v>48.64</v>
      </c>
      <c r="AK25" t="e">
        <f>VLOOKUP(A25,'NHL Affiliations (from scraper)'!B:C,2,FALSE)</f>
        <v>#N/A</v>
      </c>
      <c r="AL25">
        <f>IF(ISNUMBER(MATCH(A25,'Age Fix'!A:A,0))=FALSE,F25,VLOOKUP(A25,'Age Fix'!A:C,3,FALSE))</f>
        <v>20</v>
      </c>
    </row>
    <row r="26" spans="1:38" x14ac:dyDescent="0.2">
      <c r="A26" t="s">
        <v>177</v>
      </c>
      <c r="B26" t="s">
        <v>1748</v>
      </c>
      <c r="C26" t="s">
        <v>49</v>
      </c>
      <c r="D26" t="s">
        <v>1745</v>
      </c>
      <c r="E26" t="s">
        <v>54</v>
      </c>
      <c r="F26" s="2">
        <v>18</v>
      </c>
      <c r="G26">
        <v>48</v>
      </c>
      <c r="H26" s="1">
        <v>14.69</v>
      </c>
      <c r="I26" s="1">
        <v>705.12</v>
      </c>
      <c r="J26">
        <v>39</v>
      </c>
      <c r="K26">
        <v>35</v>
      </c>
      <c r="L26" s="1">
        <v>3.3185840707964602</v>
      </c>
      <c r="M26" s="1">
        <v>2.978216473791695</v>
      </c>
      <c r="N26">
        <v>110</v>
      </c>
      <c r="O26" s="1">
        <v>9.3601089176310417</v>
      </c>
      <c r="P26">
        <v>21</v>
      </c>
      <c r="Q26">
        <v>20</v>
      </c>
      <c r="R26">
        <v>69</v>
      </c>
      <c r="S26" s="1">
        <v>19.090909090909093</v>
      </c>
      <c r="T26" s="1">
        <v>18.181818181818183</v>
      </c>
      <c r="U26" s="1">
        <v>62.727272727272734</v>
      </c>
      <c r="V26">
        <v>24</v>
      </c>
      <c r="W26" s="1">
        <v>2.0422055820285911</v>
      </c>
      <c r="X26">
        <v>18</v>
      </c>
      <c r="Y26" s="1">
        <v>1.5316541865214433</v>
      </c>
      <c r="Z26">
        <v>4</v>
      </c>
      <c r="AA26">
        <v>6</v>
      </c>
      <c r="AB26">
        <v>8</v>
      </c>
      <c r="AC26" s="1">
        <v>12.209463434583309</v>
      </c>
      <c r="AD26" s="1">
        <v>1.0389264324866669</v>
      </c>
      <c r="AE26" s="1">
        <v>16.363636363636363</v>
      </c>
      <c r="AF26" s="1">
        <v>11.099512213257555</v>
      </c>
      <c r="AG26">
        <v>14.47</v>
      </c>
      <c r="AH26">
        <v>14.24</v>
      </c>
      <c r="AI26">
        <v>52.66</v>
      </c>
      <c r="AJ26">
        <v>48.66</v>
      </c>
      <c r="AK26" t="str">
        <f>VLOOKUP(A26,'NHL Affiliations (from scraper)'!B:C,2,FALSE)</f>
        <v>Ottawa Senators</v>
      </c>
      <c r="AL26">
        <f>IF(ISNUMBER(MATCH(A26,'Age Fix'!A:A,0))=FALSE,F26,VLOOKUP(A26,'Age Fix'!A:C,3,FALSE))</f>
        <v>18</v>
      </c>
    </row>
    <row r="27" spans="1:38" x14ac:dyDescent="0.2">
      <c r="A27" t="s">
        <v>178</v>
      </c>
      <c r="B27" t="s">
        <v>1748</v>
      </c>
      <c r="C27" t="s">
        <v>41</v>
      </c>
      <c r="D27" t="s">
        <v>1745</v>
      </c>
      <c r="E27" t="s">
        <v>56</v>
      </c>
      <c r="F27" s="2">
        <v>17</v>
      </c>
      <c r="G27">
        <v>67</v>
      </c>
      <c r="H27" s="1">
        <v>13.1</v>
      </c>
      <c r="I27" s="1">
        <v>877.99</v>
      </c>
      <c r="J27">
        <v>41</v>
      </c>
      <c r="K27">
        <v>52</v>
      </c>
      <c r="L27" s="1">
        <v>2.8018542352418589</v>
      </c>
      <c r="M27" s="1">
        <v>3.5535712251847973</v>
      </c>
      <c r="N27">
        <v>93</v>
      </c>
      <c r="O27" s="1">
        <v>6.3554254604266562</v>
      </c>
      <c r="P27">
        <v>19</v>
      </c>
      <c r="Q27">
        <v>22</v>
      </c>
      <c r="R27">
        <v>52</v>
      </c>
      <c r="S27" s="1">
        <v>20.43010752688172</v>
      </c>
      <c r="T27" s="1">
        <v>23.655913978494624</v>
      </c>
      <c r="U27" s="1">
        <v>55.913978494623649</v>
      </c>
      <c r="V27">
        <v>18</v>
      </c>
      <c r="W27" s="1">
        <v>1.2300823471793527</v>
      </c>
      <c r="X27">
        <v>12</v>
      </c>
      <c r="Y27" s="1">
        <v>0.82005489811956855</v>
      </c>
      <c r="Z27">
        <v>5</v>
      </c>
      <c r="AA27">
        <v>3</v>
      </c>
      <c r="AB27">
        <v>4</v>
      </c>
      <c r="AC27" s="1">
        <v>11.014622207347427</v>
      </c>
      <c r="AD27" s="1">
        <v>0.752716241005986</v>
      </c>
      <c r="AE27" s="1">
        <v>12.903225806451612</v>
      </c>
      <c r="AF27" s="1">
        <v>11.843679792846695</v>
      </c>
      <c r="AG27">
        <v>13.94</v>
      </c>
      <c r="AH27">
        <v>13.56</v>
      </c>
      <c r="AI27">
        <v>45.41</v>
      </c>
      <c r="AJ27">
        <v>49.64</v>
      </c>
      <c r="AK27" t="e">
        <f>VLOOKUP(A27,'NHL Affiliations (from scraper)'!B:C,2,FALSE)</f>
        <v>#N/A</v>
      </c>
      <c r="AL27">
        <f>IF(ISNUMBER(MATCH(A27,'Age Fix'!A:A,0))=FALSE,F27,VLOOKUP(A27,'Age Fix'!A:C,3,FALSE))</f>
        <v>17</v>
      </c>
    </row>
    <row r="28" spans="1:38" x14ac:dyDescent="0.2">
      <c r="A28" t="s">
        <v>524</v>
      </c>
      <c r="B28" t="s">
        <v>1748</v>
      </c>
      <c r="C28" t="s">
        <v>102</v>
      </c>
      <c r="D28" t="s">
        <v>102</v>
      </c>
      <c r="E28" t="s">
        <v>50</v>
      </c>
      <c r="F28" s="2">
        <v>18</v>
      </c>
      <c r="G28">
        <v>7</v>
      </c>
      <c r="H28" s="1">
        <v>10</v>
      </c>
      <c r="I28" s="1">
        <v>70</v>
      </c>
      <c r="J28">
        <v>4</v>
      </c>
      <c r="K28">
        <v>1</v>
      </c>
      <c r="L28" s="1">
        <v>3.4285714285714284</v>
      </c>
      <c r="M28" s="1">
        <v>0.8571428571428571</v>
      </c>
      <c r="N28">
        <v>3</v>
      </c>
      <c r="O28" s="1">
        <v>2.5714285714285716</v>
      </c>
      <c r="P28">
        <v>0</v>
      </c>
      <c r="Q28">
        <v>0</v>
      </c>
      <c r="R28">
        <v>3</v>
      </c>
      <c r="S28" s="1">
        <v>0</v>
      </c>
      <c r="T28" s="1">
        <v>0</v>
      </c>
      <c r="U28" s="1">
        <v>100</v>
      </c>
      <c r="V28">
        <v>0</v>
      </c>
      <c r="W28" s="1">
        <v>0</v>
      </c>
      <c r="X28">
        <v>0</v>
      </c>
      <c r="Y28" s="1">
        <v>0</v>
      </c>
      <c r="Z28">
        <v>0</v>
      </c>
      <c r="AA28">
        <v>0</v>
      </c>
      <c r="AB28">
        <v>0</v>
      </c>
      <c r="AC28" s="1">
        <v>0.19270791643320262</v>
      </c>
      <c r="AD28" s="1">
        <v>0.16517821408560224</v>
      </c>
      <c r="AE28" s="1">
        <v>0</v>
      </c>
      <c r="AF28" s="1">
        <v>6.423597214440087</v>
      </c>
      <c r="AG28">
        <v>14.04</v>
      </c>
      <c r="AH28">
        <v>12.94</v>
      </c>
      <c r="AI28">
        <v>56.38</v>
      </c>
      <c r="AJ28">
        <v>47.35</v>
      </c>
      <c r="AK28" t="e">
        <f>VLOOKUP(A28,'NHL Affiliations (from scraper)'!B:C,2,FALSE)</f>
        <v>#N/A</v>
      </c>
      <c r="AL28">
        <f>IF(ISNUMBER(MATCH(A28,'Age Fix'!A:A,0))=FALSE,F28,VLOOKUP(A28,'Age Fix'!A:C,3,FALSE))</f>
        <v>18</v>
      </c>
    </row>
    <row r="29" spans="1:38" x14ac:dyDescent="0.2">
      <c r="A29" t="s">
        <v>529</v>
      </c>
      <c r="B29" t="s">
        <v>1748</v>
      </c>
      <c r="C29" t="s">
        <v>46</v>
      </c>
      <c r="D29" t="s">
        <v>1745</v>
      </c>
      <c r="E29" t="s">
        <v>71</v>
      </c>
      <c r="F29" s="2">
        <v>18</v>
      </c>
      <c r="G29">
        <v>30</v>
      </c>
      <c r="H29" s="1">
        <v>7.68</v>
      </c>
      <c r="I29" s="1">
        <v>230.42</v>
      </c>
      <c r="J29">
        <v>2</v>
      </c>
      <c r="K29">
        <v>12</v>
      </c>
      <c r="L29" s="1">
        <v>0.52078812603072655</v>
      </c>
      <c r="M29" s="1">
        <v>3.1247287561843589</v>
      </c>
      <c r="N29">
        <v>15</v>
      </c>
      <c r="O29" s="1">
        <v>3.905910945230449</v>
      </c>
      <c r="P29">
        <v>3</v>
      </c>
      <c r="Q29">
        <v>4</v>
      </c>
      <c r="R29">
        <v>8</v>
      </c>
      <c r="S29" s="1">
        <v>20</v>
      </c>
      <c r="T29" s="1">
        <v>26.666666666666668</v>
      </c>
      <c r="U29" s="1">
        <v>53.333333333333336</v>
      </c>
      <c r="V29">
        <v>0</v>
      </c>
      <c r="W29" s="1">
        <v>0</v>
      </c>
      <c r="X29">
        <v>0</v>
      </c>
      <c r="Y29" s="1">
        <v>0</v>
      </c>
      <c r="Z29">
        <v>0</v>
      </c>
      <c r="AA29">
        <v>0</v>
      </c>
      <c r="AB29">
        <v>0</v>
      </c>
      <c r="AC29" s="1">
        <v>1.8116027304958102</v>
      </c>
      <c r="AD29" s="1">
        <v>0.47173059556353014</v>
      </c>
      <c r="AE29" s="1">
        <v>0</v>
      </c>
      <c r="AF29" s="1">
        <v>12.077351536638734</v>
      </c>
      <c r="AG29">
        <v>13.53</v>
      </c>
      <c r="AH29">
        <v>13.7</v>
      </c>
      <c r="AI29">
        <v>43.69</v>
      </c>
      <c r="AJ29">
        <v>49.39</v>
      </c>
      <c r="AK29" t="e">
        <f>VLOOKUP(A29,'NHL Affiliations (from scraper)'!B:C,2,FALSE)</f>
        <v>#N/A</v>
      </c>
      <c r="AL29">
        <f>IF(ISNUMBER(MATCH(A29,'Age Fix'!A:A,0))=FALSE,F29,VLOOKUP(A29,'Age Fix'!A:C,3,FALSE))</f>
        <v>18</v>
      </c>
    </row>
    <row r="30" spans="1:38" x14ac:dyDescent="0.2">
      <c r="A30" t="s">
        <v>389</v>
      </c>
      <c r="B30" t="s">
        <v>1748</v>
      </c>
      <c r="C30" t="s">
        <v>41</v>
      </c>
      <c r="D30" t="s">
        <v>1745</v>
      </c>
      <c r="E30" t="s">
        <v>54</v>
      </c>
      <c r="F30" s="2">
        <v>19</v>
      </c>
      <c r="G30">
        <v>54</v>
      </c>
      <c r="H30" s="1">
        <v>9.74</v>
      </c>
      <c r="I30" s="1">
        <v>526.01</v>
      </c>
      <c r="J30">
        <v>22</v>
      </c>
      <c r="K30">
        <v>17</v>
      </c>
      <c r="L30" s="1">
        <v>2.5094579950951501</v>
      </c>
      <c r="M30" s="1">
        <v>1.939126632573525</v>
      </c>
      <c r="N30">
        <v>38</v>
      </c>
      <c r="O30" s="1">
        <v>4.3345183551643505</v>
      </c>
      <c r="P30">
        <v>8</v>
      </c>
      <c r="Q30">
        <v>3</v>
      </c>
      <c r="R30">
        <v>27</v>
      </c>
      <c r="S30" s="1">
        <v>21.052631578947366</v>
      </c>
      <c r="T30" s="1">
        <v>7.8947368421052628</v>
      </c>
      <c r="U30" s="1">
        <v>71.05263157894737</v>
      </c>
      <c r="V30">
        <v>8</v>
      </c>
      <c r="W30" s="1">
        <v>0.91253018003460007</v>
      </c>
      <c r="X30">
        <v>3</v>
      </c>
      <c r="Y30" s="1">
        <v>0.34219881751297504</v>
      </c>
      <c r="Z30">
        <v>1</v>
      </c>
      <c r="AA30">
        <v>1</v>
      </c>
      <c r="AB30">
        <v>1</v>
      </c>
      <c r="AC30" s="1">
        <v>3.9425721115743828</v>
      </c>
      <c r="AD30" s="1">
        <v>0.44971450484679565</v>
      </c>
      <c r="AE30" s="1">
        <v>7.8947368421052628</v>
      </c>
      <c r="AF30" s="1">
        <v>10.375189767301007</v>
      </c>
      <c r="AG30">
        <v>12.9</v>
      </c>
      <c r="AH30">
        <v>13.21</v>
      </c>
      <c r="AI30">
        <v>48.95</v>
      </c>
      <c r="AJ30">
        <v>49.43</v>
      </c>
      <c r="AK30" t="e">
        <f>VLOOKUP(A30,'NHL Affiliations (from scraper)'!B:C,2,FALSE)</f>
        <v>#N/A</v>
      </c>
      <c r="AL30">
        <f>IF(ISNUMBER(MATCH(A30,'Age Fix'!A:A,0))=FALSE,F30,VLOOKUP(A30,'Age Fix'!A:C,3,FALSE))</f>
        <v>19</v>
      </c>
    </row>
    <row r="31" spans="1:38" x14ac:dyDescent="0.2">
      <c r="A31" t="s">
        <v>516</v>
      </c>
      <c r="B31" t="s">
        <v>1748</v>
      </c>
      <c r="C31" t="s">
        <v>102</v>
      </c>
      <c r="D31" t="s">
        <v>102</v>
      </c>
      <c r="E31" t="s">
        <v>47</v>
      </c>
      <c r="F31" s="2">
        <v>17</v>
      </c>
      <c r="G31">
        <v>30</v>
      </c>
      <c r="H31" s="1">
        <v>9.24</v>
      </c>
      <c r="I31" s="1">
        <v>277.24</v>
      </c>
      <c r="J31">
        <v>14</v>
      </c>
      <c r="K31">
        <v>11</v>
      </c>
      <c r="L31" s="1">
        <v>3.0298658202279611</v>
      </c>
      <c r="M31" s="1">
        <v>2.380608858750541</v>
      </c>
      <c r="N31">
        <v>10</v>
      </c>
      <c r="O31" s="1">
        <v>2.1641898715914012</v>
      </c>
      <c r="P31">
        <v>0</v>
      </c>
      <c r="Q31">
        <v>1</v>
      </c>
      <c r="R31">
        <v>9</v>
      </c>
      <c r="S31" s="1">
        <v>0</v>
      </c>
      <c r="T31" s="1">
        <v>10</v>
      </c>
      <c r="U31" s="1">
        <v>90</v>
      </c>
      <c r="V31">
        <v>1</v>
      </c>
      <c r="W31" s="1">
        <v>0.2164189871591401</v>
      </c>
      <c r="X31">
        <v>0</v>
      </c>
      <c r="Y31" s="1">
        <v>0</v>
      </c>
      <c r="Z31">
        <v>0</v>
      </c>
      <c r="AA31">
        <v>0</v>
      </c>
      <c r="AB31">
        <v>0</v>
      </c>
      <c r="AC31" s="1">
        <v>0.74147666389517952</v>
      </c>
      <c r="AD31" s="1">
        <v>0.16046962860233288</v>
      </c>
      <c r="AE31" s="1">
        <v>0</v>
      </c>
      <c r="AF31" s="1">
        <v>7.4147666389517948</v>
      </c>
      <c r="AG31">
        <v>13.37</v>
      </c>
      <c r="AH31">
        <v>13.39</v>
      </c>
      <c r="AI31">
        <v>55.97</v>
      </c>
      <c r="AJ31">
        <v>45.84</v>
      </c>
      <c r="AK31" t="e">
        <f>VLOOKUP(A31,'NHL Affiliations (from scraper)'!B:C,2,FALSE)</f>
        <v>#N/A</v>
      </c>
      <c r="AL31">
        <f>IF(ISNUMBER(MATCH(A31,'Age Fix'!A:A,0))=FALSE,F31,VLOOKUP(A31,'Age Fix'!A:C,3,FALSE))</f>
        <v>17</v>
      </c>
    </row>
    <row r="32" spans="1:38" x14ac:dyDescent="0.2">
      <c r="A32" t="s">
        <v>548</v>
      </c>
      <c r="B32" t="s">
        <v>1748</v>
      </c>
      <c r="C32" t="s">
        <v>41</v>
      </c>
      <c r="D32" t="s">
        <v>1745</v>
      </c>
      <c r="E32" t="s">
        <v>391</v>
      </c>
      <c r="F32" s="2">
        <v>20</v>
      </c>
      <c r="G32">
        <v>2</v>
      </c>
      <c r="H32" s="1">
        <v>0</v>
      </c>
      <c r="I32" s="1">
        <v>0</v>
      </c>
      <c r="J32">
        <v>0</v>
      </c>
      <c r="K32">
        <v>0</v>
      </c>
      <c r="L32" s="1" t="e">
        <v>#DIV/0!</v>
      </c>
      <c r="M32" s="1" t="e">
        <v>#DIV/0!</v>
      </c>
      <c r="N32">
        <v>2</v>
      </c>
      <c r="O32" s="1" t="e">
        <v>#DIV/0!</v>
      </c>
      <c r="P32">
        <v>0</v>
      </c>
      <c r="Q32">
        <v>1</v>
      </c>
      <c r="R32">
        <v>1</v>
      </c>
      <c r="S32" s="1">
        <v>0</v>
      </c>
      <c r="T32" s="1">
        <v>50</v>
      </c>
      <c r="U32" s="1">
        <v>50</v>
      </c>
      <c r="V32">
        <v>0</v>
      </c>
      <c r="W32" s="1" t="e">
        <v>#DIV/0!</v>
      </c>
      <c r="X32">
        <v>0</v>
      </c>
      <c r="Y32" s="1" t="e">
        <v>#DIV/0!</v>
      </c>
      <c r="Z32">
        <v>0</v>
      </c>
      <c r="AA32">
        <v>0</v>
      </c>
      <c r="AB32">
        <v>0</v>
      </c>
      <c r="AC32" s="1">
        <v>0.22758888673997252</v>
      </c>
      <c r="AD32" s="1" t="e">
        <v>#DIV/0!</v>
      </c>
      <c r="AE32" s="1">
        <v>0</v>
      </c>
      <c r="AF32" s="1">
        <v>11.379444336998626</v>
      </c>
      <c r="AG32">
        <v>0</v>
      </c>
      <c r="AH32">
        <v>0</v>
      </c>
      <c r="AI32">
        <v>0</v>
      </c>
      <c r="AJ32">
        <v>0</v>
      </c>
      <c r="AK32" t="e">
        <f>VLOOKUP(A32,'NHL Affiliations (from scraper)'!B:C,2,FALSE)</f>
        <v>#N/A</v>
      </c>
      <c r="AL32">
        <f>IF(ISNUMBER(MATCH(A32,'Age Fix'!A:A,0))=FALSE,F32,VLOOKUP(A32,'Age Fix'!A:C,3,FALSE))</f>
        <v>20</v>
      </c>
    </row>
    <row r="33" spans="1:38" x14ac:dyDescent="0.2">
      <c r="A33" t="s">
        <v>154</v>
      </c>
      <c r="B33" t="s">
        <v>1748</v>
      </c>
      <c r="C33" t="s">
        <v>41</v>
      </c>
      <c r="D33" t="s">
        <v>1745</v>
      </c>
      <c r="E33" t="s">
        <v>1746</v>
      </c>
      <c r="F33" s="2">
        <v>18</v>
      </c>
      <c r="G33">
        <v>55</v>
      </c>
      <c r="H33" s="1">
        <v>12.18</v>
      </c>
      <c r="I33" s="1">
        <v>670.04</v>
      </c>
      <c r="J33">
        <v>36</v>
      </c>
      <c r="K33">
        <v>34</v>
      </c>
      <c r="L33" s="1">
        <v>3.2236881380216107</v>
      </c>
      <c r="M33" s="1">
        <v>3.0445943525759658</v>
      </c>
      <c r="N33">
        <v>66</v>
      </c>
      <c r="O33" s="1">
        <v>5.9100949197062871</v>
      </c>
      <c r="P33">
        <v>9</v>
      </c>
      <c r="Q33">
        <v>7</v>
      </c>
      <c r="R33">
        <v>50</v>
      </c>
      <c r="S33" s="1">
        <v>13.636363636363635</v>
      </c>
      <c r="T33" s="1">
        <v>10.606060606060606</v>
      </c>
      <c r="U33" s="1">
        <v>75.757575757575751</v>
      </c>
      <c r="V33">
        <v>15</v>
      </c>
      <c r="W33" s="1">
        <v>1.343203390842338</v>
      </c>
      <c r="X33">
        <v>6</v>
      </c>
      <c r="Y33" s="1">
        <v>0.53728135633693519</v>
      </c>
      <c r="Z33">
        <v>2</v>
      </c>
      <c r="AA33">
        <v>2</v>
      </c>
      <c r="AB33">
        <v>2</v>
      </c>
      <c r="AC33" s="1">
        <v>6.2881788942639947</v>
      </c>
      <c r="AD33" s="1">
        <v>0.56308688086657477</v>
      </c>
      <c r="AE33" s="1">
        <v>9.0909090909090917</v>
      </c>
      <c r="AF33" s="1">
        <v>9.5275437791878712</v>
      </c>
      <c r="AG33">
        <v>14.43</v>
      </c>
      <c r="AH33">
        <v>14.27</v>
      </c>
      <c r="AI33">
        <v>53.03</v>
      </c>
      <c r="AJ33">
        <v>50.85</v>
      </c>
      <c r="AK33" t="e">
        <f>VLOOKUP(A33,'NHL Affiliations (from scraper)'!B:C,2,FALSE)</f>
        <v>#N/A</v>
      </c>
      <c r="AL33">
        <f>IF(ISNUMBER(MATCH(A33,'Age Fix'!A:A,0))=FALSE,F33,VLOOKUP(A33,'Age Fix'!A:C,3,FALSE))</f>
        <v>18</v>
      </c>
    </row>
    <row r="34" spans="1:38" x14ac:dyDescent="0.2">
      <c r="A34" t="s">
        <v>247</v>
      </c>
      <c r="B34" t="s">
        <v>1748</v>
      </c>
      <c r="C34" t="s">
        <v>46</v>
      </c>
      <c r="D34" t="s">
        <v>1745</v>
      </c>
      <c r="E34" t="s">
        <v>119</v>
      </c>
      <c r="F34" s="2">
        <v>18</v>
      </c>
      <c r="G34">
        <v>66</v>
      </c>
      <c r="H34" s="1">
        <v>14.17</v>
      </c>
      <c r="I34" s="1">
        <v>935.23</v>
      </c>
      <c r="J34">
        <v>45</v>
      </c>
      <c r="K34">
        <v>52</v>
      </c>
      <c r="L34" s="1">
        <v>2.8869903660062231</v>
      </c>
      <c r="M34" s="1">
        <v>3.3360777562738577</v>
      </c>
      <c r="N34">
        <v>174</v>
      </c>
      <c r="O34" s="1">
        <v>11.163029415224063</v>
      </c>
      <c r="P34">
        <v>40</v>
      </c>
      <c r="Q34">
        <v>27</v>
      </c>
      <c r="R34">
        <v>107</v>
      </c>
      <c r="S34" s="1">
        <v>22.988505747126435</v>
      </c>
      <c r="T34" s="1">
        <v>15.517241379310345</v>
      </c>
      <c r="U34" s="1">
        <v>61.494252873563212</v>
      </c>
      <c r="V34">
        <v>22</v>
      </c>
      <c r="W34" s="1">
        <v>1.411417512269709</v>
      </c>
      <c r="X34">
        <v>14</v>
      </c>
      <c r="Y34" s="1">
        <v>0.89817478053526945</v>
      </c>
      <c r="Z34">
        <v>8</v>
      </c>
      <c r="AA34">
        <v>3</v>
      </c>
      <c r="AB34">
        <v>3</v>
      </c>
      <c r="AC34" s="1">
        <v>19.874488312975551</v>
      </c>
      <c r="AD34" s="1">
        <v>1.2750545841969707</v>
      </c>
      <c r="AE34" s="1">
        <v>8.0459770114942533</v>
      </c>
      <c r="AF34" s="1">
        <v>11.422119720100891</v>
      </c>
      <c r="AG34">
        <v>15.45</v>
      </c>
      <c r="AH34">
        <v>14.06</v>
      </c>
      <c r="AI34">
        <v>43.64</v>
      </c>
      <c r="AJ34">
        <v>51.5</v>
      </c>
      <c r="AK34" t="str">
        <f>VLOOKUP(A34,'NHL Affiliations (from scraper)'!B:C,2,FALSE)</f>
        <v>St. Louis Blues</v>
      </c>
      <c r="AL34">
        <f>IF(ISNUMBER(MATCH(A34,'Age Fix'!A:A,0))=FALSE,F34,VLOOKUP(A34,'Age Fix'!A:C,3,FALSE))</f>
        <v>18</v>
      </c>
    </row>
    <row r="35" spans="1:38" x14ac:dyDescent="0.2">
      <c r="A35" t="s">
        <v>83</v>
      </c>
      <c r="B35" t="s">
        <v>1748</v>
      </c>
      <c r="C35" t="s">
        <v>41</v>
      </c>
      <c r="D35" t="s">
        <v>1745</v>
      </c>
      <c r="E35" t="s">
        <v>80</v>
      </c>
      <c r="F35" s="2">
        <v>18</v>
      </c>
      <c r="G35">
        <v>67</v>
      </c>
      <c r="H35" s="1">
        <v>14</v>
      </c>
      <c r="I35" s="1">
        <v>938.33</v>
      </c>
      <c r="J35">
        <v>54</v>
      </c>
      <c r="K35">
        <v>47</v>
      </c>
      <c r="L35" s="1">
        <v>3.4529429944688967</v>
      </c>
      <c r="M35" s="1">
        <v>3.0053392729636692</v>
      </c>
      <c r="N35">
        <v>114</v>
      </c>
      <c r="O35" s="1">
        <v>7.2895463216565597</v>
      </c>
      <c r="P35">
        <v>19</v>
      </c>
      <c r="Q35">
        <v>18</v>
      </c>
      <c r="R35">
        <v>77</v>
      </c>
      <c r="S35" s="1">
        <v>16.666666666666664</v>
      </c>
      <c r="T35" s="1">
        <v>15.789473684210526</v>
      </c>
      <c r="U35" s="1">
        <v>67.543859649122808</v>
      </c>
      <c r="V35">
        <v>35</v>
      </c>
      <c r="W35" s="1">
        <v>2.2380186075261363</v>
      </c>
      <c r="X35">
        <v>13</v>
      </c>
      <c r="Y35" s="1">
        <v>0.83126405422399374</v>
      </c>
      <c r="Z35">
        <v>5</v>
      </c>
      <c r="AA35">
        <v>4</v>
      </c>
      <c r="AB35">
        <v>4</v>
      </c>
      <c r="AC35" s="1">
        <v>11.967109852575163</v>
      </c>
      <c r="AD35" s="1">
        <v>0.76521755795350233</v>
      </c>
      <c r="AE35" s="1">
        <v>11.403508771929824</v>
      </c>
      <c r="AF35" s="1">
        <v>10.49746478296067</v>
      </c>
      <c r="AG35">
        <v>13.55</v>
      </c>
      <c r="AH35">
        <v>14.13</v>
      </c>
      <c r="AI35">
        <v>51.01</v>
      </c>
      <c r="AJ35">
        <v>50.06</v>
      </c>
      <c r="AK35">
        <f>VLOOKUP(A35,'NHL Affiliations (from scraper)'!B:C,2,FALSE)</f>
        <v>2018</v>
      </c>
      <c r="AL35">
        <f>IF(ISNUMBER(MATCH(A35,'Age Fix'!A:A,0))=FALSE,F35,VLOOKUP(A35,'Age Fix'!A:C,3,FALSE))</f>
        <v>18</v>
      </c>
    </row>
    <row r="36" spans="1:38" x14ac:dyDescent="0.2">
      <c r="A36" t="s">
        <v>161</v>
      </c>
      <c r="B36" t="s">
        <v>1748</v>
      </c>
      <c r="C36" t="s">
        <v>46</v>
      </c>
      <c r="D36" t="s">
        <v>1745</v>
      </c>
      <c r="E36" t="s">
        <v>52</v>
      </c>
      <c r="F36" s="2">
        <v>17</v>
      </c>
      <c r="G36">
        <v>44</v>
      </c>
      <c r="H36" s="1">
        <v>15.11</v>
      </c>
      <c r="I36" s="1">
        <v>664.82</v>
      </c>
      <c r="J36">
        <v>57</v>
      </c>
      <c r="K36">
        <v>27</v>
      </c>
      <c r="L36" s="1">
        <v>5.1442495713125354</v>
      </c>
      <c r="M36" s="1">
        <v>2.4367497969375167</v>
      </c>
      <c r="N36">
        <v>119</v>
      </c>
      <c r="O36" s="1">
        <v>10.739749105020907</v>
      </c>
      <c r="P36">
        <v>24</v>
      </c>
      <c r="Q36">
        <v>27</v>
      </c>
      <c r="R36">
        <v>68</v>
      </c>
      <c r="S36" s="1">
        <v>20.168067226890756</v>
      </c>
      <c r="T36" s="1">
        <v>22.689075630252102</v>
      </c>
      <c r="U36" s="1">
        <v>57.142857142857139</v>
      </c>
      <c r="V36">
        <v>43</v>
      </c>
      <c r="W36" s="1">
        <v>3.8807496766041929</v>
      </c>
      <c r="X36">
        <v>30</v>
      </c>
      <c r="Y36" s="1">
        <v>2.7074997743750187</v>
      </c>
      <c r="Z36">
        <v>9</v>
      </c>
      <c r="AA36">
        <v>7</v>
      </c>
      <c r="AB36">
        <v>14</v>
      </c>
      <c r="AC36" s="1">
        <v>13.933001159566226</v>
      </c>
      <c r="AD36" s="1">
        <v>1.257453249863081</v>
      </c>
      <c r="AE36" s="1">
        <v>25.210084033613445</v>
      </c>
      <c r="AF36" s="1">
        <v>11.70840433576994</v>
      </c>
      <c r="AG36">
        <v>15.64</v>
      </c>
      <c r="AH36">
        <v>14.56</v>
      </c>
      <c r="AI36">
        <v>57.15</v>
      </c>
      <c r="AJ36">
        <v>49.84</v>
      </c>
      <c r="AK36">
        <f>VLOOKUP(A36,'NHL Affiliations (from scraper)'!B:C,2,FALSE)</f>
        <v>2018</v>
      </c>
      <c r="AL36">
        <f>IF(ISNUMBER(MATCH(A36,'Age Fix'!A:A,0))=FALSE,F36,VLOOKUP(A36,'Age Fix'!A:C,3,FALSE))</f>
        <v>17</v>
      </c>
    </row>
    <row r="37" spans="1:38" x14ac:dyDescent="0.2">
      <c r="A37" t="s">
        <v>299</v>
      </c>
      <c r="B37" t="s">
        <v>1748</v>
      </c>
      <c r="C37" t="s">
        <v>41</v>
      </c>
      <c r="D37" t="s">
        <v>1745</v>
      </c>
      <c r="E37" t="s">
        <v>85</v>
      </c>
      <c r="F37" s="2">
        <v>17</v>
      </c>
      <c r="G37">
        <v>52</v>
      </c>
      <c r="H37" s="1">
        <v>9.1</v>
      </c>
      <c r="I37" s="1">
        <v>473.28</v>
      </c>
      <c r="J37">
        <v>16</v>
      </c>
      <c r="K37">
        <v>19</v>
      </c>
      <c r="L37" s="1">
        <v>2.028397565922921</v>
      </c>
      <c r="M37" s="1">
        <v>2.4087221095334685</v>
      </c>
      <c r="N37">
        <v>42</v>
      </c>
      <c r="O37" s="1">
        <v>5.3245436105476678</v>
      </c>
      <c r="P37">
        <v>7</v>
      </c>
      <c r="Q37">
        <v>14</v>
      </c>
      <c r="R37">
        <v>21</v>
      </c>
      <c r="S37" s="1">
        <v>16.666666666666664</v>
      </c>
      <c r="T37" s="1">
        <v>33.333333333333329</v>
      </c>
      <c r="U37" s="1">
        <v>50</v>
      </c>
      <c r="V37">
        <v>7</v>
      </c>
      <c r="W37" s="1">
        <v>0.88742393509127804</v>
      </c>
      <c r="X37">
        <v>4</v>
      </c>
      <c r="Y37" s="1">
        <v>0.50709939148073024</v>
      </c>
      <c r="Z37">
        <v>2</v>
      </c>
      <c r="AA37">
        <v>1</v>
      </c>
      <c r="AB37">
        <v>1</v>
      </c>
      <c r="AC37" s="1">
        <v>5.1392705742731604</v>
      </c>
      <c r="AD37" s="1">
        <v>0.65153024521718572</v>
      </c>
      <c r="AE37" s="1">
        <v>9.5238095238095237</v>
      </c>
      <c r="AF37" s="1">
        <v>12.236358510174192</v>
      </c>
      <c r="AG37">
        <v>12.59</v>
      </c>
      <c r="AH37">
        <v>13.8</v>
      </c>
      <c r="AI37">
        <v>47.33</v>
      </c>
      <c r="AJ37">
        <v>50.45</v>
      </c>
      <c r="AK37" t="e">
        <f>VLOOKUP(A37,'NHL Affiliations (from scraper)'!B:C,2,FALSE)</f>
        <v>#N/A</v>
      </c>
      <c r="AL37">
        <f>IF(ISNUMBER(MATCH(A37,'Age Fix'!A:A,0))=FALSE,F37,VLOOKUP(A37,'Age Fix'!A:C,3,FALSE))</f>
        <v>17</v>
      </c>
    </row>
    <row r="38" spans="1:38" x14ac:dyDescent="0.2">
      <c r="A38" t="s">
        <v>421</v>
      </c>
      <c r="B38" t="s">
        <v>1748</v>
      </c>
      <c r="C38" t="s">
        <v>102</v>
      </c>
      <c r="D38" t="s">
        <v>102</v>
      </c>
      <c r="E38" t="s">
        <v>54</v>
      </c>
      <c r="F38" s="2">
        <v>16</v>
      </c>
      <c r="G38">
        <v>62</v>
      </c>
      <c r="H38" s="1">
        <v>12.29</v>
      </c>
      <c r="I38" s="1">
        <v>761.89</v>
      </c>
      <c r="J38">
        <v>30</v>
      </c>
      <c r="K38">
        <v>37</v>
      </c>
      <c r="L38" s="1">
        <v>2.3625457743243774</v>
      </c>
      <c r="M38" s="1">
        <v>2.9138064550000657</v>
      </c>
      <c r="N38">
        <v>67</v>
      </c>
      <c r="O38" s="1">
        <v>5.2763522293244431</v>
      </c>
      <c r="P38">
        <v>1</v>
      </c>
      <c r="Q38">
        <v>1</v>
      </c>
      <c r="R38">
        <v>65</v>
      </c>
      <c r="S38" s="1">
        <v>1.4925373134328357</v>
      </c>
      <c r="T38" s="1">
        <v>1.4925373134328357</v>
      </c>
      <c r="U38" s="1">
        <v>97.014925373134332</v>
      </c>
      <c r="V38">
        <v>7</v>
      </c>
      <c r="W38" s="1">
        <v>0.55126068067568812</v>
      </c>
      <c r="X38">
        <v>4</v>
      </c>
      <c r="Y38" s="1">
        <v>0.31500610324325035</v>
      </c>
      <c r="Z38">
        <v>0</v>
      </c>
      <c r="AA38">
        <v>0</v>
      </c>
      <c r="AB38">
        <v>4</v>
      </c>
      <c r="AC38" s="1">
        <v>4.5534588689677333</v>
      </c>
      <c r="AD38" s="1">
        <v>0.35859183364798597</v>
      </c>
      <c r="AE38" s="1">
        <v>5.9701492537313428</v>
      </c>
      <c r="AF38" s="1">
        <v>6.7962072671160199</v>
      </c>
      <c r="AG38">
        <v>12.9</v>
      </c>
      <c r="AH38">
        <v>13.5</v>
      </c>
      <c r="AI38">
        <v>50.4</v>
      </c>
      <c r="AJ38">
        <v>48.46</v>
      </c>
      <c r="AK38" t="e">
        <f>VLOOKUP(A38,'NHL Affiliations (from scraper)'!B:C,2,FALSE)</f>
        <v>#N/A</v>
      </c>
      <c r="AL38">
        <f>IF(ISNUMBER(MATCH(A38,'Age Fix'!A:A,0))=FALSE,F38,VLOOKUP(A38,'Age Fix'!A:C,3,FALSE))</f>
        <v>16</v>
      </c>
    </row>
    <row r="39" spans="1:38" x14ac:dyDescent="0.2">
      <c r="A39" t="s">
        <v>512</v>
      </c>
      <c r="B39" t="s">
        <v>1748</v>
      </c>
      <c r="C39" t="s">
        <v>102</v>
      </c>
      <c r="D39" t="s">
        <v>102</v>
      </c>
      <c r="E39" t="s">
        <v>119</v>
      </c>
      <c r="F39" s="2">
        <v>18</v>
      </c>
      <c r="G39">
        <v>5</v>
      </c>
      <c r="H39" s="1">
        <v>12.51</v>
      </c>
      <c r="I39" s="1">
        <v>62.56</v>
      </c>
      <c r="J39">
        <v>3</v>
      </c>
      <c r="K39">
        <v>2</v>
      </c>
      <c r="L39" s="1">
        <v>2.8772378516624042</v>
      </c>
      <c r="M39" s="1">
        <v>1.9181585677749362</v>
      </c>
      <c r="N39">
        <v>1</v>
      </c>
      <c r="O39" s="1">
        <v>0.9590792838874681</v>
      </c>
      <c r="P39">
        <v>0</v>
      </c>
      <c r="Q39">
        <v>0</v>
      </c>
      <c r="R39">
        <v>1</v>
      </c>
      <c r="S39" s="1">
        <v>0</v>
      </c>
      <c r="T39" s="1">
        <v>0</v>
      </c>
      <c r="U39" s="1">
        <v>100</v>
      </c>
      <c r="V39">
        <v>0</v>
      </c>
      <c r="W39" s="1">
        <v>0</v>
      </c>
      <c r="X39">
        <v>0</v>
      </c>
      <c r="Y39" s="1">
        <v>0</v>
      </c>
      <c r="Z39">
        <v>0</v>
      </c>
      <c r="AA39">
        <v>0</v>
      </c>
      <c r="AB39">
        <v>0</v>
      </c>
      <c r="AC39" s="1">
        <v>6.4235972144400869E-2</v>
      </c>
      <c r="AD39" s="1">
        <v>6.1607390164067327E-2</v>
      </c>
      <c r="AE39" s="1">
        <v>0</v>
      </c>
      <c r="AF39" s="1">
        <v>6.423597214440087</v>
      </c>
      <c r="AG39">
        <v>13.31</v>
      </c>
      <c r="AH39">
        <v>12.82</v>
      </c>
      <c r="AI39">
        <v>46.22</v>
      </c>
      <c r="AJ39">
        <v>49.87</v>
      </c>
      <c r="AK39" t="e">
        <f>VLOOKUP(A39,'NHL Affiliations (from scraper)'!B:C,2,FALSE)</f>
        <v>#N/A</v>
      </c>
      <c r="AL39">
        <f>IF(ISNUMBER(MATCH(A39,'Age Fix'!A:A,0))=FALSE,F39,VLOOKUP(A39,'Age Fix'!A:C,3,FALSE))</f>
        <v>18</v>
      </c>
    </row>
    <row r="40" spans="1:38" x14ac:dyDescent="0.2">
      <c r="A40" t="s">
        <v>249</v>
      </c>
      <c r="B40" t="s">
        <v>1748</v>
      </c>
      <c r="C40" t="s">
        <v>46</v>
      </c>
      <c r="D40" t="s">
        <v>1745</v>
      </c>
      <c r="E40" t="s">
        <v>71</v>
      </c>
      <c r="F40" s="2">
        <v>18</v>
      </c>
      <c r="G40">
        <v>63</v>
      </c>
      <c r="H40" s="1">
        <v>10</v>
      </c>
      <c r="I40" s="1">
        <v>629.94000000000005</v>
      </c>
      <c r="J40">
        <v>25</v>
      </c>
      <c r="K40">
        <v>23</v>
      </c>
      <c r="L40" s="1">
        <v>2.3811791599199923</v>
      </c>
      <c r="M40" s="1">
        <v>2.1906848271263928</v>
      </c>
      <c r="N40">
        <v>64</v>
      </c>
      <c r="O40" s="1">
        <v>6.0958186493951798</v>
      </c>
      <c r="P40">
        <v>17</v>
      </c>
      <c r="Q40">
        <v>10</v>
      </c>
      <c r="R40">
        <v>37</v>
      </c>
      <c r="S40" s="1">
        <v>26.5625</v>
      </c>
      <c r="T40" s="1">
        <v>15.625</v>
      </c>
      <c r="U40" s="1">
        <v>57.8125</v>
      </c>
      <c r="V40">
        <v>12</v>
      </c>
      <c r="W40" s="1">
        <v>1.1429659967615964</v>
      </c>
      <c r="X40">
        <v>5</v>
      </c>
      <c r="Y40" s="1">
        <v>0.47623583198399844</v>
      </c>
      <c r="Z40">
        <v>3</v>
      </c>
      <c r="AA40">
        <v>1</v>
      </c>
      <c r="AB40">
        <v>1</v>
      </c>
      <c r="AC40" s="1">
        <v>7.6613121200623437</v>
      </c>
      <c r="AD40" s="1">
        <v>0.72971827031739622</v>
      </c>
      <c r="AE40" s="1">
        <v>7.8125</v>
      </c>
      <c r="AF40" s="1">
        <v>11.970800187597412</v>
      </c>
      <c r="AG40">
        <v>14.12</v>
      </c>
      <c r="AH40">
        <v>13.57</v>
      </c>
      <c r="AI40">
        <v>47.24</v>
      </c>
      <c r="AJ40">
        <v>48.89</v>
      </c>
      <c r="AK40" t="e">
        <f>VLOOKUP(A40,'NHL Affiliations (from scraper)'!B:C,2,FALSE)</f>
        <v>#N/A</v>
      </c>
      <c r="AL40">
        <f>IF(ISNUMBER(MATCH(A40,'Age Fix'!A:A,0))=FALSE,F40,VLOOKUP(A40,'Age Fix'!A:C,3,FALSE))</f>
        <v>18</v>
      </c>
    </row>
    <row r="41" spans="1:38" x14ac:dyDescent="0.2">
      <c r="A41" t="s">
        <v>513</v>
      </c>
      <c r="B41" t="s">
        <v>1748</v>
      </c>
      <c r="C41" t="s">
        <v>102</v>
      </c>
      <c r="D41" t="s">
        <v>102</v>
      </c>
      <c r="E41" t="s">
        <v>119</v>
      </c>
      <c r="F41" s="2">
        <v>17</v>
      </c>
      <c r="G41">
        <v>7</v>
      </c>
      <c r="H41" s="1">
        <v>8.75</v>
      </c>
      <c r="I41" s="1">
        <v>61.26</v>
      </c>
      <c r="J41">
        <v>3</v>
      </c>
      <c r="K41">
        <v>2</v>
      </c>
      <c r="L41" s="1">
        <v>2.9382957884427032</v>
      </c>
      <c r="M41" s="1">
        <v>1.9588638589618022</v>
      </c>
      <c r="N41">
        <v>1</v>
      </c>
      <c r="O41" s="1">
        <v>0.97943192948090108</v>
      </c>
      <c r="P41">
        <v>0</v>
      </c>
      <c r="Q41">
        <v>0</v>
      </c>
      <c r="R41">
        <v>1</v>
      </c>
      <c r="S41" s="1">
        <v>0</v>
      </c>
      <c r="T41" s="1">
        <v>0</v>
      </c>
      <c r="U41" s="1">
        <v>100</v>
      </c>
      <c r="V41">
        <v>0</v>
      </c>
      <c r="W41" s="1">
        <v>0</v>
      </c>
      <c r="X41">
        <v>0</v>
      </c>
      <c r="Y41" s="1">
        <v>0</v>
      </c>
      <c r="Z41">
        <v>0</v>
      </c>
      <c r="AA41">
        <v>0</v>
      </c>
      <c r="AB41">
        <v>0</v>
      </c>
      <c r="AC41" s="1">
        <v>6.4235972144400869E-2</v>
      </c>
      <c r="AD41" s="1">
        <v>6.2914762139471961E-2</v>
      </c>
      <c r="AE41" s="1">
        <v>0</v>
      </c>
      <c r="AF41" s="1">
        <v>6.423597214440087</v>
      </c>
      <c r="AG41">
        <v>12.52</v>
      </c>
      <c r="AH41">
        <v>13.82</v>
      </c>
      <c r="AI41">
        <v>42.48</v>
      </c>
      <c r="AJ41">
        <v>48.32</v>
      </c>
      <c r="AK41">
        <f>VLOOKUP(A41,'NHL Affiliations (from scraper)'!B:C,2,FALSE)</f>
        <v>2019</v>
      </c>
      <c r="AL41">
        <f>IF(ISNUMBER(MATCH(A41,'Age Fix'!A:A,0))=FALSE,F41,VLOOKUP(A41,'Age Fix'!A:C,3,FALSE))</f>
        <v>17</v>
      </c>
    </row>
    <row r="42" spans="1:38" x14ac:dyDescent="0.2">
      <c r="A42" t="s">
        <v>541</v>
      </c>
      <c r="B42" t="s">
        <v>1748</v>
      </c>
      <c r="C42" t="s">
        <v>46</v>
      </c>
      <c r="D42" t="s">
        <v>1745</v>
      </c>
      <c r="E42" t="s">
        <v>391</v>
      </c>
      <c r="F42" s="2">
        <v>19</v>
      </c>
      <c r="G42">
        <v>2</v>
      </c>
      <c r="H42" s="1">
        <v>0</v>
      </c>
      <c r="I42" s="1">
        <v>0</v>
      </c>
      <c r="J42">
        <v>0</v>
      </c>
      <c r="K42">
        <v>0</v>
      </c>
      <c r="L42" s="1" t="e">
        <v>#DIV/0!</v>
      </c>
      <c r="M42" s="1" t="e">
        <v>#DIV/0!</v>
      </c>
      <c r="N42">
        <v>0</v>
      </c>
      <c r="O42" s="1" t="e">
        <v>#DIV/0!</v>
      </c>
      <c r="P42">
        <v>0</v>
      </c>
      <c r="Q42">
        <v>0</v>
      </c>
      <c r="R42">
        <v>0</v>
      </c>
      <c r="S42" s="1" t="e">
        <v>#DIV/0!</v>
      </c>
      <c r="T42" s="1" t="e">
        <v>#DIV/0!</v>
      </c>
      <c r="U42" s="1" t="e">
        <v>#DIV/0!</v>
      </c>
      <c r="V42">
        <v>0</v>
      </c>
      <c r="W42" s="1" t="e">
        <v>#DIV/0!</v>
      </c>
      <c r="X42">
        <v>0</v>
      </c>
      <c r="Y42" s="1" t="e">
        <v>#DIV/0!</v>
      </c>
      <c r="Z42">
        <v>0</v>
      </c>
      <c r="AA42">
        <v>0</v>
      </c>
      <c r="AB42">
        <v>0</v>
      </c>
      <c r="AC42" s="1">
        <v>0</v>
      </c>
      <c r="AD42" s="1" t="e">
        <v>#DIV/0!</v>
      </c>
      <c r="AE42" s="1" t="e">
        <v>#DIV/0!</v>
      </c>
      <c r="AF42" s="1" t="e">
        <v>#DIV/0!</v>
      </c>
      <c r="AG42">
        <v>0</v>
      </c>
      <c r="AH42">
        <v>0</v>
      </c>
      <c r="AI42">
        <v>0</v>
      </c>
      <c r="AJ42">
        <v>0</v>
      </c>
      <c r="AK42" t="e">
        <f>VLOOKUP(A42,'NHL Affiliations (from scraper)'!B:C,2,FALSE)</f>
        <v>#N/A</v>
      </c>
      <c r="AL42">
        <f>IF(ISNUMBER(MATCH(A42,'Age Fix'!A:A,0))=FALSE,F42,VLOOKUP(A42,'Age Fix'!A:C,3,FALSE))</f>
        <v>19</v>
      </c>
    </row>
    <row r="43" spans="1:38" x14ac:dyDescent="0.2">
      <c r="A43" t="s">
        <v>353</v>
      </c>
      <c r="B43" t="s">
        <v>1748</v>
      </c>
      <c r="C43" t="s">
        <v>102</v>
      </c>
      <c r="D43" t="s">
        <v>102</v>
      </c>
      <c r="E43" t="s">
        <v>42</v>
      </c>
      <c r="F43" s="2">
        <v>18</v>
      </c>
      <c r="G43">
        <v>67</v>
      </c>
      <c r="H43" s="1">
        <v>11.38</v>
      </c>
      <c r="I43" s="1">
        <v>762.28</v>
      </c>
      <c r="J43">
        <v>49</v>
      </c>
      <c r="K43">
        <v>21</v>
      </c>
      <c r="L43" s="1">
        <v>3.8568505011281946</v>
      </c>
      <c r="M43" s="1">
        <v>1.6529359290549404</v>
      </c>
      <c r="N43">
        <v>47</v>
      </c>
      <c r="O43" s="1">
        <v>3.6994280316943904</v>
      </c>
      <c r="P43">
        <v>1</v>
      </c>
      <c r="Q43">
        <v>2</v>
      </c>
      <c r="R43">
        <v>44</v>
      </c>
      <c r="S43" s="1">
        <v>2.1276595744680851</v>
      </c>
      <c r="T43" s="1">
        <v>4.2553191489361701</v>
      </c>
      <c r="U43" s="1">
        <v>93.61702127659575</v>
      </c>
      <c r="V43">
        <v>6</v>
      </c>
      <c r="W43" s="1">
        <v>0.47226740830141156</v>
      </c>
      <c r="X43">
        <v>1</v>
      </c>
      <c r="Y43" s="1">
        <v>7.8711234716901932E-2</v>
      </c>
      <c r="Z43">
        <v>0</v>
      </c>
      <c r="AA43">
        <v>0</v>
      </c>
      <c r="AB43">
        <v>1</v>
      </c>
      <c r="AC43" s="1">
        <v>3.3678563685308873</v>
      </c>
      <c r="AD43" s="1">
        <v>0.26508813311624763</v>
      </c>
      <c r="AE43" s="1">
        <v>2.1276595744680851</v>
      </c>
      <c r="AF43" s="1">
        <v>7.1656518479380562</v>
      </c>
      <c r="AG43">
        <v>13.62</v>
      </c>
      <c r="AH43">
        <v>13.96</v>
      </c>
      <c r="AI43">
        <v>63.61</v>
      </c>
      <c r="AJ43">
        <v>47.6</v>
      </c>
      <c r="AK43" t="e">
        <f>VLOOKUP(A43,'NHL Affiliations (from scraper)'!B:C,2,FALSE)</f>
        <v>#N/A</v>
      </c>
      <c r="AL43">
        <f>IF(ISNUMBER(MATCH(A43,'Age Fix'!A:A,0))=FALSE,F43,VLOOKUP(A43,'Age Fix'!A:C,3,FALSE))</f>
        <v>18</v>
      </c>
    </row>
    <row r="44" spans="1:38" x14ac:dyDescent="0.2">
      <c r="A44" t="s">
        <v>547</v>
      </c>
      <c r="B44" t="s">
        <v>1748</v>
      </c>
      <c r="C44" t="s">
        <v>46</v>
      </c>
      <c r="D44" t="s">
        <v>1745</v>
      </c>
      <c r="E44" t="s">
        <v>391</v>
      </c>
      <c r="F44" s="2">
        <v>19</v>
      </c>
      <c r="G44">
        <v>1</v>
      </c>
      <c r="H44" s="1">
        <v>0</v>
      </c>
      <c r="I44" s="1">
        <v>0</v>
      </c>
      <c r="J44">
        <v>0</v>
      </c>
      <c r="K44">
        <v>0</v>
      </c>
      <c r="L44" s="1" t="e">
        <v>#DIV/0!</v>
      </c>
      <c r="M44" s="1" t="e">
        <v>#DIV/0!</v>
      </c>
      <c r="N44">
        <v>1</v>
      </c>
      <c r="O44" s="1" t="e">
        <v>#DIV/0!</v>
      </c>
      <c r="P44">
        <v>0</v>
      </c>
      <c r="Q44">
        <v>0</v>
      </c>
      <c r="R44">
        <v>1</v>
      </c>
      <c r="S44" s="1">
        <v>0</v>
      </c>
      <c r="T44" s="1">
        <v>0</v>
      </c>
      <c r="U44" s="1">
        <v>100</v>
      </c>
      <c r="V44">
        <v>0</v>
      </c>
      <c r="W44" s="1" t="e">
        <v>#DIV/0!</v>
      </c>
      <c r="X44">
        <v>0</v>
      </c>
      <c r="Y44" s="1" t="e">
        <v>#DIV/0!</v>
      </c>
      <c r="Z44">
        <v>0</v>
      </c>
      <c r="AA44">
        <v>0</v>
      </c>
      <c r="AB44">
        <v>0</v>
      </c>
      <c r="AC44" s="1">
        <v>6.4235972144400869E-2</v>
      </c>
      <c r="AD44" s="1" t="e">
        <v>#DIV/0!</v>
      </c>
      <c r="AE44" s="1">
        <v>0</v>
      </c>
      <c r="AF44" s="1">
        <v>6.423597214440087</v>
      </c>
      <c r="AG44">
        <v>0</v>
      </c>
      <c r="AH44">
        <v>0</v>
      </c>
      <c r="AI44">
        <v>0</v>
      </c>
      <c r="AJ44">
        <v>0</v>
      </c>
      <c r="AK44" t="e">
        <f>VLOOKUP(A44,'NHL Affiliations (from scraper)'!B:C,2,FALSE)</f>
        <v>#N/A</v>
      </c>
      <c r="AL44">
        <f>IF(ISNUMBER(MATCH(A44,'Age Fix'!A:A,0))=FALSE,F44,VLOOKUP(A44,'Age Fix'!A:C,3,FALSE))</f>
        <v>19</v>
      </c>
    </row>
    <row r="45" spans="1:38" x14ac:dyDescent="0.2">
      <c r="A45" t="s">
        <v>86</v>
      </c>
      <c r="B45" t="s">
        <v>1748</v>
      </c>
      <c r="C45" t="s">
        <v>49</v>
      </c>
      <c r="D45" t="s">
        <v>1745</v>
      </c>
      <c r="E45" t="s">
        <v>47</v>
      </c>
      <c r="F45" s="2">
        <v>20</v>
      </c>
      <c r="G45">
        <v>67</v>
      </c>
      <c r="H45" s="1">
        <v>13.22</v>
      </c>
      <c r="I45" s="1">
        <v>885.42</v>
      </c>
      <c r="J45">
        <v>59</v>
      </c>
      <c r="K45">
        <v>46</v>
      </c>
      <c r="L45" s="1">
        <v>3.9981025953784646</v>
      </c>
      <c r="M45" s="1">
        <v>3.11716473537982</v>
      </c>
      <c r="N45">
        <v>142</v>
      </c>
      <c r="O45" s="1">
        <v>9.6225520092159655</v>
      </c>
      <c r="P45">
        <v>29</v>
      </c>
      <c r="Q45">
        <v>23</v>
      </c>
      <c r="R45">
        <v>90</v>
      </c>
      <c r="S45" s="1">
        <v>20.422535211267608</v>
      </c>
      <c r="T45" s="1">
        <v>16.197183098591552</v>
      </c>
      <c r="U45" s="1">
        <v>63.380281690140848</v>
      </c>
      <c r="V45">
        <v>29</v>
      </c>
      <c r="W45" s="1">
        <v>1.9651690723046691</v>
      </c>
      <c r="X45">
        <v>19</v>
      </c>
      <c r="Y45" s="1">
        <v>1.2875245646134037</v>
      </c>
      <c r="Z45">
        <v>8</v>
      </c>
      <c r="AA45">
        <v>3</v>
      </c>
      <c r="AB45">
        <v>8</v>
      </c>
      <c r="AC45" s="1">
        <v>15.766619713291288</v>
      </c>
      <c r="AD45" s="1">
        <v>1.068416325356867</v>
      </c>
      <c r="AE45" s="1">
        <v>13.380281690140844</v>
      </c>
      <c r="AF45" s="1">
        <v>11.103253319219217</v>
      </c>
      <c r="AG45">
        <v>14.19</v>
      </c>
      <c r="AH45">
        <v>14.15</v>
      </c>
      <c r="AI45">
        <v>55.72</v>
      </c>
      <c r="AJ45">
        <v>49.15</v>
      </c>
      <c r="AK45" t="str">
        <f>VLOOKUP(A45,'NHL Affiliations (from scraper)'!B:C,2,FALSE)</f>
        <v>Philadelphia Flyers</v>
      </c>
      <c r="AL45">
        <f>IF(ISNUMBER(MATCH(A45,'Age Fix'!A:A,0))=FALSE,F45,VLOOKUP(A45,'Age Fix'!A:C,3,FALSE))</f>
        <v>20</v>
      </c>
    </row>
    <row r="46" spans="1:38" x14ac:dyDescent="0.2">
      <c r="A46" t="s">
        <v>257</v>
      </c>
      <c r="B46" t="s">
        <v>1748</v>
      </c>
      <c r="C46" t="s">
        <v>49</v>
      </c>
      <c r="D46" t="s">
        <v>1745</v>
      </c>
      <c r="E46" t="s">
        <v>78</v>
      </c>
      <c r="F46" s="2">
        <v>16</v>
      </c>
      <c r="G46">
        <v>51</v>
      </c>
      <c r="H46" s="1">
        <v>10.83</v>
      </c>
      <c r="I46" s="1">
        <v>552.58000000000004</v>
      </c>
      <c r="J46">
        <v>26</v>
      </c>
      <c r="K46">
        <v>29</v>
      </c>
      <c r="L46" s="1">
        <v>2.8231206341163269</v>
      </c>
      <c r="M46" s="1">
        <v>3.1488653226682106</v>
      </c>
      <c r="N46">
        <v>46</v>
      </c>
      <c r="O46" s="1">
        <v>4.9947518911288862</v>
      </c>
      <c r="P46">
        <v>10</v>
      </c>
      <c r="Q46">
        <v>3</v>
      </c>
      <c r="R46">
        <v>33</v>
      </c>
      <c r="S46" s="1">
        <v>21.739130434782609</v>
      </c>
      <c r="T46" s="1">
        <v>6.5217391304347823</v>
      </c>
      <c r="U46" s="1">
        <v>71.739130434782609</v>
      </c>
      <c r="V46">
        <v>10</v>
      </c>
      <c r="W46" s="1">
        <v>1.0858156285062797</v>
      </c>
      <c r="X46">
        <v>6</v>
      </c>
      <c r="Y46" s="1">
        <v>0.65148937710376775</v>
      </c>
      <c r="Z46">
        <v>5</v>
      </c>
      <c r="AA46">
        <v>0</v>
      </c>
      <c r="AB46">
        <v>1</v>
      </c>
      <c r="AC46" s="1">
        <v>4.7575234744129995</v>
      </c>
      <c r="AD46" s="1">
        <v>0.51657933415031299</v>
      </c>
      <c r="AE46" s="1">
        <v>13.043478260869565</v>
      </c>
      <c r="AF46" s="1">
        <v>10.342442335680435</v>
      </c>
      <c r="AG46">
        <v>14.05</v>
      </c>
      <c r="AH46">
        <v>13.81</v>
      </c>
      <c r="AI46">
        <v>43.02</v>
      </c>
      <c r="AJ46">
        <v>52.72</v>
      </c>
      <c r="AK46" t="e">
        <f>VLOOKUP(A46,'NHL Affiliations (from scraper)'!B:C,2,FALSE)</f>
        <v>#N/A</v>
      </c>
      <c r="AL46">
        <f>IF(ISNUMBER(MATCH(A46,'Age Fix'!A:A,0))=FALSE,F46,VLOOKUP(A46,'Age Fix'!A:C,3,FALSE))</f>
        <v>16</v>
      </c>
    </row>
    <row r="47" spans="1:38" x14ac:dyDescent="0.2">
      <c r="A47" t="s">
        <v>131</v>
      </c>
      <c r="B47" t="s">
        <v>1748</v>
      </c>
      <c r="C47" t="s">
        <v>46</v>
      </c>
      <c r="D47" t="s">
        <v>1745</v>
      </c>
      <c r="E47" t="s">
        <v>90</v>
      </c>
      <c r="F47" s="2">
        <v>16</v>
      </c>
      <c r="G47">
        <v>68</v>
      </c>
      <c r="H47" s="1">
        <v>12.93</v>
      </c>
      <c r="I47" s="1">
        <v>879.57</v>
      </c>
      <c r="J47">
        <v>52</v>
      </c>
      <c r="K47">
        <v>31</v>
      </c>
      <c r="L47" s="1">
        <v>3.5471878304171356</v>
      </c>
      <c r="M47" s="1">
        <v>2.1146696681332924</v>
      </c>
      <c r="N47">
        <v>168</v>
      </c>
      <c r="O47" s="1">
        <v>11.460145298270746</v>
      </c>
      <c r="P47">
        <v>47</v>
      </c>
      <c r="Q47">
        <v>25</v>
      </c>
      <c r="R47">
        <v>96</v>
      </c>
      <c r="S47" s="1">
        <v>27.976190476190478</v>
      </c>
      <c r="T47" s="1">
        <v>14.880952380952381</v>
      </c>
      <c r="U47" s="1">
        <v>57.142857142857139</v>
      </c>
      <c r="V47">
        <v>29</v>
      </c>
      <c r="W47" s="1">
        <v>1.9782393669634024</v>
      </c>
      <c r="X47">
        <v>26</v>
      </c>
      <c r="Y47" s="1">
        <v>1.7735939152085678</v>
      </c>
      <c r="Z47">
        <v>10</v>
      </c>
      <c r="AA47">
        <v>6</v>
      </c>
      <c r="AB47">
        <v>10</v>
      </c>
      <c r="AC47" s="1">
        <v>20.344561145098737</v>
      </c>
      <c r="AD47" s="1">
        <v>1.3878073020975297</v>
      </c>
      <c r="AE47" s="1">
        <v>15.476190476190476</v>
      </c>
      <c r="AF47" s="1">
        <v>12.109857824463534</v>
      </c>
      <c r="AG47">
        <v>14.2</v>
      </c>
      <c r="AH47">
        <v>13.59</v>
      </c>
      <c r="AI47">
        <v>55.39</v>
      </c>
      <c r="AJ47">
        <v>48.59</v>
      </c>
      <c r="AK47">
        <f>VLOOKUP(A47,'NHL Affiliations (from scraper)'!B:C,2,FALSE)</f>
        <v>2019</v>
      </c>
      <c r="AL47">
        <f>IF(ISNUMBER(MATCH(A47,'Age Fix'!A:A,0))=FALSE,F47,VLOOKUP(A47,'Age Fix'!A:C,3,FALSE))</f>
        <v>16</v>
      </c>
    </row>
    <row r="48" spans="1:38" x14ac:dyDescent="0.2">
      <c r="A48" t="s">
        <v>1646</v>
      </c>
      <c r="B48" t="s">
        <v>1748</v>
      </c>
      <c r="C48" t="s">
        <v>102</v>
      </c>
      <c r="D48" t="s">
        <v>102</v>
      </c>
      <c r="E48" t="s">
        <v>47</v>
      </c>
      <c r="F48" s="2">
        <v>17</v>
      </c>
      <c r="G48">
        <v>1</v>
      </c>
      <c r="H48" s="1">
        <v>11.58</v>
      </c>
      <c r="I48" s="1">
        <v>11.58</v>
      </c>
      <c r="J48">
        <v>1</v>
      </c>
      <c r="K48">
        <v>0</v>
      </c>
      <c r="L48" s="1">
        <v>5.1813471502590671</v>
      </c>
      <c r="M48" s="1">
        <v>0</v>
      </c>
      <c r="N48">
        <v>0</v>
      </c>
      <c r="O48" s="1">
        <v>0</v>
      </c>
      <c r="P48">
        <v>0</v>
      </c>
      <c r="Q48">
        <v>0</v>
      </c>
      <c r="R48">
        <v>0</v>
      </c>
      <c r="S48" s="1" t="e">
        <v>#DIV/0!</v>
      </c>
      <c r="T48" s="1" t="e">
        <v>#DIV/0!</v>
      </c>
      <c r="U48" s="1" t="e">
        <v>#DIV/0!</v>
      </c>
      <c r="V48">
        <v>0</v>
      </c>
      <c r="W48" s="1">
        <v>0</v>
      </c>
      <c r="X48">
        <v>0</v>
      </c>
      <c r="Y48" s="1">
        <v>0</v>
      </c>
      <c r="Z48">
        <v>0</v>
      </c>
      <c r="AA48">
        <v>0</v>
      </c>
      <c r="AB48">
        <v>0</v>
      </c>
      <c r="AC48" s="1">
        <v>0</v>
      </c>
      <c r="AD48" s="1">
        <v>0</v>
      </c>
      <c r="AE48" s="1" t="e">
        <v>#DIV/0!</v>
      </c>
      <c r="AF48" s="1" t="e">
        <v>#DIV/0!</v>
      </c>
      <c r="AG48">
        <v>12.72</v>
      </c>
      <c r="AH48">
        <v>12.78</v>
      </c>
      <c r="AI48">
        <v>59.76</v>
      </c>
      <c r="AJ48">
        <v>29.11</v>
      </c>
      <c r="AK48" t="e">
        <f>VLOOKUP(A48,'NHL Affiliations (from scraper)'!B:C,2,FALSE)</f>
        <v>#N/A</v>
      </c>
      <c r="AL48">
        <f>IF(ISNUMBER(MATCH(A48,'Age Fix'!A:A,0))=FALSE,F48,VLOOKUP(A48,'Age Fix'!A:C,3,FALSE))</f>
        <v>17</v>
      </c>
    </row>
    <row r="49" spans="1:40" x14ac:dyDescent="0.2">
      <c r="A49" t="s">
        <v>126</v>
      </c>
      <c r="B49" t="s">
        <v>1748</v>
      </c>
      <c r="C49" t="s">
        <v>41</v>
      </c>
      <c r="D49" t="s">
        <v>1745</v>
      </c>
      <c r="E49" t="s">
        <v>107</v>
      </c>
      <c r="F49" s="2">
        <v>19</v>
      </c>
      <c r="G49">
        <v>66</v>
      </c>
      <c r="H49" s="1">
        <v>14.01</v>
      </c>
      <c r="I49" s="1">
        <v>924.69</v>
      </c>
      <c r="J49">
        <v>53</v>
      </c>
      <c r="K49">
        <v>48</v>
      </c>
      <c r="L49" s="1">
        <v>3.4389903643383186</v>
      </c>
      <c r="M49" s="1">
        <v>3.1145573110988547</v>
      </c>
      <c r="N49">
        <v>134</v>
      </c>
      <c r="O49" s="1">
        <v>8.6948058268176354</v>
      </c>
      <c r="P49">
        <v>35</v>
      </c>
      <c r="Q49">
        <v>21</v>
      </c>
      <c r="R49">
        <v>78</v>
      </c>
      <c r="S49" s="1">
        <v>26.119402985074625</v>
      </c>
      <c r="T49" s="1">
        <v>15.671641791044777</v>
      </c>
      <c r="U49" s="1">
        <v>58.208955223880601</v>
      </c>
      <c r="V49">
        <v>29</v>
      </c>
      <c r="W49" s="1">
        <v>1.881711708788891</v>
      </c>
      <c r="X49">
        <v>17</v>
      </c>
      <c r="Y49" s="1">
        <v>1.1030723810141776</v>
      </c>
      <c r="Z49">
        <v>6</v>
      </c>
      <c r="AA49">
        <v>5</v>
      </c>
      <c r="AB49">
        <v>6</v>
      </c>
      <c r="AC49" s="1">
        <v>15.957688808283969</v>
      </c>
      <c r="AD49" s="1">
        <v>1.0354403405433585</v>
      </c>
      <c r="AE49" s="1">
        <v>12.686567164179104</v>
      </c>
      <c r="AF49" s="1">
        <v>11.908722991256692</v>
      </c>
      <c r="AG49">
        <v>14.16</v>
      </c>
      <c r="AH49">
        <v>13.98</v>
      </c>
      <c r="AI49">
        <v>47.27</v>
      </c>
      <c r="AJ49">
        <v>52.37</v>
      </c>
      <c r="AK49" t="e">
        <f>VLOOKUP(A49,'NHL Affiliations (from scraper)'!B:C,2,FALSE)</f>
        <v>#N/A</v>
      </c>
      <c r="AL49">
        <f>IF(ISNUMBER(MATCH(A49,'Age Fix'!A:A,0))=FALSE,F49,VLOOKUP(A49,'Age Fix'!A:C,3,FALSE))</f>
        <v>18</v>
      </c>
    </row>
    <row r="50" spans="1:40" x14ac:dyDescent="0.2">
      <c r="A50" t="s">
        <v>244</v>
      </c>
      <c r="B50" t="s">
        <v>1748</v>
      </c>
      <c r="C50" t="s">
        <v>102</v>
      </c>
      <c r="D50" t="s">
        <v>102</v>
      </c>
      <c r="E50" t="s">
        <v>1746</v>
      </c>
      <c r="F50" s="2">
        <v>20</v>
      </c>
      <c r="G50">
        <v>61</v>
      </c>
      <c r="H50" s="1">
        <v>18.34</v>
      </c>
      <c r="I50" s="1">
        <v>1118.52</v>
      </c>
      <c r="J50">
        <v>63</v>
      </c>
      <c r="K50">
        <v>58</v>
      </c>
      <c r="L50" s="1">
        <v>3.3794657225619571</v>
      </c>
      <c r="M50" s="1">
        <v>3.1112541572792622</v>
      </c>
      <c r="N50">
        <v>73</v>
      </c>
      <c r="O50" s="1">
        <v>3.9158888531273468</v>
      </c>
      <c r="P50">
        <v>3</v>
      </c>
      <c r="Q50">
        <v>1</v>
      </c>
      <c r="R50">
        <v>69</v>
      </c>
      <c r="S50" s="1">
        <v>4.10958904109589</v>
      </c>
      <c r="T50" s="1">
        <v>1.3698630136986301</v>
      </c>
      <c r="U50" s="1">
        <v>94.520547945205479</v>
      </c>
      <c r="V50">
        <v>14</v>
      </c>
      <c r="W50" s="1">
        <v>0.7509923827915459</v>
      </c>
      <c r="X50">
        <v>6</v>
      </c>
      <c r="Y50" s="1">
        <v>0.32185387833923401</v>
      </c>
      <c r="Z50">
        <v>1</v>
      </c>
      <c r="AA50">
        <v>0</v>
      </c>
      <c r="AB50">
        <v>5</v>
      </c>
      <c r="AC50" s="1">
        <v>5.2399382875175489</v>
      </c>
      <c r="AD50" s="1">
        <v>0.28108241001596124</v>
      </c>
      <c r="AE50" s="1">
        <v>8.2191780821917799</v>
      </c>
      <c r="AF50" s="1">
        <v>7.1779976541336277</v>
      </c>
      <c r="AG50">
        <v>14.33</v>
      </c>
      <c r="AH50">
        <v>14.15</v>
      </c>
      <c r="AI50">
        <v>52.73</v>
      </c>
      <c r="AJ50">
        <v>49.71</v>
      </c>
      <c r="AK50" t="e">
        <f>VLOOKUP(A50,'NHL Affiliations (from scraper)'!B:C,2,FALSE)</f>
        <v>#N/A</v>
      </c>
      <c r="AL50">
        <f>IF(ISNUMBER(MATCH(A50,'Age Fix'!A:A,0))=FALSE,F50,VLOOKUP(A50,'Age Fix'!A:C,3,FALSE))</f>
        <v>20</v>
      </c>
    </row>
    <row r="51" spans="1:40" x14ac:dyDescent="0.2">
      <c r="A51" t="s">
        <v>322</v>
      </c>
      <c r="B51" t="s">
        <v>1748</v>
      </c>
      <c r="C51" t="s">
        <v>102</v>
      </c>
      <c r="D51" t="s">
        <v>102</v>
      </c>
      <c r="E51" t="s">
        <v>1746</v>
      </c>
      <c r="F51" s="2">
        <v>19</v>
      </c>
      <c r="G51">
        <v>65</v>
      </c>
      <c r="H51" s="1">
        <v>14.38</v>
      </c>
      <c r="I51" s="1">
        <v>934.41</v>
      </c>
      <c r="J51">
        <v>50</v>
      </c>
      <c r="K51">
        <v>52</v>
      </c>
      <c r="L51" s="1">
        <v>3.2105820785308379</v>
      </c>
      <c r="M51" s="1">
        <v>3.3390053616720712</v>
      </c>
      <c r="N51">
        <v>79</v>
      </c>
      <c r="O51" s="1">
        <v>5.0727196840787236</v>
      </c>
      <c r="P51">
        <v>0</v>
      </c>
      <c r="Q51">
        <v>4</v>
      </c>
      <c r="R51">
        <v>75</v>
      </c>
      <c r="S51" s="1">
        <v>0</v>
      </c>
      <c r="T51" s="1">
        <v>5.0632911392405067</v>
      </c>
      <c r="U51" s="1">
        <v>94.936708860759495</v>
      </c>
      <c r="V51">
        <v>6</v>
      </c>
      <c r="W51" s="1">
        <v>0.38526984942370052</v>
      </c>
      <c r="X51">
        <v>1</v>
      </c>
      <c r="Y51" s="1">
        <v>6.4211641570616748E-2</v>
      </c>
      <c r="Z51">
        <v>0</v>
      </c>
      <c r="AA51">
        <v>0</v>
      </c>
      <c r="AB51">
        <v>1</v>
      </c>
      <c r="AC51" s="1">
        <v>5.4711095692123521</v>
      </c>
      <c r="AD51" s="1">
        <v>0.351308926651835</v>
      </c>
      <c r="AE51" s="1">
        <v>1.2658227848101267</v>
      </c>
      <c r="AF51" s="1">
        <v>6.9254551509017102</v>
      </c>
      <c r="AG51">
        <v>13.54</v>
      </c>
      <c r="AH51">
        <v>14.37</v>
      </c>
      <c r="AI51">
        <v>45.3</v>
      </c>
      <c r="AJ51">
        <v>50.63</v>
      </c>
      <c r="AK51" t="str">
        <f>VLOOKUP(A51,'NHL Affiliations (from scraper)'!B:C,2,FALSE)</f>
        <v>Buffalo Sabres</v>
      </c>
      <c r="AL51">
        <f>IF(ISNUMBER(MATCH(A51,'Age Fix'!A:A,0))=FALSE,F51,VLOOKUP(A51,'Age Fix'!A:C,3,FALSE))</f>
        <v>19</v>
      </c>
    </row>
    <row r="52" spans="1:40" x14ac:dyDescent="0.2">
      <c r="A52" t="s">
        <v>118</v>
      </c>
      <c r="B52" t="s">
        <v>1748</v>
      </c>
      <c r="C52" t="s">
        <v>41</v>
      </c>
      <c r="D52" t="s">
        <v>1745</v>
      </c>
      <c r="E52" t="s">
        <v>119</v>
      </c>
      <c r="F52" s="2">
        <v>18</v>
      </c>
      <c r="G52">
        <v>68</v>
      </c>
      <c r="H52" s="1">
        <v>12.42</v>
      </c>
      <c r="I52" s="1">
        <v>844.45</v>
      </c>
      <c r="J52">
        <v>36</v>
      </c>
      <c r="K52">
        <v>45</v>
      </c>
      <c r="L52" s="1">
        <v>2.5578779086979688</v>
      </c>
      <c r="M52" s="1">
        <v>3.1973473858724613</v>
      </c>
      <c r="N52">
        <v>98</v>
      </c>
      <c r="O52" s="1">
        <v>6.9631120847889152</v>
      </c>
      <c r="P52">
        <v>17</v>
      </c>
      <c r="Q52">
        <v>23</v>
      </c>
      <c r="R52">
        <v>58</v>
      </c>
      <c r="S52" s="1">
        <v>17.346938775510203</v>
      </c>
      <c r="T52" s="1">
        <v>23.469387755102041</v>
      </c>
      <c r="U52" s="1">
        <v>59.183673469387756</v>
      </c>
      <c r="V52">
        <v>20</v>
      </c>
      <c r="W52" s="1">
        <v>1.4210432826099828</v>
      </c>
      <c r="X52">
        <v>9</v>
      </c>
      <c r="Y52" s="1">
        <v>0.63946947717449221</v>
      </c>
      <c r="Z52">
        <v>1</v>
      </c>
      <c r="AA52">
        <v>4</v>
      </c>
      <c r="AB52">
        <v>4</v>
      </c>
      <c r="AC52" s="1">
        <v>11.133855424837193</v>
      </c>
      <c r="AD52" s="1">
        <v>0.79108452305078047</v>
      </c>
      <c r="AE52" s="1">
        <v>9.183673469387756</v>
      </c>
      <c r="AF52" s="1">
        <v>11.361076964119585</v>
      </c>
      <c r="AG52">
        <v>14.18</v>
      </c>
      <c r="AH52">
        <v>13.88</v>
      </c>
      <c r="AI52">
        <v>44.12</v>
      </c>
      <c r="AJ52">
        <v>52.67</v>
      </c>
      <c r="AK52" t="e">
        <f>VLOOKUP(A52,'NHL Affiliations (from scraper)'!B:C,2,FALSE)</f>
        <v>#N/A</v>
      </c>
      <c r="AL52">
        <f>IF(ISNUMBER(MATCH(A52,'Age Fix'!A:A,0))=FALSE,F52,VLOOKUP(A52,'Age Fix'!A:C,3,FALSE))</f>
        <v>18</v>
      </c>
    </row>
    <row r="53" spans="1:40" x14ac:dyDescent="0.2">
      <c r="A53" t="s">
        <v>91</v>
      </c>
      <c r="B53" t="s">
        <v>1748</v>
      </c>
      <c r="C53" t="s">
        <v>41</v>
      </c>
      <c r="D53" t="s">
        <v>1745</v>
      </c>
      <c r="E53" t="s">
        <v>42</v>
      </c>
      <c r="F53" s="2">
        <v>17</v>
      </c>
      <c r="G53">
        <v>63</v>
      </c>
      <c r="H53" s="1">
        <v>12.84</v>
      </c>
      <c r="I53" s="1">
        <v>809.22</v>
      </c>
      <c r="J53">
        <v>51</v>
      </c>
      <c r="K53">
        <v>28</v>
      </c>
      <c r="L53" s="1">
        <v>3.7814191443612364</v>
      </c>
      <c r="M53" s="1">
        <v>2.0760732557277382</v>
      </c>
      <c r="N53">
        <v>103</v>
      </c>
      <c r="O53" s="1">
        <v>7.6369837621413206</v>
      </c>
      <c r="P53">
        <v>14</v>
      </c>
      <c r="Q53">
        <v>21</v>
      </c>
      <c r="R53">
        <v>68</v>
      </c>
      <c r="S53" s="1">
        <v>13.592233009708737</v>
      </c>
      <c r="T53" s="1">
        <v>20.388349514563107</v>
      </c>
      <c r="U53" s="1">
        <v>66.019417475728162</v>
      </c>
      <c r="V53">
        <v>26</v>
      </c>
      <c r="W53" s="1">
        <v>1.9277823088900421</v>
      </c>
      <c r="X53">
        <v>12</v>
      </c>
      <c r="Y53" s="1">
        <v>0.88974568102617335</v>
      </c>
      <c r="Z53">
        <v>4</v>
      </c>
      <c r="AA53">
        <v>1</v>
      </c>
      <c r="AB53">
        <v>7</v>
      </c>
      <c r="AC53" s="1">
        <v>10.805206022131742</v>
      </c>
      <c r="AD53" s="1">
        <v>0.80115711589914307</v>
      </c>
      <c r="AE53" s="1">
        <v>11.650485436893204</v>
      </c>
      <c r="AF53" s="1">
        <v>10.490491283623051</v>
      </c>
      <c r="AG53">
        <v>14.43</v>
      </c>
      <c r="AH53">
        <v>14.42</v>
      </c>
      <c r="AI53">
        <v>64.14</v>
      </c>
      <c r="AJ53">
        <v>48.8</v>
      </c>
      <c r="AK53">
        <f>VLOOKUP(A53,'NHL Affiliations (from scraper)'!B:C,2,FALSE)</f>
        <v>2018</v>
      </c>
      <c r="AL53">
        <f>IF(ISNUMBER(MATCH(A53,'Age Fix'!A:A,0))=FALSE,F53,VLOOKUP(A53,'Age Fix'!A:C,3,FALSE))</f>
        <v>17</v>
      </c>
    </row>
    <row r="54" spans="1:40" x14ac:dyDescent="0.2">
      <c r="A54" t="s">
        <v>313</v>
      </c>
      <c r="B54" t="s">
        <v>1748</v>
      </c>
      <c r="C54" t="s">
        <v>46</v>
      </c>
      <c r="D54" t="s">
        <v>1745</v>
      </c>
      <c r="E54" t="s">
        <v>65</v>
      </c>
      <c r="F54" s="2">
        <v>18</v>
      </c>
      <c r="G54">
        <v>34</v>
      </c>
      <c r="H54" s="1">
        <v>8.4700000000000006</v>
      </c>
      <c r="I54" s="1">
        <v>287.88</v>
      </c>
      <c r="J54">
        <v>7</v>
      </c>
      <c r="K54">
        <v>12</v>
      </c>
      <c r="L54" s="1">
        <v>1.4589412255106293</v>
      </c>
      <c r="M54" s="1">
        <v>2.5010421008753649</v>
      </c>
      <c r="N54">
        <v>41</v>
      </c>
      <c r="O54" s="1">
        <v>8.5452271779908298</v>
      </c>
      <c r="P54">
        <v>7</v>
      </c>
      <c r="Q54">
        <v>4</v>
      </c>
      <c r="R54">
        <v>30</v>
      </c>
      <c r="S54" s="1">
        <v>17.073170731707318</v>
      </c>
      <c r="T54" s="1">
        <v>9.7560975609756095</v>
      </c>
      <c r="U54" s="1">
        <v>73.170731707317074</v>
      </c>
      <c r="V54">
        <v>5</v>
      </c>
      <c r="W54" s="1">
        <v>1.0421008753647352</v>
      </c>
      <c r="X54">
        <v>4</v>
      </c>
      <c r="Y54" s="1">
        <v>0.83368070029178831</v>
      </c>
      <c r="Z54">
        <v>3</v>
      </c>
      <c r="AA54">
        <v>0</v>
      </c>
      <c r="AB54">
        <v>1</v>
      </c>
      <c r="AC54" s="1">
        <v>4.083865177617052</v>
      </c>
      <c r="AD54" s="1">
        <v>0.85115989529325797</v>
      </c>
      <c r="AE54" s="1">
        <v>9.7560975609756095</v>
      </c>
      <c r="AF54" s="1">
        <v>9.9606467746757357</v>
      </c>
      <c r="AG54">
        <v>13.35</v>
      </c>
      <c r="AH54">
        <v>13.91</v>
      </c>
      <c r="AI54">
        <v>43.55</v>
      </c>
      <c r="AJ54">
        <v>48.16</v>
      </c>
      <c r="AK54" t="e">
        <f>VLOOKUP(A54,'NHL Affiliations (from scraper)'!B:C,2,FALSE)</f>
        <v>#N/A</v>
      </c>
      <c r="AL54">
        <f>IF(ISNUMBER(MATCH(A54,'Age Fix'!A:A,0))=FALSE,F54,VLOOKUP(A54,'Age Fix'!A:C,3,FALSE))</f>
        <v>18</v>
      </c>
    </row>
    <row r="55" spans="1:40" x14ac:dyDescent="0.2">
      <c r="A55" t="s">
        <v>335</v>
      </c>
      <c r="B55" t="s">
        <v>1748</v>
      </c>
      <c r="C55" t="s">
        <v>41</v>
      </c>
      <c r="D55" t="s">
        <v>1745</v>
      </c>
      <c r="E55" t="s">
        <v>90</v>
      </c>
      <c r="F55" s="2">
        <v>19</v>
      </c>
      <c r="G55">
        <v>50</v>
      </c>
      <c r="H55" s="1">
        <v>8.2799999999999994</v>
      </c>
      <c r="I55" s="1">
        <v>414.22</v>
      </c>
      <c r="J55">
        <v>13</v>
      </c>
      <c r="K55">
        <v>13</v>
      </c>
      <c r="L55" s="1">
        <v>1.8830573125392303</v>
      </c>
      <c r="M55" s="1">
        <v>1.8830573125392303</v>
      </c>
      <c r="N55">
        <v>43</v>
      </c>
      <c r="O55" s="1">
        <v>6.2285741876297616</v>
      </c>
      <c r="P55">
        <v>10</v>
      </c>
      <c r="Q55">
        <v>4</v>
      </c>
      <c r="R55">
        <v>29</v>
      </c>
      <c r="S55" s="1">
        <v>23.255813953488371</v>
      </c>
      <c r="T55" s="1">
        <v>9.3023255813953494</v>
      </c>
      <c r="U55" s="1">
        <v>67.441860465116278</v>
      </c>
      <c r="V55">
        <v>4</v>
      </c>
      <c r="W55" s="1">
        <v>0.57940225001207091</v>
      </c>
      <c r="X55">
        <v>1</v>
      </c>
      <c r="Y55" s="1">
        <v>0.14485056250301773</v>
      </c>
      <c r="Z55">
        <v>1</v>
      </c>
      <c r="AA55">
        <v>0</v>
      </c>
      <c r="AB55">
        <v>0</v>
      </c>
      <c r="AC55" s="1">
        <v>4.6639325004309677</v>
      </c>
      <c r="AD55" s="1">
        <v>0.67557324616353154</v>
      </c>
      <c r="AE55" s="1">
        <v>2.3255813953488373</v>
      </c>
      <c r="AF55" s="1">
        <v>10.846354652165042</v>
      </c>
      <c r="AG55">
        <v>12.98</v>
      </c>
      <c r="AH55">
        <v>13.23</v>
      </c>
      <c r="AI55">
        <v>53.32</v>
      </c>
      <c r="AJ55">
        <v>47.35</v>
      </c>
      <c r="AK55" t="e">
        <f>VLOOKUP(A55,'NHL Affiliations (from scraper)'!B:C,2,FALSE)</f>
        <v>#N/A</v>
      </c>
      <c r="AL55">
        <f>IF(ISNUMBER(MATCH(A55,'Age Fix'!A:A,0))=FALSE,F55,VLOOKUP(A55,'Age Fix'!A:C,3,FALSE))</f>
        <v>19</v>
      </c>
    </row>
    <row r="56" spans="1:40" x14ac:dyDescent="0.2">
      <c r="A56" t="s">
        <v>256</v>
      </c>
      <c r="B56" t="s">
        <v>1748</v>
      </c>
      <c r="C56" t="s">
        <v>49</v>
      </c>
      <c r="D56" t="s">
        <v>1745</v>
      </c>
      <c r="E56" t="s">
        <v>52</v>
      </c>
      <c r="F56" s="2">
        <v>19</v>
      </c>
      <c r="G56">
        <v>52</v>
      </c>
      <c r="H56" s="1">
        <v>11.6</v>
      </c>
      <c r="I56" s="1">
        <v>603.14</v>
      </c>
      <c r="J56">
        <v>30</v>
      </c>
      <c r="K56">
        <v>33</v>
      </c>
      <c r="L56" s="1">
        <v>2.9843817355837783</v>
      </c>
      <c r="M56" s="1">
        <v>3.2828199091421562</v>
      </c>
      <c r="N56">
        <v>96</v>
      </c>
      <c r="O56" s="1">
        <v>9.5500215538680919</v>
      </c>
      <c r="P56">
        <v>18</v>
      </c>
      <c r="Q56">
        <v>13</v>
      </c>
      <c r="R56">
        <v>65</v>
      </c>
      <c r="S56" s="1">
        <v>18.75</v>
      </c>
      <c r="T56" s="1">
        <v>13.541666666666666</v>
      </c>
      <c r="U56" s="1">
        <v>67.708333333333343</v>
      </c>
      <c r="V56">
        <v>13</v>
      </c>
      <c r="W56" s="1">
        <v>1.2932320854196373</v>
      </c>
      <c r="X56">
        <v>7</v>
      </c>
      <c r="Y56" s="1">
        <v>0.69635573830288156</v>
      </c>
      <c r="Z56">
        <v>1</v>
      </c>
      <c r="AA56">
        <v>0</v>
      </c>
      <c r="AB56">
        <v>6</v>
      </c>
      <c r="AC56" s="1">
        <v>10.164745848878388</v>
      </c>
      <c r="AD56" s="1">
        <v>1.011182728608123</v>
      </c>
      <c r="AE56" s="1">
        <v>7.291666666666667</v>
      </c>
      <c r="AF56" s="1">
        <v>10.588276925914988</v>
      </c>
      <c r="AG56">
        <v>13.76</v>
      </c>
      <c r="AH56">
        <v>14.1</v>
      </c>
      <c r="AI56">
        <v>58.66</v>
      </c>
      <c r="AJ56">
        <v>48.76</v>
      </c>
      <c r="AK56" t="e">
        <f>VLOOKUP(A56,'NHL Affiliations (from scraper)'!B:C,2,FALSE)</f>
        <v>#N/A</v>
      </c>
      <c r="AL56">
        <f>IF(ISNUMBER(MATCH(A56,'Age Fix'!A:A,0))=FALSE,F56,VLOOKUP(A56,'Age Fix'!A:C,3,FALSE))</f>
        <v>19</v>
      </c>
    </row>
    <row r="57" spans="1:40" x14ac:dyDescent="0.2">
      <c r="A57" t="s">
        <v>115</v>
      </c>
      <c r="B57" t="s">
        <v>1748</v>
      </c>
      <c r="C57" t="s">
        <v>41</v>
      </c>
      <c r="D57" t="s">
        <v>1745</v>
      </c>
      <c r="E57" t="s">
        <v>85</v>
      </c>
      <c r="F57" s="2">
        <v>19</v>
      </c>
      <c r="G57">
        <v>68</v>
      </c>
      <c r="H57" s="1">
        <v>13.76</v>
      </c>
      <c r="I57" s="1">
        <v>935.65</v>
      </c>
      <c r="J57">
        <v>56</v>
      </c>
      <c r="K57">
        <v>42</v>
      </c>
      <c r="L57" s="1">
        <v>3.5910864105167533</v>
      </c>
      <c r="M57" s="1">
        <v>2.6933148078875648</v>
      </c>
      <c r="N57">
        <v>129</v>
      </c>
      <c r="O57" s="1">
        <v>8.2723240527975204</v>
      </c>
      <c r="P57">
        <v>33</v>
      </c>
      <c r="Q57">
        <v>15</v>
      </c>
      <c r="R57">
        <v>81</v>
      </c>
      <c r="S57" s="1">
        <v>25.581395348837212</v>
      </c>
      <c r="T57" s="1">
        <v>11.627906976744185</v>
      </c>
      <c r="U57" s="1">
        <v>62.790697674418603</v>
      </c>
      <c r="V57">
        <v>35</v>
      </c>
      <c r="W57" s="1">
        <v>2.2444290065729704</v>
      </c>
      <c r="X57">
        <v>16</v>
      </c>
      <c r="Y57" s="1">
        <v>1.0260246887190723</v>
      </c>
      <c r="Z57">
        <v>8</v>
      </c>
      <c r="AA57">
        <v>4</v>
      </c>
      <c r="AB57">
        <v>4</v>
      </c>
      <c r="AC57" s="1">
        <v>14.740743707171529</v>
      </c>
      <c r="AD57" s="1">
        <v>0.94527293585239336</v>
      </c>
      <c r="AE57" s="1">
        <v>12.403100775193799</v>
      </c>
      <c r="AF57" s="1">
        <v>11.426933106334518</v>
      </c>
      <c r="AG57">
        <v>13.54</v>
      </c>
      <c r="AH57">
        <v>14.48</v>
      </c>
      <c r="AI57">
        <v>53.97</v>
      </c>
      <c r="AJ57">
        <v>49.39</v>
      </c>
      <c r="AK57" t="str">
        <f>VLOOKUP(A57,'NHL Affiliations (from scraper)'!B:C,2,FALSE)</f>
        <v>Vegas Golden Knights</v>
      </c>
      <c r="AL57">
        <f>IF(ISNUMBER(MATCH(A57,'Age Fix'!A:A,0))=FALSE,F57,VLOOKUP(A57,'Age Fix'!A:C,3,FALSE))</f>
        <v>19</v>
      </c>
    </row>
    <row r="58" spans="1:40" x14ac:dyDescent="0.2">
      <c r="A58" t="s">
        <v>215</v>
      </c>
      <c r="B58" t="s">
        <v>1748</v>
      </c>
      <c r="C58" t="s">
        <v>102</v>
      </c>
      <c r="D58" t="s">
        <v>102</v>
      </c>
      <c r="E58" t="s">
        <v>90</v>
      </c>
      <c r="F58" s="2">
        <v>19</v>
      </c>
      <c r="G58">
        <v>63</v>
      </c>
      <c r="H58" s="1">
        <v>14.95</v>
      </c>
      <c r="I58" s="1">
        <v>941.94</v>
      </c>
      <c r="J58">
        <v>65</v>
      </c>
      <c r="K58">
        <v>34</v>
      </c>
      <c r="L58" s="1">
        <v>4.1403911077138673</v>
      </c>
      <c r="M58" s="1">
        <v>2.1657430409580227</v>
      </c>
      <c r="N58">
        <v>120</v>
      </c>
      <c r="O58" s="1">
        <v>7.6437989680871397</v>
      </c>
      <c r="P58">
        <v>4</v>
      </c>
      <c r="Q58">
        <v>1</v>
      </c>
      <c r="R58">
        <v>115</v>
      </c>
      <c r="S58" s="1">
        <v>3.3333333333333335</v>
      </c>
      <c r="T58" s="1">
        <v>0.83333333333333337</v>
      </c>
      <c r="U58" s="1">
        <v>95.833333333333343</v>
      </c>
      <c r="V58">
        <v>16</v>
      </c>
      <c r="W58" s="1">
        <v>1.0191731957449517</v>
      </c>
      <c r="X58">
        <v>5</v>
      </c>
      <c r="Y58" s="1">
        <v>0.31849162367029743</v>
      </c>
      <c r="Z58">
        <v>0</v>
      </c>
      <c r="AA58">
        <v>0</v>
      </c>
      <c r="AB58">
        <v>5</v>
      </c>
      <c r="AC58" s="1">
        <v>8.4095607711460936</v>
      </c>
      <c r="AD58" s="1">
        <v>0.53567493287127166</v>
      </c>
      <c r="AE58" s="1">
        <v>4.1666666666666661</v>
      </c>
      <c r="AF58" s="1">
        <v>7.0079673092884116</v>
      </c>
      <c r="AG58">
        <v>14.03</v>
      </c>
      <c r="AH58">
        <v>13.9</v>
      </c>
      <c r="AI58">
        <v>55.65</v>
      </c>
      <c r="AJ58">
        <v>48.74</v>
      </c>
      <c r="AK58" t="e">
        <f>VLOOKUP(A58,'NHL Affiliations (from scraper)'!B:C,2,FALSE)</f>
        <v>#N/A</v>
      </c>
      <c r="AL58">
        <f>IF(ISNUMBER(MATCH(A58,'Age Fix'!A:A,0))=FALSE,F58,VLOOKUP(A58,'Age Fix'!A:C,3,FALSE))</f>
        <v>19</v>
      </c>
    </row>
    <row r="59" spans="1:40" x14ac:dyDescent="0.2">
      <c r="A59" t="s">
        <v>337</v>
      </c>
      <c r="B59" t="s">
        <v>1748</v>
      </c>
      <c r="C59" t="s">
        <v>102</v>
      </c>
      <c r="D59" t="s">
        <v>102</v>
      </c>
      <c r="E59" t="s">
        <v>85</v>
      </c>
      <c r="F59" s="2">
        <v>16</v>
      </c>
      <c r="G59">
        <v>45</v>
      </c>
      <c r="H59" s="1">
        <v>12.52</v>
      </c>
      <c r="I59" s="1">
        <v>563.22</v>
      </c>
      <c r="J59">
        <v>26</v>
      </c>
      <c r="K59">
        <v>31</v>
      </c>
      <c r="L59" s="1">
        <v>2.7697880046873333</v>
      </c>
      <c r="M59" s="1">
        <v>3.3024395440502823</v>
      </c>
      <c r="N59">
        <v>40</v>
      </c>
      <c r="O59" s="1">
        <v>4.2612123149035899</v>
      </c>
      <c r="P59">
        <v>2</v>
      </c>
      <c r="Q59">
        <v>2</v>
      </c>
      <c r="R59">
        <v>36</v>
      </c>
      <c r="S59" s="1">
        <v>5</v>
      </c>
      <c r="T59" s="1">
        <v>5</v>
      </c>
      <c r="U59" s="1">
        <v>90</v>
      </c>
      <c r="V59">
        <v>8</v>
      </c>
      <c r="W59" s="1">
        <v>0.85224246298071804</v>
      </c>
      <c r="X59">
        <v>3</v>
      </c>
      <c r="Y59" s="1">
        <v>0.3195909236177692</v>
      </c>
      <c r="Z59">
        <v>0</v>
      </c>
      <c r="AA59">
        <v>0</v>
      </c>
      <c r="AB59">
        <v>3</v>
      </c>
      <c r="AC59" s="1">
        <v>3.0687363563617858</v>
      </c>
      <c r="AD59" s="1">
        <v>0.32691342882303032</v>
      </c>
      <c r="AE59" s="1">
        <v>7.5</v>
      </c>
      <c r="AF59" s="1">
        <v>7.6718408909044644</v>
      </c>
      <c r="AG59">
        <v>12.92</v>
      </c>
      <c r="AH59">
        <v>13.68</v>
      </c>
      <c r="AI59">
        <v>51.24</v>
      </c>
      <c r="AJ59">
        <v>48.11</v>
      </c>
      <c r="AK59" t="e">
        <f>VLOOKUP(A59,'NHL Affiliations (from scraper)'!B:C,2,FALSE)</f>
        <v>#N/A</v>
      </c>
      <c r="AL59">
        <f>IF(ISNUMBER(MATCH(A59,'Age Fix'!A:A,0))=FALSE,F59,VLOOKUP(A59,'Age Fix'!A:C,3,FALSE))</f>
        <v>16</v>
      </c>
    </row>
    <row r="60" spans="1:40" x14ac:dyDescent="0.2">
      <c r="A60" t="s">
        <v>420</v>
      </c>
      <c r="B60" t="s">
        <v>1748</v>
      </c>
      <c r="C60" t="s">
        <v>41</v>
      </c>
      <c r="D60" t="s">
        <v>1745</v>
      </c>
      <c r="E60" t="s">
        <v>54</v>
      </c>
      <c r="F60" s="2">
        <v>18</v>
      </c>
      <c r="G60">
        <v>66</v>
      </c>
      <c r="H60" s="1">
        <v>11.54</v>
      </c>
      <c r="I60" s="1">
        <v>761.41</v>
      </c>
      <c r="J60">
        <v>30</v>
      </c>
      <c r="K60">
        <v>33</v>
      </c>
      <c r="L60" s="1">
        <v>2.3640351453224939</v>
      </c>
      <c r="M60" s="1">
        <v>2.6004386598547433</v>
      </c>
      <c r="N60">
        <v>63</v>
      </c>
      <c r="O60" s="1">
        <v>4.9644738051772368</v>
      </c>
      <c r="P60">
        <v>8</v>
      </c>
      <c r="Q60">
        <v>7</v>
      </c>
      <c r="R60">
        <v>48</v>
      </c>
      <c r="S60" s="1">
        <v>12.698412698412698</v>
      </c>
      <c r="T60" s="1">
        <v>11.111111111111111</v>
      </c>
      <c r="U60" s="1">
        <v>76.19047619047619</v>
      </c>
      <c r="V60">
        <v>12</v>
      </c>
      <c r="W60" s="1">
        <v>0.94561405812899757</v>
      </c>
      <c r="X60">
        <v>5</v>
      </c>
      <c r="Y60" s="1">
        <v>0.39400585755374901</v>
      </c>
      <c r="Z60">
        <v>0</v>
      </c>
      <c r="AA60">
        <v>0</v>
      </c>
      <c r="AB60">
        <v>5</v>
      </c>
      <c r="AC60" s="1">
        <v>5.9449391849890878</v>
      </c>
      <c r="AD60" s="1">
        <v>0.4684681723373022</v>
      </c>
      <c r="AE60" s="1">
        <v>7.9365079365079358</v>
      </c>
      <c r="AF60" s="1">
        <v>9.4364114047445842</v>
      </c>
      <c r="AG60">
        <v>13.72</v>
      </c>
      <c r="AH60">
        <v>13.9</v>
      </c>
      <c r="AI60">
        <v>50.1</v>
      </c>
      <c r="AJ60">
        <v>48.99</v>
      </c>
      <c r="AK60" t="e">
        <f>VLOOKUP(A60,'NHL Affiliations (from scraper)'!B:C,2,FALSE)</f>
        <v>#N/A</v>
      </c>
      <c r="AL60">
        <f>IF(ISNUMBER(MATCH(A60,'Age Fix'!A:A,0))=FALSE,F60,VLOOKUP(A60,'Age Fix'!A:C,3,FALSE))</f>
        <v>18</v>
      </c>
    </row>
    <row r="61" spans="1:40" x14ac:dyDescent="0.2">
      <c r="A61" t="s">
        <v>64</v>
      </c>
      <c r="B61" t="s">
        <v>1748</v>
      </c>
      <c r="C61" t="s">
        <v>49</v>
      </c>
      <c r="D61" t="s">
        <v>1745</v>
      </c>
      <c r="E61" t="s">
        <v>65</v>
      </c>
      <c r="F61" s="2">
        <v>17</v>
      </c>
      <c r="G61">
        <v>68</v>
      </c>
      <c r="H61" s="1">
        <v>14.42</v>
      </c>
      <c r="I61" s="1">
        <v>980.78</v>
      </c>
      <c r="J61">
        <v>44</v>
      </c>
      <c r="K61">
        <v>51</v>
      </c>
      <c r="L61" s="1">
        <v>2.6917351495748285</v>
      </c>
      <c r="M61" s="1">
        <v>3.1199657415526416</v>
      </c>
      <c r="N61">
        <v>114</v>
      </c>
      <c r="O61" s="1">
        <v>6.974041069352964</v>
      </c>
      <c r="P61">
        <v>30</v>
      </c>
      <c r="Q61">
        <v>18</v>
      </c>
      <c r="R61">
        <v>66</v>
      </c>
      <c r="S61" s="1">
        <v>26.315789473684209</v>
      </c>
      <c r="T61" s="1">
        <v>15.789473684210526</v>
      </c>
      <c r="U61" s="1">
        <v>57.894736842105267</v>
      </c>
      <c r="V61">
        <v>33</v>
      </c>
      <c r="W61" s="1">
        <v>2.0188013621811209</v>
      </c>
      <c r="X61">
        <v>16</v>
      </c>
      <c r="Y61" s="1">
        <v>0.97881278166357399</v>
      </c>
      <c r="Z61">
        <v>4</v>
      </c>
      <c r="AA61">
        <v>4</v>
      </c>
      <c r="AB61">
        <v>8</v>
      </c>
      <c r="AC61" s="1">
        <v>13.622959573833915</v>
      </c>
      <c r="AD61" s="1">
        <v>0.83339543468467436</v>
      </c>
      <c r="AE61" s="1">
        <v>14.035087719298245</v>
      </c>
      <c r="AF61" s="1">
        <v>11.949964538450802</v>
      </c>
      <c r="AG61">
        <v>14.35</v>
      </c>
      <c r="AH61">
        <v>14.16</v>
      </c>
      <c r="AI61">
        <v>46.36</v>
      </c>
      <c r="AJ61">
        <v>49.42</v>
      </c>
      <c r="AK61">
        <f>VLOOKUP(A61,'NHL Affiliations (from scraper)'!B:C,2,FALSE)</f>
        <v>2018</v>
      </c>
      <c r="AL61">
        <f>IF(ISNUMBER(MATCH(A61,'Age Fix'!A:A,0))=FALSE,F61,VLOOKUP(A61,'Age Fix'!A:C,3,FALSE))</f>
        <v>17</v>
      </c>
    </row>
    <row r="62" spans="1:40" x14ac:dyDescent="0.2">
      <c r="A62" t="s">
        <v>490</v>
      </c>
      <c r="B62" t="s">
        <v>1748</v>
      </c>
      <c r="C62" t="s">
        <v>46</v>
      </c>
      <c r="D62" t="s">
        <v>1745</v>
      </c>
      <c r="E62" t="s">
        <v>78</v>
      </c>
      <c r="F62" s="2">
        <v>17</v>
      </c>
      <c r="G62">
        <v>45</v>
      </c>
      <c r="H62" s="1">
        <v>10.07</v>
      </c>
      <c r="I62" s="1">
        <v>453.28</v>
      </c>
      <c r="J62">
        <v>10</v>
      </c>
      <c r="K62">
        <v>28</v>
      </c>
      <c r="L62" s="1">
        <v>1.3236851394281681</v>
      </c>
      <c r="M62" s="1">
        <v>3.7063183903988706</v>
      </c>
      <c r="N62">
        <v>35</v>
      </c>
      <c r="O62" s="1">
        <v>4.6328979879985885</v>
      </c>
      <c r="P62">
        <v>5</v>
      </c>
      <c r="Q62">
        <v>7</v>
      </c>
      <c r="R62">
        <v>23</v>
      </c>
      <c r="S62" s="1">
        <v>14.285714285714285</v>
      </c>
      <c r="T62" s="1">
        <v>20</v>
      </c>
      <c r="U62" s="1">
        <v>65.714285714285708</v>
      </c>
      <c r="V62">
        <v>2</v>
      </c>
      <c r="W62" s="1">
        <v>0.26473702788563358</v>
      </c>
      <c r="X62">
        <v>1</v>
      </c>
      <c r="Y62" s="1">
        <v>0.13236851394281679</v>
      </c>
      <c r="Z62">
        <v>0</v>
      </c>
      <c r="AA62">
        <v>0</v>
      </c>
      <c r="AB62">
        <v>1</v>
      </c>
      <c r="AC62" s="1">
        <v>3.6947365864207495</v>
      </c>
      <c r="AD62" s="1">
        <v>0.4890667913546704</v>
      </c>
      <c r="AE62" s="1">
        <v>2.8571428571428572</v>
      </c>
      <c r="AF62" s="1">
        <v>10.556390246916425</v>
      </c>
      <c r="AG62">
        <v>13.36</v>
      </c>
      <c r="AH62">
        <v>13.62</v>
      </c>
      <c r="AI62">
        <v>42.4</v>
      </c>
      <c r="AJ62">
        <v>50.05</v>
      </c>
      <c r="AK62" t="e">
        <f>VLOOKUP(A62,'NHL Affiliations (from scraper)'!B:C,2,FALSE)</f>
        <v>#N/A</v>
      </c>
      <c r="AL62">
        <f>IF(ISNUMBER(MATCH(A62,'Age Fix'!A:A,0))=FALSE,F62,VLOOKUP(A62,'Age Fix'!A:C,3,FALSE))</f>
        <v>17</v>
      </c>
      <c r="AN62" s="1"/>
    </row>
    <row r="63" spans="1:40" x14ac:dyDescent="0.2">
      <c r="A63" t="s">
        <v>259</v>
      </c>
      <c r="B63" t="s">
        <v>1748</v>
      </c>
      <c r="C63" t="s">
        <v>41</v>
      </c>
      <c r="D63" t="s">
        <v>1745</v>
      </c>
      <c r="E63" t="s">
        <v>78</v>
      </c>
      <c r="F63" s="2">
        <v>16</v>
      </c>
      <c r="G63">
        <v>57</v>
      </c>
      <c r="H63" s="1">
        <v>13.2</v>
      </c>
      <c r="I63" s="1">
        <v>752.64</v>
      </c>
      <c r="J63">
        <v>37</v>
      </c>
      <c r="K63">
        <v>41</v>
      </c>
      <c r="L63" s="1">
        <v>2.9496173469387754</v>
      </c>
      <c r="M63" s="1">
        <v>3.2684948979591835</v>
      </c>
      <c r="N63">
        <v>84</v>
      </c>
      <c r="O63" s="1">
        <v>6.6964285714285721</v>
      </c>
      <c r="P63">
        <v>13</v>
      </c>
      <c r="Q63">
        <v>18</v>
      </c>
      <c r="R63">
        <v>53</v>
      </c>
      <c r="S63" s="1">
        <v>15.476190476190476</v>
      </c>
      <c r="T63" s="1">
        <v>21.428571428571427</v>
      </c>
      <c r="U63" s="1">
        <v>63.095238095238095</v>
      </c>
      <c r="V63">
        <v>23</v>
      </c>
      <c r="W63" s="1">
        <v>1.833545918367347</v>
      </c>
      <c r="X63">
        <v>13</v>
      </c>
      <c r="Y63" s="1">
        <v>1.0363520408163265</v>
      </c>
      <c r="Z63">
        <v>3</v>
      </c>
      <c r="AA63">
        <v>2</v>
      </c>
      <c r="AB63">
        <v>8</v>
      </c>
      <c r="AC63" s="1">
        <v>9.1368399311929078</v>
      </c>
      <c r="AD63" s="1">
        <v>0.72838328533106733</v>
      </c>
      <c r="AE63" s="1">
        <v>15.476190476190476</v>
      </c>
      <c r="AF63" s="1">
        <v>10.877190394277273</v>
      </c>
      <c r="AG63">
        <v>13.62</v>
      </c>
      <c r="AH63">
        <v>13.99</v>
      </c>
      <c r="AI63">
        <v>43.6</v>
      </c>
      <c r="AJ63">
        <v>53.66</v>
      </c>
      <c r="AK63">
        <f>VLOOKUP(A63,'NHL Affiliations (from scraper)'!B:C,2,FALSE)</f>
        <v>2019</v>
      </c>
      <c r="AL63">
        <f>IF(ISNUMBER(MATCH(A63,'Age Fix'!A:A,0))=FALSE,F63,VLOOKUP(A63,'Age Fix'!A:C,3,FALSE))</f>
        <v>16</v>
      </c>
    </row>
    <row r="64" spans="1:40" x14ac:dyDescent="0.2">
      <c r="A64" t="s">
        <v>275</v>
      </c>
      <c r="B64" t="s">
        <v>1748</v>
      </c>
      <c r="C64" t="s">
        <v>46</v>
      </c>
      <c r="D64" t="s">
        <v>1745</v>
      </c>
      <c r="E64" t="s">
        <v>98</v>
      </c>
      <c r="F64" s="2">
        <v>19</v>
      </c>
      <c r="G64">
        <v>63</v>
      </c>
      <c r="H64" s="1">
        <v>11.41</v>
      </c>
      <c r="I64" s="1">
        <v>719.05</v>
      </c>
      <c r="J64">
        <v>31</v>
      </c>
      <c r="K64">
        <v>38</v>
      </c>
      <c r="L64" s="1">
        <v>2.5867464015019821</v>
      </c>
      <c r="M64" s="1">
        <v>3.1708504276475904</v>
      </c>
      <c r="N64">
        <v>82</v>
      </c>
      <c r="O64" s="1">
        <v>6.842361449134275</v>
      </c>
      <c r="P64">
        <v>22</v>
      </c>
      <c r="Q64">
        <v>14</v>
      </c>
      <c r="R64">
        <v>46</v>
      </c>
      <c r="S64" s="1">
        <v>26.829268292682929</v>
      </c>
      <c r="T64" s="1">
        <v>17.073170731707318</v>
      </c>
      <c r="U64" s="1">
        <v>56.09756097560976</v>
      </c>
      <c r="V64">
        <v>14</v>
      </c>
      <c r="W64" s="1">
        <v>1.1682080522912177</v>
      </c>
      <c r="X64">
        <v>9</v>
      </c>
      <c r="Y64" s="1">
        <v>0.75099089075864001</v>
      </c>
      <c r="Z64">
        <v>4</v>
      </c>
      <c r="AA64">
        <v>2</v>
      </c>
      <c r="AB64">
        <v>3</v>
      </c>
      <c r="AC64" s="1">
        <v>9.9666863526747669</v>
      </c>
      <c r="AD64" s="1">
        <v>0.83165451798968926</v>
      </c>
      <c r="AE64" s="1">
        <v>10.975609756097562</v>
      </c>
      <c r="AF64" s="1">
        <v>12.154495552042397</v>
      </c>
      <c r="AG64">
        <v>13.72</v>
      </c>
      <c r="AH64">
        <v>13.86</v>
      </c>
      <c r="AI64">
        <v>44.07</v>
      </c>
      <c r="AJ64">
        <v>51.54</v>
      </c>
      <c r="AK64" t="e">
        <f>VLOOKUP(A64,'NHL Affiliations (from scraper)'!B:C,2,FALSE)</f>
        <v>#N/A</v>
      </c>
      <c r="AL64">
        <f>IF(ISNUMBER(MATCH(A64,'Age Fix'!A:A,0))=FALSE,F64,VLOOKUP(A64,'Age Fix'!A:C,3,FALSE))</f>
        <v>19</v>
      </c>
    </row>
    <row r="65" spans="1:38" x14ac:dyDescent="0.2">
      <c r="A65" t="s">
        <v>59</v>
      </c>
      <c r="B65" t="s">
        <v>1748</v>
      </c>
      <c r="C65" t="s">
        <v>49</v>
      </c>
      <c r="D65" t="s">
        <v>1745</v>
      </c>
      <c r="E65" t="s">
        <v>42</v>
      </c>
      <c r="F65" s="2">
        <v>19</v>
      </c>
      <c r="G65">
        <v>58</v>
      </c>
      <c r="H65" s="1">
        <v>16.239999999999998</v>
      </c>
      <c r="I65" s="1">
        <v>941.83</v>
      </c>
      <c r="J65">
        <v>76</v>
      </c>
      <c r="K65">
        <v>31</v>
      </c>
      <c r="L65" s="1">
        <v>4.8416380875529548</v>
      </c>
      <c r="M65" s="1">
        <v>1.9748786936071268</v>
      </c>
      <c r="N65">
        <v>127</v>
      </c>
      <c r="O65" s="1">
        <v>8.0906320673582286</v>
      </c>
      <c r="P65">
        <v>22</v>
      </c>
      <c r="Q65">
        <v>23</v>
      </c>
      <c r="R65">
        <v>82</v>
      </c>
      <c r="S65" s="1">
        <v>17.322834645669293</v>
      </c>
      <c r="T65" s="1">
        <v>18.110236220472441</v>
      </c>
      <c r="U65" s="1">
        <v>64.566929133858267</v>
      </c>
      <c r="V65">
        <v>46</v>
      </c>
      <c r="W65" s="1">
        <v>2.9304651582557359</v>
      </c>
      <c r="X65">
        <v>26</v>
      </c>
      <c r="Y65" s="1">
        <v>1.65634987205759</v>
      </c>
      <c r="Z65">
        <v>5</v>
      </c>
      <c r="AA65">
        <v>5</v>
      </c>
      <c r="AB65">
        <v>16</v>
      </c>
      <c r="AC65" s="1">
        <v>13.749357581233344</v>
      </c>
      <c r="AD65" s="1">
        <v>0.87591333348268852</v>
      </c>
      <c r="AE65" s="1">
        <v>20.472440944881889</v>
      </c>
      <c r="AF65" s="1">
        <v>10.826265811994757</v>
      </c>
      <c r="AG65">
        <v>15.09</v>
      </c>
      <c r="AH65">
        <v>14.35</v>
      </c>
      <c r="AI65">
        <v>64.349999999999994</v>
      </c>
      <c r="AJ65">
        <v>49.61</v>
      </c>
      <c r="AK65" t="str">
        <f>VLOOKUP(A65,'NHL Affiliations (from scraper)'!B:C,2,FALSE)</f>
        <v>Tampa Bay Lightning</v>
      </c>
      <c r="AL65">
        <f>IF(ISNUMBER(MATCH(A65,'Age Fix'!A:A,0))=FALSE,F65,VLOOKUP(A65,'Age Fix'!A:C,3,FALSE))</f>
        <v>19</v>
      </c>
    </row>
    <row r="66" spans="1:38" x14ac:dyDescent="0.2">
      <c r="A66" t="s">
        <v>210</v>
      </c>
      <c r="B66" t="s">
        <v>1748</v>
      </c>
      <c r="C66" t="s">
        <v>49</v>
      </c>
      <c r="D66" t="s">
        <v>1745</v>
      </c>
      <c r="E66" t="s">
        <v>71</v>
      </c>
      <c r="F66" s="2">
        <v>19</v>
      </c>
      <c r="G66">
        <v>66</v>
      </c>
      <c r="H66" s="1">
        <v>13.64</v>
      </c>
      <c r="I66" s="1">
        <v>900.15</v>
      </c>
      <c r="J66">
        <v>45</v>
      </c>
      <c r="K66">
        <v>42</v>
      </c>
      <c r="L66" s="1">
        <v>2.9995000833194472</v>
      </c>
      <c r="M66" s="1">
        <v>2.7995334110981505</v>
      </c>
      <c r="N66">
        <v>105</v>
      </c>
      <c r="O66" s="1">
        <v>6.9988335277453757</v>
      </c>
      <c r="P66">
        <v>12</v>
      </c>
      <c r="Q66">
        <v>20</v>
      </c>
      <c r="R66">
        <v>73</v>
      </c>
      <c r="S66" s="1">
        <v>11.428571428571429</v>
      </c>
      <c r="T66" s="1">
        <v>19.047619047619047</v>
      </c>
      <c r="U66" s="1">
        <v>69.523809523809518</v>
      </c>
      <c r="V66">
        <v>21</v>
      </c>
      <c r="W66" s="1">
        <v>1.3997667055490752</v>
      </c>
      <c r="X66">
        <v>13</v>
      </c>
      <c r="Y66" s="1">
        <v>0.86652224629228469</v>
      </c>
      <c r="Z66">
        <v>5</v>
      </c>
      <c r="AA66">
        <v>5</v>
      </c>
      <c r="AB66">
        <v>3</v>
      </c>
      <c r="AC66" s="1">
        <v>10.533497438285963</v>
      </c>
      <c r="AD66" s="1">
        <v>0.70211614319519833</v>
      </c>
      <c r="AE66" s="1">
        <v>12.380952380952381</v>
      </c>
      <c r="AF66" s="1">
        <v>10.031902322177109</v>
      </c>
      <c r="AG66">
        <v>14.31</v>
      </c>
      <c r="AH66">
        <v>14.03</v>
      </c>
      <c r="AI66">
        <v>48.63</v>
      </c>
      <c r="AJ66">
        <v>50.07</v>
      </c>
      <c r="AK66" t="e">
        <f>VLOOKUP(A66,'NHL Affiliations (from scraper)'!B:C,2,FALSE)</f>
        <v>#N/A</v>
      </c>
      <c r="AL66">
        <f>IF(ISNUMBER(MATCH(A66,'Age Fix'!A:A,0))=FALSE,F66,VLOOKUP(A66,'Age Fix'!A:C,3,FALSE))</f>
        <v>19</v>
      </c>
    </row>
    <row r="67" spans="1:38" x14ac:dyDescent="0.2">
      <c r="A67" t="s">
        <v>443</v>
      </c>
      <c r="B67" t="s">
        <v>1748</v>
      </c>
      <c r="C67" t="s">
        <v>102</v>
      </c>
      <c r="D67" t="s">
        <v>102</v>
      </c>
      <c r="E67" t="s">
        <v>1746</v>
      </c>
      <c r="F67" s="2">
        <v>17</v>
      </c>
      <c r="G67">
        <v>45</v>
      </c>
      <c r="H67" s="1">
        <v>10.58</v>
      </c>
      <c r="I67" s="1">
        <v>476.25</v>
      </c>
      <c r="J67">
        <v>24</v>
      </c>
      <c r="K67">
        <v>15</v>
      </c>
      <c r="L67" s="1">
        <v>3.0236220472440944</v>
      </c>
      <c r="M67" s="1">
        <v>1.889763779527559</v>
      </c>
      <c r="N67">
        <v>33</v>
      </c>
      <c r="O67" s="1">
        <v>4.1574803149606296</v>
      </c>
      <c r="P67">
        <v>0</v>
      </c>
      <c r="Q67">
        <v>0</v>
      </c>
      <c r="R67">
        <v>33</v>
      </c>
      <c r="S67" s="1">
        <v>0</v>
      </c>
      <c r="T67" s="1">
        <v>0</v>
      </c>
      <c r="U67" s="1">
        <v>100</v>
      </c>
      <c r="V67">
        <v>3</v>
      </c>
      <c r="W67" s="1">
        <v>0.37795275590551181</v>
      </c>
      <c r="X67">
        <v>0</v>
      </c>
      <c r="Y67" s="1">
        <v>0</v>
      </c>
      <c r="Z67">
        <v>0</v>
      </c>
      <c r="AA67">
        <v>0</v>
      </c>
      <c r="AB67">
        <v>0</v>
      </c>
      <c r="AC67" s="1">
        <v>2.1197870807652288</v>
      </c>
      <c r="AD67" s="1">
        <v>0.267059789702706</v>
      </c>
      <c r="AE67" s="1">
        <v>0</v>
      </c>
      <c r="AF67" s="1">
        <v>6.423597214440087</v>
      </c>
      <c r="AG67">
        <v>14.47</v>
      </c>
      <c r="AH67">
        <v>13.88</v>
      </c>
      <c r="AI67">
        <v>52.51</v>
      </c>
      <c r="AJ67">
        <v>48.02</v>
      </c>
      <c r="AK67" t="e">
        <f>VLOOKUP(A67,'NHL Affiliations (from scraper)'!B:C,2,FALSE)</f>
        <v>#N/A</v>
      </c>
      <c r="AL67">
        <f>IF(ISNUMBER(MATCH(A67,'Age Fix'!A:A,0))=FALSE,F67,VLOOKUP(A67,'Age Fix'!A:C,3,FALSE))</f>
        <v>17</v>
      </c>
    </row>
    <row r="68" spans="1:38" x14ac:dyDescent="0.2">
      <c r="A68" t="s">
        <v>225</v>
      </c>
      <c r="B68" t="s">
        <v>1748</v>
      </c>
      <c r="C68" t="s">
        <v>41</v>
      </c>
      <c r="D68" t="s">
        <v>1745</v>
      </c>
      <c r="E68" t="s">
        <v>85</v>
      </c>
      <c r="F68" s="2">
        <v>18</v>
      </c>
      <c r="G68">
        <v>55</v>
      </c>
      <c r="H68" s="1">
        <v>9.8000000000000007</v>
      </c>
      <c r="I68" s="1">
        <v>538.89</v>
      </c>
      <c r="J68">
        <v>19</v>
      </c>
      <c r="K68">
        <v>24</v>
      </c>
      <c r="L68" s="1">
        <v>2.1154595557534934</v>
      </c>
      <c r="M68" s="1">
        <v>2.672159438846518</v>
      </c>
      <c r="N68">
        <v>73</v>
      </c>
      <c r="O68" s="1">
        <v>8.1278182931581586</v>
      </c>
      <c r="P68">
        <v>10</v>
      </c>
      <c r="Q68">
        <v>17</v>
      </c>
      <c r="R68">
        <v>46</v>
      </c>
      <c r="S68" s="1">
        <v>13.698630136986301</v>
      </c>
      <c r="T68" s="1">
        <v>23.287671232876711</v>
      </c>
      <c r="U68" s="1">
        <v>63.013698630136986</v>
      </c>
      <c r="V68">
        <v>13</v>
      </c>
      <c r="W68" s="1">
        <v>1.4474196960418639</v>
      </c>
      <c r="X68">
        <v>10</v>
      </c>
      <c r="Y68" s="1">
        <v>1.1133997661860491</v>
      </c>
      <c r="Z68">
        <v>3</v>
      </c>
      <c r="AA68">
        <v>2</v>
      </c>
      <c r="AB68">
        <v>5</v>
      </c>
      <c r="AC68" s="1">
        <v>7.8795319166282134</v>
      </c>
      <c r="AD68" s="1">
        <v>0.87730689936293649</v>
      </c>
      <c r="AE68" s="1">
        <v>13.698630136986301</v>
      </c>
      <c r="AF68" s="1">
        <v>10.793879337846867</v>
      </c>
      <c r="AG68">
        <v>12.58</v>
      </c>
      <c r="AH68">
        <v>13.92</v>
      </c>
      <c r="AI68">
        <v>45.44</v>
      </c>
      <c r="AJ68">
        <v>47.99</v>
      </c>
      <c r="AK68" t="e">
        <f>VLOOKUP(A68,'NHL Affiliations (from scraper)'!B:C,2,FALSE)</f>
        <v>#N/A</v>
      </c>
      <c r="AL68">
        <f>IF(ISNUMBER(MATCH(A68,'Age Fix'!A:A,0))=FALSE,F68,VLOOKUP(A68,'Age Fix'!A:C,3,FALSE))</f>
        <v>18</v>
      </c>
    </row>
    <row r="69" spans="1:38" x14ac:dyDescent="0.2">
      <c r="A69" t="s">
        <v>258</v>
      </c>
      <c r="B69" t="s">
        <v>1748</v>
      </c>
      <c r="C69" t="s">
        <v>41</v>
      </c>
      <c r="D69" t="s">
        <v>1745</v>
      </c>
      <c r="E69" t="s">
        <v>65</v>
      </c>
      <c r="F69" s="2">
        <v>18</v>
      </c>
      <c r="G69">
        <v>41</v>
      </c>
      <c r="H69" s="1">
        <v>12.34</v>
      </c>
      <c r="I69" s="1">
        <v>505.91</v>
      </c>
      <c r="J69">
        <v>23</v>
      </c>
      <c r="K69">
        <v>23</v>
      </c>
      <c r="L69" s="1">
        <v>2.7277579016030518</v>
      </c>
      <c r="M69" s="1">
        <v>2.7277579016030518</v>
      </c>
      <c r="N69">
        <v>72</v>
      </c>
      <c r="O69" s="1">
        <v>8.539068213713902</v>
      </c>
      <c r="P69">
        <v>11</v>
      </c>
      <c r="Q69">
        <v>7</v>
      </c>
      <c r="R69">
        <v>54</v>
      </c>
      <c r="S69" s="1">
        <v>15.277777777777779</v>
      </c>
      <c r="T69" s="1">
        <v>9.7222222222222232</v>
      </c>
      <c r="U69" s="1">
        <v>75</v>
      </c>
      <c r="V69">
        <v>10</v>
      </c>
      <c r="W69" s="1">
        <v>1.185981696349153</v>
      </c>
      <c r="X69">
        <v>7</v>
      </c>
      <c r="Y69" s="1">
        <v>0.83018718744440712</v>
      </c>
      <c r="Z69">
        <v>2</v>
      </c>
      <c r="AA69">
        <v>0</v>
      </c>
      <c r="AB69">
        <v>5</v>
      </c>
      <c r="AC69" s="1">
        <v>6.9746583128138102</v>
      </c>
      <c r="AD69" s="1">
        <v>0.82718170972866434</v>
      </c>
      <c r="AE69" s="1">
        <v>9.7222222222222232</v>
      </c>
      <c r="AF69" s="1">
        <v>9.6870254344636244</v>
      </c>
      <c r="AG69">
        <v>13.54</v>
      </c>
      <c r="AH69">
        <v>14.19</v>
      </c>
      <c r="AI69">
        <v>51.64</v>
      </c>
      <c r="AJ69">
        <v>51.26</v>
      </c>
      <c r="AK69" t="str">
        <f>VLOOKUP(A69,'NHL Affiliations (from scraper)'!B:C,2,FALSE)</f>
        <v>Detroit Red Wings</v>
      </c>
      <c r="AL69">
        <f>IF(ISNUMBER(MATCH(A69,'Age Fix'!A:A,0))=FALSE,F69,VLOOKUP(A69,'Age Fix'!A:C,3,FALSE))</f>
        <v>18</v>
      </c>
    </row>
    <row r="70" spans="1:38" x14ac:dyDescent="0.2">
      <c r="A70" t="s">
        <v>94</v>
      </c>
      <c r="B70" t="s">
        <v>1748</v>
      </c>
      <c r="C70" t="s">
        <v>46</v>
      </c>
      <c r="D70" t="s">
        <v>1745</v>
      </c>
      <c r="E70" t="s">
        <v>1746</v>
      </c>
      <c r="F70" s="2">
        <v>17</v>
      </c>
      <c r="G70">
        <v>68</v>
      </c>
      <c r="H70" s="1">
        <v>12.72</v>
      </c>
      <c r="I70" s="1">
        <v>865.19</v>
      </c>
      <c r="J70">
        <v>44</v>
      </c>
      <c r="K70">
        <v>53</v>
      </c>
      <c r="L70" s="1">
        <v>3.0513528820259133</v>
      </c>
      <c r="M70" s="1">
        <v>3.6754932442584862</v>
      </c>
      <c r="N70">
        <v>73</v>
      </c>
      <c r="O70" s="1">
        <v>5.0624718269975375</v>
      </c>
      <c r="P70">
        <v>21</v>
      </c>
      <c r="Q70">
        <v>9</v>
      </c>
      <c r="R70">
        <v>43</v>
      </c>
      <c r="S70" s="1">
        <v>28.767123287671232</v>
      </c>
      <c r="T70" s="1">
        <v>12.328767123287671</v>
      </c>
      <c r="U70" s="1">
        <v>58.904109589041099</v>
      </c>
      <c r="V70">
        <v>25</v>
      </c>
      <c r="W70" s="1">
        <v>1.7337232284238142</v>
      </c>
      <c r="X70">
        <v>13</v>
      </c>
      <c r="Y70" s="1">
        <v>0.90153607878038344</v>
      </c>
      <c r="Z70">
        <v>6</v>
      </c>
      <c r="AA70">
        <v>2</v>
      </c>
      <c r="AB70">
        <v>5</v>
      </c>
      <c r="AC70" s="1">
        <v>8.7424460982776004</v>
      </c>
      <c r="AD70" s="1">
        <v>0.60627927495308076</v>
      </c>
      <c r="AE70" s="1">
        <v>17.80821917808219</v>
      </c>
      <c r="AF70" s="1">
        <v>11.975953559284383</v>
      </c>
      <c r="AG70">
        <v>13.62</v>
      </c>
      <c r="AH70">
        <v>14.14</v>
      </c>
      <c r="AI70">
        <v>51.37</v>
      </c>
      <c r="AJ70">
        <v>50.67</v>
      </c>
      <c r="AK70">
        <f>VLOOKUP(A70,'NHL Affiliations (from scraper)'!B:C,2,FALSE)</f>
        <v>2018</v>
      </c>
      <c r="AL70">
        <f>IF(ISNUMBER(MATCH(A70,'Age Fix'!A:A,0))=FALSE,F70,VLOOKUP(A70,'Age Fix'!A:C,3,FALSE))</f>
        <v>17</v>
      </c>
    </row>
    <row r="71" spans="1:38" x14ac:dyDescent="0.2">
      <c r="A71" t="s">
        <v>333</v>
      </c>
      <c r="B71" t="s">
        <v>1748</v>
      </c>
      <c r="C71" t="s">
        <v>102</v>
      </c>
      <c r="D71" t="s">
        <v>102</v>
      </c>
      <c r="E71" t="s">
        <v>1746</v>
      </c>
      <c r="F71" s="2">
        <v>18</v>
      </c>
      <c r="G71">
        <v>63</v>
      </c>
      <c r="H71" s="1">
        <v>14.99</v>
      </c>
      <c r="I71" s="1">
        <v>944.54</v>
      </c>
      <c r="J71">
        <v>65</v>
      </c>
      <c r="K71">
        <v>44</v>
      </c>
      <c r="L71" s="1">
        <v>4.1289940076651064</v>
      </c>
      <c r="M71" s="1">
        <v>2.7950113282656108</v>
      </c>
      <c r="N71">
        <v>103</v>
      </c>
      <c r="O71" s="1">
        <v>6.5428674275308625</v>
      </c>
      <c r="P71">
        <v>6</v>
      </c>
      <c r="Q71">
        <v>7</v>
      </c>
      <c r="R71">
        <v>90</v>
      </c>
      <c r="S71" s="1">
        <v>5.825242718446602</v>
      </c>
      <c r="T71" s="1">
        <v>6.7961165048543686</v>
      </c>
      <c r="U71" s="1">
        <v>87.378640776699029</v>
      </c>
      <c r="V71">
        <v>14</v>
      </c>
      <c r="W71" s="1">
        <v>0.88932178626633074</v>
      </c>
      <c r="X71">
        <v>8</v>
      </c>
      <c r="Y71" s="1">
        <v>0.50818387786647468</v>
      </c>
      <c r="Z71">
        <v>3</v>
      </c>
      <c r="AA71">
        <v>0</v>
      </c>
      <c r="AB71">
        <v>5</v>
      </c>
      <c r="AC71" s="1">
        <v>8.2133144850817139</v>
      </c>
      <c r="AD71" s="1">
        <v>0.52173425064571421</v>
      </c>
      <c r="AE71" s="1">
        <v>7.7669902912621351</v>
      </c>
      <c r="AF71" s="1">
        <v>7.9740917330890424</v>
      </c>
      <c r="AG71">
        <v>14.04</v>
      </c>
      <c r="AH71">
        <v>13.8</v>
      </c>
      <c r="AI71">
        <v>52.21</v>
      </c>
      <c r="AJ71">
        <v>49.12</v>
      </c>
      <c r="AK71">
        <f>VLOOKUP(A71,'NHL Affiliations (from scraper)'!B:C,2,FALSE)</f>
        <v>2018</v>
      </c>
      <c r="AL71">
        <f>IF(ISNUMBER(MATCH(A71,'Age Fix'!A:A,0))=FALSE,F71,VLOOKUP(A71,'Age Fix'!A:C,3,FALSE))</f>
        <v>18</v>
      </c>
    </row>
    <row r="72" spans="1:38" x14ac:dyDescent="0.2">
      <c r="A72" t="s">
        <v>270</v>
      </c>
      <c r="B72" t="s">
        <v>1748</v>
      </c>
      <c r="C72" t="s">
        <v>46</v>
      </c>
      <c r="D72" t="s">
        <v>1745</v>
      </c>
      <c r="E72" t="s">
        <v>71</v>
      </c>
      <c r="F72" s="2">
        <v>16</v>
      </c>
      <c r="G72">
        <v>63</v>
      </c>
      <c r="H72" s="1">
        <v>11.48</v>
      </c>
      <c r="I72" s="1">
        <v>723.49</v>
      </c>
      <c r="J72">
        <v>32</v>
      </c>
      <c r="K72">
        <v>30</v>
      </c>
      <c r="L72" s="1">
        <v>2.6538030933392305</v>
      </c>
      <c r="M72" s="1">
        <v>2.4879404000055287</v>
      </c>
      <c r="N72">
        <v>68</v>
      </c>
      <c r="O72" s="1">
        <v>5.6393315733458653</v>
      </c>
      <c r="P72">
        <v>16</v>
      </c>
      <c r="Q72">
        <v>12</v>
      </c>
      <c r="R72">
        <v>40</v>
      </c>
      <c r="S72" s="1">
        <v>23.52941176470588</v>
      </c>
      <c r="T72" s="1">
        <v>17.647058823529413</v>
      </c>
      <c r="U72" s="1">
        <v>58.82352941176471</v>
      </c>
      <c r="V72">
        <v>18</v>
      </c>
      <c r="W72" s="1">
        <v>1.4927642400033172</v>
      </c>
      <c r="X72">
        <v>10</v>
      </c>
      <c r="Y72" s="1">
        <v>0.82931346666850958</v>
      </c>
      <c r="Z72">
        <v>2</v>
      </c>
      <c r="AA72">
        <v>4</v>
      </c>
      <c r="AB72">
        <v>4</v>
      </c>
      <c r="AC72" s="1">
        <v>7.9659581007005835</v>
      </c>
      <c r="AD72" s="1">
        <v>0.66062763278280967</v>
      </c>
      <c r="AE72" s="1">
        <v>14.705882352941178</v>
      </c>
      <c r="AF72" s="1">
        <v>11.714644265736155</v>
      </c>
      <c r="AG72">
        <v>13.9</v>
      </c>
      <c r="AH72">
        <v>13.76</v>
      </c>
      <c r="AI72">
        <v>47.74</v>
      </c>
      <c r="AJ72">
        <v>50.42</v>
      </c>
      <c r="AK72">
        <f>VLOOKUP(A72,'NHL Affiliations (from scraper)'!B:C,2,FALSE)</f>
        <v>2020</v>
      </c>
      <c r="AL72">
        <f>IF(ISNUMBER(MATCH(A72,'Age Fix'!A:A,0))=FALSE,F72,VLOOKUP(A72,'Age Fix'!A:C,3,FALSE))</f>
        <v>16</v>
      </c>
    </row>
    <row r="73" spans="1:38" x14ac:dyDescent="0.2">
      <c r="A73" t="s">
        <v>117</v>
      </c>
      <c r="B73" t="s">
        <v>1748</v>
      </c>
      <c r="C73" t="s">
        <v>41</v>
      </c>
      <c r="D73" t="s">
        <v>1745</v>
      </c>
      <c r="E73" t="s">
        <v>90</v>
      </c>
      <c r="F73" s="2">
        <v>19</v>
      </c>
      <c r="G73">
        <v>65</v>
      </c>
      <c r="H73" s="1">
        <v>13.81</v>
      </c>
      <c r="I73" s="1">
        <v>897.85</v>
      </c>
      <c r="J73">
        <v>58</v>
      </c>
      <c r="K73">
        <v>30</v>
      </c>
      <c r="L73" s="1">
        <v>3.8759258227989086</v>
      </c>
      <c r="M73" s="1">
        <v>2.0047892186890905</v>
      </c>
      <c r="N73">
        <v>151</v>
      </c>
      <c r="O73" s="1">
        <v>10.090772400735089</v>
      </c>
      <c r="P73">
        <v>26</v>
      </c>
      <c r="Q73">
        <v>13</v>
      </c>
      <c r="R73">
        <v>112</v>
      </c>
      <c r="S73" s="1">
        <v>17.218543046357617</v>
      </c>
      <c r="T73" s="1">
        <v>8.6092715231788084</v>
      </c>
      <c r="U73" s="1">
        <v>74.172185430463571</v>
      </c>
      <c r="V73">
        <v>32</v>
      </c>
      <c r="W73" s="1">
        <v>2.1384418332683635</v>
      </c>
      <c r="X73">
        <v>17</v>
      </c>
      <c r="Y73" s="1">
        <v>1.136047223923818</v>
      </c>
      <c r="Z73">
        <v>6</v>
      </c>
      <c r="AA73">
        <v>3</v>
      </c>
      <c r="AB73">
        <v>8</v>
      </c>
      <c r="AC73" s="1">
        <v>14.901978659554075</v>
      </c>
      <c r="AD73" s="1">
        <v>0.99584420512696381</v>
      </c>
      <c r="AE73" s="1">
        <v>11.258278145695364</v>
      </c>
      <c r="AF73" s="1">
        <v>9.8688600394397827</v>
      </c>
      <c r="AG73">
        <v>14.43</v>
      </c>
      <c r="AH73">
        <v>14.02</v>
      </c>
      <c r="AI73">
        <v>56.5</v>
      </c>
      <c r="AJ73">
        <v>48.6</v>
      </c>
      <c r="AK73">
        <f>VLOOKUP(A73,'NHL Affiliations (from scraper)'!B:C,2,FALSE)</f>
        <v>2018</v>
      </c>
      <c r="AL73">
        <f>IF(ISNUMBER(MATCH(A73,'Age Fix'!A:A,0))=FALSE,F73,VLOOKUP(A73,'Age Fix'!A:C,3,FALSE))</f>
        <v>19</v>
      </c>
    </row>
    <row r="74" spans="1:38" x14ac:dyDescent="0.2">
      <c r="A74" t="s">
        <v>287</v>
      </c>
      <c r="B74" t="s">
        <v>1748</v>
      </c>
      <c r="C74" t="s">
        <v>49</v>
      </c>
      <c r="D74" t="s">
        <v>1745</v>
      </c>
      <c r="E74" t="s">
        <v>47</v>
      </c>
      <c r="F74" s="2">
        <v>17</v>
      </c>
      <c r="G74">
        <v>42</v>
      </c>
      <c r="H74" s="1">
        <v>9.17</v>
      </c>
      <c r="I74" s="1">
        <v>385.27</v>
      </c>
      <c r="J74">
        <v>16</v>
      </c>
      <c r="K74">
        <v>17</v>
      </c>
      <c r="L74" s="1">
        <v>2.491759026137514</v>
      </c>
      <c r="M74" s="1">
        <v>2.6474939652711087</v>
      </c>
      <c r="N74">
        <v>39</v>
      </c>
      <c r="O74" s="1">
        <v>6.0736626262101909</v>
      </c>
      <c r="P74">
        <v>9</v>
      </c>
      <c r="Q74">
        <v>9</v>
      </c>
      <c r="R74">
        <v>21</v>
      </c>
      <c r="S74" s="1">
        <v>23.076923076923077</v>
      </c>
      <c r="T74" s="1">
        <v>23.076923076923077</v>
      </c>
      <c r="U74" s="1">
        <v>53.846153846153847</v>
      </c>
      <c r="V74">
        <v>9</v>
      </c>
      <c r="W74" s="1">
        <v>1.4016144522023517</v>
      </c>
      <c r="X74">
        <v>8</v>
      </c>
      <c r="Y74" s="1">
        <v>1.245879513068757</v>
      </c>
      <c r="Z74">
        <v>3</v>
      </c>
      <c r="AA74">
        <v>1</v>
      </c>
      <c r="AB74">
        <v>4</v>
      </c>
      <c r="AC74" s="1">
        <v>4.7520415312675137</v>
      </c>
      <c r="AD74" s="1">
        <v>0.74005889863226004</v>
      </c>
      <c r="AE74" s="1">
        <v>20.512820512820511</v>
      </c>
      <c r="AF74" s="1">
        <v>12.184721875044904</v>
      </c>
      <c r="AG74">
        <v>12.7</v>
      </c>
      <c r="AH74">
        <v>13.46</v>
      </c>
      <c r="AI74">
        <v>56.71</v>
      </c>
      <c r="AJ74">
        <v>50.51</v>
      </c>
      <c r="AK74" t="e">
        <f>VLOOKUP(A74,'NHL Affiliations (from scraper)'!B:C,2,FALSE)</f>
        <v>#N/A</v>
      </c>
      <c r="AL74">
        <f>IF(ISNUMBER(MATCH(A74,'Age Fix'!A:A,0))=FALSE,F74,VLOOKUP(A74,'Age Fix'!A:C,3,FALSE))</f>
        <v>17</v>
      </c>
    </row>
    <row r="75" spans="1:38" x14ac:dyDescent="0.2">
      <c r="A75" t="s">
        <v>235</v>
      </c>
      <c r="B75" t="s">
        <v>1748</v>
      </c>
      <c r="C75" t="s">
        <v>46</v>
      </c>
      <c r="D75" t="s">
        <v>1745</v>
      </c>
      <c r="E75" t="s">
        <v>1746</v>
      </c>
      <c r="F75" s="2">
        <v>20</v>
      </c>
      <c r="G75">
        <v>54</v>
      </c>
      <c r="H75" s="1">
        <v>12.47</v>
      </c>
      <c r="I75" s="1">
        <v>673.4</v>
      </c>
      <c r="J75">
        <v>36</v>
      </c>
      <c r="K75">
        <v>29</v>
      </c>
      <c r="L75" s="1">
        <v>3.2076032076032077</v>
      </c>
      <c r="M75" s="1">
        <v>2.5839025839025838</v>
      </c>
      <c r="N75">
        <v>100</v>
      </c>
      <c r="O75" s="1">
        <v>8.9100089100089104</v>
      </c>
      <c r="P75">
        <v>13</v>
      </c>
      <c r="Q75">
        <v>10</v>
      </c>
      <c r="R75">
        <v>77</v>
      </c>
      <c r="S75" s="1">
        <v>13</v>
      </c>
      <c r="T75" s="1">
        <v>10</v>
      </c>
      <c r="U75" s="1">
        <v>77</v>
      </c>
      <c r="V75">
        <v>17</v>
      </c>
      <c r="W75" s="1">
        <v>1.5147015147015148</v>
      </c>
      <c r="X75">
        <v>9</v>
      </c>
      <c r="Y75" s="1">
        <v>0.80190080190080193</v>
      </c>
      <c r="Z75">
        <v>3</v>
      </c>
      <c r="AA75">
        <v>2</v>
      </c>
      <c r="AB75">
        <v>4</v>
      </c>
      <c r="AC75" s="1">
        <v>9.3716799458939555</v>
      </c>
      <c r="AD75" s="1">
        <v>0.83501751819666969</v>
      </c>
      <c r="AE75" s="1">
        <v>9</v>
      </c>
      <c r="AF75" s="1">
        <v>9.3716799458939573</v>
      </c>
      <c r="AG75">
        <v>13.53</v>
      </c>
      <c r="AH75">
        <v>14.15</v>
      </c>
      <c r="AI75">
        <v>50.27</v>
      </c>
      <c r="AJ75">
        <v>49.6</v>
      </c>
      <c r="AK75" t="e">
        <f>VLOOKUP(A75,'NHL Affiliations (from scraper)'!B:C,2,FALSE)</f>
        <v>#N/A</v>
      </c>
      <c r="AL75">
        <f>IF(ISNUMBER(MATCH(A75,'Age Fix'!A:A,0))=FALSE,F75,VLOOKUP(A75,'Age Fix'!A:C,3,FALSE))</f>
        <v>20</v>
      </c>
    </row>
    <row r="76" spans="1:38" x14ac:dyDescent="0.2">
      <c r="A76" t="s">
        <v>277</v>
      </c>
      <c r="B76" t="s">
        <v>1748</v>
      </c>
      <c r="C76" t="s">
        <v>46</v>
      </c>
      <c r="D76" t="s">
        <v>1745</v>
      </c>
      <c r="E76" t="s">
        <v>42</v>
      </c>
      <c r="F76" s="2">
        <v>18</v>
      </c>
      <c r="G76">
        <v>49</v>
      </c>
      <c r="H76" s="1">
        <v>8.15</v>
      </c>
      <c r="I76" s="1">
        <v>399.26</v>
      </c>
      <c r="J76">
        <v>17</v>
      </c>
      <c r="K76">
        <v>7</v>
      </c>
      <c r="L76" s="1">
        <v>2.5547262435505687</v>
      </c>
      <c r="M76" s="1">
        <v>1.0519461002855282</v>
      </c>
      <c r="N76">
        <v>36</v>
      </c>
      <c r="O76" s="1">
        <v>5.4100085157541455</v>
      </c>
      <c r="P76">
        <v>7</v>
      </c>
      <c r="Q76">
        <v>2</v>
      </c>
      <c r="R76">
        <v>27</v>
      </c>
      <c r="S76" s="1">
        <v>19.444444444444446</v>
      </c>
      <c r="T76" s="1">
        <v>5.5555555555555554</v>
      </c>
      <c r="U76" s="1">
        <v>75</v>
      </c>
      <c r="V76">
        <v>8</v>
      </c>
      <c r="W76" s="1">
        <v>1.2022241146120323</v>
      </c>
      <c r="X76">
        <v>4</v>
      </c>
      <c r="Y76" s="1">
        <v>0.60111205730601613</v>
      </c>
      <c r="Z76">
        <v>0</v>
      </c>
      <c r="AA76">
        <v>1</v>
      </c>
      <c r="AB76">
        <v>3</v>
      </c>
      <c r="AC76" s="1">
        <v>3.5644514319927056</v>
      </c>
      <c r="AD76" s="1">
        <v>0.53565868336312772</v>
      </c>
      <c r="AE76" s="1">
        <v>11.111111111111111</v>
      </c>
      <c r="AF76" s="1">
        <v>9.9012539777575146</v>
      </c>
      <c r="AG76">
        <v>13.98</v>
      </c>
      <c r="AH76">
        <v>13.59</v>
      </c>
      <c r="AI76">
        <v>60.31</v>
      </c>
      <c r="AJ76">
        <v>45.9</v>
      </c>
      <c r="AK76" t="e">
        <f>VLOOKUP(A76,'NHL Affiliations (from scraper)'!B:C,2,FALSE)</f>
        <v>#N/A</v>
      </c>
      <c r="AL76">
        <f>IF(ISNUMBER(MATCH(A76,'Age Fix'!A:A,0))=FALSE,F76,VLOOKUP(A76,'Age Fix'!A:C,3,FALSE))</f>
        <v>18</v>
      </c>
    </row>
    <row r="77" spans="1:38" x14ac:dyDescent="0.2">
      <c r="A77" t="s">
        <v>281</v>
      </c>
      <c r="B77" t="s">
        <v>1748</v>
      </c>
      <c r="C77" t="s">
        <v>41</v>
      </c>
      <c r="D77" t="s">
        <v>1745</v>
      </c>
      <c r="E77" t="s">
        <v>1746</v>
      </c>
      <c r="F77" s="2">
        <v>21</v>
      </c>
      <c r="G77">
        <v>64</v>
      </c>
      <c r="H77" s="1">
        <v>14.74</v>
      </c>
      <c r="I77" s="1">
        <v>943.62</v>
      </c>
      <c r="J77">
        <v>53</v>
      </c>
      <c r="K77">
        <v>56</v>
      </c>
      <c r="L77" s="1">
        <v>3.3700006358491765</v>
      </c>
      <c r="M77" s="1">
        <v>3.5607553888217716</v>
      </c>
      <c r="N77">
        <v>185</v>
      </c>
      <c r="O77" s="1">
        <v>11.763209766643353</v>
      </c>
      <c r="P77">
        <v>30</v>
      </c>
      <c r="Q77">
        <v>28</v>
      </c>
      <c r="R77">
        <v>127</v>
      </c>
      <c r="S77" s="1">
        <v>16.216216216216218</v>
      </c>
      <c r="T77" s="1">
        <v>15.135135135135137</v>
      </c>
      <c r="U77" s="1">
        <v>68.648648648648646</v>
      </c>
      <c r="V77">
        <v>23</v>
      </c>
      <c r="W77" s="1">
        <v>1.4624531061232275</v>
      </c>
      <c r="X77">
        <v>15</v>
      </c>
      <c r="Y77" s="1">
        <v>0.95377376486297449</v>
      </c>
      <c r="Z77">
        <v>3</v>
      </c>
      <c r="AA77">
        <v>4</v>
      </c>
      <c r="AB77">
        <v>8</v>
      </c>
      <c r="AC77" s="1">
        <v>19.174883020598084</v>
      </c>
      <c r="AD77" s="1">
        <v>1.2192333579575307</v>
      </c>
      <c r="AE77" s="1">
        <v>8.1081081081081088</v>
      </c>
      <c r="AF77" s="1">
        <v>10.364801632755722</v>
      </c>
      <c r="AG77">
        <v>14.93</v>
      </c>
      <c r="AH77">
        <v>14.1</v>
      </c>
      <c r="AI77">
        <v>51.04</v>
      </c>
      <c r="AJ77">
        <v>50.79</v>
      </c>
      <c r="AK77" t="str">
        <f>VLOOKUP(A77,'NHL Affiliations (from scraper)'!B:C,2,FALSE)</f>
        <v>Vancouver Canucks</v>
      </c>
      <c r="AL77">
        <f>IF(ISNUMBER(MATCH(A77,'Age Fix'!A:A,0))=FALSE,F77,VLOOKUP(A77,'Age Fix'!A:C,3,FALSE))</f>
        <v>21</v>
      </c>
    </row>
    <row r="78" spans="1:38" x14ac:dyDescent="0.2">
      <c r="A78" t="s">
        <v>151</v>
      </c>
      <c r="B78" t="s">
        <v>1748</v>
      </c>
      <c r="C78" t="s">
        <v>41</v>
      </c>
      <c r="D78" t="s">
        <v>1745</v>
      </c>
      <c r="E78" t="s">
        <v>58</v>
      </c>
      <c r="F78" s="2">
        <v>19</v>
      </c>
      <c r="G78">
        <v>68</v>
      </c>
      <c r="H78" s="1">
        <v>14.07</v>
      </c>
      <c r="I78" s="1">
        <v>956.46</v>
      </c>
      <c r="J78">
        <v>47</v>
      </c>
      <c r="K78">
        <v>46</v>
      </c>
      <c r="L78" s="1">
        <v>2.9483721222006145</v>
      </c>
      <c r="M78" s="1">
        <v>2.8856408004516654</v>
      </c>
      <c r="N78">
        <v>172</v>
      </c>
      <c r="O78" s="1">
        <v>10.78978734081927</v>
      </c>
      <c r="P78">
        <v>22</v>
      </c>
      <c r="Q78">
        <v>24</v>
      </c>
      <c r="R78">
        <v>126</v>
      </c>
      <c r="S78" s="1">
        <v>12.790697674418606</v>
      </c>
      <c r="T78" s="1">
        <v>13.953488372093023</v>
      </c>
      <c r="U78" s="1">
        <v>73.255813953488371</v>
      </c>
      <c r="V78">
        <v>24</v>
      </c>
      <c r="W78" s="1">
        <v>1.505551721974782</v>
      </c>
      <c r="X78">
        <v>13</v>
      </c>
      <c r="Y78" s="1">
        <v>0.81550718273634015</v>
      </c>
      <c r="Z78">
        <v>4</v>
      </c>
      <c r="AA78">
        <v>3</v>
      </c>
      <c r="AB78">
        <v>6</v>
      </c>
      <c r="AC78" s="1">
        <v>16.739093270182551</v>
      </c>
      <c r="AD78" s="1">
        <v>1.0500654457174925</v>
      </c>
      <c r="AE78" s="1">
        <v>7.5581395348837201</v>
      </c>
      <c r="AF78" s="1">
        <v>9.7320309710363677</v>
      </c>
      <c r="AG78">
        <v>14.47</v>
      </c>
      <c r="AH78">
        <v>13.51</v>
      </c>
      <c r="AI78">
        <v>52.18</v>
      </c>
      <c r="AJ78">
        <v>50.02</v>
      </c>
      <c r="AK78" t="e">
        <f>VLOOKUP(A78,'NHL Affiliations (from scraper)'!B:C,2,FALSE)</f>
        <v>#N/A</v>
      </c>
      <c r="AL78">
        <f>IF(ISNUMBER(MATCH(A78,'Age Fix'!A:A,0))=FALSE,F78,VLOOKUP(A78,'Age Fix'!A:C,3,FALSE))</f>
        <v>19</v>
      </c>
    </row>
    <row r="79" spans="1:38" x14ac:dyDescent="0.2">
      <c r="A79" t="s">
        <v>424</v>
      </c>
      <c r="B79" t="s">
        <v>1748</v>
      </c>
      <c r="C79" t="s">
        <v>102</v>
      </c>
      <c r="D79" t="s">
        <v>102</v>
      </c>
      <c r="E79" t="s">
        <v>65</v>
      </c>
      <c r="F79" s="2">
        <v>19</v>
      </c>
      <c r="G79">
        <v>22</v>
      </c>
      <c r="H79" s="1">
        <v>10.93</v>
      </c>
      <c r="I79" s="1">
        <v>240.46</v>
      </c>
      <c r="J79">
        <v>7</v>
      </c>
      <c r="K79">
        <v>14</v>
      </c>
      <c r="L79" s="1">
        <v>1.7466522498544457</v>
      </c>
      <c r="M79" s="1">
        <v>3.4933044997088913</v>
      </c>
      <c r="N79">
        <v>7</v>
      </c>
      <c r="O79" s="1">
        <v>1.7466522498544457</v>
      </c>
      <c r="P79">
        <v>1</v>
      </c>
      <c r="Q79">
        <v>0</v>
      </c>
      <c r="R79">
        <v>6</v>
      </c>
      <c r="S79" s="1">
        <v>14.285714285714285</v>
      </c>
      <c r="T79" s="1">
        <v>0</v>
      </c>
      <c r="U79" s="1">
        <v>85.714285714285708</v>
      </c>
      <c r="V79">
        <v>3</v>
      </c>
      <c r="W79" s="1">
        <v>0.74856524993761964</v>
      </c>
      <c r="X79">
        <v>0</v>
      </c>
      <c r="Y79" s="1">
        <v>0</v>
      </c>
      <c r="Z79">
        <v>0</v>
      </c>
      <c r="AA79">
        <v>0</v>
      </c>
      <c r="AB79">
        <v>0</v>
      </c>
      <c r="AC79" s="1">
        <v>0.60018359785251085</v>
      </c>
      <c r="AD79" s="1">
        <v>0.14975886164497484</v>
      </c>
      <c r="AE79" s="1">
        <v>0</v>
      </c>
      <c r="AF79" s="1">
        <v>8.57405139789301</v>
      </c>
      <c r="AG79">
        <v>12.62</v>
      </c>
      <c r="AH79">
        <v>13.88</v>
      </c>
      <c r="AI79">
        <v>49.24</v>
      </c>
      <c r="AJ79">
        <v>49.71</v>
      </c>
      <c r="AK79" t="e">
        <f>VLOOKUP(A79,'NHL Affiliations (from scraper)'!B:C,2,FALSE)</f>
        <v>#N/A</v>
      </c>
      <c r="AL79">
        <f>IF(ISNUMBER(MATCH(A79,'Age Fix'!A:A,0))=FALSE,F79,VLOOKUP(A79,'Age Fix'!A:C,3,FALSE))</f>
        <v>19</v>
      </c>
    </row>
    <row r="80" spans="1:38" x14ac:dyDescent="0.2">
      <c r="A80" t="s">
        <v>317</v>
      </c>
      <c r="B80" t="s">
        <v>1748</v>
      </c>
      <c r="C80" t="s">
        <v>49</v>
      </c>
      <c r="D80" t="s">
        <v>1745</v>
      </c>
      <c r="E80" t="s">
        <v>58</v>
      </c>
      <c r="F80" s="2">
        <v>17</v>
      </c>
      <c r="G80">
        <v>57</v>
      </c>
      <c r="H80" s="1">
        <v>8.43</v>
      </c>
      <c r="I80" s="1">
        <v>480.65</v>
      </c>
      <c r="J80">
        <v>10</v>
      </c>
      <c r="K80">
        <v>19</v>
      </c>
      <c r="L80" s="1">
        <v>1.2483095807760325</v>
      </c>
      <c r="M80" s="1">
        <v>2.3717882034744617</v>
      </c>
      <c r="N80">
        <v>21</v>
      </c>
      <c r="O80" s="1">
        <v>2.6214501196296682</v>
      </c>
      <c r="P80">
        <v>3</v>
      </c>
      <c r="Q80">
        <v>6</v>
      </c>
      <c r="R80">
        <v>12</v>
      </c>
      <c r="S80" s="1">
        <v>14.285714285714285</v>
      </c>
      <c r="T80" s="1">
        <v>28.571428571428569</v>
      </c>
      <c r="U80" s="1">
        <v>57.142857142857139</v>
      </c>
      <c r="V80">
        <v>6</v>
      </c>
      <c r="W80" s="1">
        <v>0.74898574846561949</v>
      </c>
      <c r="X80">
        <v>3</v>
      </c>
      <c r="Y80" s="1">
        <v>0.37449287423280975</v>
      </c>
      <c r="Z80">
        <v>0</v>
      </c>
      <c r="AA80">
        <v>2</v>
      </c>
      <c r="AB80">
        <v>1</v>
      </c>
      <c r="AC80" s="1">
        <v>2.3952524482645572</v>
      </c>
      <c r="AD80" s="1">
        <v>0.29900165795458944</v>
      </c>
      <c r="AE80" s="1">
        <v>14.285714285714285</v>
      </c>
      <c r="AF80" s="1">
        <v>11.405964039355034</v>
      </c>
      <c r="AG80">
        <v>14.49</v>
      </c>
      <c r="AH80">
        <v>14.02</v>
      </c>
      <c r="AI80">
        <v>51.3</v>
      </c>
      <c r="AJ80">
        <v>50.29</v>
      </c>
      <c r="AK80" t="e">
        <f>VLOOKUP(A80,'NHL Affiliations (from scraper)'!B:C,2,FALSE)</f>
        <v>#N/A</v>
      </c>
      <c r="AL80">
        <f>IF(ISNUMBER(MATCH(A80,'Age Fix'!A:A,0))=FALSE,F80,VLOOKUP(A80,'Age Fix'!A:C,3,FALSE))</f>
        <v>17</v>
      </c>
    </row>
    <row r="81" spans="1:38" x14ac:dyDescent="0.2">
      <c r="A81" t="s">
        <v>253</v>
      </c>
      <c r="B81" t="s">
        <v>1748</v>
      </c>
      <c r="C81" t="s">
        <v>46</v>
      </c>
      <c r="D81" t="s">
        <v>1745</v>
      </c>
      <c r="E81" t="s">
        <v>138</v>
      </c>
      <c r="F81" s="2">
        <v>19</v>
      </c>
      <c r="G81">
        <v>66</v>
      </c>
      <c r="H81" s="1">
        <v>11.03</v>
      </c>
      <c r="I81" s="1">
        <v>728.07</v>
      </c>
      <c r="J81">
        <v>27</v>
      </c>
      <c r="K81">
        <v>43</v>
      </c>
      <c r="L81" s="1">
        <v>2.2250607771230788</v>
      </c>
      <c r="M81" s="1">
        <v>3.5436153117145328</v>
      </c>
      <c r="N81">
        <v>110</v>
      </c>
      <c r="O81" s="1">
        <v>9.0650624253162473</v>
      </c>
      <c r="P81">
        <v>10</v>
      </c>
      <c r="Q81">
        <v>14</v>
      </c>
      <c r="R81">
        <v>86</v>
      </c>
      <c r="S81" s="1">
        <v>9.0909090909090917</v>
      </c>
      <c r="T81" s="1">
        <v>12.727272727272727</v>
      </c>
      <c r="U81" s="1">
        <v>78.181818181818187</v>
      </c>
      <c r="V81">
        <v>18</v>
      </c>
      <c r="W81" s="1">
        <v>1.4833738514153858</v>
      </c>
      <c r="X81">
        <v>11</v>
      </c>
      <c r="Y81" s="1">
        <v>0.9065062425316246</v>
      </c>
      <c r="Z81">
        <v>5</v>
      </c>
      <c r="AA81">
        <v>3</v>
      </c>
      <c r="AB81">
        <v>3</v>
      </c>
      <c r="AC81" s="1">
        <v>9.9589120586175337</v>
      </c>
      <c r="AD81" s="1">
        <v>0.82071054090547879</v>
      </c>
      <c r="AE81" s="1">
        <v>10</v>
      </c>
      <c r="AF81" s="1">
        <v>9.05355641692503</v>
      </c>
      <c r="AG81">
        <v>13.73</v>
      </c>
      <c r="AH81">
        <v>13.87</v>
      </c>
      <c r="AI81">
        <v>35.96</v>
      </c>
      <c r="AJ81">
        <v>52.15</v>
      </c>
      <c r="AK81" t="e">
        <f>VLOOKUP(A81,'NHL Affiliations (from scraper)'!B:C,2,FALSE)</f>
        <v>#N/A</v>
      </c>
      <c r="AL81">
        <f>IF(ISNUMBER(MATCH(A81,'Age Fix'!A:A,0))=FALSE,F81,VLOOKUP(A81,'Age Fix'!A:C,3,FALSE))</f>
        <v>19</v>
      </c>
    </row>
    <row r="82" spans="1:38" x14ac:dyDescent="0.2">
      <c r="A82" t="s">
        <v>160</v>
      </c>
      <c r="B82" t="s">
        <v>1748</v>
      </c>
      <c r="C82" t="s">
        <v>46</v>
      </c>
      <c r="D82" t="s">
        <v>1745</v>
      </c>
      <c r="E82" t="s">
        <v>1746</v>
      </c>
      <c r="F82" s="2">
        <v>18</v>
      </c>
      <c r="G82">
        <v>65</v>
      </c>
      <c r="H82" s="1">
        <v>10.78</v>
      </c>
      <c r="I82" s="1">
        <v>700.57</v>
      </c>
      <c r="J82">
        <v>28</v>
      </c>
      <c r="K82">
        <v>38</v>
      </c>
      <c r="L82" s="1">
        <v>2.3980473043378963</v>
      </c>
      <c r="M82" s="1">
        <v>3.2544927701728588</v>
      </c>
      <c r="N82">
        <v>72</v>
      </c>
      <c r="O82" s="1">
        <v>6.1664073540117323</v>
      </c>
      <c r="P82">
        <v>16</v>
      </c>
      <c r="Q82">
        <v>11</v>
      </c>
      <c r="R82">
        <v>45</v>
      </c>
      <c r="S82" s="1">
        <v>22.222222222222221</v>
      </c>
      <c r="T82" s="1">
        <v>15.277777777777779</v>
      </c>
      <c r="U82" s="1">
        <v>62.5</v>
      </c>
      <c r="V82">
        <v>20</v>
      </c>
      <c r="W82" s="1">
        <v>1.7128909316699257</v>
      </c>
      <c r="X82">
        <v>7</v>
      </c>
      <c r="Y82" s="1">
        <v>0.59951182608447406</v>
      </c>
      <c r="Z82">
        <v>4</v>
      </c>
      <c r="AA82">
        <v>2</v>
      </c>
      <c r="AB82">
        <v>1</v>
      </c>
      <c r="AC82" s="1">
        <v>8.1237850468270167</v>
      </c>
      <c r="AD82" s="1">
        <v>0.69575788687728712</v>
      </c>
      <c r="AE82" s="1">
        <v>9.7222222222222232</v>
      </c>
      <c r="AF82" s="1">
        <v>11.283034787259744</v>
      </c>
      <c r="AG82">
        <v>14.51</v>
      </c>
      <c r="AH82">
        <v>13.83</v>
      </c>
      <c r="AI82">
        <v>47.29</v>
      </c>
      <c r="AJ82">
        <v>51.09</v>
      </c>
      <c r="AK82" t="e">
        <f>VLOOKUP(A82,'NHL Affiliations (from scraper)'!B:C,2,FALSE)</f>
        <v>#N/A</v>
      </c>
      <c r="AL82">
        <f>IF(ISNUMBER(MATCH(A82,'Age Fix'!A:A,0))=FALSE,F82,VLOOKUP(A82,'Age Fix'!A:C,3,FALSE))</f>
        <v>18</v>
      </c>
    </row>
    <row r="83" spans="1:38" x14ac:dyDescent="0.2">
      <c r="A83" t="s">
        <v>432</v>
      </c>
      <c r="B83" t="s">
        <v>1748</v>
      </c>
      <c r="C83" t="s">
        <v>49</v>
      </c>
      <c r="D83" t="s">
        <v>1745</v>
      </c>
      <c r="E83" t="s">
        <v>58</v>
      </c>
      <c r="F83" s="2">
        <v>19</v>
      </c>
      <c r="G83">
        <v>15</v>
      </c>
      <c r="H83" s="1">
        <v>10.08</v>
      </c>
      <c r="I83" s="1">
        <v>151.24</v>
      </c>
      <c r="J83">
        <v>6</v>
      </c>
      <c r="K83">
        <v>6</v>
      </c>
      <c r="L83" s="1">
        <v>2.3803226659613856</v>
      </c>
      <c r="M83" s="1">
        <v>2.3803226659613856</v>
      </c>
      <c r="N83">
        <v>14</v>
      </c>
      <c r="O83" s="1">
        <v>5.5540862205765666</v>
      </c>
      <c r="P83">
        <v>2</v>
      </c>
      <c r="Q83">
        <v>2</v>
      </c>
      <c r="R83">
        <v>10</v>
      </c>
      <c r="S83" s="1">
        <v>14.285714285714285</v>
      </c>
      <c r="T83" s="1">
        <v>14.285714285714285</v>
      </c>
      <c r="U83" s="1">
        <v>71.428571428571431</v>
      </c>
      <c r="V83">
        <v>2</v>
      </c>
      <c r="W83" s="1">
        <v>0.79344088865379525</v>
      </c>
      <c r="X83">
        <v>2</v>
      </c>
      <c r="Y83" s="1">
        <v>0.79344088865379525</v>
      </c>
      <c r="Z83">
        <v>1</v>
      </c>
      <c r="AA83">
        <v>0</v>
      </c>
      <c r="AB83">
        <v>1</v>
      </c>
      <c r="AC83" s="1">
        <v>1.3986010806073632</v>
      </c>
      <c r="AD83" s="1">
        <v>0.55485364213463229</v>
      </c>
      <c r="AE83" s="1">
        <v>14.285714285714285</v>
      </c>
      <c r="AF83" s="1">
        <v>9.9900077186240228</v>
      </c>
      <c r="AG83">
        <v>13.51</v>
      </c>
      <c r="AH83">
        <v>12.87</v>
      </c>
      <c r="AI83">
        <v>53.65</v>
      </c>
      <c r="AJ83">
        <v>48.57</v>
      </c>
      <c r="AK83" t="e">
        <f>VLOOKUP(A83,'NHL Affiliations (from scraper)'!B:C,2,FALSE)</f>
        <v>#N/A</v>
      </c>
      <c r="AL83">
        <f>IF(ISNUMBER(MATCH(A83,'Age Fix'!A:A,0))=FALSE,F83,VLOOKUP(A83,'Age Fix'!A:C,3,FALSE))</f>
        <v>19</v>
      </c>
    </row>
    <row r="84" spans="1:38" x14ac:dyDescent="0.2">
      <c r="A84" t="s">
        <v>233</v>
      </c>
      <c r="B84" t="s">
        <v>1748</v>
      </c>
      <c r="C84" t="s">
        <v>102</v>
      </c>
      <c r="D84" t="s">
        <v>102</v>
      </c>
      <c r="E84" t="s">
        <v>65</v>
      </c>
      <c r="F84" s="2">
        <v>18</v>
      </c>
      <c r="G84">
        <v>58</v>
      </c>
      <c r="H84" s="1">
        <v>14.09</v>
      </c>
      <c r="I84" s="1">
        <v>817.38</v>
      </c>
      <c r="J84">
        <v>33</v>
      </c>
      <c r="K84">
        <v>44</v>
      </c>
      <c r="L84" s="1">
        <v>2.4223739264479192</v>
      </c>
      <c r="M84" s="1">
        <v>3.2298319019305586</v>
      </c>
      <c r="N84">
        <v>68</v>
      </c>
      <c r="O84" s="1">
        <v>4.9915583938926815</v>
      </c>
      <c r="P84">
        <v>2</v>
      </c>
      <c r="Q84">
        <v>0</v>
      </c>
      <c r="R84">
        <v>66</v>
      </c>
      <c r="S84" s="1">
        <v>2.9411764705882351</v>
      </c>
      <c r="T84" s="1">
        <v>0</v>
      </c>
      <c r="U84" s="1">
        <v>97.058823529411768</v>
      </c>
      <c r="V84">
        <v>11</v>
      </c>
      <c r="W84" s="1">
        <v>0.80745797548263964</v>
      </c>
      <c r="X84">
        <v>5</v>
      </c>
      <c r="Y84" s="1">
        <v>0.36702635249210896</v>
      </c>
      <c r="Z84">
        <v>0</v>
      </c>
      <c r="AA84">
        <v>0</v>
      </c>
      <c r="AB84">
        <v>5</v>
      </c>
      <c r="AC84" s="1">
        <v>4.6691096915026691</v>
      </c>
      <c r="AD84" s="1">
        <v>0.34273725989155612</v>
      </c>
      <c r="AE84" s="1">
        <v>7.3529411764705888</v>
      </c>
      <c r="AF84" s="1">
        <v>6.8663377816215707</v>
      </c>
      <c r="AG84">
        <v>13.21</v>
      </c>
      <c r="AH84">
        <v>13.96</v>
      </c>
      <c r="AI84">
        <v>46.47</v>
      </c>
      <c r="AJ84">
        <v>51.61</v>
      </c>
      <c r="AK84">
        <f>VLOOKUP(A84,'NHL Affiliations (from scraper)'!B:C,2,FALSE)</f>
        <v>2018</v>
      </c>
      <c r="AL84">
        <f>IF(ISNUMBER(MATCH(A84,'Age Fix'!A:A,0))=FALSE,F84,VLOOKUP(A84,'Age Fix'!A:C,3,FALSE))</f>
        <v>18</v>
      </c>
    </row>
    <row r="85" spans="1:38" x14ac:dyDescent="0.2">
      <c r="A85" t="s">
        <v>514</v>
      </c>
      <c r="B85" t="s">
        <v>1748</v>
      </c>
      <c r="C85" t="s">
        <v>49</v>
      </c>
      <c r="D85" t="s">
        <v>1745</v>
      </c>
      <c r="E85" t="s">
        <v>42</v>
      </c>
      <c r="F85" s="2">
        <v>18</v>
      </c>
      <c r="G85">
        <v>19</v>
      </c>
      <c r="H85" s="1">
        <v>6.98</v>
      </c>
      <c r="I85" s="1">
        <v>132.71</v>
      </c>
      <c r="J85">
        <v>3</v>
      </c>
      <c r="K85">
        <v>4</v>
      </c>
      <c r="L85" s="1">
        <v>1.3563408936779444</v>
      </c>
      <c r="M85" s="1">
        <v>1.8084545249039259</v>
      </c>
      <c r="N85">
        <v>13</v>
      </c>
      <c r="O85" s="1">
        <v>5.8774772059377582</v>
      </c>
      <c r="P85">
        <v>3</v>
      </c>
      <c r="Q85">
        <v>1</v>
      </c>
      <c r="R85">
        <v>9</v>
      </c>
      <c r="S85" s="1">
        <v>23.076923076923077</v>
      </c>
      <c r="T85" s="1">
        <v>7.6923076923076925</v>
      </c>
      <c r="U85" s="1">
        <v>69.230769230769226</v>
      </c>
      <c r="V85">
        <v>0</v>
      </c>
      <c r="W85" s="1">
        <v>0</v>
      </c>
      <c r="X85">
        <v>0</v>
      </c>
      <c r="Y85" s="1">
        <v>0</v>
      </c>
      <c r="Z85">
        <v>0</v>
      </c>
      <c r="AA85">
        <v>0</v>
      </c>
      <c r="AB85">
        <v>0</v>
      </c>
      <c r="AC85" s="1">
        <v>1.3857799588534963</v>
      </c>
      <c r="AD85" s="1">
        <v>0.62653000927744529</v>
      </c>
      <c r="AE85" s="1">
        <v>0</v>
      </c>
      <c r="AF85" s="1">
        <v>10.659845837334586</v>
      </c>
      <c r="AG85">
        <v>13.37</v>
      </c>
      <c r="AH85">
        <v>13.24</v>
      </c>
      <c r="AI85">
        <v>60.02</v>
      </c>
      <c r="AJ85">
        <v>43.44</v>
      </c>
      <c r="AK85" t="e">
        <f>VLOOKUP(A85,'NHL Affiliations (from scraper)'!B:C,2,FALSE)</f>
        <v>#N/A</v>
      </c>
      <c r="AL85">
        <f>IF(ISNUMBER(MATCH(A85,'Age Fix'!A:A,0))=FALSE,F85,VLOOKUP(A85,'Age Fix'!A:C,3,FALSE))</f>
        <v>18</v>
      </c>
    </row>
    <row r="86" spans="1:38" x14ac:dyDescent="0.2">
      <c r="A86" t="s">
        <v>200</v>
      </c>
      <c r="B86" t="s">
        <v>1748</v>
      </c>
      <c r="C86" t="s">
        <v>102</v>
      </c>
      <c r="D86" t="s">
        <v>102</v>
      </c>
      <c r="E86" t="s">
        <v>1746</v>
      </c>
      <c r="F86" s="2">
        <v>19</v>
      </c>
      <c r="G86">
        <v>65</v>
      </c>
      <c r="H86" s="1">
        <v>17.3</v>
      </c>
      <c r="I86" s="1">
        <v>1124.51</v>
      </c>
      <c r="J86">
        <v>70</v>
      </c>
      <c r="K86">
        <v>66</v>
      </c>
      <c r="L86" s="1">
        <v>3.734960115961619</v>
      </c>
      <c r="M86" s="1">
        <v>3.5215338236209552</v>
      </c>
      <c r="N86">
        <v>104</v>
      </c>
      <c r="O86" s="1">
        <v>5.5490836008572622</v>
      </c>
      <c r="P86">
        <v>3</v>
      </c>
      <c r="Q86">
        <v>3</v>
      </c>
      <c r="R86">
        <v>98</v>
      </c>
      <c r="S86" s="1">
        <v>2.8846153846153846</v>
      </c>
      <c r="T86" s="1">
        <v>2.8846153846153846</v>
      </c>
      <c r="U86" s="1">
        <v>94.230769230769226</v>
      </c>
      <c r="V86">
        <v>18</v>
      </c>
      <c r="W86" s="1">
        <v>0.96041831553298773</v>
      </c>
      <c r="X86">
        <v>8</v>
      </c>
      <c r="Y86" s="1">
        <v>0.42685258468132786</v>
      </c>
      <c r="Z86">
        <v>1</v>
      </c>
      <c r="AA86">
        <v>1</v>
      </c>
      <c r="AB86">
        <v>6</v>
      </c>
      <c r="AC86" s="1">
        <v>7.4294873088963165</v>
      </c>
      <c r="AD86" s="1">
        <v>0.39641198258243948</v>
      </c>
      <c r="AE86" s="1">
        <v>7.6923076923076925</v>
      </c>
      <c r="AF86" s="1">
        <v>7.1437377970156897</v>
      </c>
      <c r="AG86">
        <v>14.36</v>
      </c>
      <c r="AH86">
        <v>14.02</v>
      </c>
      <c r="AI86">
        <v>51.21</v>
      </c>
      <c r="AJ86">
        <v>50.95</v>
      </c>
      <c r="AK86" t="str">
        <f>VLOOKUP(A86,'NHL Affiliations (from scraper)'!B:C,2,FALSE)</f>
        <v>Arizona Coyotes</v>
      </c>
      <c r="AL86">
        <f>IF(ISNUMBER(MATCH(A86,'Age Fix'!A:A,0))=FALSE,F86,VLOOKUP(A86,'Age Fix'!A:C,3,FALSE))</f>
        <v>19</v>
      </c>
    </row>
    <row r="87" spans="1:38" x14ac:dyDescent="0.2">
      <c r="A87" t="s">
        <v>136</v>
      </c>
      <c r="B87" t="s">
        <v>1748</v>
      </c>
      <c r="C87" t="s">
        <v>41</v>
      </c>
      <c r="D87" t="s">
        <v>1745</v>
      </c>
      <c r="E87" t="s">
        <v>119</v>
      </c>
      <c r="F87" s="2">
        <v>17</v>
      </c>
      <c r="G87">
        <v>60</v>
      </c>
      <c r="H87" s="1">
        <v>15.94</v>
      </c>
      <c r="I87" s="1">
        <v>956.67</v>
      </c>
      <c r="J87">
        <v>48</v>
      </c>
      <c r="K87">
        <v>57</v>
      </c>
      <c r="L87" s="1">
        <v>3.0104424723258805</v>
      </c>
      <c r="M87" s="1">
        <v>3.5749004358869829</v>
      </c>
      <c r="N87">
        <v>74</v>
      </c>
      <c r="O87" s="1">
        <v>4.641098811502399</v>
      </c>
      <c r="P87">
        <v>18</v>
      </c>
      <c r="Q87">
        <v>19</v>
      </c>
      <c r="R87">
        <v>37</v>
      </c>
      <c r="S87" s="1">
        <v>24.324324324324326</v>
      </c>
      <c r="T87" s="1">
        <v>25.675675675675674</v>
      </c>
      <c r="U87" s="1">
        <v>50</v>
      </c>
      <c r="V87">
        <v>24</v>
      </c>
      <c r="W87" s="1">
        <v>1.5052212361629402</v>
      </c>
      <c r="X87">
        <v>9</v>
      </c>
      <c r="Y87" s="1">
        <v>0.56445796356110256</v>
      </c>
      <c r="Z87">
        <v>4</v>
      </c>
      <c r="AA87">
        <v>3</v>
      </c>
      <c r="AB87">
        <v>2</v>
      </c>
      <c r="AC87" s="1">
        <v>9.3462561164085933</v>
      </c>
      <c r="AD87" s="1">
        <v>0.58617429937649934</v>
      </c>
      <c r="AE87" s="1">
        <v>12.162162162162163</v>
      </c>
      <c r="AF87" s="1">
        <v>12.630075832984586</v>
      </c>
      <c r="AG87">
        <v>15.6</v>
      </c>
      <c r="AH87">
        <v>14.08</v>
      </c>
      <c r="AI87">
        <v>43.26</v>
      </c>
      <c r="AJ87">
        <v>52</v>
      </c>
      <c r="AK87" t="e">
        <f>VLOOKUP(A87,'NHL Affiliations (from scraper)'!B:C,2,FALSE)</f>
        <v>#N/A</v>
      </c>
      <c r="AL87">
        <f>IF(ISNUMBER(MATCH(A87,'Age Fix'!A:A,0))=FALSE,F87,VLOOKUP(A87,'Age Fix'!A:C,3,FALSE))</f>
        <v>17</v>
      </c>
    </row>
    <row r="88" spans="1:38" x14ac:dyDescent="0.2">
      <c r="A88" t="s">
        <v>487</v>
      </c>
      <c r="B88" t="s">
        <v>1748</v>
      </c>
      <c r="C88" t="s">
        <v>41</v>
      </c>
      <c r="D88" t="s">
        <v>1745</v>
      </c>
      <c r="E88" t="s">
        <v>65</v>
      </c>
      <c r="F88" s="2">
        <v>16</v>
      </c>
      <c r="G88">
        <v>11</v>
      </c>
      <c r="H88" s="1">
        <v>9.65</v>
      </c>
      <c r="I88" s="1">
        <v>106.17</v>
      </c>
      <c r="J88">
        <v>5</v>
      </c>
      <c r="K88">
        <v>2</v>
      </c>
      <c r="L88" s="1">
        <v>2.825656965244419</v>
      </c>
      <c r="M88" s="1">
        <v>1.1302627860977676</v>
      </c>
      <c r="N88">
        <v>13</v>
      </c>
      <c r="O88" s="1">
        <v>7.3467081096354905</v>
      </c>
      <c r="P88">
        <v>1</v>
      </c>
      <c r="Q88">
        <v>0</v>
      </c>
      <c r="R88">
        <v>12</v>
      </c>
      <c r="S88" s="1">
        <v>7.6923076923076925</v>
      </c>
      <c r="T88" s="1">
        <v>0</v>
      </c>
      <c r="U88" s="1">
        <v>92.307692307692307</v>
      </c>
      <c r="V88">
        <v>3</v>
      </c>
      <c r="W88" s="1">
        <v>1.6953941791466516</v>
      </c>
      <c r="X88">
        <v>1</v>
      </c>
      <c r="Y88" s="1">
        <v>0.56513139304888382</v>
      </c>
      <c r="Z88">
        <v>1</v>
      </c>
      <c r="AA88">
        <v>0</v>
      </c>
      <c r="AB88">
        <v>0</v>
      </c>
      <c r="AC88" s="1">
        <v>0.98559943071891609</v>
      </c>
      <c r="AD88" s="1">
        <v>0.55699317927036796</v>
      </c>
      <c r="AE88" s="1">
        <v>7.6923076923076925</v>
      </c>
      <c r="AF88" s="1">
        <v>7.5815340824531994</v>
      </c>
      <c r="AG88">
        <v>12.76</v>
      </c>
      <c r="AH88">
        <v>13.61</v>
      </c>
      <c r="AI88">
        <v>46.88</v>
      </c>
      <c r="AJ88">
        <v>44.99</v>
      </c>
      <c r="AK88" t="e">
        <f>VLOOKUP(A88,'NHL Affiliations (from scraper)'!B:C,2,FALSE)</f>
        <v>#N/A</v>
      </c>
      <c r="AL88">
        <f>IF(ISNUMBER(MATCH(A88,'Age Fix'!A:A,0))=FALSE,F88,VLOOKUP(A88,'Age Fix'!A:C,3,FALSE))</f>
        <v>16</v>
      </c>
    </row>
    <row r="89" spans="1:38" x14ac:dyDescent="0.2">
      <c r="A89" t="s">
        <v>438</v>
      </c>
      <c r="B89" t="s">
        <v>1748</v>
      </c>
      <c r="C89" t="s">
        <v>49</v>
      </c>
      <c r="D89" t="s">
        <v>1745</v>
      </c>
      <c r="E89" t="s">
        <v>75</v>
      </c>
      <c r="F89" s="2">
        <v>18</v>
      </c>
      <c r="G89">
        <v>42</v>
      </c>
      <c r="H89" s="1">
        <v>8.2899999999999991</v>
      </c>
      <c r="I89" s="1">
        <v>348.06</v>
      </c>
      <c r="J89">
        <v>6</v>
      </c>
      <c r="K89">
        <v>16</v>
      </c>
      <c r="L89" s="1">
        <v>1.034304430270643</v>
      </c>
      <c r="M89" s="1">
        <v>2.7581451473883813</v>
      </c>
      <c r="N89">
        <v>31</v>
      </c>
      <c r="O89" s="1">
        <v>5.3439062230649883</v>
      </c>
      <c r="P89">
        <v>7</v>
      </c>
      <c r="Q89">
        <v>7</v>
      </c>
      <c r="R89">
        <v>17</v>
      </c>
      <c r="S89" s="1">
        <v>22.58064516129032</v>
      </c>
      <c r="T89" s="1">
        <v>22.58064516129032</v>
      </c>
      <c r="U89" s="1">
        <v>54.838709677419352</v>
      </c>
      <c r="V89">
        <v>3</v>
      </c>
      <c r="W89" s="1">
        <v>0.5171522151353215</v>
      </c>
      <c r="X89">
        <v>3</v>
      </c>
      <c r="Y89" s="1">
        <v>0.5171522151353215</v>
      </c>
      <c r="Z89">
        <v>2</v>
      </c>
      <c r="AA89">
        <v>1</v>
      </c>
      <c r="AB89">
        <v>0</v>
      </c>
      <c r="AC89" s="1">
        <v>3.7388562835265553</v>
      </c>
      <c r="AD89" s="1">
        <v>0.64451926969945783</v>
      </c>
      <c r="AE89" s="1">
        <v>9.67741935483871</v>
      </c>
      <c r="AF89" s="1">
        <v>12.060826721053406</v>
      </c>
      <c r="AG89">
        <v>13.13</v>
      </c>
      <c r="AH89">
        <v>13.45</v>
      </c>
      <c r="AI89">
        <v>45.25</v>
      </c>
      <c r="AJ89">
        <v>52.18</v>
      </c>
      <c r="AK89" t="e">
        <f>VLOOKUP(A89,'NHL Affiliations (from scraper)'!B:C,2,FALSE)</f>
        <v>#N/A</v>
      </c>
      <c r="AL89">
        <f>IF(ISNUMBER(MATCH(A89,'Age Fix'!A:A,0))=FALSE,F89,VLOOKUP(A89,'Age Fix'!A:C,3,FALSE))</f>
        <v>18</v>
      </c>
    </row>
    <row r="90" spans="1:38" x14ac:dyDescent="0.2">
      <c r="A90" t="s">
        <v>383</v>
      </c>
      <c r="B90" t="s">
        <v>1748</v>
      </c>
      <c r="C90" t="s">
        <v>49</v>
      </c>
      <c r="D90" t="s">
        <v>1745</v>
      </c>
      <c r="E90" t="s">
        <v>47</v>
      </c>
      <c r="F90" s="2">
        <v>17</v>
      </c>
      <c r="G90">
        <v>16</v>
      </c>
      <c r="H90" s="1">
        <v>8.31</v>
      </c>
      <c r="I90" s="1">
        <v>132.94999999999999</v>
      </c>
      <c r="J90">
        <v>4</v>
      </c>
      <c r="K90">
        <v>7</v>
      </c>
      <c r="L90" s="1">
        <v>1.805189921022941</v>
      </c>
      <c r="M90" s="1">
        <v>3.1590823617901469</v>
      </c>
      <c r="N90">
        <v>16</v>
      </c>
      <c r="O90" s="1">
        <v>7.2207596840917638</v>
      </c>
      <c r="P90">
        <v>2</v>
      </c>
      <c r="Q90">
        <v>3</v>
      </c>
      <c r="R90">
        <v>11</v>
      </c>
      <c r="S90" s="1">
        <v>12.5</v>
      </c>
      <c r="T90" s="1">
        <v>18.75</v>
      </c>
      <c r="U90" s="1">
        <v>68.75</v>
      </c>
      <c r="V90">
        <v>3</v>
      </c>
      <c r="W90" s="1">
        <v>1.3538924407672057</v>
      </c>
      <c r="X90">
        <v>2</v>
      </c>
      <c r="Y90" s="1">
        <v>0.90259496051147048</v>
      </c>
      <c r="Z90">
        <v>1</v>
      </c>
      <c r="AA90">
        <v>1</v>
      </c>
      <c r="AB90">
        <v>0</v>
      </c>
      <c r="AC90" s="1">
        <v>1.6261899673473357</v>
      </c>
      <c r="AD90" s="1">
        <v>0.73389543468100904</v>
      </c>
      <c r="AE90" s="1">
        <v>12.5</v>
      </c>
      <c r="AF90" s="1">
        <v>10.163687295920848</v>
      </c>
      <c r="AG90">
        <v>12.29</v>
      </c>
      <c r="AH90">
        <v>13.57</v>
      </c>
      <c r="AI90">
        <v>54.4</v>
      </c>
      <c r="AJ90">
        <v>51.61</v>
      </c>
      <c r="AK90" t="e">
        <f>VLOOKUP(A90,'NHL Affiliations (from scraper)'!B:C,2,FALSE)</f>
        <v>#N/A</v>
      </c>
      <c r="AL90">
        <f>IF(ISNUMBER(MATCH(A90,'Age Fix'!A:A,0))=FALSE,F90,VLOOKUP(A90,'Age Fix'!A:C,3,FALSE))</f>
        <v>17</v>
      </c>
    </row>
    <row r="91" spans="1:38" x14ac:dyDescent="0.2">
      <c r="A91" t="s">
        <v>556</v>
      </c>
      <c r="B91" t="s">
        <v>1748</v>
      </c>
      <c r="C91" t="s">
        <v>102</v>
      </c>
      <c r="D91" t="s">
        <v>102</v>
      </c>
      <c r="E91" t="s">
        <v>98</v>
      </c>
      <c r="F91" s="2">
        <v>16</v>
      </c>
      <c r="G91">
        <v>8</v>
      </c>
      <c r="H91" s="1">
        <v>10</v>
      </c>
      <c r="I91" s="1">
        <v>80.03</v>
      </c>
      <c r="J91">
        <v>4</v>
      </c>
      <c r="K91">
        <v>4</v>
      </c>
      <c r="L91" s="1">
        <v>2.9988754217168565</v>
      </c>
      <c r="M91" s="1">
        <v>2.9988754217168565</v>
      </c>
      <c r="N91">
        <v>8</v>
      </c>
      <c r="O91" s="1">
        <v>5.997750843433713</v>
      </c>
      <c r="P91">
        <v>0</v>
      </c>
      <c r="Q91">
        <v>1</v>
      </c>
      <c r="R91">
        <v>7</v>
      </c>
      <c r="S91" s="1">
        <v>0</v>
      </c>
      <c r="T91" s="1">
        <v>12.5</v>
      </c>
      <c r="U91" s="1">
        <v>87.5</v>
      </c>
      <c r="V91">
        <v>0</v>
      </c>
      <c r="W91" s="1">
        <v>0</v>
      </c>
      <c r="X91">
        <v>0</v>
      </c>
      <c r="Y91" s="1">
        <v>0</v>
      </c>
      <c r="Z91">
        <v>0</v>
      </c>
      <c r="AA91">
        <v>0</v>
      </c>
      <c r="AB91">
        <v>0</v>
      </c>
      <c r="AC91" s="1">
        <v>0.6130047196063777</v>
      </c>
      <c r="AD91" s="1">
        <v>0.45958119675599979</v>
      </c>
      <c r="AE91" s="1">
        <v>0</v>
      </c>
      <c r="AF91" s="1">
        <v>7.6625589950797215</v>
      </c>
      <c r="AG91">
        <v>13.19</v>
      </c>
      <c r="AH91">
        <v>12.32</v>
      </c>
      <c r="AI91">
        <v>42.26</v>
      </c>
      <c r="AJ91">
        <v>53.9</v>
      </c>
      <c r="AK91" t="e">
        <f>VLOOKUP(A91,'NHL Affiliations (from scraper)'!B:C,2,FALSE)</f>
        <v>#N/A</v>
      </c>
      <c r="AL91">
        <f>IF(ISNUMBER(MATCH(A91,'Age Fix'!A:A,0))=FALSE,F91,VLOOKUP(A91,'Age Fix'!A:C,3,FALSE))</f>
        <v>16</v>
      </c>
    </row>
    <row r="92" spans="1:38" x14ac:dyDescent="0.2">
      <c r="A92" t="s">
        <v>289</v>
      </c>
      <c r="B92" t="s">
        <v>1748</v>
      </c>
      <c r="C92" t="s">
        <v>41</v>
      </c>
      <c r="D92" t="s">
        <v>1745</v>
      </c>
      <c r="E92" t="s">
        <v>56</v>
      </c>
      <c r="F92" s="2">
        <v>18</v>
      </c>
      <c r="G92">
        <v>24</v>
      </c>
      <c r="H92" s="1">
        <v>12.24</v>
      </c>
      <c r="I92" s="1">
        <v>293.83999999999997</v>
      </c>
      <c r="J92">
        <v>10</v>
      </c>
      <c r="K92">
        <v>21</v>
      </c>
      <c r="L92" s="1">
        <v>2.0419275796351757</v>
      </c>
      <c r="M92" s="1">
        <v>4.288047917233869</v>
      </c>
      <c r="N92">
        <v>27</v>
      </c>
      <c r="O92" s="1">
        <v>5.513204465014975</v>
      </c>
      <c r="P92">
        <v>4</v>
      </c>
      <c r="Q92">
        <v>5</v>
      </c>
      <c r="R92">
        <v>18</v>
      </c>
      <c r="S92" s="1">
        <v>14.814814814814813</v>
      </c>
      <c r="T92" s="1">
        <v>18.518518518518519</v>
      </c>
      <c r="U92" s="1">
        <v>66.666666666666657</v>
      </c>
      <c r="V92">
        <v>6</v>
      </c>
      <c r="W92" s="1">
        <v>1.2251565477811055</v>
      </c>
      <c r="X92">
        <v>4</v>
      </c>
      <c r="Y92" s="1">
        <v>0.8167710318540703</v>
      </c>
      <c r="Z92">
        <v>0</v>
      </c>
      <c r="AA92">
        <v>1</v>
      </c>
      <c r="AB92">
        <v>3</v>
      </c>
      <c r="AC92" s="1">
        <v>2.8320831315214963</v>
      </c>
      <c r="AD92" s="1">
        <v>0.57829086540732988</v>
      </c>
      <c r="AE92" s="1">
        <v>14.814814814814813</v>
      </c>
      <c r="AF92" s="1">
        <v>10.489196783412948</v>
      </c>
      <c r="AG92">
        <v>13.84</v>
      </c>
      <c r="AH92">
        <v>13.55</v>
      </c>
      <c r="AI92">
        <v>43.34</v>
      </c>
      <c r="AJ92">
        <v>51.16</v>
      </c>
      <c r="AK92" t="e">
        <f>VLOOKUP(A92,'NHL Affiliations (from scraper)'!B:C,2,FALSE)</f>
        <v>#N/A</v>
      </c>
      <c r="AL92">
        <f>IF(ISNUMBER(MATCH(A92,'Age Fix'!A:A,0))=FALSE,F92,VLOOKUP(A92,'Age Fix'!A:C,3,FALSE))</f>
        <v>18</v>
      </c>
    </row>
    <row r="93" spans="1:38" x14ac:dyDescent="0.2">
      <c r="A93" t="s">
        <v>359</v>
      </c>
      <c r="B93" t="s">
        <v>1748</v>
      </c>
      <c r="C93" t="s">
        <v>102</v>
      </c>
      <c r="D93" t="s">
        <v>102</v>
      </c>
      <c r="E93" t="s">
        <v>107</v>
      </c>
      <c r="F93" s="2">
        <v>18</v>
      </c>
      <c r="G93">
        <v>57</v>
      </c>
      <c r="H93" s="1">
        <v>16.14</v>
      </c>
      <c r="I93" s="1">
        <v>919.74</v>
      </c>
      <c r="J93">
        <v>47</v>
      </c>
      <c r="K93">
        <v>56</v>
      </c>
      <c r="L93" s="1">
        <v>3.0660838932741861</v>
      </c>
      <c r="M93" s="1">
        <v>3.6532063409224347</v>
      </c>
      <c r="N93">
        <v>59</v>
      </c>
      <c r="O93" s="1">
        <v>3.8489138234718507</v>
      </c>
      <c r="P93">
        <v>0</v>
      </c>
      <c r="Q93">
        <v>4</v>
      </c>
      <c r="R93">
        <v>55</v>
      </c>
      <c r="S93" s="1">
        <v>0</v>
      </c>
      <c r="T93" s="1">
        <v>6.7796610169491522</v>
      </c>
      <c r="U93" s="1">
        <v>93.220338983050837</v>
      </c>
      <c r="V93">
        <v>9</v>
      </c>
      <c r="W93" s="1">
        <v>0.5871224476482485</v>
      </c>
      <c r="X93">
        <v>5</v>
      </c>
      <c r="Y93" s="1">
        <v>0.32617913758236022</v>
      </c>
      <c r="Z93">
        <v>0</v>
      </c>
      <c r="AA93">
        <v>1</v>
      </c>
      <c r="AB93">
        <v>4</v>
      </c>
      <c r="AC93" s="1">
        <v>4.1863901263243344</v>
      </c>
      <c r="AD93" s="1">
        <v>0.27310262419755593</v>
      </c>
      <c r="AE93" s="1">
        <v>8.4745762711864394</v>
      </c>
      <c r="AF93" s="1">
        <v>7.0955764852954823</v>
      </c>
      <c r="AG93">
        <v>14.34</v>
      </c>
      <c r="AH93">
        <v>14.11</v>
      </c>
      <c r="AI93">
        <v>47.65</v>
      </c>
      <c r="AJ93">
        <v>51.65</v>
      </c>
      <c r="AK93">
        <f>VLOOKUP(A93,'NHL Affiliations (from scraper)'!B:C,2,FALSE)</f>
        <v>2018</v>
      </c>
      <c r="AL93">
        <f>IF(ISNUMBER(MATCH(A93,'Age Fix'!A:A,0))=FALSE,F93,VLOOKUP(A93,'Age Fix'!A:C,3,FALSE))</f>
        <v>17</v>
      </c>
    </row>
    <row r="94" spans="1:38" x14ac:dyDescent="0.2">
      <c r="A94" t="s">
        <v>123</v>
      </c>
      <c r="B94" t="s">
        <v>1748</v>
      </c>
      <c r="C94" t="s">
        <v>41</v>
      </c>
      <c r="D94" t="s">
        <v>1745</v>
      </c>
      <c r="E94" t="s">
        <v>119</v>
      </c>
      <c r="F94" s="2">
        <v>19</v>
      </c>
      <c r="G94">
        <v>68</v>
      </c>
      <c r="H94" s="1">
        <v>13.6</v>
      </c>
      <c r="I94" s="1">
        <v>925.11</v>
      </c>
      <c r="J94">
        <v>40</v>
      </c>
      <c r="K94">
        <v>54</v>
      </c>
      <c r="L94" s="1">
        <v>2.594286084898012</v>
      </c>
      <c r="M94" s="1">
        <v>3.5022862146123162</v>
      </c>
      <c r="N94">
        <v>91</v>
      </c>
      <c r="O94" s="1">
        <v>5.9020008431429778</v>
      </c>
      <c r="P94">
        <v>27</v>
      </c>
      <c r="Q94">
        <v>17</v>
      </c>
      <c r="R94">
        <v>47</v>
      </c>
      <c r="S94" s="1">
        <v>29.670329670329672</v>
      </c>
      <c r="T94" s="1">
        <v>18.681318681318682</v>
      </c>
      <c r="U94" s="1">
        <v>51.648351648351657</v>
      </c>
      <c r="V94">
        <v>26</v>
      </c>
      <c r="W94" s="1">
        <v>1.6862859551837079</v>
      </c>
      <c r="X94">
        <v>20</v>
      </c>
      <c r="Y94" s="1">
        <v>1.297143042449006</v>
      </c>
      <c r="Z94">
        <v>11</v>
      </c>
      <c r="AA94">
        <v>2</v>
      </c>
      <c r="AB94">
        <v>7</v>
      </c>
      <c r="AC94" s="1">
        <v>11.59481989353641</v>
      </c>
      <c r="AD94" s="1">
        <v>0.75200699766750401</v>
      </c>
      <c r="AE94" s="1">
        <v>21.978021978021978</v>
      </c>
      <c r="AF94" s="1">
        <v>12.74156032256748</v>
      </c>
      <c r="AG94">
        <v>14.31</v>
      </c>
      <c r="AH94">
        <v>14.08</v>
      </c>
      <c r="AI94">
        <v>44.5</v>
      </c>
      <c r="AJ94">
        <v>52.44</v>
      </c>
      <c r="AK94" t="e">
        <f>VLOOKUP(A94,'NHL Affiliations (from scraper)'!B:C,2,FALSE)</f>
        <v>#N/A</v>
      </c>
      <c r="AL94">
        <f>IF(ISNUMBER(MATCH(A94,'Age Fix'!A:A,0))=FALSE,F94,VLOOKUP(A94,'Age Fix'!A:C,3,FALSE))</f>
        <v>19</v>
      </c>
    </row>
    <row r="95" spans="1:38" x14ac:dyDescent="0.2">
      <c r="A95" t="s">
        <v>1639</v>
      </c>
      <c r="B95" t="s">
        <v>1748</v>
      </c>
      <c r="C95" t="s">
        <v>41</v>
      </c>
      <c r="D95" t="s">
        <v>1745</v>
      </c>
      <c r="E95" t="s">
        <v>114</v>
      </c>
      <c r="F95" s="2">
        <v>19</v>
      </c>
      <c r="G95">
        <v>25</v>
      </c>
      <c r="H95" s="1">
        <v>12.42</v>
      </c>
      <c r="I95" s="1">
        <v>310.62</v>
      </c>
      <c r="J95">
        <v>16</v>
      </c>
      <c r="K95">
        <v>13</v>
      </c>
      <c r="L95" s="1">
        <v>3.0905930075333208</v>
      </c>
      <c r="M95" s="1">
        <v>2.5111068186208225</v>
      </c>
      <c r="N95">
        <v>18</v>
      </c>
      <c r="O95" s="1">
        <v>3.4769171334749851</v>
      </c>
      <c r="P95">
        <v>2</v>
      </c>
      <c r="Q95">
        <v>6</v>
      </c>
      <c r="R95">
        <v>10</v>
      </c>
      <c r="S95" s="1">
        <v>11.111111111111111</v>
      </c>
      <c r="T95" s="1">
        <v>33.333333333333329</v>
      </c>
      <c r="U95" s="1">
        <v>55.555555555555557</v>
      </c>
      <c r="V95">
        <v>5</v>
      </c>
      <c r="W95" s="1">
        <v>0.96581031485416258</v>
      </c>
      <c r="X95">
        <v>1</v>
      </c>
      <c r="Y95" s="1">
        <v>0.19316206297083255</v>
      </c>
      <c r="Z95">
        <v>0</v>
      </c>
      <c r="AA95">
        <v>0</v>
      </c>
      <c r="AB95">
        <v>1</v>
      </c>
      <c r="AC95" s="1">
        <v>2.0520127389896494</v>
      </c>
      <c r="AD95" s="1">
        <v>0.3963710139056692</v>
      </c>
      <c r="AE95" s="1">
        <v>5.5555555555555554</v>
      </c>
      <c r="AF95" s="1">
        <v>11.400070772164719</v>
      </c>
      <c r="AG95">
        <v>13.39</v>
      </c>
      <c r="AH95">
        <v>13.48</v>
      </c>
      <c r="AI95">
        <v>52.98</v>
      </c>
      <c r="AJ95">
        <v>47.79</v>
      </c>
      <c r="AK95">
        <f>VLOOKUP(A95,'NHL Affiliations (from scraper)'!B:C,2,FALSE)</f>
        <v>2018</v>
      </c>
      <c r="AL95">
        <f>IF(ISNUMBER(MATCH(A95,'Age Fix'!A:A,0))=FALSE,F95,VLOOKUP(A95,'Age Fix'!A:C,3,FALSE))</f>
        <v>19</v>
      </c>
    </row>
    <row r="96" spans="1:38" x14ac:dyDescent="0.2">
      <c r="A96" t="s">
        <v>488</v>
      </c>
      <c r="B96" t="s">
        <v>1748</v>
      </c>
      <c r="C96" t="s">
        <v>46</v>
      </c>
      <c r="D96" t="s">
        <v>1745</v>
      </c>
      <c r="E96" t="s">
        <v>98</v>
      </c>
      <c r="F96" s="2">
        <v>17</v>
      </c>
      <c r="G96">
        <v>55</v>
      </c>
      <c r="H96" s="1">
        <v>7.59</v>
      </c>
      <c r="I96" s="1">
        <v>417.56</v>
      </c>
      <c r="J96">
        <v>6</v>
      </c>
      <c r="K96">
        <v>20</v>
      </c>
      <c r="L96" s="1">
        <v>0.86215154708305386</v>
      </c>
      <c r="M96" s="1">
        <v>2.8738384902768463</v>
      </c>
      <c r="N96">
        <v>23</v>
      </c>
      <c r="O96" s="1">
        <v>3.3049142638183735</v>
      </c>
      <c r="P96">
        <v>7</v>
      </c>
      <c r="Q96">
        <v>4</v>
      </c>
      <c r="R96">
        <v>12</v>
      </c>
      <c r="S96" s="1">
        <v>30.434782608695656</v>
      </c>
      <c r="T96" s="1">
        <v>17.391304347826086</v>
      </c>
      <c r="U96" s="1">
        <v>52.173913043478258</v>
      </c>
      <c r="V96">
        <v>2</v>
      </c>
      <c r="W96" s="1">
        <v>0.28738384902768466</v>
      </c>
      <c r="X96">
        <v>0</v>
      </c>
      <c r="Y96" s="1">
        <v>0</v>
      </c>
      <c r="Z96">
        <v>0</v>
      </c>
      <c r="AA96">
        <v>0</v>
      </c>
      <c r="AB96">
        <v>0</v>
      </c>
      <c r="AC96" s="1">
        <v>2.9276176790178363</v>
      </c>
      <c r="AD96" s="1">
        <v>0.42067501853882122</v>
      </c>
      <c r="AE96" s="1">
        <v>0</v>
      </c>
      <c r="AF96" s="1">
        <v>12.728772517468853</v>
      </c>
      <c r="AG96">
        <v>13.16</v>
      </c>
      <c r="AH96">
        <v>13.41</v>
      </c>
      <c r="AI96">
        <v>42.56</v>
      </c>
      <c r="AJ96">
        <v>50.2</v>
      </c>
      <c r="AK96" t="e">
        <f>VLOOKUP(A96,'NHL Affiliations (from scraper)'!B:C,2,FALSE)</f>
        <v>#N/A</v>
      </c>
      <c r="AL96">
        <f>IF(ISNUMBER(MATCH(A96,'Age Fix'!A:A,0))=FALSE,F96,VLOOKUP(A96,'Age Fix'!A:C,3,FALSE))</f>
        <v>17</v>
      </c>
    </row>
    <row r="97" spans="1:38" x14ac:dyDescent="0.2">
      <c r="A97" t="s">
        <v>434</v>
      </c>
      <c r="B97" t="s">
        <v>1748</v>
      </c>
      <c r="C97" t="s">
        <v>46</v>
      </c>
      <c r="D97" t="s">
        <v>1745</v>
      </c>
      <c r="E97" t="s">
        <v>56</v>
      </c>
      <c r="F97" s="2">
        <v>18</v>
      </c>
      <c r="G97">
        <v>56</v>
      </c>
      <c r="H97" s="1">
        <v>11.35</v>
      </c>
      <c r="I97" s="1">
        <v>635.33000000000004</v>
      </c>
      <c r="J97">
        <v>25</v>
      </c>
      <c r="K97">
        <v>34</v>
      </c>
      <c r="L97" s="1">
        <v>2.3609777595895043</v>
      </c>
      <c r="M97" s="1">
        <v>3.210929753041726</v>
      </c>
      <c r="N97">
        <v>59</v>
      </c>
      <c r="O97" s="1">
        <v>5.5719075126312303</v>
      </c>
      <c r="P97">
        <v>15</v>
      </c>
      <c r="Q97">
        <v>6</v>
      </c>
      <c r="R97">
        <v>38</v>
      </c>
      <c r="S97" s="1">
        <v>25.423728813559322</v>
      </c>
      <c r="T97" s="1">
        <v>10.16949152542373</v>
      </c>
      <c r="U97" s="1">
        <v>64.406779661016941</v>
      </c>
      <c r="V97">
        <v>13</v>
      </c>
      <c r="W97" s="1">
        <v>1.2277084349865424</v>
      </c>
      <c r="X97">
        <v>9</v>
      </c>
      <c r="Y97" s="1">
        <v>0.84995199345222172</v>
      </c>
      <c r="Z97">
        <v>4</v>
      </c>
      <c r="AA97">
        <v>1</v>
      </c>
      <c r="AB97">
        <v>4</v>
      </c>
      <c r="AC97" s="1">
        <v>6.6426009038522462</v>
      </c>
      <c r="AD97" s="1">
        <v>0.62732131999297169</v>
      </c>
      <c r="AE97" s="1">
        <v>15.254237288135593</v>
      </c>
      <c r="AF97" s="1">
        <v>11.25864559974957</v>
      </c>
      <c r="AG97">
        <v>13.48</v>
      </c>
      <c r="AH97">
        <v>13.3</v>
      </c>
      <c r="AI97">
        <v>43.55</v>
      </c>
      <c r="AJ97">
        <v>50.11</v>
      </c>
      <c r="AK97" t="e">
        <f>VLOOKUP(A97,'NHL Affiliations (from scraper)'!B:C,2,FALSE)</f>
        <v>#N/A</v>
      </c>
      <c r="AL97">
        <f>IF(ISNUMBER(MATCH(A97,'Age Fix'!A:A,0))=FALSE,F97,VLOOKUP(A97,'Age Fix'!A:C,3,FALSE))</f>
        <v>18</v>
      </c>
    </row>
    <row r="98" spans="1:38" x14ac:dyDescent="0.2">
      <c r="A98" t="s">
        <v>507</v>
      </c>
      <c r="B98" t="s">
        <v>1748</v>
      </c>
      <c r="C98" t="s">
        <v>41</v>
      </c>
      <c r="D98" t="s">
        <v>1745</v>
      </c>
      <c r="E98" t="s">
        <v>391</v>
      </c>
      <c r="F98" s="2">
        <v>19</v>
      </c>
      <c r="G98">
        <v>2</v>
      </c>
      <c r="H98" s="1">
        <v>18.3</v>
      </c>
      <c r="I98" s="1">
        <v>36.590000000000003</v>
      </c>
      <c r="J98">
        <v>4</v>
      </c>
      <c r="K98">
        <v>0</v>
      </c>
      <c r="L98" s="1">
        <v>6.5591691719048919</v>
      </c>
      <c r="M98" s="1">
        <v>0</v>
      </c>
      <c r="N98">
        <v>1</v>
      </c>
      <c r="O98" s="1">
        <v>1.639792292976223</v>
      </c>
      <c r="P98">
        <v>0</v>
      </c>
      <c r="Q98">
        <v>0</v>
      </c>
      <c r="R98">
        <v>1</v>
      </c>
      <c r="S98" s="1">
        <v>0</v>
      </c>
      <c r="T98" s="1">
        <v>0</v>
      </c>
      <c r="U98" s="1">
        <v>100</v>
      </c>
      <c r="V98">
        <v>0</v>
      </c>
      <c r="W98" s="1">
        <v>0</v>
      </c>
      <c r="X98">
        <v>0</v>
      </c>
      <c r="Y98" s="1">
        <v>0</v>
      </c>
      <c r="Z98">
        <v>0</v>
      </c>
      <c r="AA98">
        <v>0</v>
      </c>
      <c r="AB98">
        <v>0</v>
      </c>
      <c r="AC98" s="1">
        <v>6.4235972144400869E-2</v>
      </c>
      <c r="AD98" s="1">
        <v>0.10533365205422389</v>
      </c>
      <c r="AE98" s="1">
        <v>0</v>
      </c>
      <c r="AF98" s="1">
        <v>6.423597214440087</v>
      </c>
      <c r="AG98">
        <v>17.04</v>
      </c>
      <c r="AH98">
        <v>14.91</v>
      </c>
      <c r="AI98">
        <v>100</v>
      </c>
      <c r="AJ98">
        <v>46.5</v>
      </c>
      <c r="AK98" t="e">
        <f>VLOOKUP(A98,'NHL Affiliations (from scraper)'!B:C,2,FALSE)</f>
        <v>#N/A</v>
      </c>
      <c r="AL98">
        <f>IF(ISNUMBER(MATCH(A98,'Age Fix'!A:A,0))=FALSE,F98,VLOOKUP(A98,'Age Fix'!A:C,3,FALSE))</f>
        <v>19</v>
      </c>
    </row>
    <row r="99" spans="1:38" x14ac:dyDescent="0.2">
      <c r="A99" t="s">
        <v>187</v>
      </c>
      <c r="B99" t="s">
        <v>1748</v>
      </c>
      <c r="C99" t="s">
        <v>46</v>
      </c>
      <c r="D99" t="s">
        <v>1745</v>
      </c>
      <c r="E99" t="s">
        <v>82</v>
      </c>
      <c r="F99" s="2">
        <v>19</v>
      </c>
      <c r="G99">
        <v>57</v>
      </c>
      <c r="H99" s="1">
        <v>11.96</v>
      </c>
      <c r="I99" s="1">
        <v>681.84</v>
      </c>
      <c r="J99">
        <v>32</v>
      </c>
      <c r="K99">
        <v>39</v>
      </c>
      <c r="L99" s="1">
        <v>2.8159098908834914</v>
      </c>
      <c r="M99" s="1">
        <v>3.4318901795142551</v>
      </c>
      <c r="N99">
        <v>70</v>
      </c>
      <c r="O99" s="1">
        <v>6.1598028863076379</v>
      </c>
      <c r="P99">
        <v>9</v>
      </c>
      <c r="Q99">
        <v>10</v>
      </c>
      <c r="R99">
        <v>51</v>
      </c>
      <c r="S99" s="1">
        <v>12.857142857142856</v>
      </c>
      <c r="T99" s="1">
        <v>14.285714285714285</v>
      </c>
      <c r="U99" s="1">
        <v>72.857142857142847</v>
      </c>
      <c r="V99">
        <v>13</v>
      </c>
      <c r="W99" s="1">
        <v>1.1439633931714184</v>
      </c>
      <c r="X99">
        <v>3</v>
      </c>
      <c r="Y99" s="1">
        <v>0.26399155227032733</v>
      </c>
      <c r="Z99">
        <v>1</v>
      </c>
      <c r="AA99">
        <v>0</v>
      </c>
      <c r="AB99">
        <v>2</v>
      </c>
      <c r="AC99" s="1">
        <v>6.8424736101951105</v>
      </c>
      <c r="AD99" s="1">
        <v>0.60211840990805265</v>
      </c>
      <c r="AE99" s="1">
        <v>4.2857142857142856</v>
      </c>
      <c r="AF99" s="1">
        <v>9.7749623002787285</v>
      </c>
      <c r="AG99">
        <v>14.09</v>
      </c>
      <c r="AH99">
        <v>13.74</v>
      </c>
      <c r="AI99">
        <v>52.87</v>
      </c>
      <c r="AJ99">
        <v>50.43</v>
      </c>
      <c r="AK99" t="e">
        <f>VLOOKUP(A99,'NHL Affiliations (from scraper)'!B:C,2,FALSE)</f>
        <v>#N/A</v>
      </c>
      <c r="AL99">
        <f>IF(ISNUMBER(MATCH(A99,'Age Fix'!A:A,0))=FALSE,F99,VLOOKUP(A99,'Age Fix'!A:C,3,FALSE))</f>
        <v>19</v>
      </c>
    </row>
    <row r="100" spans="1:38" x14ac:dyDescent="0.2">
      <c r="A100" t="s">
        <v>540</v>
      </c>
      <c r="B100" t="s">
        <v>1748</v>
      </c>
      <c r="C100" t="s">
        <v>102</v>
      </c>
      <c r="D100" t="s">
        <v>102</v>
      </c>
      <c r="E100" t="s">
        <v>65</v>
      </c>
      <c r="F100" s="2">
        <v>17</v>
      </c>
      <c r="G100">
        <v>12</v>
      </c>
      <c r="H100" s="1">
        <v>9.84</v>
      </c>
      <c r="I100" s="1">
        <v>118.02</v>
      </c>
      <c r="J100">
        <v>5</v>
      </c>
      <c r="K100">
        <v>4</v>
      </c>
      <c r="L100" s="1">
        <v>2.5419420437214031</v>
      </c>
      <c r="M100" s="1">
        <v>2.0335536349771224</v>
      </c>
      <c r="N100">
        <v>9</v>
      </c>
      <c r="O100" s="1">
        <v>4.5754956786985259</v>
      </c>
      <c r="P100">
        <v>1</v>
      </c>
      <c r="Q100">
        <v>0</v>
      </c>
      <c r="R100">
        <v>8</v>
      </c>
      <c r="S100" s="1">
        <v>11.111111111111111</v>
      </c>
      <c r="T100" s="1">
        <v>0</v>
      </c>
      <c r="U100" s="1">
        <v>88.888888888888886</v>
      </c>
      <c r="V100">
        <v>0</v>
      </c>
      <c r="W100" s="1">
        <v>0</v>
      </c>
      <c r="X100">
        <v>0</v>
      </c>
      <c r="Y100" s="1">
        <v>0</v>
      </c>
      <c r="Z100">
        <v>0</v>
      </c>
      <c r="AA100">
        <v>0</v>
      </c>
      <c r="AB100">
        <v>0</v>
      </c>
      <c r="AC100" s="1">
        <v>0.72865554214131256</v>
      </c>
      <c r="AD100" s="1">
        <v>0.37044003159192301</v>
      </c>
      <c r="AE100" s="1">
        <v>0</v>
      </c>
      <c r="AF100" s="1">
        <v>8.0961726904590279</v>
      </c>
      <c r="AG100">
        <v>12.88</v>
      </c>
      <c r="AH100">
        <v>13.15</v>
      </c>
      <c r="AI100">
        <v>48.94</v>
      </c>
      <c r="AJ100">
        <v>52.43</v>
      </c>
      <c r="AK100" t="e">
        <f>VLOOKUP(A100,'NHL Affiliations (from scraper)'!B:C,2,FALSE)</f>
        <v>#N/A</v>
      </c>
      <c r="AL100">
        <f>IF(ISNUMBER(MATCH(A100,'Age Fix'!A:A,0))=FALSE,F100,VLOOKUP(A100,'Age Fix'!A:C,3,FALSE))</f>
        <v>17</v>
      </c>
    </row>
    <row r="101" spans="1:38" x14ac:dyDescent="0.2">
      <c r="A101" t="s">
        <v>413</v>
      </c>
      <c r="B101" t="s">
        <v>1748</v>
      </c>
      <c r="C101" t="s">
        <v>49</v>
      </c>
      <c r="D101" t="s">
        <v>1745</v>
      </c>
      <c r="E101" t="s">
        <v>114</v>
      </c>
      <c r="F101" s="2">
        <v>17</v>
      </c>
      <c r="G101">
        <v>66</v>
      </c>
      <c r="H101" s="1">
        <v>10.95</v>
      </c>
      <c r="I101" s="1">
        <v>722.98</v>
      </c>
      <c r="J101">
        <v>27</v>
      </c>
      <c r="K101">
        <v>31</v>
      </c>
      <c r="L101" s="1">
        <v>2.2407258845334583</v>
      </c>
      <c r="M101" s="1">
        <v>2.5726852748347118</v>
      </c>
      <c r="N101">
        <v>60</v>
      </c>
      <c r="O101" s="1">
        <v>4.9793908545187975</v>
      </c>
      <c r="P101">
        <v>16</v>
      </c>
      <c r="Q101">
        <v>11</v>
      </c>
      <c r="R101">
        <v>33</v>
      </c>
      <c r="S101" s="1">
        <v>26.666666666666668</v>
      </c>
      <c r="T101" s="1">
        <v>18.333333333333332</v>
      </c>
      <c r="U101" s="1">
        <v>55.000000000000007</v>
      </c>
      <c r="V101">
        <v>11</v>
      </c>
      <c r="W101" s="1">
        <v>0.91288832332844616</v>
      </c>
      <c r="X101">
        <v>4</v>
      </c>
      <c r="Y101" s="1">
        <v>0.33195939030125315</v>
      </c>
      <c r="Z101">
        <v>2</v>
      </c>
      <c r="AA101">
        <v>0</v>
      </c>
      <c r="AB101">
        <v>2</v>
      </c>
      <c r="AC101" s="1">
        <v>7.3529533810942063</v>
      </c>
      <c r="AD101" s="1">
        <v>0.61022048032539256</v>
      </c>
      <c r="AE101" s="1">
        <v>6.666666666666667</v>
      </c>
      <c r="AF101" s="1">
        <v>12.254922301823676</v>
      </c>
      <c r="AG101">
        <v>13.93</v>
      </c>
      <c r="AH101">
        <v>13.96</v>
      </c>
      <c r="AI101">
        <v>51.91</v>
      </c>
      <c r="AJ101">
        <v>51.14</v>
      </c>
      <c r="AK101" t="e">
        <f>VLOOKUP(A101,'NHL Affiliations (from scraper)'!B:C,2,FALSE)</f>
        <v>#N/A</v>
      </c>
      <c r="AL101">
        <f>IF(ISNUMBER(MATCH(A101,'Age Fix'!A:A,0))=FALSE,F101,VLOOKUP(A101,'Age Fix'!A:C,3,FALSE))</f>
        <v>17</v>
      </c>
    </row>
    <row r="102" spans="1:38" x14ac:dyDescent="0.2">
      <c r="A102" t="s">
        <v>206</v>
      </c>
      <c r="B102" t="s">
        <v>1748</v>
      </c>
      <c r="C102" t="s">
        <v>49</v>
      </c>
      <c r="D102" t="s">
        <v>1745</v>
      </c>
      <c r="E102" t="s">
        <v>56</v>
      </c>
      <c r="F102" s="2">
        <v>19</v>
      </c>
      <c r="G102">
        <v>56</v>
      </c>
      <c r="H102" s="1">
        <v>12.75</v>
      </c>
      <c r="I102" s="1">
        <v>714.21</v>
      </c>
      <c r="J102">
        <v>34</v>
      </c>
      <c r="K102">
        <v>38</v>
      </c>
      <c r="L102" s="1">
        <v>2.8563027680934181</v>
      </c>
      <c r="M102" s="1">
        <v>3.1923383878691141</v>
      </c>
      <c r="N102">
        <v>91</v>
      </c>
      <c r="O102" s="1">
        <v>7.6448103498970887</v>
      </c>
      <c r="P102">
        <v>16</v>
      </c>
      <c r="Q102">
        <v>13</v>
      </c>
      <c r="R102">
        <v>62</v>
      </c>
      <c r="S102" s="1">
        <v>17.582417582417584</v>
      </c>
      <c r="T102" s="1">
        <v>14.285714285714285</v>
      </c>
      <c r="U102" s="1">
        <v>68.131868131868131</v>
      </c>
      <c r="V102">
        <v>16</v>
      </c>
      <c r="W102" s="1">
        <v>1.3441424791027849</v>
      </c>
      <c r="X102">
        <v>8</v>
      </c>
      <c r="Y102" s="1">
        <v>0.67207123955139247</v>
      </c>
      <c r="Z102">
        <v>3</v>
      </c>
      <c r="AA102">
        <v>2</v>
      </c>
      <c r="AB102">
        <v>3</v>
      </c>
      <c r="AC102" s="1">
        <v>9.5425024024729748</v>
      </c>
      <c r="AD102" s="1">
        <v>0.80165517725651902</v>
      </c>
      <c r="AE102" s="1">
        <v>8.791208791208792</v>
      </c>
      <c r="AF102" s="1">
        <v>10.486266376343927</v>
      </c>
      <c r="AG102">
        <v>14.27</v>
      </c>
      <c r="AH102">
        <v>13.6</v>
      </c>
      <c r="AI102">
        <v>45.72</v>
      </c>
      <c r="AJ102">
        <v>50.88</v>
      </c>
      <c r="AK102" t="e">
        <f>VLOOKUP(A102,'NHL Affiliations (from scraper)'!B:C,2,FALSE)</f>
        <v>#N/A</v>
      </c>
      <c r="AL102">
        <f>IF(ISNUMBER(MATCH(A102,'Age Fix'!A:A,0))=FALSE,F102,VLOOKUP(A102,'Age Fix'!A:C,3,FALSE))</f>
        <v>19</v>
      </c>
    </row>
    <row r="103" spans="1:38" x14ac:dyDescent="0.2">
      <c r="A103" t="s">
        <v>410</v>
      </c>
      <c r="B103" t="s">
        <v>1748</v>
      </c>
      <c r="C103" t="s">
        <v>102</v>
      </c>
      <c r="D103" t="s">
        <v>102</v>
      </c>
      <c r="E103" t="s">
        <v>52</v>
      </c>
      <c r="F103" s="2">
        <v>18</v>
      </c>
      <c r="G103">
        <v>63</v>
      </c>
      <c r="H103" s="1">
        <v>10.69</v>
      </c>
      <c r="I103" s="1">
        <v>673.21</v>
      </c>
      <c r="J103">
        <v>38</v>
      </c>
      <c r="K103">
        <v>29</v>
      </c>
      <c r="L103" s="1">
        <v>3.3867589607997504</v>
      </c>
      <c r="M103" s="1">
        <v>2.5846318385050728</v>
      </c>
      <c r="N103">
        <v>49</v>
      </c>
      <c r="O103" s="1">
        <v>4.3671365547154668</v>
      </c>
      <c r="P103">
        <v>0</v>
      </c>
      <c r="Q103">
        <v>0</v>
      </c>
      <c r="R103">
        <v>49</v>
      </c>
      <c r="S103" s="1">
        <v>0</v>
      </c>
      <c r="T103" s="1">
        <v>0</v>
      </c>
      <c r="U103" s="1">
        <v>100</v>
      </c>
      <c r="V103">
        <v>5</v>
      </c>
      <c r="W103" s="1">
        <v>0.44562617905259871</v>
      </c>
      <c r="X103">
        <v>2</v>
      </c>
      <c r="Y103" s="1">
        <v>0.17825047162103946</v>
      </c>
      <c r="Z103">
        <v>0</v>
      </c>
      <c r="AA103">
        <v>0</v>
      </c>
      <c r="AB103">
        <v>2</v>
      </c>
      <c r="AC103" s="1">
        <v>3.1475626350756425</v>
      </c>
      <c r="AD103" s="1">
        <v>0.28052726207949752</v>
      </c>
      <c r="AE103" s="1">
        <v>4.0816326530612246</v>
      </c>
      <c r="AF103" s="1">
        <v>6.423597214440087</v>
      </c>
      <c r="AG103">
        <v>12.2</v>
      </c>
      <c r="AH103">
        <v>13.82</v>
      </c>
      <c r="AI103">
        <v>56.95</v>
      </c>
      <c r="AJ103">
        <v>47.57</v>
      </c>
      <c r="AK103" t="e">
        <f>VLOOKUP(A103,'NHL Affiliations (from scraper)'!B:C,2,FALSE)</f>
        <v>#N/A</v>
      </c>
      <c r="AL103">
        <f>IF(ISNUMBER(MATCH(A103,'Age Fix'!A:A,0))=FALSE,F103,VLOOKUP(A103,'Age Fix'!A:C,3,FALSE))</f>
        <v>18</v>
      </c>
    </row>
    <row r="104" spans="1:38" x14ac:dyDescent="0.2">
      <c r="A104" t="s">
        <v>284</v>
      </c>
      <c r="B104" t="s">
        <v>1748</v>
      </c>
      <c r="C104" t="s">
        <v>41</v>
      </c>
      <c r="D104" t="s">
        <v>1745</v>
      </c>
      <c r="E104" t="s">
        <v>98</v>
      </c>
      <c r="F104" s="2">
        <v>19</v>
      </c>
      <c r="G104">
        <v>61</v>
      </c>
      <c r="H104" s="1">
        <v>13.52</v>
      </c>
      <c r="I104" s="1">
        <v>824.72</v>
      </c>
      <c r="J104">
        <v>30</v>
      </c>
      <c r="K104">
        <v>55</v>
      </c>
      <c r="L104" s="1">
        <v>2.1825589290910856</v>
      </c>
      <c r="M104" s="1">
        <v>4.0013580366669901</v>
      </c>
      <c r="N104">
        <v>109</v>
      </c>
      <c r="O104" s="1">
        <v>7.9299641090309443</v>
      </c>
      <c r="P104">
        <v>12</v>
      </c>
      <c r="Q104">
        <v>21</v>
      </c>
      <c r="R104">
        <v>76</v>
      </c>
      <c r="S104" s="1">
        <v>11.009174311926607</v>
      </c>
      <c r="T104" s="1">
        <v>19.26605504587156</v>
      </c>
      <c r="U104" s="1">
        <v>69.724770642201833</v>
      </c>
      <c r="V104">
        <v>15</v>
      </c>
      <c r="W104" s="1">
        <v>1.0912794645455428</v>
      </c>
      <c r="X104">
        <v>8</v>
      </c>
      <c r="Y104" s="1">
        <v>0.58201571442428945</v>
      </c>
      <c r="Z104">
        <v>2</v>
      </c>
      <c r="AA104">
        <v>1</v>
      </c>
      <c r="AB104">
        <v>5</v>
      </c>
      <c r="AC104" s="1">
        <v>10.889558269314737</v>
      </c>
      <c r="AD104" s="1">
        <v>0.79223675448501818</v>
      </c>
      <c r="AE104" s="1">
        <v>7.3394495412844041</v>
      </c>
      <c r="AF104" s="1">
        <v>9.9904204305639794</v>
      </c>
      <c r="AG104">
        <v>13.62</v>
      </c>
      <c r="AH104">
        <v>14.03</v>
      </c>
      <c r="AI104">
        <v>44.48</v>
      </c>
      <c r="AJ104">
        <v>50.65</v>
      </c>
      <c r="AK104" t="str">
        <f>VLOOKUP(A104,'NHL Affiliations (from scraper)'!B:C,2,FALSE)</f>
        <v>Tampa Bay Lightning</v>
      </c>
      <c r="AL104">
        <f>IF(ISNUMBER(MATCH(A104,'Age Fix'!A:A,0))=FALSE,F104,VLOOKUP(A104,'Age Fix'!A:C,3,FALSE))</f>
        <v>19</v>
      </c>
    </row>
    <row r="105" spans="1:38" x14ac:dyDescent="0.2">
      <c r="A105" t="s">
        <v>76</v>
      </c>
      <c r="B105" t="s">
        <v>1748</v>
      </c>
      <c r="C105" t="s">
        <v>41</v>
      </c>
      <c r="D105" t="s">
        <v>1745</v>
      </c>
      <c r="E105" t="s">
        <v>1746</v>
      </c>
      <c r="F105" s="2">
        <v>19</v>
      </c>
      <c r="G105">
        <v>65</v>
      </c>
      <c r="H105" s="1">
        <v>17.14</v>
      </c>
      <c r="I105" s="1">
        <v>1113.8699999999999</v>
      </c>
      <c r="J105">
        <v>72</v>
      </c>
      <c r="K105">
        <v>41</v>
      </c>
      <c r="L105" s="1">
        <v>3.8783700072719443</v>
      </c>
      <c r="M105" s="1">
        <v>2.2085162541409682</v>
      </c>
      <c r="N105">
        <v>147</v>
      </c>
      <c r="O105" s="1">
        <v>7.9183387648468866</v>
      </c>
      <c r="P105">
        <v>29</v>
      </c>
      <c r="Q105">
        <v>28</v>
      </c>
      <c r="R105">
        <v>90</v>
      </c>
      <c r="S105" s="1">
        <v>19.727891156462583</v>
      </c>
      <c r="T105" s="1">
        <v>19.047619047619047</v>
      </c>
      <c r="U105" s="1">
        <v>61.224489795918366</v>
      </c>
      <c r="V105">
        <v>38</v>
      </c>
      <c r="W105" s="1">
        <v>2.0469175038379706</v>
      </c>
      <c r="X105">
        <v>16</v>
      </c>
      <c r="Y105" s="1">
        <v>0.86186000161598753</v>
      </c>
      <c r="Z105">
        <v>4</v>
      </c>
      <c r="AA105">
        <v>5</v>
      </c>
      <c r="AB105">
        <v>7</v>
      </c>
      <c r="AC105" s="1">
        <v>16.583384286269144</v>
      </c>
      <c r="AD105" s="1">
        <v>0.89328472548515425</v>
      </c>
      <c r="AE105" s="1">
        <v>10.884353741496598</v>
      </c>
      <c r="AF105" s="1">
        <v>11.281213800183092</v>
      </c>
      <c r="AG105">
        <v>16.16</v>
      </c>
      <c r="AH105">
        <v>14.24</v>
      </c>
      <c r="AI105">
        <v>55.82</v>
      </c>
      <c r="AJ105">
        <v>49.65</v>
      </c>
      <c r="AK105" t="str">
        <f>VLOOKUP(A105,'NHL Affiliations (from scraper)'!B:C,2,FALSE)</f>
        <v>Buffalo Sabres</v>
      </c>
      <c r="AL105">
        <f>IF(ISNUMBER(MATCH(A105,'Age Fix'!A:A,0))=FALSE,F105,VLOOKUP(A105,'Age Fix'!A:C,3,FALSE))</f>
        <v>19</v>
      </c>
    </row>
    <row r="106" spans="1:38" x14ac:dyDescent="0.2">
      <c r="A106" t="s">
        <v>316</v>
      </c>
      <c r="B106" t="s">
        <v>1748</v>
      </c>
      <c r="C106" t="s">
        <v>41</v>
      </c>
      <c r="D106" t="s">
        <v>1745</v>
      </c>
      <c r="E106" t="s">
        <v>1746</v>
      </c>
      <c r="F106" s="2">
        <v>17</v>
      </c>
      <c r="G106">
        <v>63</v>
      </c>
      <c r="H106" s="1">
        <v>11.57</v>
      </c>
      <c r="I106" s="1">
        <v>729.17</v>
      </c>
      <c r="J106">
        <v>30</v>
      </c>
      <c r="K106">
        <v>33</v>
      </c>
      <c r="L106" s="1">
        <v>2.4685601437250573</v>
      </c>
      <c r="M106" s="1">
        <v>2.7154161580975633</v>
      </c>
      <c r="N106">
        <v>69</v>
      </c>
      <c r="O106" s="1">
        <v>5.6776883305676318</v>
      </c>
      <c r="P106">
        <v>11</v>
      </c>
      <c r="Q106">
        <v>19</v>
      </c>
      <c r="R106">
        <v>39</v>
      </c>
      <c r="S106" s="1">
        <v>15.942028985507244</v>
      </c>
      <c r="T106" s="1">
        <v>27.536231884057973</v>
      </c>
      <c r="U106" s="1">
        <v>56.521739130434781</v>
      </c>
      <c r="V106">
        <v>16</v>
      </c>
      <c r="W106" s="1">
        <v>1.3165654099866972</v>
      </c>
      <c r="X106">
        <v>9</v>
      </c>
      <c r="Y106" s="1">
        <v>0.74056804311751723</v>
      </c>
      <c r="Z106">
        <v>5</v>
      </c>
      <c r="AA106">
        <v>3</v>
      </c>
      <c r="AB106">
        <v>1</v>
      </c>
      <c r="AC106" s="1">
        <v>7.9713537057946562</v>
      </c>
      <c r="AD106" s="1">
        <v>0.65592553498865758</v>
      </c>
      <c r="AE106" s="1">
        <v>13.043478260869565</v>
      </c>
      <c r="AF106" s="1">
        <v>11.552686530137183</v>
      </c>
      <c r="AG106">
        <v>13.39</v>
      </c>
      <c r="AH106">
        <v>13.58</v>
      </c>
      <c r="AI106">
        <v>52.44</v>
      </c>
      <c r="AJ106">
        <v>48.97</v>
      </c>
      <c r="AK106" t="e">
        <f>VLOOKUP(A106,'NHL Affiliations (from scraper)'!B:C,2,FALSE)</f>
        <v>#N/A</v>
      </c>
      <c r="AL106">
        <f>IF(ISNUMBER(MATCH(A106,'Age Fix'!A:A,0))=FALSE,F106,VLOOKUP(A106,'Age Fix'!A:C,3,FALSE))</f>
        <v>17</v>
      </c>
    </row>
    <row r="107" spans="1:38" x14ac:dyDescent="0.2">
      <c r="A107" t="s">
        <v>444</v>
      </c>
      <c r="B107" t="s">
        <v>1748</v>
      </c>
      <c r="C107" t="s">
        <v>102</v>
      </c>
      <c r="D107" t="s">
        <v>102</v>
      </c>
      <c r="E107" t="s">
        <v>82</v>
      </c>
      <c r="F107" s="2">
        <v>19</v>
      </c>
      <c r="G107">
        <v>66</v>
      </c>
      <c r="H107" s="1">
        <v>11.48</v>
      </c>
      <c r="I107" s="1">
        <v>757.55</v>
      </c>
      <c r="J107">
        <v>37</v>
      </c>
      <c r="K107">
        <v>39</v>
      </c>
      <c r="L107" s="1">
        <v>2.9304996369876575</v>
      </c>
      <c r="M107" s="1">
        <v>3.0889050227707746</v>
      </c>
      <c r="N107">
        <v>55</v>
      </c>
      <c r="O107" s="1">
        <v>4.3561481090357077</v>
      </c>
      <c r="P107">
        <v>2</v>
      </c>
      <c r="Q107">
        <v>6</v>
      </c>
      <c r="R107">
        <v>47</v>
      </c>
      <c r="S107" s="1">
        <v>3.6363636363636362</v>
      </c>
      <c r="T107" s="1">
        <v>10.909090909090908</v>
      </c>
      <c r="U107" s="1">
        <v>85.454545454545453</v>
      </c>
      <c r="V107">
        <v>3</v>
      </c>
      <c r="W107" s="1">
        <v>0.23760807867467496</v>
      </c>
      <c r="X107">
        <v>1</v>
      </c>
      <c r="Y107" s="1">
        <v>7.9202692891558318E-2</v>
      </c>
      <c r="Z107">
        <v>0</v>
      </c>
      <c r="AA107">
        <v>0</v>
      </c>
      <c r="AB107">
        <v>1</v>
      </c>
      <c r="AC107" s="1">
        <v>4.4287437083324814</v>
      </c>
      <c r="AD107" s="1">
        <v>0.35076842782647866</v>
      </c>
      <c r="AE107" s="1">
        <v>1.8181818181818181</v>
      </c>
      <c r="AF107" s="1">
        <v>8.0522612878772417</v>
      </c>
      <c r="AG107">
        <v>13.69</v>
      </c>
      <c r="AH107">
        <v>13.65</v>
      </c>
      <c r="AI107">
        <v>52.46</v>
      </c>
      <c r="AJ107">
        <v>48.79</v>
      </c>
      <c r="AK107" t="e">
        <f>VLOOKUP(A107,'NHL Affiliations (from scraper)'!B:C,2,FALSE)</f>
        <v>#N/A</v>
      </c>
      <c r="AL107">
        <f>IF(ISNUMBER(MATCH(A107,'Age Fix'!A:A,0))=FALSE,F107,VLOOKUP(A107,'Age Fix'!A:C,3,FALSE))</f>
        <v>19</v>
      </c>
    </row>
    <row r="108" spans="1:38" x14ac:dyDescent="0.2">
      <c r="A108" t="s">
        <v>194</v>
      </c>
      <c r="B108" t="s">
        <v>1748</v>
      </c>
      <c r="C108" t="s">
        <v>102</v>
      </c>
      <c r="D108" t="s">
        <v>102</v>
      </c>
      <c r="E108" t="s">
        <v>78</v>
      </c>
      <c r="F108" s="2">
        <v>20</v>
      </c>
      <c r="G108">
        <v>68</v>
      </c>
      <c r="H108" s="1">
        <v>16.86</v>
      </c>
      <c r="I108" s="1">
        <v>1146.75</v>
      </c>
      <c r="J108">
        <v>53</v>
      </c>
      <c r="K108">
        <v>83</v>
      </c>
      <c r="L108" s="1">
        <v>2.7730542838456507</v>
      </c>
      <c r="M108" s="1">
        <v>4.3427076520601702</v>
      </c>
      <c r="N108">
        <v>96</v>
      </c>
      <c r="O108" s="1">
        <v>5.0228907782864622</v>
      </c>
      <c r="P108">
        <v>2</v>
      </c>
      <c r="Q108">
        <v>7</v>
      </c>
      <c r="R108">
        <v>87</v>
      </c>
      <c r="S108" s="1">
        <v>2.083333333333333</v>
      </c>
      <c r="T108" s="1">
        <v>7.291666666666667</v>
      </c>
      <c r="U108" s="1">
        <v>90.625</v>
      </c>
      <c r="V108">
        <v>13</v>
      </c>
      <c r="W108" s="1">
        <v>0.68018312622629173</v>
      </c>
      <c r="X108">
        <v>3</v>
      </c>
      <c r="Y108" s="1">
        <v>0.15696533682145195</v>
      </c>
      <c r="Z108">
        <v>0</v>
      </c>
      <c r="AA108">
        <v>2</v>
      </c>
      <c r="AB108">
        <v>1</v>
      </c>
      <c r="AC108" s="1">
        <v>7.1615355087040884</v>
      </c>
      <c r="AD108" s="1">
        <v>0.37470427776084181</v>
      </c>
      <c r="AE108" s="1">
        <v>3.125</v>
      </c>
      <c r="AF108" s="1">
        <v>7.4599328215667589</v>
      </c>
      <c r="AG108">
        <v>13.09</v>
      </c>
      <c r="AH108">
        <v>13.72</v>
      </c>
      <c r="AI108">
        <v>43.79</v>
      </c>
      <c r="AJ108">
        <v>51.29</v>
      </c>
      <c r="AK108" t="str">
        <f>VLOOKUP(A108,'NHL Affiliations (from scraper)'!B:C,2,FALSE)</f>
        <v>Vancouver Canucks</v>
      </c>
      <c r="AL108">
        <f>IF(ISNUMBER(MATCH(A108,'Age Fix'!A:A,0))=FALSE,F108,VLOOKUP(A108,'Age Fix'!A:C,3,FALSE))</f>
        <v>20</v>
      </c>
    </row>
    <row r="109" spans="1:38" x14ac:dyDescent="0.2">
      <c r="A109" t="s">
        <v>147</v>
      </c>
      <c r="B109" t="s">
        <v>1748</v>
      </c>
      <c r="C109" t="s">
        <v>46</v>
      </c>
      <c r="D109" t="s">
        <v>1745</v>
      </c>
      <c r="E109" t="s">
        <v>1746</v>
      </c>
      <c r="F109" s="2">
        <v>19</v>
      </c>
      <c r="G109">
        <v>66</v>
      </c>
      <c r="H109" s="1">
        <v>12.73</v>
      </c>
      <c r="I109" s="1">
        <v>840.18</v>
      </c>
      <c r="J109">
        <v>47</v>
      </c>
      <c r="K109">
        <v>39</v>
      </c>
      <c r="L109" s="1">
        <v>3.3564236235092482</v>
      </c>
      <c r="M109" s="1">
        <v>2.7851174748268228</v>
      </c>
      <c r="N109">
        <v>154</v>
      </c>
      <c r="O109" s="1">
        <v>10.997643362136687</v>
      </c>
      <c r="P109">
        <v>37</v>
      </c>
      <c r="Q109">
        <v>21</v>
      </c>
      <c r="R109">
        <v>96</v>
      </c>
      <c r="S109" s="1">
        <v>24.025974025974026</v>
      </c>
      <c r="T109" s="1">
        <v>13.636363636363635</v>
      </c>
      <c r="U109" s="1">
        <v>62.337662337662337</v>
      </c>
      <c r="V109">
        <v>29</v>
      </c>
      <c r="W109" s="1">
        <v>2.0709847889737913</v>
      </c>
      <c r="X109">
        <v>20</v>
      </c>
      <c r="Y109" s="1">
        <v>1.4282653717060632</v>
      </c>
      <c r="Z109">
        <v>10</v>
      </c>
      <c r="AA109">
        <v>4</v>
      </c>
      <c r="AB109">
        <v>6</v>
      </c>
      <c r="AC109" s="1">
        <v>17.543471836855396</v>
      </c>
      <c r="AD109" s="1">
        <v>1.252836666204056</v>
      </c>
      <c r="AE109" s="1">
        <v>12.987012987012985</v>
      </c>
      <c r="AF109" s="1">
        <v>11.391864829126879</v>
      </c>
      <c r="AG109">
        <v>15.33</v>
      </c>
      <c r="AH109">
        <v>14.23</v>
      </c>
      <c r="AI109">
        <v>51.32</v>
      </c>
      <c r="AJ109">
        <v>48.99</v>
      </c>
      <c r="AK109" t="e">
        <f>VLOOKUP(A109,'NHL Affiliations (from scraper)'!B:C,2,FALSE)</f>
        <v>#N/A</v>
      </c>
      <c r="AL109">
        <f>IF(ISNUMBER(MATCH(A109,'Age Fix'!A:A,0))=FALSE,F109,VLOOKUP(A109,'Age Fix'!A:C,3,FALSE))</f>
        <v>19</v>
      </c>
    </row>
    <row r="110" spans="1:38" x14ac:dyDescent="0.2">
      <c r="A110" t="s">
        <v>93</v>
      </c>
      <c r="B110" t="s">
        <v>1748</v>
      </c>
      <c r="C110" t="s">
        <v>46</v>
      </c>
      <c r="D110" t="s">
        <v>1745</v>
      </c>
      <c r="E110" t="s">
        <v>65</v>
      </c>
      <c r="F110" s="2">
        <v>18</v>
      </c>
      <c r="G110">
        <v>68</v>
      </c>
      <c r="H110" s="1">
        <v>12.22</v>
      </c>
      <c r="I110" s="1">
        <v>830.7</v>
      </c>
      <c r="J110">
        <v>34</v>
      </c>
      <c r="K110">
        <v>39</v>
      </c>
      <c r="L110" s="1">
        <v>2.4557602022390754</v>
      </c>
      <c r="M110" s="1">
        <v>2.816901408450704</v>
      </c>
      <c r="N110">
        <v>124</v>
      </c>
      <c r="O110" s="1">
        <v>8.9563019140483924</v>
      </c>
      <c r="P110">
        <v>19</v>
      </c>
      <c r="Q110">
        <v>15</v>
      </c>
      <c r="R110">
        <v>90</v>
      </c>
      <c r="S110" s="1">
        <v>15.32258064516129</v>
      </c>
      <c r="T110" s="1">
        <v>12.096774193548388</v>
      </c>
      <c r="U110" s="1">
        <v>72.58064516129032</v>
      </c>
      <c r="V110">
        <v>25</v>
      </c>
      <c r="W110" s="1">
        <v>1.8057060310581434</v>
      </c>
      <c r="X110">
        <v>19</v>
      </c>
      <c r="Y110" s="1">
        <v>1.3723365836041892</v>
      </c>
      <c r="Z110">
        <v>7</v>
      </c>
      <c r="AA110">
        <v>1</v>
      </c>
      <c r="AB110">
        <v>11</v>
      </c>
      <c r="AC110" s="1">
        <v>12.312118746665659</v>
      </c>
      <c r="AD110" s="1">
        <v>0.88928268303832847</v>
      </c>
      <c r="AE110" s="1">
        <v>15.32258064516129</v>
      </c>
      <c r="AF110" s="1">
        <v>9.9291280215045639</v>
      </c>
      <c r="AG110">
        <v>14.05</v>
      </c>
      <c r="AH110">
        <v>14.26</v>
      </c>
      <c r="AI110">
        <v>46.51</v>
      </c>
      <c r="AJ110">
        <v>51.38</v>
      </c>
      <c r="AK110" t="e">
        <f>VLOOKUP(A110,'NHL Affiliations (from scraper)'!B:C,2,FALSE)</f>
        <v>#N/A</v>
      </c>
      <c r="AL110">
        <f>IF(ISNUMBER(MATCH(A110,'Age Fix'!A:A,0))=FALSE,F110,VLOOKUP(A110,'Age Fix'!A:C,3,FALSE))</f>
        <v>18</v>
      </c>
    </row>
    <row r="111" spans="1:38" x14ac:dyDescent="0.2">
      <c r="A111" t="s">
        <v>467</v>
      </c>
      <c r="B111" t="s">
        <v>1748</v>
      </c>
      <c r="C111" t="s">
        <v>102</v>
      </c>
      <c r="D111" t="s">
        <v>102</v>
      </c>
      <c r="E111" t="s">
        <v>98</v>
      </c>
      <c r="F111" s="2">
        <v>18</v>
      </c>
      <c r="G111">
        <v>50</v>
      </c>
      <c r="H111" s="1">
        <v>13.92</v>
      </c>
      <c r="I111" s="1">
        <v>695.89</v>
      </c>
      <c r="J111">
        <v>32</v>
      </c>
      <c r="K111">
        <v>43</v>
      </c>
      <c r="L111" s="1">
        <v>2.7590567474744572</v>
      </c>
      <c r="M111" s="1">
        <v>3.7074825044188016</v>
      </c>
      <c r="N111">
        <v>58</v>
      </c>
      <c r="O111" s="1">
        <v>5.000790354797453</v>
      </c>
      <c r="P111">
        <v>1</v>
      </c>
      <c r="Q111">
        <v>1</v>
      </c>
      <c r="R111">
        <v>56</v>
      </c>
      <c r="S111" s="1">
        <v>1.7241379310344827</v>
      </c>
      <c r="T111" s="1">
        <v>1.7241379310344827</v>
      </c>
      <c r="U111" s="1">
        <v>96.551724137931032</v>
      </c>
      <c r="V111">
        <v>6</v>
      </c>
      <c r="W111" s="1">
        <v>0.51732314015146075</v>
      </c>
      <c r="X111">
        <v>3</v>
      </c>
      <c r="Y111" s="1">
        <v>0.25866157007573037</v>
      </c>
      <c r="Z111">
        <v>0</v>
      </c>
      <c r="AA111">
        <v>0</v>
      </c>
      <c r="AB111">
        <v>3</v>
      </c>
      <c r="AC111" s="1">
        <v>3.9753351196681259</v>
      </c>
      <c r="AD111" s="1">
        <v>0.34275547454351629</v>
      </c>
      <c r="AE111" s="1">
        <v>5.1724137931034484</v>
      </c>
      <c r="AF111" s="1">
        <v>6.8540260683933205</v>
      </c>
      <c r="AG111">
        <v>13.44</v>
      </c>
      <c r="AH111">
        <v>13.86</v>
      </c>
      <c r="AI111">
        <v>45.1</v>
      </c>
      <c r="AJ111">
        <v>49.94</v>
      </c>
      <c r="AK111" t="str">
        <f>VLOOKUP(A111,'NHL Affiliations (from scraper)'!B:C,2,FALSE)</f>
        <v>Detroit Red Wings</v>
      </c>
      <c r="AL111">
        <f>IF(ISNUMBER(MATCH(A111,'Age Fix'!A:A,0))=FALSE,F111,VLOOKUP(A111,'Age Fix'!A:C,3,FALSE))</f>
        <v>18</v>
      </c>
    </row>
    <row r="112" spans="1:38" x14ac:dyDescent="0.2">
      <c r="A112" t="s">
        <v>252</v>
      </c>
      <c r="B112" t="s">
        <v>1748</v>
      </c>
      <c r="C112" t="s">
        <v>46</v>
      </c>
      <c r="D112" t="s">
        <v>1745</v>
      </c>
      <c r="E112" t="s">
        <v>42</v>
      </c>
      <c r="F112" s="2">
        <v>16</v>
      </c>
      <c r="G112">
        <v>42</v>
      </c>
      <c r="H112" s="1">
        <v>11</v>
      </c>
      <c r="I112" s="1">
        <v>462.16</v>
      </c>
      <c r="J112">
        <v>24</v>
      </c>
      <c r="K112">
        <v>21</v>
      </c>
      <c r="L112" s="1">
        <v>3.1158040505452655</v>
      </c>
      <c r="M112" s="1">
        <v>2.726328544227107</v>
      </c>
      <c r="N112">
        <v>49</v>
      </c>
      <c r="O112" s="1">
        <v>6.3614332698632508</v>
      </c>
      <c r="P112">
        <v>13</v>
      </c>
      <c r="Q112">
        <v>6</v>
      </c>
      <c r="R112">
        <v>30</v>
      </c>
      <c r="S112" s="1">
        <v>26.530612244897959</v>
      </c>
      <c r="T112" s="1">
        <v>12.244897959183673</v>
      </c>
      <c r="U112" s="1">
        <v>61.224489795918366</v>
      </c>
      <c r="V112">
        <v>9</v>
      </c>
      <c r="W112" s="1">
        <v>1.1684265189544747</v>
      </c>
      <c r="X112">
        <v>5</v>
      </c>
      <c r="Y112" s="1">
        <v>0.64912584386359706</v>
      </c>
      <c r="Z112">
        <v>3</v>
      </c>
      <c r="AA112">
        <v>2</v>
      </c>
      <c r="AB112">
        <v>0</v>
      </c>
      <c r="AC112" s="1">
        <v>5.6991775967248284</v>
      </c>
      <c r="AD112" s="1">
        <v>0.73989669336050212</v>
      </c>
      <c r="AE112" s="1">
        <v>10.204081632653061</v>
      </c>
      <c r="AF112" s="1">
        <v>11.630974687193527</v>
      </c>
      <c r="AG112">
        <v>14.67</v>
      </c>
      <c r="AH112">
        <v>14.16</v>
      </c>
      <c r="AI112">
        <v>63.58</v>
      </c>
      <c r="AJ112">
        <v>47.33</v>
      </c>
      <c r="AK112" t="e">
        <f>VLOOKUP(A112,'NHL Affiliations (from scraper)'!B:C,2,FALSE)</f>
        <v>#N/A</v>
      </c>
      <c r="AL112">
        <f>IF(ISNUMBER(MATCH(A112,'Age Fix'!A:A,0))=FALSE,F112,VLOOKUP(A112,'Age Fix'!A:C,3,FALSE))</f>
        <v>16</v>
      </c>
    </row>
    <row r="113" spans="1:38" x14ac:dyDescent="0.2">
      <c r="A113" t="s">
        <v>113</v>
      </c>
      <c r="B113" t="s">
        <v>1748</v>
      </c>
      <c r="C113" t="s">
        <v>46</v>
      </c>
      <c r="D113" t="s">
        <v>1745</v>
      </c>
      <c r="E113" t="s">
        <v>114</v>
      </c>
      <c r="F113" s="2">
        <v>18</v>
      </c>
      <c r="G113">
        <v>68</v>
      </c>
      <c r="H113" s="1">
        <v>13.62</v>
      </c>
      <c r="I113" s="1">
        <v>926.3</v>
      </c>
      <c r="J113">
        <v>46</v>
      </c>
      <c r="K113">
        <v>42</v>
      </c>
      <c r="L113" s="1">
        <v>2.9795962431177805</v>
      </c>
      <c r="M113" s="1">
        <v>2.7205009176292778</v>
      </c>
      <c r="N113">
        <v>128</v>
      </c>
      <c r="O113" s="1">
        <v>8.2910504156320854</v>
      </c>
      <c r="P113">
        <v>29</v>
      </c>
      <c r="Q113">
        <v>20</v>
      </c>
      <c r="R113">
        <v>79</v>
      </c>
      <c r="S113" s="1">
        <v>22.65625</v>
      </c>
      <c r="T113" s="1">
        <v>15.625</v>
      </c>
      <c r="U113" s="1">
        <v>61.71875</v>
      </c>
      <c r="V113">
        <v>28</v>
      </c>
      <c r="W113" s="1">
        <v>1.8136672784195185</v>
      </c>
      <c r="X113">
        <v>15</v>
      </c>
      <c r="Y113" s="1">
        <v>0.97160747058188501</v>
      </c>
      <c r="Z113">
        <v>5</v>
      </c>
      <c r="AA113">
        <v>5</v>
      </c>
      <c r="AB113">
        <v>5</v>
      </c>
      <c r="AC113" s="1">
        <v>14.569965275916163</v>
      </c>
      <c r="AD113" s="1">
        <v>0.94375247387991978</v>
      </c>
      <c r="AE113" s="1">
        <v>11.71875</v>
      </c>
      <c r="AF113" s="1">
        <v>11.382785371809502</v>
      </c>
      <c r="AG113">
        <v>14.12</v>
      </c>
      <c r="AH113">
        <v>14.15</v>
      </c>
      <c r="AI113">
        <v>51.79</v>
      </c>
      <c r="AJ113">
        <v>49.45</v>
      </c>
      <c r="AK113">
        <f>VLOOKUP(A113,'NHL Affiliations (from scraper)'!B:C,2,FALSE)</f>
        <v>2018</v>
      </c>
      <c r="AL113">
        <f>IF(ISNUMBER(MATCH(A113,'Age Fix'!A:A,0))=FALSE,F113,VLOOKUP(A113,'Age Fix'!A:C,3,FALSE))</f>
        <v>18</v>
      </c>
    </row>
    <row r="114" spans="1:38" x14ac:dyDescent="0.2">
      <c r="A114" t="s">
        <v>475</v>
      </c>
      <c r="B114" t="s">
        <v>1748</v>
      </c>
      <c r="C114" t="s">
        <v>49</v>
      </c>
      <c r="D114" t="s">
        <v>1745</v>
      </c>
      <c r="E114" t="s">
        <v>80</v>
      </c>
      <c r="F114" s="2">
        <v>18</v>
      </c>
      <c r="G114">
        <v>23</v>
      </c>
      <c r="H114" s="1">
        <v>10.039999999999999</v>
      </c>
      <c r="I114" s="1">
        <v>230.82</v>
      </c>
      <c r="J114">
        <v>8</v>
      </c>
      <c r="K114">
        <v>10</v>
      </c>
      <c r="L114" s="1">
        <v>2.0795425006498567</v>
      </c>
      <c r="M114" s="1">
        <v>2.5994281258123215</v>
      </c>
      <c r="N114">
        <v>8</v>
      </c>
      <c r="O114" s="1">
        <v>2.0795425006498567</v>
      </c>
      <c r="P114">
        <v>2</v>
      </c>
      <c r="Q114">
        <v>0</v>
      </c>
      <c r="R114">
        <v>6</v>
      </c>
      <c r="S114" s="1">
        <v>25</v>
      </c>
      <c r="T114" s="1">
        <v>0</v>
      </c>
      <c r="U114" s="1">
        <v>75</v>
      </c>
      <c r="V114">
        <v>1</v>
      </c>
      <c r="W114" s="1">
        <v>0.25994281258123209</v>
      </c>
      <c r="X114">
        <v>0</v>
      </c>
      <c r="Y114" s="1">
        <v>0</v>
      </c>
      <c r="Z114">
        <v>0</v>
      </c>
      <c r="AA114">
        <v>0</v>
      </c>
      <c r="AB114">
        <v>0</v>
      </c>
      <c r="AC114" s="1">
        <v>0.81495136283861647</v>
      </c>
      <c r="AD114" s="1">
        <v>0.21184074937317818</v>
      </c>
      <c r="AE114" s="1">
        <v>0</v>
      </c>
      <c r="AF114" s="1">
        <v>10.186892035482705</v>
      </c>
      <c r="AG114">
        <v>12.61</v>
      </c>
      <c r="AH114">
        <v>13.32</v>
      </c>
      <c r="AI114">
        <v>48.8</v>
      </c>
      <c r="AJ114">
        <v>48.15</v>
      </c>
      <c r="AK114" t="e">
        <f>VLOOKUP(A114,'NHL Affiliations (from scraper)'!B:C,2,FALSE)</f>
        <v>#N/A</v>
      </c>
      <c r="AL114">
        <f>IF(ISNUMBER(MATCH(A114,'Age Fix'!A:A,0))=FALSE,F114,VLOOKUP(A114,'Age Fix'!A:C,3,FALSE))</f>
        <v>18</v>
      </c>
    </row>
    <row r="115" spans="1:38" x14ac:dyDescent="0.2">
      <c r="A115" t="s">
        <v>251</v>
      </c>
      <c r="B115" t="s">
        <v>1748</v>
      </c>
      <c r="C115" t="s">
        <v>46</v>
      </c>
      <c r="D115" t="s">
        <v>1745</v>
      </c>
      <c r="E115" t="s">
        <v>75</v>
      </c>
      <c r="F115" s="2">
        <v>16</v>
      </c>
      <c r="G115">
        <v>66</v>
      </c>
      <c r="H115" s="1">
        <v>9.4700000000000006</v>
      </c>
      <c r="I115" s="1">
        <v>624.80999999999995</v>
      </c>
      <c r="J115">
        <v>24</v>
      </c>
      <c r="K115">
        <v>26</v>
      </c>
      <c r="L115" s="1">
        <v>2.3047006289912133</v>
      </c>
      <c r="M115" s="1">
        <v>2.4967590147404812</v>
      </c>
      <c r="N115">
        <v>70</v>
      </c>
      <c r="O115" s="1">
        <v>6.7220435012243724</v>
      </c>
      <c r="P115">
        <v>7</v>
      </c>
      <c r="Q115">
        <v>13</v>
      </c>
      <c r="R115">
        <v>50</v>
      </c>
      <c r="S115" s="1">
        <v>10</v>
      </c>
      <c r="T115" s="1">
        <v>18.571428571428573</v>
      </c>
      <c r="U115" s="1">
        <v>71.428571428571431</v>
      </c>
      <c r="V115">
        <v>11</v>
      </c>
      <c r="W115" s="1">
        <v>1.0563211216209729</v>
      </c>
      <c r="X115">
        <v>6</v>
      </c>
      <c r="Y115" s="1">
        <v>0.57617515724780333</v>
      </c>
      <c r="Z115">
        <v>1</v>
      </c>
      <c r="AA115">
        <v>2</v>
      </c>
      <c r="AB115">
        <v>3</v>
      </c>
      <c r="AC115" s="1">
        <v>6.8387608518652137</v>
      </c>
      <c r="AD115" s="1">
        <v>0.65672068486726021</v>
      </c>
      <c r="AE115" s="1">
        <v>8.5714285714285712</v>
      </c>
      <c r="AF115" s="1">
        <v>9.7696583598074476</v>
      </c>
      <c r="AG115">
        <v>14.31</v>
      </c>
      <c r="AH115">
        <v>14.2</v>
      </c>
      <c r="AI115">
        <v>47.47</v>
      </c>
      <c r="AJ115">
        <v>50.21</v>
      </c>
      <c r="AK115" t="e">
        <f>VLOOKUP(A115,'NHL Affiliations (from scraper)'!B:C,2,FALSE)</f>
        <v>#N/A</v>
      </c>
      <c r="AL115">
        <f>IF(ISNUMBER(MATCH(A115,'Age Fix'!A:A,0))=FALSE,F115,VLOOKUP(A115,'Age Fix'!A:C,3,FALSE))</f>
        <v>16</v>
      </c>
    </row>
    <row r="116" spans="1:38" x14ac:dyDescent="0.2">
      <c r="A116" t="s">
        <v>263</v>
      </c>
      <c r="B116" t="s">
        <v>1748</v>
      </c>
      <c r="C116" t="s">
        <v>46</v>
      </c>
      <c r="D116" t="s">
        <v>1745</v>
      </c>
      <c r="E116" t="s">
        <v>54</v>
      </c>
      <c r="F116" s="2">
        <v>18</v>
      </c>
      <c r="G116">
        <v>58</v>
      </c>
      <c r="H116" s="1">
        <v>12.09</v>
      </c>
      <c r="I116" s="1">
        <v>701.39</v>
      </c>
      <c r="J116">
        <v>30</v>
      </c>
      <c r="K116">
        <v>31</v>
      </c>
      <c r="L116" s="1">
        <v>2.5663325681860307</v>
      </c>
      <c r="M116" s="1">
        <v>2.651876987125565</v>
      </c>
      <c r="N116">
        <v>56</v>
      </c>
      <c r="O116" s="1">
        <v>4.7904874606139245</v>
      </c>
      <c r="P116">
        <v>12</v>
      </c>
      <c r="Q116">
        <v>9</v>
      </c>
      <c r="R116">
        <v>35</v>
      </c>
      <c r="S116" s="1">
        <v>21.428571428571427</v>
      </c>
      <c r="T116" s="1">
        <v>16.071428571428573</v>
      </c>
      <c r="U116" s="1">
        <v>62.5</v>
      </c>
      <c r="V116">
        <v>18</v>
      </c>
      <c r="W116" s="1">
        <v>1.5397995409116183</v>
      </c>
      <c r="X116">
        <v>7</v>
      </c>
      <c r="Y116" s="1">
        <v>0.59881093257674056</v>
      </c>
      <c r="Z116">
        <v>2</v>
      </c>
      <c r="AA116">
        <v>2</v>
      </c>
      <c r="AB116">
        <v>3</v>
      </c>
      <c r="AC116" s="1">
        <v>6.2956484362474416</v>
      </c>
      <c r="AD116" s="1">
        <v>0.53855758732637549</v>
      </c>
      <c r="AE116" s="1">
        <v>12.5</v>
      </c>
      <c r="AF116" s="1">
        <v>11.24222935044186</v>
      </c>
      <c r="AG116">
        <v>14.25</v>
      </c>
      <c r="AH116">
        <v>14.04</v>
      </c>
      <c r="AI116">
        <v>51.9</v>
      </c>
      <c r="AJ116">
        <v>49.41</v>
      </c>
      <c r="AK116" t="e">
        <f>VLOOKUP(A116,'NHL Affiliations (from scraper)'!B:C,2,FALSE)</f>
        <v>#N/A</v>
      </c>
      <c r="AL116">
        <f>IF(ISNUMBER(MATCH(A116,'Age Fix'!A:A,0))=FALSE,F116,VLOOKUP(A116,'Age Fix'!A:C,3,FALSE))</f>
        <v>18</v>
      </c>
    </row>
    <row r="117" spans="1:38" x14ac:dyDescent="0.2">
      <c r="A117" t="s">
        <v>526</v>
      </c>
      <c r="B117" t="s">
        <v>1748</v>
      </c>
      <c r="C117" t="s">
        <v>102</v>
      </c>
      <c r="D117" t="s">
        <v>102</v>
      </c>
      <c r="E117" t="s">
        <v>58</v>
      </c>
      <c r="F117" s="2">
        <v>18</v>
      </c>
      <c r="G117">
        <v>1</v>
      </c>
      <c r="H117" s="1">
        <v>11.45</v>
      </c>
      <c r="I117" s="1">
        <v>11.45</v>
      </c>
      <c r="J117">
        <v>0</v>
      </c>
      <c r="K117">
        <v>1</v>
      </c>
      <c r="L117" s="1">
        <v>0</v>
      </c>
      <c r="M117" s="1">
        <v>5.2401746724890836</v>
      </c>
      <c r="N117">
        <v>0</v>
      </c>
      <c r="O117" s="1">
        <v>0</v>
      </c>
      <c r="P117">
        <v>0</v>
      </c>
      <c r="Q117">
        <v>0</v>
      </c>
      <c r="R117">
        <v>0</v>
      </c>
      <c r="S117" s="1" t="e">
        <v>#DIV/0!</v>
      </c>
      <c r="T117" s="1" t="e">
        <v>#DIV/0!</v>
      </c>
      <c r="U117" s="1" t="e">
        <v>#DIV/0!</v>
      </c>
      <c r="V117">
        <v>0</v>
      </c>
      <c r="W117" s="1">
        <v>0</v>
      </c>
      <c r="X117">
        <v>0</v>
      </c>
      <c r="Y117" s="1">
        <v>0</v>
      </c>
      <c r="Z117">
        <v>0</v>
      </c>
      <c r="AA117">
        <v>0</v>
      </c>
      <c r="AB117">
        <v>0</v>
      </c>
      <c r="AC117" s="1">
        <v>0</v>
      </c>
      <c r="AD117" s="1">
        <v>0</v>
      </c>
      <c r="AE117" s="1" t="e">
        <v>#DIV/0!</v>
      </c>
      <c r="AF117" s="1" t="e">
        <v>#DIV/0!</v>
      </c>
      <c r="AG117">
        <v>15.96</v>
      </c>
      <c r="AH117">
        <v>14.28</v>
      </c>
      <c r="AI117">
        <v>53.83</v>
      </c>
      <c r="AJ117">
        <v>61.12</v>
      </c>
      <c r="AK117" t="e">
        <f>VLOOKUP(A117,'NHL Affiliations (from scraper)'!B:C,2,FALSE)</f>
        <v>#N/A</v>
      </c>
      <c r="AL117">
        <f>IF(ISNUMBER(MATCH(A117,'Age Fix'!A:A,0))=FALSE,F117,VLOOKUP(A117,'Age Fix'!A:C,3,FALSE))</f>
        <v>18</v>
      </c>
    </row>
    <row r="118" spans="1:38" x14ac:dyDescent="0.2">
      <c r="A118" t="s">
        <v>372</v>
      </c>
      <c r="B118" t="s">
        <v>1748</v>
      </c>
      <c r="C118" t="s">
        <v>102</v>
      </c>
      <c r="D118" t="s">
        <v>102</v>
      </c>
      <c r="E118" t="s">
        <v>47</v>
      </c>
      <c r="F118" s="2">
        <v>16</v>
      </c>
      <c r="G118">
        <v>39</v>
      </c>
      <c r="H118" s="1">
        <v>11.25</v>
      </c>
      <c r="I118" s="1">
        <v>438.6</v>
      </c>
      <c r="J118">
        <v>27</v>
      </c>
      <c r="K118">
        <v>21</v>
      </c>
      <c r="L118" s="1">
        <v>3.6935704514363885</v>
      </c>
      <c r="M118" s="1">
        <v>2.8727770177838576</v>
      </c>
      <c r="N118">
        <v>28</v>
      </c>
      <c r="O118" s="1">
        <v>3.8303693570451438</v>
      </c>
      <c r="P118">
        <v>2</v>
      </c>
      <c r="Q118">
        <v>3</v>
      </c>
      <c r="R118">
        <v>23</v>
      </c>
      <c r="S118" s="1">
        <v>7.1428571428571423</v>
      </c>
      <c r="T118" s="1">
        <v>10.714285714285714</v>
      </c>
      <c r="U118" s="1">
        <v>82.142857142857139</v>
      </c>
      <c r="V118">
        <v>5</v>
      </c>
      <c r="W118" s="1">
        <v>0.68399452804377558</v>
      </c>
      <c r="X118">
        <v>1</v>
      </c>
      <c r="Y118" s="1">
        <v>0.13679890560875513</v>
      </c>
      <c r="Z118">
        <v>0</v>
      </c>
      <c r="AA118">
        <v>0</v>
      </c>
      <c r="AB118">
        <v>1</v>
      </c>
      <c r="AC118" s="1">
        <v>2.3970216330801462</v>
      </c>
      <c r="AD118" s="1">
        <v>0.32790993612587493</v>
      </c>
      <c r="AE118" s="1">
        <v>3.5714285714285712</v>
      </c>
      <c r="AF118" s="1">
        <v>8.5607915467148068</v>
      </c>
      <c r="AG118">
        <v>12.67</v>
      </c>
      <c r="AH118">
        <v>13.67</v>
      </c>
      <c r="AI118">
        <v>53.35</v>
      </c>
      <c r="AJ118">
        <v>49.1</v>
      </c>
      <c r="AK118" t="e">
        <f>VLOOKUP(A118,'NHL Affiliations (from scraper)'!B:C,2,FALSE)</f>
        <v>#N/A</v>
      </c>
      <c r="AL118">
        <f>IF(ISNUMBER(MATCH(A118,'Age Fix'!A:A,0))=FALSE,F118,VLOOKUP(A118,'Age Fix'!A:C,3,FALSE))</f>
        <v>16</v>
      </c>
    </row>
    <row r="119" spans="1:38" x14ac:dyDescent="0.2">
      <c r="A119" t="s">
        <v>68</v>
      </c>
      <c r="B119" t="s">
        <v>1748</v>
      </c>
      <c r="C119" t="s">
        <v>41</v>
      </c>
      <c r="D119" t="s">
        <v>1745</v>
      </c>
      <c r="E119" t="s">
        <v>50</v>
      </c>
      <c r="F119" s="2">
        <v>19</v>
      </c>
      <c r="G119">
        <v>66</v>
      </c>
      <c r="H119" s="1">
        <v>13.57</v>
      </c>
      <c r="I119" s="1">
        <v>895.44</v>
      </c>
      <c r="J119">
        <v>46</v>
      </c>
      <c r="K119">
        <v>46</v>
      </c>
      <c r="L119" s="1">
        <v>3.0822835700884479</v>
      </c>
      <c r="M119" s="1">
        <v>3.0822835700884479</v>
      </c>
      <c r="N119">
        <v>154</v>
      </c>
      <c r="O119" s="1">
        <v>10.318949343339586</v>
      </c>
      <c r="P119">
        <v>19</v>
      </c>
      <c r="Q119">
        <v>25</v>
      </c>
      <c r="R119">
        <v>110</v>
      </c>
      <c r="S119" s="1">
        <v>12.337662337662337</v>
      </c>
      <c r="T119" s="1">
        <v>16.233766233766232</v>
      </c>
      <c r="U119" s="1">
        <v>71.428571428571431</v>
      </c>
      <c r="V119">
        <v>28</v>
      </c>
      <c r="W119" s="1">
        <v>1.8761726078799248</v>
      </c>
      <c r="X119">
        <v>17</v>
      </c>
      <c r="Y119" s="1">
        <v>1.1391047976413831</v>
      </c>
      <c r="Z119">
        <v>4</v>
      </c>
      <c r="AA119">
        <v>4</v>
      </c>
      <c r="AB119">
        <v>9</v>
      </c>
      <c r="AC119" s="1">
        <v>15.230367335509392</v>
      </c>
      <c r="AD119" s="1">
        <v>1.0205285001011384</v>
      </c>
      <c r="AE119" s="1">
        <v>11.038961038961039</v>
      </c>
      <c r="AF119" s="1">
        <v>9.8898489191619454</v>
      </c>
      <c r="AG119">
        <v>14.66</v>
      </c>
      <c r="AH119">
        <v>14.43</v>
      </c>
      <c r="AI119">
        <v>53.16</v>
      </c>
      <c r="AJ119">
        <v>49.21</v>
      </c>
      <c r="AK119" t="str">
        <f>VLOOKUP(A119,'NHL Affiliations (from scraper)'!B:C,2,FALSE)</f>
        <v>Philadelphia Flyers</v>
      </c>
      <c r="AL119">
        <f>IF(ISNUMBER(MATCH(A119,'Age Fix'!A:A,0))=FALSE,F119,VLOOKUP(A119,'Age Fix'!A:C,3,FALSE))</f>
        <v>19</v>
      </c>
    </row>
    <row r="120" spans="1:38" x14ac:dyDescent="0.2">
      <c r="A120" t="s">
        <v>354</v>
      </c>
      <c r="B120" t="s">
        <v>1748</v>
      </c>
      <c r="C120" t="s">
        <v>102</v>
      </c>
      <c r="D120" t="s">
        <v>102</v>
      </c>
      <c r="E120" t="s">
        <v>114</v>
      </c>
      <c r="F120" s="2">
        <v>17</v>
      </c>
      <c r="G120">
        <v>63</v>
      </c>
      <c r="H120" s="1">
        <v>16.8</v>
      </c>
      <c r="I120" s="1">
        <v>1058.58</v>
      </c>
      <c r="J120">
        <v>53</v>
      </c>
      <c r="K120">
        <v>60</v>
      </c>
      <c r="L120" s="1">
        <v>3.0040242589128838</v>
      </c>
      <c r="M120" s="1">
        <v>3.4007821799013773</v>
      </c>
      <c r="N120">
        <v>69</v>
      </c>
      <c r="O120" s="1">
        <v>3.9108995068865839</v>
      </c>
      <c r="P120">
        <v>5</v>
      </c>
      <c r="Q120">
        <v>4</v>
      </c>
      <c r="R120">
        <v>60</v>
      </c>
      <c r="S120" s="1">
        <v>7.2463768115942031</v>
      </c>
      <c r="T120" s="1">
        <v>5.7971014492753623</v>
      </c>
      <c r="U120" s="1">
        <v>86.956521739130437</v>
      </c>
      <c r="V120">
        <v>7</v>
      </c>
      <c r="W120" s="1">
        <v>0.39675792098849405</v>
      </c>
      <c r="X120">
        <v>3</v>
      </c>
      <c r="Y120" s="1">
        <v>0.17003910899506888</v>
      </c>
      <c r="Z120">
        <v>1</v>
      </c>
      <c r="AA120">
        <v>0</v>
      </c>
      <c r="AB120">
        <v>2</v>
      </c>
      <c r="AC120" s="1">
        <v>5.5814088119768659</v>
      </c>
      <c r="AD120" s="1">
        <v>0.31635259377525743</v>
      </c>
      <c r="AE120" s="1">
        <v>4.3478260869565215</v>
      </c>
      <c r="AF120" s="1">
        <v>8.0889982782273417</v>
      </c>
      <c r="AG120">
        <v>13.78</v>
      </c>
      <c r="AH120">
        <v>14.37</v>
      </c>
      <c r="AI120">
        <v>52.4</v>
      </c>
      <c r="AJ120">
        <v>51.21</v>
      </c>
      <c r="AK120">
        <f>VLOOKUP(A120,'NHL Affiliations (from scraper)'!B:C,2,FALSE)</f>
        <v>2018</v>
      </c>
      <c r="AL120">
        <f>IF(ISNUMBER(MATCH(A120,'Age Fix'!A:A,0))=FALSE,F120,VLOOKUP(A120,'Age Fix'!A:C,3,FALSE))</f>
        <v>17</v>
      </c>
    </row>
    <row r="121" spans="1:38" x14ac:dyDescent="0.2">
      <c r="A121" t="s">
        <v>288</v>
      </c>
      <c r="B121" t="s">
        <v>1748</v>
      </c>
      <c r="C121" t="s">
        <v>102</v>
      </c>
      <c r="D121" t="s">
        <v>102</v>
      </c>
      <c r="E121" t="s">
        <v>50</v>
      </c>
      <c r="F121" s="2">
        <v>20</v>
      </c>
      <c r="G121">
        <v>47</v>
      </c>
      <c r="H121" s="1">
        <v>15.58</v>
      </c>
      <c r="I121" s="1">
        <v>732.2</v>
      </c>
      <c r="J121">
        <v>43</v>
      </c>
      <c r="K121">
        <v>34</v>
      </c>
      <c r="L121" s="1">
        <v>3.5236274242010377</v>
      </c>
      <c r="M121" s="1">
        <v>2.7861240098333786</v>
      </c>
      <c r="N121">
        <v>46</v>
      </c>
      <c r="O121" s="1">
        <v>3.7694618956569235</v>
      </c>
      <c r="P121">
        <v>0</v>
      </c>
      <c r="Q121">
        <v>1</v>
      </c>
      <c r="R121">
        <v>45</v>
      </c>
      <c r="S121" s="1">
        <v>0</v>
      </c>
      <c r="T121" s="1">
        <v>2.1739130434782608</v>
      </c>
      <c r="U121" s="1">
        <v>97.826086956521735</v>
      </c>
      <c r="V121">
        <v>9</v>
      </c>
      <c r="W121" s="1">
        <v>0.73750341436765909</v>
      </c>
      <c r="X121">
        <v>0</v>
      </c>
      <c r="Y121" s="1">
        <v>0</v>
      </c>
      <c r="Z121">
        <v>0</v>
      </c>
      <c r="AA121">
        <v>0</v>
      </c>
      <c r="AB121">
        <v>0</v>
      </c>
      <c r="AC121" s="1">
        <v>3.0539716610936107</v>
      </c>
      <c r="AD121" s="1">
        <v>0.25025716971540102</v>
      </c>
      <c r="AE121" s="1">
        <v>0</v>
      </c>
      <c r="AF121" s="1">
        <v>6.6390688284643717</v>
      </c>
      <c r="AG121">
        <v>14.35</v>
      </c>
      <c r="AH121">
        <v>14.46</v>
      </c>
      <c r="AI121">
        <v>53.04</v>
      </c>
      <c r="AJ121">
        <v>49.75</v>
      </c>
      <c r="AK121" t="str">
        <f>VLOOKUP(A121,'NHL Affiliations (from scraper)'!B:C,2,FALSE)</f>
        <v>Pittsburgh Penguins</v>
      </c>
      <c r="AL121">
        <f>IF(ISNUMBER(MATCH(A121,'Age Fix'!A:A,0))=FALSE,F121,VLOOKUP(A121,'Age Fix'!A:C,3,FALSE))</f>
        <v>20</v>
      </c>
    </row>
    <row r="122" spans="1:38" x14ac:dyDescent="0.2">
      <c r="A122" t="s">
        <v>318</v>
      </c>
      <c r="B122" t="s">
        <v>1748</v>
      </c>
      <c r="C122" t="s">
        <v>41</v>
      </c>
      <c r="D122" t="s">
        <v>1745</v>
      </c>
      <c r="E122" t="s">
        <v>1746</v>
      </c>
      <c r="F122" s="2">
        <v>17</v>
      </c>
      <c r="G122">
        <v>60</v>
      </c>
      <c r="H122" s="1">
        <v>10.73</v>
      </c>
      <c r="I122" s="1">
        <v>643.96</v>
      </c>
      <c r="J122">
        <v>24</v>
      </c>
      <c r="K122">
        <v>32</v>
      </c>
      <c r="L122" s="1">
        <v>2.2361637368780665</v>
      </c>
      <c r="M122" s="1">
        <v>2.9815516491707559</v>
      </c>
      <c r="N122">
        <v>83</v>
      </c>
      <c r="O122" s="1">
        <v>7.7333995900366475</v>
      </c>
      <c r="P122">
        <v>16</v>
      </c>
      <c r="Q122">
        <v>22</v>
      </c>
      <c r="R122">
        <v>45</v>
      </c>
      <c r="S122" s="1">
        <v>19.277108433734941</v>
      </c>
      <c r="T122" s="1">
        <v>26.506024096385545</v>
      </c>
      <c r="U122" s="1">
        <v>54.216867469879517</v>
      </c>
      <c r="V122">
        <v>14</v>
      </c>
      <c r="W122" s="1">
        <v>1.3044288465122058</v>
      </c>
      <c r="X122">
        <v>8</v>
      </c>
      <c r="Y122" s="1">
        <v>0.74538791229268897</v>
      </c>
      <c r="Z122">
        <v>4</v>
      </c>
      <c r="AA122">
        <v>2</v>
      </c>
      <c r="AB122">
        <v>2</v>
      </c>
      <c r="AC122" s="1">
        <v>9.9206671073783035</v>
      </c>
      <c r="AD122" s="1">
        <v>0.92434316796493288</v>
      </c>
      <c r="AE122" s="1">
        <v>9.6385542168674707</v>
      </c>
      <c r="AF122" s="1">
        <v>11.952610972744946</v>
      </c>
      <c r="AG122">
        <v>12.99</v>
      </c>
      <c r="AH122">
        <v>13.66</v>
      </c>
      <c r="AI122">
        <v>52.1</v>
      </c>
      <c r="AJ122">
        <v>48.76</v>
      </c>
      <c r="AK122" t="e">
        <f>VLOOKUP(A122,'NHL Affiliations (from scraper)'!B:C,2,FALSE)</f>
        <v>#N/A</v>
      </c>
      <c r="AL122">
        <f>IF(ISNUMBER(MATCH(A122,'Age Fix'!A:A,0))=FALSE,F122,VLOOKUP(A122,'Age Fix'!A:C,3,FALSE))</f>
        <v>17</v>
      </c>
    </row>
    <row r="123" spans="1:38" x14ac:dyDescent="0.2">
      <c r="A123" t="s">
        <v>156</v>
      </c>
      <c r="B123" t="s">
        <v>1748</v>
      </c>
      <c r="C123" t="s">
        <v>41</v>
      </c>
      <c r="D123" t="s">
        <v>1745</v>
      </c>
      <c r="E123" t="s">
        <v>1746</v>
      </c>
      <c r="F123" s="2">
        <v>18</v>
      </c>
      <c r="G123">
        <v>66</v>
      </c>
      <c r="H123" s="1">
        <v>15.41</v>
      </c>
      <c r="I123" s="1">
        <v>1017.03</v>
      </c>
      <c r="J123">
        <v>39</v>
      </c>
      <c r="K123">
        <v>69</v>
      </c>
      <c r="L123" s="1">
        <v>2.3008170850417393</v>
      </c>
      <c r="M123" s="1">
        <v>4.0706763812276918</v>
      </c>
      <c r="N123">
        <v>104</v>
      </c>
      <c r="O123" s="1">
        <v>6.1355122267779709</v>
      </c>
      <c r="P123">
        <v>22</v>
      </c>
      <c r="Q123">
        <v>16</v>
      </c>
      <c r="R123">
        <v>66</v>
      </c>
      <c r="S123" s="1">
        <v>21.153846153846153</v>
      </c>
      <c r="T123" s="1">
        <v>15.384615384615385</v>
      </c>
      <c r="U123" s="1">
        <v>63.46153846153846</v>
      </c>
      <c r="V123">
        <v>22</v>
      </c>
      <c r="W123" s="1">
        <v>1.2978968172030323</v>
      </c>
      <c r="X123">
        <v>13</v>
      </c>
      <c r="Y123" s="1">
        <v>0.76693902834724637</v>
      </c>
      <c r="Z123">
        <v>3</v>
      </c>
      <c r="AA123">
        <v>3</v>
      </c>
      <c r="AB123">
        <v>7</v>
      </c>
      <c r="AC123" s="1">
        <v>11.578111624753927</v>
      </c>
      <c r="AD123" s="1">
        <v>0.68305428304497962</v>
      </c>
      <c r="AE123" s="1">
        <v>12.5</v>
      </c>
      <c r="AF123" s="1">
        <v>11.132799639186466</v>
      </c>
      <c r="AG123">
        <v>14.85</v>
      </c>
      <c r="AH123">
        <v>14.15</v>
      </c>
      <c r="AI123">
        <v>40.409999999999997</v>
      </c>
      <c r="AJ123">
        <v>52.12</v>
      </c>
      <c r="AK123">
        <f>VLOOKUP(A123,'NHL Affiliations (from scraper)'!B:C,2,FALSE)</f>
        <v>2018</v>
      </c>
      <c r="AL123">
        <f>IF(ISNUMBER(MATCH(A123,'Age Fix'!A:A,0))=FALSE,F123,VLOOKUP(A123,'Age Fix'!A:C,3,FALSE))</f>
        <v>18</v>
      </c>
    </row>
    <row r="124" spans="1:38" x14ac:dyDescent="0.2">
      <c r="A124" t="s">
        <v>243</v>
      </c>
      <c r="B124" t="s">
        <v>1748</v>
      </c>
      <c r="C124" t="s">
        <v>102</v>
      </c>
      <c r="D124" t="s">
        <v>102</v>
      </c>
      <c r="E124" t="s">
        <v>47</v>
      </c>
      <c r="F124" s="2">
        <v>20</v>
      </c>
      <c r="G124">
        <v>67</v>
      </c>
      <c r="H124" s="1">
        <v>16.27</v>
      </c>
      <c r="I124" s="1">
        <v>1090.24</v>
      </c>
      <c r="J124">
        <v>85</v>
      </c>
      <c r="K124">
        <v>56</v>
      </c>
      <c r="L124" s="1">
        <v>4.6778690930437339</v>
      </c>
      <c r="M124" s="1">
        <v>3.081890226005283</v>
      </c>
      <c r="N124">
        <v>71</v>
      </c>
      <c r="O124" s="1">
        <v>3.907396536542413</v>
      </c>
      <c r="P124">
        <v>6</v>
      </c>
      <c r="Q124">
        <v>2</v>
      </c>
      <c r="R124">
        <v>63</v>
      </c>
      <c r="S124" s="1">
        <v>8.4507042253521121</v>
      </c>
      <c r="T124" s="1">
        <v>2.8169014084507045</v>
      </c>
      <c r="U124" s="1">
        <v>88.732394366197184</v>
      </c>
      <c r="V124">
        <v>10</v>
      </c>
      <c r="W124" s="1">
        <v>0.55033754035808624</v>
      </c>
      <c r="X124">
        <v>4</v>
      </c>
      <c r="Y124" s="1">
        <v>0.2201350161432345</v>
      </c>
      <c r="Z124">
        <v>0</v>
      </c>
      <c r="AA124">
        <v>2</v>
      </c>
      <c r="AB124">
        <v>2</v>
      </c>
      <c r="AC124" s="1">
        <v>5.6621786642050314</v>
      </c>
      <c r="AD124" s="1">
        <v>0.31161094791266319</v>
      </c>
      <c r="AE124" s="1">
        <v>5.6338028169014089</v>
      </c>
      <c r="AF124" s="1">
        <v>7.9748995270493399</v>
      </c>
      <c r="AG124">
        <v>13.34</v>
      </c>
      <c r="AH124">
        <v>14.33</v>
      </c>
      <c r="AI124">
        <v>56.7</v>
      </c>
      <c r="AJ124">
        <v>49.68</v>
      </c>
      <c r="AK124" t="e">
        <f>VLOOKUP(A124,'NHL Affiliations (from scraper)'!B:C,2,FALSE)</f>
        <v>#N/A</v>
      </c>
      <c r="AL124">
        <f>IF(ISNUMBER(MATCH(A124,'Age Fix'!A:A,0))=FALSE,F124,VLOOKUP(A124,'Age Fix'!A:C,3,FALSE))</f>
        <v>20</v>
      </c>
    </row>
    <row r="125" spans="1:38" x14ac:dyDescent="0.2">
      <c r="A125" t="s">
        <v>264</v>
      </c>
      <c r="B125" t="s">
        <v>1748</v>
      </c>
      <c r="C125" t="s">
        <v>102</v>
      </c>
      <c r="D125" t="s">
        <v>102</v>
      </c>
      <c r="E125" t="s">
        <v>90</v>
      </c>
      <c r="F125" s="2">
        <v>20</v>
      </c>
      <c r="G125">
        <v>56</v>
      </c>
      <c r="H125" s="1">
        <v>13.45</v>
      </c>
      <c r="I125" s="1">
        <v>753.32</v>
      </c>
      <c r="J125">
        <v>35</v>
      </c>
      <c r="K125">
        <v>37</v>
      </c>
      <c r="L125" s="1">
        <v>2.7876599585833377</v>
      </c>
      <c r="M125" s="1">
        <v>2.9469548133595285</v>
      </c>
      <c r="N125">
        <v>54</v>
      </c>
      <c r="O125" s="1">
        <v>4.3009610789571502</v>
      </c>
      <c r="P125">
        <v>0</v>
      </c>
      <c r="Q125">
        <v>0</v>
      </c>
      <c r="R125">
        <v>54</v>
      </c>
      <c r="S125" s="1">
        <v>0</v>
      </c>
      <c r="T125" s="1">
        <v>0</v>
      </c>
      <c r="U125" s="1">
        <v>100</v>
      </c>
      <c r="V125">
        <v>8</v>
      </c>
      <c r="W125" s="1">
        <v>0.63717941910476283</v>
      </c>
      <c r="X125">
        <v>3</v>
      </c>
      <c r="Y125" s="1">
        <v>0.23894228216428609</v>
      </c>
      <c r="Z125">
        <v>0</v>
      </c>
      <c r="AA125">
        <v>0</v>
      </c>
      <c r="AB125">
        <v>3</v>
      </c>
      <c r="AC125" s="1">
        <v>3.4687424957976467</v>
      </c>
      <c r="AD125" s="1">
        <v>0.27627641606204373</v>
      </c>
      <c r="AE125" s="1">
        <v>5.5555555555555554</v>
      </c>
      <c r="AF125" s="1">
        <v>6.423597214440087</v>
      </c>
      <c r="AG125">
        <v>13.9</v>
      </c>
      <c r="AH125">
        <v>14.12</v>
      </c>
      <c r="AI125">
        <v>55.45</v>
      </c>
      <c r="AJ125">
        <v>49.37</v>
      </c>
      <c r="AK125" t="e">
        <f>VLOOKUP(A125,'NHL Affiliations (from scraper)'!B:C,2,FALSE)</f>
        <v>#N/A</v>
      </c>
      <c r="AL125">
        <f>IF(ISNUMBER(MATCH(A125,'Age Fix'!A:A,0))=FALSE,F125,VLOOKUP(A125,'Age Fix'!A:C,3,FALSE))</f>
        <v>20</v>
      </c>
    </row>
    <row r="126" spans="1:38" x14ac:dyDescent="0.2">
      <c r="A126" t="s">
        <v>491</v>
      </c>
      <c r="B126" t="s">
        <v>1748</v>
      </c>
      <c r="C126" t="s">
        <v>102</v>
      </c>
      <c r="D126" t="s">
        <v>102</v>
      </c>
      <c r="E126" t="s">
        <v>1746</v>
      </c>
      <c r="F126" s="2">
        <v>19</v>
      </c>
      <c r="G126">
        <v>65</v>
      </c>
      <c r="H126" s="1">
        <v>11.57</v>
      </c>
      <c r="I126" s="1">
        <v>751.98</v>
      </c>
      <c r="J126">
        <v>36</v>
      </c>
      <c r="K126">
        <v>30</v>
      </c>
      <c r="L126" s="1">
        <v>2.8724168195962658</v>
      </c>
      <c r="M126" s="1">
        <v>2.3936806829968882</v>
      </c>
      <c r="N126">
        <v>31</v>
      </c>
      <c r="O126" s="1">
        <v>2.4734700390967843</v>
      </c>
      <c r="P126">
        <v>1</v>
      </c>
      <c r="Q126">
        <v>2</v>
      </c>
      <c r="R126">
        <v>28</v>
      </c>
      <c r="S126" s="1">
        <v>3.225806451612903</v>
      </c>
      <c r="T126" s="1">
        <v>6.4516129032258061</v>
      </c>
      <c r="U126" s="1">
        <v>90.322580645161281</v>
      </c>
      <c r="V126">
        <v>4</v>
      </c>
      <c r="W126" s="1">
        <v>0.31915742439958511</v>
      </c>
      <c r="X126">
        <v>0</v>
      </c>
      <c r="Y126" s="1">
        <v>0</v>
      </c>
      <c r="Z126">
        <v>0</v>
      </c>
      <c r="AA126">
        <v>0</v>
      </c>
      <c r="AB126">
        <v>0</v>
      </c>
      <c r="AC126" s="1">
        <v>2.3400808142204732</v>
      </c>
      <c r="AD126" s="1">
        <v>0.18671354138837254</v>
      </c>
      <c r="AE126" s="1">
        <v>0</v>
      </c>
      <c r="AF126" s="1">
        <v>7.5486477878079787</v>
      </c>
      <c r="AG126">
        <v>14.37</v>
      </c>
      <c r="AH126">
        <v>13.53</v>
      </c>
      <c r="AI126">
        <v>52.05</v>
      </c>
      <c r="AJ126">
        <v>48.63</v>
      </c>
      <c r="AK126" t="e">
        <f>VLOOKUP(A126,'NHL Affiliations (from scraper)'!B:C,2,FALSE)</f>
        <v>#N/A</v>
      </c>
      <c r="AL126">
        <f>IF(ISNUMBER(MATCH(A126,'Age Fix'!A:A,0))=FALSE,F126,VLOOKUP(A126,'Age Fix'!A:C,3,FALSE))</f>
        <v>19</v>
      </c>
    </row>
    <row r="127" spans="1:38" x14ac:dyDescent="0.2">
      <c r="A127" t="s">
        <v>162</v>
      </c>
      <c r="B127" t="s">
        <v>1748</v>
      </c>
      <c r="C127" t="s">
        <v>102</v>
      </c>
      <c r="D127" t="s">
        <v>102</v>
      </c>
      <c r="E127" t="s">
        <v>42</v>
      </c>
      <c r="F127" s="2">
        <v>19</v>
      </c>
      <c r="G127">
        <v>36</v>
      </c>
      <c r="H127" s="1">
        <v>17.09</v>
      </c>
      <c r="I127" s="1">
        <v>615.41999999999996</v>
      </c>
      <c r="J127">
        <v>42</v>
      </c>
      <c r="K127">
        <v>26</v>
      </c>
      <c r="L127" s="1">
        <v>4.094764551038315</v>
      </c>
      <c r="M127" s="1">
        <v>2.5348542458808621</v>
      </c>
      <c r="N127">
        <v>64</v>
      </c>
      <c r="O127" s="1">
        <v>6.2396412206298137</v>
      </c>
      <c r="P127">
        <v>3</v>
      </c>
      <c r="Q127">
        <v>2</v>
      </c>
      <c r="R127">
        <v>59</v>
      </c>
      <c r="S127" s="1">
        <v>4.6875</v>
      </c>
      <c r="T127" s="1">
        <v>3.125</v>
      </c>
      <c r="U127" s="1">
        <v>92.1875</v>
      </c>
      <c r="V127">
        <v>14</v>
      </c>
      <c r="W127" s="1">
        <v>1.364921517012772</v>
      </c>
      <c r="X127">
        <v>3</v>
      </c>
      <c r="Y127" s="1">
        <v>0.29248318221702257</v>
      </c>
      <c r="Z127">
        <v>2</v>
      </c>
      <c r="AA127">
        <v>0</v>
      </c>
      <c r="AB127">
        <v>1</v>
      </c>
      <c r="AC127" s="1">
        <v>4.760931480669111</v>
      </c>
      <c r="AD127" s="1">
        <v>0.46416412992776751</v>
      </c>
      <c r="AE127" s="1">
        <v>4.6875</v>
      </c>
      <c r="AF127" s="1">
        <v>7.4389554385454861</v>
      </c>
      <c r="AG127">
        <v>13.99</v>
      </c>
      <c r="AH127">
        <v>13.94</v>
      </c>
      <c r="AI127">
        <v>63.7</v>
      </c>
      <c r="AJ127">
        <v>48.19</v>
      </c>
      <c r="AK127" t="str">
        <f>VLOOKUP(A127,'NHL Affiliations (from scraper)'!B:C,2,FALSE)</f>
        <v>Colorado Avalanche</v>
      </c>
      <c r="AL127">
        <f>IF(ISNUMBER(MATCH(A127,'Age Fix'!A:A,0))=FALSE,F127,VLOOKUP(A127,'Age Fix'!A:C,3,FALSE))</f>
        <v>19</v>
      </c>
    </row>
    <row r="128" spans="1:38" x14ac:dyDescent="0.2">
      <c r="A128" t="s">
        <v>170</v>
      </c>
      <c r="B128" t="s">
        <v>1748</v>
      </c>
      <c r="C128" t="s">
        <v>41</v>
      </c>
      <c r="D128" t="s">
        <v>1745</v>
      </c>
      <c r="E128" t="s">
        <v>1746</v>
      </c>
      <c r="F128" s="2">
        <v>18</v>
      </c>
      <c r="G128">
        <v>66</v>
      </c>
      <c r="H128" s="1">
        <v>13.76</v>
      </c>
      <c r="I128" s="1">
        <v>907.85</v>
      </c>
      <c r="J128">
        <v>56</v>
      </c>
      <c r="K128">
        <v>40</v>
      </c>
      <c r="L128" s="1">
        <v>3.7010519358924934</v>
      </c>
      <c r="M128" s="1">
        <v>2.6436085256374953</v>
      </c>
      <c r="N128">
        <v>143</v>
      </c>
      <c r="O128" s="1">
        <v>9.4509004791540452</v>
      </c>
      <c r="P128">
        <v>47</v>
      </c>
      <c r="Q128">
        <v>15</v>
      </c>
      <c r="R128">
        <v>81</v>
      </c>
      <c r="S128" s="1">
        <v>32.867132867132867</v>
      </c>
      <c r="T128" s="1">
        <v>10.48951048951049</v>
      </c>
      <c r="U128" s="1">
        <v>56.643356643356647</v>
      </c>
      <c r="V128">
        <v>33</v>
      </c>
      <c r="W128" s="1">
        <v>2.1809770336509335</v>
      </c>
      <c r="X128">
        <v>21</v>
      </c>
      <c r="Y128" s="1">
        <v>1.387894475959685</v>
      </c>
      <c r="Z128">
        <v>12</v>
      </c>
      <c r="AA128">
        <v>2</v>
      </c>
      <c r="AB128">
        <v>7</v>
      </c>
      <c r="AC128" s="1">
        <v>17.747492416977007</v>
      </c>
      <c r="AD128" s="1">
        <v>1.1729355565551802</v>
      </c>
      <c r="AE128" s="1">
        <v>14.685314685314685</v>
      </c>
      <c r="AF128" s="1">
        <v>12.41083385802588</v>
      </c>
      <c r="AG128">
        <v>13.16</v>
      </c>
      <c r="AH128">
        <v>13.95</v>
      </c>
      <c r="AI128">
        <v>53.18</v>
      </c>
      <c r="AJ128">
        <v>49.46</v>
      </c>
      <c r="AK128">
        <f>VLOOKUP(A128,'NHL Affiliations (from scraper)'!B:C,2,FALSE)</f>
        <v>2018</v>
      </c>
      <c r="AL128">
        <f>IF(ISNUMBER(MATCH(A128,'Age Fix'!A:A,0))=FALSE,F128,VLOOKUP(A128,'Age Fix'!A:C,3,FALSE))</f>
        <v>18</v>
      </c>
    </row>
    <row r="129" spans="1:38" x14ac:dyDescent="0.2">
      <c r="A129" t="s">
        <v>326</v>
      </c>
      <c r="B129" t="s">
        <v>1748</v>
      </c>
      <c r="C129" t="s">
        <v>49</v>
      </c>
      <c r="D129" t="s">
        <v>1745</v>
      </c>
      <c r="E129" t="s">
        <v>47</v>
      </c>
      <c r="F129" s="2">
        <v>19</v>
      </c>
      <c r="G129">
        <v>35</v>
      </c>
      <c r="H129" s="1">
        <v>10.3</v>
      </c>
      <c r="I129" s="1">
        <v>360.43</v>
      </c>
      <c r="J129">
        <v>17</v>
      </c>
      <c r="K129">
        <v>19</v>
      </c>
      <c r="L129" s="1">
        <v>2.8299531115611907</v>
      </c>
      <c r="M129" s="1">
        <v>3.1628887717448602</v>
      </c>
      <c r="N129">
        <v>42</v>
      </c>
      <c r="O129" s="1">
        <v>6.9916488638570602</v>
      </c>
      <c r="P129">
        <v>6</v>
      </c>
      <c r="Q129">
        <v>7</v>
      </c>
      <c r="R129">
        <v>29</v>
      </c>
      <c r="S129" s="1">
        <v>14.285714285714285</v>
      </c>
      <c r="T129" s="1">
        <v>16.666666666666664</v>
      </c>
      <c r="U129" s="1">
        <v>69.047619047619051</v>
      </c>
      <c r="V129">
        <v>5</v>
      </c>
      <c r="W129" s="1">
        <v>0.83233915045917384</v>
      </c>
      <c r="X129">
        <v>4</v>
      </c>
      <c r="Y129" s="1">
        <v>0.66587132036733898</v>
      </c>
      <c r="Z129">
        <v>1</v>
      </c>
      <c r="AA129">
        <v>2</v>
      </c>
      <c r="AB129">
        <v>1</v>
      </c>
      <c r="AC129" s="1">
        <v>4.2949201842732601</v>
      </c>
      <c r="AD129" s="1">
        <v>0.71496604349359261</v>
      </c>
      <c r="AE129" s="1">
        <v>9.5238095238095237</v>
      </c>
      <c r="AF129" s="1">
        <v>10.226000438745858</v>
      </c>
      <c r="AG129">
        <v>13.08</v>
      </c>
      <c r="AH129">
        <v>13.66</v>
      </c>
      <c r="AI129">
        <v>57.37</v>
      </c>
      <c r="AJ129">
        <v>48.5</v>
      </c>
      <c r="AK129" t="e">
        <f>VLOOKUP(A129,'NHL Affiliations (from scraper)'!B:C,2,FALSE)</f>
        <v>#N/A</v>
      </c>
      <c r="AL129">
        <f>IF(ISNUMBER(MATCH(A129,'Age Fix'!A:A,0))=FALSE,F129,VLOOKUP(A129,'Age Fix'!A:C,3,FALSE))</f>
        <v>19</v>
      </c>
    </row>
    <row r="130" spans="1:38" x14ac:dyDescent="0.2">
      <c r="A130" t="s">
        <v>535</v>
      </c>
      <c r="B130" t="s">
        <v>1748</v>
      </c>
      <c r="C130" t="s">
        <v>41</v>
      </c>
      <c r="D130" t="s">
        <v>1745</v>
      </c>
      <c r="E130" t="s">
        <v>54</v>
      </c>
      <c r="F130" s="2">
        <v>17</v>
      </c>
      <c r="G130">
        <v>36</v>
      </c>
      <c r="H130" s="1">
        <v>8.4700000000000006</v>
      </c>
      <c r="I130" s="1">
        <v>304.89</v>
      </c>
      <c r="J130">
        <v>9</v>
      </c>
      <c r="K130">
        <v>11</v>
      </c>
      <c r="L130" s="1">
        <v>1.7711305716815902</v>
      </c>
      <c r="M130" s="1">
        <v>2.1647151431663882</v>
      </c>
      <c r="N130">
        <v>21</v>
      </c>
      <c r="O130" s="1">
        <v>4.1326380005903767</v>
      </c>
      <c r="P130">
        <v>2</v>
      </c>
      <c r="Q130">
        <v>1</v>
      </c>
      <c r="R130">
        <v>18</v>
      </c>
      <c r="S130" s="1">
        <v>9.5238095238095237</v>
      </c>
      <c r="T130" s="1">
        <v>4.7619047619047619</v>
      </c>
      <c r="U130" s="1">
        <v>85.714285714285708</v>
      </c>
      <c r="V130">
        <v>5</v>
      </c>
      <c r="W130" s="1">
        <v>0.98396142871199443</v>
      </c>
      <c r="X130">
        <v>3</v>
      </c>
      <c r="Y130" s="1">
        <v>0.59037685722719679</v>
      </c>
      <c r="Z130">
        <v>0</v>
      </c>
      <c r="AA130">
        <v>1</v>
      </c>
      <c r="AB130">
        <v>2</v>
      </c>
      <c r="AC130" s="1">
        <v>1.7491359431669986</v>
      </c>
      <c r="AD130" s="1">
        <v>0.3442164603300204</v>
      </c>
      <c r="AE130" s="1">
        <v>14.285714285714285</v>
      </c>
      <c r="AF130" s="1">
        <v>8.3292187769857069</v>
      </c>
      <c r="AG130">
        <v>12.36</v>
      </c>
      <c r="AH130">
        <v>13</v>
      </c>
      <c r="AI130">
        <v>48.26</v>
      </c>
      <c r="AJ130">
        <v>47.08</v>
      </c>
      <c r="AK130" t="e">
        <f>VLOOKUP(A130,'NHL Affiliations (from scraper)'!B:C,2,FALSE)</f>
        <v>#N/A</v>
      </c>
      <c r="AL130">
        <f>IF(ISNUMBER(MATCH(A130,'Age Fix'!A:A,0))=FALSE,F130,VLOOKUP(A130,'Age Fix'!A:C,3,FALSE))</f>
        <v>17</v>
      </c>
    </row>
    <row r="131" spans="1:38" x14ac:dyDescent="0.2">
      <c r="A131" t="s">
        <v>112</v>
      </c>
      <c r="B131" t="s">
        <v>1748</v>
      </c>
      <c r="C131" t="s">
        <v>41</v>
      </c>
      <c r="D131" t="s">
        <v>1745</v>
      </c>
      <c r="E131" t="s">
        <v>65</v>
      </c>
      <c r="F131" s="2">
        <v>18</v>
      </c>
      <c r="G131">
        <v>68</v>
      </c>
      <c r="H131" s="1">
        <v>13.42</v>
      </c>
      <c r="I131" s="1">
        <v>912.56</v>
      </c>
      <c r="J131">
        <v>38</v>
      </c>
      <c r="K131">
        <v>47</v>
      </c>
      <c r="L131" s="1">
        <v>2.4984658542999911</v>
      </c>
      <c r="M131" s="1">
        <v>3.0902077671605155</v>
      </c>
      <c r="N131">
        <v>100</v>
      </c>
      <c r="O131" s="1">
        <v>6.5749101428947139</v>
      </c>
      <c r="P131">
        <v>22</v>
      </c>
      <c r="Q131">
        <v>16</v>
      </c>
      <c r="R131">
        <v>62</v>
      </c>
      <c r="S131" s="1">
        <v>22</v>
      </c>
      <c r="T131" s="1">
        <v>16</v>
      </c>
      <c r="U131" s="1">
        <v>62</v>
      </c>
      <c r="V131">
        <v>19</v>
      </c>
      <c r="W131" s="1">
        <v>1.2492329271499956</v>
      </c>
      <c r="X131">
        <v>12</v>
      </c>
      <c r="Y131" s="1">
        <v>0.7889892171473657</v>
      </c>
      <c r="Z131">
        <v>3</v>
      </c>
      <c r="AA131">
        <v>2</v>
      </c>
      <c r="AB131">
        <v>7</v>
      </c>
      <c r="AC131" s="1">
        <v>11.321167736176323</v>
      </c>
      <c r="AD131" s="1">
        <v>0.74435660577998086</v>
      </c>
      <c r="AE131" s="1">
        <v>12</v>
      </c>
      <c r="AF131" s="1">
        <v>11.321167736176323</v>
      </c>
      <c r="AG131">
        <v>14.6</v>
      </c>
      <c r="AH131">
        <v>14.15</v>
      </c>
      <c r="AI131">
        <v>46.65</v>
      </c>
      <c r="AJ131">
        <v>49.82</v>
      </c>
      <c r="AK131">
        <f>VLOOKUP(A131,'NHL Affiliations (from scraper)'!B:C,2,FALSE)</f>
        <v>2018</v>
      </c>
      <c r="AL131">
        <f>IF(ISNUMBER(MATCH(A131,'Age Fix'!A:A,0))=FALSE,F131,VLOOKUP(A131,'Age Fix'!A:C,3,FALSE))</f>
        <v>18</v>
      </c>
    </row>
    <row r="132" spans="1:38" x14ac:dyDescent="0.2">
      <c r="A132" t="s">
        <v>172</v>
      </c>
      <c r="B132" t="s">
        <v>1748</v>
      </c>
      <c r="C132" t="s">
        <v>46</v>
      </c>
      <c r="D132" t="s">
        <v>1745</v>
      </c>
      <c r="E132" t="s">
        <v>85</v>
      </c>
      <c r="F132" s="2">
        <v>19</v>
      </c>
      <c r="G132">
        <v>67</v>
      </c>
      <c r="H132" s="1">
        <v>11.26</v>
      </c>
      <c r="I132" s="1">
        <v>754.7</v>
      </c>
      <c r="J132">
        <v>40</v>
      </c>
      <c r="K132">
        <v>30</v>
      </c>
      <c r="L132" s="1">
        <v>3.180071551609911</v>
      </c>
      <c r="M132" s="1">
        <v>2.3850536637074331</v>
      </c>
      <c r="N132">
        <v>109</v>
      </c>
      <c r="O132" s="1">
        <v>8.6656949781370081</v>
      </c>
      <c r="P132">
        <v>25</v>
      </c>
      <c r="Q132">
        <v>21</v>
      </c>
      <c r="R132">
        <v>63</v>
      </c>
      <c r="S132" s="1">
        <v>22.935779816513762</v>
      </c>
      <c r="T132" s="1">
        <v>19.26605504587156</v>
      </c>
      <c r="U132" s="1">
        <v>57.798165137614674</v>
      </c>
      <c r="V132">
        <v>20</v>
      </c>
      <c r="W132" s="1">
        <v>1.5900357758049555</v>
      </c>
      <c r="X132">
        <v>13</v>
      </c>
      <c r="Y132" s="1">
        <v>1.0335232542732211</v>
      </c>
      <c r="Z132">
        <v>5</v>
      </c>
      <c r="AA132">
        <v>4</v>
      </c>
      <c r="AB132">
        <v>4</v>
      </c>
      <c r="AC132" s="1">
        <v>12.846471576256899</v>
      </c>
      <c r="AD132" s="1">
        <v>1.0213174699554974</v>
      </c>
      <c r="AE132" s="1">
        <v>11.926605504587156</v>
      </c>
      <c r="AF132" s="1">
        <v>11.785753739685228</v>
      </c>
      <c r="AG132">
        <v>13.64</v>
      </c>
      <c r="AH132">
        <v>14.39</v>
      </c>
      <c r="AI132">
        <v>51.9</v>
      </c>
      <c r="AJ132">
        <v>48.35</v>
      </c>
      <c r="AK132" t="e">
        <f>VLOOKUP(A132,'NHL Affiliations (from scraper)'!B:C,2,FALSE)</f>
        <v>#N/A</v>
      </c>
      <c r="AL132">
        <f>IF(ISNUMBER(MATCH(A132,'Age Fix'!A:A,0))=FALSE,F132,VLOOKUP(A132,'Age Fix'!A:C,3,FALSE))</f>
        <v>19</v>
      </c>
    </row>
    <row r="133" spans="1:38" x14ac:dyDescent="0.2">
      <c r="A133" t="s">
        <v>308</v>
      </c>
      <c r="B133" t="s">
        <v>1748</v>
      </c>
      <c r="C133" t="s">
        <v>41</v>
      </c>
      <c r="D133" t="s">
        <v>1745</v>
      </c>
      <c r="E133" t="s">
        <v>114</v>
      </c>
      <c r="F133" s="2">
        <v>17</v>
      </c>
      <c r="G133">
        <v>59</v>
      </c>
      <c r="H133" s="1">
        <v>10.210000000000001</v>
      </c>
      <c r="I133" s="1">
        <v>602.67999999999995</v>
      </c>
      <c r="J133">
        <v>26</v>
      </c>
      <c r="K133">
        <v>20</v>
      </c>
      <c r="L133" s="1">
        <v>2.5884383088869716</v>
      </c>
      <c r="M133" s="1">
        <v>1.9911063914515168</v>
      </c>
      <c r="N133">
        <v>57</v>
      </c>
      <c r="O133" s="1">
        <v>5.6746532156368223</v>
      </c>
      <c r="P133">
        <v>16</v>
      </c>
      <c r="Q133">
        <v>12</v>
      </c>
      <c r="R133">
        <v>29</v>
      </c>
      <c r="S133" s="1">
        <v>28.07017543859649</v>
      </c>
      <c r="T133" s="1">
        <v>21.052631578947366</v>
      </c>
      <c r="U133" s="1">
        <v>50.877192982456144</v>
      </c>
      <c r="V133">
        <v>16</v>
      </c>
      <c r="W133" s="1">
        <v>1.5928851131612134</v>
      </c>
      <c r="X133">
        <v>10</v>
      </c>
      <c r="Y133" s="1">
        <v>0.9955531957257584</v>
      </c>
      <c r="Z133">
        <v>4</v>
      </c>
      <c r="AA133">
        <v>5</v>
      </c>
      <c r="AB133">
        <v>1</v>
      </c>
      <c r="AC133" s="1">
        <v>7.2593624071121745</v>
      </c>
      <c r="AD133" s="1">
        <v>0.72270814433319586</v>
      </c>
      <c r="AE133" s="1">
        <v>17.543859649122805</v>
      </c>
      <c r="AF133" s="1">
        <v>12.735723521249428</v>
      </c>
      <c r="AG133">
        <v>13.72</v>
      </c>
      <c r="AH133">
        <v>13.94</v>
      </c>
      <c r="AI133">
        <v>51.38</v>
      </c>
      <c r="AJ133">
        <v>51.03</v>
      </c>
      <c r="AK133" t="e">
        <f>VLOOKUP(A133,'NHL Affiliations (from scraper)'!B:C,2,FALSE)</f>
        <v>#N/A</v>
      </c>
      <c r="AL133">
        <f>IF(ISNUMBER(MATCH(A133,'Age Fix'!A:A,0))=FALSE,F133,VLOOKUP(A133,'Age Fix'!A:C,3,FALSE))</f>
        <v>17</v>
      </c>
    </row>
    <row r="134" spans="1:38" x14ac:dyDescent="0.2">
      <c r="A134" t="s">
        <v>1645</v>
      </c>
      <c r="B134" t="s">
        <v>1748</v>
      </c>
      <c r="C134" t="s">
        <v>102</v>
      </c>
      <c r="D134" t="s">
        <v>102</v>
      </c>
      <c r="E134" t="s">
        <v>85</v>
      </c>
      <c r="F134" s="2">
        <v>16</v>
      </c>
      <c r="G134">
        <v>3</v>
      </c>
      <c r="H134" s="1">
        <v>8.0299999999999994</v>
      </c>
      <c r="I134" s="1">
        <v>24.1</v>
      </c>
      <c r="J134">
        <v>0</v>
      </c>
      <c r="K134">
        <v>2</v>
      </c>
      <c r="L134" s="1">
        <v>0</v>
      </c>
      <c r="M134" s="1">
        <v>4.9792531120331951</v>
      </c>
      <c r="N134">
        <v>1</v>
      </c>
      <c r="O134" s="1">
        <v>2.4896265560165975</v>
      </c>
      <c r="P134">
        <v>0</v>
      </c>
      <c r="Q134">
        <v>0</v>
      </c>
      <c r="R134">
        <v>1</v>
      </c>
      <c r="S134" s="1">
        <v>0</v>
      </c>
      <c r="T134" s="1">
        <v>0</v>
      </c>
      <c r="U134" s="1">
        <v>100</v>
      </c>
      <c r="V134">
        <v>0</v>
      </c>
      <c r="W134" s="1">
        <v>0</v>
      </c>
      <c r="X134">
        <v>0</v>
      </c>
      <c r="Y134" s="1">
        <v>0</v>
      </c>
      <c r="Z134">
        <v>0</v>
      </c>
      <c r="AA134">
        <v>0</v>
      </c>
      <c r="AB134">
        <v>0</v>
      </c>
      <c r="AC134" s="1">
        <v>6.4235972144400869E-2</v>
      </c>
      <c r="AD134" s="1">
        <v>0.15992358210224283</v>
      </c>
      <c r="AE134" s="1">
        <v>0</v>
      </c>
      <c r="AF134" s="1">
        <v>6.423597214440087</v>
      </c>
      <c r="AG134">
        <v>13.99</v>
      </c>
      <c r="AH134">
        <v>15.24</v>
      </c>
      <c r="AI134">
        <v>53.69</v>
      </c>
      <c r="AJ134">
        <v>58.22</v>
      </c>
      <c r="AK134" t="e">
        <f>VLOOKUP(A134,'NHL Affiliations (from scraper)'!B:C,2,FALSE)</f>
        <v>#N/A</v>
      </c>
      <c r="AL134">
        <f>IF(ISNUMBER(MATCH(A134,'Age Fix'!A:A,0))=FALSE,F134,VLOOKUP(A134,'Age Fix'!A:C,3,FALSE))</f>
        <v>16</v>
      </c>
    </row>
    <row r="135" spans="1:38" x14ac:dyDescent="0.2">
      <c r="A135" t="s">
        <v>282</v>
      </c>
      <c r="B135" t="s">
        <v>1748</v>
      </c>
      <c r="C135" t="s">
        <v>49</v>
      </c>
      <c r="D135" t="s">
        <v>1745</v>
      </c>
      <c r="E135" t="s">
        <v>71</v>
      </c>
      <c r="F135" s="2">
        <v>18</v>
      </c>
      <c r="G135">
        <v>35</v>
      </c>
      <c r="H135" s="1">
        <v>11.12</v>
      </c>
      <c r="I135" s="1">
        <v>389.03</v>
      </c>
      <c r="J135">
        <v>12</v>
      </c>
      <c r="K135">
        <v>21</v>
      </c>
      <c r="L135" s="1">
        <v>1.8507570110274274</v>
      </c>
      <c r="M135" s="1">
        <v>3.2388247692979979</v>
      </c>
      <c r="N135">
        <v>69</v>
      </c>
      <c r="O135" s="1">
        <v>10.641852813407708</v>
      </c>
      <c r="P135">
        <v>14</v>
      </c>
      <c r="Q135">
        <v>11</v>
      </c>
      <c r="R135">
        <v>44</v>
      </c>
      <c r="S135" s="1">
        <v>20.289855072463769</v>
      </c>
      <c r="T135" s="1">
        <v>15.942028985507244</v>
      </c>
      <c r="U135" s="1">
        <v>63.768115942028977</v>
      </c>
      <c r="V135">
        <v>9</v>
      </c>
      <c r="W135" s="1">
        <v>1.3880677582705705</v>
      </c>
      <c r="X135">
        <v>7</v>
      </c>
      <c r="Y135" s="1">
        <v>1.0796082564326659</v>
      </c>
      <c r="Z135">
        <v>2</v>
      </c>
      <c r="AA135">
        <v>1</v>
      </c>
      <c r="AB135">
        <v>4</v>
      </c>
      <c r="AC135" s="1">
        <v>7.6300135447104047</v>
      </c>
      <c r="AD135" s="1">
        <v>1.1767750885089179</v>
      </c>
      <c r="AE135" s="1">
        <v>10.144927536231885</v>
      </c>
      <c r="AF135" s="1">
        <v>11.057990644507832</v>
      </c>
      <c r="AG135">
        <v>13.18</v>
      </c>
      <c r="AH135">
        <v>14.05</v>
      </c>
      <c r="AI135">
        <v>46.78</v>
      </c>
      <c r="AJ135">
        <v>49.12</v>
      </c>
      <c r="AK135" t="e">
        <f>VLOOKUP(A135,'NHL Affiliations (from scraper)'!B:C,2,FALSE)</f>
        <v>#N/A</v>
      </c>
      <c r="AL135">
        <f>IF(ISNUMBER(MATCH(A135,'Age Fix'!A:A,0))=FALSE,F135,VLOOKUP(A135,'Age Fix'!A:C,3,FALSE))</f>
        <v>18</v>
      </c>
    </row>
    <row r="136" spans="1:38" x14ac:dyDescent="0.2">
      <c r="A136" t="s">
        <v>329</v>
      </c>
      <c r="B136" t="s">
        <v>1748</v>
      </c>
      <c r="C136" t="s">
        <v>49</v>
      </c>
      <c r="D136" t="s">
        <v>1745</v>
      </c>
      <c r="E136" t="s">
        <v>1746</v>
      </c>
      <c r="F136" s="2">
        <v>19</v>
      </c>
      <c r="G136">
        <v>31</v>
      </c>
      <c r="H136" s="1">
        <v>10.67</v>
      </c>
      <c r="I136" s="1">
        <v>330.89</v>
      </c>
      <c r="J136">
        <v>14</v>
      </c>
      <c r="K136">
        <v>13</v>
      </c>
      <c r="L136" s="1">
        <v>2.5386079966151898</v>
      </c>
      <c r="M136" s="1">
        <v>2.3572788539998188</v>
      </c>
      <c r="N136">
        <v>48</v>
      </c>
      <c r="O136" s="1">
        <v>8.7037988455377917</v>
      </c>
      <c r="P136">
        <v>7</v>
      </c>
      <c r="Q136">
        <v>4</v>
      </c>
      <c r="R136">
        <v>37</v>
      </c>
      <c r="S136" s="1">
        <v>14.583333333333334</v>
      </c>
      <c r="T136" s="1">
        <v>8.3333333333333321</v>
      </c>
      <c r="U136" s="1">
        <v>77.083333333333343</v>
      </c>
      <c r="V136">
        <v>4</v>
      </c>
      <c r="W136" s="1">
        <v>0.72531657046148268</v>
      </c>
      <c r="X136">
        <v>2</v>
      </c>
      <c r="Y136" s="1">
        <v>0.36265828523074134</v>
      </c>
      <c r="Z136">
        <v>0</v>
      </c>
      <c r="AA136">
        <v>1</v>
      </c>
      <c r="AB136">
        <v>1</v>
      </c>
      <c r="AC136" s="1">
        <v>4.5335169826278578</v>
      </c>
      <c r="AD136" s="1">
        <v>0.8220587474921317</v>
      </c>
      <c r="AE136" s="1">
        <v>4.1666666666666661</v>
      </c>
      <c r="AF136" s="1">
        <v>9.4448270471413718</v>
      </c>
      <c r="AG136">
        <v>14.11</v>
      </c>
      <c r="AH136">
        <v>14.22</v>
      </c>
      <c r="AI136">
        <v>50.5</v>
      </c>
      <c r="AJ136">
        <v>47.6</v>
      </c>
      <c r="AK136" t="e">
        <f>VLOOKUP(A136,'NHL Affiliations (from scraper)'!B:C,2,FALSE)</f>
        <v>#N/A</v>
      </c>
      <c r="AL136">
        <f>IF(ISNUMBER(MATCH(A136,'Age Fix'!A:A,0))=FALSE,F136,VLOOKUP(A136,'Age Fix'!A:C,3,FALSE))</f>
        <v>19</v>
      </c>
    </row>
    <row r="137" spans="1:38" x14ac:dyDescent="0.2">
      <c r="A137" t="s">
        <v>271</v>
      </c>
      <c r="B137" t="s">
        <v>1748</v>
      </c>
      <c r="C137" t="s">
        <v>49</v>
      </c>
      <c r="D137" t="s">
        <v>1745</v>
      </c>
      <c r="E137" t="s">
        <v>80</v>
      </c>
      <c r="F137" s="2">
        <v>17</v>
      </c>
      <c r="G137">
        <v>59</v>
      </c>
      <c r="H137" s="1">
        <v>12.48</v>
      </c>
      <c r="I137" s="1">
        <v>736.4</v>
      </c>
      <c r="J137">
        <v>35</v>
      </c>
      <c r="K137">
        <v>39</v>
      </c>
      <c r="L137" s="1">
        <v>2.8517110266159698</v>
      </c>
      <c r="M137" s="1">
        <v>3.1776208582292234</v>
      </c>
      <c r="N137">
        <v>54</v>
      </c>
      <c r="O137" s="1">
        <v>4.3997827267789242</v>
      </c>
      <c r="P137">
        <v>10</v>
      </c>
      <c r="Q137">
        <v>8</v>
      </c>
      <c r="R137">
        <v>36</v>
      </c>
      <c r="S137" s="1">
        <v>18.518518518518519</v>
      </c>
      <c r="T137" s="1">
        <v>14.814814814814813</v>
      </c>
      <c r="U137" s="1">
        <v>66.666666666666657</v>
      </c>
      <c r="V137">
        <v>17</v>
      </c>
      <c r="W137" s="1">
        <v>1.3851167843563281</v>
      </c>
      <c r="X137">
        <v>10</v>
      </c>
      <c r="Y137" s="1">
        <v>0.81477457903313422</v>
      </c>
      <c r="Z137">
        <v>3</v>
      </c>
      <c r="AA137">
        <v>2</v>
      </c>
      <c r="AB137">
        <v>5</v>
      </c>
      <c r="AC137" s="1">
        <v>5.7669959638240602</v>
      </c>
      <c r="AD137" s="1">
        <v>0.46988017087105327</v>
      </c>
      <c r="AE137" s="1">
        <v>18.518518518518519</v>
      </c>
      <c r="AF137" s="1">
        <v>10.679622155229742</v>
      </c>
      <c r="AG137">
        <v>13.33</v>
      </c>
      <c r="AH137">
        <v>13.92</v>
      </c>
      <c r="AI137">
        <v>51.14</v>
      </c>
      <c r="AJ137">
        <v>48.58</v>
      </c>
      <c r="AK137">
        <f>VLOOKUP(A137,'NHL Affiliations (from scraper)'!B:C,2,FALSE)</f>
        <v>2019</v>
      </c>
      <c r="AL137">
        <f>IF(ISNUMBER(MATCH(A137,'Age Fix'!A:A,0))=FALSE,F137,VLOOKUP(A137,'Age Fix'!A:C,3,FALSE))</f>
        <v>17</v>
      </c>
    </row>
    <row r="138" spans="1:38" x14ac:dyDescent="0.2">
      <c r="A138" t="s">
        <v>283</v>
      </c>
      <c r="B138" t="s">
        <v>1748</v>
      </c>
      <c r="C138" t="s">
        <v>49</v>
      </c>
      <c r="D138" t="s">
        <v>1745</v>
      </c>
      <c r="E138" t="s">
        <v>65</v>
      </c>
      <c r="F138" s="2">
        <v>17</v>
      </c>
      <c r="G138">
        <v>55</v>
      </c>
      <c r="H138" s="1">
        <v>10.39</v>
      </c>
      <c r="I138" s="1">
        <v>571.54999999999995</v>
      </c>
      <c r="J138">
        <v>19</v>
      </c>
      <c r="K138">
        <v>24</v>
      </c>
      <c r="L138" s="1">
        <v>1.9945761525675796</v>
      </c>
      <c r="M138" s="1">
        <v>2.5194646137695744</v>
      </c>
      <c r="N138">
        <v>48</v>
      </c>
      <c r="O138" s="1">
        <v>5.0389292275391488</v>
      </c>
      <c r="P138">
        <v>8</v>
      </c>
      <c r="Q138">
        <v>3</v>
      </c>
      <c r="R138">
        <v>37</v>
      </c>
      <c r="S138" s="1">
        <v>16.666666666666664</v>
      </c>
      <c r="T138" s="1">
        <v>6.25</v>
      </c>
      <c r="U138" s="1">
        <v>77.083333333333343</v>
      </c>
      <c r="V138">
        <v>12</v>
      </c>
      <c r="W138" s="1">
        <v>1.2597323068847872</v>
      </c>
      <c r="X138">
        <v>4</v>
      </c>
      <c r="Y138" s="1">
        <v>0.41991076896159568</v>
      </c>
      <c r="Z138">
        <v>3</v>
      </c>
      <c r="AA138">
        <v>0</v>
      </c>
      <c r="AB138">
        <v>1</v>
      </c>
      <c r="AC138" s="1">
        <v>4.5849318330183912</v>
      </c>
      <c r="AD138" s="1">
        <v>0.48131556290981281</v>
      </c>
      <c r="AE138" s="1">
        <v>8.3333333333333321</v>
      </c>
      <c r="AF138" s="1">
        <v>9.551941318788316</v>
      </c>
      <c r="AG138">
        <v>12.89</v>
      </c>
      <c r="AH138">
        <v>13.75</v>
      </c>
      <c r="AI138">
        <v>44.23</v>
      </c>
      <c r="AJ138">
        <v>52.65</v>
      </c>
      <c r="AK138" t="e">
        <f>VLOOKUP(A138,'NHL Affiliations (from scraper)'!B:C,2,FALSE)</f>
        <v>#N/A</v>
      </c>
      <c r="AL138">
        <f>IF(ISNUMBER(MATCH(A138,'Age Fix'!A:A,0))=FALSE,F138,VLOOKUP(A138,'Age Fix'!A:C,3,FALSE))</f>
        <v>17</v>
      </c>
    </row>
    <row r="139" spans="1:38" x14ac:dyDescent="0.2">
      <c r="A139" t="s">
        <v>179</v>
      </c>
      <c r="B139" t="s">
        <v>1748</v>
      </c>
      <c r="C139" t="s">
        <v>49</v>
      </c>
      <c r="D139" t="s">
        <v>1745</v>
      </c>
      <c r="E139" t="s">
        <v>78</v>
      </c>
      <c r="F139" s="2">
        <v>19</v>
      </c>
      <c r="G139">
        <v>62</v>
      </c>
      <c r="H139" s="1">
        <v>12.15</v>
      </c>
      <c r="I139" s="1">
        <v>753.37</v>
      </c>
      <c r="J139">
        <v>43</v>
      </c>
      <c r="K139">
        <v>31</v>
      </c>
      <c r="L139" s="1">
        <v>3.4246120764033607</v>
      </c>
      <c r="M139" s="1">
        <v>2.4689063806628884</v>
      </c>
      <c r="N139">
        <v>103</v>
      </c>
      <c r="O139" s="1">
        <v>8.2031405551057244</v>
      </c>
      <c r="P139">
        <v>16</v>
      </c>
      <c r="Q139">
        <v>14</v>
      </c>
      <c r="R139">
        <v>73</v>
      </c>
      <c r="S139" s="1">
        <v>15.53398058252427</v>
      </c>
      <c r="T139" s="1">
        <v>13.592233009708737</v>
      </c>
      <c r="U139" s="1">
        <v>70.873786407766985</v>
      </c>
      <c r="V139">
        <v>24</v>
      </c>
      <c r="W139" s="1">
        <v>1.9114113914809456</v>
      </c>
      <c r="X139">
        <v>12</v>
      </c>
      <c r="Y139" s="1">
        <v>0.95570569574047282</v>
      </c>
      <c r="Z139">
        <v>8</v>
      </c>
      <c r="AA139">
        <v>3</v>
      </c>
      <c r="AB139">
        <v>1</v>
      </c>
      <c r="AC139" s="1">
        <v>10.412451010656955</v>
      </c>
      <c r="AD139" s="1">
        <v>0.8292698947919579</v>
      </c>
      <c r="AE139" s="1">
        <v>11.650485436893204</v>
      </c>
      <c r="AF139" s="1">
        <v>10.1091757385019</v>
      </c>
      <c r="AG139">
        <v>13.85</v>
      </c>
      <c r="AH139">
        <v>14.15</v>
      </c>
      <c r="AI139">
        <v>45.01</v>
      </c>
      <c r="AJ139">
        <v>52</v>
      </c>
      <c r="AK139" t="e">
        <f>VLOOKUP(A139,'NHL Affiliations (from scraper)'!B:C,2,FALSE)</f>
        <v>#N/A</v>
      </c>
      <c r="AL139">
        <f>IF(ISNUMBER(MATCH(A139,'Age Fix'!A:A,0))=FALSE,F139,VLOOKUP(A139,'Age Fix'!A:C,3,FALSE))</f>
        <v>19</v>
      </c>
    </row>
    <row r="140" spans="1:38" x14ac:dyDescent="0.2">
      <c r="A140" t="s">
        <v>550</v>
      </c>
      <c r="B140" t="s">
        <v>1748</v>
      </c>
      <c r="C140" t="s">
        <v>102</v>
      </c>
      <c r="D140" t="s">
        <v>102</v>
      </c>
      <c r="E140" t="s">
        <v>391</v>
      </c>
      <c r="F140" s="2">
        <v>19</v>
      </c>
      <c r="G140">
        <v>2</v>
      </c>
      <c r="H140" s="1">
        <v>8.25</v>
      </c>
      <c r="I140" s="1">
        <v>16.5</v>
      </c>
      <c r="J140">
        <v>1</v>
      </c>
      <c r="K140">
        <v>0</v>
      </c>
      <c r="L140" s="1">
        <v>3.6363636363636367</v>
      </c>
      <c r="M140" s="1">
        <v>0</v>
      </c>
      <c r="N140">
        <v>0</v>
      </c>
      <c r="O140" s="1">
        <v>0</v>
      </c>
      <c r="P140">
        <v>0</v>
      </c>
      <c r="Q140">
        <v>0</v>
      </c>
      <c r="R140">
        <v>0</v>
      </c>
      <c r="S140" s="1" t="e">
        <v>#DIV/0!</v>
      </c>
      <c r="T140" s="1" t="e">
        <v>#DIV/0!</v>
      </c>
      <c r="U140" s="1" t="e">
        <v>#DIV/0!</v>
      </c>
      <c r="V140">
        <v>0</v>
      </c>
      <c r="W140" s="1">
        <v>0</v>
      </c>
      <c r="X140">
        <v>0</v>
      </c>
      <c r="Y140" s="1">
        <v>0</v>
      </c>
      <c r="Z140">
        <v>0</v>
      </c>
      <c r="AA140">
        <v>0</v>
      </c>
      <c r="AB140">
        <v>0</v>
      </c>
      <c r="AC140" s="1">
        <v>0</v>
      </c>
      <c r="AD140" s="1">
        <v>0</v>
      </c>
      <c r="AE140" s="1" t="e">
        <v>#DIV/0!</v>
      </c>
      <c r="AF140" s="1" t="e">
        <v>#DIV/0!</v>
      </c>
      <c r="AG140">
        <v>18.3</v>
      </c>
      <c r="AH140">
        <v>14.75</v>
      </c>
      <c r="AI140">
        <v>100</v>
      </c>
      <c r="AJ140">
        <v>45.74</v>
      </c>
      <c r="AK140" t="e">
        <f>VLOOKUP(A140,'NHL Affiliations (from scraper)'!B:C,2,FALSE)</f>
        <v>#N/A</v>
      </c>
      <c r="AL140">
        <f>IF(ISNUMBER(MATCH(A140,'Age Fix'!A:A,0))=FALSE,F140,VLOOKUP(A140,'Age Fix'!A:C,3,FALSE))</f>
        <v>19</v>
      </c>
    </row>
    <row r="141" spans="1:38" x14ac:dyDescent="0.2">
      <c r="A141" t="s">
        <v>276</v>
      </c>
      <c r="B141" t="s">
        <v>1748</v>
      </c>
      <c r="C141" t="s">
        <v>49</v>
      </c>
      <c r="D141" t="s">
        <v>1745</v>
      </c>
      <c r="E141" t="s">
        <v>78</v>
      </c>
      <c r="F141" s="2">
        <v>18</v>
      </c>
      <c r="G141">
        <v>46</v>
      </c>
      <c r="H141" s="1">
        <v>14.14</v>
      </c>
      <c r="I141" s="1">
        <v>650.34</v>
      </c>
      <c r="J141">
        <v>24</v>
      </c>
      <c r="K141">
        <v>50</v>
      </c>
      <c r="L141" s="1">
        <v>2.2142264046498754</v>
      </c>
      <c r="M141" s="1">
        <v>4.612971676353907</v>
      </c>
      <c r="N141">
        <v>84</v>
      </c>
      <c r="O141" s="1">
        <v>7.7497924162745635</v>
      </c>
      <c r="P141">
        <v>11</v>
      </c>
      <c r="Q141">
        <v>11</v>
      </c>
      <c r="R141">
        <v>62</v>
      </c>
      <c r="S141" s="1">
        <v>13.095238095238097</v>
      </c>
      <c r="T141" s="1">
        <v>13.095238095238097</v>
      </c>
      <c r="U141" s="1">
        <v>73.80952380952381</v>
      </c>
      <c r="V141">
        <v>14</v>
      </c>
      <c r="W141" s="1">
        <v>1.2916320693790939</v>
      </c>
      <c r="X141">
        <v>8</v>
      </c>
      <c r="Y141" s="1">
        <v>0.73807546821662517</v>
      </c>
      <c r="Z141">
        <v>3</v>
      </c>
      <c r="AA141">
        <v>2</v>
      </c>
      <c r="AB141">
        <v>3</v>
      </c>
      <c r="AC141" s="1">
        <v>8.1419577483513041</v>
      </c>
      <c r="AD141" s="1">
        <v>0.75117240966429599</v>
      </c>
      <c r="AE141" s="1">
        <v>9.5238095238095237</v>
      </c>
      <c r="AF141" s="1">
        <v>9.6928068432753616</v>
      </c>
      <c r="AG141">
        <v>13.96</v>
      </c>
      <c r="AH141">
        <v>14.19</v>
      </c>
      <c r="AI141">
        <v>44.6</v>
      </c>
      <c r="AJ141">
        <v>53.48</v>
      </c>
      <c r="AK141">
        <f>VLOOKUP(A141,'NHL Affiliations (from scraper)'!B:C,2,FALSE)</f>
        <v>2018</v>
      </c>
      <c r="AL141">
        <f>IF(ISNUMBER(MATCH(A141,'Age Fix'!A:A,0))=FALSE,F141,VLOOKUP(A141,'Age Fix'!A:C,3,FALSE))</f>
        <v>18</v>
      </c>
    </row>
    <row r="142" spans="1:38" x14ac:dyDescent="0.2">
      <c r="A142" t="s">
        <v>285</v>
      </c>
      <c r="B142" t="s">
        <v>1748</v>
      </c>
      <c r="C142" t="s">
        <v>46</v>
      </c>
      <c r="D142" t="s">
        <v>1745</v>
      </c>
      <c r="E142" t="s">
        <v>78</v>
      </c>
      <c r="F142" s="2">
        <v>17</v>
      </c>
      <c r="G142">
        <v>61</v>
      </c>
      <c r="H142" s="1">
        <v>11.24</v>
      </c>
      <c r="I142" s="1">
        <v>685.45</v>
      </c>
      <c r="J142">
        <v>27</v>
      </c>
      <c r="K142">
        <v>39</v>
      </c>
      <c r="L142" s="1">
        <v>2.3634108979502515</v>
      </c>
      <c r="M142" s="1">
        <v>3.4138157414836963</v>
      </c>
      <c r="N142">
        <v>72</v>
      </c>
      <c r="O142" s="1">
        <v>6.3024290612006704</v>
      </c>
      <c r="P142">
        <v>8</v>
      </c>
      <c r="Q142">
        <v>14</v>
      </c>
      <c r="R142">
        <v>50</v>
      </c>
      <c r="S142" s="1">
        <v>11.111111111111111</v>
      </c>
      <c r="T142" s="1">
        <v>19.444444444444446</v>
      </c>
      <c r="U142" s="1">
        <v>69.444444444444443</v>
      </c>
      <c r="V142">
        <v>10</v>
      </c>
      <c r="W142" s="1">
        <v>0.87533736961120423</v>
      </c>
      <c r="X142">
        <v>6</v>
      </c>
      <c r="Y142" s="1">
        <v>0.5252024217667226</v>
      </c>
      <c r="Z142">
        <v>1</v>
      </c>
      <c r="AA142">
        <v>0</v>
      </c>
      <c r="AB142">
        <v>5</v>
      </c>
      <c r="AC142" s="1">
        <v>7.2168815314468908</v>
      </c>
      <c r="AD142" s="1">
        <v>0.63172060965324006</v>
      </c>
      <c r="AE142" s="1">
        <v>8.3333333333333321</v>
      </c>
      <c r="AF142" s="1">
        <v>10.023446571454015</v>
      </c>
      <c r="AG142">
        <v>13.61</v>
      </c>
      <c r="AH142">
        <v>13.6</v>
      </c>
      <c r="AI142">
        <v>42.52</v>
      </c>
      <c r="AJ142">
        <v>52.65</v>
      </c>
      <c r="AK142" t="e">
        <f>VLOOKUP(A142,'NHL Affiliations (from scraper)'!B:C,2,FALSE)</f>
        <v>#N/A</v>
      </c>
      <c r="AL142">
        <f>IF(ISNUMBER(MATCH(A142,'Age Fix'!A:A,0))=FALSE,F142,VLOOKUP(A142,'Age Fix'!A:C,3,FALSE))</f>
        <v>17</v>
      </c>
    </row>
    <row r="143" spans="1:38" x14ac:dyDescent="0.2">
      <c r="A143" t="s">
        <v>347</v>
      </c>
      <c r="B143" t="s">
        <v>1748</v>
      </c>
      <c r="C143" t="s">
        <v>46</v>
      </c>
      <c r="D143" t="s">
        <v>1745</v>
      </c>
      <c r="E143" t="s">
        <v>82</v>
      </c>
      <c r="F143" s="2">
        <v>17</v>
      </c>
      <c r="G143">
        <v>56</v>
      </c>
      <c r="H143" s="1">
        <v>9.5399999999999991</v>
      </c>
      <c r="I143" s="1">
        <v>534.49</v>
      </c>
      <c r="J143">
        <v>25</v>
      </c>
      <c r="K143">
        <v>20</v>
      </c>
      <c r="L143" s="1">
        <v>2.8064135905255481</v>
      </c>
      <c r="M143" s="1">
        <v>2.2451308724204382</v>
      </c>
      <c r="N143">
        <v>77</v>
      </c>
      <c r="O143" s="1">
        <v>8.6437538588186875</v>
      </c>
      <c r="P143">
        <v>18</v>
      </c>
      <c r="Q143">
        <v>8</v>
      </c>
      <c r="R143">
        <v>51</v>
      </c>
      <c r="S143" s="1">
        <v>23.376623376623375</v>
      </c>
      <c r="T143" s="1">
        <v>10.38961038961039</v>
      </c>
      <c r="U143" s="1">
        <v>66.233766233766232</v>
      </c>
      <c r="V143">
        <v>13</v>
      </c>
      <c r="W143" s="1">
        <v>1.4593350670732848</v>
      </c>
      <c r="X143">
        <v>10</v>
      </c>
      <c r="Y143" s="1">
        <v>1.1225654362102191</v>
      </c>
      <c r="Z143">
        <v>4</v>
      </c>
      <c r="AA143">
        <v>2</v>
      </c>
      <c r="AB143">
        <v>4</v>
      </c>
      <c r="AC143" s="1">
        <v>8.4486776658789182</v>
      </c>
      <c r="AD143" s="1">
        <v>0.94841935293969037</v>
      </c>
      <c r="AE143" s="1">
        <v>12.987012987012985</v>
      </c>
      <c r="AF143" s="1">
        <v>10.972308656985607</v>
      </c>
      <c r="AG143">
        <v>13.91</v>
      </c>
      <c r="AH143">
        <v>13.43</v>
      </c>
      <c r="AI143">
        <v>52.59</v>
      </c>
      <c r="AJ143">
        <v>48.19</v>
      </c>
      <c r="AK143" t="e">
        <f>VLOOKUP(A143,'NHL Affiliations (from scraper)'!B:C,2,FALSE)</f>
        <v>#N/A</v>
      </c>
      <c r="AL143">
        <f>IF(ISNUMBER(MATCH(A143,'Age Fix'!A:A,0))=FALSE,F143,VLOOKUP(A143,'Age Fix'!A:C,3,FALSE))</f>
        <v>17</v>
      </c>
    </row>
    <row r="144" spans="1:38" x14ac:dyDescent="0.2">
      <c r="A144" t="s">
        <v>303</v>
      </c>
      <c r="B144" t="s">
        <v>1748</v>
      </c>
      <c r="C144" t="s">
        <v>102</v>
      </c>
      <c r="D144" t="s">
        <v>102</v>
      </c>
      <c r="E144" t="s">
        <v>98</v>
      </c>
      <c r="F144" s="2">
        <v>18</v>
      </c>
      <c r="G144">
        <v>47</v>
      </c>
      <c r="H144" s="1">
        <v>13.82</v>
      </c>
      <c r="I144" s="1">
        <v>649.75</v>
      </c>
      <c r="J144">
        <v>36</v>
      </c>
      <c r="K144">
        <v>36</v>
      </c>
      <c r="L144" s="1">
        <v>3.324355521354367</v>
      </c>
      <c r="M144" s="1">
        <v>3.324355521354367</v>
      </c>
      <c r="N144">
        <v>33</v>
      </c>
      <c r="O144" s="1">
        <v>3.0473258945748363</v>
      </c>
      <c r="P144">
        <v>3</v>
      </c>
      <c r="Q144">
        <v>1</v>
      </c>
      <c r="R144">
        <v>29</v>
      </c>
      <c r="S144" s="1">
        <v>9.0909090909090917</v>
      </c>
      <c r="T144" s="1">
        <v>3.0303030303030303</v>
      </c>
      <c r="U144" s="1">
        <v>87.878787878787875</v>
      </c>
      <c r="V144">
        <v>6</v>
      </c>
      <c r="W144" s="1">
        <v>0.55405925355906116</v>
      </c>
      <c r="X144">
        <v>3</v>
      </c>
      <c r="Y144" s="1">
        <v>0.27702962677953058</v>
      </c>
      <c r="Z144">
        <v>0</v>
      </c>
      <c r="AA144">
        <v>0</v>
      </c>
      <c r="AB144">
        <v>3</v>
      </c>
      <c r="AC144" s="1">
        <v>2.6704994017415133</v>
      </c>
      <c r="AD144" s="1">
        <v>0.24660248419313707</v>
      </c>
      <c r="AE144" s="1">
        <v>9.0909090909090917</v>
      </c>
      <c r="AF144" s="1">
        <v>8.092422429519738</v>
      </c>
      <c r="AG144">
        <v>13.46</v>
      </c>
      <c r="AH144">
        <v>14.32</v>
      </c>
      <c r="AI144">
        <v>45.63</v>
      </c>
      <c r="AJ144">
        <v>51.16</v>
      </c>
      <c r="AK144">
        <f>VLOOKUP(A144,'NHL Affiliations (from scraper)'!B:C,2,FALSE)</f>
        <v>2018</v>
      </c>
      <c r="AL144">
        <f>IF(ISNUMBER(MATCH(A144,'Age Fix'!A:A,0))=FALSE,F144,VLOOKUP(A144,'Age Fix'!A:C,3,FALSE))</f>
        <v>18</v>
      </c>
    </row>
    <row r="145" spans="1:38" x14ac:dyDescent="0.2">
      <c r="A145" t="s">
        <v>517</v>
      </c>
      <c r="B145" t="s">
        <v>1748</v>
      </c>
      <c r="C145" t="s">
        <v>102</v>
      </c>
      <c r="D145" t="s">
        <v>102</v>
      </c>
      <c r="E145" t="s">
        <v>138</v>
      </c>
      <c r="F145" s="2">
        <v>18</v>
      </c>
      <c r="G145">
        <v>2</v>
      </c>
      <c r="H145" s="1">
        <v>11.69</v>
      </c>
      <c r="I145" s="1">
        <v>23.38</v>
      </c>
      <c r="J145">
        <v>0</v>
      </c>
      <c r="K145">
        <v>2</v>
      </c>
      <c r="L145" s="1">
        <v>0</v>
      </c>
      <c r="M145" s="1">
        <v>5.1325919589392646</v>
      </c>
      <c r="N145">
        <v>0</v>
      </c>
      <c r="O145" s="1">
        <v>0</v>
      </c>
      <c r="P145">
        <v>0</v>
      </c>
      <c r="Q145">
        <v>0</v>
      </c>
      <c r="R145">
        <v>0</v>
      </c>
      <c r="S145" s="1" t="e">
        <v>#DIV/0!</v>
      </c>
      <c r="T145" s="1" t="e">
        <v>#DIV/0!</v>
      </c>
      <c r="U145" s="1" t="e">
        <v>#DIV/0!</v>
      </c>
      <c r="V145">
        <v>0</v>
      </c>
      <c r="W145" s="1">
        <v>0</v>
      </c>
      <c r="X145">
        <v>0</v>
      </c>
      <c r="Y145" s="1">
        <v>0</v>
      </c>
      <c r="Z145">
        <v>0</v>
      </c>
      <c r="AA145">
        <v>0</v>
      </c>
      <c r="AB145">
        <v>0</v>
      </c>
      <c r="AC145" s="1">
        <v>0</v>
      </c>
      <c r="AD145" s="1">
        <v>0</v>
      </c>
      <c r="AE145" s="1" t="e">
        <v>#DIV/0!</v>
      </c>
      <c r="AF145" s="1" t="e">
        <v>#DIV/0!</v>
      </c>
      <c r="AG145">
        <v>14.31</v>
      </c>
      <c r="AH145">
        <v>16.440000000000001</v>
      </c>
      <c r="AI145">
        <v>41.01</v>
      </c>
      <c r="AJ145">
        <v>59.44</v>
      </c>
      <c r="AK145">
        <f>VLOOKUP(A145,'NHL Affiliations (from scraper)'!B:C,2,FALSE)</f>
        <v>2018</v>
      </c>
      <c r="AL145">
        <f>IF(ISNUMBER(MATCH(A145,'Age Fix'!A:A,0))=FALSE,F145,VLOOKUP(A145,'Age Fix'!A:C,3,FALSE))</f>
        <v>18</v>
      </c>
    </row>
    <row r="146" spans="1:38" x14ac:dyDescent="0.2">
      <c r="A146" t="s">
        <v>201</v>
      </c>
      <c r="B146" t="s">
        <v>1748</v>
      </c>
      <c r="C146" t="s">
        <v>46</v>
      </c>
      <c r="D146" t="s">
        <v>1745</v>
      </c>
      <c r="E146" t="s">
        <v>65</v>
      </c>
      <c r="F146" s="2">
        <v>18</v>
      </c>
      <c r="G146">
        <v>68</v>
      </c>
      <c r="H146" s="1">
        <v>13.22</v>
      </c>
      <c r="I146" s="1">
        <v>898.91</v>
      </c>
      <c r="J146">
        <v>40</v>
      </c>
      <c r="K146">
        <v>43</v>
      </c>
      <c r="L146" s="1">
        <v>2.6699002124795586</v>
      </c>
      <c r="M146" s="1">
        <v>2.8701427284155256</v>
      </c>
      <c r="N146">
        <v>147</v>
      </c>
      <c r="O146" s="1">
        <v>9.8118832808623786</v>
      </c>
      <c r="P146">
        <v>25</v>
      </c>
      <c r="Q146">
        <v>28</v>
      </c>
      <c r="R146">
        <v>94</v>
      </c>
      <c r="S146" s="1">
        <v>17.006802721088434</v>
      </c>
      <c r="T146" s="1">
        <v>19.047619047619047</v>
      </c>
      <c r="U146" s="1">
        <v>63.945578231292522</v>
      </c>
      <c r="V146">
        <v>20</v>
      </c>
      <c r="W146" s="1">
        <v>1.3349501062397793</v>
      </c>
      <c r="X146">
        <v>9</v>
      </c>
      <c r="Y146" s="1">
        <v>0.60072754780790072</v>
      </c>
      <c r="Z146">
        <v>3</v>
      </c>
      <c r="AA146">
        <v>3</v>
      </c>
      <c r="AB146">
        <v>3</v>
      </c>
      <c r="AC146" s="1">
        <v>15.981257114902327</v>
      </c>
      <c r="AD146" s="1">
        <v>1.0667090441692046</v>
      </c>
      <c r="AE146" s="1">
        <v>6.1224489795918364</v>
      </c>
      <c r="AF146" s="1">
        <v>10.871603479525392</v>
      </c>
      <c r="AG146">
        <v>14.54</v>
      </c>
      <c r="AH146">
        <v>14.07</v>
      </c>
      <c r="AI146">
        <v>46.01</v>
      </c>
      <c r="AJ146">
        <v>49.5</v>
      </c>
      <c r="AK146" t="e">
        <f>VLOOKUP(A146,'NHL Affiliations (from scraper)'!B:C,2,FALSE)</f>
        <v>#N/A</v>
      </c>
      <c r="AL146">
        <f>IF(ISNUMBER(MATCH(A146,'Age Fix'!A:A,0))=FALSE,F146,VLOOKUP(A146,'Age Fix'!A:C,3,FALSE))</f>
        <v>18</v>
      </c>
    </row>
    <row r="147" spans="1:38" x14ac:dyDescent="0.2">
      <c r="A147" t="s">
        <v>349</v>
      </c>
      <c r="B147" t="s">
        <v>1748</v>
      </c>
      <c r="C147" t="s">
        <v>102</v>
      </c>
      <c r="D147" t="s">
        <v>102</v>
      </c>
      <c r="E147" t="s">
        <v>119</v>
      </c>
      <c r="F147" s="2">
        <v>18</v>
      </c>
      <c r="G147">
        <v>62</v>
      </c>
      <c r="H147" s="1">
        <v>16.350000000000001</v>
      </c>
      <c r="I147" s="1">
        <v>1013.69</v>
      </c>
      <c r="J147">
        <v>52</v>
      </c>
      <c r="K147">
        <v>60</v>
      </c>
      <c r="L147" s="1">
        <v>3.0778640412749461</v>
      </c>
      <c r="M147" s="1">
        <v>3.5513815860864759</v>
      </c>
      <c r="N147">
        <v>110</v>
      </c>
      <c r="O147" s="1">
        <v>6.5108662411585394</v>
      </c>
      <c r="P147">
        <v>4</v>
      </c>
      <c r="Q147">
        <v>7</v>
      </c>
      <c r="R147">
        <v>99</v>
      </c>
      <c r="S147" s="1">
        <v>3.6363636363636362</v>
      </c>
      <c r="T147" s="1">
        <v>6.3636363636363633</v>
      </c>
      <c r="U147" s="1">
        <v>90</v>
      </c>
      <c r="V147">
        <v>11</v>
      </c>
      <c r="W147" s="1">
        <v>0.65108662411585394</v>
      </c>
      <c r="X147">
        <v>6</v>
      </c>
      <c r="Y147" s="1">
        <v>0.35513815860864761</v>
      </c>
      <c r="Z147">
        <v>1</v>
      </c>
      <c r="AA147">
        <v>0</v>
      </c>
      <c r="AB147">
        <v>5</v>
      </c>
      <c r="AC147" s="1">
        <v>8.3619027044091094</v>
      </c>
      <c r="AD147" s="1">
        <v>0.4949384548180869</v>
      </c>
      <c r="AE147" s="1">
        <v>5.4545454545454541</v>
      </c>
      <c r="AF147" s="1">
        <v>7.6017297312810097</v>
      </c>
      <c r="AG147">
        <v>14.42</v>
      </c>
      <c r="AH147">
        <v>14.39</v>
      </c>
      <c r="AI147">
        <v>44.05</v>
      </c>
      <c r="AJ147">
        <v>52.65</v>
      </c>
      <c r="AK147" t="str">
        <f>VLOOKUP(A147,'NHL Affiliations (from scraper)'!B:C,2,FALSE)</f>
        <v>Edmonton Oilers</v>
      </c>
      <c r="AL147">
        <f>IF(ISNUMBER(MATCH(A147,'Age Fix'!A:A,0))=FALSE,F147,VLOOKUP(A147,'Age Fix'!A:C,3,FALSE))</f>
        <v>18</v>
      </c>
    </row>
    <row r="148" spans="1:38" x14ac:dyDescent="0.2">
      <c r="A148" t="s">
        <v>77</v>
      </c>
      <c r="B148" t="s">
        <v>1748</v>
      </c>
      <c r="C148" t="s">
        <v>46</v>
      </c>
      <c r="D148" t="s">
        <v>1745</v>
      </c>
      <c r="E148" t="s">
        <v>1746</v>
      </c>
      <c r="F148" s="2">
        <v>19</v>
      </c>
      <c r="G148">
        <v>64</v>
      </c>
      <c r="H148" s="1">
        <v>17.28</v>
      </c>
      <c r="I148" s="1">
        <v>1105.72</v>
      </c>
      <c r="J148">
        <v>77</v>
      </c>
      <c r="K148">
        <v>64</v>
      </c>
      <c r="L148" s="1">
        <v>4.1782729805013927</v>
      </c>
      <c r="M148" s="1">
        <v>3.4728502695076511</v>
      </c>
      <c r="N148">
        <v>183</v>
      </c>
      <c r="O148" s="1">
        <v>9.9301812393734394</v>
      </c>
      <c r="P148">
        <v>17</v>
      </c>
      <c r="Q148">
        <v>41</v>
      </c>
      <c r="R148">
        <v>125</v>
      </c>
      <c r="S148" s="1">
        <v>9.2896174863387984</v>
      </c>
      <c r="T148" s="1">
        <v>22.404371584699454</v>
      </c>
      <c r="U148" s="1">
        <v>68.30601092896174</v>
      </c>
      <c r="V148">
        <v>51</v>
      </c>
      <c r="W148" s="1">
        <v>2.7674275585139094</v>
      </c>
      <c r="X148">
        <v>31</v>
      </c>
      <c r="Y148" s="1">
        <v>1.6821618492927684</v>
      </c>
      <c r="Z148">
        <v>9</v>
      </c>
      <c r="AA148">
        <v>11</v>
      </c>
      <c r="AB148">
        <v>11</v>
      </c>
      <c r="AC148" s="1">
        <v>18.378018021232343</v>
      </c>
      <c r="AD148" s="1">
        <v>0.99725163809458128</v>
      </c>
      <c r="AE148" s="1">
        <v>16.939890710382514</v>
      </c>
      <c r="AF148" s="1">
        <v>10.042632798487618</v>
      </c>
      <c r="AG148">
        <v>14.85</v>
      </c>
      <c r="AH148">
        <v>14.31</v>
      </c>
      <c r="AI148">
        <v>51.71</v>
      </c>
      <c r="AJ148">
        <v>50.05</v>
      </c>
      <c r="AK148" t="e">
        <f>VLOOKUP(A148,'NHL Affiliations (from scraper)'!B:C,2,FALSE)</f>
        <v>#N/A</v>
      </c>
      <c r="AL148">
        <f>IF(ISNUMBER(MATCH(A148,'Age Fix'!A:A,0))=FALSE,F148,VLOOKUP(A148,'Age Fix'!A:C,3,FALSE))</f>
        <v>19</v>
      </c>
    </row>
    <row r="149" spans="1:38" x14ac:dyDescent="0.2">
      <c r="A149" t="s">
        <v>95</v>
      </c>
      <c r="B149" t="s">
        <v>1748</v>
      </c>
      <c r="C149" t="s">
        <v>41</v>
      </c>
      <c r="D149" t="s">
        <v>1745</v>
      </c>
      <c r="E149" t="s">
        <v>80</v>
      </c>
      <c r="F149" s="2">
        <v>20</v>
      </c>
      <c r="G149">
        <v>63</v>
      </c>
      <c r="H149" s="1">
        <v>13.74</v>
      </c>
      <c r="I149" s="1">
        <v>865.59</v>
      </c>
      <c r="J149">
        <v>44</v>
      </c>
      <c r="K149">
        <v>48</v>
      </c>
      <c r="L149" s="1">
        <v>3.0499428135722457</v>
      </c>
      <c r="M149" s="1">
        <v>3.3272103420788133</v>
      </c>
      <c r="N149">
        <v>110</v>
      </c>
      <c r="O149" s="1">
        <v>7.6248570339306134</v>
      </c>
      <c r="P149">
        <v>20</v>
      </c>
      <c r="Q149">
        <v>21</v>
      </c>
      <c r="R149">
        <v>69</v>
      </c>
      <c r="S149" s="1">
        <v>18.181818181818183</v>
      </c>
      <c r="T149" s="1">
        <v>19.090909090909093</v>
      </c>
      <c r="U149" s="1">
        <v>62.727272727272734</v>
      </c>
      <c r="V149">
        <v>29</v>
      </c>
      <c r="W149" s="1">
        <v>2.0101895816726163</v>
      </c>
      <c r="X149">
        <v>18</v>
      </c>
      <c r="Y149" s="1">
        <v>1.2477038782795549</v>
      </c>
      <c r="Z149">
        <v>8</v>
      </c>
      <c r="AA149">
        <v>3</v>
      </c>
      <c r="AB149">
        <v>7</v>
      </c>
      <c r="AC149" s="1">
        <v>12.158048584192777</v>
      </c>
      <c r="AD149" s="1">
        <v>0.84275802060047666</v>
      </c>
      <c r="AE149" s="1">
        <v>16.363636363636363</v>
      </c>
      <c r="AF149" s="1">
        <v>11.052771440175251</v>
      </c>
      <c r="AG149">
        <v>13.55</v>
      </c>
      <c r="AH149">
        <v>14.21</v>
      </c>
      <c r="AI149">
        <v>51.49</v>
      </c>
      <c r="AJ149">
        <v>50.11</v>
      </c>
      <c r="AK149" t="e">
        <f>VLOOKUP(A149,'NHL Affiliations (from scraper)'!B:C,2,FALSE)</f>
        <v>#N/A</v>
      </c>
      <c r="AL149">
        <f>IF(ISNUMBER(MATCH(A149,'Age Fix'!A:A,0))=FALSE,F149,VLOOKUP(A149,'Age Fix'!A:C,3,FALSE))</f>
        <v>20</v>
      </c>
    </row>
    <row r="150" spans="1:38" x14ac:dyDescent="0.2">
      <c r="A150" t="s">
        <v>449</v>
      </c>
      <c r="B150" t="s">
        <v>1748</v>
      </c>
      <c r="C150" t="s">
        <v>102</v>
      </c>
      <c r="D150" t="s">
        <v>102</v>
      </c>
      <c r="E150" t="s">
        <v>1746</v>
      </c>
      <c r="F150" s="2">
        <v>21</v>
      </c>
      <c r="G150">
        <v>66</v>
      </c>
      <c r="H150" s="1">
        <v>15.71</v>
      </c>
      <c r="I150" s="1">
        <v>1036.8800000000001</v>
      </c>
      <c r="J150">
        <v>53</v>
      </c>
      <c r="K150">
        <v>61</v>
      </c>
      <c r="L150" s="1">
        <v>3.0668929866522641</v>
      </c>
      <c r="M150" s="1">
        <v>3.5298202299205306</v>
      </c>
      <c r="N150">
        <v>68</v>
      </c>
      <c r="O150" s="1">
        <v>3.9348815677802635</v>
      </c>
      <c r="P150">
        <v>4</v>
      </c>
      <c r="Q150">
        <v>2</v>
      </c>
      <c r="R150">
        <v>62</v>
      </c>
      <c r="S150" s="1">
        <v>5.8823529411764701</v>
      </c>
      <c r="T150" s="1">
        <v>2.9411764705882351</v>
      </c>
      <c r="U150" s="1">
        <v>91.17647058823529</v>
      </c>
      <c r="V150">
        <v>6</v>
      </c>
      <c r="W150" s="1">
        <v>0.34719543245119971</v>
      </c>
      <c r="X150">
        <v>1</v>
      </c>
      <c r="Y150" s="1">
        <v>5.7865905408533286E-2</v>
      </c>
      <c r="Z150">
        <v>0</v>
      </c>
      <c r="AA150">
        <v>0</v>
      </c>
      <c r="AB150">
        <v>1</v>
      </c>
      <c r="AC150" s="1">
        <v>5.1684071620884193</v>
      </c>
      <c r="AD150" s="1">
        <v>0.29907455995419446</v>
      </c>
      <c r="AE150" s="1">
        <v>1.4705882352941175</v>
      </c>
      <c r="AF150" s="1">
        <v>7.6005987677770879</v>
      </c>
      <c r="AG150">
        <v>13.31</v>
      </c>
      <c r="AH150">
        <v>14.22</v>
      </c>
      <c r="AI150">
        <v>45.67</v>
      </c>
      <c r="AJ150">
        <v>51.89</v>
      </c>
      <c r="AK150" t="e">
        <f>VLOOKUP(A150,'NHL Affiliations (from scraper)'!B:C,2,FALSE)</f>
        <v>#N/A</v>
      </c>
      <c r="AL150">
        <f>IF(ISNUMBER(MATCH(A150,'Age Fix'!A:A,0))=FALSE,F150,VLOOKUP(A150,'Age Fix'!A:C,3,FALSE))</f>
        <v>21</v>
      </c>
    </row>
    <row r="151" spans="1:38" x14ac:dyDescent="0.2">
      <c r="A151" t="s">
        <v>304</v>
      </c>
      <c r="B151" t="s">
        <v>1748</v>
      </c>
      <c r="C151" t="s">
        <v>46</v>
      </c>
      <c r="D151" t="s">
        <v>1745</v>
      </c>
      <c r="E151" t="s">
        <v>78</v>
      </c>
      <c r="F151" s="2">
        <v>19</v>
      </c>
      <c r="G151">
        <v>63</v>
      </c>
      <c r="H151" s="1">
        <v>11.51</v>
      </c>
      <c r="I151" s="1">
        <v>725.13</v>
      </c>
      <c r="J151">
        <v>38</v>
      </c>
      <c r="K151">
        <v>30</v>
      </c>
      <c r="L151" s="1">
        <v>3.1442637871829877</v>
      </c>
      <c r="M151" s="1">
        <v>2.4823135161970957</v>
      </c>
      <c r="N151">
        <v>90</v>
      </c>
      <c r="O151" s="1">
        <v>7.4469405485912876</v>
      </c>
      <c r="P151">
        <v>17</v>
      </c>
      <c r="Q151">
        <v>7</v>
      </c>
      <c r="R151">
        <v>66</v>
      </c>
      <c r="S151" s="1">
        <v>18.888888888888889</v>
      </c>
      <c r="T151" s="1">
        <v>7.7777777777777777</v>
      </c>
      <c r="U151" s="1">
        <v>73.333333333333329</v>
      </c>
      <c r="V151">
        <v>20</v>
      </c>
      <c r="W151" s="1">
        <v>1.6548756774647304</v>
      </c>
      <c r="X151">
        <v>12</v>
      </c>
      <c r="Y151" s="1">
        <v>0.99292540647883831</v>
      </c>
      <c r="Z151">
        <v>4</v>
      </c>
      <c r="AA151">
        <v>0</v>
      </c>
      <c r="AB151">
        <v>8</v>
      </c>
      <c r="AC151" s="1">
        <v>9.034096568463255</v>
      </c>
      <c r="AD151" s="1">
        <v>0.74751533395087133</v>
      </c>
      <c r="AE151" s="1">
        <v>13.333333333333334</v>
      </c>
      <c r="AF151" s="1">
        <v>10.037885076070282</v>
      </c>
      <c r="AG151">
        <v>13.75</v>
      </c>
      <c r="AH151">
        <v>14.24</v>
      </c>
      <c r="AI151">
        <v>45.38</v>
      </c>
      <c r="AJ151">
        <v>52.09</v>
      </c>
      <c r="AK151" t="e">
        <f>VLOOKUP(A151,'NHL Affiliations (from scraper)'!B:C,2,FALSE)</f>
        <v>#N/A</v>
      </c>
      <c r="AL151">
        <f>IF(ISNUMBER(MATCH(A151,'Age Fix'!A:A,0))=FALSE,F151,VLOOKUP(A151,'Age Fix'!A:C,3,FALSE))</f>
        <v>19</v>
      </c>
    </row>
    <row r="152" spans="1:38" x14ac:dyDescent="0.2">
      <c r="A152" t="s">
        <v>61</v>
      </c>
      <c r="B152" t="s">
        <v>1748</v>
      </c>
      <c r="C152" t="s">
        <v>41</v>
      </c>
      <c r="D152" t="s">
        <v>1745</v>
      </c>
      <c r="E152" t="s">
        <v>47</v>
      </c>
      <c r="F152" s="2">
        <v>19</v>
      </c>
      <c r="G152">
        <v>68</v>
      </c>
      <c r="H152" s="1">
        <v>14.44</v>
      </c>
      <c r="I152" s="1">
        <v>982.03</v>
      </c>
      <c r="J152">
        <v>70</v>
      </c>
      <c r="K152">
        <v>52</v>
      </c>
      <c r="L152" s="1">
        <v>4.2768550858935068</v>
      </c>
      <c r="M152" s="1">
        <v>3.1770923495208905</v>
      </c>
      <c r="N152">
        <v>151</v>
      </c>
      <c r="O152" s="1">
        <v>9.2257873995702795</v>
      </c>
      <c r="P152">
        <v>33</v>
      </c>
      <c r="Q152">
        <v>22</v>
      </c>
      <c r="R152">
        <v>96</v>
      </c>
      <c r="S152" s="1">
        <v>21.85430463576159</v>
      </c>
      <c r="T152" s="1">
        <v>14.569536423841059</v>
      </c>
      <c r="U152" s="1">
        <v>63.576158940397356</v>
      </c>
      <c r="V152">
        <v>34</v>
      </c>
      <c r="W152" s="1">
        <v>2.0773296131482746</v>
      </c>
      <c r="X152">
        <v>19</v>
      </c>
      <c r="Y152" s="1">
        <v>1.1608606661710947</v>
      </c>
      <c r="Z152">
        <v>7</v>
      </c>
      <c r="AA152">
        <v>5</v>
      </c>
      <c r="AB152">
        <v>7</v>
      </c>
      <c r="AC152" s="1">
        <v>16.847753691506544</v>
      </c>
      <c r="AD152" s="1">
        <v>1.0293628723057264</v>
      </c>
      <c r="AE152" s="1">
        <v>12.582781456953644</v>
      </c>
      <c r="AF152" s="1">
        <v>11.157452775832148</v>
      </c>
      <c r="AG152">
        <v>14.13</v>
      </c>
      <c r="AH152">
        <v>14.33</v>
      </c>
      <c r="AI152">
        <v>56.13</v>
      </c>
      <c r="AJ152">
        <v>49.2</v>
      </c>
      <c r="AK152" t="str">
        <f>VLOOKUP(A152,'NHL Affiliations (from scraper)'!B:C,2,FALSE)</f>
        <v>Los Angeles Kings</v>
      </c>
      <c r="AL152">
        <f>IF(ISNUMBER(MATCH(A152,'Age Fix'!A:A,0))=FALSE,F152,VLOOKUP(A152,'Age Fix'!A:C,3,FALSE))</f>
        <v>19</v>
      </c>
    </row>
    <row r="153" spans="1:38" x14ac:dyDescent="0.2">
      <c r="A153" t="s">
        <v>428</v>
      </c>
      <c r="B153" t="s">
        <v>1748</v>
      </c>
      <c r="C153" t="s">
        <v>102</v>
      </c>
      <c r="D153" t="s">
        <v>102</v>
      </c>
      <c r="E153" t="s">
        <v>85</v>
      </c>
      <c r="F153" s="2">
        <v>19</v>
      </c>
      <c r="G153">
        <v>51</v>
      </c>
      <c r="H153" s="1">
        <v>12.56</v>
      </c>
      <c r="I153" s="1">
        <v>640.5</v>
      </c>
      <c r="J153">
        <v>28</v>
      </c>
      <c r="K153">
        <v>34</v>
      </c>
      <c r="L153" s="1">
        <v>2.622950819672131</v>
      </c>
      <c r="M153" s="1">
        <v>3.1850117096018735</v>
      </c>
      <c r="N153">
        <v>54</v>
      </c>
      <c r="O153" s="1">
        <v>5.0585480093676809</v>
      </c>
      <c r="P153">
        <v>2</v>
      </c>
      <c r="Q153">
        <v>8</v>
      </c>
      <c r="R153">
        <v>44</v>
      </c>
      <c r="S153" s="1">
        <v>3.7037037037037033</v>
      </c>
      <c r="T153" s="1">
        <v>14.814814814814813</v>
      </c>
      <c r="U153" s="1">
        <v>81.481481481481481</v>
      </c>
      <c r="V153">
        <v>6</v>
      </c>
      <c r="W153" s="1">
        <v>0.56206088992974235</v>
      </c>
      <c r="X153">
        <v>3</v>
      </c>
      <c r="Y153" s="1">
        <v>0.28103044496487117</v>
      </c>
      <c r="Z153">
        <v>0</v>
      </c>
      <c r="AA153">
        <v>1</v>
      </c>
      <c r="AB153">
        <v>2</v>
      </c>
      <c r="AC153" s="1">
        <v>4.5627416210904226</v>
      </c>
      <c r="AD153" s="1">
        <v>0.42742310267825973</v>
      </c>
      <c r="AE153" s="1">
        <v>5.5555555555555554</v>
      </c>
      <c r="AF153" s="1">
        <v>8.449521520537818</v>
      </c>
      <c r="AG153">
        <v>12.83</v>
      </c>
      <c r="AH153">
        <v>14.21</v>
      </c>
      <c r="AI153">
        <v>50.75</v>
      </c>
      <c r="AJ153">
        <v>50.31</v>
      </c>
      <c r="AK153" t="e">
        <f>VLOOKUP(A153,'NHL Affiliations (from scraper)'!B:C,2,FALSE)</f>
        <v>#N/A</v>
      </c>
      <c r="AL153">
        <f>IF(ISNUMBER(MATCH(A153,'Age Fix'!A:A,0))=FALSE,F153,VLOOKUP(A153,'Age Fix'!A:C,3,FALSE))</f>
        <v>19</v>
      </c>
    </row>
    <row r="154" spans="1:38" x14ac:dyDescent="0.2">
      <c r="A154" t="s">
        <v>342</v>
      </c>
      <c r="B154" t="s">
        <v>1748</v>
      </c>
      <c r="C154" t="s">
        <v>102</v>
      </c>
      <c r="D154" t="s">
        <v>102</v>
      </c>
      <c r="E154" t="s">
        <v>65</v>
      </c>
      <c r="F154" s="2">
        <v>16</v>
      </c>
      <c r="G154">
        <v>55</v>
      </c>
      <c r="H154" s="1">
        <v>12.78</v>
      </c>
      <c r="I154" s="1">
        <v>702.91</v>
      </c>
      <c r="J154">
        <v>29</v>
      </c>
      <c r="K154">
        <v>35</v>
      </c>
      <c r="L154" s="1">
        <v>2.4754235961929694</v>
      </c>
      <c r="M154" s="1">
        <v>2.9875802023018596</v>
      </c>
      <c r="N154">
        <v>37</v>
      </c>
      <c r="O154" s="1">
        <v>3.1582990710048229</v>
      </c>
      <c r="P154">
        <v>0</v>
      </c>
      <c r="Q154">
        <v>0</v>
      </c>
      <c r="R154">
        <v>37</v>
      </c>
      <c r="S154" s="1">
        <v>0</v>
      </c>
      <c r="T154" s="1">
        <v>0</v>
      </c>
      <c r="U154" s="1">
        <v>100</v>
      </c>
      <c r="V154">
        <v>6</v>
      </c>
      <c r="W154" s="1">
        <v>0.51215660610889024</v>
      </c>
      <c r="X154">
        <v>3</v>
      </c>
      <c r="Y154" s="1">
        <v>0.25607830305444512</v>
      </c>
      <c r="Z154">
        <v>0</v>
      </c>
      <c r="AA154">
        <v>0</v>
      </c>
      <c r="AB154">
        <v>3</v>
      </c>
      <c r="AC154" s="1">
        <v>2.376730969342832</v>
      </c>
      <c r="AD154" s="1">
        <v>0.20287641114875293</v>
      </c>
      <c r="AE154" s="1">
        <v>8.1081081081081088</v>
      </c>
      <c r="AF154" s="1">
        <v>6.423597214440087</v>
      </c>
      <c r="AG154">
        <v>13.11</v>
      </c>
      <c r="AH154">
        <v>13.74</v>
      </c>
      <c r="AI154">
        <v>45.14</v>
      </c>
      <c r="AJ154">
        <v>50.72</v>
      </c>
      <c r="AK154" t="e">
        <f>VLOOKUP(A154,'NHL Affiliations (from scraper)'!B:C,2,FALSE)</f>
        <v>#N/A</v>
      </c>
      <c r="AL154">
        <f>IF(ISNUMBER(MATCH(A154,'Age Fix'!A:A,0))=FALSE,F154,VLOOKUP(A154,'Age Fix'!A:C,3,FALSE))</f>
        <v>16</v>
      </c>
    </row>
    <row r="155" spans="1:38" x14ac:dyDescent="0.2">
      <c r="A155" t="s">
        <v>538</v>
      </c>
      <c r="B155" t="s">
        <v>1748</v>
      </c>
      <c r="C155" t="s">
        <v>49</v>
      </c>
      <c r="D155" t="s">
        <v>1745</v>
      </c>
      <c r="E155" t="s">
        <v>90</v>
      </c>
      <c r="F155" s="2">
        <v>17</v>
      </c>
      <c r="G155">
        <v>2</v>
      </c>
      <c r="H155" s="1">
        <v>13.58</v>
      </c>
      <c r="I155" s="1">
        <v>27.16</v>
      </c>
      <c r="J155">
        <v>1</v>
      </c>
      <c r="K155">
        <v>2</v>
      </c>
      <c r="L155" s="1">
        <v>2.2091310751104567</v>
      </c>
      <c r="M155" s="1">
        <v>4.4182621502209134</v>
      </c>
      <c r="N155">
        <v>0</v>
      </c>
      <c r="O155" s="1">
        <v>0</v>
      </c>
      <c r="P155">
        <v>0</v>
      </c>
      <c r="Q155">
        <v>0</v>
      </c>
      <c r="R155">
        <v>0</v>
      </c>
      <c r="S155" s="1" t="e">
        <v>#DIV/0!</v>
      </c>
      <c r="T155" s="1" t="e">
        <v>#DIV/0!</v>
      </c>
      <c r="U155" s="1" t="e">
        <v>#DIV/0!</v>
      </c>
      <c r="V155">
        <v>0</v>
      </c>
      <c r="W155" s="1">
        <v>0</v>
      </c>
      <c r="X155">
        <v>0</v>
      </c>
      <c r="Y155" s="1">
        <v>0</v>
      </c>
      <c r="Z155">
        <v>0</v>
      </c>
      <c r="AA155">
        <v>0</v>
      </c>
      <c r="AB155">
        <v>0</v>
      </c>
      <c r="AC155" s="1">
        <v>0</v>
      </c>
      <c r="AD155" s="1">
        <v>0</v>
      </c>
      <c r="AE155" s="1" t="e">
        <v>#DIV/0!</v>
      </c>
      <c r="AF155" s="1" t="e">
        <v>#DIV/0!</v>
      </c>
      <c r="AG155">
        <v>13.03</v>
      </c>
      <c r="AH155">
        <v>13.48</v>
      </c>
      <c r="AI155">
        <v>54.22</v>
      </c>
      <c r="AJ155">
        <v>45.8</v>
      </c>
      <c r="AK155" t="e">
        <f>VLOOKUP(A155,'NHL Affiliations (from scraper)'!B:C,2,FALSE)</f>
        <v>#N/A</v>
      </c>
      <c r="AL155">
        <f>IF(ISNUMBER(MATCH(A155,'Age Fix'!A:A,0))=FALSE,F155,VLOOKUP(A155,'Age Fix'!A:C,3,FALSE))</f>
        <v>17</v>
      </c>
    </row>
    <row r="156" spans="1:38" x14ac:dyDescent="0.2">
      <c r="A156" t="s">
        <v>294</v>
      </c>
      <c r="B156" t="s">
        <v>1748</v>
      </c>
      <c r="C156" t="s">
        <v>102</v>
      </c>
      <c r="D156" t="s">
        <v>102</v>
      </c>
      <c r="E156" t="s">
        <v>58</v>
      </c>
      <c r="F156" s="2">
        <v>19</v>
      </c>
      <c r="G156">
        <v>61</v>
      </c>
      <c r="H156" s="1">
        <v>16.760000000000002</v>
      </c>
      <c r="I156" s="1">
        <v>1022.42</v>
      </c>
      <c r="J156">
        <v>62</v>
      </c>
      <c r="K156">
        <v>49</v>
      </c>
      <c r="L156" s="1">
        <v>3.6384264783552749</v>
      </c>
      <c r="M156" s="1">
        <v>2.875530603861427</v>
      </c>
      <c r="N156">
        <v>73</v>
      </c>
      <c r="O156" s="1">
        <v>4.2839537567731458</v>
      </c>
      <c r="P156">
        <v>3</v>
      </c>
      <c r="Q156">
        <v>2</v>
      </c>
      <c r="R156">
        <v>68</v>
      </c>
      <c r="S156" s="1">
        <v>4.10958904109589</v>
      </c>
      <c r="T156" s="1">
        <v>2.7397260273972601</v>
      </c>
      <c r="U156" s="1">
        <v>93.150684931506845</v>
      </c>
      <c r="V156">
        <v>9</v>
      </c>
      <c r="W156" s="1">
        <v>0.52815868234189478</v>
      </c>
      <c r="X156">
        <v>3</v>
      </c>
      <c r="Y156" s="1">
        <v>0.17605289411396491</v>
      </c>
      <c r="Z156">
        <v>1</v>
      </c>
      <c r="AA156">
        <v>0</v>
      </c>
      <c r="AB156">
        <v>2</v>
      </c>
      <c r="AC156" s="1">
        <v>5.3390552299687188</v>
      </c>
      <c r="AD156" s="1">
        <v>0.31331870835676445</v>
      </c>
      <c r="AE156" s="1">
        <v>4.10958904109589</v>
      </c>
      <c r="AF156" s="1">
        <v>7.3137742876283811</v>
      </c>
      <c r="AG156">
        <v>14.7</v>
      </c>
      <c r="AH156">
        <v>13.76</v>
      </c>
      <c r="AI156">
        <v>52.92</v>
      </c>
      <c r="AJ156">
        <v>51.03</v>
      </c>
      <c r="AK156" t="e">
        <f>VLOOKUP(A156,'NHL Affiliations (from scraper)'!B:C,2,FALSE)</f>
        <v>#N/A</v>
      </c>
      <c r="AL156">
        <f>IF(ISNUMBER(MATCH(A156,'Age Fix'!A:A,0))=FALSE,F156,VLOOKUP(A156,'Age Fix'!A:C,3,FALSE))</f>
        <v>19</v>
      </c>
    </row>
    <row r="157" spans="1:38" x14ac:dyDescent="0.2">
      <c r="A157" t="s">
        <v>357</v>
      </c>
      <c r="B157" t="s">
        <v>1748</v>
      </c>
      <c r="C157" t="s">
        <v>102</v>
      </c>
      <c r="D157" t="s">
        <v>102</v>
      </c>
      <c r="E157" t="s">
        <v>85</v>
      </c>
      <c r="F157" s="2">
        <v>19</v>
      </c>
      <c r="G157">
        <v>64</v>
      </c>
      <c r="H157" s="1">
        <v>13.92</v>
      </c>
      <c r="I157" s="1">
        <v>891.08</v>
      </c>
      <c r="J157">
        <v>53</v>
      </c>
      <c r="K157">
        <v>41</v>
      </c>
      <c r="L157" s="1">
        <v>3.5687031467432777</v>
      </c>
      <c r="M157" s="1">
        <v>2.7606948871032904</v>
      </c>
      <c r="N157">
        <v>88</v>
      </c>
      <c r="O157" s="1">
        <v>5.9253939040265742</v>
      </c>
      <c r="P157">
        <v>8</v>
      </c>
      <c r="Q157">
        <v>7</v>
      </c>
      <c r="R157">
        <v>73</v>
      </c>
      <c r="S157" s="1">
        <v>9.0909090909090917</v>
      </c>
      <c r="T157" s="1">
        <v>7.9545454545454541</v>
      </c>
      <c r="U157" s="1">
        <v>82.954545454545453</v>
      </c>
      <c r="V157">
        <v>10</v>
      </c>
      <c r="W157" s="1">
        <v>0.6733402163666562</v>
      </c>
      <c r="X157">
        <v>8</v>
      </c>
      <c r="Y157" s="1">
        <v>0.53867217309332494</v>
      </c>
      <c r="Z157">
        <v>4</v>
      </c>
      <c r="AA157">
        <v>0</v>
      </c>
      <c r="AB157">
        <v>4</v>
      </c>
      <c r="AC157" s="1">
        <v>7.5508384885991093</v>
      </c>
      <c r="AD157" s="1">
        <v>0.50842832216629985</v>
      </c>
      <c r="AE157" s="1">
        <v>9.0909090909090917</v>
      </c>
      <c r="AF157" s="1">
        <v>8.5804982824989882</v>
      </c>
      <c r="AG157">
        <v>13.17</v>
      </c>
      <c r="AH157">
        <v>14.27</v>
      </c>
      <c r="AI157">
        <v>52.06</v>
      </c>
      <c r="AJ157">
        <v>48.68</v>
      </c>
      <c r="AK157" t="e">
        <f>VLOOKUP(A157,'NHL Affiliations (from scraper)'!B:C,2,FALSE)</f>
        <v>#N/A</v>
      </c>
      <c r="AL157">
        <f>IF(ISNUMBER(MATCH(A157,'Age Fix'!A:A,0))=FALSE,F157,VLOOKUP(A157,'Age Fix'!A:C,3,FALSE))</f>
        <v>19</v>
      </c>
    </row>
    <row r="158" spans="1:38" x14ac:dyDescent="0.2">
      <c r="A158" t="s">
        <v>3759</v>
      </c>
      <c r="B158" t="s">
        <v>1748</v>
      </c>
      <c r="C158" t="s">
        <v>46</v>
      </c>
      <c r="D158" t="s">
        <v>1745</v>
      </c>
      <c r="E158" t="s">
        <v>54</v>
      </c>
      <c r="F158" s="2">
        <v>16</v>
      </c>
      <c r="G158">
        <v>1</v>
      </c>
      <c r="H158" s="1">
        <v>0</v>
      </c>
      <c r="I158" s="1">
        <v>0</v>
      </c>
      <c r="J158">
        <v>0</v>
      </c>
      <c r="K158">
        <v>0</v>
      </c>
      <c r="L158" s="1" t="e">
        <v>#DIV/0!</v>
      </c>
      <c r="M158" s="1" t="e">
        <v>#DIV/0!</v>
      </c>
      <c r="N158">
        <v>0</v>
      </c>
      <c r="O158" s="1" t="e">
        <v>#DIV/0!</v>
      </c>
      <c r="P158">
        <v>0</v>
      </c>
      <c r="Q158">
        <v>0</v>
      </c>
      <c r="R158">
        <v>0</v>
      </c>
      <c r="S158" s="1" t="e">
        <v>#DIV/0!</v>
      </c>
      <c r="T158" s="1" t="e">
        <v>#DIV/0!</v>
      </c>
      <c r="U158" s="1" t="e">
        <v>#DIV/0!</v>
      </c>
      <c r="V158">
        <v>0</v>
      </c>
      <c r="W158" s="1" t="e">
        <v>#DIV/0!</v>
      </c>
      <c r="X158">
        <v>0</v>
      </c>
      <c r="Y158" s="1" t="e">
        <v>#DIV/0!</v>
      </c>
      <c r="Z158">
        <v>0</v>
      </c>
      <c r="AA158">
        <v>0</v>
      </c>
      <c r="AB158">
        <v>0</v>
      </c>
      <c r="AC158" s="1">
        <v>0</v>
      </c>
      <c r="AD158" s="1" t="e">
        <v>#DIV/0!</v>
      </c>
      <c r="AE158" s="1" t="e">
        <v>#DIV/0!</v>
      </c>
      <c r="AF158" s="1" t="e">
        <v>#DIV/0!</v>
      </c>
      <c r="AG158">
        <v>0</v>
      </c>
      <c r="AH158">
        <v>0</v>
      </c>
      <c r="AI158">
        <v>0</v>
      </c>
      <c r="AJ158">
        <v>0</v>
      </c>
      <c r="AK158" t="e">
        <f>VLOOKUP(A158,'NHL Affiliations (from scraper)'!B:C,2,FALSE)</f>
        <v>#N/A</v>
      </c>
      <c r="AL158">
        <f>IF(ISNUMBER(MATCH(A158,'Age Fix'!A:A,0))=FALSE,F158,VLOOKUP(A158,'Age Fix'!A:C,3,FALSE))</f>
        <v>16</v>
      </c>
    </row>
    <row r="159" spans="1:38" x14ac:dyDescent="0.2">
      <c r="A159" t="s">
        <v>500</v>
      </c>
      <c r="B159" t="s">
        <v>1748</v>
      </c>
      <c r="C159" t="s">
        <v>102</v>
      </c>
      <c r="D159" t="s">
        <v>102</v>
      </c>
      <c r="E159" t="s">
        <v>58</v>
      </c>
      <c r="F159" s="2">
        <v>18</v>
      </c>
      <c r="G159">
        <v>44</v>
      </c>
      <c r="H159" s="1">
        <v>9.52</v>
      </c>
      <c r="I159" s="1">
        <v>418.92</v>
      </c>
      <c r="J159">
        <v>14</v>
      </c>
      <c r="K159">
        <v>18</v>
      </c>
      <c r="L159" s="1">
        <v>2.005156115726153</v>
      </c>
      <c r="M159" s="1">
        <v>2.5780578630764825</v>
      </c>
      <c r="N159">
        <v>20</v>
      </c>
      <c r="O159" s="1">
        <v>2.8645087367516466</v>
      </c>
      <c r="P159">
        <v>1</v>
      </c>
      <c r="Q159">
        <v>1</v>
      </c>
      <c r="R159">
        <v>18</v>
      </c>
      <c r="S159" s="1">
        <v>5</v>
      </c>
      <c r="T159" s="1">
        <v>5</v>
      </c>
      <c r="U159" s="1">
        <v>90</v>
      </c>
      <c r="V159">
        <v>1</v>
      </c>
      <c r="W159" s="1">
        <v>0.14322543683758235</v>
      </c>
      <c r="X159">
        <v>0</v>
      </c>
      <c r="Y159" s="1">
        <v>0</v>
      </c>
      <c r="Z159">
        <v>0</v>
      </c>
      <c r="AA159">
        <v>0</v>
      </c>
      <c r="AB159">
        <v>0</v>
      </c>
      <c r="AC159" s="1">
        <v>1.5343681781808929</v>
      </c>
      <c r="AD159" s="1">
        <v>0.21976055258964378</v>
      </c>
      <c r="AE159" s="1">
        <v>0</v>
      </c>
      <c r="AF159" s="1">
        <v>7.6718408909044644</v>
      </c>
      <c r="AG159">
        <v>14.58</v>
      </c>
      <c r="AH159">
        <v>13.63</v>
      </c>
      <c r="AI159">
        <v>52.43</v>
      </c>
      <c r="AJ159">
        <v>47.67</v>
      </c>
      <c r="AK159" t="e">
        <f>VLOOKUP(A159,'NHL Affiliations (from scraper)'!B:C,2,FALSE)</f>
        <v>#N/A</v>
      </c>
      <c r="AL159">
        <f>IF(ISNUMBER(MATCH(A159,'Age Fix'!A:A,0))=FALSE,F159,VLOOKUP(A159,'Age Fix'!A:C,3,FALSE))</f>
        <v>18</v>
      </c>
    </row>
    <row r="160" spans="1:38" x14ac:dyDescent="0.2">
      <c r="A160" t="s">
        <v>468</v>
      </c>
      <c r="B160" t="s">
        <v>1748</v>
      </c>
      <c r="C160" t="s">
        <v>102</v>
      </c>
      <c r="D160" t="s">
        <v>102</v>
      </c>
      <c r="E160" t="s">
        <v>78</v>
      </c>
      <c r="F160" s="2">
        <v>18</v>
      </c>
      <c r="G160">
        <v>61</v>
      </c>
      <c r="H160" s="1">
        <v>11.13</v>
      </c>
      <c r="I160" s="1">
        <v>678.88</v>
      </c>
      <c r="J160">
        <v>23</v>
      </c>
      <c r="K160">
        <v>39</v>
      </c>
      <c r="L160" s="1">
        <v>2.0327598397360358</v>
      </c>
      <c r="M160" s="1">
        <v>3.4468536412915389</v>
      </c>
      <c r="N160">
        <v>42</v>
      </c>
      <c r="O160" s="1">
        <v>3.7119962290831956</v>
      </c>
      <c r="P160">
        <v>1</v>
      </c>
      <c r="Q160">
        <v>0</v>
      </c>
      <c r="R160">
        <v>41</v>
      </c>
      <c r="S160" s="1">
        <v>2.3809523809523809</v>
      </c>
      <c r="T160" s="1">
        <v>0</v>
      </c>
      <c r="U160" s="1">
        <v>97.61904761904762</v>
      </c>
      <c r="V160">
        <v>5</v>
      </c>
      <c r="W160" s="1">
        <v>0.44190431298609473</v>
      </c>
      <c r="X160">
        <v>2</v>
      </c>
      <c r="Y160" s="1">
        <v>0.17676172519443789</v>
      </c>
      <c r="Z160">
        <v>0</v>
      </c>
      <c r="AA160">
        <v>0</v>
      </c>
      <c r="AB160">
        <v>2</v>
      </c>
      <c r="AC160" s="1">
        <v>2.8484426229065414</v>
      </c>
      <c r="AD160" s="1">
        <v>0.25174781607116498</v>
      </c>
      <c r="AE160" s="1">
        <v>4.7619047619047619</v>
      </c>
      <c r="AF160" s="1">
        <v>6.7820062450155749</v>
      </c>
      <c r="AG160">
        <v>13.81</v>
      </c>
      <c r="AH160">
        <v>13.84</v>
      </c>
      <c r="AI160">
        <v>43.34</v>
      </c>
      <c r="AJ160">
        <v>51.88</v>
      </c>
      <c r="AK160" t="e">
        <f>VLOOKUP(A160,'NHL Affiliations (from scraper)'!B:C,2,FALSE)</f>
        <v>#N/A</v>
      </c>
      <c r="AL160">
        <f>IF(ISNUMBER(MATCH(A160,'Age Fix'!A:A,0))=FALSE,F160,VLOOKUP(A160,'Age Fix'!A:C,3,FALSE))</f>
        <v>18</v>
      </c>
    </row>
    <row r="161" spans="1:38" x14ac:dyDescent="0.2">
      <c r="A161" t="s">
        <v>462</v>
      </c>
      <c r="B161" t="s">
        <v>1748</v>
      </c>
      <c r="C161" t="s">
        <v>41</v>
      </c>
      <c r="D161" t="s">
        <v>1745</v>
      </c>
      <c r="E161" t="s">
        <v>56</v>
      </c>
      <c r="F161" s="2">
        <v>17</v>
      </c>
      <c r="G161">
        <v>56</v>
      </c>
      <c r="H161" s="1">
        <v>10.74</v>
      </c>
      <c r="I161" s="1">
        <v>601.42999999999995</v>
      </c>
      <c r="J161">
        <v>19</v>
      </c>
      <c r="K161">
        <v>34</v>
      </c>
      <c r="L161" s="1">
        <v>1.8954824335334122</v>
      </c>
      <c r="M161" s="1">
        <v>3.3919159336913691</v>
      </c>
      <c r="N161">
        <v>47</v>
      </c>
      <c r="O161" s="1">
        <v>4.6888249671615982</v>
      </c>
      <c r="P161">
        <v>9</v>
      </c>
      <c r="Q161">
        <v>7</v>
      </c>
      <c r="R161">
        <v>31</v>
      </c>
      <c r="S161" s="1">
        <v>19.148936170212767</v>
      </c>
      <c r="T161" s="1">
        <v>14.893617021276595</v>
      </c>
      <c r="U161" s="1">
        <v>65.957446808510639</v>
      </c>
      <c r="V161">
        <v>11</v>
      </c>
      <c r="W161" s="1">
        <v>1.0973845667825017</v>
      </c>
      <c r="X161">
        <v>5</v>
      </c>
      <c r="Y161" s="1">
        <v>0.49881116671931897</v>
      </c>
      <c r="Z161">
        <v>1</v>
      </c>
      <c r="AA161">
        <v>0</v>
      </c>
      <c r="AB161">
        <v>4</v>
      </c>
      <c r="AC161" s="1">
        <v>5.0676954235203784</v>
      </c>
      <c r="AD161" s="1">
        <v>0.50556461335687064</v>
      </c>
      <c r="AE161" s="1">
        <v>10.638297872340425</v>
      </c>
      <c r="AF161" s="1">
        <v>10.782330688341233</v>
      </c>
      <c r="AG161">
        <v>13.33</v>
      </c>
      <c r="AH161">
        <v>13.05</v>
      </c>
      <c r="AI161">
        <v>42.79</v>
      </c>
      <c r="AJ161">
        <v>47.64</v>
      </c>
      <c r="AK161" t="e">
        <f>VLOOKUP(A161,'NHL Affiliations (from scraper)'!B:C,2,FALSE)</f>
        <v>#N/A</v>
      </c>
      <c r="AL161">
        <f>IF(ISNUMBER(MATCH(A161,'Age Fix'!A:A,0))=FALSE,F161,VLOOKUP(A161,'Age Fix'!A:C,3,FALSE))</f>
        <v>17</v>
      </c>
    </row>
    <row r="162" spans="1:38" x14ac:dyDescent="0.2">
      <c r="A162" t="s">
        <v>479</v>
      </c>
      <c r="B162" t="s">
        <v>1748</v>
      </c>
      <c r="C162" t="s">
        <v>102</v>
      </c>
      <c r="D162" t="s">
        <v>102</v>
      </c>
      <c r="E162" t="s">
        <v>71</v>
      </c>
      <c r="F162" s="2">
        <v>18</v>
      </c>
      <c r="G162">
        <v>13</v>
      </c>
      <c r="H162" s="1">
        <v>10.09</v>
      </c>
      <c r="I162" s="1">
        <v>131.18</v>
      </c>
      <c r="J162">
        <v>3</v>
      </c>
      <c r="K162">
        <v>9</v>
      </c>
      <c r="L162" s="1">
        <v>1.3721603903033999</v>
      </c>
      <c r="M162" s="1">
        <v>4.1164811709102</v>
      </c>
      <c r="N162">
        <v>12</v>
      </c>
      <c r="O162" s="1">
        <v>5.4886415612135995</v>
      </c>
      <c r="P162">
        <v>0</v>
      </c>
      <c r="Q162">
        <v>0</v>
      </c>
      <c r="R162">
        <v>12</v>
      </c>
      <c r="S162" s="1">
        <v>0</v>
      </c>
      <c r="T162" s="1">
        <v>0</v>
      </c>
      <c r="U162" s="1">
        <v>100</v>
      </c>
      <c r="V162">
        <v>1</v>
      </c>
      <c r="W162" s="1">
        <v>0.45738679676779997</v>
      </c>
      <c r="X162">
        <v>0</v>
      </c>
      <c r="Y162" s="1">
        <v>0</v>
      </c>
      <c r="Z162">
        <v>0</v>
      </c>
      <c r="AA162">
        <v>0</v>
      </c>
      <c r="AB162">
        <v>0</v>
      </c>
      <c r="AC162" s="1">
        <v>0.77083166573281048</v>
      </c>
      <c r="AD162" s="1">
        <v>0.35256822643671765</v>
      </c>
      <c r="AE162" s="1">
        <v>0</v>
      </c>
      <c r="AF162" s="1">
        <v>6.423597214440087</v>
      </c>
      <c r="AG162">
        <v>12.7</v>
      </c>
      <c r="AH162">
        <v>13.43</v>
      </c>
      <c r="AI162">
        <v>47.42</v>
      </c>
      <c r="AJ162">
        <v>52.72</v>
      </c>
      <c r="AK162" t="e">
        <f>VLOOKUP(A162,'NHL Affiliations (from scraper)'!B:C,2,FALSE)</f>
        <v>#N/A</v>
      </c>
      <c r="AL162">
        <f>IF(ISNUMBER(MATCH(A162,'Age Fix'!A:A,0))=FALSE,F162,VLOOKUP(A162,'Age Fix'!A:C,3,FALSE))</f>
        <v>18</v>
      </c>
    </row>
    <row r="163" spans="1:38" x14ac:dyDescent="0.2">
      <c r="A163" t="s">
        <v>374</v>
      </c>
      <c r="B163" t="s">
        <v>1748</v>
      </c>
      <c r="C163" t="s">
        <v>41</v>
      </c>
      <c r="D163" t="s">
        <v>1745</v>
      </c>
      <c r="E163" t="s">
        <v>50</v>
      </c>
      <c r="F163" s="2">
        <v>17</v>
      </c>
      <c r="G163">
        <v>43</v>
      </c>
      <c r="H163" s="1">
        <v>8.93</v>
      </c>
      <c r="I163" s="1">
        <v>384.14</v>
      </c>
      <c r="J163">
        <v>12</v>
      </c>
      <c r="K163">
        <v>16</v>
      </c>
      <c r="L163" s="1">
        <v>1.8743166553860573</v>
      </c>
      <c r="M163" s="1">
        <v>2.4990888738480761</v>
      </c>
      <c r="N163">
        <v>39</v>
      </c>
      <c r="O163" s="1">
        <v>6.0915291300046865</v>
      </c>
      <c r="P163">
        <v>5</v>
      </c>
      <c r="Q163">
        <v>4</v>
      </c>
      <c r="R163">
        <v>30</v>
      </c>
      <c r="S163" s="1">
        <v>12.820512820512819</v>
      </c>
      <c r="T163" s="1">
        <v>10.256410256410255</v>
      </c>
      <c r="U163" s="1">
        <v>76.923076923076934</v>
      </c>
      <c r="V163">
        <v>6</v>
      </c>
      <c r="W163" s="1">
        <v>0.93715832769302865</v>
      </c>
      <c r="X163">
        <v>4</v>
      </c>
      <c r="Y163" s="1">
        <v>0.62477221846201902</v>
      </c>
      <c r="Z163">
        <v>3</v>
      </c>
      <c r="AA163">
        <v>0</v>
      </c>
      <c r="AB163">
        <v>1</v>
      </c>
      <c r="AC163" s="1">
        <v>3.6543296476448406</v>
      </c>
      <c r="AD163" s="1">
        <v>0.57078091023764888</v>
      </c>
      <c r="AE163" s="1">
        <v>10.256410256410255</v>
      </c>
      <c r="AF163" s="1">
        <v>9.3700760196021555</v>
      </c>
      <c r="AG163">
        <v>13.21</v>
      </c>
      <c r="AH163">
        <v>13.2</v>
      </c>
      <c r="AI163">
        <v>52.6</v>
      </c>
      <c r="AJ163">
        <v>47.03</v>
      </c>
      <c r="AK163">
        <f>VLOOKUP(A163,'NHL Affiliations (from scraper)'!B:C,2,FALSE)</f>
        <v>2018</v>
      </c>
      <c r="AL163">
        <f>IF(ISNUMBER(MATCH(A163,'Age Fix'!A:A,0))=FALSE,F163,VLOOKUP(A163,'Age Fix'!A:C,3,FALSE))</f>
        <v>17</v>
      </c>
    </row>
    <row r="164" spans="1:38" x14ac:dyDescent="0.2">
      <c r="A164" t="s">
        <v>216</v>
      </c>
      <c r="B164" t="s">
        <v>1748</v>
      </c>
      <c r="C164" t="s">
        <v>49</v>
      </c>
      <c r="D164" t="s">
        <v>1745</v>
      </c>
      <c r="E164" t="s">
        <v>80</v>
      </c>
      <c r="F164" s="2">
        <v>19</v>
      </c>
      <c r="G164">
        <v>66</v>
      </c>
      <c r="H164" s="1">
        <v>11.71</v>
      </c>
      <c r="I164" s="1">
        <v>772.58</v>
      </c>
      <c r="J164">
        <v>38</v>
      </c>
      <c r="K164">
        <v>36</v>
      </c>
      <c r="L164" s="1">
        <v>2.9511506898961919</v>
      </c>
      <c r="M164" s="1">
        <v>2.7958269693753399</v>
      </c>
      <c r="N164">
        <v>103</v>
      </c>
      <c r="O164" s="1">
        <v>7.9991716068238876</v>
      </c>
      <c r="P164">
        <v>17</v>
      </c>
      <c r="Q164">
        <v>6</v>
      </c>
      <c r="R164">
        <v>80</v>
      </c>
      <c r="S164" s="1">
        <v>16.50485436893204</v>
      </c>
      <c r="T164" s="1">
        <v>5.825242718446602</v>
      </c>
      <c r="U164" s="1">
        <v>77.669902912621353</v>
      </c>
      <c r="V164">
        <v>18</v>
      </c>
      <c r="W164" s="1">
        <v>1.39791348468767</v>
      </c>
      <c r="X164">
        <v>7</v>
      </c>
      <c r="Y164" s="1">
        <v>0.54363302182298268</v>
      </c>
      <c r="Z164">
        <v>4</v>
      </c>
      <c r="AA164">
        <v>0</v>
      </c>
      <c r="AB164">
        <v>3</v>
      </c>
      <c r="AC164" s="1">
        <v>9.7700472638892943</v>
      </c>
      <c r="AD164" s="1">
        <v>0.75876004534592878</v>
      </c>
      <c r="AE164" s="1">
        <v>6.7961165048543686</v>
      </c>
      <c r="AF164" s="1">
        <v>9.4854827804750421</v>
      </c>
      <c r="AG164">
        <v>13.18</v>
      </c>
      <c r="AH164">
        <v>13.68</v>
      </c>
      <c r="AI164">
        <v>50.53</v>
      </c>
      <c r="AJ164">
        <v>49.99</v>
      </c>
      <c r="AK164" t="e">
        <f>VLOOKUP(A164,'NHL Affiliations (from scraper)'!B:C,2,FALSE)</f>
        <v>#N/A</v>
      </c>
      <c r="AL164">
        <f>IF(ISNUMBER(MATCH(A164,'Age Fix'!A:A,0))=FALSE,F164,VLOOKUP(A164,'Age Fix'!A:C,3,FALSE))</f>
        <v>19</v>
      </c>
    </row>
    <row r="165" spans="1:38" x14ac:dyDescent="0.2">
      <c r="A165" t="s">
        <v>1643</v>
      </c>
      <c r="B165" t="s">
        <v>1748</v>
      </c>
      <c r="C165" t="s">
        <v>46</v>
      </c>
      <c r="D165" t="s">
        <v>1745</v>
      </c>
      <c r="E165" t="s">
        <v>138</v>
      </c>
      <c r="F165" s="2">
        <v>17</v>
      </c>
      <c r="G165">
        <v>4</v>
      </c>
      <c r="H165" s="1">
        <v>7.64</v>
      </c>
      <c r="I165" s="1">
        <v>30.57</v>
      </c>
      <c r="J165">
        <v>1</v>
      </c>
      <c r="K165">
        <v>1</v>
      </c>
      <c r="L165" s="1">
        <v>1.9627085377821392</v>
      </c>
      <c r="M165" s="1">
        <v>1.9627085377821392</v>
      </c>
      <c r="N165">
        <v>7</v>
      </c>
      <c r="O165" s="1">
        <v>13.738959764474975</v>
      </c>
      <c r="P165">
        <v>1</v>
      </c>
      <c r="Q165">
        <v>1</v>
      </c>
      <c r="R165">
        <v>5</v>
      </c>
      <c r="S165" s="1">
        <v>14.285714285714285</v>
      </c>
      <c r="T165" s="1">
        <v>14.285714285714285</v>
      </c>
      <c r="U165" s="1">
        <v>71.428571428571431</v>
      </c>
      <c r="V165">
        <v>0</v>
      </c>
      <c r="W165" s="1">
        <v>0</v>
      </c>
      <c r="X165">
        <v>0</v>
      </c>
      <c r="Y165" s="1">
        <v>0</v>
      </c>
      <c r="Z165">
        <v>0</v>
      </c>
      <c r="AA165">
        <v>0</v>
      </c>
      <c r="AB165">
        <v>0</v>
      </c>
      <c r="AC165" s="1">
        <v>0.69930054030368161</v>
      </c>
      <c r="AD165" s="1">
        <v>1.372523140929699</v>
      </c>
      <c r="AE165" s="1">
        <v>0</v>
      </c>
      <c r="AF165" s="1">
        <v>9.9900077186240228</v>
      </c>
      <c r="AG165">
        <v>12.68</v>
      </c>
      <c r="AH165">
        <v>14.19</v>
      </c>
      <c r="AI165">
        <v>31.68</v>
      </c>
      <c r="AJ165">
        <v>46.14</v>
      </c>
      <c r="AK165" t="e">
        <f>VLOOKUP(A165,'NHL Affiliations (from scraper)'!B:C,2,FALSE)</f>
        <v>#N/A</v>
      </c>
      <c r="AL165">
        <f>IF(ISNUMBER(MATCH(A165,'Age Fix'!A:A,0))=FALSE,F165,VLOOKUP(A165,'Age Fix'!A:C,3,FALSE))</f>
        <v>17</v>
      </c>
    </row>
    <row r="166" spans="1:38" x14ac:dyDescent="0.2">
      <c r="A166" t="s">
        <v>278</v>
      </c>
      <c r="B166" t="s">
        <v>1748</v>
      </c>
      <c r="C166" t="s">
        <v>49</v>
      </c>
      <c r="D166" t="s">
        <v>1745</v>
      </c>
      <c r="E166" t="s">
        <v>138</v>
      </c>
      <c r="F166" s="2">
        <v>17</v>
      </c>
      <c r="G166">
        <v>63</v>
      </c>
      <c r="H166" s="1">
        <v>10.9</v>
      </c>
      <c r="I166" s="1">
        <v>686.39</v>
      </c>
      <c r="J166">
        <v>24</v>
      </c>
      <c r="K166">
        <v>41</v>
      </c>
      <c r="L166" s="1">
        <v>2.0979326621891343</v>
      </c>
      <c r="M166" s="1">
        <v>3.5839682979064378</v>
      </c>
      <c r="N166">
        <v>99</v>
      </c>
      <c r="O166" s="1">
        <v>8.6539722315301795</v>
      </c>
      <c r="P166">
        <v>14</v>
      </c>
      <c r="Q166">
        <v>13</v>
      </c>
      <c r="R166">
        <v>72</v>
      </c>
      <c r="S166" s="1">
        <v>14.14141414141414</v>
      </c>
      <c r="T166" s="1">
        <v>13.131313131313133</v>
      </c>
      <c r="U166" s="1">
        <v>72.727272727272734</v>
      </c>
      <c r="V166">
        <v>12</v>
      </c>
      <c r="W166" s="1">
        <v>1.0489663310945672</v>
      </c>
      <c r="X166">
        <v>9</v>
      </c>
      <c r="Y166" s="1">
        <v>0.78672474832092543</v>
      </c>
      <c r="Z166">
        <v>4</v>
      </c>
      <c r="AA166">
        <v>3</v>
      </c>
      <c r="AB166">
        <v>2</v>
      </c>
      <c r="AC166" s="1">
        <v>9.7553265939447726</v>
      </c>
      <c r="AD166" s="1">
        <v>0.85275076215662582</v>
      </c>
      <c r="AE166" s="1">
        <v>9.0909090909090917</v>
      </c>
      <c r="AF166" s="1">
        <v>9.8538652464088603</v>
      </c>
      <c r="AG166">
        <v>13.69</v>
      </c>
      <c r="AH166">
        <v>13.95</v>
      </c>
      <c r="AI166">
        <v>36.04</v>
      </c>
      <c r="AJ166">
        <v>52.36</v>
      </c>
      <c r="AK166">
        <f>VLOOKUP(A166,'NHL Affiliations (from scraper)'!B:C,2,FALSE)</f>
        <v>2019</v>
      </c>
      <c r="AL166">
        <f>IF(ISNUMBER(MATCH(A166,'Age Fix'!A:A,0))=FALSE,F166,VLOOKUP(A166,'Age Fix'!A:C,3,FALSE))</f>
        <v>17</v>
      </c>
    </row>
    <row r="167" spans="1:38" x14ac:dyDescent="0.2">
      <c r="A167" t="s">
        <v>188</v>
      </c>
      <c r="B167" t="s">
        <v>1748</v>
      </c>
      <c r="C167" t="s">
        <v>41</v>
      </c>
      <c r="D167" t="s">
        <v>1745</v>
      </c>
      <c r="E167" t="s">
        <v>82</v>
      </c>
      <c r="F167" s="2">
        <v>21</v>
      </c>
      <c r="G167">
        <v>67</v>
      </c>
      <c r="H167" s="1">
        <v>14.19</v>
      </c>
      <c r="I167" s="1">
        <v>950.69</v>
      </c>
      <c r="J167">
        <v>57</v>
      </c>
      <c r="K167">
        <v>52</v>
      </c>
      <c r="L167" s="1">
        <v>3.597387160904185</v>
      </c>
      <c r="M167" s="1">
        <v>3.2818268836318882</v>
      </c>
      <c r="N167">
        <v>140</v>
      </c>
      <c r="O167" s="1">
        <v>8.8356877636243141</v>
      </c>
      <c r="P167">
        <v>21</v>
      </c>
      <c r="Q167">
        <v>21</v>
      </c>
      <c r="R167">
        <v>98</v>
      </c>
      <c r="S167" s="1">
        <v>15</v>
      </c>
      <c r="T167" s="1">
        <v>15</v>
      </c>
      <c r="U167" s="1">
        <v>70</v>
      </c>
      <c r="V167">
        <v>31</v>
      </c>
      <c r="W167" s="1">
        <v>1.9564737190882409</v>
      </c>
      <c r="X167">
        <v>13</v>
      </c>
      <c r="Y167" s="1">
        <v>0.82045672090797206</v>
      </c>
      <c r="Z167">
        <v>4</v>
      </c>
      <c r="AA167">
        <v>2</v>
      </c>
      <c r="AB167">
        <v>7</v>
      </c>
      <c r="AC167" s="1">
        <v>14.235659541366507</v>
      </c>
      <c r="AD167" s="1">
        <v>0.89844173440552688</v>
      </c>
      <c r="AE167" s="1">
        <v>9.2857142857142865</v>
      </c>
      <c r="AF167" s="1">
        <v>10.168328243833219</v>
      </c>
      <c r="AG167">
        <v>15.01</v>
      </c>
      <c r="AH167">
        <v>14.09</v>
      </c>
      <c r="AI167">
        <v>53.48</v>
      </c>
      <c r="AJ167">
        <v>49.23</v>
      </c>
      <c r="AK167" t="e">
        <f>VLOOKUP(A167,'NHL Affiliations (from scraper)'!B:C,2,FALSE)</f>
        <v>#N/A</v>
      </c>
      <c r="AL167">
        <f>IF(ISNUMBER(MATCH(A167,'Age Fix'!A:A,0))=FALSE,F167,VLOOKUP(A167,'Age Fix'!A:C,3,FALSE))</f>
        <v>21</v>
      </c>
    </row>
    <row r="168" spans="1:38" x14ac:dyDescent="0.2">
      <c r="A168" t="s">
        <v>101</v>
      </c>
      <c r="B168" t="s">
        <v>1748</v>
      </c>
      <c r="C168" t="s">
        <v>102</v>
      </c>
      <c r="D168" t="s">
        <v>102</v>
      </c>
      <c r="E168" t="s">
        <v>54</v>
      </c>
      <c r="F168" s="2">
        <v>18</v>
      </c>
      <c r="G168">
        <v>67</v>
      </c>
      <c r="H168" s="1">
        <v>19.260000000000002</v>
      </c>
      <c r="I168" s="1">
        <v>1290.48</v>
      </c>
      <c r="J168">
        <v>76</v>
      </c>
      <c r="K168">
        <v>65</v>
      </c>
      <c r="L168" s="1">
        <v>3.5335689045936398</v>
      </c>
      <c r="M168" s="1">
        <v>3.0221312999814023</v>
      </c>
      <c r="N168">
        <v>172</v>
      </c>
      <c r="O168" s="1">
        <v>7.9970243630277107</v>
      </c>
      <c r="P168">
        <v>11</v>
      </c>
      <c r="Q168">
        <v>9</v>
      </c>
      <c r="R168">
        <v>152</v>
      </c>
      <c r="S168" s="1">
        <v>6.395348837209303</v>
      </c>
      <c r="T168" s="1">
        <v>5.2325581395348841</v>
      </c>
      <c r="U168" s="1">
        <v>88.372093023255815</v>
      </c>
      <c r="V168">
        <v>30</v>
      </c>
      <c r="W168" s="1">
        <v>1.3948298307606473</v>
      </c>
      <c r="X168">
        <v>10</v>
      </c>
      <c r="Y168" s="1">
        <v>0.46494327692021575</v>
      </c>
      <c r="Z168">
        <v>2</v>
      </c>
      <c r="AA168">
        <v>2</v>
      </c>
      <c r="AB168">
        <v>6</v>
      </c>
      <c r="AC168" s="1">
        <v>13.596489412156238</v>
      </c>
      <c r="AD168" s="1">
        <v>0.63215963418989385</v>
      </c>
      <c r="AE168" s="1">
        <v>5.8139534883720927</v>
      </c>
      <c r="AF168" s="1">
        <v>7.9049357047419999</v>
      </c>
      <c r="AG168">
        <v>14.17</v>
      </c>
      <c r="AH168">
        <v>14.3</v>
      </c>
      <c r="AI168">
        <v>53.53</v>
      </c>
      <c r="AJ168">
        <v>49.86</v>
      </c>
      <c r="AK168">
        <f>VLOOKUP(A168,'NHL Affiliations (from scraper)'!B:C,2,FALSE)</f>
        <v>2018</v>
      </c>
      <c r="AL168">
        <f>IF(ISNUMBER(MATCH(A168,'Age Fix'!A:A,0))=FALSE,F168,VLOOKUP(A168,'Age Fix'!A:C,3,FALSE))</f>
        <v>18</v>
      </c>
    </row>
    <row r="169" spans="1:38" x14ac:dyDescent="0.2">
      <c r="A169" t="s">
        <v>501</v>
      </c>
      <c r="B169" t="s">
        <v>1748</v>
      </c>
      <c r="C169" t="s">
        <v>102</v>
      </c>
      <c r="D169" t="s">
        <v>102</v>
      </c>
      <c r="E169" t="s">
        <v>58</v>
      </c>
      <c r="F169" s="2">
        <v>17</v>
      </c>
      <c r="G169">
        <v>27</v>
      </c>
      <c r="H169" s="1">
        <v>6.97</v>
      </c>
      <c r="I169" s="1">
        <v>188.12</v>
      </c>
      <c r="J169">
        <v>4</v>
      </c>
      <c r="K169">
        <v>4</v>
      </c>
      <c r="L169" s="1">
        <v>1.2757814161173719</v>
      </c>
      <c r="M169" s="1">
        <v>1.2757814161173719</v>
      </c>
      <c r="N169">
        <v>5</v>
      </c>
      <c r="O169" s="1">
        <v>1.5947267701467147</v>
      </c>
      <c r="P169">
        <v>0</v>
      </c>
      <c r="Q169">
        <v>0</v>
      </c>
      <c r="R169">
        <v>5</v>
      </c>
      <c r="S169" s="1">
        <v>0</v>
      </c>
      <c r="T169" s="1">
        <v>0</v>
      </c>
      <c r="U169" s="1">
        <v>100</v>
      </c>
      <c r="V169">
        <v>0</v>
      </c>
      <c r="W169" s="1">
        <v>0</v>
      </c>
      <c r="X169">
        <v>0</v>
      </c>
      <c r="Y169" s="1">
        <v>0</v>
      </c>
      <c r="Z169">
        <v>0</v>
      </c>
      <c r="AA169">
        <v>0</v>
      </c>
      <c r="AB169">
        <v>0</v>
      </c>
      <c r="AC169" s="1">
        <v>0.32117986072200433</v>
      </c>
      <c r="AD169" s="1">
        <v>0.10243882438507473</v>
      </c>
      <c r="AE169" s="1">
        <v>0</v>
      </c>
      <c r="AF169" s="1">
        <v>6.423597214440087</v>
      </c>
      <c r="AG169">
        <v>13.94</v>
      </c>
      <c r="AH169">
        <v>13.32</v>
      </c>
      <c r="AI169">
        <v>53.72</v>
      </c>
      <c r="AJ169">
        <v>50.64</v>
      </c>
      <c r="AK169" t="e">
        <f>VLOOKUP(A169,'NHL Affiliations (from scraper)'!B:C,2,FALSE)</f>
        <v>#N/A</v>
      </c>
      <c r="AL169">
        <f>IF(ISNUMBER(MATCH(A169,'Age Fix'!A:A,0))=FALSE,F169,VLOOKUP(A169,'Age Fix'!A:C,3,FALSE))</f>
        <v>17</v>
      </c>
    </row>
    <row r="170" spans="1:38" x14ac:dyDescent="0.2">
      <c r="A170" t="s">
        <v>426</v>
      </c>
      <c r="B170" t="s">
        <v>1748</v>
      </c>
      <c r="C170" t="s">
        <v>46</v>
      </c>
      <c r="D170" t="s">
        <v>1745</v>
      </c>
      <c r="E170" t="s">
        <v>78</v>
      </c>
      <c r="F170" s="2">
        <v>19</v>
      </c>
      <c r="G170">
        <v>6</v>
      </c>
      <c r="H170" s="1">
        <v>16.41</v>
      </c>
      <c r="I170" s="1">
        <v>98.49</v>
      </c>
      <c r="J170">
        <v>7</v>
      </c>
      <c r="K170">
        <v>6</v>
      </c>
      <c r="L170" s="1">
        <v>4.2643923240938166</v>
      </c>
      <c r="M170" s="1">
        <v>3.6551934206518428</v>
      </c>
      <c r="N170">
        <v>9</v>
      </c>
      <c r="O170" s="1">
        <v>5.4827901309777651</v>
      </c>
      <c r="P170">
        <v>3</v>
      </c>
      <c r="Q170">
        <v>2</v>
      </c>
      <c r="R170">
        <v>4</v>
      </c>
      <c r="S170" s="1">
        <v>33.333333333333329</v>
      </c>
      <c r="T170" s="1">
        <v>22.222222222222221</v>
      </c>
      <c r="U170" s="1">
        <v>44.444444444444443</v>
      </c>
      <c r="V170">
        <v>2</v>
      </c>
      <c r="W170" s="1">
        <v>1.2183978068839478</v>
      </c>
      <c r="X170">
        <v>2</v>
      </c>
      <c r="Y170" s="1">
        <v>1.2183978068839478</v>
      </c>
      <c r="Z170">
        <v>2</v>
      </c>
      <c r="AA170">
        <v>0</v>
      </c>
      <c r="AB170">
        <v>0</v>
      </c>
      <c r="AC170" s="1">
        <v>1.2279530127270635</v>
      </c>
      <c r="AD170" s="1">
        <v>0.74806762883159517</v>
      </c>
      <c r="AE170" s="1">
        <v>22.222222222222221</v>
      </c>
      <c r="AF170" s="1">
        <v>13.64392236363404</v>
      </c>
      <c r="AG170">
        <v>13.64</v>
      </c>
      <c r="AH170">
        <v>14.35</v>
      </c>
      <c r="AI170">
        <v>44.62</v>
      </c>
      <c r="AJ170">
        <v>51.91</v>
      </c>
      <c r="AK170" t="e">
        <f>VLOOKUP(A170,'NHL Affiliations (from scraper)'!B:C,2,FALSE)</f>
        <v>#N/A</v>
      </c>
      <c r="AL170">
        <f>IF(ISNUMBER(MATCH(A170,'Age Fix'!A:A,0))=FALSE,F170,VLOOKUP(A170,'Age Fix'!A:C,3,FALSE))</f>
        <v>19</v>
      </c>
    </row>
    <row r="171" spans="1:38" x14ac:dyDescent="0.2">
      <c r="A171" t="s">
        <v>358</v>
      </c>
      <c r="B171" t="s">
        <v>1748</v>
      </c>
      <c r="C171" t="s">
        <v>102</v>
      </c>
      <c r="D171" t="s">
        <v>102</v>
      </c>
      <c r="E171" t="s">
        <v>138</v>
      </c>
      <c r="F171" s="2">
        <v>19</v>
      </c>
      <c r="G171">
        <v>67</v>
      </c>
      <c r="H171" s="1">
        <v>16.559999999999999</v>
      </c>
      <c r="I171" s="1">
        <v>1109.56</v>
      </c>
      <c r="J171">
        <v>47</v>
      </c>
      <c r="K171">
        <v>89</v>
      </c>
      <c r="L171" s="1">
        <v>2.5415480010094091</v>
      </c>
      <c r="M171" s="1">
        <v>4.8127185551029239</v>
      </c>
      <c r="N171">
        <v>120</v>
      </c>
      <c r="O171" s="1">
        <v>6.4890587259814705</v>
      </c>
      <c r="P171">
        <v>4</v>
      </c>
      <c r="Q171">
        <v>6</v>
      </c>
      <c r="R171">
        <v>110</v>
      </c>
      <c r="S171" s="1">
        <v>3.3333333333333335</v>
      </c>
      <c r="T171" s="1">
        <v>5</v>
      </c>
      <c r="U171" s="1">
        <v>91.666666666666657</v>
      </c>
      <c r="V171">
        <v>7</v>
      </c>
      <c r="W171" s="1">
        <v>0.37852842568225248</v>
      </c>
      <c r="X171">
        <v>2</v>
      </c>
      <c r="Y171" s="1">
        <v>0.10815097876635783</v>
      </c>
      <c r="Z171">
        <v>0</v>
      </c>
      <c r="AA171">
        <v>1</v>
      </c>
      <c r="AB171">
        <v>1</v>
      </c>
      <c r="AC171" s="1">
        <v>8.905145483401947</v>
      </c>
      <c r="AD171" s="1">
        <v>0.48155010004336574</v>
      </c>
      <c r="AE171" s="1">
        <v>1.6666666666666667</v>
      </c>
      <c r="AF171" s="1">
        <v>7.4209545695016228</v>
      </c>
      <c r="AG171">
        <v>13.08</v>
      </c>
      <c r="AH171">
        <v>14.02</v>
      </c>
      <c r="AI171">
        <v>36.590000000000003</v>
      </c>
      <c r="AJ171">
        <v>51.45</v>
      </c>
      <c r="AK171" t="str">
        <f>VLOOKUP(A171,'NHL Affiliations (from scraper)'!B:C,2,FALSE)</f>
        <v>Toronto Maple Leafs</v>
      </c>
      <c r="AL171">
        <f>IF(ISNUMBER(MATCH(A171,'Age Fix'!A:A,0))=FALSE,F171,VLOOKUP(A171,'Age Fix'!A:C,3,FALSE))</f>
        <v>19</v>
      </c>
    </row>
    <row r="172" spans="1:38" x14ac:dyDescent="0.2">
      <c r="A172" t="s">
        <v>180</v>
      </c>
      <c r="B172" t="s">
        <v>1748</v>
      </c>
      <c r="C172" t="s">
        <v>41</v>
      </c>
      <c r="D172" t="s">
        <v>1745</v>
      </c>
      <c r="E172" t="s">
        <v>47</v>
      </c>
      <c r="F172" s="2">
        <v>19</v>
      </c>
      <c r="G172">
        <v>64</v>
      </c>
      <c r="H172" s="1">
        <v>10.77</v>
      </c>
      <c r="I172" s="1">
        <v>689.06</v>
      </c>
      <c r="J172">
        <v>39</v>
      </c>
      <c r="K172">
        <v>31</v>
      </c>
      <c r="L172" s="1">
        <v>3.3959306881839026</v>
      </c>
      <c r="M172" s="1">
        <v>2.6993295213769484</v>
      </c>
      <c r="N172">
        <v>84</v>
      </c>
      <c r="O172" s="1">
        <v>7.3143122514730221</v>
      </c>
      <c r="P172">
        <v>17</v>
      </c>
      <c r="Q172">
        <v>17</v>
      </c>
      <c r="R172">
        <v>50</v>
      </c>
      <c r="S172" s="1">
        <v>20.238095238095237</v>
      </c>
      <c r="T172" s="1">
        <v>20.238095238095237</v>
      </c>
      <c r="U172" s="1">
        <v>59.523809523809526</v>
      </c>
      <c r="V172">
        <v>23</v>
      </c>
      <c r="W172" s="1">
        <v>2.0027283545699941</v>
      </c>
      <c r="X172">
        <v>7</v>
      </c>
      <c r="Y172" s="1">
        <v>0.6095260209560851</v>
      </c>
      <c r="Z172">
        <v>2</v>
      </c>
      <c r="AA172">
        <v>2</v>
      </c>
      <c r="AB172">
        <v>3</v>
      </c>
      <c r="AC172" s="1">
        <v>9.6398501601085567</v>
      </c>
      <c r="AD172" s="1">
        <v>0.83939135867197845</v>
      </c>
      <c r="AE172" s="1">
        <v>8.3333333333333321</v>
      </c>
      <c r="AF172" s="1">
        <v>11.476012095367327</v>
      </c>
      <c r="AG172">
        <v>12.87</v>
      </c>
      <c r="AH172">
        <v>13.58</v>
      </c>
      <c r="AI172">
        <v>55.7</v>
      </c>
      <c r="AJ172">
        <v>49.44</v>
      </c>
      <c r="AK172" t="e">
        <f>VLOOKUP(A172,'NHL Affiliations (from scraper)'!B:C,2,FALSE)</f>
        <v>#N/A</v>
      </c>
      <c r="AL172">
        <f>IF(ISNUMBER(MATCH(A172,'Age Fix'!A:A,0))=FALSE,F172,VLOOKUP(A172,'Age Fix'!A:C,3,FALSE))</f>
        <v>19</v>
      </c>
    </row>
    <row r="173" spans="1:38" x14ac:dyDescent="0.2">
      <c r="A173" t="s">
        <v>545</v>
      </c>
      <c r="B173" t="s">
        <v>1748</v>
      </c>
      <c r="C173" t="s">
        <v>102</v>
      </c>
      <c r="D173" t="s">
        <v>102</v>
      </c>
      <c r="E173" t="s">
        <v>391</v>
      </c>
      <c r="F173" s="2">
        <v>19</v>
      </c>
      <c r="G173">
        <v>2</v>
      </c>
      <c r="H173" s="1">
        <v>18.3</v>
      </c>
      <c r="I173" s="1">
        <v>36.590000000000003</v>
      </c>
      <c r="J173">
        <v>4</v>
      </c>
      <c r="K173">
        <v>0</v>
      </c>
      <c r="L173" s="1">
        <v>6.5591691719048919</v>
      </c>
      <c r="M173" s="1">
        <v>0</v>
      </c>
      <c r="N173">
        <v>1</v>
      </c>
      <c r="O173" s="1">
        <v>1.639792292976223</v>
      </c>
      <c r="P173">
        <v>0</v>
      </c>
      <c r="Q173">
        <v>0</v>
      </c>
      <c r="R173">
        <v>1</v>
      </c>
      <c r="S173" s="1">
        <v>0</v>
      </c>
      <c r="T173" s="1">
        <v>0</v>
      </c>
      <c r="U173" s="1">
        <v>100</v>
      </c>
      <c r="V173">
        <v>0</v>
      </c>
      <c r="W173" s="1">
        <v>0</v>
      </c>
      <c r="X173">
        <v>0</v>
      </c>
      <c r="Y173" s="1">
        <v>0</v>
      </c>
      <c r="Z173">
        <v>0</v>
      </c>
      <c r="AA173">
        <v>0</v>
      </c>
      <c r="AB173">
        <v>0</v>
      </c>
      <c r="AC173" s="1">
        <v>6.4235972144400869E-2</v>
      </c>
      <c r="AD173" s="1">
        <v>0.10533365205422389</v>
      </c>
      <c r="AE173" s="1">
        <v>0</v>
      </c>
      <c r="AF173" s="1">
        <v>6.423597214440087</v>
      </c>
      <c r="AG173">
        <v>17.04</v>
      </c>
      <c r="AH173">
        <v>14.91</v>
      </c>
      <c r="AI173">
        <v>100</v>
      </c>
      <c r="AJ173">
        <v>46.5</v>
      </c>
      <c r="AK173" t="e">
        <f>VLOOKUP(A173,'NHL Affiliations (from scraper)'!B:C,2,FALSE)</f>
        <v>#N/A</v>
      </c>
      <c r="AL173">
        <f>IF(ISNUMBER(MATCH(A173,'Age Fix'!A:A,0))=FALSE,F173,VLOOKUP(A173,'Age Fix'!A:C,3,FALSE))</f>
        <v>19</v>
      </c>
    </row>
    <row r="174" spans="1:38" x14ac:dyDescent="0.2">
      <c r="A174" t="s">
        <v>1635</v>
      </c>
      <c r="B174" t="s">
        <v>1748</v>
      </c>
      <c r="C174" t="s">
        <v>41</v>
      </c>
      <c r="D174" t="s">
        <v>1745</v>
      </c>
      <c r="E174" t="s">
        <v>58</v>
      </c>
      <c r="F174" s="2">
        <v>18</v>
      </c>
      <c r="G174">
        <v>32</v>
      </c>
      <c r="H174" s="1">
        <v>18.739999999999998</v>
      </c>
      <c r="I174" s="1">
        <v>599.66999999999996</v>
      </c>
      <c r="J174">
        <v>44</v>
      </c>
      <c r="K174">
        <v>22</v>
      </c>
      <c r="L174" s="1">
        <v>4.4024213317324525</v>
      </c>
      <c r="M174" s="1">
        <v>2.2012106658662263</v>
      </c>
      <c r="N174">
        <v>83</v>
      </c>
      <c r="O174" s="1">
        <v>8.3045675121316727</v>
      </c>
      <c r="P174">
        <v>12</v>
      </c>
      <c r="Q174">
        <v>12</v>
      </c>
      <c r="R174">
        <v>59</v>
      </c>
      <c r="S174" s="1">
        <v>14.457831325301203</v>
      </c>
      <c r="T174" s="1">
        <v>14.457831325301203</v>
      </c>
      <c r="U174" s="1">
        <v>71.084337349397586</v>
      </c>
      <c r="V174">
        <v>29</v>
      </c>
      <c r="W174" s="1">
        <v>2.9015958777327535</v>
      </c>
      <c r="X174">
        <v>14</v>
      </c>
      <c r="Y174" s="1">
        <v>1.4007704237330534</v>
      </c>
      <c r="Z174">
        <v>2</v>
      </c>
      <c r="AA174">
        <v>2</v>
      </c>
      <c r="AB174">
        <v>10</v>
      </c>
      <c r="AC174" s="1">
        <v>8.3273705114997778</v>
      </c>
      <c r="AD174" s="1">
        <v>0.83319530856969115</v>
      </c>
      <c r="AE174" s="1">
        <v>16.867469879518072</v>
      </c>
      <c r="AF174" s="1">
        <v>10.03297651987925</v>
      </c>
      <c r="AG174">
        <v>16.350000000000001</v>
      </c>
      <c r="AH174">
        <v>14.58</v>
      </c>
      <c r="AI174">
        <v>55.61</v>
      </c>
      <c r="AJ174">
        <v>50.46</v>
      </c>
      <c r="AK174" t="str">
        <f>VLOOKUP(A174,'NHL Affiliations (from scraper)'!B:C,2,FALSE)</f>
        <v>Los Angeles Kings</v>
      </c>
      <c r="AL174">
        <f>IF(ISNUMBER(MATCH(A174,'Age Fix'!A:A,0))=FALSE,F174,VLOOKUP(A174,'Age Fix'!A:C,3,FALSE))</f>
        <v>18</v>
      </c>
    </row>
    <row r="175" spans="1:38" x14ac:dyDescent="0.2">
      <c r="A175" t="s">
        <v>439</v>
      </c>
      <c r="B175" t="s">
        <v>1748</v>
      </c>
      <c r="C175" t="s">
        <v>102</v>
      </c>
      <c r="D175" t="s">
        <v>102</v>
      </c>
      <c r="E175" t="s">
        <v>119</v>
      </c>
      <c r="F175" s="2">
        <v>20</v>
      </c>
      <c r="G175">
        <v>68</v>
      </c>
      <c r="H175" s="1">
        <v>18.350000000000001</v>
      </c>
      <c r="I175" s="1">
        <v>1247.72</v>
      </c>
      <c r="J175">
        <v>59</v>
      </c>
      <c r="K175">
        <v>87</v>
      </c>
      <c r="L175" s="1">
        <v>2.837175007213157</v>
      </c>
      <c r="M175" s="1">
        <v>4.1836309428397396</v>
      </c>
      <c r="N175">
        <v>101</v>
      </c>
      <c r="O175" s="1">
        <v>4.8568589106530311</v>
      </c>
      <c r="P175">
        <v>3</v>
      </c>
      <c r="Q175">
        <v>3</v>
      </c>
      <c r="R175">
        <v>95</v>
      </c>
      <c r="S175" s="1">
        <v>2.9702970297029703</v>
      </c>
      <c r="T175" s="1">
        <v>2.9702970297029703</v>
      </c>
      <c r="U175" s="1">
        <v>94.059405940594047</v>
      </c>
      <c r="V175">
        <v>6</v>
      </c>
      <c r="W175" s="1">
        <v>0.28852627191998204</v>
      </c>
      <c r="X175">
        <v>1</v>
      </c>
      <c r="Y175" s="1">
        <v>4.8087711986663673E-2</v>
      </c>
      <c r="Z175">
        <v>0</v>
      </c>
      <c r="AA175">
        <v>0</v>
      </c>
      <c r="AB175">
        <v>1</v>
      </c>
      <c r="AC175" s="1">
        <v>7.2367793924631139</v>
      </c>
      <c r="AD175" s="1">
        <v>0.34800016313578913</v>
      </c>
      <c r="AE175" s="1">
        <v>0.99009900990099009</v>
      </c>
      <c r="AF175" s="1">
        <v>7.1651281113496186</v>
      </c>
      <c r="AG175">
        <v>14.63</v>
      </c>
      <c r="AH175">
        <v>14.24</v>
      </c>
      <c r="AI175">
        <v>44.16</v>
      </c>
      <c r="AJ175">
        <v>52.3</v>
      </c>
      <c r="AK175" t="e">
        <f>VLOOKUP(A175,'NHL Affiliations (from scraper)'!B:C,2,FALSE)</f>
        <v>#N/A</v>
      </c>
      <c r="AL175">
        <f>IF(ISNUMBER(MATCH(A175,'Age Fix'!A:A,0))=FALSE,F175,VLOOKUP(A175,'Age Fix'!A:C,3,FALSE))</f>
        <v>20</v>
      </c>
    </row>
    <row r="176" spans="1:38" x14ac:dyDescent="0.2">
      <c r="A176" t="s">
        <v>214</v>
      </c>
      <c r="B176" t="s">
        <v>1748</v>
      </c>
      <c r="C176" t="s">
        <v>41</v>
      </c>
      <c r="D176" t="s">
        <v>1745</v>
      </c>
      <c r="E176" t="s">
        <v>56</v>
      </c>
      <c r="F176" s="2">
        <v>18</v>
      </c>
      <c r="G176">
        <v>65</v>
      </c>
      <c r="H176" s="1">
        <v>12.21</v>
      </c>
      <c r="I176" s="1">
        <v>793.43</v>
      </c>
      <c r="J176">
        <v>27</v>
      </c>
      <c r="K176">
        <v>52</v>
      </c>
      <c r="L176" s="1">
        <v>2.0417680198631261</v>
      </c>
      <c r="M176" s="1">
        <v>3.9322939641808357</v>
      </c>
      <c r="N176">
        <v>110</v>
      </c>
      <c r="O176" s="1">
        <v>8.3183141549979212</v>
      </c>
      <c r="P176">
        <v>14</v>
      </c>
      <c r="Q176">
        <v>18</v>
      </c>
      <c r="R176">
        <v>78</v>
      </c>
      <c r="S176" s="1">
        <v>12.727272727272727</v>
      </c>
      <c r="T176" s="1">
        <v>16.363636363636363</v>
      </c>
      <c r="U176" s="1">
        <v>70.909090909090907</v>
      </c>
      <c r="V176">
        <v>15</v>
      </c>
      <c r="W176" s="1">
        <v>1.1343155665906255</v>
      </c>
      <c r="X176">
        <v>10</v>
      </c>
      <c r="Y176" s="1">
        <v>0.75621037772708366</v>
      </c>
      <c r="Z176">
        <v>2</v>
      </c>
      <c r="AA176">
        <v>5</v>
      </c>
      <c r="AB176">
        <v>3</v>
      </c>
      <c r="AC176" s="1">
        <v>10.957506999789036</v>
      </c>
      <c r="AD176" s="1">
        <v>0.828618050725763</v>
      </c>
      <c r="AE176" s="1">
        <v>9.0909090909090917</v>
      </c>
      <c r="AF176" s="1">
        <v>9.9613699998082144</v>
      </c>
      <c r="AG176">
        <v>14.13</v>
      </c>
      <c r="AH176">
        <v>13.87</v>
      </c>
      <c r="AI176">
        <v>45.65</v>
      </c>
      <c r="AJ176">
        <v>50.22</v>
      </c>
      <c r="AK176" t="e">
        <f>VLOOKUP(A176,'NHL Affiliations (from scraper)'!B:C,2,FALSE)</f>
        <v>#N/A</v>
      </c>
      <c r="AL176">
        <f>IF(ISNUMBER(MATCH(A176,'Age Fix'!A:A,0))=FALSE,F176,VLOOKUP(A176,'Age Fix'!A:C,3,FALSE))</f>
        <v>18</v>
      </c>
    </row>
    <row r="177" spans="1:38" x14ac:dyDescent="0.2">
      <c r="A177" t="s">
        <v>3758</v>
      </c>
      <c r="B177" t="s">
        <v>1748</v>
      </c>
      <c r="C177" t="s">
        <v>49</v>
      </c>
      <c r="D177" t="s">
        <v>1745</v>
      </c>
      <c r="E177" t="s">
        <v>56</v>
      </c>
      <c r="F177" s="2">
        <v>19</v>
      </c>
      <c r="G177">
        <v>1</v>
      </c>
      <c r="H177" s="1">
        <v>15.12</v>
      </c>
      <c r="I177" s="1">
        <v>15.12</v>
      </c>
      <c r="J177">
        <v>0</v>
      </c>
      <c r="K177">
        <v>2</v>
      </c>
      <c r="L177" s="1">
        <v>0</v>
      </c>
      <c r="M177" s="1">
        <v>7.9365079365079376</v>
      </c>
      <c r="N177">
        <v>0</v>
      </c>
      <c r="O177" s="1">
        <v>0</v>
      </c>
      <c r="P177">
        <v>0</v>
      </c>
      <c r="Q177">
        <v>0</v>
      </c>
      <c r="R177">
        <v>0</v>
      </c>
      <c r="S177" s="1" t="e">
        <v>#DIV/0!</v>
      </c>
      <c r="T177" s="1" t="e">
        <v>#DIV/0!</v>
      </c>
      <c r="U177" s="1" t="e">
        <v>#DIV/0!</v>
      </c>
      <c r="V177">
        <v>0</v>
      </c>
      <c r="W177" s="1">
        <v>0</v>
      </c>
      <c r="X177">
        <v>0</v>
      </c>
      <c r="Y177" s="1">
        <v>0</v>
      </c>
      <c r="Z177">
        <v>0</v>
      </c>
      <c r="AA177">
        <v>0</v>
      </c>
      <c r="AB177">
        <v>0</v>
      </c>
      <c r="AC177" s="1">
        <v>0</v>
      </c>
      <c r="AD177" s="1">
        <v>0</v>
      </c>
      <c r="AE177" s="1" t="e">
        <v>#DIV/0!</v>
      </c>
      <c r="AF177" s="1" t="e">
        <v>#DIV/0!</v>
      </c>
      <c r="AG177">
        <v>13.76</v>
      </c>
      <c r="AH177">
        <v>14.22</v>
      </c>
      <c r="AI177">
        <v>45.44</v>
      </c>
      <c r="AJ177">
        <v>52.52</v>
      </c>
      <c r="AK177" t="e">
        <f>VLOOKUP(A177,'NHL Affiliations (from scraper)'!B:C,2,FALSE)</f>
        <v>#N/A</v>
      </c>
      <c r="AL177">
        <f>IF(ISNUMBER(MATCH(A177,'Age Fix'!A:A,0))=FALSE,F177,VLOOKUP(A177,'Age Fix'!A:C,3,FALSE))</f>
        <v>19</v>
      </c>
    </row>
    <row r="178" spans="1:38" x14ac:dyDescent="0.2">
      <c r="A178" t="s">
        <v>549</v>
      </c>
      <c r="B178" t="s">
        <v>1748</v>
      </c>
      <c r="C178" t="s">
        <v>41</v>
      </c>
      <c r="D178" t="s">
        <v>1745</v>
      </c>
      <c r="E178" t="s">
        <v>391</v>
      </c>
      <c r="F178" s="2">
        <v>19</v>
      </c>
      <c r="G178">
        <v>2</v>
      </c>
      <c r="H178" s="1">
        <v>0</v>
      </c>
      <c r="I178" s="1">
        <v>0</v>
      </c>
      <c r="J178">
        <v>0</v>
      </c>
      <c r="K178">
        <v>0</v>
      </c>
      <c r="L178" s="1" t="e">
        <v>#DIV/0!</v>
      </c>
      <c r="M178" s="1" t="e">
        <v>#DIV/0!</v>
      </c>
      <c r="N178">
        <v>2</v>
      </c>
      <c r="O178" s="1" t="e">
        <v>#DIV/0!</v>
      </c>
      <c r="P178">
        <v>0</v>
      </c>
      <c r="Q178">
        <v>1</v>
      </c>
      <c r="R178">
        <v>1</v>
      </c>
      <c r="S178" s="1">
        <v>0</v>
      </c>
      <c r="T178" s="1">
        <v>50</v>
      </c>
      <c r="U178" s="1">
        <v>50</v>
      </c>
      <c r="V178">
        <v>0</v>
      </c>
      <c r="W178" s="1" t="e">
        <v>#DIV/0!</v>
      </c>
      <c r="X178">
        <v>0</v>
      </c>
      <c r="Y178" s="1" t="e">
        <v>#DIV/0!</v>
      </c>
      <c r="Z178">
        <v>0</v>
      </c>
      <c r="AA178">
        <v>0</v>
      </c>
      <c r="AB178">
        <v>0</v>
      </c>
      <c r="AC178" s="1">
        <v>0.22758888673997252</v>
      </c>
      <c r="AD178" s="1" t="e">
        <v>#DIV/0!</v>
      </c>
      <c r="AE178" s="1">
        <v>0</v>
      </c>
      <c r="AF178" s="1">
        <v>11.379444336998626</v>
      </c>
      <c r="AG178">
        <v>0</v>
      </c>
      <c r="AH178">
        <v>0</v>
      </c>
      <c r="AI178">
        <v>0</v>
      </c>
      <c r="AJ178">
        <v>0</v>
      </c>
      <c r="AK178" t="e">
        <f>VLOOKUP(A178,'NHL Affiliations (from scraper)'!B:C,2,FALSE)</f>
        <v>#N/A</v>
      </c>
      <c r="AL178">
        <f>IF(ISNUMBER(MATCH(A178,'Age Fix'!A:A,0))=FALSE,F178,VLOOKUP(A178,'Age Fix'!A:C,3,FALSE))</f>
        <v>19</v>
      </c>
    </row>
    <row r="179" spans="1:38" x14ac:dyDescent="0.2">
      <c r="A179" t="s">
        <v>350</v>
      </c>
      <c r="B179" t="s">
        <v>1748</v>
      </c>
      <c r="C179" t="s">
        <v>102</v>
      </c>
      <c r="D179" t="s">
        <v>102</v>
      </c>
      <c r="E179" t="s">
        <v>50</v>
      </c>
      <c r="F179" s="2">
        <v>18</v>
      </c>
      <c r="G179">
        <v>65</v>
      </c>
      <c r="H179" s="1">
        <v>15.03</v>
      </c>
      <c r="I179" s="1">
        <v>976.78</v>
      </c>
      <c r="J179">
        <v>58</v>
      </c>
      <c r="K179">
        <v>50</v>
      </c>
      <c r="L179" s="1">
        <v>3.5627265095517928</v>
      </c>
      <c r="M179" s="1">
        <v>3.0713159565101664</v>
      </c>
      <c r="N179">
        <v>52</v>
      </c>
      <c r="O179" s="1">
        <v>3.1941685947705727</v>
      </c>
      <c r="P179">
        <v>1</v>
      </c>
      <c r="Q179">
        <v>2</v>
      </c>
      <c r="R179">
        <v>49</v>
      </c>
      <c r="S179" s="1">
        <v>1.9230769230769231</v>
      </c>
      <c r="T179" s="1">
        <v>3.8461538461538463</v>
      </c>
      <c r="U179" s="1">
        <v>94.230769230769226</v>
      </c>
      <c r="V179">
        <v>8</v>
      </c>
      <c r="W179" s="1">
        <v>0.49141055304162656</v>
      </c>
      <c r="X179">
        <v>2</v>
      </c>
      <c r="Y179" s="1">
        <v>0.12285263826040664</v>
      </c>
      <c r="Z179">
        <v>0</v>
      </c>
      <c r="AA179">
        <v>0</v>
      </c>
      <c r="AB179">
        <v>2</v>
      </c>
      <c r="AC179" s="1">
        <v>3.6890362292528911</v>
      </c>
      <c r="AD179" s="1">
        <v>0.22660391670096999</v>
      </c>
      <c r="AE179" s="1">
        <v>3.8461538461538463</v>
      </c>
      <c r="AF179" s="1">
        <v>7.0943004408709447</v>
      </c>
      <c r="AG179">
        <v>14.24</v>
      </c>
      <c r="AH179">
        <v>14.28</v>
      </c>
      <c r="AI179">
        <v>53.67</v>
      </c>
      <c r="AJ179">
        <v>50.11</v>
      </c>
      <c r="AK179">
        <f>VLOOKUP(A179,'NHL Affiliations (from scraper)'!B:C,2,FALSE)</f>
        <v>2018</v>
      </c>
      <c r="AL179">
        <f>IF(ISNUMBER(MATCH(A179,'Age Fix'!A:A,0))=FALSE,F179,VLOOKUP(A179,'Age Fix'!A:C,3,FALSE))</f>
        <v>18</v>
      </c>
    </row>
    <row r="180" spans="1:38" x14ac:dyDescent="0.2">
      <c r="A180" t="s">
        <v>241</v>
      </c>
      <c r="B180" t="s">
        <v>1748</v>
      </c>
      <c r="C180" t="s">
        <v>46</v>
      </c>
      <c r="D180" t="s">
        <v>1745</v>
      </c>
      <c r="E180" t="s">
        <v>1746</v>
      </c>
      <c r="F180" s="2">
        <v>20</v>
      </c>
      <c r="G180">
        <v>46</v>
      </c>
      <c r="H180" s="1">
        <v>14.36</v>
      </c>
      <c r="I180" s="1">
        <v>660.43</v>
      </c>
      <c r="J180">
        <v>39</v>
      </c>
      <c r="K180">
        <v>34</v>
      </c>
      <c r="L180" s="1">
        <v>3.5431461320654729</v>
      </c>
      <c r="M180" s="1">
        <v>3.0888966279545147</v>
      </c>
      <c r="N180">
        <v>112</v>
      </c>
      <c r="O180" s="1">
        <v>10.17518889208546</v>
      </c>
      <c r="P180">
        <v>21</v>
      </c>
      <c r="Q180">
        <v>14</v>
      </c>
      <c r="R180">
        <v>77</v>
      </c>
      <c r="S180" s="1">
        <v>18.75</v>
      </c>
      <c r="T180" s="1">
        <v>12.5</v>
      </c>
      <c r="U180" s="1">
        <v>68.75</v>
      </c>
      <c r="V180">
        <v>20</v>
      </c>
      <c r="W180" s="1">
        <v>1.8169980164438322</v>
      </c>
      <c r="X180">
        <v>13</v>
      </c>
      <c r="Y180" s="1">
        <v>1.1810487106884908</v>
      </c>
      <c r="Z180">
        <v>3</v>
      </c>
      <c r="AA180">
        <v>3</v>
      </c>
      <c r="AB180">
        <v>7</v>
      </c>
      <c r="AC180" s="1">
        <v>11.743233724165087</v>
      </c>
      <c r="AD180" s="1">
        <v>1.0668716191722141</v>
      </c>
      <c r="AE180" s="1">
        <v>11.607142857142858</v>
      </c>
      <c r="AF180" s="1">
        <v>10.485030110861684</v>
      </c>
      <c r="AG180">
        <v>15.25</v>
      </c>
      <c r="AH180">
        <v>14.29</v>
      </c>
      <c r="AI180">
        <v>49.94</v>
      </c>
      <c r="AJ180">
        <v>52.64</v>
      </c>
      <c r="AK180" t="str">
        <f>VLOOKUP(A180,'NHL Affiliations (from scraper)'!B:C,2,FALSE)</f>
        <v>Detroit Red Wings</v>
      </c>
      <c r="AL180">
        <f>IF(ISNUMBER(MATCH(A180,'Age Fix'!A:A,0))=FALSE,F180,VLOOKUP(A180,'Age Fix'!A:C,3,FALSE))</f>
        <v>20</v>
      </c>
    </row>
    <row r="181" spans="1:38" x14ac:dyDescent="0.2">
      <c r="A181" t="s">
        <v>406</v>
      </c>
      <c r="B181" t="s">
        <v>1748</v>
      </c>
      <c r="C181" t="s">
        <v>102</v>
      </c>
      <c r="D181" t="s">
        <v>102</v>
      </c>
      <c r="E181" t="s">
        <v>98</v>
      </c>
      <c r="F181" s="2">
        <v>18</v>
      </c>
      <c r="G181">
        <v>64</v>
      </c>
      <c r="H181" s="1">
        <v>13.76</v>
      </c>
      <c r="I181" s="1">
        <v>880.88</v>
      </c>
      <c r="J181">
        <v>38</v>
      </c>
      <c r="K181">
        <v>56</v>
      </c>
      <c r="L181" s="1">
        <v>2.5883207701389521</v>
      </c>
      <c r="M181" s="1">
        <v>3.814367450731087</v>
      </c>
      <c r="N181">
        <v>55</v>
      </c>
      <c r="O181" s="1">
        <v>3.7462537462537462</v>
      </c>
      <c r="P181">
        <v>2</v>
      </c>
      <c r="Q181">
        <v>0</v>
      </c>
      <c r="R181">
        <v>53</v>
      </c>
      <c r="S181" s="1">
        <v>3.6363636363636362</v>
      </c>
      <c r="T181" s="1">
        <v>0</v>
      </c>
      <c r="U181" s="1">
        <v>96.36363636363636</v>
      </c>
      <c r="V181">
        <v>4</v>
      </c>
      <c r="W181" s="1">
        <v>0.27245481790936332</v>
      </c>
      <c r="X181">
        <v>1</v>
      </c>
      <c r="Y181" s="1">
        <v>6.8113704477340831E-2</v>
      </c>
      <c r="Z181">
        <v>1</v>
      </c>
      <c r="AA181">
        <v>0</v>
      </c>
      <c r="AB181">
        <v>0</v>
      </c>
      <c r="AC181" s="1">
        <v>3.8340420536254571</v>
      </c>
      <c r="AD181" s="1">
        <v>0.26115080739434138</v>
      </c>
      <c r="AE181" s="1">
        <v>1.8181818181818181</v>
      </c>
      <c r="AF181" s="1">
        <v>6.9709855520462867</v>
      </c>
      <c r="AG181">
        <v>13.53</v>
      </c>
      <c r="AH181">
        <v>14.01</v>
      </c>
      <c r="AI181">
        <v>44.68</v>
      </c>
      <c r="AJ181">
        <v>50.68</v>
      </c>
      <c r="AK181">
        <f>VLOOKUP(A181,'NHL Affiliations (from scraper)'!B:C,2,FALSE)</f>
        <v>2018</v>
      </c>
      <c r="AL181">
        <f>IF(ISNUMBER(MATCH(A181,'Age Fix'!A:A,0))=FALSE,F181,VLOOKUP(A181,'Age Fix'!A:C,3,FALSE))</f>
        <v>18</v>
      </c>
    </row>
    <row r="182" spans="1:38" x14ac:dyDescent="0.2">
      <c r="A182" t="s">
        <v>262</v>
      </c>
      <c r="B182" t="s">
        <v>1748</v>
      </c>
      <c r="C182" t="s">
        <v>46</v>
      </c>
      <c r="D182" t="s">
        <v>1745</v>
      </c>
      <c r="E182" t="s">
        <v>107</v>
      </c>
      <c r="F182" s="2">
        <v>16</v>
      </c>
      <c r="G182">
        <v>63</v>
      </c>
      <c r="H182" s="1">
        <v>10.07</v>
      </c>
      <c r="I182" s="1">
        <v>634.37</v>
      </c>
      <c r="J182">
        <v>22</v>
      </c>
      <c r="K182">
        <v>32</v>
      </c>
      <c r="L182" s="1">
        <v>2.080804577770071</v>
      </c>
      <c r="M182" s="1">
        <v>3.0266248403928304</v>
      </c>
      <c r="N182">
        <v>77</v>
      </c>
      <c r="O182" s="1">
        <v>7.2828160221952487</v>
      </c>
      <c r="P182">
        <v>6</v>
      </c>
      <c r="Q182">
        <v>12</v>
      </c>
      <c r="R182">
        <v>59</v>
      </c>
      <c r="S182" s="1">
        <v>7.7922077922077921</v>
      </c>
      <c r="T182" s="1">
        <v>15.584415584415584</v>
      </c>
      <c r="U182" s="1">
        <v>76.623376623376629</v>
      </c>
      <c r="V182">
        <v>11</v>
      </c>
      <c r="W182" s="1">
        <v>1.0404022888850355</v>
      </c>
      <c r="X182">
        <v>9</v>
      </c>
      <c r="Y182" s="1">
        <v>0.85123823636048357</v>
      </c>
      <c r="Z182">
        <v>1</v>
      </c>
      <c r="AA182">
        <v>1</v>
      </c>
      <c r="AB182">
        <v>7</v>
      </c>
      <c r="AC182" s="1">
        <v>7.0387639215831443</v>
      </c>
      <c r="AD182" s="1">
        <v>0.66574055408513744</v>
      </c>
      <c r="AE182" s="1">
        <v>11.688311688311687</v>
      </c>
      <c r="AF182" s="1">
        <v>9.1412518462118761</v>
      </c>
      <c r="AG182">
        <v>13.41</v>
      </c>
      <c r="AH182">
        <v>13.74</v>
      </c>
      <c r="AI182">
        <v>44.48</v>
      </c>
      <c r="AJ182">
        <v>52.24</v>
      </c>
      <c r="AK182">
        <f>VLOOKUP(A182,'NHL Affiliations (from scraper)'!B:C,2,FALSE)</f>
        <v>2019</v>
      </c>
      <c r="AL182">
        <f>IF(ISNUMBER(MATCH(A182,'Age Fix'!A:A,0))=FALSE,F182,VLOOKUP(A182,'Age Fix'!A:C,3,FALSE))</f>
        <v>16</v>
      </c>
    </row>
    <row r="183" spans="1:38" x14ac:dyDescent="0.2">
      <c r="A183" t="s">
        <v>499</v>
      </c>
      <c r="B183" t="s">
        <v>1748</v>
      </c>
      <c r="C183" t="s">
        <v>102</v>
      </c>
      <c r="D183" t="s">
        <v>102</v>
      </c>
      <c r="E183" t="s">
        <v>1746</v>
      </c>
      <c r="F183" s="2">
        <v>17</v>
      </c>
      <c r="G183">
        <v>52</v>
      </c>
      <c r="H183" s="1">
        <v>13.64</v>
      </c>
      <c r="I183" s="1">
        <v>709.17</v>
      </c>
      <c r="J183">
        <v>42</v>
      </c>
      <c r="K183">
        <v>32</v>
      </c>
      <c r="L183" s="1">
        <v>3.5534498075214689</v>
      </c>
      <c r="M183" s="1">
        <v>2.7073903295401669</v>
      </c>
      <c r="N183">
        <v>22</v>
      </c>
      <c r="O183" s="1">
        <v>1.8613308515588647</v>
      </c>
      <c r="P183">
        <v>0</v>
      </c>
      <c r="Q183">
        <v>0</v>
      </c>
      <c r="R183">
        <v>22</v>
      </c>
      <c r="S183" s="1">
        <v>0</v>
      </c>
      <c r="T183" s="1">
        <v>0</v>
      </c>
      <c r="U183" s="1">
        <v>100</v>
      </c>
      <c r="V183">
        <v>2</v>
      </c>
      <c r="W183" s="1">
        <v>0.16921189559626043</v>
      </c>
      <c r="X183">
        <v>0</v>
      </c>
      <c r="Y183" s="1">
        <v>0</v>
      </c>
      <c r="Z183">
        <v>0</v>
      </c>
      <c r="AA183">
        <v>0</v>
      </c>
      <c r="AB183">
        <v>0</v>
      </c>
      <c r="AC183" s="1">
        <v>1.4131913871768191</v>
      </c>
      <c r="AD183" s="1">
        <v>0.11956439673224918</v>
      </c>
      <c r="AE183" s="1">
        <v>0</v>
      </c>
      <c r="AF183" s="1">
        <v>6.423597214440087</v>
      </c>
      <c r="AG183">
        <v>13.25</v>
      </c>
      <c r="AH183">
        <v>13.65</v>
      </c>
      <c r="AI183">
        <v>52.39</v>
      </c>
      <c r="AJ183">
        <v>48.52</v>
      </c>
      <c r="AK183">
        <f>VLOOKUP(A183,'NHL Affiliations (from scraper)'!B:C,2,FALSE)</f>
        <v>2019</v>
      </c>
      <c r="AL183">
        <f>IF(ISNUMBER(MATCH(A183,'Age Fix'!A:A,0))=FALSE,F183,VLOOKUP(A183,'Age Fix'!A:C,3,FALSE))</f>
        <v>17</v>
      </c>
    </row>
    <row r="184" spans="1:38" x14ac:dyDescent="0.2">
      <c r="A184" t="s">
        <v>183</v>
      </c>
      <c r="B184" t="s">
        <v>1748</v>
      </c>
      <c r="C184" t="s">
        <v>46</v>
      </c>
      <c r="D184" t="s">
        <v>1745</v>
      </c>
      <c r="E184" t="s">
        <v>50</v>
      </c>
      <c r="F184" s="2">
        <v>19</v>
      </c>
      <c r="G184">
        <v>55</v>
      </c>
      <c r="H184" s="1">
        <v>12.83</v>
      </c>
      <c r="I184" s="1">
        <v>705.39</v>
      </c>
      <c r="J184">
        <v>37</v>
      </c>
      <c r="K184">
        <v>34</v>
      </c>
      <c r="L184" s="1">
        <v>3.1471951686301196</v>
      </c>
      <c r="M184" s="1">
        <v>2.8920171819844342</v>
      </c>
      <c r="N184">
        <v>89</v>
      </c>
      <c r="O184" s="1">
        <v>7.5702802704886665</v>
      </c>
      <c r="P184">
        <v>19</v>
      </c>
      <c r="Q184">
        <v>23</v>
      </c>
      <c r="R184">
        <v>47</v>
      </c>
      <c r="S184" s="1">
        <v>21.348314606741571</v>
      </c>
      <c r="T184" s="1">
        <v>25.842696629213485</v>
      </c>
      <c r="U184" s="1">
        <v>52.80898876404494</v>
      </c>
      <c r="V184">
        <v>15</v>
      </c>
      <c r="W184" s="1">
        <v>1.275889933228427</v>
      </c>
      <c r="X184">
        <v>9</v>
      </c>
      <c r="Y184" s="1">
        <v>0.76553395993705609</v>
      </c>
      <c r="Z184">
        <v>4</v>
      </c>
      <c r="AA184">
        <v>1</v>
      </c>
      <c r="AB184">
        <v>4</v>
      </c>
      <c r="AC184" s="1">
        <v>10.856795261220995</v>
      </c>
      <c r="AD184" s="1">
        <v>0.92347171872759704</v>
      </c>
      <c r="AE184" s="1">
        <v>10.112359550561797</v>
      </c>
      <c r="AF184" s="1">
        <v>12.198646360922465</v>
      </c>
      <c r="AG184">
        <v>14.55</v>
      </c>
      <c r="AH184">
        <v>14.31</v>
      </c>
      <c r="AI184">
        <v>53.95</v>
      </c>
      <c r="AJ184">
        <v>48.74</v>
      </c>
      <c r="AK184" t="e">
        <f>VLOOKUP(A184,'NHL Affiliations (from scraper)'!B:C,2,FALSE)</f>
        <v>#N/A</v>
      </c>
      <c r="AL184">
        <f>IF(ISNUMBER(MATCH(A184,'Age Fix'!A:A,0))=FALSE,F184,VLOOKUP(A184,'Age Fix'!A:C,3,FALSE))</f>
        <v>19</v>
      </c>
    </row>
    <row r="185" spans="1:38" x14ac:dyDescent="0.2">
      <c r="A185" t="s">
        <v>404</v>
      </c>
      <c r="B185" t="s">
        <v>1748</v>
      </c>
      <c r="C185" t="s">
        <v>102</v>
      </c>
      <c r="D185" t="s">
        <v>102</v>
      </c>
      <c r="E185" t="s">
        <v>138</v>
      </c>
      <c r="F185" s="2">
        <v>20</v>
      </c>
      <c r="G185">
        <v>61</v>
      </c>
      <c r="H185" s="1">
        <v>14.02</v>
      </c>
      <c r="I185" s="1">
        <v>855.35</v>
      </c>
      <c r="J185">
        <v>35</v>
      </c>
      <c r="K185">
        <v>59</v>
      </c>
      <c r="L185" s="1">
        <v>2.4551353247208745</v>
      </c>
      <c r="M185" s="1">
        <v>4.13865669024376</v>
      </c>
      <c r="N185">
        <v>36</v>
      </c>
      <c r="O185" s="1">
        <v>2.5252820482843279</v>
      </c>
      <c r="P185">
        <v>1</v>
      </c>
      <c r="Q185">
        <v>0</v>
      </c>
      <c r="R185">
        <v>35</v>
      </c>
      <c r="S185" s="1">
        <v>2.7777777777777777</v>
      </c>
      <c r="T185" s="1">
        <v>0</v>
      </c>
      <c r="U185" s="1">
        <v>97.222222222222214</v>
      </c>
      <c r="V185">
        <v>2</v>
      </c>
      <c r="W185" s="1">
        <v>0.14029344712690711</v>
      </c>
      <c r="X185">
        <v>0</v>
      </c>
      <c r="Y185" s="1">
        <v>0</v>
      </c>
      <c r="Z185">
        <v>0</v>
      </c>
      <c r="AA185">
        <v>0</v>
      </c>
      <c r="AB185">
        <v>0</v>
      </c>
      <c r="AC185" s="1">
        <v>2.4630267900401361</v>
      </c>
      <c r="AD185" s="1">
        <v>0.17277325937032578</v>
      </c>
      <c r="AE185" s="1">
        <v>0</v>
      </c>
      <c r="AF185" s="1">
        <v>6.8417410834448216</v>
      </c>
      <c r="AG185">
        <v>13.66</v>
      </c>
      <c r="AH185">
        <v>13.9</v>
      </c>
      <c r="AI185">
        <v>36.130000000000003</v>
      </c>
      <c r="AJ185">
        <v>51.9</v>
      </c>
      <c r="AK185" t="e">
        <f>VLOOKUP(A185,'NHL Affiliations (from scraper)'!B:C,2,FALSE)</f>
        <v>#N/A</v>
      </c>
      <c r="AL185">
        <f>IF(ISNUMBER(MATCH(A185,'Age Fix'!A:A,0))=FALSE,F185,VLOOKUP(A185,'Age Fix'!A:C,3,FALSE))</f>
        <v>20</v>
      </c>
    </row>
    <row r="186" spans="1:38" x14ac:dyDescent="0.2">
      <c r="A186" t="s">
        <v>419</v>
      </c>
      <c r="B186" t="s">
        <v>1748</v>
      </c>
      <c r="C186" t="s">
        <v>46</v>
      </c>
      <c r="D186" t="s">
        <v>1745</v>
      </c>
      <c r="E186" t="s">
        <v>54</v>
      </c>
      <c r="F186" s="2">
        <v>18</v>
      </c>
      <c r="G186">
        <v>42</v>
      </c>
      <c r="H186" s="1">
        <v>9.02</v>
      </c>
      <c r="I186" s="1">
        <v>379.02</v>
      </c>
      <c r="J186">
        <v>10</v>
      </c>
      <c r="K186">
        <v>14</v>
      </c>
      <c r="L186" s="1">
        <v>1.5830299192654742</v>
      </c>
      <c r="M186" s="1">
        <v>2.2162418869716642</v>
      </c>
      <c r="N186">
        <v>27</v>
      </c>
      <c r="O186" s="1">
        <v>4.2741807820167805</v>
      </c>
      <c r="P186">
        <v>1</v>
      </c>
      <c r="Q186">
        <v>4</v>
      </c>
      <c r="R186">
        <v>22</v>
      </c>
      <c r="S186" s="1">
        <v>3.7037037037037033</v>
      </c>
      <c r="T186" s="1">
        <v>14.814814814814813</v>
      </c>
      <c r="U186" s="1">
        <v>81.481481481481481</v>
      </c>
      <c r="V186">
        <v>6</v>
      </c>
      <c r="W186" s="1">
        <v>0.9498179515592845</v>
      </c>
      <c r="X186">
        <v>3</v>
      </c>
      <c r="Y186" s="1">
        <v>0.47490897577964225</v>
      </c>
      <c r="Z186">
        <v>0</v>
      </c>
      <c r="AA186">
        <v>1</v>
      </c>
      <c r="AB186">
        <v>2</v>
      </c>
      <c r="AC186" s="1">
        <v>2.2813708105452113</v>
      </c>
      <c r="AD186" s="1">
        <v>0.36114782500319953</v>
      </c>
      <c r="AE186" s="1">
        <v>11.111111111111111</v>
      </c>
      <c r="AF186" s="1">
        <v>8.449521520537818</v>
      </c>
      <c r="AG186">
        <v>12.33</v>
      </c>
      <c r="AH186">
        <v>13.21</v>
      </c>
      <c r="AI186">
        <v>47.66</v>
      </c>
      <c r="AJ186">
        <v>50.34</v>
      </c>
      <c r="AK186" t="e">
        <f>VLOOKUP(A186,'NHL Affiliations (from scraper)'!B:C,2,FALSE)</f>
        <v>#N/A</v>
      </c>
      <c r="AL186">
        <f>IF(ISNUMBER(MATCH(A186,'Age Fix'!A:A,0))=FALSE,F186,VLOOKUP(A186,'Age Fix'!A:C,3,FALSE))</f>
        <v>18</v>
      </c>
    </row>
    <row r="187" spans="1:38" x14ac:dyDescent="0.2">
      <c r="A187" t="s">
        <v>224</v>
      </c>
      <c r="B187" t="s">
        <v>1748</v>
      </c>
      <c r="C187" t="s">
        <v>102</v>
      </c>
      <c r="D187" t="s">
        <v>102</v>
      </c>
      <c r="E187" t="s">
        <v>65</v>
      </c>
      <c r="F187" s="2">
        <v>18</v>
      </c>
      <c r="G187">
        <v>68</v>
      </c>
      <c r="H187" s="1">
        <v>16.829999999999998</v>
      </c>
      <c r="I187" s="1">
        <v>1144.5</v>
      </c>
      <c r="J187">
        <v>58</v>
      </c>
      <c r="K187">
        <v>61</v>
      </c>
      <c r="L187" s="1">
        <v>3.0406290956749675</v>
      </c>
      <c r="M187" s="1">
        <v>3.1979030144167759</v>
      </c>
      <c r="N187">
        <v>65</v>
      </c>
      <c r="O187" s="1">
        <v>3.4076015727391873</v>
      </c>
      <c r="P187">
        <v>2</v>
      </c>
      <c r="Q187">
        <v>3</v>
      </c>
      <c r="R187">
        <v>60</v>
      </c>
      <c r="S187" s="1">
        <v>3.0769230769230771</v>
      </c>
      <c r="T187" s="1">
        <v>4.6153846153846159</v>
      </c>
      <c r="U187" s="1">
        <v>92.307692307692307</v>
      </c>
      <c r="V187">
        <v>12</v>
      </c>
      <c r="W187" s="1">
        <v>0.62909567496723462</v>
      </c>
      <c r="X187">
        <v>3</v>
      </c>
      <c r="Y187" s="1">
        <v>0.15727391874180865</v>
      </c>
      <c r="Z187">
        <v>0</v>
      </c>
      <c r="AA187">
        <v>1</v>
      </c>
      <c r="AB187">
        <v>2</v>
      </c>
      <c r="AC187" s="1">
        <v>4.7737526024229782</v>
      </c>
      <c r="AD187" s="1">
        <v>0.25026225962898968</v>
      </c>
      <c r="AE187" s="1">
        <v>4.6153846153846159</v>
      </c>
      <c r="AF187" s="1">
        <v>7.344234772958429</v>
      </c>
      <c r="AG187">
        <v>13.42</v>
      </c>
      <c r="AH187">
        <v>14.06</v>
      </c>
      <c r="AI187">
        <v>45.77</v>
      </c>
      <c r="AJ187">
        <v>50.35</v>
      </c>
      <c r="AK187" t="e">
        <f>VLOOKUP(A187,'NHL Affiliations (from scraper)'!B:C,2,FALSE)</f>
        <v>#N/A</v>
      </c>
      <c r="AL187">
        <f>IF(ISNUMBER(MATCH(A187,'Age Fix'!A:A,0))=FALSE,F187,VLOOKUP(A187,'Age Fix'!A:C,3,FALSE))</f>
        <v>18</v>
      </c>
    </row>
    <row r="188" spans="1:38" x14ac:dyDescent="0.2">
      <c r="A188" t="s">
        <v>382</v>
      </c>
      <c r="B188" t="s">
        <v>1748</v>
      </c>
      <c r="C188" t="s">
        <v>41</v>
      </c>
      <c r="D188" t="s">
        <v>1745</v>
      </c>
      <c r="E188" t="s">
        <v>1746</v>
      </c>
      <c r="F188" s="2">
        <v>16</v>
      </c>
      <c r="G188">
        <v>61</v>
      </c>
      <c r="H188" s="1">
        <v>9.9700000000000006</v>
      </c>
      <c r="I188" s="1">
        <v>608.38</v>
      </c>
      <c r="J188">
        <v>26</v>
      </c>
      <c r="K188">
        <v>23</v>
      </c>
      <c r="L188" s="1">
        <v>2.5641868568986488</v>
      </c>
      <c r="M188" s="1">
        <v>2.2683191426411127</v>
      </c>
      <c r="N188">
        <v>67</v>
      </c>
      <c r="O188" s="1">
        <v>6.6077122850849799</v>
      </c>
      <c r="P188">
        <v>10</v>
      </c>
      <c r="Q188">
        <v>12</v>
      </c>
      <c r="R188">
        <v>45</v>
      </c>
      <c r="S188" s="1">
        <v>14.925373134328357</v>
      </c>
      <c r="T188" s="1">
        <v>17.910447761194028</v>
      </c>
      <c r="U188" s="1">
        <v>67.164179104477611</v>
      </c>
      <c r="V188">
        <v>13</v>
      </c>
      <c r="W188" s="1">
        <v>1.2820934284493244</v>
      </c>
      <c r="X188">
        <v>7</v>
      </c>
      <c r="Y188" s="1">
        <v>0.69035799993425162</v>
      </c>
      <c r="Z188">
        <v>3</v>
      </c>
      <c r="AA188">
        <v>1</v>
      </c>
      <c r="AB188">
        <v>3</v>
      </c>
      <c r="AC188" s="1">
        <v>6.9985313715059547</v>
      </c>
      <c r="AD188" s="1">
        <v>0.69021316001570943</v>
      </c>
      <c r="AE188" s="1">
        <v>10.44776119402985</v>
      </c>
      <c r="AF188" s="1">
        <v>10.445569211202917</v>
      </c>
      <c r="AG188">
        <v>13.49</v>
      </c>
      <c r="AH188">
        <v>13.58</v>
      </c>
      <c r="AI188">
        <v>48.31</v>
      </c>
      <c r="AJ188">
        <v>47.67</v>
      </c>
      <c r="AK188" t="e">
        <f>VLOOKUP(A188,'NHL Affiliations (from scraper)'!B:C,2,FALSE)</f>
        <v>#N/A</v>
      </c>
      <c r="AL188">
        <f>IF(ISNUMBER(MATCH(A188,'Age Fix'!A:A,0))=FALSE,F188,VLOOKUP(A188,'Age Fix'!A:C,3,FALSE))</f>
        <v>16</v>
      </c>
    </row>
    <row r="189" spans="1:38" x14ac:dyDescent="0.2">
      <c r="A189" t="s">
        <v>469</v>
      </c>
      <c r="B189" t="s">
        <v>1748</v>
      </c>
      <c r="C189" t="s">
        <v>102</v>
      </c>
      <c r="D189" t="s">
        <v>102</v>
      </c>
      <c r="E189" t="s">
        <v>114</v>
      </c>
      <c r="F189" s="2">
        <v>17</v>
      </c>
      <c r="G189">
        <v>4</v>
      </c>
      <c r="H189" s="1">
        <v>7</v>
      </c>
      <c r="I189" s="1">
        <v>28</v>
      </c>
      <c r="J189">
        <v>1</v>
      </c>
      <c r="K189">
        <v>0</v>
      </c>
      <c r="L189" s="1">
        <v>2.1428571428571428</v>
      </c>
      <c r="M189" s="1">
        <v>0</v>
      </c>
      <c r="N189">
        <v>1</v>
      </c>
      <c r="O189" s="1">
        <v>2.1428571428571428</v>
      </c>
      <c r="P189">
        <v>0</v>
      </c>
      <c r="Q189">
        <v>0</v>
      </c>
      <c r="R189">
        <v>1</v>
      </c>
      <c r="S189" s="1">
        <v>0</v>
      </c>
      <c r="T189" s="1">
        <v>0</v>
      </c>
      <c r="U189" s="1">
        <v>100</v>
      </c>
      <c r="V189">
        <v>1</v>
      </c>
      <c r="W189" s="1">
        <v>2.1428571428571428</v>
      </c>
      <c r="X189">
        <v>0</v>
      </c>
      <c r="Y189" s="1">
        <v>0</v>
      </c>
      <c r="Z189">
        <v>0</v>
      </c>
      <c r="AA189">
        <v>0</v>
      </c>
      <c r="AB189">
        <v>0</v>
      </c>
      <c r="AC189" s="1">
        <v>6.4235972144400869E-2</v>
      </c>
      <c r="AD189" s="1">
        <v>0.13764851173800186</v>
      </c>
      <c r="AE189" s="1">
        <v>0</v>
      </c>
      <c r="AF189" s="1">
        <v>6.423597214440087</v>
      </c>
      <c r="AG189">
        <v>12.36</v>
      </c>
      <c r="AH189">
        <v>14.8</v>
      </c>
      <c r="AI189">
        <v>44.82</v>
      </c>
      <c r="AJ189">
        <v>54.32</v>
      </c>
      <c r="AK189" t="e">
        <f>VLOOKUP(A189,'NHL Affiliations (from scraper)'!B:C,2,FALSE)</f>
        <v>#N/A</v>
      </c>
      <c r="AL189">
        <f>IF(ISNUMBER(MATCH(A189,'Age Fix'!A:A,0))=FALSE,F189,VLOOKUP(A189,'Age Fix'!A:C,3,FALSE))</f>
        <v>17</v>
      </c>
    </row>
    <row r="190" spans="1:38" x14ac:dyDescent="0.2">
      <c r="A190" t="s">
        <v>248</v>
      </c>
      <c r="B190" t="s">
        <v>1748</v>
      </c>
      <c r="C190" t="s">
        <v>49</v>
      </c>
      <c r="D190" t="s">
        <v>1745</v>
      </c>
      <c r="E190" t="s">
        <v>80</v>
      </c>
      <c r="F190" s="2">
        <v>20</v>
      </c>
      <c r="G190">
        <v>59</v>
      </c>
      <c r="H190" s="1">
        <v>11.4</v>
      </c>
      <c r="I190" s="1">
        <v>672.55</v>
      </c>
      <c r="J190">
        <v>29</v>
      </c>
      <c r="K190">
        <v>32</v>
      </c>
      <c r="L190" s="1">
        <v>2.5871682402795333</v>
      </c>
      <c r="M190" s="1">
        <v>2.8548063341015539</v>
      </c>
      <c r="N190">
        <v>86</v>
      </c>
      <c r="O190" s="1">
        <v>7.6722920228979259</v>
      </c>
      <c r="P190">
        <v>17</v>
      </c>
      <c r="Q190">
        <v>8</v>
      </c>
      <c r="R190">
        <v>61</v>
      </c>
      <c r="S190" s="1">
        <v>19.767441860465116</v>
      </c>
      <c r="T190" s="1">
        <v>9.3023255813953494</v>
      </c>
      <c r="U190" s="1">
        <v>70.930232558139537</v>
      </c>
      <c r="V190">
        <v>12</v>
      </c>
      <c r="W190" s="1">
        <v>1.0705523752880828</v>
      </c>
      <c r="X190">
        <v>8</v>
      </c>
      <c r="Y190" s="1">
        <v>0.71370158352538848</v>
      </c>
      <c r="Z190">
        <v>4</v>
      </c>
      <c r="AA190">
        <v>1</v>
      </c>
      <c r="AB190">
        <v>3</v>
      </c>
      <c r="AC190" s="1">
        <v>8.8762696223368209</v>
      </c>
      <c r="AD190" s="1">
        <v>0.79187596065751131</v>
      </c>
      <c r="AE190" s="1">
        <v>9.3023255813953494</v>
      </c>
      <c r="AF190" s="1">
        <v>10.32124374690328</v>
      </c>
      <c r="AG190">
        <v>13.15</v>
      </c>
      <c r="AH190">
        <v>14.07</v>
      </c>
      <c r="AI190">
        <v>50.74</v>
      </c>
      <c r="AJ190">
        <v>47.77</v>
      </c>
      <c r="AK190" t="e">
        <f>VLOOKUP(A190,'NHL Affiliations (from scraper)'!B:C,2,FALSE)</f>
        <v>#N/A</v>
      </c>
      <c r="AL190">
        <f>IF(ISNUMBER(MATCH(A190,'Age Fix'!A:A,0))=FALSE,F190,VLOOKUP(A190,'Age Fix'!A:C,3,FALSE))</f>
        <v>20</v>
      </c>
    </row>
    <row r="191" spans="1:38" x14ac:dyDescent="0.2">
      <c r="A191" t="s">
        <v>116</v>
      </c>
      <c r="B191" t="s">
        <v>1748</v>
      </c>
      <c r="C191" t="s">
        <v>41</v>
      </c>
      <c r="D191" t="s">
        <v>1745</v>
      </c>
      <c r="E191" t="s">
        <v>42</v>
      </c>
      <c r="F191" s="2">
        <v>20</v>
      </c>
      <c r="G191">
        <v>67</v>
      </c>
      <c r="H191" s="1">
        <v>14.01</v>
      </c>
      <c r="I191" s="1">
        <v>938.8</v>
      </c>
      <c r="J191">
        <v>60</v>
      </c>
      <c r="K191">
        <v>38</v>
      </c>
      <c r="L191" s="1">
        <v>3.8346825734980832</v>
      </c>
      <c r="M191" s="1">
        <v>2.4286322965487859</v>
      </c>
      <c r="N191">
        <v>142</v>
      </c>
      <c r="O191" s="1">
        <v>9.0754154239454632</v>
      </c>
      <c r="P191">
        <v>29</v>
      </c>
      <c r="Q191">
        <v>27</v>
      </c>
      <c r="R191">
        <v>86</v>
      </c>
      <c r="S191" s="1">
        <v>20.422535211267608</v>
      </c>
      <c r="T191" s="1">
        <v>19.014084507042252</v>
      </c>
      <c r="U191" s="1">
        <v>60.563380281690137</v>
      </c>
      <c r="V191">
        <v>35</v>
      </c>
      <c r="W191" s="1">
        <v>2.2368981678738815</v>
      </c>
      <c r="X191">
        <v>24</v>
      </c>
      <c r="Y191" s="1">
        <v>1.5338730293992331</v>
      </c>
      <c r="Z191">
        <v>13</v>
      </c>
      <c r="AA191">
        <v>1</v>
      </c>
      <c r="AB191">
        <v>10</v>
      </c>
      <c r="AC191" s="1">
        <v>16.163087483095971</v>
      </c>
      <c r="AD191" s="1">
        <v>1.0330051650892185</v>
      </c>
      <c r="AE191" s="1">
        <v>16.901408450704224</v>
      </c>
      <c r="AF191" s="1">
        <v>11.382455974011247</v>
      </c>
      <c r="AG191">
        <v>14.05</v>
      </c>
      <c r="AH191">
        <v>13.78</v>
      </c>
      <c r="AI191">
        <v>62.52</v>
      </c>
      <c r="AJ191">
        <v>49.35</v>
      </c>
      <c r="AK191" t="e">
        <f>VLOOKUP(A191,'NHL Affiliations (from scraper)'!B:C,2,FALSE)</f>
        <v>#N/A</v>
      </c>
      <c r="AL191">
        <f>IF(ISNUMBER(MATCH(A191,'Age Fix'!A:A,0))=FALSE,F191,VLOOKUP(A191,'Age Fix'!A:C,3,FALSE))</f>
        <v>20</v>
      </c>
    </row>
    <row r="192" spans="1:38" x14ac:dyDescent="0.2">
      <c r="A192" t="s">
        <v>429</v>
      </c>
      <c r="B192" t="s">
        <v>1748</v>
      </c>
      <c r="C192" t="s">
        <v>102</v>
      </c>
      <c r="D192" t="s">
        <v>102</v>
      </c>
      <c r="E192" t="s">
        <v>42</v>
      </c>
      <c r="F192" s="2">
        <v>17</v>
      </c>
      <c r="G192">
        <v>37</v>
      </c>
      <c r="H192" s="1">
        <v>8.9</v>
      </c>
      <c r="I192" s="1">
        <v>329.13</v>
      </c>
      <c r="J192">
        <v>17</v>
      </c>
      <c r="K192">
        <v>5</v>
      </c>
      <c r="L192" s="1">
        <v>3.0990793911220491</v>
      </c>
      <c r="M192" s="1">
        <v>0.91149393856530858</v>
      </c>
      <c r="N192">
        <v>17</v>
      </c>
      <c r="O192" s="1">
        <v>3.0990793911220491</v>
      </c>
      <c r="P192">
        <v>0</v>
      </c>
      <c r="Q192">
        <v>0</v>
      </c>
      <c r="R192">
        <v>17</v>
      </c>
      <c r="S192" s="1">
        <v>0</v>
      </c>
      <c r="T192" s="1">
        <v>0</v>
      </c>
      <c r="U192" s="1">
        <v>100</v>
      </c>
      <c r="V192">
        <v>2</v>
      </c>
      <c r="W192" s="1">
        <v>0.36459757542612342</v>
      </c>
      <c r="X192">
        <v>1</v>
      </c>
      <c r="Y192" s="1">
        <v>0.18229878771306171</v>
      </c>
      <c r="Z192">
        <v>0</v>
      </c>
      <c r="AA192">
        <v>0</v>
      </c>
      <c r="AB192">
        <v>1</v>
      </c>
      <c r="AC192" s="1">
        <v>1.0920115264548147</v>
      </c>
      <c r="AD192" s="1">
        <v>0.19907237744140274</v>
      </c>
      <c r="AE192" s="1">
        <v>5.8823529411764701</v>
      </c>
      <c r="AF192" s="1">
        <v>6.423597214440087</v>
      </c>
      <c r="AG192">
        <v>13.7</v>
      </c>
      <c r="AH192">
        <v>13.17</v>
      </c>
      <c r="AI192">
        <v>63.57</v>
      </c>
      <c r="AJ192">
        <v>47.36</v>
      </c>
      <c r="AK192" t="e">
        <f>VLOOKUP(A192,'NHL Affiliations (from scraper)'!B:C,2,FALSE)</f>
        <v>#N/A</v>
      </c>
      <c r="AL192">
        <f>IF(ISNUMBER(MATCH(A192,'Age Fix'!A:A,0))=FALSE,F192,VLOOKUP(A192,'Age Fix'!A:C,3,FALSE))</f>
        <v>17</v>
      </c>
    </row>
    <row r="193" spans="1:38" x14ac:dyDescent="0.2">
      <c r="A193" t="s">
        <v>416</v>
      </c>
      <c r="B193" t="s">
        <v>1748</v>
      </c>
      <c r="C193" t="s">
        <v>102</v>
      </c>
      <c r="D193" t="s">
        <v>102</v>
      </c>
      <c r="E193" t="s">
        <v>107</v>
      </c>
      <c r="F193" s="2">
        <v>18</v>
      </c>
      <c r="G193">
        <v>66</v>
      </c>
      <c r="H193" s="1">
        <v>13.26</v>
      </c>
      <c r="I193" s="1">
        <v>875.36</v>
      </c>
      <c r="J193">
        <v>42</v>
      </c>
      <c r="K193">
        <v>50</v>
      </c>
      <c r="L193" s="1">
        <v>2.8788155730213854</v>
      </c>
      <c r="M193" s="1">
        <v>3.4271613964540304</v>
      </c>
      <c r="N193">
        <v>57</v>
      </c>
      <c r="O193" s="1">
        <v>3.9069639919575949</v>
      </c>
      <c r="P193">
        <v>0</v>
      </c>
      <c r="Q193">
        <v>3</v>
      </c>
      <c r="R193">
        <v>54</v>
      </c>
      <c r="S193" s="1">
        <v>0</v>
      </c>
      <c r="T193" s="1">
        <v>5.2631578947368416</v>
      </c>
      <c r="U193" s="1">
        <v>94.73684210526315</v>
      </c>
      <c r="V193">
        <v>6</v>
      </c>
      <c r="W193" s="1">
        <v>0.41125936757448367</v>
      </c>
      <c r="X193">
        <v>2</v>
      </c>
      <c r="Y193" s="1">
        <v>0.1370864558581612</v>
      </c>
      <c r="Z193">
        <v>0</v>
      </c>
      <c r="AA193">
        <v>0</v>
      </c>
      <c r="AB193">
        <v>2</v>
      </c>
      <c r="AC193" s="1">
        <v>3.9588012395843615</v>
      </c>
      <c r="AD193" s="1">
        <v>0.27134901569075776</v>
      </c>
      <c r="AE193" s="1">
        <v>3.5087719298245612</v>
      </c>
      <c r="AF193" s="1">
        <v>6.9452653326041434</v>
      </c>
      <c r="AG193">
        <v>13.96</v>
      </c>
      <c r="AH193">
        <v>13.98</v>
      </c>
      <c r="AI193">
        <v>47.23</v>
      </c>
      <c r="AJ193">
        <v>50.71</v>
      </c>
      <c r="AK193" t="e">
        <f>VLOOKUP(A193,'NHL Affiliations (from scraper)'!B:C,2,FALSE)</f>
        <v>#N/A</v>
      </c>
      <c r="AL193">
        <f>IF(ISNUMBER(MATCH(A193,'Age Fix'!A:A,0))=FALSE,F193,VLOOKUP(A193,'Age Fix'!A:C,3,FALSE))</f>
        <v>18</v>
      </c>
    </row>
    <row r="194" spans="1:38" x14ac:dyDescent="0.2">
      <c r="A194" t="s">
        <v>67</v>
      </c>
      <c r="B194" t="s">
        <v>1748</v>
      </c>
      <c r="C194" t="s">
        <v>49</v>
      </c>
      <c r="D194" t="s">
        <v>1745</v>
      </c>
      <c r="E194" t="s">
        <v>47</v>
      </c>
      <c r="F194" s="2">
        <v>18</v>
      </c>
      <c r="G194">
        <v>68</v>
      </c>
      <c r="H194" s="1">
        <v>11.99</v>
      </c>
      <c r="I194" s="1">
        <v>815.2</v>
      </c>
      <c r="J194">
        <v>54</v>
      </c>
      <c r="K194">
        <v>37</v>
      </c>
      <c r="L194" s="1">
        <v>3.974484789008832</v>
      </c>
      <c r="M194" s="1">
        <v>2.7232580961727182</v>
      </c>
      <c r="N194">
        <v>114</v>
      </c>
      <c r="O194" s="1">
        <v>8.3905789990186452</v>
      </c>
      <c r="P194">
        <v>14</v>
      </c>
      <c r="Q194">
        <v>15</v>
      </c>
      <c r="R194">
        <v>85</v>
      </c>
      <c r="S194" s="1">
        <v>12.280701754385964</v>
      </c>
      <c r="T194" s="1">
        <v>13.157894736842104</v>
      </c>
      <c r="U194" s="1">
        <v>74.561403508771932</v>
      </c>
      <c r="V194">
        <v>31</v>
      </c>
      <c r="W194" s="1">
        <v>2.2816486751717369</v>
      </c>
      <c r="X194">
        <v>14</v>
      </c>
      <c r="Y194" s="1">
        <v>1.0304219823356231</v>
      </c>
      <c r="Z194">
        <v>5</v>
      </c>
      <c r="AA194">
        <v>0</v>
      </c>
      <c r="AB194">
        <v>9</v>
      </c>
      <c r="AC194" s="1">
        <v>10.917100061013127</v>
      </c>
      <c r="AD194" s="1">
        <v>0.80351570615896406</v>
      </c>
      <c r="AE194" s="1">
        <v>12.280701754385964</v>
      </c>
      <c r="AF194" s="1">
        <v>9.5764035622922155</v>
      </c>
      <c r="AG194">
        <v>13.6</v>
      </c>
      <c r="AH194">
        <v>14.1</v>
      </c>
      <c r="AI194">
        <v>55.58</v>
      </c>
      <c r="AJ194">
        <v>49.3</v>
      </c>
      <c r="AK194">
        <f>VLOOKUP(A194,'NHL Affiliations (from scraper)'!B:C,2,FALSE)</f>
        <v>2018</v>
      </c>
      <c r="AL194">
        <f>IF(ISNUMBER(MATCH(A194,'Age Fix'!A:A,0))=FALSE,F194,VLOOKUP(A194,'Age Fix'!A:C,3,FALSE))</f>
        <v>18</v>
      </c>
    </row>
    <row r="195" spans="1:38" x14ac:dyDescent="0.2">
      <c r="A195" t="s">
        <v>230</v>
      </c>
      <c r="B195" t="s">
        <v>1748</v>
      </c>
      <c r="C195" t="s">
        <v>41</v>
      </c>
      <c r="D195" t="s">
        <v>1745</v>
      </c>
      <c r="E195" t="s">
        <v>138</v>
      </c>
      <c r="F195" s="2">
        <v>18</v>
      </c>
      <c r="G195">
        <v>40</v>
      </c>
      <c r="H195" s="1">
        <v>12.24</v>
      </c>
      <c r="I195" s="1">
        <v>489.53</v>
      </c>
      <c r="J195">
        <v>20</v>
      </c>
      <c r="K195">
        <v>33</v>
      </c>
      <c r="L195" s="1">
        <v>2.4513308683839603</v>
      </c>
      <c r="M195" s="1">
        <v>4.0446959328335348</v>
      </c>
      <c r="N195">
        <v>57</v>
      </c>
      <c r="O195" s="1">
        <v>6.9862929748942868</v>
      </c>
      <c r="P195">
        <v>16</v>
      </c>
      <c r="Q195">
        <v>7</v>
      </c>
      <c r="R195">
        <v>34</v>
      </c>
      <c r="S195" s="1">
        <v>28.07017543859649</v>
      </c>
      <c r="T195" s="1">
        <v>12.280701754385964</v>
      </c>
      <c r="U195" s="1">
        <v>59.649122807017541</v>
      </c>
      <c r="V195">
        <v>14</v>
      </c>
      <c r="W195" s="1">
        <v>1.7159316078687721</v>
      </c>
      <c r="X195">
        <v>9</v>
      </c>
      <c r="Y195" s="1">
        <v>1.1030988907727821</v>
      </c>
      <c r="Z195">
        <v>5</v>
      </c>
      <c r="AA195">
        <v>1</v>
      </c>
      <c r="AB195">
        <v>3</v>
      </c>
      <c r="AC195" s="1">
        <v>6.7637776948563202</v>
      </c>
      <c r="AD195" s="1">
        <v>0.82901285251441026</v>
      </c>
      <c r="AE195" s="1">
        <v>15.789473684210526</v>
      </c>
      <c r="AF195" s="1">
        <v>11.866276657642667</v>
      </c>
      <c r="AG195">
        <v>13.58</v>
      </c>
      <c r="AH195">
        <v>14.04</v>
      </c>
      <c r="AI195">
        <v>36.36</v>
      </c>
      <c r="AJ195">
        <v>52.23</v>
      </c>
      <c r="AK195">
        <f>VLOOKUP(A195,'NHL Affiliations (from scraper)'!B:C,2,FALSE)</f>
        <v>2018</v>
      </c>
      <c r="AL195">
        <f>IF(ISNUMBER(MATCH(A195,'Age Fix'!A:A,0))=FALSE,F195,VLOOKUP(A195,'Age Fix'!A:C,3,FALSE))</f>
        <v>18</v>
      </c>
    </row>
    <row r="196" spans="1:38" x14ac:dyDescent="0.2">
      <c r="A196" t="s">
        <v>430</v>
      </c>
      <c r="B196" t="s">
        <v>1748</v>
      </c>
      <c r="C196" t="s">
        <v>102</v>
      </c>
      <c r="D196" t="s">
        <v>102</v>
      </c>
      <c r="E196" t="s">
        <v>80</v>
      </c>
      <c r="F196" s="2">
        <v>18</v>
      </c>
      <c r="G196">
        <v>48</v>
      </c>
      <c r="H196" s="1">
        <v>12.76</v>
      </c>
      <c r="I196" s="1">
        <v>612.62</v>
      </c>
      <c r="J196">
        <v>30</v>
      </c>
      <c r="K196">
        <v>30</v>
      </c>
      <c r="L196" s="1">
        <v>2.9381998628840065</v>
      </c>
      <c r="M196" s="1">
        <v>2.9381998628840065</v>
      </c>
      <c r="N196">
        <v>28</v>
      </c>
      <c r="O196" s="1">
        <v>2.7423198720250728</v>
      </c>
      <c r="P196">
        <v>0</v>
      </c>
      <c r="Q196">
        <v>2</v>
      </c>
      <c r="R196">
        <v>26</v>
      </c>
      <c r="S196" s="1">
        <v>0</v>
      </c>
      <c r="T196" s="1">
        <v>7.1428571428571423</v>
      </c>
      <c r="U196" s="1">
        <v>92.857142857142861</v>
      </c>
      <c r="V196">
        <v>4</v>
      </c>
      <c r="W196" s="1">
        <v>0.39175998171786752</v>
      </c>
      <c r="X196">
        <v>1</v>
      </c>
      <c r="Y196" s="1">
        <v>9.7939995429466881E-2</v>
      </c>
      <c r="Z196">
        <v>0</v>
      </c>
      <c r="AA196">
        <v>1</v>
      </c>
      <c r="AB196">
        <v>0</v>
      </c>
      <c r="AC196" s="1">
        <v>1.9968411049455659</v>
      </c>
      <c r="AD196" s="1">
        <v>0.19557060869174031</v>
      </c>
      <c r="AE196" s="1">
        <v>3.5714285714285712</v>
      </c>
      <c r="AF196" s="1">
        <v>7.1315753748055917</v>
      </c>
      <c r="AG196">
        <v>12.79</v>
      </c>
      <c r="AH196">
        <v>13.72</v>
      </c>
      <c r="AI196">
        <v>51.05</v>
      </c>
      <c r="AJ196">
        <v>48.91</v>
      </c>
      <c r="AK196" t="e">
        <f>VLOOKUP(A196,'NHL Affiliations (from scraper)'!B:C,2,FALSE)</f>
        <v>#N/A</v>
      </c>
      <c r="AL196">
        <f>IF(ISNUMBER(MATCH(A196,'Age Fix'!A:A,0))=FALSE,F196,VLOOKUP(A196,'Age Fix'!A:C,3,FALSE))</f>
        <v>18</v>
      </c>
    </row>
    <row r="197" spans="1:38" x14ac:dyDescent="0.2">
      <c r="A197" t="s">
        <v>454</v>
      </c>
      <c r="B197" t="s">
        <v>1748</v>
      </c>
      <c r="C197" t="s">
        <v>46</v>
      </c>
      <c r="D197" t="s">
        <v>1745</v>
      </c>
      <c r="E197" t="s">
        <v>85</v>
      </c>
      <c r="F197" s="2">
        <v>17</v>
      </c>
      <c r="G197">
        <v>24</v>
      </c>
      <c r="H197" s="1">
        <v>8.0399999999999991</v>
      </c>
      <c r="I197" s="1">
        <v>193.05</v>
      </c>
      <c r="J197">
        <v>6</v>
      </c>
      <c r="K197">
        <v>7</v>
      </c>
      <c r="L197" s="1">
        <v>1.8648018648018645</v>
      </c>
      <c r="M197" s="1">
        <v>2.1756021756021755</v>
      </c>
      <c r="N197">
        <v>16</v>
      </c>
      <c r="O197" s="1">
        <v>4.9728049728049726</v>
      </c>
      <c r="P197">
        <v>2</v>
      </c>
      <c r="Q197">
        <v>4</v>
      </c>
      <c r="R197">
        <v>10</v>
      </c>
      <c r="S197" s="1">
        <v>12.5</v>
      </c>
      <c r="T197" s="1">
        <v>25</v>
      </c>
      <c r="U197" s="1">
        <v>62.5</v>
      </c>
      <c r="V197">
        <v>2</v>
      </c>
      <c r="W197" s="1">
        <v>0.62160062160062157</v>
      </c>
      <c r="X197">
        <v>2</v>
      </c>
      <c r="Y197" s="1">
        <v>0.62160062160062157</v>
      </c>
      <c r="Z197">
        <v>1</v>
      </c>
      <c r="AA197">
        <v>1</v>
      </c>
      <c r="AB197">
        <v>0</v>
      </c>
      <c r="AC197" s="1">
        <v>1.7253069097985063</v>
      </c>
      <c r="AD197" s="1">
        <v>0.53622592379129952</v>
      </c>
      <c r="AE197" s="1">
        <v>12.5</v>
      </c>
      <c r="AF197" s="1">
        <v>10.783168186240664</v>
      </c>
      <c r="AG197">
        <v>12.76</v>
      </c>
      <c r="AH197">
        <v>13.44</v>
      </c>
      <c r="AI197">
        <v>47.29</v>
      </c>
      <c r="AJ197">
        <v>46.62</v>
      </c>
      <c r="AK197" t="e">
        <f>VLOOKUP(A197,'NHL Affiliations (from scraper)'!B:C,2,FALSE)</f>
        <v>#N/A</v>
      </c>
      <c r="AL197">
        <f>IF(ISNUMBER(MATCH(A197,'Age Fix'!A:A,0))=FALSE,F197,VLOOKUP(A197,'Age Fix'!A:C,3,FALSE))</f>
        <v>17</v>
      </c>
    </row>
    <row r="198" spans="1:38" x14ac:dyDescent="0.2">
      <c r="A198" t="s">
        <v>451</v>
      </c>
      <c r="B198" t="s">
        <v>1748</v>
      </c>
      <c r="C198" t="s">
        <v>41</v>
      </c>
      <c r="D198" t="s">
        <v>1745</v>
      </c>
      <c r="E198" t="s">
        <v>1746</v>
      </c>
      <c r="F198" s="2">
        <v>20</v>
      </c>
      <c r="G198">
        <v>45</v>
      </c>
      <c r="H198" s="1">
        <v>8.16</v>
      </c>
      <c r="I198" s="1">
        <v>367.05</v>
      </c>
      <c r="J198">
        <v>7</v>
      </c>
      <c r="K198">
        <v>17</v>
      </c>
      <c r="L198" s="1">
        <v>1.1442582754393134</v>
      </c>
      <c r="M198" s="1">
        <v>2.7789129546383324</v>
      </c>
      <c r="N198">
        <v>47</v>
      </c>
      <c r="O198" s="1">
        <v>7.682876992235391</v>
      </c>
      <c r="P198">
        <v>6</v>
      </c>
      <c r="Q198">
        <v>8</v>
      </c>
      <c r="R198">
        <v>33</v>
      </c>
      <c r="S198" s="1">
        <v>12.76595744680851</v>
      </c>
      <c r="T198" s="1">
        <v>17.021276595744681</v>
      </c>
      <c r="U198" s="1">
        <v>70.212765957446805</v>
      </c>
      <c r="V198">
        <v>3</v>
      </c>
      <c r="W198" s="1">
        <v>0.49039640375970578</v>
      </c>
      <c r="X198">
        <v>0</v>
      </c>
      <c r="Y198" s="1">
        <v>0</v>
      </c>
      <c r="Z198">
        <v>0</v>
      </c>
      <c r="AA198">
        <v>0</v>
      </c>
      <c r="AB198">
        <v>0</v>
      </c>
      <c r="AC198" s="1">
        <v>4.7152169874464356</v>
      </c>
      <c r="AD198" s="1">
        <v>0.77077515119680184</v>
      </c>
      <c r="AE198" s="1">
        <v>0</v>
      </c>
      <c r="AF198" s="1">
        <v>10.032376569034968</v>
      </c>
      <c r="AG198">
        <v>12.65</v>
      </c>
      <c r="AH198">
        <v>13.1</v>
      </c>
      <c r="AI198">
        <v>46.31</v>
      </c>
      <c r="AJ198">
        <v>51.86</v>
      </c>
      <c r="AK198" t="e">
        <f>VLOOKUP(A198,'NHL Affiliations (from scraper)'!B:C,2,FALSE)</f>
        <v>#N/A</v>
      </c>
      <c r="AL198">
        <f>IF(ISNUMBER(MATCH(A198,'Age Fix'!A:A,0))=FALSE,F198,VLOOKUP(A198,'Age Fix'!A:C,3,FALSE))</f>
        <v>20</v>
      </c>
    </row>
    <row r="199" spans="1:38" x14ac:dyDescent="0.2">
      <c r="A199" t="s">
        <v>502</v>
      </c>
      <c r="B199" t="s">
        <v>1748</v>
      </c>
      <c r="C199" t="s">
        <v>102</v>
      </c>
      <c r="D199" t="s">
        <v>102</v>
      </c>
      <c r="E199" t="s">
        <v>82</v>
      </c>
      <c r="F199" s="2">
        <v>16</v>
      </c>
      <c r="G199">
        <v>41</v>
      </c>
      <c r="H199" s="1">
        <v>9.34</v>
      </c>
      <c r="I199" s="1">
        <v>382.95</v>
      </c>
      <c r="J199">
        <v>17</v>
      </c>
      <c r="K199">
        <v>14</v>
      </c>
      <c r="L199" s="1">
        <v>2.6635330983157073</v>
      </c>
      <c r="M199" s="1">
        <v>2.1934978456717587</v>
      </c>
      <c r="N199">
        <v>14</v>
      </c>
      <c r="O199" s="1">
        <v>2.1934978456717587</v>
      </c>
      <c r="P199">
        <v>0</v>
      </c>
      <c r="Q199">
        <v>1</v>
      </c>
      <c r="R199">
        <v>13</v>
      </c>
      <c r="S199" s="1">
        <v>0</v>
      </c>
      <c r="T199" s="1">
        <v>7.1428571428571423</v>
      </c>
      <c r="U199" s="1">
        <v>92.857142857142861</v>
      </c>
      <c r="V199">
        <v>5</v>
      </c>
      <c r="W199" s="1">
        <v>0.78339208773991387</v>
      </c>
      <c r="X199">
        <v>1</v>
      </c>
      <c r="Y199" s="1">
        <v>0.15667841754798278</v>
      </c>
      <c r="Z199">
        <v>0</v>
      </c>
      <c r="AA199">
        <v>0</v>
      </c>
      <c r="AB199">
        <v>1</v>
      </c>
      <c r="AC199" s="1">
        <v>0.99842055247278294</v>
      </c>
      <c r="AD199" s="1">
        <v>0.15643095220881831</v>
      </c>
      <c r="AE199" s="1">
        <v>7.1428571428571423</v>
      </c>
      <c r="AF199" s="1">
        <v>7.1315753748055917</v>
      </c>
      <c r="AG199">
        <v>13.4</v>
      </c>
      <c r="AH199">
        <v>13.2</v>
      </c>
      <c r="AI199">
        <v>50.98</v>
      </c>
      <c r="AJ199">
        <v>48.78</v>
      </c>
      <c r="AK199" t="e">
        <f>VLOOKUP(A199,'NHL Affiliations (from scraper)'!B:C,2,FALSE)</f>
        <v>#N/A</v>
      </c>
      <c r="AL199">
        <f>IF(ISNUMBER(MATCH(A199,'Age Fix'!A:A,0))=FALSE,F199,VLOOKUP(A199,'Age Fix'!A:C,3,FALSE))</f>
        <v>16</v>
      </c>
    </row>
    <row r="200" spans="1:38" x14ac:dyDescent="0.2">
      <c r="A200" t="s">
        <v>453</v>
      </c>
      <c r="B200" t="s">
        <v>1748</v>
      </c>
      <c r="C200" t="s">
        <v>46</v>
      </c>
      <c r="D200" t="s">
        <v>1745</v>
      </c>
      <c r="E200" t="s">
        <v>114</v>
      </c>
      <c r="F200" s="2">
        <v>19</v>
      </c>
      <c r="G200">
        <v>32</v>
      </c>
      <c r="H200" s="1">
        <v>13.06</v>
      </c>
      <c r="I200" s="1">
        <v>417.89</v>
      </c>
      <c r="J200">
        <v>26</v>
      </c>
      <c r="K200">
        <v>12</v>
      </c>
      <c r="L200" s="1">
        <v>3.7330397951614063</v>
      </c>
      <c r="M200" s="1">
        <v>1.7229414439206492</v>
      </c>
      <c r="N200">
        <v>35</v>
      </c>
      <c r="O200" s="1">
        <v>5.0252458781018934</v>
      </c>
      <c r="P200">
        <v>11</v>
      </c>
      <c r="Q200">
        <v>4</v>
      </c>
      <c r="R200">
        <v>20</v>
      </c>
      <c r="S200" s="1">
        <v>31.428571428571427</v>
      </c>
      <c r="T200" s="1">
        <v>11.428571428571429</v>
      </c>
      <c r="U200" s="1">
        <v>57.142857142857139</v>
      </c>
      <c r="V200">
        <v>13</v>
      </c>
      <c r="W200" s="1">
        <v>1.8665198975807031</v>
      </c>
      <c r="X200">
        <v>4</v>
      </c>
      <c r="Y200" s="1">
        <v>0.57431381464021625</v>
      </c>
      <c r="Z200">
        <v>2</v>
      </c>
      <c r="AA200">
        <v>0</v>
      </c>
      <c r="AB200">
        <v>2</v>
      </c>
      <c r="AC200" s="1">
        <v>4.3005765161174656</v>
      </c>
      <c r="AD200" s="1">
        <v>0.61747012603088836</v>
      </c>
      <c r="AE200" s="1">
        <v>11.428571428571429</v>
      </c>
      <c r="AF200" s="1">
        <v>12.287361474621328</v>
      </c>
      <c r="AG200">
        <v>14.03</v>
      </c>
      <c r="AH200">
        <v>13.75</v>
      </c>
      <c r="AI200">
        <v>51.35</v>
      </c>
      <c r="AJ200">
        <v>48.69</v>
      </c>
      <c r="AK200" t="e">
        <f>VLOOKUP(A200,'NHL Affiliations (from scraper)'!B:C,2,FALSE)</f>
        <v>#N/A</v>
      </c>
      <c r="AL200">
        <f>IF(ISNUMBER(MATCH(A200,'Age Fix'!A:A,0))=FALSE,F200,VLOOKUP(A200,'Age Fix'!A:C,3,FALSE))</f>
        <v>19</v>
      </c>
    </row>
    <row r="201" spans="1:38" x14ac:dyDescent="0.2">
      <c r="A201" t="s">
        <v>207</v>
      </c>
      <c r="B201" t="s">
        <v>1748</v>
      </c>
      <c r="C201" t="s">
        <v>46</v>
      </c>
      <c r="D201" t="s">
        <v>1745</v>
      </c>
      <c r="E201" t="s">
        <v>90</v>
      </c>
      <c r="F201" s="2">
        <v>19</v>
      </c>
      <c r="G201">
        <v>68</v>
      </c>
      <c r="H201" s="1">
        <v>11.97</v>
      </c>
      <c r="I201" s="1">
        <v>814.27</v>
      </c>
      <c r="J201">
        <v>41</v>
      </c>
      <c r="K201">
        <v>32</v>
      </c>
      <c r="L201" s="1">
        <v>3.0211109337197737</v>
      </c>
      <c r="M201" s="1">
        <v>2.3579402409520185</v>
      </c>
      <c r="N201">
        <v>104</v>
      </c>
      <c r="O201" s="1">
        <v>7.6633057830940592</v>
      </c>
      <c r="P201">
        <v>26</v>
      </c>
      <c r="Q201">
        <v>20</v>
      </c>
      <c r="R201">
        <v>58</v>
      </c>
      <c r="S201" s="1">
        <v>25</v>
      </c>
      <c r="T201" s="1">
        <v>19.230769230769234</v>
      </c>
      <c r="U201" s="1">
        <v>55.769230769230774</v>
      </c>
      <c r="V201">
        <v>22</v>
      </c>
      <c r="W201" s="1">
        <v>1.6210839156545127</v>
      </c>
      <c r="X201">
        <v>13</v>
      </c>
      <c r="Y201" s="1">
        <v>0.9579132228867574</v>
      </c>
      <c r="Z201">
        <v>5</v>
      </c>
      <c r="AA201">
        <v>5</v>
      </c>
      <c r="AB201">
        <v>3</v>
      </c>
      <c r="AC201" s="1">
        <v>12.576706565925427</v>
      </c>
      <c r="AD201" s="1">
        <v>0.92672257845128225</v>
      </c>
      <c r="AE201" s="1">
        <v>12.5</v>
      </c>
      <c r="AF201" s="1">
        <v>12.092987082620605</v>
      </c>
      <c r="AG201">
        <v>13.52</v>
      </c>
      <c r="AH201">
        <v>13.74</v>
      </c>
      <c r="AI201">
        <v>54.45</v>
      </c>
      <c r="AJ201">
        <v>49.9</v>
      </c>
      <c r="AK201" t="e">
        <f>VLOOKUP(A201,'NHL Affiliations (from scraper)'!B:C,2,FALSE)</f>
        <v>#N/A</v>
      </c>
      <c r="AL201">
        <f>IF(ISNUMBER(MATCH(A201,'Age Fix'!A:A,0))=FALSE,F201,VLOOKUP(A201,'Age Fix'!A:C,3,FALSE))</f>
        <v>19</v>
      </c>
    </row>
    <row r="202" spans="1:38" x14ac:dyDescent="0.2">
      <c r="A202" t="s">
        <v>153</v>
      </c>
      <c r="B202" t="s">
        <v>1748</v>
      </c>
      <c r="C202" t="s">
        <v>49</v>
      </c>
      <c r="D202" t="s">
        <v>1745</v>
      </c>
      <c r="E202" t="s">
        <v>119</v>
      </c>
      <c r="F202" s="2">
        <v>19</v>
      </c>
      <c r="G202">
        <v>67</v>
      </c>
      <c r="H202" s="1">
        <v>16.37</v>
      </c>
      <c r="I202" s="1">
        <v>1097.06</v>
      </c>
      <c r="J202">
        <v>49</v>
      </c>
      <c r="K202">
        <v>74</v>
      </c>
      <c r="L202" s="1">
        <v>2.6798898875175472</v>
      </c>
      <c r="M202" s="1">
        <v>4.0471806464550708</v>
      </c>
      <c r="N202">
        <v>199</v>
      </c>
      <c r="O202" s="1">
        <v>10.883634441142691</v>
      </c>
      <c r="P202">
        <v>36</v>
      </c>
      <c r="Q202">
        <v>30</v>
      </c>
      <c r="R202">
        <v>133</v>
      </c>
      <c r="S202" s="1">
        <v>18.090452261306535</v>
      </c>
      <c r="T202" s="1">
        <v>15.075376884422109</v>
      </c>
      <c r="U202" s="1">
        <v>66.834170854271363</v>
      </c>
      <c r="V202">
        <v>33</v>
      </c>
      <c r="W202" s="1">
        <v>1.8048238017975315</v>
      </c>
      <c r="X202">
        <v>24</v>
      </c>
      <c r="Y202" s="1">
        <v>1.3125991285800229</v>
      </c>
      <c r="Z202">
        <v>6</v>
      </c>
      <c r="AA202">
        <v>4</v>
      </c>
      <c r="AB202">
        <v>14</v>
      </c>
      <c r="AC202" s="1">
        <v>21.175611272572269</v>
      </c>
      <c r="AD202" s="1">
        <v>1.158128704313653</v>
      </c>
      <c r="AE202" s="1">
        <v>12.060301507537687</v>
      </c>
      <c r="AF202" s="1">
        <v>10.641010689734808</v>
      </c>
      <c r="AG202">
        <v>15.52</v>
      </c>
      <c r="AH202">
        <v>14.22</v>
      </c>
      <c r="AI202">
        <v>44.35</v>
      </c>
      <c r="AJ202">
        <v>51.54</v>
      </c>
      <c r="AK202" t="str">
        <f>VLOOKUP(A202,'NHL Affiliations (from scraper)'!B:C,2,FALSE)</f>
        <v>Philadelphia Flyers</v>
      </c>
      <c r="AL202">
        <f>IF(ISNUMBER(MATCH(A202,'Age Fix'!A:A,0))=FALSE,F202,VLOOKUP(A202,'Age Fix'!A:C,3,FALSE))</f>
        <v>19</v>
      </c>
    </row>
    <row r="203" spans="1:38" x14ac:dyDescent="0.2">
      <c r="A203" t="s">
        <v>508</v>
      </c>
      <c r="B203" t="s">
        <v>1748</v>
      </c>
      <c r="C203" t="s">
        <v>102</v>
      </c>
      <c r="D203" t="s">
        <v>102</v>
      </c>
      <c r="E203" t="s">
        <v>75</v>
      </c>
      <c r="F203" s="2">
        <v>18</v>
      </c>
      <c r="G203">
        <v>58</v>
      </c>
      <c r="H203" s="1">
        <v>10.38</v>
      </c>
      <c r="I203" s="1">
        <v>602.23</v>
      </c>
      <c r="J203">
        <v>23</v>
      </c>
      <c r="K203">
        <v>29</v>
      </c>
      <c r="L203" s="1">
        <v>2.2914833203261211</v>
      </c>
      <c r="M203" s="1">
        <v>2.8892615778025008</v>
      </c>
      <c r="N203">
        <v>21</v>
      </c>
      <c r="O203" s="1">
        <v>2.092223901167328</v>
      </c>
      <c r="P203">
        <v>0</v>
      </c>
      <c r="Q203">
        <v>0</v>
      </c>
      <c r="R203">
        <v>21</v>
      </c>
      <c r="S203" s="1">
        <v>0</v>
      </c>
      <c r="T203" s="1">
        <v>0</v>
      </c>
      <c r="U203" s="1">
        <v>100</v>
      </c>
      <c r="V203">
        <v>1</v>
      </c>
      <c r="W203" s="1">
        <v>9.9629709579396569E-2</v>
      </c>
      <c r="X203">
        <v>0</v>
      </c>
      <c r="Y203" s="1">
        <v>0</v>
      </c>
      <c r="Z203">
        <v>0</v>
      </c>
      <c r="AA203">
        <v>0</v>
      </c>
      <c r="AB203">
        <v>0</v>
      </c>
      <c r="AC203" s="1">
        <v>1.3489554150324183</v>
      </c>
      <c r="AD203" s="1">
        <v>0.13439603623523419</v>
      </c>
      <c r="AE203" s="1">
        <v>0</v>
      </c>
      <c r="AF203" s="1">
        <v>6.423597214440087</v>
      </c>
      <c r="AG203">
        <v>14.02</v>
      </c>
      <c r="AH203">
        <v>13.78</v>
      </c>
      <c r="AI203">
        <v>48.5</v>
      </c>
      <c r="AJ203">
        <v>50.37</v>
      </c>
      <c r="AK203" t="e">
        <f>VLOOKUP(A203,'NHL Affiliations (from scraper)'!B:C,2,FALSE)</f>
        <v>#N/A</v>
      </c>
      <c r="AL203">
        <f>IF(ISNUMBER(MATCH(A203,'Age Fix'!A:A,0))=FALSE,F203,VLOOKUP(A203,'Age Fix'!A:C,3,FALSE))</f>
        <v>18</v>
      </c>
    </row>
    <row r="204" spans="1:38" x14ac:dyDescent="0.2">
      <c r="A204" t="s">
        <v>55</v>
      </c>
      <c r="B204" t="s">
        <v>1748</v>
      </c>
      <c r="C204" t="s">
        <v>46</v>
      </c>
      <c r="D204" t="s">
        <v>1745</v>
      </c>
      <c r="E204" t="s">
        <v>56</v>
      </c>
      <c r="F204" s="2">
        <v>18</v>
      </c>
      <c r="G204">
        <v>62</v>
      </c>
      <c r="H204" s="1">
        <v>15.83</v>
      </c>
      <c r="I204" s="1">
        <v>981.21</v>
      </c>
      <c r="J204">
        <v>59</v>
      </c>
      <c r="K204">
        <v>53</v>
      </c>
      <c r="L204" s="1">
        <v>3.6077903812639498</v>
      </c>
      <c r="M204" s="1">
        <v>3.2408964441862596</v>
      </c>
      <c r="N204">
        <v>158</v>
      </c>
      <c r="O204" s="1">
        <v>9.6615403430458304</v>
      </c>
      <c r="P204">
        <v>34</v>
      </c>
      <c r="Q204">
        <v>26</v>
      </c>
      <c r="R204">
        <v>98</v>
      </c>
      <c r="S204" s="1">
        <v>21.518987341772153</v>
      </c>
      <c r="T204" s="1">
        <v>16.455696202531644</v>
      </c>
      <c r="U204" s="1">
        <v>62.025316455696199</v>
      </c>
      <c r="V204">
        <v>35</v>
      </c>
      <c r="W204" s="1">
        <v>2.1402146329531906</v>
      </c>
      <c r="X204">
        <v>14</v>
      </c>
      <c r="Y204" s="1">
        <v>0.85608585318127617</v>
      </c>
      <c r="Z204">
        <v>7</v>
      </c>
      <c r="AA204">
        <v>3</v>
      </c>
      <c r="AB204">
        <v>4</v>
      </c>
      <c r="AC204" s="1">
        <v>17.844405059163737</v>
      </c>
      <c r="AD204" s="1">
        <v>1.091167337827605</v>
      </c>
      <c r="AE204" s="1">
        <v>8.8607594936708853</v>
      </c>
      <c r="AF204" s="1">
        <v>11.293927252635278</v>
      </c>
      <c r="AG204">
        <v>15.24</v>
      </c>
      <c r="AH204">
        <v>14.54</v>
      </c>
      <c r="AI204">
        <v>49.13</v>
      </c>
      <c r="AJ204">
        <v>51.35</v>
      </c>
      <c r="AK204" t="str">
        <f>VLOOKUP(A204,'NHL Affiliations (from scraper)'!B:C,2,FALSE)</f>
        <v>Minnesota Wild</v>
      </c>
      <c r="AL204">
        <f>IF(ISNUMBER(MATCH(A204,'Age Fix'!A:A,0))=FALSE,F204,VLOOKUP(A204,'Age Fix'!A:C,3,FALSE))</f>
        <v>18</v>
      </c>
    </row>
    <row r="205" spans="1:38" x14ac:dyDescent="0.2">
      <c r="A205" t="s">
        <v>411</v>
      </c>
      <c r="B205" t="s">
        <v>1748</v>
      </c>
      <c r="C205" t="s">
        <v>102</v>
      </c>
      <c r="D205" t="s">
        <v>102</v>
      </c>
      <c r="E205" t="s">
        <v>56</v>
      </c>
      <c r="F205" s="2">
        <v>18</v>
      </c>
      <c r="G205">
        <v>63</v>
      </c>
      <c r="H205" s="1">
        <v>14.31</v>
      </c>
      <c r="I205" s="1">
        <v>901.38</v>
      </c>
      <c r="J205">
        <v>46</v>
      </c>
      <c r="K205">
        <v>54</v>
      </c>
      <c r="L205" s="1">
        <v>3.0619716434799975</v>
      </c>
      <c r="M205" s="1">
        <v>3.5944884510417361</v>
      </c>
      <c r="N205">
        <v>52</v>
      </c>
      <c r="O205" s="1">
        <v>3.4613592491513017</v>
      </c>
      <c r="P205">
        <v>2</v>
      </c>
      <c r="Q205">
        <v>1</v>
      </c>
      <c r="R205">
        <v>49</v>
      </c>
      <c r="S205" s="1">
        <v>3.8461538461538463</v>
      </c>
      <c r="T205" s="1">
        <v>1.9230769230769231</v>
      </c>
      <c r="U205" s="1">
        <v>94.230769230769226</v>
      </c>
      <c r="V205">
        <v>6</v>
      </c>
      <c r="W205" s="1">
        <v>0.39938760567130405</v>
      </c>
      <c r="X205">
        <v>1</v>
      </c>
      <c r="Y205" s="1">
        <v>6.6564600945217337E-2</v>
      </c>
      <c r="Z205">
        <v>0</v>
      </c>
      <c r="AA205">
        <v>0</v>
      </c>
      <c r="AB205">
        <v>1</v>
      </c>
      <c r="AC205" s="1">
        <v>3.7404510796434254</v>
      </c>
      <c r="AD205" s="1">
        <v>0.24898163347157193</v>
      </c>
      <c r="AE205" s="1">
        <v>1.9230769230769231</v>
      </c>
      <c r="AF205" s="1">
        <v>7.1931751531604329</v>
      </c>
      <c r="AG205">
        <v>13.43</v>
      </c>
      <c r="AH205">
        <v>13.72</v>
      </c>
      <c r="AI205">
        <v>44.01</v>
      </c>
      <c r="AJ205">
        <v>50.07</v>
      </c>
      <c r="AK205" t="e">
        <f>VLOOKUP(A205,'NHL Affiliations (from scraper)'!B:C,2,FALSE)</f>
        <v>#N/A</v>
      </c>
      <c r="AL205">
        <f>IF(ISNUMBER(MATCH(A205,'Age Fix'!A:A,0))=FALSE,F205,VLOOKUP(A205,'Age Fix'!A:C,3,FALSE))</f>
        <v>18</v>
      </c>
    </row>
    <row r="206" spans="1:38" x14ac:dyDescent="0.2">
      <c r="A206" t="s">
        <v>423</v>
      </c>
      <c r="B206" t="s">
        <v>1748</v>
      </c>
      <c r="C206" t="s">
        <v>102</v>
      </c>
      <c r="D206" t="s">
        <v>102</v>
      </c>
      <c r="E206" t="s">
        <v>90</v>
      </c>
      <c r="F206" s="2">
        <v>19</v>
      </c>
      <c r="G206">
        <v>63</v>
      </c>
      <c r="H206" s="1">
        <v>14.55</v>
      </c>
      <c r="I206" s="1">
        <v>916.7</v>
      </c>
      <c r="J206">
        <v>47</v>
      </c>
      <c r="K206">
        <v>46</v>
      </c>
      <c r="L206" s="1">
        <v>3.076251772662812</v>
      </c>
      <c r="M206" s="1">
        <v>3.0107996072870078</v>
      </c>
      <c r="N206">
        <v>62</v>
      </c>
      <c r="O206" s="1">
        <v>4.0580342532998799</v>
      </c>
      <c r="P206">
        <v>1</v>
      </c>
      <c r="Q206">
        <v>0</v>
      </c>
      <c r="R206">
        <v>61</v>
      </c>
      <c r="S206" s="1">
        <v>1.6129032258064515</v>
      </c>
      <c r="T206" s="1">
        <v>0</v>
      </c>
      <c r="U206" s="1">
        <v>98.387096774193552</v>
      </c>
      <c r="V206">
        <v>7</v>
      </c>
      <c r="W206" s="1">
        <v>0.45816515763063159</v>
      </c>
      <c r="X206">
        <v>1</v>
      </c>
      <c r="Y206" s="1">
        <v>6.5452165375804519E-2</v>
      </c>
      <c r="Z206">
        <v>0</v>
      </c>
      <c r="AA206">
        <v>0</v>
      </c>
      <c r="AB206">
        <v>1</v>
      </c>
      <c r="AC206" s="1">
        <v>4.1331620657945587</v>
      </c>
      <c r="AD206" s="1">
        <v>0.27052440705538727</v>
      </c>
      <c r="AE206" s="1">
        <v>1.6129032258064515</v>
      </c>
      <c r="AF206" s="1">
        <v>6.6663904287009013</v>
      </c>
      <c r="AG206">
        <v>14</v>
      </c>
      <c r="AH206">
        <v>14.05</v>
      </c>
      <c r="AI206">
        <v>56.04</v>
      </c>
      <c r="AJ206">
        <v>49.54</v>
      </c>
      <c r="AK206" t="e">
        <f>VLOOKUP(A206,'NHL Affiliations (from scraper)'!B:C,2,FALSE)</f>
        <v>#N/A</v>
      </c>
      <c r="AL206">
        <f>IF(ISNUMBER(MATCH(A206,'Age Fix'!A:A,0))=FALSE,F206,VLOOKUP(A206,'Age Fix'!A:C,3,FALSE))</f>
        <v>19</v>
      </c>
    </row>
    <row r="207" spans="1:38" x14ac:dyDescent="0.2">
      <c r="A207" t="s">
        <v>110</v>
      </c>
      <c r="B207" t="s">
        <v>1748</v>
      </c>
      <c r="C207" t="s">
        <v>46</v>
      </c>
      <c r="D207" t="s">
        <v>1745</v>
      </c>
      <c r="E207" t="s">
        <v>42</v>
      </c>
      <c r="F207" s="2">
        <v>20</v>
      </c>
      <c r="G207">
        <v>66</v>
      </c>
      <c r="H207" s="1">
        <v>13.38</v>
      </c>
      <c r="I207" s="1">
        <v>882.87</v>
      </c>
      <c r="J207">
        <v>58</v>
      </c>
      <c r="K207">
        <v>33</v>
      </c>
      <c r="L207" s="1">
        <v>3.9416901695606379</v>
      </c>
      <c r="M207" s="1">
        <v>2.2426857861293281</v>
      </c>
      <c r="N207">
        <v>162</v>
      </c>
      <c r="O207" s="1">
        <v>11.009548404634884</v>
      </c>
      <c r="P207">
        <v>24</v>
      </c>
      <c r="Q207">
        <v>30</v>
      </c>
      <c r="R207">
        <v>108</v>
      </c>
      <c r="S207" s="1">
        <v>14.814814814814813</v>
      </c>
      <c r="T207" s="1">
        <v>18.518518518518519</v>
      </c>
      <c r="U207" s="1">
        <v>66.666666666666657</v>
      </c>
      <c r="V207">
        <v>34</v>
      </c>
      <c r="W207" s="1">
        <v>2.3106459614665806</v>
      </c>
      <c r="X207">
        <v>21</v>
      </c>
      <c r="Y207" s="1">
        <v>1.4271636820822997</v>
      </c>
      <c r="Z207">
        <v>4</v>
      </c>
      <c r="AA207">
        <v>3</v>
      </c>
      <c r="AB207">
        <v>14</v>
      </c>
      <c r="AC207" s="1">
        <v>16.992498789128977</v>
      </c>
      <c r="AD207" s="1">
        <v>1.1548131971272539</v>
      </c>
      <c r="AE207" s="1">
        <v>12.962962962962962</v>
      </c>
      <c r="AF207" s="1">
        <v>10.489196783412948</v>
      </c>
      <c r="AG207">
        <v>14.12</v>
      </c>
      <c r="AH207">
        <v>14.23</v>
      </c>
      <c r="AI207">
        <v>64.02</v>
      </c>
      <c r="AJ207">
        <v>48.32</v>
      </c>
      <c r="AK207" t="str">
        <f>VLOOKUP(A207,'NHL Affiliations (from scraper)'!B:C,2,FALSE)</f>
        <v>Anaheim Ducks</v>
      </c>
      <c r="AL207">
        <f>IF(ISNUMBER(MATCH(A207,'Age Fix'!A:A,0))=FALSE,F207,VLOOKUP(A207,'Age Fix'!A:C,3,FALSE))</f>
        <v>20</v>
      </c>
    </row>
    <row r="208" spans="1:38" x14ac:dyDescent="0.2">
      <c r="A208" t="s">
        <v>447</v>
      </c>
      <c r="B208" t="s">
        <v>1748</v>
      </c>
      <c r="C208" t="s">
        <v>49</v>
      </c>
      <c r="D208" t="s">
        <v>1745</v>
      </c>
      <c r="E208" t="s">
        <v>138</v>
      </c>
      <c r="F208" s="2">
        <v>19</v>
      </c>
      <c r="G208">
        <v>55</v>
      </c>
      <c r="H208" s="1">
        <v>10.67</v>
      </c>
      <c r="I208" s="1">
        <v>587.03</v>
      </c>
      <c r="J208">
        <v>17</v>
      </c>
      <c r="K208">
        <v>38</v>
      </c>
      <c r="L208" s="1">
        <v>1.7375602609747371</v>
      </c>
      <c r="M208" s="1">
        <v>3.8839582304141187</v>
      </c>
      <c r="N208">
        <v>60</v>
      </c>
      <c r="O208" s="1">
        <v>6.1325656269696607</v>
      </c>
      <c r="P208">
        <v>9</v>
      </c>
      <c r="Q208">
        <v>10</v>
      </c>
      <c r="R208">
        <v>41</v>
      </c>
      <c r="S208" s="1">
        <v>15</v>
      </c>
      <c r="T208" s="1">
        <v>16.666666666666664</v>
      </c>
      <c r="U208" s="1">
        <v>68.333333333333329</v>
      </c>
      <c r="V208">
        <v>5</v>
      </c>
      <c r="W208" s="1">
        <v>0.51104713558080506</v>
      </c>
      <c r="X208">
        <v>2</v>
      </c>
      <c r="Y208" s="1">
        <v>0.20441885423232203</v>
      </c>
      <c r="Z208">
        <v>1</v>
      </c>
      <c r="AA208">
        <v>0</v>
      </c>
      <c r="AB208">
        <v>1</v>
      </c>
      <c r="AC208" s="1">
        <v>6.2001138887511029</v>
      </c>
      <c r="AD208" s="1">
        <v>0.63371008862420353</v>
      </c>
      <c r="AE208" s="1">
        <v>3.3333333333333335</v>
      </c>
      <c r="AF208" s="1">
        <v>10.333523147918502</v>
      </c>
      <c r="AG208">
        <v>13.25</v>
      </c>
      <c r="AH208">
        <v>13.52</v>
      </c>
      <c r="AI208">
        <v>34</v>
      </c>
      <c r="AJ208">
        <v>53.79</v>
      </c>
      <c r="AK208" t="e">
        <f>VLOOKUP(A208,'NHL Affiliations (from scraper)'!B:C,2,FALSE)</f>
        <v>#N/A</v>
      </c>
      <c r="AL208">
        <f>IF(ISNUMBER(MATCH(A208,'Age Fix'!A:A,0))=FALSE,F208,VLOOKUP(A208,'Age Fix'!A:C,3,FALSE))</f>
        <v>19</v>
      </c>
    </row>
    <row r="209" spans="1:38" x14ac:dyDescent="0.2">
      <c r="A209" t="s">
        <v>476</v>
      </c>
      <c r="B209" t="s">
        <v>1748</v>
      </c>
      <c r="C209" t="s">
        <v>46</v>
      </c>
      <c r="D209" t="s">
        <v>1745</v>
      </c>
      <c r="E209" t="s">
        <v>107</v>
      </c>
      <c r="F209" s="2">
        <v>16</v>
      </c>
      <c r="G209">
        <v>8</v>
      </c>
      <c r="H209" s="1">
        <v>7.23</v>
      </c>
      <c r="I209" s="1">
        <v>57.83</v>
      </c>
      <c r="J209">
        <v>1</v>
      </c>
      <c r="K209">
        <v>1</v>
      </c>
      <c r="L209" s="1">
        <v>1.0375237765865468</v>
      </c>
      <c r="M209" s="1">
        <v>1.0375237765865468</v>
      </c>
      <c r="N209">
        <v>5</v>
      </c>
      <c r="O209" s="1">
        <v>5.1876188829327337</v>
      </c>
      <c r="P209">
        <v>0</v>
      </c>
      <c r="Q209">
        <v>1</v>
      </c>
      <c r="R209">
        <v>4</v>
      </c>
      <c r="S209" s="1">
        <v>0</v>
      </c>
      <c r="T209" s="1">
        <v>20</v>
      </c>
      <c r="U209" s="1">
        <v>80</v>
      </c>
      <c r="V209">
        <v>1</v>
      </c>
      <c r="W209" s="1">
        <v>1.0375237765865468</v>
      </c>
      <c r="X209">
        <v>0</v>
      </c>
      <c r="Y209" s="1">
        <v>0</v>
      </c>
      <c r="Z209">
        <v>0</v>
      </c>
      <c r="AA209">
        <v>0</v>
      </c>
      <c r="AB209">
        <v>0</v>
      </c>
      <c r="AC209" s="1">
        <v>0.42029680317317508</v>
      </c>
      <c r="AD209" s="1">
        <v>0.43606792651548515</v>
      </c>
      <c r="AE209" s="1">
        <v>0</v>
      </c>
      <c r="AF209" s="1">
        <v>8.4059360634635016</v>
      </c>
      <c r="AG209">
        <v>11.93</v>
      </c>
      <c r="AH209">
        <v>13.18</v>
      </c>
      <c r="AI209">
        <v>42.49</v>
      </c>
      <c r="AJ209">
        <v>38.619999999999997</v>
      </c>
      <c r="AK209">
        <f>VLOOKUP(A209,'NHL Affiliations (from scraper)'!B:C,2,FALSE)</f>
        <v>2020</v>
      </c>
      <c r="AL209">
        <f>IF(ISNUMBER(MATCH(A209,'Age Fix'!A:A,0))=FALSE,F209,VLOOKUP(A209,'Age Fix'!A:C,3,FALSE))</f>
        <v>16</v>
      </c>
    </row>
    <row r="210" spans="1:38" x14ac:dyDescent="0.2">
      <c r="A210" t="s">
        <v>79</v>
      </c>
      <c r="B210" t="s">
        <v>1748</v>
      </c>
      <c r="C210" t="s">
        <v>41</v>
      </c>
      <c r="D210" t="s">
        <v>1745</v>
      </c>
      <c r="E210" t="s">
        <v>80</v>
      </c>
      <c r="F210" s="2">
        <v>19</v>
      </c>
      <c r="G210">
        <v>66</v>
      </c>
      <c r="H210" s="1">
        <v>13.83</v>
      </c>
      <c r="I210" s="1">
        <v>912.5</v>
      </c>
      <c r="J210">
        <v>58</v>
      </c>
      <c r="K210">
        <v>39</v>
      </c>
      <c r="L210" s="1">
        <v>3.8136986301369862</v>
      </c>
      <c r="M210" s="1">
        <v>2.5643835616438357</v>
      </c>
      <c r="N210">
        <v>150</v>
      </c>
      <c r="O210" s="1">
        <v>9.8630136986301373</v>
      </c>
      <c r="P210">
        <v>22</v>
      </c>
      <c r="Q210">
        <v>24</v>
      </c>
      <c r="R210">
        <v>104</v>
      </c>
      <c r="S210" s="1">
        <v>14.666666666666666</v>
      </c>
      <c r="T210" s="1">
        <v>16</v>
      </c>
      <c r="U210" s="1">
        <v>69.333333333333343</v>
      </c>
      <c r="V210">
        <v>33</v>
      </c>
      <c r="W210" s="1">
        <v>2.1698630136986301</v>
      </c>
      <c r="X210">
        <v>13</v>
      </c>
      <c r="Y210" s="1">
        <v>0.85479452054794514</v>
      </c>
      <c r="Z210">
        <v>6</v>
      </c>
      <c r="AA210">
        <v>2</v>
      </c>
      <c r="AB210">
        <v>5</v>
      </c>
      <c r="AC210" s="1">
        <v>15.325901883005733</v>
      </c>
      <c r="AD210" s="1">
        <v>1.0077305347729797</v>
      </c>
      <c r="AE210" s="1">
        <v>8.6666666666666679</v>
      </c>
      <c r="AF210" s="1">
        <v>10.217267922003822</v>
      </c>
      <c r="AG210">
        <v>13.84</v>
      </c>
      <c r="AH210">
        <v>14.37</v>
      </c>
      <c r="AI210">
        <v>51.1</v>
      </c>
      <c r="AJ210">
        <v>50.56</v>
      </c>
      <c r="AK210" t="str">
        <f>VLOOKUP(A210,'NHL Affiliations (from scraper)'!B:C,2,FALSE)</f>
        <v>Boston Bruins</v>
      </c>
      <c r="AL210">
        <f>IF(ISNUMBER(MATCH(A210,'Age Fix'!A:A,0))=FALSE,F210,VLOOKUP(A210,'Age Fix'!A:C,3,FALSE))</f>
        <v>19</v>
      </c>
    </row>
    <row r="211" spans="1:38" x14ac:dyDescent="0.2">
      <c r="A211" t="s">
        <v>346</v>
      </c>
      <c r="B211" t="s">
        <v>1748</v>
      </c>
      <c r="C211" t="s">
        <v>46</v>
      </c>
      <c r="D211" t="s">
        <v>1745</v>
      </c>
      <c r="E211" t="s">
        <v>138</v>
      </c>
      <c r="F211" s="2">
        <v>18</v>
      </c>
      <c r="G211">
        <v>67</v>
      </c>
      <c r="H211" s="1">
        <v>10.72</v>
      </c>
      <c r="I211" s="1">
        <v>718.09</v>
      </c>
      <c r="J211">
        <v>26</v>
      </c>
      <c r="K211">
        <v>42</v>
      </c>
      <c r="L211" s="1">
        <v>2.172429639738751</v>
      </c>
      <c r="M211" s="1">
        <v>3.5093094180395212</v>
      </c>
      <c r="N211">
        <v>95</v>
      </c>
      <c r="O211" s="1">
        <v>7.9377236836608223</v>
      </c>
      <c r="P211">
        <v>25</v>
      </c>
      <c r="Q211">
        <v>17</v>
      </c>
      <c r="R211">
        <v>53</v>
      </c>
      <c r="S211" s="1">
        <v>26.315789473684209</v>
      </c>
      <c r="T211" s="1">
        <v>17.894736842105264</v>
      </c>
      <c r="U211" s="1">
        <v>55.78947368421052</v>
      </c>
      <c r="V211">
        <v>13</v>
      </c>
      <c r="W211" s="1">
        <v>1.0862148198693755</v>
      </c>
      <c r="X211">
        <v>6</v>
      </c>
      <c r="Y211" s="1">
        <v>0.50132991686278872</v>
      </c>
      <c r="Z211">
        <v>3</v>
      </c>
      <c r="AA211">
        <v>2</v>
      </c>
      <c r="AB211">
        <v>1</v>
      </c>
      <c r="AC211" s="1">
        <v>11.550700196430604</v>
      </c>
      <c r="AD211" s="1">
        <v>0.96511859486392537</v>
      </c>
      <c r="AE211" s="1">
        <v>6.3157894736842106</v>
      </c>
      <c r="AF211" s="1">
        <v>12.158631785716425</v>
      </c>
      <c r="AG211">
        <v>13.45</v>
      </c>
      <c r="AH211">
        <v>13.72</v>
      </c>
      <c r="AI211">
        <v>35.36</v>
      </c>
      <c r="AJ211">
        <v>51.43</v>
      </c>
      <c r="AK211" t="e">
        <f>VLOOKUP(A211,'NHL Affiliations (from scraper)'!B:C,2,FALSE)</f>
        <v>#N/A</v>
      </c>
      <c r="AL211">
        <f>IF(ISNUMBER(MATCH(A211,'Age Fix'!A:A,0))=FALSE,F211,VLOOKUP(A211,'Age Fix'!A:C,3,FALSE))</f>
        <v>18</v>
      </c>
    </row>
    <row r="212" spans="1:38" x14ac:dyDescent="0.2">
      <c r="A212" t="s">
        <v>431</v>
      </c>
      <c r="B212" t="s">
        <v>1748</v>
      </c>
      <c r="C212" t="s">
        <v>102</v>
      </c>
      <c r="D212" t="s">
        <v>102</v>
      </c>
      <c r="E212" t="s">
        <v>50</v>
      </c>
      <c r="F212" s="2">
        <v>17</v>
      </c>
      <c r="G212">
        <v>57</v>
      </c>
      <c r="H212" s="1">
        <v>11.26</v>
      </c>
      <c r="I212" s="1">
        <v>642.04999999999995</v>
      </c>
      <c r="J212">
        <v>34</v>
      </c>
      <c r="K212">
        <v>24</v>
      </c>
      <c r="L212" s="1">
        <v>3.1773226384237989</v>
      </c>
      <c r="M212" s="1">
        <v>2.2428159800638583</v>
      </c>
      <c r="N212">
        <v>33</v>
      </c>
      <c r="O212" s="1">
        <v>3.0838719725878052</v>
      </c>
      <c r="P212">
        <v>2</v>
      </c>
      <c r="Q212">
        <v>0</v>
      </c>
      <c r="R212">
        <v>31</v>
      </c>
      <c r="S212" s="1">
        <v>6.0606060606060606</v>
      </c>
      <c r="T212" s="1">
        <v>0</v>
      </c>
      <c r="U212" s="1">
        <v>93.939393939393938</v>
      </c>
      <c r="V212">
        <v>5</v>
      </c>
      <c r="W212" s="1">
        <v>0.46725332917997048</v>
      </c>
      <c r="X212">
        <v>3</v>
      </c>
      <c r="Y212" s="1">
        <v>0.28035199750798229</v>
      </c>
      <c r="Z212">
        <v>0</v>
      </c>
      <c r="AA212">
        <v>0</v>
      </c>
      <c r="AB212">
        <v>3</v>
      </c>
      <c r="AC212" s="1">
        <v>2.4208506664486382</v>
      </c>
      <c r="AD212" s="1">
        <v>0.22623010666913526</v>
      </c>
      <c r="AE212" s="1">
        <v>9.0909090909090917</v>
      </c>
      <c r="AF212" s="1">
        <v>7.3359111104504189</v>
      </c>
      <c r="AG212">
        <v>13.61</v>
      </c>
      <c r="AH212">
        <v>13.53</v>
      </c>
      <c r="AI212">
        <v>53.78</v>
      </c>
      <c r="AJ212">
        <v>46.05</v>
      </c>
      <c r="AK212" t="e">
        <f>VLOOKUP(A212,'NHL Affiliations (from scraper)'!B:C,2,FALSE)</f>
        <v>#N/A</v>
      </c>
      <c r="AL212">
        <f>IF(ISNUMBER(MATCH(A212,'Age Fix'!A:A,0))=FALSE,F212,VLOOKUP(A212,'Age Fix'!A:C,3,FALSE))</f>
        <v>17</v>
      </c>
    </row>
    <row r="213" spans="1:38" x14ac:dyDescent="0.2">
      <c r="A213" t="s">
        <v>482</v>
      </c>
      <c r="B213" t="s">
        <v>1748</v>
      </c>
      <c r="C213" t="s">
        <v>49</v>
      </c>
      <c r="D213" t="s">
        <v>1745</v>
      </c>
      <c r="E213" t="s">
        <v>82</v>
      </c>
      <c r="F213" s="2">
        <v>17</v>
      </c>
      <c r="G213">
        <v>53</v>
      </c>
      <c r="H213" s="1">
        <v>9.6199999999999992</v>
      </c>
      <c r="I213" s="1">
        <v>509.82</v>
      </c>
      <c r="J213">
        <v>22</v>
      </c>
      <c r="K213">
        <v>22</v>
      </c>
      <c r="L213" s="1">
        <v>2.5891491114511003</v>
      </c>
      <c r="M213" s="1">
        <v>2.5891491114511003</v>
      </c>
      <c r="N213">
        <v>30</v>
      </c>
      <c r="O213" s="1">
        <v>3.5306578792515007</v>
      </c>
      <c r="P213">
        <v>5</v>
      </c>
      <c r="Q213">
        <v>3</v>
      </c>
      <c r="R213">
        <v>22</v>
      </c>
      <c r="S213" s="1">
        <v>16.666666666666664</v>
      </c>
      <c r="T213" s="1">
        <v>10</v>
      </c>
      <c r="U213" s="1">
        <v>73.333333333333329</v>
      </c>
      <c r="V213">
        <v>7</v>
      </c>
      <c r="W213" s="1">
        <v>0.82382017182535017</v>
      </c>
      <c r="X213">
        <v>6</v>
      </c>
      <c r="Y213" s="1">
        <v>0.70613157585030006</v>
      </c>
      <c r="Z213">
        <v>1</v>
      </c>
      <c r="AA213">
        <v>1</v>
      </c>
      <c r="AB213">
        <v>4</v>
      </c>
      <c r="AC213" s="1">
        <v>2.9770889558940619</v>
      </c>
      <c r="AD213" s="1">
        <v>0.35036941931199977</v>
      </c>
      <c r="AE213" s="1">
        <v>20</v>
      </c>
      <c r="AF213" s="1">
        <v>9.9236298529802056</v>
      </c>
      <c r="AG213">
        <v>13.56</v>
      </c>
      <c r="AH213">
        <v>13.19</v>
      </c>
      <c r="AI213">
        <v>51.45</v>
      </c>
      <c r="AJ213">
        <v>50.02</v>
      </c>
      <c r="AK213" t="e">
        <f>VLOOKUP(A213,'NHL Affiliations (from scraper)'!B:C,2,FALSE)</f>
        <v>#N/A</v>
      </c>
      <c r="AL213">
        <f>IF(ISNUMBER(MATCH(A213,'Age Fix'!A:A,0))=FALSE,F213,VLOOKUP(A213,'Age Fix'!A:C,3,FALSE))</f>
        <v>17</v>
      </c>
    </row>
    <row r="214" spans="1:38" x14ac:dyDescent="0.2">
      <c r="A214" t="s">
        <v>532</v>
      </c>
      <c r="B214" t="s">
        <v>1748</v>
      </c>
      <c r="C214" t="s">
        <v>49</v>
      </c>
      <c r="D214" t="s">
        <v>1745</v>
      </c>
      <c r="E214" t="s">
        <v>71</v>
      </c>
      <c r="F214" s="2">
        <v>19</v>
      </c>
      <c r="G214">
        <v>5</v>
      </c>
      <c r="H214" s="1">
        <v>12.24</v>
      </c>
      <c r="I214" s="1">
        <v>61.2</v>
      </c>
      <c r="J214">
        <v>4</v>
      </c>
      <c r="K214">
        <v>3</v>
      </c>
      <c r="L214" s="1">
        <v>3.9215686274509807</v>
      </c>
      <c r="M214" s="1">
        <v>2.9411764705882351</v>
      </c>
      <c r="N214">
        <v>2</v>
      </c>
      <c r="O214" s="1">
        <v>1.9607843137254903</v>
      </c>
      <c r="P214">
        <v>1</v>
      </c>
      <c r="Q214">
        <v>0</v>
      </c>
      <c r="R214">
        <v>1</v>
      </c>
      <c r="S214" s="1">
        <v>50</v>
      </c>
      <c r="T214" s="1">
        <v>0</v>
      </c>
      <c r="U214" s="1">
        <v>50</v>
      </c>
      <c r="V214">
        <v>0</v>
      </c>
      <c r="W214" s="1">
        <v>0</v>
      </c>
      <c r="X214">
        <v>0</v>
      </c>
      <c r="Y214" s="1">
        <v>0</v>
      </c>
      <c r="Z214">
        <v>0</v>
      </c>
      <c r="AA214">
        <v>0</v>
      </c>
      <c r="AB214">
        <v>0</v>
      </c>
      <c r="AC214" s="1">
        <v>0.27900373713050647</v>
      </c>
      <c r="AD214" s="1">
        <v>0.27353307561814361</v>
      </c>
      <c r="AE214" s="1">
        <v>0</v>
      </c>
      <c r="AF214" s="1">
        <v>13.950186856525324</v>
      </c>
      <c r="AG214">
        <v>13.66</v>
      </c>
      <c r="AH214">
        <v>13.78</v>
      </c>
      <c r="AI214">
        <v>47.63</v>
      </c>
      <c r="AJ214">
        <v>51.16</v>
      </c>
      <c r="AK214" t="e">
        <f>VLOOKUP(A214,'NHL Affiliations (from scraper)'!B:C,2,FALSE)</f>
        <v>#N/A</v>
      </c>
      <c r="AL214">
        <f>IF(ISNUMBER(MATCH(A214,'Age Fix'!A:A,0))=FALSE,F214,VLOOKUP(A214,'Age Fix'!A:C,3,FALSE))</f>
        <v>19</v>
      </c>
    </row>
    <row r="215" spans="1:38" x14ac:dyDescent="0.2">
      <c r="A215" t="s">
        <v>234</v>
      </c>
      <c r="B215" t="s">
        <v>1748</v>
      </c>
      <c r="C215" t="s">
        <v>41</v>
      </c>
      <c r="D215" t="s">
        <v>1745</v>
      </c>
      <c r="E215" t="s">
        <v>1746</v>
      </c>
      <c r="F215" s="2">
        <v>21</v>
      </c>
      <c r="G215">
        <v>64</v>
      </c>
      <c r="H215" s="1">
        <v>11.48</v>
      </c>
      <c r="I215" s="1">
        <v>734.44</v>
      </c>
      <c r="J215">
        <v>27</v>
      </c>
      <c r="K215">
        <v>45</v>
      </c>
      <c r="L215" s="1">
        <v>2.2057622133870702</v>
      </c>
      <c r="M215" s="1">
        <v>3.6762703556451171</v>
      </c>
      <c r="N215">
        <v>80</v>
      </c>
      <c r="O215" s="1">
        <v>6.5355917433690971</v>
      </c>
      <c r="P215">
        <v>10</v>
      </c>
      <c r="Q215">
        <v>12</v>
      </c>
      <c r="R215">
        <v>58</v>
      </c>
      <c r="S215" s="1">
        <v>12.5</v>
      </c>
      <c r="T215" s="1">
        <v>15</v>
      </c>
      <c r="U215" s="1">
        <v>72.5</v>
      </c>
      <c r="V215">
        <v>18</v>
      </c>
      <c r="W215" s="1">
        <v>1.4705081422580468</v>
      </c>
      <c r="X215">
        <v>9</v>
      </c>
      <c r="Y215" s="1">
        <v>0.73525407112902341</v>
      </c>
      <c r="Z215">
        <v>2</v>
      </c>
      <c r="AA215">
        <v>2</v>
      </c>
      <c r="AB215">
        <v>5</v>
      </c>
      <c r="AC215" s="1">
        <v>7.8335990093831658</v>
      </c>
      <c r="AD215" s="1">
        <v>0.63996506258236197</v>
      </c>
      <c r="AE215" s="1">
        <v>11.25</v>
      </c>
      <c r="AF215" s="1">
        <v>9.7919987617289568</v>
      </c>
      <c r="AG215">
        <v>13.48</v>
      </c>
      <c r="AH215">
        <v>13.76</v>
      </c>
      <c r="AI215">
        <v>46.31</v>
      </c>
      <c r="AJ215">
        <v>50.74</v>
      </c>
      <c r="AK215" t="e">
        <f>VLOOKUP(A215,'NHL Affiliations (from scraper)'!B:C,2,FALSE)</f>
        <v>#N/A</v>
      </c>
      <c r="AL215">
        <f>IF(ISNUMBER(MATCH(A215,'Age Fix'!A:A,0))=FALSE,F215,VLOOKUP(A215,'Age Fix'!A:C,3,FALSE))</f>
        <v>21</v>
      </c>
    </row>
    <row r="216" spans="1:38" x14ac:dyDescent="0.2">
      <c r="A216" t="s">
        <v>345</v>
      </c>
      <c r="B216" t="s">
        <v>1748</v>
      </c>
      <c r="C216" t="s">
        <v>102</v>
      </c>
      <c r="D216" t="s">
        <v>102</v>
      </c>
      <c r="E216" t="s">
        <v>138</v>
      </c>
      <c r="F216" s="2">
        <v>19</v>
      </c>
      <c r="G216">
        <v>61</v>
      </c>
      <c r="H216" s="1">
        <v>11.92</v>
      </c>
      <c r="I216" s="1">
        <v>726.93</v>
      </c>
      <c r="J216">
        <v>22</v>
      </c>
      <c r="K216">
        <v>51</v>
      </c>
      <c r="L216" s="1">
        <v>1.815855722008997</v>
      </c>
      <c r="M216" s="1">
        <v>4.2094837192026748</v>
      </c>
      <c r="N216">
        <v>75</v>
      </c>
      <c r="O216" s="1">
        <v>6.19041723412158</v>
      </c>
      <c r="P216">
        <v>5</v>
      </c>
      <c r="Q216">
        <v>3</v>
      </c>
      <c r="R216">
        <v>67</v>
      </c>
      <c r="S216" s="1">
        <v>6.666666666666667</v>
      </c>
      <c r="T216" s="1">
        <v>4</v>
      </c>
      <c r="U216" s="1">
        <v>89.333333333333329</v>
      </c>
      <c r="V216">
        <v>7</v>
      </c>
      <c r="W216" s="1">
        <v>0.57777227518468077</v>
      </c>
      <c r="X216">
        <v>3</v>
      </c>
      <c r="Y216" s="1">
        <v>0.24761668936486322</v>
      </c>
      <c r="Z216">
        <v>1</v>
      </c>
      <c r="AA216">
        <v>0</v>
      </c>
      <c r="AB216">
        <v>2</v>
      </c>
      <c r="AC216" s="1">
        <v>5.8677077023921012</v>
      </c>
      <c r="AD216" s="1">
        <v>0.48431411847568007</v>
      </c>
      <c r="AE216" s="1">
        <v>4</v>
      </c>
      <c r="AF216" s="1">
        <v>7.8236102698561352</v>
      </c>
      <c r="AG216">
        <v>13.64</v>
      </c>
      <c r="AH216">
        <v>14.02</v>
      </c>
      <c r="AI216">
        <v>37.03</v>
      </c>
      <c r="AJ216">
        <v>52.49</v>
      </c>
      <c r="AK216" t="e">
        <f>VLOOKUP(A216,'NHL Affiliations (from scraper)'!B:C,2,FALSE)</f>
        <v>#N/A</v>
      </c>
      <c r="AL216">
        <f>IF(ISNUMBER(MATCH(A216,'Age Fix'!A:A,0))=FALSE,F216,VLOOKUP(A216,'Age Fix'!A:C,3,FALSE))</f>
        <v>19</v>
      </c>
    </row>
    <row r="217" spans="1:38" x14ac:dyDescent="0.2">
      <c r="A217" t="s">
        <v>220</v>
      </c>
      <c r="B217" t="s">
        <v>1748</v>
      </c>
      <c r="C217" t="s">
        <v>102</v>
      </c>
      <c r="D217" t="s">
        <v>102</v>
      </c>
      <c r="E217" t="s">
        <v>82</v>
      </c>
      <c r="F217" s="2">
        <v>20</v>
      </c>
      <c r="G217">
        <v>61</v>
      </c>
      <c r="H217" s="1">
        <v>18.670000000000002</v>
      </c>
      <c r="I217" s="1">
        <v>1139.1600000000001</v>
      </c>
      <c r="J217">
        <v>82</v>
      </c>
      <c r="K217">
        <v>71</v>
      </c>
      <c r="L217" s="1">
        <v>4.3189718740124299</v>
      </c>
      <c r="M217" s="1">
        <v>3.7395975982302745</v>
      </c>
      <c r="N217">
        <v>90</v>
      </c>
      <c r="O217" s="1">
        <v>4.7403349836721791</v>
      </c>
      <c r="P217">
        <v>0</v>
      </c>
      <c r="Q217">
        <v>2</v>
      </c>
      <c r="R217">
        <v>88</v>
      </c>
      <c r="S217" s="1">
        <v>0</v>
      </c>
      <c r="T217" s="1">
        <v>2.2222222222222223</v>
      </c>
      <c r="U217" s="1">
        <v>97.777777777777771</v>
      </c>
      <c r="V217">
        <v>14</v>
      </c>
      <c r="W217" s="1">
        <v>0.73738544190456123</v>
      </c>
      <c r="X217">
        <v>1</v>
      </c>
      <c r="Y217" s="1">
        <v>5.2670388707468659E-2</v>
      </c>
      <c r="Z217">
        <v>0</v>
      </c>
      <c r="AA217">
        <v>0</v>
      </c>
      <c r="AB217">
        <v>1</v>
      </c>
      <c r="AC217" s="1">
        <v>5.9794713778984194</v>
      </c>
      <c r="AD217" s="1">
        <v>0.31494108173909297</v>
      </c>
      <c r="AE217" s="1">
        <v>1.1111111111111112</v>
      </c>
      <c r="AF217" s="1">
        <v>6.6438570865537994</v>
      </c>
      <c r="AG217">
        <v>14.61</v>
      </c>
      <c r="AH217">
        <v>14.46</v>
      </c>
      <c r="AI217">
        <v>54.14</v>
      </c>
      <c r="AJ217">
        <v>50.2</v>
      </c>
      <c r="AK217" t="str">
        <f>VLOOKUP(A217,'NHL Affiliations (from scraper)'!B:C,2,FALSE)</f>
        <v>Los Angeles Kings</v>
      </c>
      <c r="AL217">
        <f>IF(ISNUMBER(MATCH(A217,'Age Fix'!A:A,0))=FALSE,F217,VLOOKUP(A217,'Age Fix'!A:C,3,FALSE))</f>
        <v>20</v>
      </c>
    </row>
    <row r="218" spans="1:38" x14ac:dyDescent="0.2">
      <c r="A218" t="s">
        <v>493</v>
      </c>
      <c r="B218" t="s">
        <v>1748</v>
      </c>
      <c r="C218" t="s">
        <v>102</v>
      </c>
      <c r="D218" t="s">
        <v>102</v>
      </c>
      <c r="E218" t="s">
        <v>54</v>
      </c>
      <c r="F218" s="2">
        <v>19</v>
      </c>
      <c r="G218">
        <v>63</v>
      </c>
      <c r="H218" s="1">
        <v>13.72</v>
      </c>
      <c r="I218" s="1">
        <v>864.11</v>
      </c>
      <c r="J218">
        <v>38</v>
      </c>
      <c r="K218">
        <v>44</v>
      </c>
      <c r="L218" s="1">
        <v>2.6385529620071519</v>
      </c>
      <c r="M218" s="1">
        <v>3.0551665875872285</v>
      </c>
      <c r="N218">
        <v>63</v>
      </c>
      <c r="O218" s="1">
        <v>4.3744430685908045</v>
      </c>
      <c r="P218">
        <v>6</v>
      </c>
      <c r="Q218">
        <v>11</v>
      </c>
      <c r="R218">
        <v>46</v>
      </c>
      <c r="S218" s="1">
        <v>9.5238095238095237</v>
      </c>
      <c r="T218" s="1">
        <v>17.460317460317459</v>
      </c>
      <c r="U218" s="1">
        <v>73.015873015873012</v>
      </c>
      <c r="V218">
        <v>6</v>
      </c>
      <c r="W218" s="1">
        <v>0.41661362558007659</v>
      </c>
      <c r="X218">
        <v>2</v>
      </c>
      <c r="Y218" s="1">
        <v>0.13887120852669219</v>
      </c>
      <c r="Z218">
        <v>0</v>
      </c>
      <c r="AA218">
        <v>2</v>
      </c>
      <c r="AB218">
        <v>0</v>
      </c>
      <c r="AC218" s="1">
        <v>6.0403433691103618</v>
      </c>
      <c r="AD218" s="1">
        <v>0.41941489179227376</v>
      </c>
      <c r="AE218" s="1">
        <v>3.1746031746031744</v>
      </c>
      <c r="AF218" s="1">
        <v>9.5878466176354937</v>
      </c>
      <c r="AG218">
        <v>12.98</v>
      </c>
      <c r="AH218">
        <v>13.97</v>
      </c>
      <c r="AI218">
        <v>50.66</v>
      </c>
      <c r="AJ218">
        <v>50.49</v>
      </c>
      <c r="AK218" t="str">
        <f>VLOOKUP(A218,'NHL Affiliations (from scraper)'!B:C,2,FALSE)</f>
        <v>Minnesota Wild</v>
      </c>
      <c r="AL218">
        <f>IF(ISNUMBER(MATCH(A218,'Age Fix'!A:A,0))=FALSE,F218,VLOOKUP(A218,'Age Fix'!A:C,3,FALSE))</f>
        <v>19</v>
      </c>
    </row>
    <row r="219" spans="1:38" x14ac:dyDescent="0.2">
      <c r="A219" t="s">
        <v>409</v>
      </c>
      <c r="B219" t="s">
        <v>1748</v>
      </c>
      <c r="C219" t="s">
        <v>102</v>
      </c>
      <c r="D219" t="s">
        <v>102</v>
      </c>
      <c r="E219" t="s">
        <v>42</v>
      </c>
      <c r="F219" s="2">
        <v>17</v>
      </c>
      <c r="G219">
        <v>62</v>
      </c>
      <c r="H219" s="1">
        <v>11.04</v>
      </c>
      <c r="I219" s="1">
        <v>684.24</v>
      </c>
      <c r="J219">
        <v>38</v>
      </c>
      <c r="K219">
        <v>23</v>
      </c>
      <c r="L219" s="1">
        <v>3.3321641529287969</v>
      </c>
      <c r="M219" s="1">
        <v>2.0168361978253242</v>
      </c>
      <c r="N219">
        <v>44</v>
      </c>
      <c r="O219" s="1">
        <v>3.8582953349701858</v>
      </c>
      <c r="P219">
        <v>0</v>
      </c>
      <c r="Q219">
        <v>1</v>
      </c>
      <c r="R219">
        <v>43</v>
      </c>
      <c r="S219" s="1">
        <v>0</v>
      </c>
      <c r="T219" s="1">
        <v>2.2727272727272729</v>
      </c>
      <c r="U219" s="1">
        <v>97.727272727272734</v>
      </c>
      <c r="V219">
        <v>5</v>
      </c>
      <c r="W219" s="1">
        <v>0.43844265170115748</v>
      </c>
      <c r="X219">
        <v>0</v>
      </c>
      <c r="Y219" s="1">
        <v>0</v>
      </c>
      <c r="Z219">
        <v>0</v>
      </c>
      <c r="AA219">
        <v>0</v>
      </c>
      <c r="AB219">
        <v>0</v>
      </c>
      <c r="AC219" s="1">
        <v>2.9254997168048087</v>
      </c>
      <c r="AD219" s="1">
        <v>0.25653277067737712</v>
      </c>
      <c r="AE219" s="1">
        <v>0</v>
      </c>
      <c r="AF219" s="1">
        <v>6.6488629927382021</v>
      </c>
      <c r="AG219">
        <v>13.81</v>
      </c>
      <c r="AH219">
        <v>13.78</v>
      </c>
      <c r="AI219">
        <v>64.260000000000005</v>
      </c>
      <c r="AJ219">
        <v>47.64</v>
      </c>
      <c r="AK219" t="e">
        <f>VLOOKUP(A219,'NHL Affiliations (from scraper)'!B:C,2,FALSE)</f>
        <v>#N/A</v>
      </c>
      <c r="AL219">
        <f>IF(ISNUMBER(MATCH(A219,'Age Fix'!A:A,0))=FALSE,F219,VLOOKUP(A219,'Age Fix'!A:C,3,FALSE))</f>
        <v>17</v>
      </c>
    </row>
    <row r="220" spans="1:38" x14ac:dyDescent="0.2">
      <c r="A220" t="s">
        <v>397</v>
      </c>
      <c r="B220" t="s">
        <v>1748</v>
      </c>
      <c r="C220" t="s">
        <v>102</v>
      </c>
      <c r="D220" t="s">
        <v>102</v>
      </c>
      <c r="E220" t="s">
        <v>75</v>
      </c>
      <c r="F220" s="2">
        <v>19</v>
      </c>
      <c r="G220">
        <v>32</v>
      </c>
      <c r="H220" s="1">
        <v>17.53</v>
      </c>
      <c r="I220" s="1">
        <v>560.89</v>
      </c>
      <c r="J220">
        <v>29</v>
      </c>
      <c r="K220">
        <v>34</v>
      </c>
      <c r="L220" s="1">
        <v>3.1022125550464441</v>
      </c>
      <c r="M220" s="1">
        <v>3.6370767886751412</v>
      </c>
      <c r="N220">
        <v>33</v>
      </c>
      <c r="O220" s="1">
        <v>3.5301039419494016</v>
      </c>
      <c r="P220">
        <v>2</v>
      </c>
      <c r="Q220">
        <v>0</v>
      </c>
      <c r="R220">
        <v>31</v>
      </c>
      <c r="S220" s="1">
        <v>6.0606060606060606</v>
      </c>
      <c r="T220" s="1">
        <v>0</v>
      </c>
      <c r="U220" s="1">
        <v>93.939393939393938</v>
      </c>
      <c r="V220">
        <v>2</v>
      </c>
      <c r="W220" s="1">
        <v>0.2139456934514789</v>
      </c>
      <c r="X220">
        <v>1</v>
      </c>
      <c r="Y220" s="1">
        <v>0.10697284672573945</v>
      </c>
      <c r="Z220">
        <v>0</v>
      </c>
      <c r="AA220">
        <v>0</v>
      </c>
      <c r="AB220">
        <v>1</v>
      </c>
      <c r="AC220" s="1">
        <v>2.4208506664486382</v>
      </c>
      <c r="AD220" s="1">
        <v>0.2589652872879144</v>
      </c>
      <c r="AE220" s="1">
        <v>3.0303030303030303</v>
      </c>
      <c r="AF220" s="1">
        <v>7.3359111104504189</v>
      </c>
      <c r="AG220">
        <v>14.84</v>
      </c>
      <c r="AH220">
        <v>14.13</v>
      </c>
      <c r="AI220">
        <v>47.5</v>
      </c>
      <c r="AJ220">
        <v>50.95</v>
      </c>
      <c r="AK220" t="str">
        <f>VLOOKUP(A220,'NHL Affiliations (from scraper)'!B:C,2,FALSE)</f>
        <v>Los Angeles Kings</v>
      </c>
      <c r="AL220">
        <f>IF(ISNUMBER(MATCH(A220,'Age Fix'!A:A,0))=FALSE,F220,VLOOKUP(A220,'Age Fix'!A:C,3,FALSE))</f>
        <v>19</v>
      </c>
    </row>
    <row r="221" spans="1:38" x14ac:dyDescent="0.2">
      <c r="A221" t="s">
        <v>302</v>
      </c>
      <c r="B221" t="s">
        <v>1748</v>
      </c>
      <c r="C221" t="s">
        <v>102</v>
      </c>
      <c r="D221" t="s">
        <v>102</v>
      </c>
      <c r="E221" t="s">
        <v>58</v>
      </c>
      <c r="F221" s="2">
        <v>18</v>
      </c>
      <c r="G221">
        <v>63</v>
      </c>
      <c r="H221" s="1">
        <v>16.66</v>
      </c>
      <c r="I221" s="1">
        <v>1049.53</v>
      </c>
      <c r="J221">
        <v>62</v>
      </c>
      <c r="K221">
        <v>45</v>
      </c>
      <c r="L221" s="1">
        <v>3.5444437033719858</v>
      </c>
      <c r="M221" s="1">
        <v>2.5725801072861185</v>
      </c>
      <c r="N221">
        <v>50</v>
      </c>
      <c r="O221" s="1">
        <v>2.8584223414290206</v>
      </c>
      <c r="P221">
        <v>0</v>
      </c>
      <c r="Q221">
        <v>2</v>
      </c>
      <c r="R221">
        <v>48</v>
      </c>
      <c r="S221" s="1">
        <v>0</v>
      </c>
      <c r="T221" s="1">
        <v>4</v>
      </c>
      <c r="U221" s="1">
        <v>96</v>
      </c>
      <c r="V221">
        <v>9</v>
      </c>
      <c r="W221" s="1">
        <v>0.51451602145722364</v>
      </c>
      <c r="X221">
        <v>3</v>
      </c>
      <c r="Y221" s="1">
        <v>0.17150534048574123</v>
      </c>
      <c r="Z221">
        <v>0</v>
      </c>
      <c r="AA221">
        <v>0</v>
      </c>
      <c r="AB221">
        <v>3</v>
      </c>
      <c r="AC221" s="1">
        <v>3.4100324921223852</v>
      </c>
      <c r="AD221" s="1">
        <v>0.19494626120963016</v>
      </c>
      <c r="AE221" s="1">
        <v>6</v>
      </c>
      <c r="AF221" s="1">
        <v>6.8200649842447714</v>
      </c>
      <c r="AG221">
        <v>14.79</v>
      </c>
      <c r="AH221">
        <v>14.17</v>
      </c>
      <c r="AI221">
        <v>53.32</v>
      </c>
      <c r="AJ221">
        <v>50.56</v>
      </c>
      <c r="AK221" t="str">
        <f>VLOOKUP(A221,'NHL Affiliations (from scraper)'!B:C,2,FALSE)</f>
        <v>Nashville Predators</v>
      </c>
      <c r="AL221">
        <f>IF(ISNUMBER(MATCH(A221,'Age Fix'!A:A,0))=FALSE,F221,VLOOKUP(A221,'Age Fix'!A:C,3,FALSE))</f>
        <v>18</v>
      </c>
    </row>
    <row r="222" spans="1:38" x14ac:dyDescent="0.2">
      <c r="A222" t="s">
        <v>163</v>
      </c>
      <c r="B222" t="s">
        <v>1748</v>
      </c>
      <c r="C222" t="s">
        <v>46</v>
      </c>
      <c r="D222" t="s">
        <v>1745</v>
      </c>
      <c r="E222" t="s">
        <v>52</v>
      </c>
      <c r="F222" s="2">
        <v>18</v>
      </c>
      <c r="G222">
        <v>64</v>
      </c>
      <c r="H222" s="1">
        <v>12.15</v>
      </c>
      <c r="I222" s="1">
        <v>777.43</v>
      </c>
      <c r="J222">
        <v>56</v>
      </c>
      <c r="K222">
        <v>28</v>
      </c>
      <c r="L222" s="1">
        <v>4.3219325212559339</v>
      </c>
      <c r="M222" s="1">
        <v>2.1609662606279669</v>
      </c>
      <c r="N222">
        <v>89</v>
      </c>
      <c r="O222" s="1">
        <v>6.8687856141388943</v>
      </c>
      <c r="P222">
        <v>19</v>
      </c>
      <c r="Q222">
        <v>10</v>
      </c>
      <c r="R222">
        <v>60</v>
      </c>
      <c r="S222" s="1">
        <v>21.348314606741571</v>
      </c>
      <c r="T222" s="1">
        <v>11.235955056179774</v>
      </c>
      <c r="U222" s="1">
        <v>67.415730337078656</v>
      </c>
      <c r="V222">
        <v>30</v>
      </c>
      <c r="W222" s="1">
        <v>2.3153209935299643</v>
      </c>
      <c r="X222">
        <v>11</v>
      </c>
      <c r="Y222" s="1">
        <v>0.8489510309609869</v>
      </c>
      <c r="Z222">
        <v>2</v>
      </c>
      <c r="AA222">
        <v>2</v>
      </c>
      <c r="AB222">
        <v>7</v>
      </c>
      <c r="AC222" s="1">
        <v>9.5682750093557747</v>
      </c>
      <c r="AD222" s="1">
        <v>0.73845426670098469</v>
      </c>
      <c r="AE222" s="1">
        <v>12.359550561797752</v>
      </c>
      <c r="AF222" s="1">
        <v>10.750870797028961</v>
      </c>
      <c r="AG222">
        <v>13.15</v>
      </c>
      <c r="AH222">
        <v>13.92</v>
      </c>
      <c r="AI222">
        <v>57.45</v>
      </c>
      <c r="AJ222">
        <v>48.01</v>
      </c>
      <c r="AK222" t="e">
        <f>VLOOKUP(A222,'NHL Affiliations (from scraper)'!B:C,2,FALSE)</f>
        <v>#N/A</v>
      </c>
      <c r="AL222">
        <f>IF(ISNUMBER(MATCH(A222,'Age Fix'!A:A,0))=FALSE,F222,VLOOKUP(A222,'Age Fix'!A:C,3,FALSE))</f>
        <v>18</v>
      </c>
    </row>
    <row r="223" spans="1:38" x14ac:dyDescent="0.2">
      <c r="A223" t="s">
        <v>192</v>
      </c>
      <c r="B223" t="s">
        <v>1748</v>
      </c>
      <c r="C223" t="s">
        <v>46</v>
      </c>
      <c r="D223" t="s">
        <v>1745</v>
      </c>
      <c r="E223" t="s">
        <v>138</v>
      </c>
      <c r="F223" s="2">
        <v>18</v>
      </c>
      <c r="G223">
        <v>68</v>
      </c>
      <c r="H223" s="1">
        <v>11.77</v>
      </c>
      <c r="I223" s="1">
        <v>800.35</v>
      </c>
      <c r="J223">
        <v>26</v>
      </c>
      <c r="K223">
        <v>55</v>
      </c>
      <c r="L223" s="1">
        <v>1.9491472480789656</v>
      </c>
      <c r="M223" s="1">
        <v>4.1231961017055037</v>
      </c>
      <c r="N223">
        <v>82</v>
      </c>
      <c r="O223" s="1">
        <v>6.1473105516336606</v>
      </c>
      <c r="P223">
        <v>13</v>
      </c>
      <c r="Q223">
        <v>11</v>
      </c>
      <c r="R223">
        <v>58</v>
      </c>
      <c r="S223" s="1">
        <v>15.853658536585366</v>
      </c>
      <c r="T223" s="1">
        <v>13.414634146341465</v>
      </c>
      <c r="U223" s="1">
        <v>70.731707317073173</v>
      </c>
      <c r="V223">
        <v>16</v>
      </c>
      <c r="W223" s="1">
        <v>1.1994752295870554</v>
      </c>
      <c r="X223">
        <v>5</v>
      </c>
      <c r="Y223" s="1">
        <v>0.37483600924595489</v>
      </c>
      <c r="Z223">
        <v>3</v>
      </c>
      <c r="AA223">
        <v>0</v>
      </c>
      <c r="AB223">
        <v>2</v>
      </c>
      <c r="AC223" s="1">
        <v>8.3145493897459097</v>
      </c>
      <c r="AD223" s="1">
        <v>0.62331850238614928</v>
      </c>
      <c r="AE223" s="1">
        <v>6.0975609756097562</v>
      </c>
      <c r="AF223" s="1">
        <v>10.139694377738916</v>
      </c>
      <c r="AG223">
        <v>13.8</v>
      </c>
      <c r="AH223">
        <v>14.02</v>
      </c>
      <c r="AI223">
        <v>34.799999999999997</v>
      </c>
      <c r="AJ223">
        <v>51.32</v>
      </c>
      <c r="AK223" t="e">
        <f>VLOOKUP(A223,'NHL Affiliations (from scraper)'!B:C,2,FALSE)</f>
        <v>#N/A</v>
      </c>
      <c r="AL223">
        <f>IF(ISNUMBER(MATCH(A223,'Age Fix'!A:A,0))=FALSE,F223,VLOOKUP(A223,'Age Fix'!A:C,3,FALSE))</f>
        <v>18</v>
      </c>
    </row>
    <row r="224" spans="1:38" x14ac:dyDescent="0.2">
      <c r="A224" t="s">
        <v>464</v>
      </c>
      <c r="B224" t="s">
        <v>1748</v>
      </c>
      <c r="C224" t="s">
        <v>46</v>
      </c>
      <c r="D224" t="s">
        <v>1745</v>
      </c>
      <c r="E224" t="s">
        <v>65</v>
      </c>
      <c r="F224" s="2">
        <v>17</v>
      </c>
      <c r="G224">
        <v>40</v>
      </c>
      <c r="H224" s="1">
        <v>13.13</v>
      </c>
      <c r="I224" s="1">
        <v>525.19000000000005</v>
      </c>
      <c r="J224">
        <v>23</v>
      </c>
      <c r="K224">
        <v>25</v>
      </c>
      <c r="L224" s="1">
        <v>2.6276204802071628</v>
      </c>
      <c r="M224" s="1">
        <v>2.8561092176164813</v>
      </c>
      <c r="N224">
        <v>62</v>
      </c>
      <c r="O224" s="1">
        <v>7.0831508596888737</v>
      </c>
      <c r="P224">
        <v>12</v>
      </c>
      <c r="Q224">
        <v>6</v>
      </c>
      <c r="R224">
        <v>44</v>
      </c>
      <c r="S224" s="1">
        <v>19.35483870967742</v>
      </c>
      <c r="T224" s="1">
        <v>9.67741935483871</v>
      </c>
      <c r="U224" s="1">
        <v>70.967741935483872</v>
      </c>
      <c r="V224">
        <v>13</v>
      </c>
      <c r="W224" s="1">
        <v>1.4851767931605702</v>
      </c>
      <c r="X224">
        <v>8</v>
      </c>
      <c r="Y224" s="1">
        <v>0.91395494963727408</v>
      </c>
      <c r="Z224">
        <v>4</v>
      </c>
      <c r="AA224">
        <v>2</v>
      </c>
      <c r="AB224">
        <v>2</v>
      </c>
      <c r="AC224" s="1">
        <v>6.3837134417603352</v>
      </c>
      <c r="AD224" s="1">
        <v>0.72930331214535715</v>
      </c>
      <c r="AE224" s="1">
        <v>12.903225806451612</v>
      </c>
      <c r="AF224" s="1">
        <v>10.296312002839251</v>
      </c>
      <c r="AG224">
        <v>14.29</v>
      </c>
      <c r="AH224">
        <v>13.79</v>
      </c>
      <c r="AI224">
        <v>46.2</v>
      </c>
      <c r="AJ224">
        <v>51.84</v>
      </c>
      <c r="AK224">
        <f>VLOOKUP(A224,'NHL Affiliations (from scraper)'!B:C,2,FALSE)</f>
        <v>2018</v>
      </c>
      <c r="AL224">
        <f>IF(ISNUMBER(MATCH(A224,'Age Fix'!A:A,0))=FALSE,F224,VLOOKUP(A224,'Age Fix'!A:C,3,FALSE))</f>
        <v>17</v>
      </c>
    </row>
    <row r="225" spans="1:38" x14ac:dyDescent="0.2">
      <c r="A225" t="s">
        <v>564</v>
      </c>
      <c r="B225" t="s">
        <v>1748</v>
      </c>
      <c r="C225" t="s">
        <v>102</v>
      </c>
      <c r="D225" t="s">
        <v>102</v>
      </c>
      <c r="E225" t="s">
        <v>1746</v>
      </c>
      <c r="F225" s="2">
        <v>17</v>
      </c>
      <c r="G225">
        <v>9</v>
      </c>
      <c r="H225" s="1">
        <v>7.99</v>
      </c>
      <c r="I225" s="1">
        <v>71.87</v>
      </c>
      <c r="J225">
        <v>1</v>
      </c>
      <c r="K225">
        <v>4</v>
      </c>
      <c r="L225" s="1">
        <v>0.83484068456936122</v>
      </c>
      <c r="M225" s="1">
        <v>3.3393627382774449</v>
      </c>
      <c r="N225">
        <v>1</v>
      </c>
      <c r="O225" s="1">
        <v>0.83484068456936122</v>
      </c>
      <c r="P225">
        <v>0</v>
      </c>
      <c r="Q225">
        <v>0</v>
      </c>
      <c r="R225">
        <v>1</v>
      </c>
      <c r="S225" s="1">
        <v>0</v>
      </c>
      <c r="T225" s="1">
        <v>0</v>
      </c>
      <c r="U225" s="1">
        <v>100</v>
      </c>
      <c r="V225">
        <v>0</v>
      </c>
      <c r="W225" s="1">
        <v>0</v>
      </c>
      <c r="X225">
        <v>0</v>
      </c>
      <c r="Y225" s="1">
        <v>0</v>
      </c>
      <c r="Z225">
        <v>0</v>
      </c>
      <c r="AA225">
        <v>0</v>
      </c>
      <c r="AB225">
        <v>0</v>
      </c>
      <c r="AC225" s="1">
        <v>6.4235972144400869E-2</v>
      </c>
      <c r="AD225" s="1">
        <v>5.3626802959010046E-2</v>
      </c>
      <c r="AE225" s="1">
        <v>0</v>
      </c>
      <c r="AF225" s="1">
        <v>6.423597214440087</v>
      </c>
      <c r="AG225">
        <v>13.01</v>
      </c>
      <c r="AH225">
        <v>13.3</v>
      </c>
      <c r="AI225">
        <v>46.33</v>
      </c>
      <c r="AJ225">
        <v>49.78</v>
      </c>
      <c r="AK225" t="e">
        <f>VLOOKUP(A225,'NHL Affiliations (from scraper)'!B:C,2,FALSE)</f>
        <v>#N/A</v>
      </c>
      <c r="AL225">
        <f>IF(ISNUMBER(MATCH(A225,'Age Fix'!A:A,0))=FALSE,F225,VLOOKUP(A225,'Age Fix'!A:C,3,FALSE))</f>
        <v>17</v>
      </c>
    </row>
    <row r="226" spans="1:38" x14ac:dyDescent="0.2">
      <c r="A226" t="s">
        <v>149</v>
      </c>
      <c r="B226" t="s">
        <v>1748</v>
      </c>
      <c r="C226" t="s">
        <v>46</v>
      </c>
      <c r="D226" t="s">
        <v>1745</v>
      </c>
      <c r="E226" t="s">
        <v>1746</v>
      </c>
      <c r="F226" s="2">
        <v>21</v>
      </c>
      <c r="G226">
        <v>68</v>
      </c>
      <c r="H226" s="1">
        <v>13.29</v>
      </c>
      <c r="I226" s="1">
        <v>903.44</v>
      </c>
      <c r="J226">
        <v>45</v>
      </c>
      <c r="K226">
        <v>41</v>
      </c>
      <c r="L226" s="1">
        <v>2.9885769945984237</v>
      </c>
      <c r="M226" s="1">
        <v>2.7229257061896748</v>
      </c>
      <c r="N226">
        <v>127</v>
      </c>
      <c r="O226" s="1">
        <v>8.4344284069777729</v>
      </c>
      <c r="P226">
        <v>28</v>
      </c>
      <c r="Q226">
        <v>17</v>
      </c>
      <c r="R226">
        <v>82</v>
      </c>
      <c r="S226" s="1">
        <v>22.047244094488189</v>
      </c>
      <c r="T226" s="1">
        <v>13.385826771653544</v>
      </c>
      <c r="U226" s="1">
        <v>64.566929133858267</v>
      </c>
      <c r="V226">
        <v>20</v>
      </c>
      <c r="W226" s="1">
        <v>1.3282564420437439</v>
      </c>
      <c r="X226">
        <v>10</v>
      </c>
      <c r="Y226" s="1">
        <v>0.66412822102187197</v>
      </c>
      <c r="Z226">
        <v>5</v>
      </c>
      <c r="AA226">
        <v>1</v>
      </c>
      <c r="AB226">
        <v>4</v>
      </c>
      <c r="AC226" s="1">
        <v>14.057846683576546</v>
      </c>
      <c r="AD226" s="1">
        <v>0.93362127093619129</v>
      </c>
      <c r="AE226" s="1">
        <v>7.8740157480314963</v>
      </c>
      <c r="AF226" s="1">
        <v>11.069170616989405</v>
      </c>
      <c r="AG226">
        <v>14.18</v>
      </c>
      <c r="AH226">
        <v>14.39</v>
      </c>
      <c r="AI226">
        <v>50.24</v>
      </c>
      <c r="AJ226">
        <v>49.3</v>
      </c>
      <c r="AK226" t="e">
        <f>VLOOKUP(A226,'NHL Affiliations (from scraper)'!B:C,2,FALSE)</f>
        <v>#N/A</v>
      </c>
      <c r="AL226">
        <f>IF(ISNUMBER(MATCH(A226,'Age Fix'!A:A,0))=FALSE,F226,VLOOKUP(A226,'Age Fix'!A:C,3,FALSE))</f>
        <v>21</v>
      </c>
    </row>
    <row r="227" spans="1:38" x14ac:dyDescent="0.2">
      <c r="A227" t="s">
        <v>463</v>
      </c>
      <c r="B227" t="s">
        <v>1748</v>
      </c>
      <c r="C227" t="s">
        <v>41</v>
      </c>
      <c r="D227" t="s">
        <v>1745</v>
      </c>
      <c r="E227" t="s">
        <v>90</v>
      </c>
      <c r="F227" s="2">
        <v>17</v>
      </c>
      <c r="G227">
        <v>30</v>
      </c>
      <c r="H227" s="1">
        <v>8.1</v>
      </c>
      <c r="I227" s="1">
        <v>243.03</v>
      </c>
      <c r="J227">
        <v>5</v>
      </c>
      <c r="K227">
        <v>9</v>
      </c>
      <c r="L227" s="1">
        <v>1.2344155042587335</v>
      </c>
      <c r="M227" s="1">
        <v>2.22194790766572</v>
      </c>
      <c r="N227">
        <v>13</v>
      </c>
      <c r="O227" s="1">
        <v>3.2094803110727068</v>
      </c>
      <c r="P227">
        <v>5</v>
      </c>
      <c r="Q227">
        <v>3</v>
      </c>
      <c r="R227">
        <v>5</v>
      </c>
      <c r="S227" s="1">
        <v>38.461538461538467</v>
      </c>
      <c r="T227" s="1">
        <v>23.076923076923077</v>
      </c>
      <c r="U227" s="1">
        <v>38.461538461538467</v>
      </c>
      <c r="V227">
        <v>2</v>
      </c>
      <c r="W227" s="1">
        <v>0.49376620170349333</v>
      </c>
      <c r="X227">
        <v>1</v>
      </c>
      <c r="Y227" s="1">
        <v>0.24688310085174667</v>
      </c>
      <c r="Z227">
        <v>1</v>
      </c>
      <c r="AA227">
        <v>0</v>
      </c>
      <c r="AB227">
        <v>0</v>
      </c>
      <c r="AC227" s="1">
        <v>1.8850774294392472</v>
      </c>
      <c r="AD227" s="1">
        <v>0.4653937611256011</v>
      </c>
      <c r="AE227" s="1">
        <v>7.6923076923076925</v>
      </c>
      <c r="AF227" s="1">
        <v>14.500595611071132</v>
      </c>
      <c r="AG227">
        <v>13.5</v>
      </c>
      <c r="AH227">
        <v>13.09</v>
      </c>
      <c r="AI227">
        <v>55.63</v>
      </c>
      <c r="AJ227">
        <v>45.71</v>
      </c>
      <c r="AK227" t="e">
        <f>VLOOKUP(A227,'NHL Affiliations (from scraper)'!B:C,2,FALSE)</f>
        <v>#N/A</v>
      </c>
      <c r="AL227">
        <f>IF(ISNUMBER(MATCH(A227,'Age Fix'!A:A,0))=FALSE,F227,VLOOKUP(A227,'Age Fix'!A:C,3,FALSE))</f>
        <v>17</v>
      </c>
    </row>
    <row r="228" spans="1:38" x14ac:dyDescent="0.2">
      <c r="A228" t="s">
        <v>3746</v>
      </c>
      <c r="B228" t="s">
        <v>1748</v>
      </c>
      <c r="C228" t="s">
        <v>49</v>
      </c>
      <c r="D228" t="s">
        <v>1745</v>
      </c>
      <c r="E228" t="s">
        <v>98</v>
      </c>
      <c r="F228" s="2">
        <v>16</v>
      </c>
      <c r="G228">
        <v>4</v>
      </c>
      <c r="H228" s="1">
        <v>6.74</v>
      </c>
      <c r="I228" s="1">
        <v>26.96</v>
      </c>
      <c r="J228">
        <v>0</v>
      </c>
      <c r="K228">
        <v>2</v>
      </c>
      <c r="L228" s="1">
        <v>0</v>
      </c>
      <c r="M228" s="1">
        <v>4.4510385756676554</v>
      </c>
      <c r="N228">
        <v>4</v>
      </c>
      <c r="O228" s="1">
        <v>8.9020771513353107</v>
      </c>
      <c r="P228">
        <v>1</v>
      </c>
      <c r="Q228">
        <v>0</v>
      </c>
      <c r="R228">
        <v>3</v>
      </c>
      <c r="S228" s="1">
        <v>25</v>
      </c>
      <c r="T228" s="1">
        <v>0</v>
      </c>
      <c r="U228" s="1">
        <v>75</v>
      </c>
      <c r="V228">
        <v>0</v>
      </c>
      <c r="W228" s="1">
        <v>0</v>
      </c>
      <c r="X228">
        <v>0</v>
      </c>
      <c r="Y228" s="1">
        <v>0</v>
      </c>
      <c r="Z228">
        <v>0</v>
      </c>
      <c r="AA228">
        <v>0</v>
      </c>
      <c r="AB228">
        <v>0</v>
      </c>
      <c r="AC228" s="1">
        <v>0.40747568141930823</v>
      </c>
      <c r="AD228" s="1">
        <v>0.90684498832190252</v>
      </c>
      <c r="AE228" s="1">
        <v>0</v>
      </c>
      <c r="AF228" s="1">
        <v>10.186892035482705</v>
      </c>
      <c r="AG228">
        <v>11.9</v>
      </c>
      <c r="AH228">
        <v>15.68</v>
      </c>
      <c r="AI228">
        <v>39.58</v>
      </c>
      <c r="AJ228">
        <v>55.17</v>
      </c>
      <c r="AK228" t="e">
        <f>VLOOKUP(A228,'NHL Affiliations (from scraper)'!B:C,2,FALSE)</f>
        <v>#N/A</v>
      </c>
      <c r="AL228">
        <f>IF(ISNUMBER(MATCH(A228,'Age Fix'!A:A,0))=FALSE,F228,VLOOKUP(A228,'Age Fix'!A:C,3,FALSE))</f>
        <v>16</v>
      </c>
    </row>
    <row r="229" spans="1:38" x14ac:dyDescent="0.2">
      <c r="A229" t="s">
        <v>166</v>
      </c>
      <c r="B229" t="s">
        <v>1748</v>
      </c>
      <c r="C229" t="s">
        <v>46</v>
      </c>
      <c r="D229" t="s">
        <v>1745</v>
      </c>
      <c r="E229" t="s">
        <v>114</v>
      </c>
      <c r="F229" s="2">
        <v>20</v>
      </c>
      <c r="G229">
        <v>59</v>
      </c>
      <c r="H229" s="1">
        <v>14.67</v>
      </c>
      <c r="I229" s="1">
        <v>865.54</v>
      </c>
      <c r="J229">
        <v>41</v>
      </c>
      <c r="K229">
        <v>43</v>
      </c>
      <c r="L229" s="1">
        <v>2.8421563417057563</v>
      </c>
      <c r="M229" s="1">
        <v>2.9807981144718907</v>
      </c>
      <c r="N229">
        <v>120</v>
      </c>
      <c r="O229" s="1">
        <v>8.3185063659680658</v>
      </c>
      <c r="P229">
        <v>19</v>
      </c>
      <c r="Q229">
        <v>12</v>
      </c>
      <c r="R229">
        <v>89</v>
      </c>
      <c r="S229" s="1">
        <v>15.833333333333332</v>
      </c>
      <c r="T229" s="1">
        <v>10</v>
      </c>
      <c r="U229" s="1">
        <v>74.166666666666671</v>
      </c>
      <c r="V229">
        <v>28</v>
      </c>
      <c r="W229" s="1">
        <v>1.940984818725882</v>
      </c>
      <c r="X229">
        <v>14</v>
      </c>
      <c r="Y229" s="1">
        <v>0.97049240936294101</v>
      </c>
      <c r="Z229">
        <v>5</v>
      </c>
      <c r="AA229">
        <v>0</v>
      </c>
      <c r="AB229">
        <v>9</v>
      </c>
      <c r="AC229" s="1">
        <v>11.757824030734543</v>
      </c>
      <c r="AD229" s="1">
        <v>0.81506278374664676</v>
      </c>
      <c r="AE229" s="1">
        <v>11.666666666666666</v>
      </c>
      <c r="AF229" s="1">
        <v>9.7981866922787866</v>
      </c>
      <c r="AG229">
        <v>14.54</v>
      </c>
      <c r="AH229">
        <v>14.25</v>
      </c>
      <c r="AI229">
        <v>52.29</v>
      </c>
      <c r="AJ229">
        <v>50.21</v>
      </c>
      <c r="AK229" t="e">
        <f>VLOOKUP(A229,'NHL Affiliations (from scraper)'!B:C,2,FALSE)</f>
        <v>#N/A</v>
      </c>
      <c r="AL229">
        <f>IF(ISNUMBER(MATCH(A229,'Age Fix'!A:A,0))=FALSE,F229,VLOOKUP(A229,'Age Fix'!A:C,3,FALSE))</f>
        <v>20</v>
      </c>
    </row>
    <row r="230" spans="1:38" x14ac:dyDescent="0.2">
      <c r="A230" t="s">
        <v>209</v>
      </c>
      <c r="B230" t="s">
        <v>1748</v>
      </c>
      <c r="C230" t="s">
        <v>102</v>
      </c>
      <c r="D230" t="s">
        <v>102</v>
      </c>
      <c r="E230" t="s">
        <v>58</v>
      </c>
      <c r="F230" s="2">
        <v>18</v>
      </c>
      <c r="G230">
        <v>67</v>
      </c>
      <c r="H230" s="1">
        <v>17.04</v>
      </c>
      <c r="I230" s="1">
        <v>1141.79</v>
      </c>
      <c r="J230">
        <v>73</v>
      </c>
      <c r="K230">
        <v>49</v>
      </c>
      <c r="L230" s="1">
        <v>3.8360819415128882</v>
      </c>
      <c r="M230" s="1">
        <v>2.5749043169059114</v>
      </c>
      <c r="N230">
        <v>92</v>
      </c>
      <c r="O230" s="1">
        <v>4.8345142276600779</v>
      </c>
      <c r="P230">
        <v>3</v>
      </c>
      <c r="Q230">
        <v>7</v>
      </c>
      <c r="R230">
        <v>82</v>
      </c>
      <c r="S230" s="1">
        <v>3.2608695652173911</v>
      </c>
      <c r="T230" s="1">
        <v>7.608695652173914</v>
      </c>
      <c r="U230" s="1">
        <v>89.130434782608688</v>
      </c>
      <c r="V230">
        <v>14</v>
      </c>
      <c r="W230" s="1">
        <v>0.73568694768740317</v>
      </c>
      <c r="X230">
        <v>4</v>
      </c>
      <c r="Y230" s="1">
        <v>0.21019627076782949</v>
      </c>
      <c r="Z230">
        <v>0</v>
      </c>
      <c r="AA230">
        <v>1</v>
      </c>
      <c r="AB230">
        <v>3</v>
      </c>
      <c r="AC230" s="1">
        <v>7.0551234129681895</v>
      </c>
      <c r="AD230" s="1">
        <v>0.3707401578031787</v>
      </c>
      <c r="AE230" s="1">
        <v>4.3478260869565215</v>
      </c>
      <c r="AF230" s="1">
        <v>7.6686124054002063</v>
      </c>
      <c r="AG230">
        <v>14.57</v>
      </c>
      <c r="AH230">
        <v>13.99</v>
      </c>
      <c r="AI230">
        <v>52.97</v>
      </c>
      <c r="AJ230">
        <v>49.11</v>
      </c>
      <c r="AK230">
        <f>VLOOKUP(A230,'NHL Affiliations (from scraper)'!B:C,2,FALSE)</f>
        <v>2018</v>
      </c>
      <c r="AL230">
        <f>IF(ISNUMBER(MATCH(A230,'Age Fix'!A:A,0))=FALSE,F230,VLOOKUP(A230,'Age Fix'!A:C,3,FALSE))</f>
        <v>18</v>
      </c>
    </row>
    <row r="231" spans="1:38" x14ac:dyDescent="0.2">
      <c r="A231" t="s">
        <v>473</v>
      </c>
      <c r="B231" t="s">
        <v>1748</v>
      </c>
      <c r="C231" t="s">
        <v>102</v>
      </c>
      <c r="D231" t="s">
        <v>102</v>
      </c>
      <c r="E231" t="s">
        <v>138</v>
      </c>
      <c r="F231" s="2">
        <v>21</v>
      </c>
      <c r="G231">
        <v>46</v>
      </c>
      <c r="H231" s="1">
        <v>19.45</v>
      </c>
      <c r="I231" s="1">
        <v>894.9</v>
      </c>
      <c r="J231">
        <v>36</v>
      </c>
      <c r="K231">
        <v>77</v>
      </c>
      <c r="L231" s="1">
        <v>2.4136775058665774</v>
      </c>
      <c r="M231" s="1">
        <v>5.1625879986590677</v>
      </c>
      <c r="N231">
        <v>122</v>
      </c>
      <c r="O231" s="1">
        <v>8.1796848809922906</v>
      </c>
      <c r="P231">
        <v>6</v>
      </c>
      <c r="Q231">
        <v>4</v>
      </c>
      <c r="R231">
        <v>112</v>
      </c>
      <c r="S231" s="1">
        <v>4.918032786885246</v>
      </c>
      <c r="T231" s="1">
        <v>3.278688524590164</v>
      </c>
      <c r="U231" s="1">
        <v>91.803278688524586</v>
      </c>
      <c r="V231">
        <v>12</v>
      </c>
      <c r="W231" s="1">
        <v>0.80455916862219234</v>
      </c>
      <c r="X231">
        <v>6</v>
      </c>
      <c r="Y231" s="1">
        <v>0.40227958431109617</v>
      </c>
      <c r="Z231">
        <v>0</v>
      </c>
      <c r="AA231">
        <v>1</v>
      </c>
      <c r="AB231">
        <v>5</v>
      </c>
      <c r="AC231" s="1">
        <v>9.1364471284718185</v>
      </c>
      <c r="AD231" s="1">
        <v>0.61256769215365869</v>
      </c>
      <c r="AE231" s="1">
        <v>4.918032786885246</v>
      </c>
      <c r="AF231" s="1">
        <v>7.488891088911326</v>
      </c>
      <c r="AG231">
        <v>13.32</v>
      </c>
      <c r="AH231">
        <v>14.13</v>
      </c>
      <c r="AI231">
        <v>35.9</v>
      </c>
      <c r="AJ231">
        <v>53.42</v>
      </c>
      <c r="AK231" t="str">
        <f>VLOOKUP(A231,'NHL Affiliations (from scraper)'!B:C,2,FALSE)</f>
        <v>Arizona Coyotes</v>
      </c>
      <c r="AL231">
        <f>IF(ISNUMBER(MATCH(A231,'Age Fix'!A:A,0))=FALSE,F231,VLOOKUP(A231,'Age Fix'!A:C,3,FALSE))</f>
        <v>21</v>
      </c>
    </row>
    <row r="232" spans="1:38" x14ac:dyDescent="0.2">
      <c r="A232" t="s">
        <v>228</v>
      </c>
      <c r="B232" t="s">
        <v>1748</v>
      </c>
      <c r="C232" t="s">
        <v>41</v>
      </c>
      <c r="D232" t="s">
        <v>1745</v>
      </c>
      <c r="E232" t="s">
        <v>119</v>
      </c>
      <c r="F232" s="2">
        <v>21</v>
      </c>
      <c r="G232">
        <v>64</v>
      </c>
      <c r="H232" s="1">
        <v>13.48</v>
      </c>
      <c r="I232" s="1">
        <v>862.53</v>
      </c>
      <c r="J232">
        <v>40</v>
      </c>
      <c r="K232">
        <v>47</v>
      </c>
      <c r="L232" s="1">
        <v>2.782511912629126</v>
      </c>
      <c r="M232" s="1">
        <v>3.2694514973392232</v>
      </c>
      <c r="N232">
        <v>194</v>
      </c>
      <c r="O232" s="1">
        <v>13.495182776251262</v>
      </c>
      <c r="P232">
        <v>18</v>
      </c>
      <c r="Q232">
        <v>22</v>
      </c>
      <c r="R232">
        <v>154</v>
      </c>
      <c r="S232" s="1">
        <v>9.2783505154639183</v>
      </c>
      <c r="T232" s="1">
        <v>11.340206185567011</v>
      </c>
      <c r="U232" s="1">
        <v>79.381443298969074</v>
      </c>
      <c r="V232">
        <v>17</v>
      </c>
      <c r="W232" s="1">
        <v>1.1825675628673786</v>
      </c>
      <c r="X232">
        <v>9</v>
      </c>
      <c r="Y232" s="1">
        <v>0.62606518034155334</v>
      </c>
      <c r="Z232">
        <v>3</v>
      </c>
      <c r="AA232">
        <v>3</v>
      </c>
      <c r="AB232">
        <v>3</v>
      </c>
      <c r="AC232" s="1">
        <v>17.35192360109021</v>
      </c>
      <c r="AD232" s="1">
        <v>1.2070483531765999</v>
      </c>
      <c r="AE232" s="1">
        <v>4.6391752577319592</v>
      </c>
      <c r="AF232" s="1">
        <v>8.9442905160258821</v>
      </c>
      <c r="AG232">
        <v>14.35</v>
      </c>
      <c r="AH232">
        <v>13.88</v>
      </c>
      <c r="AI232">
        <v>44.31</v>
      </c>
      <c r="AJ232">
        <v>51.74</v>
      </c>
      <c r="AK232" t="e">
        <f>VLOOKUP(A232,'NHL Affiliations (from scraper)'!B:C,2,FALSE)</f>
        <v>#N/A</v>
      </c>
      <c r="AL232">
        <f>IF(ISNUMBER(MATCH(A232,'Age Fix'!A:A,0))=FALSE,F232,VLOOKUP(A232,'Age Fix'!A:C,3,FALSE))</f>
        <v>21</v>
      </c>
    </row>
    <row r="233" spans="1:38" x14ac:dyDescent="0.2">
      <c r="A233" t="s">
        <v>310</v>
      </c>
      <c r="B233" t="s">
        <v>1748</v>
      </c>
      <c r="C233" t="s">
        <v>41</v>
      </c>
      <c r="D233" t="s">
        <v>1745</v>
      </c>
      <c r="E233" t="s">
        <v>47</v>
      </c>
      <c r="F233" s="2">
        <v>17</v>
      </c>
      <c r="G233">
        <v>46</v>
      </c>
      <c r="H233" s="1">
        <v>9.75</v>
      </c>
      <c r="I233" s="1">
        <v>448.55</v>
      </c>
      <c r="J233">
        <v>23</v>
      </c>
      <c r="K233">
        <v>18</v>
      </c>
      <c r="L233" s="1">
        <v>3.0765800914056403</v>
      </c>
      <c r="M233" s="1">
        <v>2.4077583324044141</v>
      </c>
      <c r="N233">
        <v>53</v>
      </c>
      <c r="O233" s="1">
        <v>7.0895106454129975</v>
      </c>
      <c r="P233">
        <v>9</v>
      </c>
      <c r="Q233">
        <v>13</v>
      </c>
      <c r="R233">
        <v>31</v>
      </c>
      <c r="S233" s="1">
        <v>16.981132075471699</v>
      </c>
      <c r="T233" s="1">
        <v>24.528301886792452</v>
      </c>
      <c r="U233" s="1">
        <v>58.490566037735846</v>
      </c>
      <c r="V233">
        <v>14</v>
      </c>
      <c r="W233" s="1">
        <v>1.8727009252034332</v>
      </c>
      <c r="X233">
        <v>4</v>
      </c>
      <c r="Y233" s="1">
        <v>0.53505740720098094</v>
      </c>
      <c r="Z233">
        <v>0</v>
      </c>
      <c r="AA233">
        <v>1</v>
      </c>
      <c r="AB233">
        <v>3</v>
      </c>
      <c r="AC233" s="1">
        <v>6.0478129110938088</v>
      </c>
      <c r="AD233" s="1">
        <v>0.80898177386161751</v>
      </c>
      <c r="AE233" s="1">
        <v>7.5471698113207548</v>
      </c>
      <c r="AF233" s="1">
        <v>11.410967756780769</v>
      </c>
      <c r="AG233">
        <v>13.39</v>
      </c>
      <c r="AH233">
        <v>13.52</v>
      </c>
      <c r="AI233">
        <v>55.94</v>
      </c>
      <c r="AJ233">
        <v>51.07</v>
      </c>
      <c r="AK233">
        <f>VLOOKUP(A233,'NHL Affiliations (from scraper)'!B:C,2,FALSE)</f>
        <v>2019</v>
      </c>
      <c r="AL233">
        <f>IF(ISNUMBER(MATCH(A233,'Age Fix'!A:A,0))=FALSE,F233,VLOOKUP(A233,'Age Fix'!A:C,3,FALSE))</f>
        <v>17</v>
      </c>
    </row>
    <row r="234" spans="1:38" x14ac:dyDescent="0.2">
      <c r="A234" t="s">
        <v>57</v>
      </c>
      <c r="B234" t="s">
        <v>1748</v>
      </c>
      <c r="C234" t="s">
        <v>46</v>
      </c>
      <c r="D234" t="s">
        <v>1745</v>
      </c>
      <c r="E234" t="s">
        <v>58</v>
      </c>
      <c r="F234" s="2">
        <v>18</v>
      </c>
      <c r="G234">
        <v>68</v>
      </c>
      <c r="H234" s="1">
        <v>15.8</v>
      </c>
      <c r="I234" s="1">
        <v>1074.6500000000001</v>
      </c>
      <c r="J234">
        <v>65</v>
      </c>
      <c r="K234">
        <v>46</v>
      </c>
      <c r="L234" s="1">
        <v>3.6290885404550313</v>
      </c>
      <c r="M234" s="1">
        <v>2.5682780440143302</v>
      </c>
      <c r="N234">
        <v>215</v>
      </c>
      <c r="O234" s="1">
        <v>12.003908249197412</v>
      </c>
      <c r="P234">
        <v>32</v>
      </c>
      <c r="Q234">
        <v>40</v>
      </c>
      <c r="R234">
        <v>143</v>
      </c>
      <c r="S234" s="1">
        <v>14.883720930232558</v>
      </c>
      <c r="T234" s="1">
        <v>18.604651162790699</v>
      </c>
      <c r="U234" s="1">
        <v>66.511627906976742</v>
      </c>
      <c r="V234">
        <v>37</v>
      </c>
      <c r="W234" s="1">
        <v>2.065788861489787</v>
      </c>
      <c r="X234">
        <v>23</v>
      </c>
      <c r="Y234" s="1">
        <v>1.2841390220071651</v>
      </c>
      <c r="Z234">
        <v>4</v>
      </c>
      <c r="AA234">
        <v>8</v>
      </c>
      <c r="AB234">
        <v>11</v>
      </c>
      <c r="AC234" s="1">
        <v>22.592429080027568</v>
      </c>
      <c r="AD234" s="1">
        <v>1.2613834688518624</v>
      </c>
      <c r="AE234" s="1">
        <v>10.697674418604651</v>
      </c>
      <c r="AF234" s="1">
        <v>10.508106548850032</v>
      </c>
      <c r="AG234">
        <v>15.37</v>
      </c>
      <c r="AH234">
        <v>13.91</v>
      </c>
      <c r="AI234">
        <v>53.46</v>
      </c>
      <c r="AJ234">
        <v>50.36</v>
      </c>
      <c r="AK234" t="str">
        <f>VLOOKUP(A234,'NHL Affiliations (from scraper)'!B:C,2,FALSE)</f>
        <v>Dallas Stars</v>
      </c>
      <c r="AL234">
        <f>IF(ISNUMBER(MATCH(A234,'Age Fix'!A:A,0))=FALSE,F234,VLOOKUP(A234,'Age Fix'!A:C,3,FALSE))</f>
        <v>18</v>
      </c>
    </row>
    <row r="235" spans="1:38" x14ac:dyDescent="0.2">
      <c r="A235" t="s">
        <v>51</v>
      </c>
      <c r="B235" t="s">
        <v>1748</v>
      </c>
      <c r="C235" t="s">
        <v>41</v>
      </c>
      <c r="D235" t="s">
        <v>1745</v>
      </c>
      <c r="E235" t="s">
        <v>52</v>
      </c>
      <c r="F235" s="2">
        <v>19</v>
      </c>
      <c r="G235">
        <v>68</v>
      </c>
      <c r="H235" s="1">
        <v>12.64</v>
      </c>
      <c r="I235" s="1">
        <v>859.74</v>
      </c>
      <c r="J235">
        <v>61</v>
      </c>
      <c r="K235">
        <v>35</v>
      </c>
      <c r="L235" s="1">
        <v>4.2571009840184244</v>
      </c>
      <c r="M235" s="1">
        <v>2.4425989252564726</v>
      </c>
      <c r="N235">
        <v>144</v>
      </c>
      <c r="O235" s="1">
        <v>10.049549863912345</v>
      </c>
      <c r="P235">
        <v>30</v>
      </c>
      <c r="Q235">
        <v>24</v>
      </c>
      <c r="R235">
        <v>90</v>
      </c>
      <c r="S235" s="1">
        <v>20.833333333333336</v>
      </c>
      <c r="T235" s="1">
        <v>16.666666666666664</v>
      </c>
      <c r="U235" s="1">
        <v>62.5</v>
      </c>
      <c r="V235">
        <v>39</v>
      </c>
      <c r="W235" s="1">
        <v>2.7217530881429268</v>
      </c>
      <c r="X235">
        <v>20</v>
      </c>
      <c r="Y235" s="1">
        <v>1.3957708144322702</v>
      </c>
      <c r="Z235">
        <v>7</v>
      </c>
      <c r="AA235">
        <v>4</v>
      </c>
      <c r="AB235">
        <v>9</v>
      </c>
      <c r="AC235" s="1">
        <v>16.144740392872965</v>
      </c>
      <c r="AD235" s="1">
        <v>1.1267178723478934</v>
      </c>
      <c r="AE235" s="1">
        <v>13.888888888888889</v>
      </c>
      <c r="AF235" s="1">
        <v>11.211625272828448</v>
      </c>
      <c r="AG235">
        <v>13.5</v>
      </c>
      <c r="AH235">
        <v>14.07</v>
      </c>
      <c r="AI235">
        <v>58.67</v>
      </c>
      <c r="AJ235">
        <v>48.42</v>
      </c>
      <c r="AK235" t="e">
        <f>VLOOKUP(A235,'NHL Affiliations (from scraper)'!B:C,2,FALSE)</f>
        <v>#N/A</v>
      </c>
      <c r="AL235">
        <f>IF(ISNUMBER(MATCH(A235,'Age Fix'!A:A,0))=FALSE,F235,VLOOKUP(A235,'Age Fix'!A:C,3,FALSE))</f>
        <v>19</v>
      </c>
    </row>
    <row r="236" spans="1:38" x14ac:dyDescent="0.2">
      <c r="A236" t="s">
        <v>542</v>
      </c>
      <c r="B236" t="s">
        <v>1748</v>
      </c>
      <c r="C236" t="s">
        <v>49</v>
      </c>
      <c r="D236" t="s">
        <v>1745</v>
      </c>
      <c r="E236" t="s">
        <v>391</v>
      </c>
      <c r="F236" s="2">
        <v>19</v>
      </c>
      <c r="G236">
        <v>2</v>
      </c>
      <c r="H236" s="1">
        <v>0</v>
      </c>
      <c r="I236" s="1">
        <v>0</v>
      </c>
      <c r="J236">
        <v>0</v>
      </c>
      <c r="K236">
        <v>0</v>
      </c>
      <c r="L236" s="1" t="e">
        <v>#DIV/0!</v>
      </c>
      <c r="M236" s="1" t="e">
        <v>#DIV/0!</v>
      </c>
      <c r="N236">
        <v>1</v>
      </c>
      <c r="O236" s="1" t="e">
        <v>#DIV/0!</v>
      </c>
      <c r="P236">
        <v>0</v>
      </c>
      <c r="Q236">
        <v>1</v>
      </c>
      <c r="R236">
        <v>0</v>
      </c>
      <c r="S236" s="1">
        <v>0</v>
      </c>
      <c r="T236" s="1">
        <v>100</v>
      </c>
      <c r="U236" s="1">
        <v>0</v>
      </c>
      <c r="V236">
        <v>0</v>
      </c>
      <c r="W236" s="1" t="e">
        <v>#DIV/0!</v>
      </c>
      <c r="X236">
        <v>0</v>
      </c>
      <c r="Y236" s="1" t="e">
        <v>#DIV/0!</v>
      </c>
      <c r="Z236">
        <v>0</v>
      </c>
      <c r="AA236">
        <v>0</v>
      </c>
      <c r="AB236">
        <v>0</v>
      </c>
      <c r="AC236" s="1">
        <v>0.16335291459557164</v>
      </c>
      <c r="AD236" s="1" t="e">
        <v>#DIV/0!</v>
      </c>
      <c r="AE236" s="1">
        <v>0</v>
      </c>
      <c r="AF236" s="1">
        <v>16.335291459557162</v>
      </c>
      <c r="AG236">
        <v>0</v>
      </c>
      <c r="AH236">
        <v>0</v>
      </c>
      <c r="AI236">
        <v>0</v>
      </c>
      <c r="AJ236">
        <v>0</v>
      </c>
      <c r="AK236" t="e">
        <f>VLOOKUP(A236,'NHL Affiliations (from scraper)'!B:C,2,FALSE)</f>
        <v>#N/A</v>
      </c>
      <c r="AL236">
        <f>IF(ISNUMBER(MATCH(A236,'Age Fix'!A:A,0))=FALSE,F236,VLOOKUP(A236,'Age Fix'!A:C,3,FALSE))</f>
        <v>19</v>
      </c>
    </row>
    <row r="237" spans="1:38" x14ac:dyDescent="0.2">
      <c r="A237" t="s">
        <v>332</v>
      </c>
      <c r="B237" t="s">
        <v>1748</v>
      </c>
      <c r="C237" t="s">
        <v>102</v>
      </c>
      <c r="D237" t="s">
        <v>102</v>
      </c>
      <c r="E237" t="s">
        <v>71</v>
      </c>
      <c r="F237" s="2">
        <v>21</v>
      </c>
      <c r="G237">
        <v>68</v>
      </c>
      <c r="H237" s="1">
        <v>16.2</v>
      </c>
      <c r="I237" s="1">
        <v>1101.76</v>
      </c>
      <c r="J237">
        <v>55</v>
      </c>
      <c r="K237">
        <v>60</v>
      </c>
      <c r="L237" s="1">
        <v>2.9952076677316297</v>
      </c>
      <c r="M237" s="1">
        <v>3.26749927388905</v>
      </c>
      <c r="N237">
        <v>91</v>
      </c>
      <c r="O237" s="1">
        <v>4.955707232065059</v>
      </c>
      <c r="P237">
        <v>2</v>
      </c>
      <c r="Q237">
        <v>5</v>
      </c>
      <c r="R237">
        <v>84</v>
      </c>
      <c r="S237" s="1">
        <v>2.197802197802198</v>
      </c>
      <c r="T237" s="1">
        <v>5.4945054945054945</v>
      </c>
      <c r="U237" s="1">
        <v>92.307692307692307</v>
      </c>
      <c r="V237">
        <v>10</v>
      </c>
      <c r="W237" s="1">
        <v>0.54458321231484175</v>
      </c>
      <c r="X237">
        <v>3</v>
      </c>
      <c r="Y237" s="1">
        <v>0.16337496369445251</v>
      </c>
      <c r="Z237">
        <v>1</v>
      </c>
      <c r="AA237">
        <v>0</v>
      </c>
      <c r="AB237">
        <v>2</v>
      </c>
      <c r="AC237" s="1">
        <v>6.6421217630797429</v>
      </c>
      <c r="AD237" s="1">
        <v>0.36171880063242862</v>
      </c>
      <c r="AE237" s="1">
        <v>3.296703296703297</v>
      </c>
      <c r="AF237" s="1">
        <v>7.299034904483233</v>
      </c>
      <c r="AG237">
        <v>14.16</v>
      </c>
      <c r="AH237">
        <v>14.11</v>
      </c>
      <c r="AI237">
        <v>49.25</v>
      </c>
      <c r="AJ237">
        <v>50.36</v>
      </c>
      <c r="AK237" t="e">
        <f>VLOOKUP(A237,'NHL Affiliations (from scraper)'!B:C,2,FALSE)</f>
        <v>#N/A</v>
      </c>
      <c r="AL237">
        <f>IF(ISNUMBER(MATCH(A237,'Age Fix'!A:A,0))=FALSE,F237,VLOOKUP(A237,'Age Fix'!A:C,3,FALSE))</f>
        <v>21</v>
      </c>
    </row>
    <row r="238" spans="1:38" x14ac:dyDescent="0.2">
      <c r="A238" t="s">
        <v>309</v>
      </c>
      <c r="B238" t="s">
        <v>1748</v>
      </c>
      <c r="C238" t="s">
        <v>49</v>
      </c>
      <c r="D238" t="s">
        <v>1745</v>
      </c>
      <c r="E238" t="s">
        <v>42</v>
      </c>
      <c r="F238" s="2">
        <v>17</v>
      </c>
      <c r="G238">
        <v>53</v>
      </c>
      <c r="H238" s="1">
        <v>10.4</v>
      </c>
      <c r="I238" s="1">
        <v>551.1</v>
      </c>
      <c r="J238">
        <v>24</v>
      </c>
      <c r="K238">
        <v>26</v>
      </c>
      <c r="L238" s="1">
        <v>2.6129559063690802</v>
      </c>
      <c r="M238" s="1">
        <v>2.8307022318998367</v>
      </c>
      <c r="N238">
        <v>53</v>
      </c>
      <c r="O238" s="1">
        <v>5.7702776265650515</v>
      </c>
      <c r="P238">
        <v>5</v>
      </c>
      <c r="Q238">
        <v>10</v>
      </c>
      <c r="R238">
        <v>38</v>
      </c>
      <c r="S238" s="1">
        <v>9.433962264150944</v>
      </c>
      <c r="T238" s="1">
        <v>18.867924528301888</v>
      </c>
      <c r="U238" s="1">
        <v>71.698113207547166</v>
      </c>
      <c r="V238">
        <v>14</v>
      </c>
      <c r="W238" s="1">
        <v>1.5242242787152964</v>
      </c>
      <c r="X238">
        <v>9</v>
      </c>
      <c r="Y238" s="1">
        <v>0.979858464888405</v>
      </c>
      <c r="Z238">
        <v>1</v>
      </c>
      <c r="AA238">
        <v>3</v>
      </c>
      <c r="AB238">
        <v>5</v>
      </c>
      <c r="AC238" s="1">
        <v>5.1483349123734774</v>
      </c>
      <c r="AD238" s="1">
        <v>0.56051550488551738</v>
      </c>
      <c r="AE238" s="1">
        <v>16.981132075471699</v>
      </c>
      <c r="AF238" s="1">
        <v>9.713839457308449</v>
      </c>
      <c r="AG238">
        <v>13.85</v>
      </c>
      <c r="AH238">
        <v>13.33</v>
      </c>
      <c r="AI238">
        <v>61.66</v>
      </c>
      <c r="AJ238">
        <v>49</v>
      </c>
      <c r="AK238" t="e">
        <f>VLOOKUP(A238,'NHL Affiliations (from scraper)'!B:C,2,FALSE)</f>
        <v>#N/A</v>
      </c>
      <c r="AL238">
        <f>IF(ISNUMBER(MATCH(A238,'Age Fix'!A:A,0))=FALSE,F238,VLOOKUP(A238,'Age Fix'!A:C,3,FALSE))</f>
        <v>17</v>
      </c>
    </row>
    <row r="239" spans="1:38" x14ac:dyDescent="0.2">
      <c r="A239" t="s">
        <v>266</v>
      </c>
      <c r="B239" t="s">
        <v>1748</v>
      </c>
      <c r="C239" t="s">
        <v>102</v>
      </c>
      <c r="D239" t="s">
        <v>102</v>
      </c>
      <c r="E239" t="s">
        <v>52</v>
      </c>
      <c r="F239" s="2">
        <v>18</v>
      </c>
      <c r="G239">
        <v>62</v>
      </c>
      <c r="H239" s="1">
        <v>16.71</v>
      </c>
      <c r="I239" s="1">
        <v>1035.75</v>
      </c>
      <c r="J239">
        <v>83</v>
      </c>
      <c r="K239">
        <v>51</v>
      </c>
      <c r="L239" s="1">
        <v>4.8081100651701663</v>
      </c>
      <c r="M239" s="1">
        <v>2.9543808834178131</v>
      </c>
      <c r="N239">
        <v>111</v>
      </c>
      <c r="O239" s="1">
        <v>6.4301230992034757</v>
      </c>
      <c r="P239">
        <v>2</v>
      </c>
      <c r="Q239">
        <v>4</v>
      </c>
      <c r="R239">
        <v>105</v>
      </c>
      <c r="S239" s="1">
        <v>1.8018018018018018</v>
      </c>
      <c r="T239" s="1">
        <v>3.6036036036036037</v>
      </c>
      <c r="U239" s="1">
        <v>94.594594594594597</v>
      </c>
      <c r="V239">
        <v>18</v>
      </c>
      <c r="W239" s="1">
        <v>1.0427226647356989</v>
      </c>
      <c r="X239">
        <v>7</v>
      </c>
      <c r="Y239" s="1">
        <v>0.4055032585083273</v>
      </c>
      <c r="Z239">
        <v>0</v>
      </c>
      <c r="AA239">
        <v>0</v>
      </c>
      <c r="AB239">
        <v>7</v>
      </c>
      <c r="AC239" s="1">
        <v>7.827724263516588</v>
      </c>
      <c r="AD239" s="1">
        <v>0.45345252793723895</v>
      </c>
      <c r="AE239" s="1">
        <v>6.3063063063063058</v>
      </c>
      <c r="AF239" s="1">
        <v>7.0520038410059351</v>
      </c>
      <c r="AG239">
        <v>14.18</v>
      </c>
      <c r="AH239">
        <v>14.18</v>
      </c>
      <c r="AI239">
        <v>58.06</v>
      </c>
      <c r="AJ239">
        <v>48.2</v>
      </c>
      <c r="AK239">
        <f>VLOOKUP(A239,'NHL Affiliations (from scraper)'!B:C,2,FALSE)</f>
        <v>2018</v>
      </c>
      <c r="AL239">
        <f>IF(ISNUMBER(MATCH(A239,'Age Fix'!A:A,0))=FALSE,F239,VLOOKUP(A239,'Age Fix'!A:C,3,FALSE))</f>
        <v>18</v>
      </c>
    </row>
    <row r="240" spans="1:38" x14ac:dyDescent="0.2">
      <c r="A240" t="s">
        <v>348</v>
      </c>
      <c r="B240" t="s">
        <v>1748</v>
      </c>
      <c r="C240" t="s">
        <v>46</v>
      </c>
      <c r="D240" t="s">
        <v>1745</v>
      </c>
      <c r="E240" t="s">
        <v>98</v>
      </c>
      <c r="F240" s="2">
        <v>17</v>
      </c>
      <c r="G240">
        <v>41</v>
      </c>
      <c r="H240" s="1">
        <v>7.36</v>
      </c>
      <c r="I240" s="1">
        <v>301.83</v>
      </c>
      <c r="J240">
        <v>5</v>
      </c>
      <c r="K240">
        <v>10</v>
      </c>
      <c r="L240" s="1">
        <v>0.99393698439518929</v>
      </c>
      <c r="M240" s="1">
        <v>1.9878739687903786</v>
      </c>
      <c r="N240">
        <v>30</v>
      </c>
      <c r="O240" s="1">
        <v>5.9636219063711362</v>
      </c>
      <c r="P240">
        <v>8</v>
      </c>
      <c r="Q240">
        <v>2</v>
      </c>
      <c r="R240">
        <v>20</v>
      </c>
      <c r="S240" s="1">
        <v>26.666666666666668</v>
      </c>
      <c r="T240" s="1">
        <v>6.666666666666667</v>
      </c>
      <c r="U240" s="1">
        <v>66.666666666666657</v>
      </c>
      <c r="V240">
        <v>4</v>
      </c>
      <c r="W240" s="1">
        <v>0.7951495875161515</v>
      </c>
      <c r="X240">
        <v>2</v>
      </c>
      <c r="Y240" s="1">
        <v>0.39757479375807575</v>
      </c>
      <c r="Z240">
        <v>2</v>
      </c>
      <c r="AA240">
        <v>0</v>
      </c>
      <c r="AB240">
        <v>0</v>
      </c>
      <c r="AC240" s="1">
        <v>3.3295673919680051</v>
      </c>
      <c r="AD240" s="1">
        <v>0.66187603458264688</v>
      </c>
      <c r="AE240" s="1">
        <v>6.666666666666667</v>
      </c>
      <c r="AF240" s="1">
        <v>11.098557973226685</v>
      </c>
      <c r="AG240">
        <v>13.25</v>
      </c>
      <c r="AH240">
        <v>12.86</v>
      </c>
      <c r="AI240">
        <v>41.37</v>
      </c>
      <c r="AJ240">
        <v>47.99</v>
      </c>
      <c r="AK240" t="e">
        <f>VLOOKUP(A240,'NHL Affiliations (from scraper)'!B:C,2,FALSE)</f>
        <v>#N/A</v>
      </c>
      <c r="AL240">
        <f>IF(ISNUMBER(MATCH(A240,'Age Fix'!A:A,0))=FALSE,F240,VLOOKUP(A240,'Age Fix'!A:C,3,FALSE))</f>
        <v>17</v>
      </c>
    </row>
    <row r="241" spans="1:38" x14ac:dyDescent="0.2">
      <c r="A241" t="s">
        <v>470</v>
      </c>
      <c r="B241" t="s">
        <v>1748</v>
      </c>
      <c r="C241" t="s">
        <v>102</v>
      </c>
      <c r="D241" t="s">
        <v>102</v>
      </c>
      <c r="E241" t="s">
        <v>85</v>
      </c>
      <c r="F241" s="2">
        <v>19</v>
      </c>
      <c r="G241">
        <v>53</v>
      </c>
      <c r="H241" s="1">
        <v>13.35</v>
      </c>
      <c r="I241" s="1">
        <v>707.45</v>
      </c>
      <c r="J241">
        <v>35</v>
      </c>
      <c r="K241">
        <v>41</v>
      </c>
      <c r="L241" s="1">
        <v>2.9684076613188211</v>
      </c>
      <c r="M241" s="1">
        <v>3.477277546116333</v>
      </c>
      <c r="N241">
        <v>37</v>
      </c>
      <c r="O241" s="1">
        <v>3.1380309562513249</v>
      </c>
      <c r="P241">
        <v>2</v>
      </c>
      <c r="Q241">
        <v>4</v>
      </c>
      <c r="R241">
        <v>31</v>
      </c>
      <c r="S241" s="1">
        <v>5.4054054054054053</v>
      </c>
      <c r="T241" s="1">
        <v>10.810810810810811</v>
      </c>
      <c r="U241" s="1">
        <v>83.78378378378379</v>
      </c>
      <c r="V241">
        <v>4</v>
      </c>
      <c r="W241" s="1">
        <v>0.33924658986500811</v>
      </c>
      <c r="X241">
        <v>0</v>
      </c>
      <c r="Y241" s="1">
        <v>0</v>
      </c>
      <c r="Z241">
        <v>0</v>
      </c>
      <c r="AA241">
        <v>0</v>
      </c>
      <c r="AB241">
        <v>0</v>
      </c>
      <c r="AC241" s="1">
        <v>3.0742623248309249</v>
      </c>
      <c r="AD241" s="1">
        <v>0.26073325251234081</v>
      </c>
      <c r="AE241" s="1">
        <v>0</v>
      </c>
      <c r="AF241" s="1">
        <v>8.308817094137634</v>
      </c>
      <c r="AG241">
        <v>12.84</v>
      </c>
      <c r="AH241">
        <v>13.83</v>
      </c>
      <c r="AI241">
        <v>51.46</v>
      </c>
      <c r="AJ241">
        <v>48.74</v>
      </c>
      <c r="AK241" t="e">
        <f>VLOOKUP(A241,'NHL Affiliations (from scraper)'!B:C,2,FALSE)</f>
        <v>#N/A</v>
      </c>
      <c r="AL241">
        <f>IF(ISNUMBER(MATCH(A241,'Age Fix'!A:A,0))=FALSE,F241,VLOOKUP(A241,'Age Fix'!A:C,3,FALSE))</f>
        <v>19</v>
      </c>
    </row>
    <row r="242" spans="1:38" x14ac:dyDescent="0.2">
      <c r="A242" t="s">
        <v>184</v>
      </c>
      <c r="B242" t="s">
        <v>1748</v>
      </c>
      <c r="C242" t="s">
        <v>49</v>
      </c>
      <c r="D242" t="s">
        <v>1745</v>
      </c>
      <c r="E242" t="s">
        <v>85</v>
      </c>
      <c r="F242" s="2">
        <v>20</v>
      </c>
      <c r="G242">
        <v>64</v>
      </c>
      <c r="H242" s="1">
        <v>13.42</v>
      </c>
      <c r="I242" s="1">
        <v>859.17</v>
      </c>
      <c r="J242">
        <v>56</v>
      </c>
      <c r="K242">
        <v>34</v>
      </c>
      <c r="L242" s="1">
        <v>3.9107510737106743</v>
      </c>
      <c r="M242" s="1">
        <v>2.3743845804671952</v>
      </c>
      <c r="N242">
        <v>128</v>
      </c>
      <c r="O242" s="1">
        <v>8.9388595970529696</v>
      </c>
      <c r="P242">
        <v>29</v>
      </c>
      <c r="Q242">
        <v>22</v>
      </c>
      <c r="R242">
        <v>77</v>
      </c>
      <c r="S242" s="1">
        <v>22.65625</v>
      </c>
      <c r="T242" s="1">
        <v>17.1875</v>
      </c>
      <c r="U242" s="1">
        <v>60.15625</v>
      </c>
      <c r="V242">
        <v>32</v>
      </c>
      <c r="W242" s="1">
        <v>2.2347148992632424</v>
      </c>
      <c r="X242">
        <v>17</v>
      </c>
      <c r="Y242" s="1">
        <v>1.1871922902335976</v>
      </c>
      <c r="Z242">
        <v>8</v>
      </c>
      <c r="AA242">
        <v>5</v>
      </c>
      <c r="AB242">
        <v>4</v>
      </c>
      <c r="AC242" s="1">
        <v>14.768199160818504</v>
      </c>
      <c r="AD242" s="1">
        <v>1.031334834374001</v>
      </c>
      <c r="AE242" s="1">
        <v>13.28125</v>
      </c>
      <c r="AF242" s="1">
        <v>11.537655594389456</v>
      </c>
      <c r="AG242">
        <v>13.7</v>
      </c>
      <c r="AH242">
        <v>14.51</v>
      </c>
      <c r="AI242">
        <v>53.69</v>
      </c>
      <c r="AJ242">
        <v>49.48</v>
      </c>
      <c r="AK242" t="e">
        <f>VLOOKUP(A242,'NHL Affiliations (from scraper)'!B:C,2,FALSE)</f>
        <v>#N/A</v>
      </c>
      <c r="AL242">
        <f>IF(ISNUMBER(MATCH(A242,'Age Fix'!A:A,0))=FALSE,F242,VLOOKUP(A242,'Age Fix'!A:C,3,FALSE))</f>
        <v>20</v>
      </c>
    </row>
    <row r="243" spans="1:38" x14ac:dyDescent="0.2">
      <c r="A243" t="s">
        <v>124</v>
      </c>
      <c r="B243" t="s">
        <v>1748</v>
      </c>
      <c r="C243" t="s">
        <v>49</v>
      </c>
      <c r="D243" t="s">
        <v>1745</v>
      </c>
      <c r="E243" t="s">
        <v>82</v>
      </c>
      <c r="F243" s="2">
        <v>19</v>
      </c>
      <c r="G243">
        <v>42</v>
      </c>
      <c r="H243" s="1">
        <v>15.78</v>
      </c>
      <c r="I243" s="1">
        <v>662.91</v>
      </c>
      <c r="J243">
        <v>51</v>
      </c>
      <c r="K243">
        <v>38</v>
      </c>
      <c r="L243" s="1">
        <v>4.6160112232429746</v>
      </c>
      <c r="M243" s="1">
        <v>3.4393809114359417</v>
      </c>
      <c r="N243">
        <v>152</v>
      </c>
      <c r="O243" s="1">
        <v>13.757523645743767</v>
      </c>
      <c r="P243">
        <v>40</v>
      </c>
      <c r="Q243">
        <v>18</v>
      </c>
      <c r="R243">
        <v>94</v>
      </c>
      <c r="S243" s="1">
        <v>26.315789473684209</v>
      </c>
      <c r="T243" s="1">
        <v>11.842105263157894</v>
      </c>
      <c r="U243" s="1">
        <v>61.842105263157897</v>
      </c>
      <c r="V243">
        <v>26</v>
      </c>
      <c r="W243" s="1">
        <v>2.3532606236140654</v>
      </c>
      <c r="X243">
        <v>17</v>
      </c>
      <c r="Y243" s="1">
        <v>1.5386704077476581</v>
      </c>
      <c r="Z243">
        <v>10</v>
      </c>
      <c r="AA243">
        <v>2</v>
      </c>
      <c r="AB243">
        <v>5</v>
      </c>
      <c r="AC243" s="1">
        <v>17.569244443738196</v>
      </c>
      <c r="AD243" s="1">
        <v>1.5901927360038193</v>
      </c>
      <c r="AE243" s="1">
        <v>11.184210526315789</v>
      </c>
      <c r="AF243" s="1">
        <v>11.55871344982776</v>
      </c>
      <c r="AG243">
        <v>15.86</v>
      </c>
      <c r="AH243">
        <v>14.79</v>
      </c>
      <c r="AI243">
        <v>55.27</v>
      </c>
      <c r="AJ243">
        <v>48.64</v>
      </c>
      <c r="AK243" t="str">
        <f>VLOOKUP(A243,'NHL Affiliations (from scraper)'!B:C,2,FALSE)</f>
        <v>Vancouver Canucks</v>
      </c>
      <c r="AL243">
        <f>IF(ISNUMBER(MATCH(A243,'Age Fix'!A:A,0))=FALSE,F243,VLOOKUP(A243,'Age Fix'!A:C,3,FALSE))</f>
        <v>19</v>
      </c>
    </row>
    <row r="244" spans="1:38" x14ac:dyDescent="0.2">
      <c r="A244" t="s">
        <v>169</v>
      </c>
      <c r="B244" t="s">
        <v>1748</v>
      </c>
      <c r="C244" t="s">
        <v>41</v>
      </c>
      <c r="D244" t="s">
        <v>1745</v>
      </c>
      <c r="E244" t="s">
        <v>1746</v>
      </c>
      <c r="F244" s="2">
        <v>20</v>
      </c>
      <c r="G244">
        <v>65</v>
      </c>
      <c r="H244" s="1">
        <v>14.82</v>
      </c>
      <c r="I244" s="1">
        <v>963.39</v>
      </c>
      <c r="J244">
        <v>60</v>
      </c>
      <c r="K244">
        <v>51</v>
      </c>
      <c r="L244" s="1">
        <v>3.7368044094292032</v>
      </c>
      <c r="M244" s="1">
        <v>3.1762837480148227</v>
      </c>
      <c r="N244">
        <v>99</v>
      </c>
      <c r="O244" s="1">
        <v>6.1657272755581856</v>
      </c>
      <c r="P244">
        <v>20</v>
      </c>
      <c r="Q244">
        <v>16</v>
      </c>
      <c r="R244">
        <v>63</v>
      </c>
      <c r="S244" s="1">
        <v>20.202020202020201</v>
      </c>
      <c r="T244" s="1">
        <v>16.161616161616163</v>
      </c>
      <c r="U244" s="1">
        <v>63.636363636363633</v>
      </c>
      <c r="V244">
        <v>31</v>
      </c>
      <c r="W244" s="1">
        <v>1.9306822782050883</v>
      </c>
      <c r="X244">
        <v>14</v>
      </c>
      <c r="Y244" s="1">
        <v>0.871921028866814</v>
      </c>
      <c r="Z244">
        <v>5</v>
      </c>
      <c r="AA244">
        <v>2</v>
      </c>
      <c r="AB244">
        <v>7</v>
      </c>
      <c r="AC244" s="1">
        <v>10.955868178348513</v>
      </c>
      <c r="AD244" s="1">
        <v>0.68233227529963036</v>
      </c>
      <c r="AE244" s="1">
        <v>14.14141414141414</v>
      </c>
      <c r="AF244" s="1">
        <v>11.066533513483346</v>
      </c>
      <c r="AG244">
        <v>14.01</v>
      </c>
      <c r="AH244">
        <v>14.07</v>
      </c>
      <c r="AI244">
        <v>49.28</v>
      </c>
      <c r="AJ244">
        <v>50.82</v>
      </c>
      <c r="AK244" t="str">
        <f>VLOOKUP(A244,'NHL Affiliations (from scraper)'!B:C,2,FALSE)</f>
        <v>Florida Panthers</v>
      </c>
      <c r="AL244">
        <f>IF(ISNUMBER(MATCH(A244,'Age Fix'!A:A,0))=FALSE,F244,VLOOKUP(A244,'Age Fix'!A:C,3,FALSE))</f>
        <v>20</v>
      </c>
    </row>
    <row r="245" spans="1:38" x14ac:dyDescent="0.2">
      <c r="A245" t="s">
        <v>272</v>
      </c>
      <c r="B245" t="s">
        <v>1748</v>
      </c>
      <c r="C245" t="s">
        <v>46</v>
      </c>
      <c r="D245" t="s">
        <v>1745</v>
      </c>
      <c r="E245" t="s">
        <v>50</v>
      </c>
      <c r="F245" s="2">
        <v>18</v>
      </c>
      <c r="G245">
        <v>59</v>
      </c>
      <c r="H245" s="1">
        <v>8.5299999999999994</v>
      </c>
      <c r="I245" s="1">
        <v>503.49</v>
      </c>
      <c r="J245">
        <v>19</v>
      </c>
      <c r="K245">
        <v>15</v>
      </c>
      <c r="L245" s="1">
        <v>2.2641959125305369</v>
      </c>
      <c r="M245" s="1">
        <v>1.7875230888398976</v>
      </c>
      <c r="N245">
        <v>42</v>
      </c>
      <c r="O245" s="1">
        <v>5.0050646487517128</v>
      </c>
      <c r="P245">
        <v>11</v>
      </c>
      <c r="Q245">
        <v>9</v>
      </c>
      <c r="R245">
        <v>22</v>
      </c>
      <c r="S245" s="1">
        <v>26.190476190476193</v>
      </c>
      <c r="T245" s="1">
        <v>21.428571428571427</v>
      </c>
      <c r="U245" s="1">
        <v>52.380952380952387</v>
      </c>
      <c r="V245">
        <v>9</v>
      </c>
      <c r="W245" s="1">
        <v>1.0725138533039384</v>
      </c>
      <c r="X245">
        <v>5</v>
      </c>
      <c r="Y245" s="1">
        <v>0.5958410296132991</v>
      </c>
      <c r="Z245">
        <v>4</v>
      </c>
      <c r="AA245">
        <v>0</v>
      </c>
      <c r="AB245">
        <v>1</v>
      </c>
      <c r="AC245" s="1">
        <v>5.2458130333841257</v>
      </c>
      <c r="AD245" s="1">
        <v>0.62513412779409228</v>
      </c>
      <c r="AE245" s="1">
        <v>11.904761904761903</v>
      </c>
      <c r="AF245" s="1">
        <v>12.490031031866964</v>
      </c>
      <c r="AG245">
        <v>12.53</v>
      </c>
      <c r="AH245">
        <v>12.94</v>
      </c>
      <c r="AI245">
        <v>49.84</v>
      </c>
      <c r="AJ245">
        <v>45.7</v>
      </c>
      <c r="AK245" t="e">
        <f>VLOOKUP(A245,'NHL Affiliations (from scraper)'!B:C,2,FALSE)</f>
        <v>#N/A</v>
      </c>
      <c r="AL245">
        <f>IF(ISNUMBER(MATCH(A245,'Age Fix'!A:A,0))=FALSE,F245,VLOOKUP(A245,'Age Fix'!A:C,3,FALSE))</f>
        <v>18</v>
      </c>
    </row>
    <row r="246" spans="1:38" x14ac:dyDescent="0.2">
      <c r="A246" t="s">
        <v>62</v>
      </c>
      <c r="B246" t="s">
        <v>1748</v>
      </c>
      <c r="C246" t="s">
        <v>49</v>
      </c>
      <c r="D246" t="s">
        <v>1745</v>
      </c>
      <c r="E246" t="s">
        <v>47</v>
      </c>
      <c r="F246" s="2">
        <v>20</v>
      </c>
      <c r="G246">
        <v>68</v>
      </c>
      <c r="H246" s="1">
        <v>11.2</v>
      </c>
      <c r="I246" s="1">
        <v>761.38</v>
      </c>
      <c r="J246">
        <v>48</v>
      </c>
      <c r="K246">
        <v>33</v>
      </c>
      <c r="L246" s="1">
        <v>3.7826052693792849</v>
      </c>
      <c r="M246" s="1">
        <v>2.6005411226982584</v>
      </c>
      <c r="N246">
        <v>170</v>
      </c>
      <c r="O246" s="1">
        <v>13.3967269957183</v>
      </c>
      <c r="P246">
        <v>22</v>
      </c>
      <c r="Q246">
        <v>26</v>
      </c>
      <c r="R246">
        <v>122</v>
      </c>
      <c r="S246" s="1">
        <v>12.941176470588237</v>
      </c>
      <c r="T246" s="1">
        <v>15.294117647058824</v>
      </c>
      <c r="U246" s="1">
        <v>71.764705882352942</v>
      </c>
      <c r="V246">
        <v>32</v>
      </c>
      <c r="W246" s="1">
        <v>2.5217368462528569</v>
      </c>
      <c r="X246">
        <v>21</v>
      </c>
      <c r="Y246" s="1">
        <v>1.6548898053534373</v>
      </c>
      <c r="Z246">
        <v>6</v>
      </c>
      <c r="AA246">
        <v>6</v>
      </c>
      <c r="AB246">
        <v>9</v>
      </c>
      <c r="AC246" s="1">
        <v>16.808855210796093</v>
      </c>
      <c r="AD246" s="1">
        <v>1.3246096727623073</v>
      </c>
      <c r="AE246" s="1">
        <v>12.352941176470589</v>
      </c>
      <c r="AF246" s="1">
        <v>9.8875618887035834</v>
      </c>
      <c r="AG246">
        <v>13.17</v>
      </c>
      <c r="AH246">
        <v>13.74</v>
      </c>
      <c r="AI246">
        <v>55.21</v>
      </c>
      <c r="AJ246">
        <v>48.83</v>
      </c>
      <c r="AK246" t="e">
        <f>VLOOKUP(A246,'NHL Affiliations (from scraper)'!B:C,2,FALSE)</f>
        <v>#N/A</v>
      </c>
      <c r="AL246">
        <f>IF(ISNUMBER(MATCH(A246,'Age Fix'!A:A,0))=FALSE,F246,VLOOKUP(A246,'Age Fix'!A:C,3,FALSE))</f>
        <v>20</v>
      </c>
    </row>
    <row r="247" spans="1:38" x14ac:dyDescent="0.2">
      <c r="A247" t="s">
        <v>509</v>
      </c>
      <c r="B247" t="s">
        <v>1748</v>
      </c>
      <c r="C247" t="s">
        <v>49</v>
      </c>
      <c r="D247" t="s">
        <v>1745</v>
      </c>
      <c r="E247" t="s">
        <v>114</v>
      </c>
      <c r="F247" s="2">
        <v>16</v>
      </c>
      <c r="G247">
        <v>11</v>
      </c>
      <c r="H247" s="1">
        <v>10.39</v>
      </c>
      <c r="I247" s="1">
        <v>114.28</v>
      </c>
      <c r="J247">
        <v>7</v>
      </c>
      <c r="K247">
        <v>2</v>
      </c>
      <c r="L247" s="1">
        <v>3.6751837591879593</v>
      </c>
      <c r="M247" s="1">
        <v>1.0500525026251313</v>
      </c>
      <c r="N247">
        <v>10</v>
      </c>
      <c r="O247" s="1">
        <v>5.2502625131256559</v>
      </c>
      <c r="P247">
        <v>2</v>
      </c>
      <c r="Q247">
        <v>0</v>
      </c>
      <c r="R247">
        <v>8</v>
      </c>
      <c r="S247" s="1">
        <v>20</v>
      </c>
      <c r="T247" s="1">
        <v>0</v>
      </c>
      <c r="U247" s="1">
        <v>80</v>
      </c>
      <c r="V247">
        <v>2</v>
      </c>
      <c r="W247" s="1">
        <v>1.0500525026251313</v>
      </c>
      <c r="X247">
        <v>1</v>
      </c>
      <c r="Y247" s="1">
        <v>0.52502625131256564</v>
      </c>
      <c r="Z247">
        <v>1</v>
      </c>
      <c r="AA247">
        <v>0</v>
      </c>
      <c r="AB247">
        <v>0</v>
      </c>
      <c r="AC247" s="1">
        <v>0.94342330712741806</v>
      </c>
      <c r="AD247" s="1">
        <v>0.49532200234201157</v>
      </c>
      <c r="AE247" s="1">
        <v>10</v>
      </c>
      <c r="AF247" s="1">
        <v>9.434233071274182</v>
      </c>
      <c r="AG247">
        <v>13.35</v>
      </c>
      <c r="AH247">
        <v>13.1</v>
      </c>
      <c r="AI247">
        <v>54.1</v>
      </c>
      <c r="AJ247">
        <v>51.51</v>
      </c>
      <c r="AK247" t="e">
        <f>VLOOKUP(A247,'NHL Affiliations (from scraper)'!B:C,2,FALSE)</f>
        <v>#N/A</v>
      </c>
      <c r="AL247">
        <f>IF(ISNUMBER(MATCH(A247,'Age Fix'!A:A,0))=FALSE,F247,VLOOKUP(A247,'Age Fix'!A:C,3,FALSE))</f>
        <v>16</v>
      </c>
    </row>
    <row r="248" spans="1:38" x14ac:dyDescent="0.2">
      <c r="A248" t="s">
        <v>45</v>
      </c>
      <c r="B248" t="s">
        <v>1748</v>
      </c>
      <c r="C248" t="s">
        <v>46</v>
      </c>
      <c r="D248" t="s">
        <v>1745</v>
      </c>
      <c r="E248" t="s">
        <v>47</v>
      </c>
      <c r="F248" s="2">
        <v>19</v>
      </c>
      <c r="G248">
        <v>56</v>
      </c>
      <c r="H248" s="1">
        <v>14.64</v>
      </c>
      <c r="I248" s="1">
        <v>819.83</v>
      </c>
      <c r="J248">
        <v>65</v>
      </c>
      <c r="K248">
        <v>40</v>
      </c>
      <c r="L248" s="1">
        <v>4.7570837856628811</v>
      </c>
      <c r="M248" s="1">
        <v>2.9274361757925424</v>
      </c>
      <c r="N248">
        <v>110</v>
      </c>
      <c r="O248" s="1">
        <v>8.0504494834294906</v>
      </c>
      <c r="P248">
        <v>33</v>
      </c>
      <c r="Q248">
        <v>13</v>
      </c>
      <c r="R248">
        <v>64</v>
      </c>
      <c r="S248" s="1">
        <v>30</v>
      </c>
      <c r="T248" s="1">
        <v>11.818181818181818</v>
      </c>
      <c r="U248" s="1">
        <v>58.18181818181818</v>
      </c>
      <c r="V248">
        <v>50</v>
      </c>
      <c r="W248" s="1">
        <v>3.6592952197406778</v>
      </c>
      <c r="X248">
        <v>23</v>
      </c>
      <c r="Y248" s="1">
        <v>1.6832758010807118</v>
      </c>
      <c r="Z248">
        <v>9</v>
      </c>
      <c r="AA248">
        <v>2</v>
      </c>
      <c r="AB248">
        <v>12</v>
      </c>
      <c r="AC248" s="1">
        <v>13.322026351525572</v>
      </c>
      <c r="AD248" s="1">
        <v>0.97498454690793745</v>
      </c>
      <c r="AE248" s="1">
        <v>20.909090909090907</v>
      </c>
      <c r="AF248" s="1">
        <v>12.110933046841428</v>
      </c>
      <c r="AG248">
        <v>14.2</v>
      </c>
      <c r="AH248">
        <v>14.46</v>
      </c>
      <c r="AI248">
        <v>56.75</v>
      </c>
      <c r="AJ248">
        <v>50.19</v>
      </c>
      <c r="AK248" t="str">
        <f>VLOOKUP(A248,'NHL Affiliations (from scraper)'!B:C,2,FALSE)</f>
        <v>St. Louis Blues</v>
      </c>
      <c r="AL248">
        <f>IF(ISNUMBER(MATCH(A248,'Age Fix'!A:A,0))=FALSE,F248,VLOOKUP(A248,'Age Fix'!A:C,3,FALSE))</f>
        <v>19</v>
      </c>
    </row>
    <row r="249" spans="1:38" x14ac:dyDescent="0.2">
      <c r="A249" t="s">
        <v>219</v>
      </c>
      <c r="B249" t="s">
        <v>1748</v>
      </c>
      <c r="C249" t="s">
        <v>102</v>
      </c>
      <c r="D249" t="s">
        <v>102</v>
      </c>
      <c r="E249" t="s">
        <v>1746</v>
      </c>
      <c r="F249" s="2">
        <v>19</v>
      </c>
      <c r="G249">
        <v>67</v>
      </c>
      <c r="H249" s="1">
        <v>18.079999999999998</v>
      </c>
      <c r="I249" s="1">
        <v>1211.5</v>
      </c>
      <c r="J249">
        <v>95</v>
      </c>
      <c r="K249">
        <v>57</v>
      </c>
      <c r="L249" s="1">
        <v>4.7049112670243503</v>
      </c>
      <c r="M249" s="1">
        <v>2.8229467602146099</v>
      </c>
      <c r="N249">
        <v>109</v>
      </c>
      <c r="O249" s="1">
        <v>5.3982666116384648</v>
      </c>
      <c r="P249">
        <v>2</v>
      </c>
      <c r="Q249">
        <v>3</v>
      </c>
      <c r="R249">
        <v>104</v>
      </c>
      <c r="S249" s="1">
        <v>1.834862385321101</v>
      </c>
      <c r="T249" s="1">
        <v>2.7522935779816518</v>
      </c>
      <c r="U249" s="1">
        <v>95.412844036697251</v>
      </c>
      <c r="V249">
        <v>16</v>
      </c>
      <c r="W249" s="1">
        <v>0.7924061081304169</v>
      </c>
      <c r="X249">
        <v>6</v>
      </c>
      <c r="Y249" s="1">
        <v>0.29715229054890629</v>
      </c>
      <c r="Z249">
        <v>1</v>
      </c>
      <c r="AA249">
        <v>1</v>
      </c>
      <c r="AB249">
        <v>4</v>
      </c>
      <c r="AC249" s="1">
        <v>7.600135376776616</v>
      </c>
      <c r="AD249" s="1">
        <v>0.37639960594849109</v>
      </c>
      <c r="AE249" s="1">
        <v>5.5045871559633035</v>
      </c>
      <c r="AF249" s="1">
        <v>6.9726012630978138</v>
      </c>
      <c r="AG249">
        <v>14.29</v>
      </c>
      <c r="AH249">
        <v>14.14</v>
      </c>
      <c r="AI249">
        <v>54.45</v>
      </c>
      <c r="AJ249">
        <v>51.07</v>
      </c>
      <c r="AK249" t="str">
        <f>VLOOKUP(A249,'NHL Affiliations (from scraper)'!B:C,2,FALSE)</f>
        <v>Detroit Red Wings</v>
      </c>
      <c r="AL249">
        <f>IF(ISNUMBER(MATCH(A249,'Age Fix'!A:A,0))=FALSE,F249,VLOOKUP(A249,'Age Fix'!A:C,3,FALSE))</f>
        <v>19</v>
      </c>
    </row>
    <row r="250" spans="1:38" x14ac:dyDescent="0.2">
      <c r="A250" t="s">
        <v>197</v>
      </c>
      <c r="B250" t="s">
        <v>1748</v>
      </c>
      <c r="C250" t="s">
        <v>46</v>
      </c>
      <c r="D250" t="s">
        <v>1745</v>
      </c>
      <c r="E250" t="s">
        <v>50</v>
      </c>
      <c r="F250" s="2">
        <v>18</v>
      </c>
      <c r="G250">
        <v>68</v>
      </c>
      <c r="H250" s="1">
        <v>15.83</v>
      </c>
      <c r="I250" s="1">
        <v>1076.21</v>
      </c>
      <c r="J250">
        <v>64</v>
      </c>
      <c r="K250">
        <v>56</v>
      </c>
      <c r="L250" s="1">
        <v>3.5680768623224091</v>
      </c>
      <c r="M250" s="1">
        <v>3.1220672545321082</v>
      </c>
      <c r="N250">
        <v>79</v>
      </c>
      <c r="O250" s="1">
        <v>4.4043448769292235</v>
      </c>
      <c r="P250">
        <v>12</v>
      </c>
      <c r="Q250">
        <v>8</v>
      </c>
      <c r="R250">
        <v>59</v>
      </c>
      <c r="S250" s="1">
        <v>15.18987341772152</v>
      </c>
      <c r="T250" s="1">
        <v>10.126582278481013</v>
      </c>
      <c r="U250" s="1">
        <v>74.683544303797461</v>
      </c>
      <c r="V250">
        <v>20</v>
      </c>
      <c r="W250" s="1">
        <v>1.1150240194757528</v>
      </c>
      <c r="X250">
        <v>6</v>
      </c>
      <c r="Y250" s="1">
        <v>0.33450720584272586</v>
      </c>
      <c r="Z250">
        <v>1</v>
      </c>
      <c r="AA250">
        <v>1</v>
      </c>
      <c r="AB250">
        <v>4</v>
      </c>
      <c r="AC250" s="1">
        <v>7.673958853117492</v>
      </c>
      <c r="AD250" s="1">
        <v>0.42783242228473023</v>
      </c>
      <c r="AE250" s="1">
        <v>7.59493670886076</v>
      </c>
      <c r="AF250" s="1">
        <v>9.7138719659715065</v>
      </c>
      <c r="AG250">
        <v>14.4</v>
      </c>
      <c r="AH250">
        <v>14.2</v>
      </c>
      <c r="AI250">
        <v>54.4</v>
      </c>
      <c r="AJ250">
        <v>49.74</v>
      </c>
      <c r="AK250" t="e">
        <f>VLOOKUP(A250,'NHL Affiliations (from scraper)'!B:C,2,FALSE)</f>
        <v>#N/A</v>
      </c>
      <c r="AL250">
        <f>IF(ISNUMBER(MATCH(A250,'Age Fix'!A:A,0))=FALSE,F250,VLOOKUP(A250,'Age Fix'!A:C,3,FALSE))</f>
        <v>18</v>
      </c>
    </row>
    <row r="251" spans="1:38" x14ac:dyDescent="0.2">
      <c r="A251" t="s">
        <v>341</v>
      </c>
      <c r="B251" t="s">
        <v>1748</v>
      </c>
      <c r="C251" t="s">
        <v>41</v>
      </c>
      <c r="D251" t="s">
        <v>1745</v>
      </c>
      <c r="E251" t="s">
        <v>56</v>
      </c>
      <c r="F251" s="2">
        <v>18</v>
      </c>
      <c r="G251">
        <v>51</v>
      </c>
      <c r="H251" s="1">
        <v>9.6</v>
      </c>
      <c r="I251" s="1">
        <v>489.6</v>
      </c>
      <c r="J251">
        <v>17</v>
      </c>
      <c r="K251">
        <v>24</v>
      </c>
      <c r="L251" s="1">
        <v>2.0833333333333335</v>
      </c>
      <c r="M251" s="1">
        <v>2.9411764705882351</v>
      </c>
      <c r="N251">
        <v>53</v>
      </c>
      <c r="O251" s="1">
        <v>6.4950980392156854</v>
      </c>
      <c r="P251">
        <v>6</v>
      </c>
      <c r="Q251">
        <v>12</v>
      </c>
      <c r="R251">
        <v>35</v>
      </c>
      <c r="S251" s="1">
        <v>11.320754716981133</v>
      </c>
      <c r="T251" s="1">
        <v>22.641509433962266</v>
      </c>
      <c r="U251" s="1">
        <v>66.037735849056602</v>
      </c>
      <c r="V251">
        <v>8</v>
      </c>
      <c r="W251" s="1">
        <v>0.98039215686274517</v>
      </c>
      <c r="X251">
        <v>6</v>
      </c>
      <c r="Y251" s="1">
        <v>0.73529411764705876</v>
      </c>
      <c r="Z251">
        <v>3</v>
      </c>
      <c r="AA251">
        <v>0</v>
      </c>
      <c r="AB251">
        <v>3</v>
      </c>
      <c r="AC251" s="1">
        <v>5.4971005901175234</v>
      </c>
      <c r="AD251" s="1">
        <v>0.67366428800459843</v>
      </c>
      <c r="AE251" s="1">
        <v>11.320754716981133</v>
      </c>
      <c r="AF251" s="1">
        <v>10.371887905882119</v>
      </c>
      <c r="AG251">
        <v>13.87</v>
      </c>
      <c r="AH251">
        <v>13.15</v>
      </c>
      <c r="AI251">
        <v>43.68</v>
      </c>
      <c r="AJ251">
        <v>48.86</v>
      </c>
      <c r="AK251" t="e">
        <f>VLOOKUP(A251,'NHL Affiliations (from scraper)'!B:C,2,FALSE)</f>
        <v>#N/A</v>
      </c>
      <c r="AL251">
        <f>IF(ISNUMBER(MATCH(A251,'Age Fix'!A:A,0))=FALSE,F251,VLOOKUP(A251,'Age Fix'!A:C,3,FALSE))</f>
        <v>18</v>
      </c>
    </row>
    <row r="252" spans="1:38" x14ac:dyDescent="0.2">
      <c r="A252" t="s">
        <v>510</v>
      </c>
      <c r="B252" t="s">
        <v>1748</v>
      </c>
      <c r="C252" t="s">
        <v>49</v>
      </c>
      <c r="D252" t="s">
        <v>1745</v>
      </c>
      <c r="E252" t="s">
        <v>114</v>
      </c>
      <c r="F252" s="2">
        <v>19</v>
      </c>
      <c r="G252">
        <v>4</v>
      </c>
      <c r="H252" s="1">
        <v>0</v>
      </c>
      <c r="I252" s="1">
        <v>0</v>
      </c>
      <c r="J252">
        <v>0</v>
      </c>
      <c r="K252">
        <v>0</v>
      </c>
      <c r="L252" s="1" t="e">
        <v>#DIV/0!</v>
      </c>
      <c r="M252" s="1" t="e">
        <v>#DIV/0!</v>
      </c>
      <c r="N252">
        <v>4</v>
      </c>
      <c r="O252" s="1" t="e">
        <v>#DIV/0!</v>
      </c>
      <c r="P252">
        <v>1</v>
      </c>
      <c r="Q252">
        <v>2</v>
      </c>
      <c r="R252">
        <v>1</v>
      </c>
      <c r="S252" s="1">
        <v>25</v>
      </c>
      <c r="T252" s="1">
        <v>50</v>
      </c>
      <c r="U252" s="1">
        <v>25</v>
      </c>
      <c r="V252">
        <v>0</v>
      </c>
      <c r="W252" s="1" t="e">
        <v>#DIV/0!</v>
      </c>
      <c r="X252">
        <v>0</v>
      </c>
      <c r="Y252" s="1" t="e">
        <v>#DIV/0!</v>
      </c>
      <c r="Z252">
        <v>0</v>
      </c>
      <c r="AA252">
        <v>0</v>
      </c>
      <c r="AB252">
        <v>0</v>
      </c>
      <c r="AC252" s="1">
        <v>0.60570956632164974</v>
      </c>
      <c r="AD252" s="1" t="e">
        <v>#DIV/0!</v>
      </c>
      <c r="AE252" s="1">
        <v>0</v>
      </c>
      <c r="AF252" s="1">
        <v>15.142739158041243</v>
      </c>
      <c r="AG252">
        <v>0</v>
      </c>
      <c r="AH252">
        <v>0</v>
      </c>
      <c r="AI252">
        <v>0</v>
      </c>
      <c r="AJ252">
        <v>0</v>
      </c>
      <c r="AK252" t="e">
        <f>VLOOKUP(A252,'NHL Affiliations (from scraper)'!B:C,2,FALSE)</f>
        <v>#N/A</v>
      </c>
      <c r="AL252">
        <f>IF(ISNUMBER(MATCH(A252,'Age Fix'!A:A,0))=FALSE,F252,VLOOKUP(A252,'Age Fix'!A:C,3,FALSE))</f>
        <v>19</v>
      </c>
    </row>
    <row r="253" spans="1:38" x14ac:dyDescent="0.2">
      <c r="A253" t="s">
        <v>519</v>
      </c>
      <c r="B253" t="s">
        <v>1748</v>
      </c>
      <c r="C253" t="s">
        <v>102</v>
      </c>
      <c r="D253" t="s">
        <v>102</v>
      </c>
      <c r="E253" t="s">
        <v>80</v>
      </c>
      <c r="F253" s="2">
        <v>17</v>
      </c>
      <c r="G253">
        <v>9</v>
      </c>
      <c r="H253" s="1">
        <v>9.57</v>
      </c>
      <c r="I253" s="1">
        <v>86.12</v>
      </c>
      <c r="J253">
        <v>4</v>
      </c>
      <c r="K253">
        <v>2</v>
      </c>
      <c r="L253" s="1">
        <v>2.7868091035764051</v>
      </c>
      <c r="M253" s="1">
        <v>1.3934045517882026</v>
      </c>
      <c r="N253">
        <v>1</v>
      </c>
      <c r="O253" s="1">
        <v>0.69670227589410128</v>
      </c>
      <c r="P253">
        <v>0</v>
      </c>
      <c r="Q253">
        <v>0</v>
      </c>
      <c r="R253">
        <v>1</v>
      </c>
      <c r="S253" s="1">
        <v>0</v>
      </c>
      <c r="T253" s="1">
        <v>0</v>
      </c>
      <c r="U253" s="1">
        <v>100</v>
      </c>
      <c r="V253">
        <v>0</v>
      </c>
      <c r="W253" s="1">
        <v>0</v>
      </c>
      <c r="X253">
        <v>0</v>
      </c>
      <c r="Y253" s="1">
        <v>0</v>
      </c>
      <c r="Z253">
        <v>0</v>
      </c>
      <c r="AA253">
        <v>0</v>
      </c>
      <c r="AB253">
        <v>0</v>
      </c>
      <c r="AC253" s="1">
        <v>6.4235972144400869E-2</v>
      </c>
      <c r="AD253" s="1">
        <v>4.4753347987274178E-2</v>
      </c>
      <c r="AE253" s="1">
        <v>0</v>
      </c>
      <c r="AF253" s="1">
        <v>6.423597214440087</v>
      </c>
      <c r="AG253">
        <v>12.42</v>
      </c>
      <c r="AH253">
        <v>13.75</v>
      </c>
      <c r="AI253">
        <v>47.48</v>
      </c>
      <c r="AJ253">
        <v>46.81</v>
      </c>
      <c r="AK253" t="e">
        <f>VLOOKUP(A253,'NHL Affiliations (from scraper)'!B:C,2,FALSE)</f>
        <v>#N/A</v>
      </c>
      <c r="AL253">
        <f>IF(ISNUMBER(MATCH(A253,'Age Fix'!A:A,0))=FALSE,F253,VLOOKUP(A253,'Age Fix'!A:C,3,FALSE))</f>
        <v>17</v>
      </c>
    </row>
    <row r="254" spans="1:38" x14ac:dyDescent="0.2">
      <c r="A254" t="s">
        <v>334</v>
      </c>
      <c r="B254" t="s">
        <v>1748</v>
      </c>
      <c r="C254" t="s">
        <v>41</v>
      </c>
      <c r="D254" t="s">
        <v>1745</v>
      </c>
      <c r="E254" t="s">
        <v>54</v>
      </c>
      <c r="F254" s="2">
        <v>18</v>
      </c>
      <c r="G254">
        <v>65</v>
      </c>
      <c r="H254" s="1">
        <v>9.89</v>
      </c>
      <c r="I254" s="1">
        <v>643.02</v>
      </c>
      <c r="J254">
        <v>19</v>
      </c>
      <c r="K254">
        <v>28</v>
      </c>
      <c r="L254" s="1">
        <v>1.7728842026686573</v>
      </c>
      <c r="M254" s="1">
        <v>2.6126714565643372</v>
      </c>
      <c r="N254">
        <v>50</v>
      </c>
      <c r="O254" s="1">
        <v>4.6654847438648881</v>
      </c>
      <c r="P254">
        <v>13</v>
      </c>
      <c r="Q254">
        <v>7</v>
      </c>
      <c r="R254">
        <v>30</v>
      </c>
      <c r="S254" s="1">
        <v>26</v>
      </c>
      <c r="T254" s="1">
        <v>14.000000000000002</v>
      </c>
      <c r="U254" s="1">
        <v>60</v>
      </c>
      <c r="V254">
        <v>12</v>
      </c>
      <c r="W254" s="1">
        <v>1.119716338527573</v>
      </c>
      <c r="X254">
        <v>7</v>
      </c>
      <c r="Y254" s="1">
        <v>0.6531678641410843</v>
      </c>
      <c r="Z254">
        <v>4</v>
      </c>
      <c r="AA254">
        <v>1</v>
      </c>
      <c r="AB254">
        <v>2</v>
      </c>
      <c r="AC254" s="1">
        <v>5.8625305113203998</v>
      </c>
      <c r="AD254" s="1">
        <v>0.54703093322015484</v>
      </c>
      <c r="AE254" s="1">
        <v>14.000000000000002</v>
      </c>
      <c r="AF254" s="1">
        <v>11.7250610226408</v>
      </c>
      <c r="AG254">
        <v>12.84</v>
      </c>
      <c r="AH254">
        <v>13.56</v>
      </c>
      <c r="AI254">
        <v>48.27</v>
      </c>
      <c r="AJ254">
        <v>48.44</v>
      </c>
      <c r="AK254" t="e">
        <f>VLOOKUP(A254,'NHL Affiliations (from scraper)'!B:C,2,FALSE)</f>
        <v>#N/A</v>
      </c>
      <c r="AL254">
        <f>IF(ISNUMBER(MATCH(A254,'Age Fix'!A:A,0))=FALSE,F254,VLOOKUP(A254,'Age Fix'!A:C,3,FALSE))</f>
        <v>18</v>
      </c>
    </row>
    <row r="255" spans="1:38" x14ac:dyDescent="0.2">
      <c r="A255" t="s">
        <v>352</v>
      </c>
      <c r="B255" t="s">
        <v>1748</v>
      </c>
      <c r="C255" t="s">
        <v>102</v>
      </c>
      <c r="D255" t="s">
        <v>102</v>
      </c>
      <c r="E255" t="s">
        <v>56</v>
      </c>
      <c r="F255" s="2">
        <v>19</v>
      </c>
      <c r="G255">
        <v>67</v>
      </c>
      <c r="H255" s="1">
        <v>15.91</v>
      </c>
      <c r="I255" s="1">
        <v>1065.73</v>
      </c>
      <c r="J255">
        <v>50</v>
      </c>
      <c r="K255">
        <v>75</v>
      </c>
      <c r="L255" s="1">
        <v>2.8149718971972262</v>
      </c>
      <c r="M255" s="1">
        <v>4.2224578457958399</v>
      </c>
      <c r="N255">
        <v>63</v>
      </c>
      <c r="O255" s="1">
        <v>3.546864590468505</v>
      </c>
      <c r="P255">
        <v>2</v>
      </c>
      <c r="Q255">
        <v>3</v>
      </c>
      <c r="R255">
        <v>58</v>
      </c>
      <c r="S255" s="1">
        <v>3.1746031746031744</v>
      </c>
      <c r="T255" s="1">
        <v>4.7619047619047619</v>
      </c>
      <c r="U255" s="1">
        <v>92.063492063492063</v>
      </c>
      <c r="V255">
        <v>6</v>
      </c>
      <c r="W255" s="1">
        <v>0.33779662766366714</v>
      </c>
      <c r="X255">
        <v>4</v>
      </c>
      <c r="Y255" s="1">
        <v>0.22519775177577811</v>
      </c>
      <c r="Z255">
        <v>0</v>
      </c>
      <c r="AA255">
        <v>0</v>
      </c>
      <c r="AB255">
        <v>4</v>
      </c>
      <c r="AC255" s="1">
        <v>4.6452806581341761</v>
      </c>
      <c r="AD255" s="1">
        <v>0.26152669014483088</v>
      </c>
      <c r="AE255" s="1">
        <v>6.3492063492063489</v>
      </c>
      <c r="AF255" s="1">
        <v>7.3734613621177409</v>
      </c>
      <c r="AG255">
        <v>13.6</v>
      </c>
      <c r="AH255">
        <v>13.76</v>
      </c>
      <c r="AI255">
        <v>45.4</v>
      </c>
      <c r="AJ255">
        <v>49.84</v>
      </c>
      <c r="AK255" t="e">
        <f>VLOOKUP(A255,'NHL Affiliations (from scraper)'!B:C,2,FALSE)</f>
        <v>#N/A</v>
      </c>
      <c r="AL255">
        <f>IF(ISNUMBER(MATCH(A255,'Age Fix'!A:A,0))=FALSE,F255,VLOOKUP(A255,'Age Fix'!A:C,3,FALSE))</f>
        <v>19</v>
      </c>
    </row>
    <row r="256" spans="1:38" x14ac:dyDescent="0.2">
      <c r="A256" t="s">
        <v>414</v>
      </c>
      <c r="B256" t="s">
        <v>1748</v>
      </c>
      <c r="C256" t="s">
        <v>49</v>
      </c>
      <c r="D256" t="s">
        <v>1745</v>
      </c>
      <c r="E256" t="s">
        <v>85</v>
      </c>
      <c r="F256" s="2">
        <v>20</v>
      </c>
      <c r="G256">
        <v>13</v>
      </c>
      <c r="H256" s="1">
        <v>9.33</v>
      </c>
      <c r="I256" s="1">
        <v>121.24</v>
      </c>
      <c r="J256">
        <v>5</v>
      </c>
      <c r="K256">
        <v>5</v>
      </c>
      <c r="L256" s="1">
        <v>2.4744308808973936</v>
      </c>
      <c r="M256" s="1">
        <v>2.4744308808973936</v>
      </c>
      <c r="N256">
        <v>7</v>
      </c>
      <c r="O256" s="1">
        <v>3.4642032332563515</v>
      </c>
      <c r="P256">
        <v>2</v>
      </c>
      <c r="Q256">
        <v>1</v>
      </c>
      <c r="R256">
        <v>4</v>
      </c>
      <c r="S256" s="1">
        <v>28.571428571428569</v>
      </c>
      <c r="T256" s="1">
        <v>14.285714285714285</v>
      </c>
      <c r="U256" s="1">
        <v>57.142857142857139</v>
      </c>
      <c r="V256">
        <v>3</v>
      </c>
      <c r="W256" s="1">
        <v>1.4846585285384362</v>
      </c>
      <c r="X256">
        <v>1</v>
      </c>
      <c r="Y256" s="1">
        <v>0.49488617617947878</v>
      </c>
      <c r="Z256">
        <v>0</v>
      </c>
      <c r="AA256">
        <v>1</v>
      </c>
      <c r="AB256">
        <v>0</v>
      </c>
      <c r="AC256" s="1">
        <v>0.84983233314538631</v>
      </c>
      <c r="AD256" s="1">
        <v>0.42057027374400513</v>
      </c>
      <c r="AE256" s="1">
        <v>14.285714285714285</v>
      </c>
      <c r="AF256" s="1">
        <v>12.140461902076947</v>
      </c>
      <c r="AG256">
        <v>12.58</v>
      </c>
      <c r="AH256">
        <v>13.48</v>
      </c>
      <c r="AI256">
        <v>48.46</v>
      </c>
      <c r="AJ256">
        <v>45.72</v>
      </c>
      <c r="AK256" t="e">
        <f>VLOOKUP(A256,'NHL Affiliations (from scraper)'!B:C,2,FALSE)</f>
        <v>#N/A</v>
      </c>
      <c r="AL256">
        <f>IF(ISNUMBER(MATCH(A256,'Age Fix'!A:A,0))=FALSE,F256,VLOOKUP(A256,'Age Fix'!A:C,3,FALSE))</f>
        <v>20</v>
      </c>
    </row>
    <row r="257" spans="1:38" x14ac:dyDescent="0.2">
      <c r="A257" t="s">
        <v>70</v>
      </c>
      <c r="B257" t="s">
        <v>1748</v>
      </c>
      <c r="C257" t="s">
        <v>46</v>
      </c>
      <c r="D257" t="s">
        <v>1745</v>
      </c>
      <c r="E257" t="s">
        <v>71</v>
      </c>
      <c r="F257" s="2">
        <v>20</v>
      </c>
      <c r="G257">
        <v>68</v>
      </c>
      <c r="H257" s="1">
        <v>17.670000000000002</v>
      </c>
      <c r="I257" s="1">
        <v>1201.8800000000001</v>
      </c>
      <c r="J257">
        <v>68</v>
      </c>
      <c r="K257">
        <v>62</v>
      </c>
      <c r="L257" s="1">
        <v>3.3946816653908876</v>
      </c>
      <c r="M257" s="1">
        <v>3.0951509302093387</v>
      </c>
      <c r="N257">
        <v>188</v>
      </c>
      <c r="O257" s="1">
        <v>9.385296369021864</v>
      </c>
      <c r="P257">
        <v>41</v>
      </c>
      <c r="Q257">
        <v>29</v>
      </c>
      <c r="R257">
        <v>118</v>
      </c>
      <c r="S257" s="1">
        <v>21.808510638297875</v>
      </c>
      <c r="T257" s="1">
        <v>15.425531914893616</v>
      </c>
      <c r="U257" s="1">
        <v>62.765957446808507</v>
      </c>
      <c r="V257">
        <v>44</v>
      </c>
      <c r="W257" s="1">
        <v>2.1965587246646918</v>
      </c>
      <c r="X257">
        <v>22</v>
      </c>
      <c r="Y257" s="1">
        <v>1.0982793623323459</v>
      </c>
      <c r="Z257">
        <v>12</v>
      </c>
      <c r="AA257">
        <v>2</v>
      </c>
      <c r="AB257">
        <v>8</v>
      </c>
      <c r="AC257" s="1">
        <v>21.12255760074121</v>
      </c>
      <c r="AD257" s="1">
        <v>1.0544758678441046</v>
      </c>
      <c r="AE257" s="1">
        <v>11.702127659574469</v>
      </c>
      <c r="AF257" s="1">
        <v>11.235402979117664</v>
      </c>
      <c r="AG257">
        <v>15.24</v>
      </c>
      <c r="AH257">
        <v>14.25</v>
      </c>
      <c r="AI257">
        <v>50.39</v>
      </c>
      <c r="AJ257">
        <v>51.02</v>
      </c>
      <c r="AK257">
        <f>VLOOKUP(A257,'NHL Affiliations (from scraper)'!B:C,2,FALSE)</f>
        <v>2018</v>
      </c>
      <c r="AL257">
        <f>IF(ISNUMBER(MATCH(A257,'Age Fix'!A:A,0))=FALSE,F257,VLOOKUP(A257,'Age Fix'!A:C,3,FALSE))</f>
        <v>20</v>
      </c>
    </row>
    <row r="258" spans="1:38" x14ac:dyDescent="0.2">
      <c r="A258" t="s">
        <v>330</v>
      </c>
      <c r="B258" t="s">
        <v>1748</v>
      </c>
      <c r="C258" t="s">
        <v>102</v>
      </c>
      <c r="D258" t="s">
        <v>102</v>
      </c>
      <c r="E258" t="s">
        <v>90</v>
      </c>
      <c r="F258" s="2">
        <v>21</v>
      </c>
      <c r="G258">
        <v>59</v>
      </c>
      <c r="H258" s="1">
        <v>14.87</v>
      </c>
      <c r="I258" s="1">
        <v>877.3</v>
      </c>
      <c r="J258">
        <v>55</v>
      </c>
      <c r="K258">
        <v>34</v>
      </c>
      <c r="L258" s="1">
        <v>3.761541091986778</v>
      </c>
      <c r="M258" s="1">
        <v>2.3253163114100079</v>
      </c>
      <c r="N258">
        <v>85</v>
      </c>
      <c r="O258" s="1">
        <v>5.8132907785250199</v>
      </c>
      <c r="P258">
        <v>4</v>
      </c>
      <c r="Q258">
        <v>1</v>
      </c>
      <c r="R258">
        <v>80</v>
      </c>
      <c r="S258" s="1">
        <v>4.7058823529411766</v>
      </c>
      <c r="T258" s="1">
        <v>1.1764705882352942</v>
      </c>
      <c r="U258" s="1">
        <v>94.117647058823522</v>
      </c>
      <c r="V258">
        <v>8</v>
      </c>
      <c r="W258" s="1">
        <v>0.54713324974353128</v>
      </c>
      <c r="X258">
        <v>6</v>
      </c>
      <c r="Y258" s="1">
        <v>0.41034993730764852</v>
      </c>
      <c r="Z258">
        <v>2</v>
      </c>
      <c r="AA258">
        <v>0</v>
      </c>
      <c r="AB258">
        <v>4</v>
      </c>
      <c r="AC258" s="1">
        <v>6.1613017460920627</v>
      </c>
      <c r="AD258" s="1">
        <v>0.42138163087373054</v>
      </c>
      <c r="AE258" s="1">
        <v>7.0588235294117645</v>
      </c>
      <c r="AF258" s="1">
        <v>7.2485902895200738</v>
      </c>
      <c r="AG258">
        <v>14.24</v>
      </c>
      <c r="AH258">
        <v>13.93</v>
      </c>
      <c r="AI258">
        <v>57.22</v>
      </c>
      <c r="AJ258">
        <v>48.81</v>
      </c>
      <c r="AK258" t="e">
        <f>VLOOKUP(A258,'NHL Affiliations (from scraper)'!B:C,2,FALSE)</f>
        <v>#N/A</v>
      </c>
      <c r="AL258">
        <f>IF(ISNUMBER(MATCH(A258,'Age Fix'!A:A,0))=FALSE,F258,VLOOKUP(A258,'Age Fix'!A:C,3,FALSE))</f>
        <v>21</v>
      </c>
    </row>
    <row r="259" spans="1:38" x14ac:dyDescent="0.2">
      <c r="A259" t="s">
        <v>396</v>
      </c>
      <c r="B259" t="s">
        <v>1748</v>
      </c>
      <c r="C259" t="s">
        <v>102</v>
      </c>
      <c r="D259" t="s">
        <v>102</v>
      </c>
      <c r="E259" t="s">
        <v>85</v>
      </c>
      <c r="F259" s="2">
        <v>17</v>
      </c>
      <c r="G259">
        <v>66</v>
      </c>
      <c r="H259" s="1">
        <v>15.26</v>
      </c>
      <c r="I259" s="1">
        <v>1007.38</v>
      </c>
      <c r="J259">
        <v>52</v>
      </c>
      <c r="K259">
        <v>58</v>
      </c>
      <c r="L259" s="1">
        <v>3.0971430840397862</v>
      </c>
      <c r="M259" s="1">
        <v>3.4545057475828385</v>
      </c>
      <c r="N259">
        <v>61</v>
      </c>
      <c r="O259" s="1">
        <v>3.6331870793543648</v>
      </c>
      <c r="P259">
        <v>3</v>
      </c>
      <c r="Q259">
        <v>1</v>
      </c>
      <c r="R259">
        <v>57</v>
      </c>
      <c r="S259" s="1">
        <v>4.918032786885246</v>
      </c>
      <c r="T259" s="1">
        <v>1.639344262295082</v>
      </c>
      <c r="U259" s="1">
        <v>93.442622950819683</v>
      </c>
      <c r="V259">
        <v>6</v>
      </c>
      <c r="W259" s="1">
        <v>0.35736266354305229</v>
      </c>
      <c r="X259">
        <v>0</v>
      </c>
      <c r="Y259" s="1">
        <v>0</v>
      </c>
      <c r="Z259">
        <v>0</v>
      </c>
      <c r="AA259">
        <v>0</v>
      </c>
      <c r="AB259">
        <v>0</v>
      </c>
      <c r="AC259" s="1">
        <v>4.4691066217847375</v>
      </c>
      <c r="AD259" s="1">
        <v>0.266181974336481</v>
      </c>
      <c r="AE259" s="1">
        <v>0</v>
      </c>
      <c r="AF259" s="1">
        <v>7.3264042980077662</v>
      </c>
      <c r="AG259">
        <v>12.89</v>
      </c>
      <c r="AH259">
        <v>14.22</v>
      </c>
      <c r="AI259">
        <v>51.81</v>
      </c>
      <c r="AJ259">
        <v>48.87</v>
      </c>
      <c r="AK259">
        <f>VLOOKUP(A259,'NHL Affiliations (from scraper)'!B:C,2,FALSE)</f>
        <v>2018</v>
      </c>
      <c r="AL259">
        <f>IF(ISNUMBER(MATCH(A259,'Age Fix'!A:A,0))=FALSE,F259,VLOOKUP(A259,'Age Fix'!A:C,3,FALSE))</f>
        <v>17</v>
      </c>
    </row>
    <row r="260" spans="1:38" x14ac:dyDescent="0.2">
      <c r="A260" t="s">
        <v>211</v>
      </c>
      <c r="B260" t="s">
        <v>1748</v>
      </c>
      <c r="C260" t="s">
        <v>102</v>
      </c>
      <c r="D260" t="s">
        <v>102</v>
      </c>
      <c r="E260" t="s">
        <v>52</v>
      </c>
      <c r="F260" s="2">
        <v>19</v>
      </c>
      <c r="G260">
        <v>62</v>
      </c>
      <c r="H260" s="1">
        <v>16.09</v>
      </c>
      <c r="I260" s="1">
        <v>997.8</v>
      </c>
      <c r="J260">
        <v>70</v>
      </c>
      <c r="K260">
        <v>53</v>
      </c>
      <c r="L260" s="1">
        <v>4.2092603728202045</v>
      </c>
      <c r="M260" s="1">
        <v>3.1870114251352977</v>
      </c>
      <c r="N260">
        <v>112</v>
      </c>
      <c r="O260" s="1">
        <v>6.7348165965123279</v>
      </c>
      <c r="P260">
        <v>5</v>
      </c>
      <c r="Q260">
        <v>3</v>
      </c>
      <c r="R260">
        <v>104</v>
      </c>
      <c r="S260" s="1">
        <v>4.4642857142857144</v>
      </c>
      <c r="T260" s="1">
        <v>2.6785714285714284</v>
      </c>
      <c r="U260" s="1">
        <v>92.857142857142861</v>
      </c>
      <c r="V260">
        <v>13</v>
      </c>
      <c r="W260" s="1">
        <v>0.78171978352375227</v>
      </c>
      <c r="X260">
        <v>5</v>
      </c>
      <c r="Y260" s="1">
        <v>0.30066145520144316</v>
      </c>
      <c r="Z260">
        <v>1</v>
      </c>
      <c r="AA260">
        <v>0</v>
      </c>
      <c r="AB260">
        <v>4</v>
      </c>
      <c r="AC260" s="1">
        <v>8.2444386717349332</v>
      </c>
      <c r="AD260" s="1">
        <v>0.49575698567257565</v>
      </c>
      <c r="AE260" s="1">
        <v>4.4642857142857144</v>
      </c>
      <c r="AF260" s="1">
        <v>7.3611059569061901</v>
      </c>
      <c r="AG260">
        <v>13.29</v>
      </c>
      <c r="AH260">
        <v>14.23</v>
      </c>
      <c r="AI260">
        <v>58.17</v>
      </c>
      <c r="AJ260">
        <v>49.8</v>
      </c>
      <c r="AK260" t="e">
        <f>VLOOKUP(A260,'NHL Affiliations (from scraper)'!B:C,2,FALSE)</f>
        <v>#N/A</v>
      </c>
      <c r="AL260">
        <f>IF(ISNUMBER(MATCH(A260,'Age Fix'!A:A,0))=FALSE,F260,VLOOKUP(A260,'Age Fix'!A:C,3,FALSE))</f>
        <v>19</v>
      </c>
    </row>
    <row r="261" spans="1:38" x14ac:dyDescent="0.2">
      <c r="A261" t="s">
        <v>527</v>
      </c>
      <c r="B261" t="s">
        <v>1748</v>
      </c>
      <c r="C261" t="s">
        <v>49</v>
      </c>
      <c r="D261" t="s">
        <v>1745</v>
      </c>
      <c r="E261" t="s">
        <v>58</v>
      </c>
      <c r="F261" s="2">
        <v>18</v>
      </c>
      <c r="G261">
        <v>25</v>
      </c>
      <c r="H261" s="1">
        <v>8.1199999999999992</v>
      </c>
      <c r="I261" s="1">
        <v>202.94</v>
      </c>
      <c r="J261">
        <v>7</v>
      </c>
      <c r="K261">
        <v>4</v>
      </c>
      <c r="L261" s="1">
        <v>2.0695772149403764</v>
      </c>
      <c r="M261" s="1">
        <v>1.1826155513945009</v>
      </c>
      <c r="N261">
        <v>16</v>
      </c>
      <c r="O261" s="1">
        <v>4.7304622055780037</v>
      </c>
      <c r="P261">
        <v>2</v>
      </c>
      <c r="Q261">
        <v>5</v>
      </c>
      <c r="R261">
        <v>9</v>
      </c>
      <c r="S261" s="1">
        <v>12.5</v>
      </c>
      <c r="T261" s="1">
        <v>31.25</v>
      </c>
      <c r="U261" s="1">
        <v>56.25</v>
      </c>
      <c r="V261">
        <v>4</v>
      </c>
      <c r="W261" s="1">
        <v>1.1826155513945009</v>
      </c>
      <c r="X261">
        <v>3</v>
      </c>
      <c r="Y261" s="1">
        <v>0.88696166354587558</v>
      </c>
      <c r="Z261">
        <v>0</v>
      </c>
      <c r="AA261">
        <v>2</v>
      </c>
      <c r="AB261">
        <v>1</v>
      </c>
      <c r="AC261" s="1">
        <v>1.8244238522496772</v>
      </c>
      <c r="AD261" s="1">
        <v>0.5393980050013828</v>
      </c>
      <c r="AE261" s="1">
        <v>18.75</v>
      </c>
      <c r="AF261" s="1">
        <v>11.402649076560483</v>
      </c>
      <c r="AG261">
        <v>15</v>
      </c>
      <c r="AH261">
        <v>13.12</v>
      </c>
      <c r="AI261">
        <v>51.45</v>
      </c>
      <c r="AJ261">
        <v>49.76</v>
      </c>
      <c r="AK261" t="e">
        <f>VLOOKUP(A261,'NHL Affiliations (from scraper)'!B:C,2,FALSE)</f>
        <v>#N/A</v>
      </c>
      <c r="AL261">
        <f>IF(ISNUMBER(MATCH(A261,'Age Fix'!A:A,0))=FALSE,F261,VLOOKUP(A261,'Age Fix'!A:C,3,FALSE))</f>
        <v>18</v>
      </c>
    </row>
    <row r="262" spans="1:38" x14ac:dyDescent="0.2">
      <c r="A262" t="s">
        <v>321</v>
      </c>
      <c r="B262" t="s">
        <v>1748</v>
      </c>
      <c r="C262" t="s">
        <v>102</v>
      </c>
      <c r="D262" t="s">
        <v>102</v>
      </c>
      <c r="E262" t="s">
        <v>1746</v>
      </c>
      <c r="F262" s="2">
        <v>18</v>
      </c>
      <c r="G262">
        <v>61</v>
      </c>
      <c r="H262" s="1">
        <v>13.42</v>
      </c>
      <c r="I262" s="1">
        <v>818.47</v>
      </c>
      <c r="J262">
        <v>52</v>
      </c>
      <c r="K262">
        <v>33</v>
      </c>
      <c r="L262" s="1">
        <v>3.8119906655100371</v>
      </c>
      <c r="M262" s="1">
        <v>2.419147922342908</v>
      </c>
      <c r="N262">
        <v>87</v>
      </c>
      <c r="O262" s="1">
        <v>6.3777536134494852</v>
      </c>
      <c r="P262">
        <v>3</v>
      </c>
      <c r="Q262">
        <v>2</v>
      </c>
      <c r="R262">
        <v>82</v>
      </c>
      <c r="S262" s="1">
        <v>3.4482758620689653</v>
      </c>
      <c r="T262" s="1">
        <v>2.2988505747126435</v>
      </c>
      <c r="U262" s="1">
        <v>94.252873563218387</v>
      </c>
      <c r="V262">
        <v>10</v>
      </c>
      <c r="W262" s="1">
        <v>0.73307512798269947</v>
      </c>
      <c r="X262">
        <v>3</v>
      </c>
      <c r="Y262" s="1">
        <v>0.21992253839480982</v>
      </c>
      <c r="Z262">
        <v>0</v>
      </c>
      <c r="AA262">
        <v>0</v>
      </c>
      <c r="AB262">
        <v>3</v>
      </c>
      <c r="AC262" s="1">
        <v>6.2383588399903314</v>
      </c>
      <c r="AD262" s="1">
        <v>0.45731857050279168</v>
      </c>
      <c r="AE262" s="1">
        <v>3.4482758620689653</v>
      </c>
      <c r="AF262" s="1">
        <v>7.1705274022877381</v>
      </c>
      <c r="AG262">
        <v>13.82</v>
      </c>
      <c r="AH262">
        <v>13.82</v>
      </c>
      <c r="AI262">
        <v>56.37</v>
      </c>
      <c r="AJ262">
        <v>47.56</v>
      </c>
      <c r="AK262" t="e">
        <f>VLOOKUP(A262,'NHL Affiliations (from scraper)'!B:C,2,FALSE)</f>
        <v>#N/A</v>
      </c>
      <c r="AL262">
        <f>IF(ISNUMBER(MATCH(A262,'Age Fix'!A:A,0))=FALSE,F262,VLOOKUP(A262,'Age Fix'!A:C,3,FALSE))</f>
        <v>18</v>
      </c>
    </row>
    <row r="263" spans="1:38" x14ac:dyDescent="0.2">
      <c r="A263" t="s">
        <v>295</v>
      </c>
      <c r="B263" t="s">
        <v>1748</v>
      </c>
      <c r="C263" t="s">
        <v>102</v>
      </c>
      <c r="D263" t="s">
        <v>102</v>
      </c>
      <c r="E263" t="s">
        <v>65</v>
      </c>
      <c r="F263" s="2">
        <v>20</v>
      </c>
      <c r="G263">
        <v>64</v>
      </c>
      <c r="H263" s="1">
        <v>15.42</v>
      </c>
      <c r="I263" s="1">
        <v>987.04</v>
      </c>
      <c r="J263">
        <v>46</v>
      </c>
      <c r="K263">
        <v>53</v>
      </c>
      <c r="L263" s="1">
        <v>2.7962392608202302</v>
      </c>
      <c r="M263" s="1">
        <v>3.2217539309450482</v>
      </c>
      <c r="N263">
        <v>90</v>
      </c>
      <c r="O263" s="1">
        <v>5.4709029016047985</v>
      </c>
      <c r="P263">
        <v>0</v>
      </c>
      <c r="Q263">
        <v>0</v>
      </c>
      <c r="R263">
        <v>90</v>
      </c>
      <c r="S263" s="1">
        <v>0</v>
      </c>
      <c r="T263" s="1">
        <v>0</v>
      </c>
      <c r="U263" s="1">
        <v>100</v>
      </c>
      <c r="V263">
        <v>6</v>
      </c>
      <c r="W263" s="1">
        <v>0.36472686010698657</v>
      </c>
      <c r="X263">
        <v>2</v>
      </c>
      <c r="Y263" s="1">
        <v>0.12157562003566218</v>
      </c>
      <c r="Z263">
        <v>0</v>
      </c>
      <c r="AA263">
        <v>0</v>
      </c>
      <c r="AB263">
        <v>2</v>
      </c>
      <c r="AC263" s="1">
        <v>5.7812374929960786</v>
      </c>
      <c r="AD263" s="1">
        <v>0.35142876639220771</v>
      </c>
      <c r="AE263" s="1">
        <v>2.2222222222222223</v>
      </c>
      <c r="AF263" s="1">
        <v>6.423597214440087</v>
      </c>
      <c r="AG263">
        <v>12.92</v>
      </c>
      <c r="AH263">
        <v>14.13</v>
      </c>
      <c r="AI263">
        <v>45.33</v>
      </c>
      <c r="AJ263">
        <v>51.94</v>
      </c>
      <c r="AK263" t="str">
        <f>VLOOKUP(A263,'NHL Affiliations (from scraper)'!B:C,2,FALSE)</f>
        <v>Toronto Maple Leafs</v>
      </c>
      <c r="AL263">
        <f>IF(ISNUMBER(MATCH(A263,'Age Fix'!A:A,0))=FALSE,F263,VLOOKUP(A263,'Age Fix'!A:C,3,FALSE))</f>
        <v>20</v>
      </c>
    </row>
    <row r="264" spans="1:38" x14ac:dyDescent="0.2">
      <c r="A264" t="s">
        <v>260</v>
      </c>
      <c r="B264" t="s">
        <v>1748</v>
      </c>
      <c r="C264" t="s">
        <v>41</v>
      </c>
      <c r="D264" t="s">
        <v>1745</v>
      </c>
      <c r="E264" t="s">
        <v>75</v>
      </c>
      <c r="F264" s="2">
        <v>16</v>
      </c>
      <c r="G264">
        <v>61</v>
      </c>
      <c r="H264" s="1">
        <v>9.8699999999999992</v>
      </c>
      <c r="I264" s="1">
        <v>602.19000000000005</v>
      </c>
      <c r="J264">
        <v>24</v>
      </c>
      <c r="K264">
        <v>26</v>
      </c>
      <c r="L264" s="1">
        <v>2.3912718577193242</v>
      </c>
      <c r="M264" s="1">
        <v>2.5905445125292679</v>
      </c>
      <c r="N264">
        <v>72</v>
      </c>
      <c r="O264" s="1">
        <v>7.1738155731579729</v>
      </c>
      <c r="P264">
        <v>14</v>
      </c>
      <c r="Q264">
        <v>13</v>
      </c>
      <c r="R264">
        <v>45</v>
      </c>
      <c r="S264" s="1">
        <v>19.444444444444446</v>
      </c>
      <c r="T264" s="1">
        <v>18.055555555555554</v>
      </c>
      <c r="U264" s="1">
        <v>62.5</v>
      </c>
      <c r="V264">
        <v>10</v>
      </c>
      <c r="W264" s="1">
        <v>0.99636327404971836</v>
      </c>
      <c r="X264">
        <v>5</v>
      </c>
      <c r="Y264" s="1">
        <v>0.49818163702485918</v>
      </c>
      <c r="Z264">
        <v>1</v>
      </c>
      <c r="AA264">
        <v>1</v>
      </c>
      <c r="AB264">
        <v>3</v>
      </c>
      <c r="AC264" s="1">
        <v>8.0209553460459482</v>
      </c>
      <c r="AD264" s="1">
        <v>0.79917853295929331</v>
      </c>
      <c r="AE264" s="1">
        <v>6.9444444444444446</v>
      </c>
      <c r="AF264" s="1">
        <v>11.140215758397149</v>
      </c>
      <c r="AG264">
        <v>14.35</v>
      </c>
      <c r="AH264">
        <v>13.84</v>
      </c>
      <c r="AI264">
        <v>47.12</v>
      </c>
      <c r="AJ264">
        <v>49.74</v>
      </c>
      <c r="AK264" t="e">
        <f>VLOOKUP(A264,'NHL Affiliations (from scraper)'!B:C,2,FALSE)</f>
        <v>#N/A</v>
      </c>
      <c r="AL264">
        <f>IF(ISNUMBER(MATCH(A264,'Age Fix'!A:A,0))=FALSE,F264,VLOOKUP(A264,'Age Fix'!A:C,3,FALSE))</f>
        <v>16</v>
      </c>
    </row>
    <row r="265" spans="1:38" x14ac:dyDescent="0.2">
      <c r="A265" t="s">
        <v>370</v>
      </c>
      <c r="B265" t="s">
        <v>1748</v>
      </c>
      <c r="C265" t="s">
        <v>41</v>
      </c>
      <c r="D265" t="s">
        <v>1745</v>
      </c>
      <c r="E265" t="s">
        <v>119</v>
      </c>
      <c r="F265" s="2">
        <v>17</v>
      </c>
      <c r="G265">
        <v>61</v>
      </c>
      <c r="H265" s="1">
        <v>8.82</v>
      </c>
      <c r="I265" s="1">
        <v>538.14</v>
      </c>
      <c r="J265">
        <v>20</v>
      </c>
      <c r="K265">
        <v>16</v>
      </c>
      <c r="L265" s="1">
        <v>2.2299029992195343</v>
      </c>
      <c r="M265" s="1">
        <v>1.7839223993756272</v>
      </c>
      <c r="N265">
        <v>28</v>
      </c>
      <c r="O265" s="1">
        <v>3.1218641989073479</v>
      </c>
      <c r="P265">
        <v>11</v>
      </c>
      <c r="Q265">
        <v>4</v>
      </c>
      <c r="R265">
        <v>13</v>
      </c>
      <c r="S265" s="1">
        <v>39.285714285714285</v>
      </c>
      <c r="T265" s="1">
        <v>14.285714285714285</v>
      </c>
      <c r="U265" s="1">
        <v>46.428571428571431</v>
      </c>
      <c r="V265">
        <v>7</v>
      </c>
      <c r="W265" s="1">
        <v>0.78046604972683697</v>
      </c>
      <c r="X265">
        <v>4</v>
      </c>
      <c r="Y265" s="1">
        <v>0.44598059984390681</v>
      </c>
      <c r="Z265">
        <v>3</v>
      </c>
      <c r="AA265">
        <v>0</v>
      </c>
      <c r="AB265">
        <v>1</v>
      </c>
      <c r="AC265" s="1">
        <v>3.8509247111066598</v>
      </c>
      <c r="AD265" s="1">
        <v>0.42935942815326789</v>
      </c>
      <c r="AE265" s="1">
        <v>14.285714285714285</v>
      </c>
      <c r="AF265" s="1">
        <v>13.75330253966664</v>
      </c>
      <c r="AG265">
        <v>13.71</v>
      </c>
      <c r="AH265">
        <v>13.76</v>
      </c>
      <c r="AI265">
        <v>43.78</v>
      </c>
      <c r="AJ265">
        <v>50.57</v>
      </c>
      <c r="AK265" t="e">
        <f>VLOOKUP(A265,'NHL Affiliations (from scraper)'!B:C,2,FALSE)</f>
        <v>#N/A</v>
      </c>
      <c r="AL265">
        <f>IF(ISNUMBER(MATCH(A265,'Age Fix'!A:A,0))=FALSE,F265,VLOOKUP(A265,'Age Fix'!A:C,3,FALSE))</f>
        <v>17</v>
      </c>
    </row>
    <row r="266" spans="1:38" x14ac:dyDescent="0.2">
      <c r="A266" t="s">
        <v>173</v>
      </c>
      <c r="B266" t="s">
        <v>1748</v>
      </c>
      <c r="C266" t="s">
        <v>49</v>
      </c>
      <c r="D266" t="s">
        <v>1745</v>
      </c>
      <c r="E266" t="s">
        <v>42</v>
      </c>
      <c r="F266" s="2">
        <v>20</v>
      </c>
      <c r="G266">
        <v>61</v>
      </c>
      <c r="H266" s="1">
        <v>12.93</v>
      </c>
      <c r="I266" s="1">
        <v>788.7</v>
      </c>
      <c r="J266">
        <v>50</v>
      </c>
      <c r="K266">
        <v>26</v>
      </c>
      <c r="L266" s="1">
        <v>3.8037276531000379</v>
      </c>
      <c r="M266" s="1">
        <v>1.9779383796120198</v>
      </c>
      <c r="N266">
        <v>102</v>
      </c>
      <c r="O266" s="1">
        <v>7.7596044123240766</v>
      </c>
      <c r="P266">
        <v>18</v>
      </c>
      <c r="Q266">
        <v>13</v>
      </c>
      <c r="R266">
        <v>71</v>
      </c>
      <c r="S266" s="1">
        <v>17.647058823529413</v>
      </c>
      <c r="T266" s="1">
        <v>12.745098039215685</v>
      </c>
      <c r="U266" s="1">
        <v>69.607843137254903</v>
      </c>
      <c r="V266">
        <v>23</v>
      </c>
      <c r="W266" s="1">
        <v>1.7497147204260175</v>
      </c>
      <c r="X266">
        <v>11</v>
      </c>
      <c r="Y266" s="1">
        <v>0.83682008368200833</v>
      </c>
      <c r="Z266">
        <v>4</v>
      </c>
      <c r="AA266">
        <v>4</v>
      </c>
      <c r="AB266">
        <v>3</v>
      </c>
      <c r="AC266" s="1">
        <v>10.550161681744793</v>
      </c>
      <c r="AD266" s="1">
        <v>0.80259883467058146</v>
      </c>
      <c r="AE266" s="1">
        <v>10.784313725490197</v>
      </c>
      <c r="AF266" s="1">
        <v>10.343295766416464</v>
      </c>
      <c r="AG266">
        <v>13.94</v>
      </c>
      <c r="AH266">
        <v>13.96</v>
      </c>
      <c r="AI266">
        <v>63.62</v>
      </c>
      <c r="AJ266">
        <v>47.36</v>
      </c>
      <c r="AK266" t="e">
        <f>VLOOKUP(A266,'NHL Affiliations (from scraper)'!B:C,2,FALSE)</f>
        <v>#N/A</v>
      </c>
      <c r="AL266">
        <f>IF(ISNUMBER(MATCH(A266,'Age Fix'!A:A,0))=FALSE,F266,VLOOKUP(A266,'Age Fix'!A:C,3,FALSE))</f>
        <v>20</v>
      </c>
    </row>
    <row r="267" spans="1:38" x14ac:dyDescent="0.2">
      <c r="A267" t="s">
        <v>351</v>
      </c>
      <c r="B267" t="s">
        <v>1748</v>
      </c>
      <c r="C267" t="s">
        <v>102</v>
      </c>
      <c r="D267" t="s">
        <v>102</v>
      </c>
      <c r="E267" t="s">
        <v>47</v>
      </c>
      <c r="F267" s="2">
        <v>18</v>
      </c>
      <c r="G267">
        <v>62</v>
      </c>
      <c r="H267" s="1">
        <v>14.32</v>
      </c>
      <c r="I267" s="1">
        <v>887.9</v>
      </c>
      <c r="J267">
        <v>50</v>
      </c>
      <c r="K267">
        <v>60</v>
      </c>
      <c r="L267" s="1">
        <v>3.3787588692420316</v>
      </c>
      <c r="M267" s="1">
        <v>4.0545106430904383</v>
      </c>
      <c r="N267">
        <v>37</v>
      </c>
      <c r="O267" s="1">
        <v>2.5002815632391036</v>
      </c>
      <c r="P267">
        <v>1</v>
      </c>
      <c r="Q267">
        <v>0</v>
      </c>
      <c r="R267">
        <v>36</v>
      </c>
      <c r="S267" s="1">
        <v>2.7027027027027026</v>
      </c>
      <c r="T267" s="1">
        <v>0</v>
      </c>
      <c r="U267" s="1">
        <v>97.297297297297305</v>
      </c>
      <c r="V267">
        <v>4</v>
      </c>
      <c r="W267" s="1">
        <v>0.27030070953936253</v>
      </c>
      <c r="X267">
        <v>0</v>
      </c>
      <c r="Y267" s="1">
        <v>0</v>
      </c>
      <c r="Z267">
        <v>0</v>
      </c>
      <c r="AA267">
        <v>0</v>
      </c>
      <c r="AB267">
        <v>0</v>
      </c>
      <c r="AC267" s="1">
        <v>2.5272627621845372</v>
      </c>
      <c r="AD267" s="1">
        <v>0.17078022945272242</v>
      </c>
      <c r="AE267" s="1">
        <v>0</v>
      </c>
      <c r="AF267" s="1">
        <v>6.8304398977960448</v>
      </c>
      <c r="AG267">
        <v>12.81</v>
      </c>
      <c r="AH267">
        <v>13.9</v>
      </c>
      <c r="AI267">
        <v>55.64</v>
      </c>
      <c r="AJ267">
        <v>50.61</v>
      </c>
      <c r="AK267" t="e">
        <f>VLOOKUP(A267,'NHL Affiliations (from scraper)'!B:C,2,FALSE)</f>
        <v>#N/A</v>
      </c>
      <c r="AL267">
        <f>IF(ISNUMBER(MATCH(A267,'Age Fix'!A:A,0))=FALSE,F267,VLOOKUP(A267,'Age Fix'!A:C,3,FALSE))</f>
        <v>18</v>
      </c>
    </row>
    <row r="268" spans="1:38" x14ac:dyDescent="0.2">
      <c r="A268" t="s">
        <v>204</v>
      </c>
      <c r="B268" t="s">
        <v>1748</v>
      </c>
      <c r="C268" t="s">
        <v>46</v>
      </c>
      <c r="D268" t="s">
        <v>1745</v>
      </c>
      <c r="E268" t="s">
        <v>80</v>
      </c>
      <c r="F268" s="2">
        <v>20</v>
      </c>
      <c r="G268">
        <v>67</v>
      </c>
      <c r="H268" s="1">
        <v>11.7</v>
      </c>
      <c r="I268" s="1">
        <v>783.92</v>
      </c>
      <c r="J268">
        <v>40</v>
      </c>
      <c r="K268">
        <v>35</v>
      </c>
      <c r="L268" s="1">
        <v>3.0615368915195429</v>
      </c>
      <c r="M268" s="1">
        <v>2.6788447800795998</v>
      </c>
      <c r="N268">
        <v>170</v>
      </c>
      <c r="O268" s="1">
        <v>13.011531788958058</v>
      </c>
      <c r="P268">
        <v>18</v>
      </c>
      <c r="Q268">
        <v>29</v>
      </c>
      <c r="R268">
        <v>123</v>
      </c>
      <c r="S268" s="1">
        <v>10.588235294117647</v>
      </c>
      <c r="T268" s="1">
        <v>17.058823529411764</v>
      </c>
      <c r="U268" s="1">
        <v>72.35294117647058</v>
      </c>
      <c r="V268">
        <v>24</v>
      </c>
      <c r="W268" s="1">
        <v>1.8369221349117257</v>
      </c>
      <c r="X268">
        <v>16</v>
      </c>
      <c r="Y268" s="1">
        <v>1.2246147566078172</v>
      </c>
      <c r="Z268">
        <v>4</v>
      </c>
      <c r="AA268">
        <v>3</v>
      </c>
      <c r="AB268">
        <v>9</v>
      </c>
      <c r="AC268" s="1">
        <v>16.504078866782784</v>
      </c>
      <c r="AD268" s="1">
        <v>1.2631961577800885</v>
      </c>
      <c r="AE268" s="1">
        <v>9.4117647058823533</v>
      </c>
      <c r="AF268" s="1">
        <v>9.708281686342815</v>
      </c>
      <c r="AG268">
        <v>13.82</v>
      </c>
      <c r="AH268">
        <v>14.15</v>
      </c>
      <c r="AI268">
        <v>51.15</v>
      </c>
      <c r="AJ268">
        <v>50.15</v>
      </c>
      <c r="AK268" t="e">
        <f>VLOOKUP(A268,'NHL Affiliations (from scraper)'!B:C,2,FALSE)</f>
        <v>#N/A</v>
      </c>
      <c r="AL268">
        <f>IF(ISNUMBER(MATCH(A268,'Age Fix'!A:A,0))=FALSE,F268,VLOOKUP(A268,'Age Fix'!A:C,3,FALSE))</f>
        <v>20</v>
      </c>
    </row>
    <row r="269" spans="1:38" x14ac:dyDescent="0.2">
      <c r="A269" t="s">
        <v>355</v>
      </c>
      <c r="B269" t="s">
        <v>1748</v>
      </c>
      <c r="C269" t="s">
        <v>102</v>
      </c>
      <c r="D269" t="s">
        <v>102</v>
      </c>
      <c r="E269" t="s">
        <v>107</v>
      </c>
      <c r="F269" s="2">
        <v>17</v>
      </c>
      <c r="G269">
        <v>58</v>
      </c>
      <c r="H269" s="1">
        <v>15.19</v>
      </c>
      <c r="I269" s="1">
        <v>880.96</v>
      </c>
      <c r="J269">
        <v>39</v>
      </c>
      <c r="K269">
        <v>65</v>
      </c>
      <c r="L269" s="1">
        <v>2.656193243734108</v>
      </c>
      <c r="M269" s="1">
        <v>4.4269887395568466</v>
      </c>
      <c r="N269">
        <v>45</v>
      </c>
      <c r="O269" s="1">
        <v>3.06483835815474</v>
      </c>
      <c r="P269">
        <v>0</v>
      </c>
      <c r="Q269">
        <v>1</v>
      </c>
      <c r="R269">
        <v>44</v>
      </c>
      <c r="S269" s="1">
        <v>0</v>
      </c>
      <c r="T269" s="1">
        <v>2.2222222222222223</v>
      </c>
      <c r="U269" s="1">
        <v>97.777777777777771</v>
      </c>
      <c r="V269">
        <v>5</v>
      </c>
      <c r="W269" s="1">
        <v>0.34053759535052669</v>
      </c>
      <c r="X269">
        <v>1</v>
      </c>
      <c r="Y269" s="1">
        <v>6.8107519070105343E-2</v>
      </c>
      <c r="Z269">
        <v>0</v>
      </c>
      <c r="AA269">
        <v>0</v>
      </c>
      <c r="AB269">
        <v>1</v>
      </c>
      <c r="AC269" s="1">
        <v>2.9897356889492097</v>
      </c>
      <c r="AD269" s="1">
        <v>0.20362348044968281</v>
      </c>
      <c r="AE269" s="1">
        <v>2.2222222222222223</v>
      </c>
      <c r="AF269" s="1">
        <v>6.6438570865537994</v>
      </c>
      <c r="AG269">
        <v>14.54</v>
      </c>
      <c r="AH269">
        <v>14.33</v>
      </c>
      <c r="AI269">
        <v>48.06</v>
      </c>
      <c r="AJ269">
        <v>53.3</v>
      </c>
      <c r="AK269">
        <f>VLOOKUP(A269,'NHL Affiliations (from scraper)'!B:C,2,FALSE)</f>
        <v>2018</v>
      </c>
      <c r="AL269">
        <f>IF(ISNUMBER(MATCH(A269,'Age Fix'!A:A,0))=FALSE,F269,VLOOKUP(A269,'Age Fix'!A:C,3,FALSE))</f>
        <v>17</v>
      </c>
    </row>
    <row r="270" spans="1:38" x14ac:dyDescent="0.2">
      <c r="A270" t="s">
        <v>125</v>
      </c>
      <c r="B270" t="s">
        <v>1748</v>
      </c>
      <c r="C270" t="s">
        <v>49</v>
      </c>
      <c r="D270" t="s">
        <v>1745</v>
      </c>
      <c r="E270" t="s">
        <v>82</v>
      </c>
      <c r="F270" s="2">
        <v>20</v>
      </c>
      <c r="G270">
        <v>53</v>
      </c>
      <c r="H270" s="1">
        <v>16.079999999999998</v>
      </c>
      <c r="I270" s="1">
        <v>852.02</v>
      </c>
      <c r="J270">
        <v>64</v>
      </c>
      <c r="K270">
        <v>46</v>
      </c>
      <c r="L270" s="1">
        <v>4.5069364568906831</v>
      </c>
      <c r="M270" s="1">
        <v>3.2393605783901789</v>
      </c>
      <c r="N270">
        <v>170</v>
      </c>
      <c r="O270" s="1">
        <v>11.971549963615878</v>
      </c>
      <c r="P270">
        <v>18</v>
      </c>
      <c r="Q270">
        <v>31</v>
      </c>
      <c r="R270">
        <v>121</v>
      </c>
      <c r="S270" s="1">
        <v>10.588235294117647</v>
      </c>
      <c r="T270" s="1">
        <v>18.235294117647058</v>
      </c>
      <c r="U270" s="1">
        <v>71.17647058823529</v>
      </c>
      <c r="V270">
        <v>37</v>
      </c>
      <c r="W270" s="1">
        <v>2.6055726391399263</v>
      </c>
      <c r="X270">
        <v>15</v>
      </c>
      <c r="Y270" s="1">
        <v>1.0563132320837538</v>
      </c>
      <c r="Z270">
        <v>3</v>
      </c>
      <c r="AA270">
        <v>3</v>
      </c>
      <c r="AB270">
        <v>9</v>
      </c>
      <c r="AC270" s="1">
        <v>16.702312751685128</v>
      </c>
      <c r="AD270" s="1">
        <v>1.1761915977337476</v>
      </c>
      <c r="AE270" s="1">
        <v>8.8235294117647065</v>
      </c>
      <c r="AF270" s="1">
        <v>9.8248898539324276</v>
      </c>
      <c r="AG270">
        <v>15.7</v>
      </c>
      <c r="AH270">
        <v>14.65</v>
      </c>
      <c r="AI270">
        <v>55.28</v>
      </c>
      <c r="AJ270">
        <v>49.7</v>
      </c>
      <c r="AK270">
        <f>VLOOKUP(A270,'NHL Affiliations (from scraper)'!B:C,2,FALSE)</f>
        <v>2018</v>
      </c>
      <c r="AL270">
        <f>IF(ISNUMBER(MATCH(A270,'Age Fix'!A:A,0))=FALSE,F270,VLOOKUP(A270,'Age Fix'!A:C,3,FALSE))</f>
        <v>20</v>
      </c>
    </row>
    <row r="271" spans="1:38" x14ac:dyDescent="0.2">
      <c r="A271" t="s">
        <v>366</v>
      </c>
      <c r="B271" t="s">
        <v>1748</v>
      </c>
      <c r="C271" t="s">
        <v>49</v>
      </c>
      <c r="D271" t="s">
        <v>1745</v>
      </c>
      <c r="E271" t="s">
        <v>114</v>
      </c>
      <c r="F271" s="2">
        <v>19</v>
      </c>
      <c r="G271">
        <v>33</v>
      </c>
      <c r="H271" s="1">
        <v>7.82</v>
      </c>
      <c r="I271" s="1">
        <v>258.17</v>
      </c>
      <c r="J271">
        <v>7</v>
      </c>
      <c r="K271">
        <v>6</v>
      </c>
      <c r="L271" s="1">
        <v>1.6268350311810047</v>
      </c>
      <c r="M271" s="1">
        <v>1.3944300267265755</v>
      </c>
      <c r="N271">
        <v>30</v>
      </c>
      <c r="O271" s="1">
        <v>6.9721501336328773</v>
      </c>
      <c r="P271">
        <v>10</v>
      </c>
      <c r="Q271">
        <v>2</v>
      </c>
      <c r="R271">
        <v>18</v>
      </c>
      <c r="S271" s="1">
        <v>33.333333333333329</v>
      </c>
      <c r="T271" s="1">
        <v>6.666666666666667</v>
      </c>
      <c r="U271" s="1">
        <v>60</v>
      </c>
      <c r="V271">
        <v>5</v>
      </c>
      <c r="W271" s="1">
        <v>1.1620250222721462</v>
      </c>
      <c r="X271">
        <v>3</v>
      </c>
      <c r="Y271" s="1">
        <v>0.69721501336328773</v>
      </c>
      <c r="Z271">
        <v>1</v>
      </c>
      <c r="AA271">
        <v>1</v>
      </c>
      <c r="AB271">
        <v>1</v>
      </c>
      <c r="AC271" s="1">
        <v>3.630630977651415</v>
      </c>
      <c r="AD271" s="1">
        <v>0.84377680853346593</v>
      </c>
      <c r="AE271" s="1">
        <v>10</v>
      </c>
      <c r="AF271" s="1">
        <v>12.102103258838049</v>
      </c>
      <c r="AG271">
        <v>14.04</v>
      </c>
      <c r="AH271">
        <v>13.78</v>
      </c>
      <c r="AI271">
        <v>52.34</v>
      </c>
      <c r="AJ271">
        <v>46.93</v>
      </c>
      <c r="AK271" t="e">
        <f>VLOOKUP(A271,'NHL Affiliations (from scraper)'!B:C,2,FALSE)</f>
        <v>#N/A</v>
      </c>
      <c r="AL271">
        <f>IF(ISNUMBER(MATCH(A271,'Age Fix'!A:A,0))=FALSE,F271,VLOOKUP(A271,'Age Fix'!A:C,3,FALSE))</f>
        <v>19</v>
      </c>
    </row>
    <row r="272" spans="1:38" x14ac:dyDescent="0.2">
      <c r="A272" t="s">
        <v>84</v>
      </c>
      <c r="B272" t="s">
        <v>1748</v>
      </c>
      <c r="C272" t="s">
        <v>46</v>
      </c>
      <c r="D272" t="s">
        <v>1745</v>
      </c>
      <c r="E272" t="s">
        <v>85</v>
      </c>
      <c r="F272" s="2">
        <v>18</v>
      </c>
      <c r="G272">
        <v>62</v>
      </c>
      <c r="H272" s="1">
        <v>14.26</v>
      </c>
      <c r="I272" s="1">
        <v>884.11</v>
      </c>
      <c r="J272">
        <v>61</v>
      </c>
      <c r="K272">
        <v>32</v>
      </c>
      <c r="L272" s="1">
        <v>4.1397563651581821</v>
      </c>
      <c r="M272" s="1">
        <v>2.1716754702469148</v>
      </c>
      <c r="N272">
        <v>128</v>
      </c>
      <c r="O272" s="1">
        <v>8.6867018809876591</v>
      </c>
      <c r="P272">
        <v>24</v>
      </c>
      <c r="Q272">
        <v>21</v>
      </c>
      <c r="R272">
        <v>83</v>
      </c>
      <c r="S272" s="1">
        <v>18.75</v>
      </c>
      <c r="T272" s="1">
        <v>16.40625</v>
      </c>
      <c r="U272" s="1">
        <v>64.84375</v>
      </c>
      <c r="V272">
        <v>35</v>
      </c>
      <c r="W272" s="1">
        <v>2.3752700455825635</v>
      </c>
      <c r="X272">
        <v>19</v>
      </c>
      <c r="Y272" s="1">
        <v>1.2894323104591057</v>
      </c>
      <c r="Z272">
        <v>7</v>
      </c>
      <c r="AA272">
        <v>5</v>
      </c>
      <c r="AB272">
        <v>7</v>
      </c>
      <c r="AC272" s="1">
        <v>13.916423254158811</v>
      </c>
      <c r="AD272" s="1">
        <v>0.9444360942072012</v>
      </c>
      <c r="AE272" s="1">
        <v>14.84375</v>
      </c>
      <c r="AF272" s="1">
        <v>10.872205667311571</v>
      </c>
      <c r="AG272">
        <v>13.76</v>
      </c>
      <c r="AH272">
        <v>14.26</v>
      </c>
      <c r="AI272">
        <v>53.29</v>
      </c>
      <c r="AJ272">
        <v>49.07</v>
      </c>
      <c r="AK272" t="e">
        <f>VLOOKUP(A272,'NHL Affiliations (from scraper)'!B:C,2,FALSE)</f>
        <v>#N/A</v>
      </c>
      <c r="AL272">
        <f>IF(ISNUMBER(MATCH(A272,'Age Fix'!A:A,0))=FALSE,F272,VLOOKUP(A272,'Age Fix'!A:C,3,FALSE))</f>
        <v>18</v>
      </c>
    </row>
    <row r="273" spans="1:38" x14ac:dyDescent="0.2">
      <c r="A273" t="s">
        <v>222</v>
      </c>
      <c r="B273" t="s">
        <v>1748</v>
      </c>
      <c r="C273" t="s">
        <v>46</v>
      </c>
      <c r="D273" t="s">
        <v>1745</v>
      </c>
      <c r="E273" t="s">
        <v>1746</v>
      </c>
      <c r="F273" s="2">
        <v>17</v>
      </c>
      <c r="G273">
        <v>63</v>
      </c>
      <c r="H273" s="1">
        <v>13.14</v>
      </c>
      <c r="I273" s="1">
        <v>827.72</v>
      </c>
      <c r="J273">
        <v>35</v>
      </c>
      <c r="K273">
        <v>53</v>
      </c>
      <c r="L273" s="1">
        <v>2.5370898371429949</v>
      </c>
      <c r="M273" s="1">
        <v>3.8418788962451074</v>
      </c>
      <c r="N273">
        <v>123</v>
      </c>
      <c r="O273" s="1">
        <v>8.9160585705310975</v>
      </c>
      <c r="P273">
        <v>9</v>
      </c>
      <c r="Q273">
        <v>19</v>
      </c>
      <c r="R273">
        <v>95</v>
      </c>
      <c r="S273" s="1">
        <v>7.3170731707317067</v>
      </c>
      <c r="T273" s="1">
        <v>15.447154471544716</v>
      </c>
      <c r="U273" s="1">
        <v>77.235772357723576</v>
      </c>
      <c r="V273">
        <v>20</v>
      </c>
      <c r="W273" s="1">
        <v>1.4497656212245686</v>
      </c>
      <c r="X273">
        <v>6</v>
      </c>
      <c r="Y273" s="1">
        <v>0.43492968636737056</v>
      </c>
      <c r="Z273">
        <v>1</v>
      </c>
      <c r="AA273">
        <v>3</v>
      </c>
      <c r="AB273">
        <v>2</v>
      </c>
      <c r="AC273" s="1">
        <v>11.139032615908892</v>
      </c>
      <c r="AD273" s="1">
        <v>0.8074493270121943</v>
      </c>
      <c r="AE273" s="1">
        <v>4.8780487804878048</v>
      </c>
      <c r="AF273" s="1">
        <v>9.0561240779747099</v>
      </c>
      <c r="AG273">
        <v>13.72</v>
      </c>
      <c r="AH273">
        <v>13.86</v>
      </c>
      <c r="AI273">
        <v>47.91</v>
      </c>
      <c r="AJ273">
        <v>50.56</v>
      </c>
      <c r="AK273">
        <f>VLOOKUP(A273,'NHL Affiliations (from scraper)'!B:C,2,FALSE)</f>
        <v>2018</v>
      </c>
      <c r="AL273">
        <f>IF(ISNUMBER(MATCH(A273,'Age Fix'!A:A,0))=FALSE,F273,VLOOKUP(A273,'Age Fix'!A:C,3,FALSE))</f>
        <v>17</v>
      </c>
    </row>
    <row r="274" spans="1:38" x14ac:dyDescent="0.2">
      <c r="A274" t="s">
        <v>140</v>
      </c>
      <c r="B274" t="s">
        <v>1748</v>
      </c>
      <c r="C274" t="s">
        <v>46</v>
      </c>
      <c r="D274" t="s">
        <v>1745</v>
      </c>
      <c r="E274" t="s">
        <v>107</v>
      </c>
      <c r="F274" s="2">
        <v>18</v>
      </c>
      <c r="G274">
        <v>56</v>
      </c>
      <c r="H274" s="1">
        <v>12.87</v>
      </c>
      <c r="I274" s="1">
        <v>721</v>
      </c>
      <c r="J274">
        <v>40</v>
      </c>
      <c r="K274">
        <v>32</v>
      </c>
      <c r="L274" s="1">
        <v>3.32871012482663</v>
      </c>
      <c r="M274" s="1">
        <v>2.6629680998613039</v>
      </c>
      <c r="N274">
        <v>89</v>
      </c>
      <c r="O274" s="1">
        <v>7.4063800277392513</v>
      </c>
      <c r="P274">
        <v>15</v>
      </c>
      <c r="Q274">
        <v>17</v>
      </c>
      <c r="R274">
        <v>57</v>
      </c>
      <c r="S274" s="1">
        <v>16.853932584269664</v>
      </c>
      <c r="T274" s="1">
        <v>19.101123595505616</v>
      </c>
      <c r="U274" s="1">
        <v>64.044943820224717</v>
      </c>
      <c r="V274">
        <v>21</v>
      </c>
      <c r="W274" s="1">
        <v>1.7475728155339807</v>
      </c>
      <c r="X274">
        <v>10</v>
      </c>
      <c r="Y274" s="1">
        <v>0.83217753120665749</v>
      </c>
      <c r="Z274">
        <v>1</v>
      </c>
      <c r="AA274">
        <v>2</v>
      </c>
      <c r="AB274">
        <v>7</v>
      </c>
      <c r="AC274" s="1">
        <v>9.659966435147151</v>
      </c>
      <c r="AD274" s="1">
        <v>0.80388070195399319</v>
      </c>
      <c r="AE274" s="1">
        <v>11.235955056179774</v>
      </c>
      <c r="AF274" s="1">
        <v>10.853894870951855</v>
      </c>
      <c r="AG274">
        <v>14.97</v>
      </c>
      <c r="AH274">
        <v>13.96</v>
      </c>
      <c r="AI274">
        <v>47.59</v>
      </c>
      <c r="AJ274">
        <v>50.61</v>
      </c>
      <c r="AK274">
        <f>VLOOKUP(A274,'NHL Affiliations (from scraper)'!B:C,2,FALSE)</f>
        <v>2018</v>
      </c>
      <c r="AL274">
        <f>IF(ISNUMBER(MATCH(A274,'Age Fix'!A:A,0))=FALSE,F274,VLOOKUP(A274,'Age Fix'!A:C,3,FALSE))</f>
        <v>17</v>
      </c>
    </row>
    <row r="275" spans="1:38" x14ac:dyDescent="0.2">
      <c r="A275" t="s">
        <v>127</v>
      </c>
      <c r="B275" t="s">
        <v>1748</v>
      </c>
      <c r="C275" t="s">
        <v>46</v>
      </c>
      <c r="D275" t="s">
        <v>1745</v>
      </c>
      <c r="E275" t="s">
        <v>50</v>
      </c>
      <c r="F275" s="2">
        <v>21</v>
      </c>
      <c r="G275">
        <v>57</v>
      </c>
      <c r="H275" s="1">
        <v>15.62</v>
      </c>
      <c r="I275" s="1">
        <v>890.59</v>
      </c>
      <c r="J275">
        <v>61</v>
      </c>
      <c r="K275">
        <v>39</v>
      </c>
      <c r="L275" s="1">
        <v>4.1096351856634366</v>
      </c>
      <c r="M275" s="1">
        <v>2.6274716760799017</v>
      </c>
      <c r="N275">
        <v>155</v>
      </c>
      <c r="O275" s="1">
        <v>10.442515635702176</v>
      </c>
      <c r="P275">
        <v>23</v>
      </c>
      <c r="Q275">
        <v>22</v>
      </c>
      <c r="R275">
        <v>110</v>
      </c>
      <c r="S275" s="1">
        <v>14.838709677419354</v>
      </c>
      <c r="T275" s="1">
        <v>14.193548387096774</v>
      </c>
      <c r="U275" s="1">
        <v>70.967741935483872</v>
      </c>
      <c r="V275">
        <v>38</v>
      </c>
      <c r="W275" s="1">
        <v>2.560100607462469</v>
      </c>
      <c r="X275">
        <v>23</v>
      </c>
      <c r="Y275" s="1">
        <v>1.5495345782009677</v>
      </c>
      <c r="Z275">
        <v>6</v>
      </c>
      <c r="AA275">
        <v>5</v>
      </c>
      <c r="AB275">
        <v>12</v>
      </c>
      <c r="AC275" s="1">
        <v>15.5993796516671</v>
      </c>
      <c r="AD275" s="1">
        <v>1.0509468769018584</v>
      </c>
      <c r="AE275" s="1">
        <v>14.838709677419354</v>
      </c>
      <c r="AF275" s="1">
        <v>10.064115904301357</v>
      </c>
      <c r="AG275">
        <v>15.19</v>
      </c>
      <c r="AH275">
        <v>14.34</v>
      </c>
      <c r="AI275">
        <v>54.83</v>
      </c>
      <c r="AJ275">
        <v>49.81</v>
      </c>
      <c r="AK275" t="str">
        <f>VLOOKUP(A275,'NHL Affiliations (from scraper)'!B:C,2,FALSE)</f>
        <v>Columbus Blue Jackets</v>
      </c>
      <c r="AL275">
        <f>IF(ISNUMBER(MATCH(A275,'Age Fix'!A:A,0))=FALSE,F275,VLOOKUP(A275,'Age Fix'!A:C,3,FALSE))</f>
        <v>21</v>
      </c>
    </row>
    <row r="276" spans="1:38" x14ac:dyDescent="0.2">
      <c r="A276" t="s">
        <v>460</v>
      </c>
      <c r="B276" t="s">
        <v>1748</v>
      </c>
      <c r="C276" t="s">
        <v>41</v>
      </c>
      <c r="D276" t="s">
        <v>1745</v>
      </c>
      <c r="E276" t="s">
        <v>71</v>
      </c>
      <c r="F276" s="2">
        <v>16</v>
      </c>
      <c r="G276">
        <v>33</v>
      </c>
      <c r="H276" s="1">
        <v>7.34</v>
      </c>
      <c r="I276" s="1">
        <v>242.33</v>
      </c>
      <c r="J276">
        <v>3</v>
      </c>
      <c r="K276">
        <v>10</v>
      </c>
      <c r="L276" s="1">
        <v>0.74278875913011178</v>
      </c>
      <c r="M276" s="1">
        <v>2.4759625304337063</v>
      </c>
      <c r="N276">
        <v>26</v>
      </c>
      <c r="O276" s="1">
        <v>6.437502579127635</v>
      </c>
      <c r="P276">
        <v>1</v>
      </c>
      <c r="Q276">
        <v>10</v>
      </c>
      <c r="R276">
        <v>15</v>
      </c>
      <c r="S276" s="1">
        <v>3.8461538461538463</v>
      </c>
      <c r="T276" s="1">
        <v>38.461538461538467</v>
      </c>
      <c r="U276" s="1">
        <v>57.692307692307686</v>
      </c>
      <c r="V276">
        <v>1</v>
      </c>
      <c r="W276" s="1">
        <v>0.2475962530433706</v>
      </c>
      <c r="X276">
        <v>1</v>
      </c>
      <c r="Y276" s="1">
        <v>0.2475962530433706</v>
      </c>
      <c r="Z276">
        <v>0</v>
      </c>
      <c r="AA276">
        <v>1</v>
      </c>
      <c r="AB276">
        <v>0</v>
      </c>
      <c r="AC276" s="1">
        <v>2.811836493107835</v>
      </c>
      <c r="AD276" s="1">
        <v>0.69620017986411131</v>
      </c>
      <c r="AE276" s="1">
        <v>3.8461538461538463</v>
      </c>
      <c r="AF276" s="1">
        <v>10.814755742722442</v>
      </c>
      <c r="AG276">
        <v>12.38</v>
      </c>
      <c r="AH276">
        <v>13.54</v>
      </c>
      <c r="AI276">
        <v>39.71</v>
      </c>
      <c r="AJ276">
        <v>50.51</v>
      </c>
      <c r="AK276" t="e">
        <f>VLOOKUP(A276,'NHL Affiliations (from scraper)'!B:C,2,FALSE)</f>
        <v>#N/A</v>
      </c>
      <c r="AL276">
        <f>IF(ISNUMBER(MATCH(A276,'Age Fix'!A:A,0))=FALSE,F276,VLOOKUP(A276,'Age Fix'!A:C,3,FALSE))</f>
        <v>16</v>
      </c>
    </row>
    <row r="277" spans="1:38" x14ac:dyDescent="0.2">
      <c r="A277" t="s">
        <v>505</v>
      </c>
      <c r="B277" t="s">
        <v>1748</v>
      </c>
      <c r="C277" t="s">
        <v>102</v>
      </c>
      <c r="D277" t="s">
        <v>102</v>
      </c>
      <c r="E277" t="s">
        <v>56</v>
      </c>
      <c r="F277" s="2">
        <v>17</v>
      </c>
      <c r="G277">
        <v>44</v>
      </c>
      <c r="H277" s="1">
        <v>14.04</v>
      </c>
      <c r="I277" s="1">
        <v>617.61</v>
      </c>
      <c r="J277">
        <v>29</v>
      </c>
      <c r="K277">
        <v>44</v>
      </c>
      <c r="L277" s="1">
        <v>2.8173118958566081</v>
      </c>
      <c r="M277" s="1">
        <v>4.2745421868169231</v>
      </c>
      <c r="N277">
        <v>24</v>
      </c>
      <c r="O277" s="1">
        <v>2.3315684655365034</v>
      </c>
      <c r="P277">
        <v>0</v>
      </c>
      <c r="Q277">
        <v>0</v>
      </c>
      <c r="R277">
        <v>24</v>
      </c>
      <c r="S277" s="1">
        <v>0</v>
      </c>
      <c r="T277" s="1">
        <v>0</v>
      </c>
      <c r="U277" s="1">
        <v>100</v>
      </c>
      <c r="V277">
        <v>3</v>
      </c>
      <c r="W277" s="1">
        <v>0.29144605819206293</v>
      </c>
      <c r="X277">
        <v>1</v>
      </c>
      <c r="Y277" s="1">
        <v>9.7148686064020981E-2</v>
      </c>
      <c r="Z277">
        <v>0</v>
      </c>
      <c r="AA277">
        <v>0</v>
      </c>
      <c r="AB277">
        <v>1</v>
      </c>
      <c r="AC277" s="1">
        <v>1.541663331465621</v>
      </c>
      <c r="AD277" s="1">
        <v>0.14977056700496633</v>
      </c>
      <c r="AE277" s="1">
        <v>4.1666666666666661</v>
      </c>
      <c r="AF277" s="1">
        <v>6.423597214440087</v>
      </c>
      <c r="AG277">
        <v>13.39</v>
      </c>
      <c r="AH277">
        <v>13.7</v>
      </c>
      <c r="AI277">
        <v>44.81</v>
      </c>
      <c r="AJ277">
        <v>48.97</v>
      </c>
      <c r="AK277" t="e">
        <f>VLOOKUP(A277,'NHL Affiliations (from scraper)'!B:C,2,FALSE)</f>
        <v>#N/A</v>
      </c>
      <c r="AL277">
        <f>IF(ISNUMBER(MATCH(A277,'Age Fix'!A:A,0))=FALSE,F277,VLOOKUP(A277,'Age Fix'!A:C,3,FALSE))</f>
        <v>17</v>
      </c>
    </row>
    <row r="278" spans="1:38" x14ac:dyDescent="0.2">
      <c r="A278" t="s">
        <v>458</v>
      </c>
      <c r="B278" t="s">
        <v>1748</v>
      </c>
      <c r="C278" t="s">
        <v>102</v>
      </c>
      <c r="D278" t="s">
        <v>102</v>
      </c>
      <c r="E278" t="s">
        <v>107</v>
      </c>
      <c r="F278" s="2">
        <v>19</v>
      </c>
      <c r="G278">
        <v>7</v>
      </c>
      <c r="H278" s="1">
        <v>11.11</v>
      </c>
      <c r="I278" s="1">
        <v>77.790000000000006</v>
      </c>
      <c r="J278">
        <v>4</v>
      </c>
      <c r="K278">
        <v>3</v>
      </c>
      <c r="L278" s="1">
        <v>3.0852294639413804</v>
      </c>
      <c r="M278" s="1">
        <v>2.3139220979560351</v>
      </c>
      <c r="N278">
        <v>7</v>
      </c>
      <c r="O278" s="1">
        <v>5.3991515618974155</v>
      </c>
      <c r="P278">
        <v>0</v>
      </c>
      <c r="Q278">
        <v>0</v>
      </c>
      <c r="R278">
        <v>7</v>
      </c>
      <c r="S278" s="1">
        <v>0</v>
      </c>
      <c r="T278" s="1">
        <v>0</v>
      </c>
      <c r="U278" s="1">
        <v>100</v>
      </c>
      <c r="V278">
        <v>1</v>
      </c>
      <c r="W278" s="1">
        <v>0.77130736598534511</v>
      </c>
      <c r="X278">
        <v>0</v>
      </c>
      <c r="Y278" s="1">
        <v>0</v>
      </c>
      <c r="Z278">
        <v>0</v>
      </c>
      <c r="AA278">
        <v>0</v>
      </c>
      <c r="AB278">
        <v>0</v>
      </c>
      <c r="AC278" s="1">
        <v>0.44965180501080609</v>
      </c>
      <c r="AD278" s="1">
        <v>0.34681974933344084</v>
      </c>
      <c r="AE278" s="1">
        <v>0</v>
      </c>
      <c r="AF278" s="1">
        <v>6.423597214440087</v>
      </c>
      <c r="AG278">
        <v>14.4</v>
      </c>
      <c r="AH278">
        <v>13.76</v>
      </c>
      <c r="AI278">
        <v>47.09</v>
      </c>
      <c r="AJ278">
        <v>45.69</v>
      </c>
      <c r="AK278" t="e">
        <f>VLOOKUP(A278,'NHL Affiliations (from scraper)'!B:C,2,FALSE)</f>
        <v>#N/A</v>
      </c>
      <c r="AL278">
        <f>IF(ISNUMBER(MATCH(A278,'Age Fix'!A:A,0))=FALSE,F278,VLOOKUP(A278,'Age Fix'!A:C,3,FALSE))</f>
        <v>19</v>
      </c>
    </row>
    <row r="279" spans="1:38" x14ac:dyDescent="0.2">
      <c r="A279" t="s">
        <v>250</v>
      </c>
      <c r="B279" t="s">
        <v>1748</v>
      </c>
      <c r="C279" t="s">
        <v>49</v>
      </c>
      <c r="D279" t="s">
        <v>1745</v>
      </c>
      <c r="E279" t="s">
        <v>65</v>
      </c>
      <c r="F279" s="2">
        <v>19</v>
      </c>
      <c r="G279">
        <v>56</v>
      </c>
      <c r="H279" s="1">
        <v>11.28</v>
      </c>
      <c r="I279" s="1">
        <v>631.44000000000005</v>
      </c>
      <c r="J279">
        <v>25</v>
      </c>
      <c r="K279">
        <v>29</v>
      </c>
      <c r="L279" s="1">
        <v>2.3755226149752944</v>
      </c>
      <c r="M279" s="1">
        <v>2.7556062333713416</v>
      </c>
      <c r="N279">
        <v>75</v>
      </c>
      <c r="O279" s="1">
        <v>7.1265678449258836</v>
      </c>
      <c r="P279">
        <v>18</v>
      </c>
      <c r="Q279">
        <v>15</v>
      </c>
      <c r="R279">
        <v>42</v>
      </c>
      <c r="S279" s="1">
        <v>24</v>
      </c>
      <c r="T279" s="1">
        <v>20</v>
      </c>
      <c r="U279" s="1">
        <v>56.000000000000007</v>
      </c>
      <c r="V279">
        <v>11</v>
      </c>
      <c r="W279" s="1">
        <v>1.0452299505891296</v>
      </c>
      <c r="X279">
        <v>7</v>
      </c>
      <c r="Y279" s="1">
        <v>0.66514633219308239</v>
      </c>
      <c r="Z279">
        <v>5</v>
      </c>
      <c r="AA279">
        <v>1</v>
      </c>
      <c r="AB279">
        <v>1</v>
      </c>
      <c r="AC279" s="1">
        <v>9.0140243187483122</v>
      </c>
      <c r="AD279" s="1">
        <v>0.85652074484495544</v>
      </c>
      <c r="AE279" s="1">
        <v>9.3333333333333339</v>
      </c>
      <c r="AF279" s="1">
        <v>12.018699091664416</v>
      </c>
      <c r="AG279">
        <v>13.81</v>
      </c>
      <c r="AH279">
        <v>14.22</v>
      </c>
      <c r="AI279">
        <v>46.65</v>
      </c>
      <c r="AJ279">
        <v>51.45</v>
      </c>
      <c r="AK279" t="e">
        <f>VLOOKUP(A279,'NHL Affiliations (from scraper)'!B:C,2,FALSE)</f>
        <v>#N/A</v>
      </c>
      <c r="AL279">
        <f>IF(ISNUMBER(MATCH(A279,'Age Fix'!A:A,0))=FALSE,F279,VLOOKUP(A279,'Age Fix'!A:C,3,FALSE))</f>
        <v>19</v>
      </c>
    </row>
    <row r="280" spans="1:38" x14ac:dyDescent="0.2">
      <c r="A280" t="s">
        <v>301</v>
      </c>
      <c r="B280" t="s">
        <v>1748</v>
      </c>
      <c r="C280" t="s">
        <v>102</v>
      </c>
      <c r="D280" t="s">
        <v>102</v>
      </c>
      <c r="E280" t="s">
        <v>50</v>
      </c>
      <c r="F280" s="2">
        <v>19</v>
      </c>
      <c r="G280">
        <v>60</v>
      </c>
      <c r="H280" s="1">
        <v>14.07</v>
      </c>
      <c r="I280" s="1">
        <v>844.29</v>
      </c>
      <c r="J280">
        <v>43</v>
      </c>
      <c r="K280">
        <v>48</v>
      </c>
      <c r="L280" s="1">
        <v>3.0558220516647125</v>
      </c>
      <c r="M280" s="1">
        <v>3.411150197207121</v>
      </c>
      <c r="N280">
        <v>44</v>
      </c>
      <c r="O280" s="1">
        <v>3.1268876807731942</v>
      </c>
      <c r="P280">
        <v>1</v>
      </c>
      <c r="Q280">
        <v>1</v>
      </c>
      <c r="R280">
        <v>42</v>
      </c>
      <c r="S280" s="1">
        <v>2.2727272727272729</v>
      </c>
      <c r="T280" s="1">
        <v>2.2727272727272729</v>
      </c>
      <c r="U280" s="1">
        <v>95.454545454545453</v>
      </c>
      <c r="V280">
        <v>7</v>
      </c>
      <c r="W280" s="1">
        <v>0.49745940375937175</v>
      </c>
      <c r="X280">
        <v>2</v>
      </c>
      <c r="Y280" s="1">
        <v>0.14213125821696337</v>
      </c>
      <c r="Z280">
        <v>0</v>
      </c>
      <c r="AA280">
        <v>0</v>
      </c>
      <c r="AB280">
        <v>2</v>
      </c>
      <c r="AC280" s="1">
        <v>3.0760315096465138</v>
      </c>
      <c r="AD280" s="1">
        <v>0.21860011439054217</v>
      </c>
      <c r="AE280" s="1">
        <v>4.5454545454545459</v>
      </c>
      <c r="AF280" s="1">
        <v>6.9909807037420784</v>
      </c>
      <c r="AG280">
        <v>13.8</v>
      </c>
      <c r="AH280">
        <v>13.85</v>
      </c>
      <c r="AI280">
        <v>54.05</v>
      </c>
      <c r="AJ280">
        <v>49.5</v>
      </c>
      <c r="AK280" t="e">
        <f>VLOOKUP(A280,'NHL Affiliations (from scraper)'!B:C,2,FALSE)</f>
        <v>#N/A</v>
      </c>
      <c r="AL280">
        <f>IF(ISNUMBER(MATCH(A280,'Age Fix'!A:A,0))=FALSE,F280,VLOOKUP(A280,'Age Fix'!A:C,3,FALSE))</f>
        <v>19</v>
      </c>
    </row>
    <row r="281" spans="1:38" x14ac:dyDescent="0.2">
      <c r="A281" t="s">
        <v>339</v>
      </c>
      <c r="B281" t="s">
        <v>1748</v>
      </c>
      <c r="C281" t="s">
        <v>41</v>
      </c>
      <c r="D281" t="s">
        <v>1745</v>
      </c>
      <c r="E281" t="s">
        <v>138</v>
      </c>
      <c r="F281" s="2">
        <v>16</v>
      </c>
      <c r="G281">
        <v>60</v>
      </c>
      <c r="H281" s="1">
        <v>11.02</v>
      </c>
      <c r="I281" s="1">
        <v>661.24</v>
      </c>
      <c r="J281">
        <v>17</v>
      </c>
      <c r="K281">
        <v>46</v>
      </c>
      <c r="L281" s="1">
        <v>1.5425564091706492</v>
      </c>
      <c r="M281" s="1">
        <v>4.1739761659911681</v>
      </c>
      <c r="N281">
        <v>62</v>
      </c>
      <c r="O281" s="1">
        <v>5.6257939628576619</v>
      </c>
      <c r="P281">
        <v>7</v>
      </c>
      <c r="Q281">
        <v>11</v>
      </c>
      <c r="R281">
        <v>44</v>
      </c>
      <c r="S281" s="1">
        <v>11.29032258064516</v>
      </c>
      <c r="T281" s="1">
        <v>17.741935483870968</v>
      </c>
      <c r="U281" s="1">
        <v>70.967741935483872</v>
      </c>
      <c r="V281">
        <v>8</v>
      </c>
      <c r="W281" s="1">
        <v>0.72590889843324669</v>
      </c>
      <c r="X281">
        <v>5</v>
      </c>
      <c r="Y281" s="1">
        <v>0.45369306152077915</v>
      </c>
      <c r="Z281">
        <v>1</v>
      </c>
      <c r="AA281">
        <v>1</v>
      </c>
      <c r="AB281">
        <v>3</v>
      </c>
      <c r="AC281" s="1">
        <v>6.1266391898076655</v>
      </c>
      <c r="AD281" s="1">
        <v>0.55592273817140514</v>
      </c>
      <c r="AE281" s="1">
        <v>8.064516129032258</v>
      </c>
      <c r="AF281" s="1">
        <v>9.8816761125930093</v>
      </c>
      <c r="AG281">
        <v>13.16</v>
      </c>
      <c r="AH281">
        <v>13.35</v>
      </c>
      <c r="AI281">
        <v>34.700000000000003</v>
      </c>
      <c r="AJ281">
        <v>51.76</v>
      </c>
      <c r="AK281" t="e">
        <f>VLOOKUP(A281,'NHL Affiliations (from scraper)'!B:C,2,FALSE)</f>
        <v>#N/A</v>
      </c>
      <c r="AL281">
        <f>IF(ISNUMBER(MATCH(A281,'Age Fix'!A:A,0))=FALSE,F281,VLOOKUP(A281,'Age Fix'!A:C,3,FALSE))</f>
        <v>16</v>
      </c>
    </row>
    <row r="282" spans="1:38" x14ac:dyDescent="0.2">
      <c r="A282" t="s">
        <v>255</v>
      </c>
      <c r="B282" t="s">
        <v>1748</v>
      </c>
      <c r="C282" t="s">
        <v>41</v>
      </c>
      <c r="D282" t="s">
        <v>1745</v>
      </c>
      <c r="E282" t="s">
        <v>52</v>
      </c>
      <c r="F282" s="2">
        <v>18</v>
      </c>
      <c r="G282">
        <v>58</v>
      </c>
      <c r="H282" s="1">
        <v>8.85</v>
      </c>
      <c r="I282" s="1">
        <v>513.29999999999995</v>
      </c>
      <c r="J282">
        <v>18</v>
      </c>
      <c r="K282">
        <v>24</v>
      </c>
      <c r="L282" s="1">
        <v>2.1040327293980132</v>
      </c>
      <c r="M282" s="1">
        <v>2.8053769725306843</v>
      </c>
      <c r="N282">
        <v>49</v>
      </c>
      <c r="O282" s="1">
        <v>5.727644652250147</v>
      </c>
      <c r="P282">
        <v>10</v>
      </c>
      <c r="Q282">
        <v>7</v>
      </c>
      <c r="R282">
        <v>32</v>
      </c>
      <c r="S282" s="1">
        <v>20.408163265306122</v>
      </c>
      <c r="T282" s="1">
        <v>14.285714285714285</v>
      </c>
      <c r="U282" s="1">
        <v>65.306122448979593</v>
      </c>
      <c r="V282">
        <v>10</v>
      </c>
      <c r="W282" s="1">
        <v>1.168907071887785</v>
      </c>
      <c r="X282">
        <v>5</v>
      </c>
      <c r="Y282" s="1">
        <v>0.58445353594389249</v>
      </c>
      <c r="Z282">
        <v>0</v>
      </c>
      <c r="AA282">
        <v>1</v>
      </c>
      <c r="AB282">
        <v>4</v>
      </c>
      <c r="AC282" s="1">
        <v>5.3466991606508856</v>
      </c>
      <c r="AD282" s="1">
        <v>0.62497944601413036</v>
      </c>
      <c r="AE282" s="1">
        <v>10.204081632653061</v>
      </c>
      <c r="AF282" s="1">
        <v>10.911630940103848</v>
      </c>
      <c r="AG282">
        <v>12.35</v>
      </c>
      <c r="AH282">
        <v>13.3</v>
      </c>
      <c r="AI282">
        <v>55.89</v>
      </c>
      <c r="AJ282">
        <v>49.07</v>
      </c>
      <c r="AK282" t="e">
        <f>VLOOKUP(A282,'NHL Affiliations (from scraper)'!B:C,2,FALSE)</f>
        <v>#N/A</v>
      </c>
      <c r="AL282">
        <f>IF(ISNUMBER(MATCH(A282,'Age Fix'!A:A,0))=FALSE,F282,VLOOKUP(A282,'Age Fix'!A:C,3,FALSE))</f>
        <v>18</v>
      </c>
    </row>
    <row r="283" spans="1:38" x14ac:dyDescent="0.2">
      <c r="A283" t="s">
        <v>315</v>
      </c>
      <c r="B283" t="s">
        <v>1748</v>
      </c>
      <c r="C283" t="s">
        <v>41</v>
      </c>
      <c r="D283" t="s">
        <v>1745</v>
      </c>
      <c r="E283" t="s">
        <v>85</v>
      </c>
      <c r="F283" s="2">
        <v>19</v>
      </c>
      <c r="G283">
        <v>56</v>
      </c>
      <c r="H283" s="1">
        <v>10.16</v>
      </c>
      <c r="I283" s="1">
        <v>568.91</v>
      </c>
      <c r="J283">
        <v>17</v>
      </c>
      <c r="K283">
        <v>32</v>
      </c>
      <c r="L283" s="1">
        <v>1.7929022165193089</v>
      </c>
      <c r="M283" s="1">
        <v>3.3748747605069345</v>
      </c>
      <c r="N283">
        <v>63</v>
      </c>
      <c r="O283" s="1">
        <v>6.644284684748027</v>
      </c>
      <c r="P283">
        <v>6</v>
      </c>
      <c r="Q283">
        <v>8</v>
      </c>
      <c r="R283">
        <v>49</v>
      </c>
      <c r="S283" s="1">
        <v>9.5238095238095237</v>
      </c>
      <c r="T283" s="1">
        <v>12.698412698412698</v>
      </c>
      <c r="U283" s="1">
        <v>77.777777777777786</v>
      </c>
      <c r="V283">
        <v>10</v>
      </c>
      <c r="W283" s="1">
        <v>1.0546483626584171</v>
      </c>
      <c r="X283">
        <v>3</v>
      </c>
      <c r="Y283" s="1">
        <v>0.31639450879752512</v>
      </c>
      <c r="Z283">
        <v>1</v>
      </c>
      <c r="AA283">
        <v>1</v>
      </c>
      <c r="AB283">
        <v>1</v>
      </c>
      <c r="AC283" s="1">
        <v>5.7429925417568493</v>
      </c>
      <c r="AD283" s="1">
        <v>0.60568376809233615</v>
      </c>
      <c r="AE283" s="1">
        <v>4.7619047619047619</v>
      </c>
      <c r="AF283" s="1">
        <v>9.1158611773918228</v>
      </c>
      <c r="AG283">
        <v>12.61</v>
      </c>
      <c r="AH283">
        <v>13.89</v>
      </c>
      <c r="AI283">
        <v>47.73</v>
      </c>
      <c r="AJ283">
        <v>48.03</v>
      </c>
      <c r="AK283" t="e">
        <f>VLOOKUP(A283,'NHL Affiliations (from scraper)'!B:C,2,FALSE)</f>
        <v>#N/A</v>
      </c>
      <c r="AL283">
        <f>IF(ISNUMBER(MATCH(A283,'Age Fix'!A:A,0))=FALSE,F283,VLOOKUP(A283,'Age Fix'!A:C,3,FALSE))</f>
        <v>19</v>
      </c>
    </row>
    <row r="284" spans="1:38" x14ac:dyDescent="0.2">
      <c r="A284" t="s">
        <v>293</v>
      </c>
      <c r="B284" t="s">
        <v>1748</v>
      </c>
      <c r="C284" t="s">
        <v>41</v>
      </c>
      <c r="D284" t="s">
        <v>1745</v>
      </c>
      <c r="E284" t="s">
        <v>80</v>
      </c>
      <c r="F284" s="2">
        <v>18</v>
      </c>
      <c r="G284">
        <v>44</v>
      </c>
      <c r="H284" s="1">
        <v>12.33</v>
      </c>
      <c r="I284" s="1">
        <v>542.47</v>
      </c>
      <c r="J284">
        <v>29</v>
      </c>
      <c r="K284">
        <v>25</v>
      </c>
      <c r="L284" s="1">
        <v>3.207550647962099</v>
      </c>
      <c r="M284" s="1">
        <v>2.7651298689328443</v>
      </c>
      <c r="N284">
        <v>60</v>
      </c>
      <c r="O284" s="1">
        <v>6.6363116854388258</v>
      </c>
      <c r="P284">
        <v>9</v>
      </c>
      <c r="Q284">
        <v>12</v>
      </c>
      <c r="R284">
        <v>39</v>
      </c>
      <c r="S284" s="1">
        <v>15</v>
      </c>
      <c r="T284" s="1">
        <v>20</v>
      </c>
      <c r="U284" s="1">
        <v>65</v>
      </c>
      <c r="V284">
        <v>15</v>
      </c>
      <c r="W284" s="1">
        <v>1.6590779213597064</v>
      </c>
      <c r="X284">
        <v>7</v>
      </c>
      <c r="Y284" s="1">
        <v>0.77423636330119638</v>
      </c>
      <c r="Z284">
        <v>2</v>
      </c>
      <c r="AA284">
        <v>2</v>
      </c>
      <c r="AB284">
        <v>3</v>
      </c>
      <c r="AC284" s="1">
        <v>6.3983477736534438</v>
      </c>
      <c r="AD284" s="1">
        <v>0.70769050162996405</v>
      </c>
      <c r="AE284" s="1">
        <v>11.666666666666666</v>
      </c>
      <c r="AF284" s="1">
        <v>10.663912956089074</v>
      </c>
      <c r="AG284">
        <v>13.36</v>
      </c>
      <c r="AH284">
        <v>14.33</v>
      </c>
      <c r="AI284">
        <v>50.96</v>
      </c>
      <c r="AJ284">
        <v>49.87</v>
      </c>
      <c r="AK284" t="e">
        <f>VLOOKUP(A284,'NHL Affiliations (from scraper)'!B:C,2,FALSE)</f>
        <v>#N/A</v>
      </c>
      <c r="AL284">
        <f>IF(ISNUMBER(MATCH(A284,'Age Fix'!A:A,0))=FALSE,F284,VLOOKUP(A284,'Age Fix'!A:C,3,FALSE))</f>
        <v>18</v>
      </c>
    </row>
    <row r="285" spans="1:38" x14ac:dyDescent="0.2">
      <c r="A285" t="s">
        <v>60</v>
      </c>
      <c r="B285" t="s">
        <v>1748</v>
      </c>
      <c r="C285" t="s">
        <v>49</v>
      </c>
      <c r="D285" t="s">
        <v>1745</v>
      </c>
      <c r="E285" t="s">
        <v>56</v>
      </c>
      <c r="F285" s="2">
        <v>20</v>
      </c>
      <c r="G285">
        <v>65</v>
      </c>
      <c r="H285" s="1">
        <v>15.86</v>
      </c>
      <c r="I285" s="1">
        <v>1030.8699999999999</v>
      </c>
      <c r="J285">
        <v>61</v>
      </c>
      <c r="K285">
        <v>59</v>
      </c>
      <c r="L285" s="1">
        <v>3.5503991773938521</v>
      </c>
      <c r="M285" s="1">
        <v>3.4339926469874964</v>
      </c>
      <c r="N285">
        <v>145</v>
      </c>
      <c r="O285" s="1">
        <v>8.4394734544607957</v>
      </c>
      <c r="P285">
        <v>23</v>
      </c>
      <c r="Q285">
        <v>35</v>
      </c>
      <c r="R285">
        <v>87</v>
      </c>
      <c r="S285" s="1">
        <v>15.862068965517242</v>
      </c>
      <c r="T285" s="1">
        <v>24.137931034482758</v>
      </c>
      <c r="U285" s="1">
        <v>60</v>
      </c>
      <c r="V285">
        <v>38</v>
      </c>
      <c r="W285" s="1">
        <v>2.2117240777207607</v>
      </c>
      <c r="X285">
        <v>26</v>
      </c>
      <c r="Y285" s="1">
        <v>1.5132848952826254</v>
      </c>
      <c r="Z285">
        <v>5</v>
      </c>
      <c r="AA285">
        <v>11</v>
      </c>
      <c r="AB285">
        <v>10</v>
      </c>
      <c r="AC285" s="1">
        <v>16.245540182088313</v>
      </c>
      <c r="AD285" s="1">
        <v>0.94554348358696905</v>
      </c>
      <c r="AE285" s="1">
        <v>17.931034482758619</v>
      </c>
      <c r="AF285" s="1">
        <v>11.203820815233319</v>
      </c>
      <c r="AG285">
        <v>15.13</v>
      </c>
      <c r="AH285">
        <v>14.64</v>
      </c>
      <c r="AI285">
        <v>47.82</v>
      </c>
      <c r="AJ285">
        <v>51.45</v>
      </c>
      <c r="AK285" t="e">
        <f>VLOOKUP(A285,'NHL Affiliations (from scraper)'!B:C,2,FALSE)</f>
        <v>#N/A</v>
      </c>
      <c r="AL285">
        <f>IF(ISNUMBER(MATCH(A285,'Age Fix'!A:A,0))=FALSE,F285,VLOOKUP(A285,'Age Fix'!A:C,3,FALSE))</f>
        <v>20</v>
      </c>
    </row>
    <row r="286" spans="1:38" x14ac:dyDescent="0.2">
      <c r="A286" t="s">
        <v>176</v>
      </c>
      <c r="B286" t="s">
        <v>1748</v>
      </c>
      <c r="C286" t="s">
        <v>41</v>
      </c>
      <c r="D286" t="s">
        <v>1745</v>
      </c>
      <c r="E286" t="s">
        <v>71</v>
      </c>
      <c r="F286" s="2">
        <v>19</v>
      </c>
      <c r="G286">
        <v>61</v>
      </c>
      <c r="H286" s="1">
        <v>11.81</v>
      </c>
      <c r="I286" s="1">
        <v>720.15</v>
      </c>
      <c r="J286">
        <v>31</v>
      </c>
      <c r="K286">
        <v>31</v>
      </c>
      <c r="L286" s="1">
        <v>2.5827952509893772</v>
      </c>
      <c r="M286" s="1">
        <v>2.5827952509893772</v>
      </c>
      <c r="N286">
        <v>88</v>
      </c>
      <c r="O286" s="1">
        <v>7.3318058737762968</v>
      </c>
      <c r="P286">
        <v>25</v>
      </c>
      <c r="Q286">
        <v>17</v>
      </c>
      <c r="R286">
        <v>46</v>
      </c>
      <c r="S286" s="1">
        <v>28.40909090909091</v>
      </c>
      <c r="T286" s="1">
        <v>19.318181818181817</v>
      </c>
      <c r="U286" s="1">
        <v>52.272727272727273</v>
      </c>
      <c r="V286">
        <v>17</v>
      </c>
      <c r="W286" s="1">
        <v>1.4163715892522393</v>
      </c>
      <c r="X286">
        <v>8</v>
      </c>
      <c r="Y286" s="1">
        <v>0.66652780670693601</v>
      </c>
      <c r="Z286">
        <v>3</v>
      </c>
      <c r="AA286">
        <v>3</v>
      </c>
      <c r="AB286">
        <v>2</v>
      </c>
      <c r="AC286" s="1">
        <v>11.101048391419798</v>
      </c>
      <c r="AD286" s="1">
        <v>0.92489467956007487</v>
      </c>
      <c r="AE286" s="1">
        <v>9.0909090909090917</v>
      </c>
      <c r="AF286" s="1">
        <v>12.614827717522498</v>
      </c>
      <c r="AG286">
        <v>13.91</v>
      </c>
      <c r="AH286">
        <v>13.75</v>
      </c>
      <c r="AI286">
        <v>47.99</v>
      </c>
      <c r="AJ286">
        <v>49.66</v>
      </c>
      <c r="AK286" t="e">
        <f>VLOOKUP(A286,'NHL Affiliations (from scraper)'!B:C,2,FALSE)</f>
        <v>#N/A</v>
      </c>
      <c r="AL286">
        <f>IF(ISNUMBER(MATCH(A286,'Age Fix'!A:A,0))=FALSE,F286,VLOOKUP(A286,'Age Fix'!A:C,3,FALSE))</f>
        <v>19</v>
      </c>
    </row>
    <row r="287" spans="1:38" x14ac:dyDescent="0.2">
      <c r="A287" t="s">
        <v>182</v>
      </c>
      <c r="B287" t="s">
        <v>1748</v>
      </c>
      <c r="C287" t="s">
        <v>102</v>
      </c>
      <c r="D287" t="s">
        <v>102</v>
      </c>
      <c r="E287" t="s">
        <v>78</v>
      </c>
      <c r="F287" s="2">
        <v>20</v>
      </c>
      <c r="G287">
        <v>57</v>
      </c>
      <c r="H287" s="1">
        <v>15.99</v>
      </c>
      <c r="I287" s="1">
        <v>911.22</v>
      </c>
      <c r="J287">
        <v>45</v>
      </c>
      <c r="K287">
        <v>62</v>
      </c>
      <c r="L287" s="1">
        <v>2.9630605122802396</v>
      </c>
      <c r="M287" s="1">
        <v>4.0824389280305526</v>
      </c>
      <c r="N287">
        <v>91</v>
      </c>
      <c r="O287" s="1">
        <v>5.9919668137222617</v>
      </c>
      <c r="P287">
        <v>3</v>
      </c>
      <c r="Q287">
        <v>1</v>
      </c>
      <c r="R287">
        <v>87</v>
      </c>
      <c r="S287" s="1">
        <v>3.296703296703297</v>
      </c>
      <c r="T287" s="1">
        <v>1.098901098901099</v>
      </c>
      <c r="U287" s="1">
        <v>95.604395604395606</v>
      </c>
      <c r="V287">
        <v>14</v>
      </c>
      <c r="W287" s="1">
        <v>0.92184104826496338</v>
      </c>
      <c r="X287">
        <v>10</v>
      </c>
      <c r="Y287" s="1">
        <v>0.65845789161783097</v>
      </c>
      <c r="Z287">
        <v>2</v>
      </c>
      <c r="AA287">
        <v>0</v>
      </c>
      <c r="AB287">
        <v>8</v>
      </c>
      <c r="AC287" s="1">
        <v>6.3961857861167646</v>
      </c>
      <c r="AD287" s="1">
        <v>0.42116190071223836</v>
      </c>
      <c r="AE287" s="1">
        <v>10.989010989010989</v>
      </c>
      <c r="AF287" s="1">
        <v>7.0287755891393005</v>
      </c>
      <c r="AG287">
        <v>13.13</v>
      </c>
      <c r="AH287">
        <v>14.06</v>
      </c>
      <c r="AI287">
        <v>44.27</v>
      </c>
      <c r="AJ287">
        <v>53.4</v>
      </c>
      <c r="AK287" t="e">
        <f>VLOOKUP(A287,'NHL Affiliations (from scraper)'!B:C,2,FALSE)</f>
        <v>#N/A</v>
      </c>
      <c r="AL287">
        <f>IF(ISNUMBER(MATCH(A287,'Age Fix'!A:A,0))=FALSE,F287,VLOOKUP(A287,'Age Fix'!A:C,3,FALSE))</f>
        <v>20</v>
      </c>
    </row>
    <row r="288" spans="1:38" x14ac:dyDescent="0.2">
      <c r="A288" t="s">
        <v>381</v>
      </c>
      <c r="B288" t="s">
        <v>1748</v>
      </c>
      <c r="C288" t="s">
        <v>102</v>
      </c>
      <c r="D288" t="s">
        <v>102</v>
      </c>
      <c r="E288" t="s">
        <v>114</v>
      </c>
      <c r="F288" s="2">
        <v>17</v>
      </c>
      <c r="G288">
        <v>66</v>
      </c>
      <c r="H288" s="1">
        <v>13.27</v>
      </c>
      <c r="I288" s="1">
        <v>875.97</v>
      </c>
      <c r="J288">
        <v>49</v>
      </c>
      <c r="K288">
        <v>33</v>
      </c>
      <c r="L288" s="1">
        <v>3.3562793246344049</v>
      </c>
      <c r="M288" s="1">
        <v>2.2603513818966405</v>
      </c>
      <c r="N288">
        <v>77</v>
      </c>
      <c r="O288" s="1">
        <v>5.2741532244254934</v>
      </c>
      <c r="P288">
        <v>5</v>
      </c>
      <c r="Q288">
        <v>3</v>
      </c>
      <c r="R288">
        <v>69</v>
      </c>
      <c r="S288" s="1">
        <v>6.4935064935064926</v>
      </c>
      <c r="T288" s="1">
        <v>3.8961038961038961</v>
      </c>
      <c r="U288" s="1">
        <v>89.610389610389603</v>
      </c>
      <c r="V288">
        <v>8</v>
      </c>
      <c r="W288" s="1">
        <v>0.54796397136888242</v>
      </c>
      <c r="X288">
        <v>5</v>
      </c>
      <c r="Y288" s="1">
        <v>0.34247748210555157</v>
      </c>
      <c r="Z288">
        <v>2</v>
      </c>
      <c r="AA288">
        <v>0</v>
      </c>
      <c r="AB288">
        <v>3</v>
      </c>
      <c r="AC288" s="1">
        <v>5.9961796466809032</v>
      </c>
      <c r="AD288" s="1">
        <v>0.41071130152956625</v>
      </c>
      <c r="AE288" s="1">
        <v>6.4935064935064926</v>
      </c>
      <c r="AF288" s="1">
        <v>7.7872462943907834</v>
      </c>
      <c r="AG288">
        <v>13.61</v>
      </c>
      <c r="AH288">
        <v>13.6</v>
      </c>
      <c r="AI288">
        <v>51.98</v>
      </c>
      <c r="AJ288">
        <v>48.18</v>
      </c>
      <c r="AK288">
        <f>VLOOKUP(A288,'NHL Affiliations (from scraper)'!B:C,2,FALSE)</f>
        <v>2019</v>
      </c>
      <c r="AL288">
        <f>IF(ISNUMBER(MATCH(A288,'Age Fix'!A:A,0))=FALSE,F288,VLOOKUP(A288,'Age Fix'!A:C,3,FALSE))</f>
        <v>17</v>
      </c>
    </row>
    <row r="289" spans="1:38" x14ac:dyDescent="0.2">
      <c r="A289" t="s">
        <v>558</v>
      </c>
      <c r="B289" t="s">
        <v>1748</v>
      </c>
      <c r="C289" t="s">
        <v>41</v>
      </c>
      <c r="D289" t="s">
        <v>1745</v>
      </c>
      <c r="E289" t="s">
        <v>78</v>
      </c>
      <c r="F289" s="2">
        <v>16</v>
      </c>
      <c r="G289">
        <v>9</v>
      </c>
      <c r="H289" s="1">
        <v>8.9600000000000009</v>
      </c>
      <c r="I289" s="1">
        <v>80.67</v>
      </c>
      <c r="J289">
        <v>2</v>
      </c>
      <c r="K289">
        <v>3</v>
      </c>
      <c r="L289" s="1">
        <v>1.4875418371141689</v>
      </c>
      <c r="M289" s="1">
        <v>2.2313127556712531</v>
      </c>
      <c r="N289">
        <v>8</v>
      </c>
      <c r="O289" s="1">
        <v>5.9501673484566755</v>
      </c>
      <c r="P289">
        <v>0</v>
      </c>
      <c r="Q289">
        <v>2</v>
      </c>
      <c r="R289">
        <v>6</v>
      </c>
      <c r="S289" s="1">
        <v>0</v>
      </c>
      <c r="T289" s="1">
        <v>25</v>
      </c>
      <c r="U289" s="1">
        <v>75</v>
      </c>
      <c r="V289">
        <v>0</v>
      </c>
      <c r="W289" s="1">
        <v>0</v>
      </c>
      <c r="X289">
        <v>0</v>
      </c>
      <c r="Y289" s="1">
        <v>0</v>
      </c>
      <c r="Z289">
        <v>0</v>
      </c>
      <c r="AA289">
        <v>0</v>
      </c>
      <c r="AB289">
        <v>0</v>
      </c>
      <c r="AC289" s="1">
        <v>0.71212166205754857</v>
      </c>
      <c r="AD289" s="1">
        <v>0.52965538271294044</v>
      </c>
      <c r="AE289" s="1">
        <v>0</v>
      </c>
      <c r="AF289" s="1">
        <v>8.9015207757193568</v>
      </c>
      <c r="AG289">
        <v>13.16</v>
      </c>
      <c r="AH289">
        <v>13.51</v>
      </c>
      <c r="AI289">
        <v>43.55</v>
      </c>
      <c r="AJ289">
        <v>50.75</v>
      </c>
      <c r="AK289" t="e">
        <f>VLOOKUP(A289,'NHL Affiliations (from scraper)'!B:C,2,FALSE)</f>
        <v>#N/A</v>
      </c>
      <c r="AL289">
        <f>IF(ISNUMBER(MATCH(A289,'Age Fix'!A:A,0))=FALSE,F289,VLOOKUP(A289,'Age Fix'!A:C,3,FALSE))</f>
        <v>16</v>
      </c>
    </row>
    <row r="290" spans="1:38" x14ac:dyDescent="0.2">
      <c r="A290" t="s">
        <v>312</v>
      </c>
      <c r="B290" t="s">
        <v>1748</v>
      </c>
      <c r="C290" t="s">
        <v>41</v>
      </c>
      <c r="D290" t="s">
        <v>1745</v>
      </c>
      <c r="E290" t="s">
        <v>54</v>
      </c>
      <c r="F290" s="2">
        <v>18</v>
      </c>
      <c r="G290">
        <v>65</v>
      </c>
      <c r="H290" s="1">
        <v>12.62</v>
      </c>
      <c r="I290" s="1">
        <v>820.6</v>
      </c>
      <c r="J290">
        <v>33</v>
      </c>
      <c r="K290">
        <v>41</v>
      </c>
      <c r="L290" s="1">
        <v>2.4128686327077746</v>
      </c>
      <c r="M290" s="1">
        <v>2.9978064830611744</v>
      </c>
      <c r="N290">
        <v>106</v>
      </c>
      <c r="O290" s="1">
        <v>7.7504265171825502</v>
      </c>
      <c r="P290">
        <v>25</v>
      </c>
      <c r="Q290">
        <v>18</v>
      </c>
      <c r="R290">
        <v>63</v>
      </c>
      <c r="S290" s="1">
        <v>23.584905660377359</v>
      </c>
      <c r="T290" s="1">
        <v>16.981132075471699</v>
      </c>
      <c r="U290" s="1">
        <v>59.433962264150942</v>
      </c>
      <c r="V290">
        <v>22</v>
      </c>
      <c r="W290" s="1">
        <v>1.6085790884718498</v>
      </c>
      <c r="X290">
        <v>16</v>
      </c>
      <c r="Y290" s="1">
        <v>1.1698757007067999</v>
      </c>
      <c r="Z290">
        <v>6</v>
      </c>
      <c r="AA290">
        <v>3</v>
      </c>
      <c r="AB290">
        <v>7</v>
      </c>
      <c r="AC290" s="1">
        <v>12.356412832470184</v>
      </c>
      <c r="AD290" s="1">
        <v>0.90346669503803445</v>
      </c>
      <c r="AE290" s="1">
        <v>15.09433962264151</v>
      </c>
      <c r="AF290" s="1">
        <v>11.656993238179419</v>
      </c>
      <c r="AG290">
        <v>13.85</v>
      </c>
      <c r="AH290">
        <v>13.88</v>
      </c>
      <c r="AI290">
        <v>51.17</v>
      </c>
      <c r="AJ290">
        <v>50.01</v>
      </c>
      <c r="AK290">
        <f>VLOOKUP(A290,'NHL Affiliations (from scraper)'!B:C,2,FALSE)</f>
        <v>2018</v>
      </c>
      <c r="AL290">
        <f>IF(ISNUMBER(MATCH(A290,'Age Fix'!A:A,0))=FALSE,F290,VLOOKUP(A290,'Age Fix'!A:C,3,FALSE))</f>
        <v>18</v>
      </c>
    </row>
    <row r="291" spans="1:38" x14ac:dyDescent="0.2">
      <c r="A291" t="s">
        <v>398</v>
      </c>
      <c r="B291" t="s">
        <v>1748</v>
      </c>
      <c r="C291" t="s">
        <v>102</v>
      </c>
      <c r="D291" t="s">
        <v>102</v>
      </c>
      <c r="E291" t="s">
        <v>85</v>
      </c>
      <c r="F291" s="2">
        <v>19</v>
      </c>
      <c r="G291">
        <v>63</v>
      </c>
      <c r="H291" s="1">
        <v>14.49</v>
      </c>
      <c r="I291" s="1">
        <v>912.79</v>
      </c>
      <c r="J291">
        <v>48</v>
      </c>
      <c r="K291">
        <v>49</v>
      </c>
      <c r="L291" s="1">
        <v>3.1551616472573101</v>
      </c>
      <c r="M291" s="1">
        <v>3.2208941815751708</v>
      </c>
      <c r="N291">
        <v>76</v>
      </c>
      <c r="O291" s="1">
        <v>4.995672608157407</v>
      </c>
      <c r="P291">
        <v>2</v>
      </c>
      <c r="Q291">
        <v>3</v>
      </c>
      <c r="R291">
        <v>71</v>
      </c>
      <c r="S291" s="1">
        <v>2.6315789473684208</v>
      </c>
      <c r="T291" s="1">
        <v>3.9473684210526314</v>
      </c>
      <c r="U291" s="1">
        <v>93.421052631578945</v>
      </c>
      <c r="V291">
        <v>8</v>
      </c>
      <c r="W291" s="1">
        <v>0.52586027454288509</v>
      </c>
      <c r="X291">
        <v>2</v>
      </c>
      <c r="Y291" s="1">
        <v>0.13146506863572127</v>
      </c>
      <c r="Z291">
        <v>1</v>
      </c>
      <c r="AA291">
        <v>1</v>
      </c>
      <c r="AB291">
        <v>0</v>
      </c>
      <c r="AC291" s="1">
        <v>5.4803482960113872</v>
      </c>
      <c r="AD291" s="1">
        <v>0.36023718244139752</v>
      </c>
      <c r="AE291" s="1">
        <v>2.6315789473684208</v>
      </c>
      <c r="AF291" s="1">
        <v>7.2109846000149833</v>
      </c>
      <c r="AG291">
        <v>12.79</v>
      </c>
      <c r="AH291">
        <v>14.25</v>
      </c>
      <c r="AI291">
        <v>50.93</v>
      </c>
      <c r="AJ291">
        <v>49.25</v>
      </c>
      <c r="AK291" t="e">
        <f>VLOOKUP(A291,'NHL Affiliations (from scraper)'!B:C,2,FALSE)</f>
        <v>#N/A</v>
      </c>
      <c r="AL291">
        <f>IF(ISNUMBER(MATCH(A291,'Age Fix'!A:A,0))=FALSE,F291,VLOOKUP(A291,'Age Fix'!A:C,3,FALSE))</f>
        <v>19</v>
      </c>
    </row>
    <row r="292" spans="1:38" x14ac:dyDescent="0.2">
      <c r="A292" t="s">
        <v>268</v>
      </c>
      <c r="B292" t="s">
        <v>1748</v>
      </c>
      <c r="C292" t="s">
        <v>41</v>
      </c>
      <c r="D292" t="s">
        <v>1745</v>
      </c>
      <c r="E292" t="s">
        <v>119</v>
      </c>
      <c r="F292" s="2">
        <v>18</v>
      </c>
      <c r="G292">
        <v>62</v>
      </c>
      <c r="H292" s="1">
        <v>14.12</v>
      </c>
      <c r="I292" s="1">
        <v>875.27</v>
      </c>
      <c r="J292">
        <v>43</v>
      </c>
      <c r="K292">
        <v>46</v>
      </c>
      <c r="L292" s="1">
        <v>2.947661864339004</v>
      </c>
      <c r="M292" s="1">
        <v>3.1533126920835857</v>
      </c>
      <c r="N292">
        <v>85</v>
      </c>
      <c r="O292" s="1">
        <v>5.8267734527631472</v>
      </c>
      <c r="P292">
        <v>16</v>
      </c>
      <c r="Q292">
        <v>9</v>
      </c>
      <c r="R292">
        <v>60</v>
      </c>
      <c r="S292" s="1">
        <v>18.823529411764707</v>
      </c>
      <c r="T292" s="1">
        <v>10.588235294117647</v>
      </c>
      <c r="U292" s="1">
        <v>70.588235294117652</v>
      </c>
      <c r="V292">
        <v>20</v>
      </c>
      <c r="W292" s="1">
        <v>1.3710055182972112</v>
      </c>
      <c r="X292">
        <v>10</v>
      </c>
      <c r="Y292" s="1">
        <v>0.68550275914860559</v>
      </c>
      <c r="Z292">
        <v>7</v>
      </c>
      <c r="AA292">
        <v>0</v>
      </c>
      <c r="AB292">
        <v>3</v>
      </c>
      <c r="AC292" s="1">
        <v>8.7606187998018861</v>
      </c>
      <c r="AD292" s="1">
        <v>0.60054283591133384</v>
      </c>
      <c r="AE292" s="1">
        <v>11.76470588235294</v>
      </c>
      <c r="AF292" s="1">
        <v>10.306610352708102</v>
      </c>
      <c r="AG292">
        <v>14.36</v>
      </c>
      <c r="AH292">
        <v>14.27</v>
      </c>
      <c r="AI292">
        <v>43.91</v>
      </c>
      <c r="AJ292">
        <v>51.66</v>
      </c>
      <c r="AK292" t="str">
        <f>VLOOKUP(A292,'NHL Affiliations (from scraper)'!B:C,2,FALSE)</f>
        <v>Dallas Stars</v>
      </c>
      <c r="AL292">
        <f>IF(ISNUMBER(MATCH(A292,'Age Fix'!A:A,0))=FALSE,F292,VLOOKUP(A292,'Age Fix'!A:C,3,FALSE))</f>
        <v>18</v>
      </c>
    </row>
    <row r="293" spans="1:38" x14ac:dyDescent="0.2">
      <c r="A293" t="s">
        <v>328</v>
      </c>
      <c r="B293" t="s">
        <v>1748</v>
      </c>
      <c r="C293" t="s">
        <v>102</v>
      </c>
      <c r="D293" t="s">
        <v>102</v>
      </c>
      <c r="E293" t="s">
        <v>58</v>
      </c>
      <c r="F293" s="2">
        <v>20</v>
      </c>
      <c r="G293">
        <v>63</v>
      </c>
      <c r="H293" s="1">
        <v>16.079999999999998</v>
      </c>
      <c r="I293" s="1">
        <v>1013.1</v>
      </c>
      <c r="J293">
        <v>46</v>
      </c>
      <c r="K293">
        <v>56</v>
      </c>
      <c r="L293" s="1">
        <v>2.7243115190997926</v>
      </c>
      <c r="M293" s="1">
        <v>3.3165531536867041</v>
      </c>
      <c r="N293">
        <v>55</v>
      </c>
      <c r="O293" s="1">
        <v>3.2573289902280127</v>
      </c>
      <c r="P293">
        <v>0</v>
      </c>
      <c r="Q293">
        <v>1</v>
      </c>
      <c r="R293">
        <v>54</v>
      </c>
      <c r="S293" s="1">
        <v>0</v>
      </c>
      <c r="T293" s="1">
        <v>1.8181818181818181</v>
      </c>
      <c r="U293" s="1">
        <v>98.181818181818187</v>
      </c>
      <c r="V293">
        <v>5</v>
      </c>
      <c r="W293" s="1">
        <v>0.29612081729345574</v>
      </c>
      <c r="X293">
        <v>1</v>
      </c>
      <c r="Y293" s="1">
        <v>5.9224163458691144E-2</v>
      </c>
      <c r="Z293">
        <v>0</v>
      </c>
      <c r="AA293">
        <v>0</v>
      </c>
      <c r="AB293">
        <v>1</v>
      </c>
      <c r="AC293" s="1">
        <v>3.6320954103932181</v>
      </c>
      <c r="AD293" s="1">
        <v>0.21510781228268985</v>
      </c>
      <c r="AE293" s="1">
        <v>1.8181818181818181</v>
      </c>
      <c r="AF293" s="1">
        <v>6.6038098370785798</v>
      </c>
      <c r="AG293">
        <v>14.46</v>
      </c>
      <c r="AH293">
        <v>13.98</v>
      </c>
      <c r="AI293">
        <v>52.92</v>
      </c>
      <c r="AJ293">
        <v>50.23</v>
      </c>
      <c r="AK293" t="e">
        <f>VLOOKUP(A293,'NHL Affiliations (from scraper)'!B:C,2,FALSE)</f>
        <v>#N/A</v>
      </c>
      <c r="AL293">
        <f>IF(ISNUMBER(MATCH(A293,'Age Fix'!A:A,0))=FALSE,F293,VLOOKUP(A293,'Age Fix'!A:C,3,FALSE))</f>
        <v>20</v>
      </c>
    </row>
    <row r="294" spans="1:38" x14ac:dyDescent="0.2">
      <c r="A294" t="s">
        <v>525</v>
      </c>
      <c r="B294" t="s">
        <v>1748</v>
      </c>
      <c r="C294" t="s">
        <v>49</v>
      </c>
      <c r="D294" t="s">
        <v>1745</v>
      </c>
      <c r="E294" t="s">
        <v>50</v>
      </c>
      <c r="F294" s="2">
        <v>17</v>
      </c>
      <c r="G294">
        <v>3</v>
      </c>
      <c r="H294" s="1">
        <v>6.77</v>
      </c>
      <c r="I294" s="1">
        <v>20.32</v>
      </c>
      <c r="J294">
        <v>0</v>
      </c>
      <c r="K294">
        <v>1</v>
      </c>
      <c r="L294" s="1">
        <v>0</v>
      </c>
      <c r="M294" s="1">
        <v>2.9527559055118107</v>
      </c>
      <c r="N294">
        <v>3</v>
      </c>
      <c r="O294" s="1">
        <v>8.8582677165354315</v>
      </c>
      <c r="P294">
        <v>2</v>
      </c>
      <c r="Q294">
        <v>0</v>
      </c>
      <c r="R294">
        <v>1</v>
      </c>
      <c r="S294" s="1">
        <v>66.666666666666657</v>
      </c>
      <c r="T294" s="1">
        <v>0</v>
      </c>
      <c r="U294" s="1">
        <v>33.333333333333329</v>
      </c>
      <c r="V294">
        <v>0</v>
      </c>
      <c r="W294" s="1">
        <v>0</v>
      </c>
      <c r="X294">
        <v>0</v>
      </c>
      <c r="Y294" s="1">
        <v>0</v>
      </c>
      <c r="Z294">
        <v>0</v>
      </c>
      <c r="AA294">
        <v>0</v>
      </c>
      <c r="AB294">
        <v>0</v>
      </c>
      <c r="AC294" s="1">
        <v>0.49377150211661203</v>
      </c>
      <c r="AD294" s="1">
        <v>1.4579867188482638</v>
      </c>
      <c r="AE294" s="1">
        <v>0</v>
      </c>
      <c r="AF294" s="1">
        <v>16.459050070553737</v>
      </c>
      <c r="AG294">
        <v>11.04</v>
      </c>
      <c r="AH294">
        <v>11.59</v>
      </c>
      <c r="AI294">
        <v>51.89</v>
      </c>
      <c r="AJ294">
        <v>47.22</v>
      </c>
      <c r="AK294" t="e">
        <f>VLOOKUP(A294,'NHL Affiliations (from scraper)'!B:C,2,FALSE)</f>
        <v>#N/A</v>
      </c>
      <c r="AL294">
        <f>IF(ISNUMBER(MATCH(A294,'Age Fix'!A:A,0))=FALSE,F294,VLOOKUP(A294,'Age Fix'!A:C,3,FALSE))</f>
        <v>17</v>
      </c>
    </row>
    <row r="295" spans="1:38" x14ac:dyDescent="0.2">
      <c r="A295" t="s">
        <v>407</v>
      </c>
      <c r="B295" t="s">
        <v>1748</v>
      </c>
      <c r="C295" t="s">
        <v>102</v>
      </c>
      <c r="D295" t="s">
        <v>102</v>
      </c>
      <c r="E295" t="s">
        <v>78</v>
      </c>
      <c r="F295" s="2">
        <v>16</v>
      </c>
      <c r="G295">
        <v>60</v>
      </c>
      <c r="H295" s="1">
        <v>13.67</v>
      </c>
      <c r="I295" s="1">
        <v>820.07</v>
      </c>
      <c r="J295">
        <v>35</v>
      </c>
      <c r="K295">
        <v>52</v>
      </c>
      <c r="L295" s="1">
        <v>2.5607570085480504</v>
      </c>
      <c r="M295" s="1">
        <v>3.8045532698428182</v>
      </c>
      <c r="N295">
        <v>38</v>
      </c>
      <c r="O295" s="1">
        <v>2.7802504664235981</v>
      </c>
      <c r="P295">
        <v>0</v>
      </c>
      <c r="Q295">
        <v>2</v>
      </c>
      <c r="R295">
        <v>36</v>
      </c>
      <c r="S295" s="1">
        <v>0</v>
      </c>
      <c r="T295" s="1">
        <v>5.2631578947368416</v>
      </c>
      <c r="U295" s="1">
        <v>94.73684210526315</v>
      </c>
      <c r="V295">
        <v>5</v>
      </c>
      <c r="W295" s="1">
        <v>0.36582242979257867</v>
      </c>
      <c r="X295">
        <v>4</v>
      </c>
      <c r="Y295" s="1">
        <v>0.29265794383406296</v>
      </c>
      <c r="Z295">
        <v>0</v>
      </c>
      <c r="AA295">
        <v>0</v>
      </c>
      <c r="AB295">
        <v>4</v>
      </c>
      <c r="AC295" s="1">
        <v>2.6392008263895748</v>
      </c>
      <c r="AD295" s="1">
        <v>0.19309577180408316</v>
      </c>
      <c r="AE295" s="1">
        <v>10.526315789473683</v>
      </c>
      <c r="AF295" s="1">
        <v>6.9452653326041434</v>
      </c>
      <c r="AG295">
        <v>13.41</v>
      </c>
      <c r="AH295">
        <v>13.82</v>
      </c>
      <c r="AI295">
        <v>44.09</v>
      </c>
      <c r="AJ295">
        <v>51.88</v>
      </c>
      <c r="AK295" t="e">
        <f>VLOOKUP(A295,'NHL Affiliations (from scraper)'!B:C,2,FALSE)</f>
        <v>#N/A</v>
      </c>
      <c r="AL295">
        <f>IF(ISNUMBER(MATCH(A295,'Age Fix'!A:A,0))=FALSE,F295,VLOOKUP(A295,'Age Fix'!A:C,3,FALSE))</f>
        <v>16</v>
      </c>
    </row>
    <row r="296" spans="1:38" x14ac:dyDescent="0.2">
      <c r="A296" t="s">
        <v>471</v>
      </c>
      <c r="B296" t="s">
        <v>1748</v>
      </c>
      <c r="C296" t="s">
        <v>49</v>
      </c>
      <c r="D296" t="s">
        <v>1745</v>
      </c>
      <c r="E296" t="s">
        <v>119</v>
      </c>
      <c r="F296" s="2">
        <v>18</v>
      </c>
      <c r="G296">
        <v>4</v>
      </c>
      <c r="H296" s="1">
        <v>9.33</v>
      </c>
      <c r="I296" s="1">
        <v>37.33</v>
      </c>
      <c r="J296">
        <v>1</v>
      </c>
      <c r="K296">
        <v>2</v>
      </c>
      <c r="L296" s="1">
        <v>1.6072863648540048</v>
      </c>
      <c r="M296" s="1">
        <v>3.2145727297080096</v>
      </c>
      <c r="N296">
        <v>2</v>
      </c>
      <c r="O296" s="1">
        <v>3.2145727297080096</v>
      </c>
      <c r="P296">
        <v>0</v>
      </c>
      <c r="Q296">
        <v>1</v>
      </c>
      <c r="R296">
        <v>1</v>
      </c>
      <c r="S296" s="1">
        <v>0</v>
      </c>
      <c r="T296" s="1">
        <v>50</v>
      </c>
      <c r="U296" s="1">
        <v>50</v>
      </c>
      <c r="V296">
        <v>1</v>
      </c>
      <c r="W296" s="1">
        <v>1.6072863648540048</v>
      </c>
      <c r="X296">
        <v>1</v>
      </c>
      <c r="Y296" s="1">
        <v>1.6072863648540048</v>
      </c>
      <c r="Z296">
        <v>0</v>
      </c>
      <c r="AA296">
        <v>1</v>
      </c>
      <c r="AB296">
        <v>0</v>
      </c>
      <c r="AC296" s="1">
        <v>0.22758888673997252</v>
      </c>
      <c r="AD296" s="1">
        <v>0.36580051444946027</v>
      </c>
      <c r="AE296" s="1">
        <v>50</v>
      </c>
      <c r="AF296" s="1">
        <v>11.379444336998626</v>
      </c>
      <c r="AG296">
        <v>12.04</v>
      </c>
      <c r="AH296">
        <v>14.06</v>
      </c>
      <c r="AI296">
        <v>38.65</v>
      </c>
      <c r="AJ296">
        <v>47.26</v>
      </c>
      <c r="AK296" t="e">
        <f>VLOOKUP(A296,'NHL Affiliations (from scraper)'!B:C,2,FALSE)</f>
        <v>#N/A</v>
      </c>
      <c r="AL296">
        <f>IF(ISNUMBER(MATCH(A296,'Age Fix'!A:A,0))=FALSE,F296,VLOOKUP(A296,'Age Fix'!A:C,3,FALSE))</f>
        <v>18</v>
      </c>
    </row>
    <row r="297" spans="1:38" x14ac:dyDescent="0.2">
      <c r="A297" t="s">
        <v>485</v>
      </c>
      <c r="B297" t="s">
        <v>1748</v>
      </c>
      <c r="C297" t="s">
        <v>49</v>
      </c>
      <c r="D297" t="s">
        <v>1745</v>
      </c>
      <c r="E297" t="s">
        <v>90</v>
      </c>
      <c r="F297" s="2">
        <v>16</v>
      </c>
      <c r="G297">
        <v>2</v>
      </c>
      <c r="H297" s="1">
        <v>6.87</v>
      </c>
      <c r="I297" s="1">
        <v>13.74</v>
      </c>
      <c r="J297">
        <v>1</v>
      </c>
      <c r="K297">
        <v>0</v>
      </c>
      <c r="L297" s="1">
        <v>4.3668122270742353</v>
      </c>
      <c r="M297" s="1">
        <v>0</v>
      </c>
      <c r="N297">
        <v>2</v>
      </c>
      <c r="O297" s="1">
        <v>8.7336244541484707</v>
      </c>
      <c r="P297">
        <v>0</v>
      </c>
      <c r="Q297">
        <v>1</v>
      </c>
      <c r="R297">
        <v>1</v>
      </c>
      <c r="S297" s="1">
        <v>0</v>
      </c>
      <c r="T297" s="1">
        <v>50</v>
      </c>
      <c r="U297" s="1">
        <v>50</v>
      </c>
      <c r="V297">
        <v>1</v>
      </c>
      <c r="W297" s="1">
        <v>4.3668122270742353</v>
      </c>
      <c r="X297">
        <v>0</v>
      </c>
      <c r="Y297" s="1">
        <v>0</v>
      </c>
      <c r="Z297">
        <v>0</v>
      </c>
      <c r="AA297">
        <v>0</v>
      </c>
      <c r="AB297">
        <v>0</v>
      </c>
      <c r="AC297" s="1">
        <v>0.22758888673997252</v>
      </c>
      <c r="AD297" s="1">
        <v>0.9938379333623254</v>
      </c>
      <c r="AE297" s="1">
        <v>0</v>
      </c>
      <c r="AF297" s="1">
        <v>11.379444336998626</v>
      </c>
      <c r="AG297">
        <v>11.39</v>
      </c>
      <c r="AH297">
        <v>10.89</v>
      </c>
      <c r="AI297">
        <v>51.96</v>
      </c>
      <c r="AJ297">
        <v>27.15</v>
      </c>
      <c r="AK297" t="e">
        <f>VLOOKUP(A297,'NHL Affiliations (from scraper)'!B:C,2,FALSE)</f>
        <v>#N/A</v>
      </c>
      <c r="AL297">
        <f>IF(ISNUMBER(MATCH(A297,'Age Fix'!A:A,0))=FALSE,F297,VLOOKUP(A297,'Age Fix'!A:C,3,FALSE))</f>
        <v>16</v>
      </c>
    </row>
    <row r="298" spans="1:38" x14ac:dyDescent="0.2">
      <c r="A298" t="s">
        <v>504</v>
      </c>
      <c r="B298" t="s">
        <v>1748</v>
      </c>
      <c r="C298" t="s">
        <v>102</v>
      </c>
      <c r="D298" t="s">
        <v>102</v>
      </c>
      <c r="E298" t="s">
        <v>54</v>
      </c>
      <c r="F298" s="2">
        <v>16</v>
      </c>
      <c r="G298">
        <v>1</v>
      </c>
      <c r="H298" s="1">
        <v>11.53</v>
      </c>
      <c r="I298" s="1">
        <v>11.53</v>
      </c>
      <c r="J298">
        <v>1</v>
      </c>
      <c r="K298">
        <v>0</v>
      </c>
      <c r="L298" s="1">
        <v>5.2038161318300089</v>
      </c>
      <c r="M298" s="1">
        <v>0</v>
      </c>
      <c r="N298">
        <v>0</v>
      </c>
      <c r="O298" s="1">
        <v>0</v>
      </c>
      <c r="P298">
        <v>0</v>
      </c>
      <c r="Q298">
        <v>0</v>
      </c>
      <c r="R298">
        <v>0</v>
      </c>
      <c r="S298" s="1" t="e">
        <v>#DIV/0!</v>
      </c>
      <c r="T298" s="1" t="e">
        <v>#DIV/0!</v>
      </c>
      <c r="U298" s="1" t="e">
        <v>#DIV/0!</v>
      </c>
      <c r="V298">
        <v>0</v>
      </c>
      <c r="W298" s="1">
        <v>0</v>
      </c>
      <c r="X298">
        <v>0</v>
      </c>
      <c r="Y298" s="1">
        <v>0</v>
      </c>
      <c r="Z298">
        <v>0</v>
      </c>
      <c r="AA298">
        <v>0</v>
      </c>
      <c r="AB298">
        <v>0</v>
      </c>
      <c r="AC298" s="1">
        <v>0</v>
      </c>
      <c r="AD298" s="1">
        <v>0</v>
      </c>
      <c r="AE298" s="1" t="e">
        <v>#DIV/0!</v>
      </c>
      <c r="AF298" s="1" t="e">
        <v>#DIV/0!</v>
      </c>
      <c r="AG298">
        <v>12.15</v>
      </c>
      <c r="AH298">
        <v>13.81</v>
      </c>
      <c r="AI298">
        <v>46.97</v>
      </c>
      <c r="AJ298">
        <v>47.37</v>
      </c>
      <c r="AK298" t="e">
        <f>VLOOKUP(A298,'NHL Affiliations (from scraper)'!B:C,2,FALSE)</f>
        <v>#N/A</v>
      </c>
      <c r="AL298">
        <f>IF(ISNUMBER(MATCH(A298,'Age Fix'!A:A,0))=FALSE,F298,VLOOKUP(A298,'Age Fix'!A:C,3,FALSE))</f>
        <v>16</v>
      </c>
    </row>
    <row r="299" spans="1:38" x14ac:dyDescent="0.2">
      <c r="A299" t="s">
        <v>66</v>
      </c>
      <c r="B299" t="s">
        <v>1748</v>
      </c>
      <c r="C299" t="s">
        <v>49</v>
      </c>
      <c r="D299" t="s">
        <v>1745</v>
      </c>
      <c r="E299" t="s">
        <v>58</v>
      </c>
      <c r="F299" s="2">
        <v>18</v>
      </c>
      <c r="G299">
        <v>67</v>
      </c>
      <c r="H299" s="1">
        <v>17.39</v>
      </c>
      <c r="I299" s="1">
        <v>1165.46</v>
      </c>
      <c r="J299">
        <v>79</v>
      </c>
      <c r="K299">
        <v>47</v>
      </c>
      <c r="L299" s="1">
        <v>4.0670636486880714</v>
      </c>
      <c r="M299" s="1">
        <v>2.4196454618777135</v>
      </c>
      <c r="N299">
        <v>148</v>
      </c>
      <c r="O299" s="1">
        <v>7.6193091139979066</v>
      </c>
      <c r="P299">
        <v>22</v>
      </c>
      <c r="Q299">
        <v>31</v>
      </c>
      <c r="R299">
        <v>95</v>
      </c>
      <c r="S299" s="1">
        <v>14.864864864864865</v>
      </c>
      <c r="T299" s="1">
        <v>20.945945945945947</v>
      </c>
      <c r="U299" s="1">
        <v>64.189189189189193</v>
      </c>
      <c r="V299">
        <v>51</v>
      </c>
      <c r="W299" s="1">
        <v>2.6255727352290084</v>
      </c>
      <c r="X299">
        <v>33</v>
      </c>
      <c r="Y299" s="1">
        <v>1.698900005148182</v>
      </c>
      <c r="Z299">
        <v>10</v>
      </c>
      <c r="AA299">
        <v>9</v>
      </c>
      <c r="AB299">
        <v>14</v>
      </c>
      <c r="AC299" s="1">
        <v>15.891248535875125</v>
      </c>
      <c r="AD299" s="1">
        <v>0.8181103702851299</v>
      </c>
      <c r="AE299" s="1">
        <v>22.297297297297298</v>
      </c>
      <c r="AF299" s="1">
        <v>10.737330091807518</v>
      </c>
      <c r="AG299">
        <v>15.97</v>
      </c>
      <c r="AH299">
        <v>14.31</v>
      </c>
      <c r="AI299">
        <v>55.67</v>
      </c>
      <c r="AJ299">
        <v>49.44</v>
      </c>
      <c r="AK299">
        <f>VLOOKUP(A299,'NHL Affiliations (from scraper)'!B:C,2,FALSE)</f>
        <v>2018</v>
      </c>
      <c r="AL299">
        <f>IF(ISNUMBER(MATCH(A299,'Age Fix'!A:A,0))=FALSE,F299,VLOOKUP(A299,'Age Fix'!A:C,3,FALSE))</f>
        <v>18</v>
      </c>
    </row>
    <row r="300" spans="1:38" x14ac:dyDescent="0.2">
      <c r="A300" t="s">
        <v>171</v>
      </c>
      <c r="B300" t="s">
        <v>1748</v>
      </c>
      <c r="C300" t="s">
        <v>41</v>
      </c>
      <c r="D300" t="s">
        <v>1745</v>
      </c>
      <c r="E300" t="s">
        <v>1746</v>
      </c>
      <c r="F300" s="2">
        <v>20</v>
      </c>
      <c r="G300">
        <v>32</v>
      </c>
      <c r="H300" s="1">
        <v>18.27</v>
      </c>
      <c r="I300" s="1">
        <v>584.66</v>
      </c>
      <c r="J300">
        <v>42</v>
      </c>
      <c r="K300">
        <v>27</v>
      </c>
      <c r="L300" s="1">
        <v>4.3101973796736566</v>
      </c>
      <c r="M300" s="1">
        <v>2.7708411726473505</v>
      </c>
      <c r="N300">
        <v>93</v>
      </c>
      <c r="O300" s="1">
        <v>9.5440084835630969</v>
      </c>
      <c r="P300">
        <v>25</v>
      </c>
      <c r="Q300">
        <v>12</v>
      </c>
      <c r="R300">
        <v>56</v>
      </c>
      <c r="S300" s="1">
        <v>26.881720430107524</v>
      </c>
      <c r="T300" s="1">
        <v>12.903225806451612</v>
      </c>
      <c r="U300" s="1">
        <v>60.215053763440864</v>
      </c>
      <c r="V300">
        <v>28</v>
      </c>
      <c r="W300" s="1">
        <v>2.873464919782438</v>
      </c>
      <c r="X300">
        <v>17</v>
      </c>
      <c r="Y300" s="1">
        <v>1.7446037012964801</v>
      </c>
      <c r="Z300">
        <v>4</v>
      </c>
      <c r="AA300">
        <v>4</v>
      </c>
      <c r="AB300">
        <v>9</v>
      </c>
      <c r="AC300" s="1">
        <v>10.926643539885948</v>
      </c>
      <c r="AD300" s="1">
        <v>1.1213331036724881</v>
      </c>
      <c r="AE300" s="1">
        <v>18.27956989247312</v>
      </c>
      <c r="AF300" s="1">
        <v>11.749079075146179</v>
      </c>
      <c r="AG300">
        <v>16</v>
      </c>
      <c r="AH300">
        <v>14.84</v>
      </c>
      <c r="AI300">
        <v>53.75</v>
      </c>
      <c r="AJ300">
        <v>51.16</v>
      </c>
      <c r="AK300" t="str">
        <f>VLOOKUP(A300,'NHL Affiliations (from scraper)'!B:C,2,FALSE)</f>
        <v>Ottawa Senators</v>
      </c>
      <c r="AL300">
        <f>IF(ISNUMBER(MATCH(A300,'Age Fix'!A:A,0))=FALSE,F300,VLOOKUP(A300,'Age Fix'!A:C,3,FALSE))</f>
        <v>20</v>
      </c>
    </row>
    <row r="301" spans="1:38" x14ac:dyDescent="0.2">
      <c r="A301" t="s">
        <v>181</v>
      </c>
      <c r="B301" t="s">
        <v>1748</v>
      </c>
      <c r="C301" t="s">
        <v>41</v>
      </c>
      <c r="D301" t="s">
        <v>1745</v>
      </c>
      <c r="E301" t="s">
        <v>98</v>
      </c>
      <c r="F301" s="2">
        <v>20</v>
      </c>
      <c r="G301">
        <v>59</v>
      </c>
      <c r="H301" s="1">
        <v>12.99</v>
      </c>
      <c r="I301" s="1">
        <v>766.65</v>
      </c>
      <c r="J301">
        <v>37</v>
      </c>
      <c r="K301">
        <v>42</v>
      </c>
      <c r="L301" s="1">
        <v>2.8957151242418315</v>
      </c>
      <c r="M301" s="1">
        <v>3.2870279788691059</v>
      </c>
      <c r="N301">
        <v>120</v>
      </c>
      <c r="O301" s="1">
        <v>9.3915085110545871</v>
      </c>
      <c r="P301">
        <v>16</v>
      </c>
      <c r="Q301">
        <v>22</v>
      </c>
      <c r="R301">
        <v>82</v>
      </c>
      <c r="S301" s="1">
        <v>13.333333333333334</v>
      </c>
      <c r="T301" s="1">
        <v>18.333333333333332</v>
      </c>
      <c r="U301" s="1">
        <v>68.333333333333329</v>
      </c>
      <c r="V301">
        <v>23</v>
      </c>
      <c r="W301" s="1">
        <v>1.8000391312854627</v>
      </c>
      <c r="X301">
        <v>13</v>
      </c>
      <c r="Y301" s="1">
        <v>1.0174134220309137</v>
      </c>
      <c r="Z301">
        <v>4</v>
      </c>
      <c r="AA301">
        <v>6</v>
      </c>
      <c r="AB301">
        <v>3</v>
      </c>
      <c r="AC301" s="1">
        <v>12.297398076721137</v>
      </c>
      <c r="AD301" s="1">
        <v>0.96242598917794064</v>
      </c>
      <c r="AE301" s="1">
        <v>10.833333333333334</v>
      </c>
      <c r="AF301" s="1">
        <v>10.247831730600947</v>
      </c>
      <c r="AG301">
        <v>13.78</v>
      </c>
      <c r="AH301">
        <v>14.27</v>
      </c>
      <c r="AI301">
        <v>46.73</v>
      </c>
      <c r="AJ301">
        <v>50.74</v>
      </c>
      <c r="AK301" t="e">
        <f>VLOOKUP(A301,'NHL Affiliations (from scraper)'!B:C,2,FALSE)</f>
        <v>#N/A</v>
      </c>
      <c r="AL301">
        <f>IF(ISNUMBER(MATCH(A301,'Age Fix'!A:A,0))=FALSE,F301,VLOOKUP(A301,'Age Fix'!A:C,3,FALSE))</f>
        <v>20</v>
      </c>
    </row>
    <row r="302" spans="1:38" x14ac:dyDescent="0.2">
      <c r="A302" t="s">
        <v>148</v>
      </c>
      <c r="B302" t="s">
        <v>1748</v>
      </c>
      <c r="C302" t="s">
        <v>102</v>
      </c>
      <c r="D302" t="s">
        <v>102</v>
      </c>
      <c r="E302" t="s">
        <v>50</v>
      </c>
      <c r="F302" s="2">
        <v>19</v>
      </c>
      <c r="G302">
        <v>61</v>
      </c>
      <c r="H302" s="1">
        <v>19.559999999999999</v>
      </c>
      <c r="I302" s="1">
        <v>1192.8699999999999</v>
      </c>
      <c r="J302">
        <v>77</v>
      </c>
      <c r="K302">
        <v>71</v>
      </c>
      <c r="L302" s="1">
        <v>3.8730121471744621</v>
      </c>
      <c r="M302" s="1">
        <v>3.5712189928491789</v>
      </c>
      <c r="N302">
        <v>127</v>
      </c>
      <c r="O302" s="1">
        <v>6.3879550998851515</v>
      </c>
      <c r="P302">
        <v>5</v>
      </c>
      <c r="Q302">
        <v>3</v>
      </c>
      <c r="R302">
        <v>119</v>
      </c>
      <c r="S302" s="1">
        <v>3.9370078740157481</v>
      </c>
      <c r="T302" s="1">
        <v>2.3622047244094486</v>
      </c>
      <c r="U302" s="1">
        <v>93.7007874015748</v>
      </c>
      <c r="V302">
        <v>21</v>
      </c>
      <c r="W302" s="1">
        <v>1.0562760401384896</v>
      </c>
      <c r="X302">
        <v>12</v>
      </c>
      <c r="Y302" s="1">
        <v>0.60358630865056551</v>
      </c>
      <c r="Z302">
        <v>1</v>
      </c>
      <c r="AA302">
        <v>3</v>
      </c>
      <c r="AB302">
        <v>8</v>
      </c>
      <c r="AC302" s="1">
        <v>9.2079782539009472</v>
      </c>
      <c r="AD302" s="1">
        <v>0.46315080036722939</v>
      </c>
      <c r="AE302" s="1">
        <v>9.4488188976377945</v>
      </c>
      <c r="AF302" s="1">
        <v>7.2503765778747624</v>
      </c>
      <c r="AG302">
        <v>13.77</v>
      </c>
      <c r="AH302">
        <v>14.53</v>
      </c>
      <c r="AI302">
        <v>53.62</v>
      </c>
      <c r="AJ302">
        <v>49.71</v>
      </c>
      <c r="AK302" t="str">
        <f>VLOOKUP(A302,'NHL Affiliations (from scraper)'!B:C,2,FALSE)</f>
        <v>Winnipeg Jets</v>
      </c>
      <c r="AL302">
        <f>IF(ISNUMBER(MATCH(A302,'Age Fix'!A:A,0))=FALSE,F302,VLOOKUP(A302,'Age Fix'!A:C,3,FALSE))</f>
        <v>19</v>
      </c>
    </row>
    <row r="303" spans="1:38" x14ac:dyDescent="0.2">
      <c r="A303" t="s">
        <v>494</v>
      </c>
      <c r="B303" t="s">
        <v>1748</v>
      </c>
      <c r="C303" t="s">
        <v>102</v>
      </c>
      <c r="D303" t="s">
        <v>102</v>
      </c>
      <c r="E303" t="s">
        <v>114</v>
      </c>
      <c r="F303" s="2">
        <v>17</v>
      </c>
      <c r="G303">
        <v>42</v>
      </c>
      <c r="H303" s="1">
        <v>9.41</v>
      </c>
      <c r="I303" s="1">
        <v>395.21</v>
      </c>
      <c r="J303">
        <v>10</v>
      </c>
      <c r="K303">
        <v>16</v>
      </c>
      <c r="L303" s="1">
        <v>1.5181802079906885</v>
      </c>
      <c r="M303" s="1">
        <v>2.4290883327851018</v>
      </c>
      <c r="N303">
        <v>17</v>
      </c>
      <c r="O303" s="1">
        <v>2.5809063535841705</v>
      </c>
      <c r="P303">
        <v>0</v>
      </c>
      <c r="Q303">
        <v>0</v>
      </c>
      <c r="R303">
        <v>17</v>
      </c>
      <c r="S303" s="1">
        <v>0</v>
      </c>
      <c r="T303" s="1">
        <v>0</v>
      </c>
      <c r="U303" s="1">
        <v>100</v>
      </c>
      <c r="V303">
        <v>0</v>
      </c>
      <c r="W303" s="1">
        <v>0</v>
      </c>
      <c r="X303">
        <v>0</v>
      </c>
      <c r="Y303" s="1">
        <v>0</v>
      </c>
      <c r="Z303">
        <v>0</v>
      </c>
      <c r="AA303">
        <v>0</v>
      </c>
      <c r="AB303">
        <v>0</v>
      </c>
      <c r="AC303" s="1">
        <v>1.0920115264548147</v>
      </c>
      <c r="AD303" s="1">
        <v>0.16578702863614</v>
      </c>
      <c r="AE303" s="1">
        <v>0</v>
      </c>
      <c r="AF303" s="1">
        <v>6.423597214440087</v>
      </c>
      <c r="AG303">
        <v>13.75</v>
      </c>
      <c r="AH303">
        <v>13.65</v>
      </c>
      <c r="AI303">
        <v>51.6</v>
      </c>
      <c r="AJ303">
        <v>48.63</v>
      </c>
      <c r="AK303" t="e">
        <f>VLOOKUP(A303,'NHL Affiliations (from scraper)'!B:C,2,FALSE)</f>
        <v>#N/A</v>
      </c>
      <c r="AL303">
        <f>IF(ISNUMBER(MATCH(A303,'Age Fix'!A:A,0))=FALSE,F303,VLOOKUP(A303,'Age Fix'!A:C,3,FALSE))</f>
        <v>17</v>
      </c>
    </row>
    <row r="304" spans="1:38" x14ac:dyDescent="0.2">
      <c r="A304" t="s">
        <v>73</v>
      </c>
      <c r="B304" t="s">
        <v>1748</v>
      </c>
      <c r="C304" t="s">
        <v>49</v>
      </c>
      <c r="D304" t="s">
        <v>1745</v>
      </c>
      <c r="E304" t="s">
        <v>52</v>
      </c>
      <c r="F304" s="2">
        <v>19</v>
      </c>
      <c r="G304">
        <v>68</v>
      </c>
      <c r="H304" s="1">
        <v>12.97</v>
      </c>
      <c r="I304" s="1">
        <v>882.07</v>
      </c>
      <c r="J304">
        <v>65</v>
      </c>
      <c r="K304">
        <v>35</v>
      </c>
      <c r="L304" s="1">
        <v>4.4214178013082863</v>
      </c>
      <c r="M304" s="1">
        <v>2.3807634314736923</v>
      </c>
      <c r="N304">
        <v>92</v>
      </c>
      <c r="O304" s="1">
        <v>6.2580067341594203</v>
      </c>
      <c r="P304">
        <v>21</v>
      </c>
      <c r="Q304">
        <v>17</v>
      </c>
      <c r="R304">
        <v>54</v>
      </c>
      <c r="S304" s="1">
        <v>22.826086956521738</v>
      </c>
      <c r="T304" s="1">
        <v>18.478260869565215</v>
      </c>
      <c r="U304" s="1">
        <v>58.695652173913047</v>
      </c>
      <c r="V304">
        <v>44</v>
      </c>
      <c r="W304" s="1">
        <v>2.9929597424240706</v>
      </c>
      <c r="X304">
        <v>24</v>
      </c>
      <c r="Y304" s="1">
        <v>1.6325234958676749</v>
      </c>
      <c r="Z304">
        <v>6</v>
      </c>
      <c r="AA304">
        <v>4</v>
      </c>
      <c r="AB304">
        <v>14</v>
      </c>
      <c r="AC304" s="1">
        <v>10.755865108630582</v>
      </c>
      <c r="AD304" s="1">
        <v>0.73163343784261436</v>
      </c>
      <c r="AE304" s="1">
        <v>26.086956521739129</v>
      </c>
      <c r="AF304" s="1">
        <v>11.691157726772373</v>
      </c>
      <c r="AG304">
        <v>13.93</v>
      </c>
      <c r="AH304">
        <v>14.1</v>
      </c>
      <c r="AI304">
        <v>57.81</v>
      </c>
      <c r="AJ304">
        <v>48.38</v>
      </c>
      <c r="AK304" t="e">
        <f>VLOOKUP(A304,'NHL Affiliations (from scraper)'!B:C,2,FALSE)</f>
        <v>#N/A</v>
      </c>
      <c r="AL304">
        <f>IF(ISNUMBER(MATCH(A304,'Age Fix'!A:A,0))=FALSE,F304,VLOOKUP(A304,'Age Fix'!A:C,3,FALSE))</f>
        <v>19</v>
      </c>
    </row>
    <row r="305" spans="1:38" x14ac:dyDescent="0.2">
      <c r="A305" t="s">
        <v>386</v>
      </c>
      <c r="B305" t="s">
        <v>1748</v>
      </c>
      <c r="C305" t="s">
        <v>102</v>
      </c>
      <c r="D305" t="s">
        <v>102</v>
      </c>
      <c r="E305" t="s">
        <v>107</v>
      </c>
      <c r="F305" s="2">
        <v>17</v>
      </c>
      <c r="G305">
        <v>57</v>
      </c>
      <c r="H305" s="1">
        <v>10.64</v>
      </c>
      <c r="I305" s="1">
        <v>606.29</v>
      </c>
      <c r="J305">
        <v>25</v>
      </c>
      <c r="K305">
        <v>30</v>
      </c>
      <c r="L305" s="1">
        <v>2.4740635669399134</v>
      </c>
      <c r="M305" s="1">
        <v>2.9688762803278959</v>
      </c>
      <c r="N305">
        <v>28</v>
      </c>
      <c r="O305" s="1">
        <v>2.770951194972703</v>
      </c>
      <c r="P305">
        <v>1</v>
      </c>
      <c r="Q305">
        <v>2</v>
      </c>
      <c r="R305">
        <v>25</v>
      </c>
      <c r="S305" s="1">
        <v>3.5714285714285712</v>
      </c>
      <c r="T305" s="1">
        <v>7.1428571428571423</v>
      </c>
      <c r="U305" s="1">
        <v>89.285714285714292</v>
      </c>
      <c r="V305">
        <v>3</v>
      </c>
      <c r="W305" s="1">
        <v>0.29688762803278962</v>
      </c>
      <c r="X305">
        <v>2</v>
      </c>
      <c r="Y305" s="1">
        <v>0.19792508535519307</v>
      </c>
      <c r="Z305">
        <v>0</v>
      </c>
      <c r="AA305">
        <v>0</v>
      </c>
      <c r="AB305">
        <v>2</v>
      </c>
      <c r="AC305" s="1">
        <v>2.1473728977872706</v>
      </c>
      <c r="AD305" s="1">
        <v>0.21250948204198691</v>
      </c>
      <c r="AE305" s="1">
        <v>7.1428571428571423</v>
      </c>
      <c r="AF305" s="1">
        <v>7.6691889206688231</v>
      </c>
      <c r="AG305">
        <v>14.45</v>
      </c>
      <c r="AH305">
        <v>13.74</v>
      </c>
      <c r="AI305">
        <v>47.25</v>
      </c>
      <c r="AJ305">
        <v>51.8</v>
      </c>
      <c r="AK305" t="e">
        <f>VLOOKUP(A305,'NHL Affiliations (from scraper)'!B:C,2,FALSE)</f>
        <v>#N/A</v>
      </c>
      <c r="AL305">
        <f>IF(ISNUMBER(MATCH(A305,'Age Fix'!A:A,0))=FALSE,F305,VLOOKUP(A305,'Age Fix'!A:C,3,FALSE))</f>
        <v>17</v>
      </c>
    </row>
    <row r="306" spans="1:38" x14ac:dyDescent="0.2">
      <c r="A306" t="s">
        <v>536</v>
      </c>
      <c r="B306" t="s">
        <v>1748</v>
      </c>
      <c r="C306" t="s">
        <v>41</v>
      </c>
      <c r="D306" t="s">
        <v>1745</v>
      </c>
      <c r="E306" t="s">
        <v>54</v>
      </c>
      <c r="F306" s="2">
        <v>16</v>
      </c>
      <c r="G306">
        <v>25</v>
      </c>
      <c r="H306" s="1">
        <v>7.83</v>
      </c>
      <c r="I306" s="1">
        <v>195.72</v>
      </c>
      <c r="J306">
        <v>3</v>
      </c>
      <c r="K306">
        <v>7</v>
      </c>
      <c r="L306" s="1">
        <v>0.9196811771919069</v>
      </c>
      <c r="M306" s="1">
        <v>2.1459227467811162</v>
      </c>
      <c r="N306">
        <v>15</v>
      </c>
      <c r="O306" s="1">
        <v>4.5984058859595338</v>
      </c>
      <c r="P306">
        <v>3</v>
      </c>
      <c r="Q306">
        <v>0</v>
      </c>
      <c r="R306">
        <v>12</v>
      </c>
      <c r="S306" s="1">
        <v>20</v>
      </c>
      <c r="T306" s="1">
        <v>0</v>
      </c>
      <c r="U306" s="1">
        <v>80</v>
      </c>
      <c r="V306">
        <v>1</v>
      </c>
      <c r="W306" s="1">
        <v>0.30656039239730226</v>
      </c>
      <c r="X306">
        <v>1</v>
      </c>
      <c r="Y306" s="1">
        <v>0.30656039239730226</v>
      </c>
      <c r="Z306">
        <v>1</v>
      </c>
      <c r="AA306">
        <v>0</v>
      </c>
      <c r="AB306">
        <v>0</v>
      </c>
      <c r="AC306" s="1">
        <v>1.4151349606911272</v>
      </c>
      <c r="AD306" s="1">
        <v>0.43382432884461286</v>
      </c>
      <c r="AE306" s="1">
        <v>6.666666666666667</v>
      </c>
      <c r="AF306" s="1">
        <v>9.434233071274182</v>
      </c>
      <c r="AG306">
        <v>12.83</v>
      </c>
      <c r="AH306">
        <v>12.72</v>
      </c>
      <c r="AI306">
        <v>48.43</v>
      </c>
      <c r="AJ306">
        <v>48.34</v>
      </c>
      <c r="AK306">
        <f>VLOOKUP(A306,'NHL Affiliations (from scraper)'!B:C,2,FALSE)</f>
        <v>2019</v>
      </c>
      <c r="AL306">
        <f>IF(ISNUMBER(MATCH(A306,'Age Fix'!A:A,0))=FALSE,F306,VLOOKUP(A306,'Age Fix'!A:C,3,FALSE))</f>
        <v>16</v>
      </c>
    </row>
    <row r="307" spans="1:38" x14ac:dyDescent="0.2">
      <c r="A307" t="s">
        <v>483</v>
      </c>
      <c r="B307" t="s">
        <v>1748</v>
      </c>
      <c r="C307" t="s">
        <v>102</v>
      </c>
      <c r="D307" t="s">
        <v>102</v>
      </c>
      <c r="E307" t="s">
        <v>1746</v>
      </c>
      <c r="F307" s="2">
        <v>17</v>
      </c>
      <c r="G307">
        <v>39</v>
      </c>
      <c r="H307" s="1">
        <v>10.01</v>
      </c>
      <c r="I307" s="1">
        <v>390.4</v>
      </c>
      <c r="J307">
        <v>9</v>
      </c>
      <c r="K307">
        <v>22</v>
      </c>
      <c r="L307" s="1">
        <v>1.3831967213114755</v>
      </c>
      <c r="M307" s="1">
        <v>3.3811475409836067</v>
      </c>
      <c r="N307">
        <v>15</v>
      </c>
      <c r="O307" s="1">
        <v>2.305327868852459</v>
      </c>
      <c r="P307">
        <v>1</v>
      </c>
      <c r="Q307">
        <v>1</v>
      </c>
      <c r="R307">
        <v>13</v>
      </c>
      <c r="S307" s="1">
        <v>6.666666666666667</v>
      </c>
      <c r="T307" s="1">
        <v>6.666666666666667</v>
      </c>
      <c r="U307" s="1">
        <v>86.666666666666671</v>
      </c>
      <c r="V307">
        <v>2</v>
      </c>
      <c r="W307" s="1">
        <v>0.30737704918032788</v>
      </c>
      <c r="X307">
        <v>0</v>
      </c>
      <c r="Y307" s="1">
        <v>0</v>
      </c>
      <c r="Z307">
        <v>0</v>
      </c>
      <c r="AA307">
        <v>0</v>
      </c>
      <c r="AB307">
        <v>0</v>
      </c>
      <c r="AC307" s="1">
        <v>1.2131883174588884</v>
      </c>
      <c r="AD307" s="1">
        <v>0.18645312256028002</v>
      </c>
      <c r="AE307" s="1">
        <v>0</v>
      </c>
      <c r="AF307" s="1">
        <v>8.0879221163925905</v>
      </c>
      <c r="AG307">
        <v>13.48</v>
      </c>
      <c r="AH307">
        <v>13.69</v>
      </c>
      <c r="AI307">
        <v>47.88</v>
      </c>
      <c r="AJ307">
        <v>50.51</v>
      </c>
      <c r="AK307" t="e">
        <f>VLOOKUP(A307,'NHL Affiliations (from scraper)'!B:C,2,FALSE)</f>
        <v>#N/A</v>
      </c>
      <c r="AL307">
        <f>IF(ISNUMBER(MATCH(A307,'Age Fix'!A:A,0))=FALSE,F307,VLOOKUP(A307,'Age Fix'!A:C,3,FALSE))</f>
        <v>17</v>
      </c>
    </row>
    <row r="308" spans="1:38" x14ac:dyDescent="0.2">
      <c r="A308" t="s">
        <v>273</v>
      </c>
      <c r="B308" t="s">
        <v>1748</v>
      </c>
      <c r="C308" t="s">
        <v>41</v>
      </c>
      <c r="D308" t="s">
        <v>1745</v>
      </c>
      <c r="E308" t="s">
        <v>52</v>
      </c>
      <c r="F308" s="2">
        <v>17</v>
      </c>
      <c r="G308">
        <v>56</v>
      </c>
      <c r="H308" s="1">
        <v>9.11</v>
      </c>
      <c r="I308" s="1">
        <v>510.19</v>
      </c>
      <c r="J308">
        <v>20</v>
      </c>
      <c r="K308">
        <v>22</v>
      </c>
      <c r="L308" s="1">
        <v>2.3520649169917087</v>
      </c>
      <c r="M308" s="1">
        <v>2.5872714086908797</v>
      </c>
      <c r="N308">
        <v>45</v>
      </c>
      <c r="O308" s="1">
        <v>5.2921460632313453</v>
      </c>
      <c r="P308">
        <v>10</v>
      </c>
      <c r="Q308">
        <v>8</v>
      </c>
      <c r="R308">
        <v>27</v>
      </c>
      <c r="S308" s="1">
        <v>22.222222222222221</v>
      </c>
      <c r="T308" s="1">
        <v>17.777777777777779</v>
      </c>
      <c r="U308" s="1">
        <v>60</v>
      </c>
      <c r="V308">
        <v>9</v>
      </c>
      <c r="W308" s="1">
        <v>1.0584292126462691</v>
      </c>
      <c r="X308">
        <v>7</v>
      </c>
      <c r="Y308" s="1">
        <v>0.82322272094709814</v>
      </c>
      <c r="Z308">
        <v>3</v>
      </c>
      <c r="AA308">
        <v>2</v>
      </c>
      <c r="AB308">
        <v>2</v>
      </c>
      <c r="AC308" s="1">
        <v>5.1888722145244524</v>
      </c>
      <c r="AD308" s="1">
        <v>0.610228214726802</v>
      </c>
      <c r="AE308" s="1">
        <v>15.555555555555555</v>
      </c>
      <c r="AF308" s="1">
        <v>11.530827143387672</v>
      </c>
      <c r="AG308">
        <v>12.67</v>
      </c>
      <c r="AH308">
        <v>13.75</v>
      </c>
      <c r="AI308">
        <v>56.66</v>
      </c>
      <c r="AJ308">
        <v>49.36</v>
      </c>
      <c r="AK308" t="e">
        <f>VLOOKUP(A308,'NHL Affiliations (from scraper)'!B:C,2,FALSE)</f>
        <v>#N/A</v>
      </c>
      <c r="AL308">
        <f>IF(ISNUMBER(MATCH(A308,'Age Fix'!A:A,0))=FALSE,F308,VLOOKUP(A308,'Age Fix'!A:C,3,FALSE))</f>
        <v>17</v>
      </c>
    </row>
    <row r="309" spans="1:38" x14ac:dyDescent="0.2">
      <c r="A309" t="s">
        <v>202</v>
      </c>
      <c r="B309" t="s">
        <v>1748</v>
      </c>
      <c r="C309" t="s">
        <v>46</v>
      </c>
      <c r="D309" t="s">
        <v>1745</v>
      </c>
      <c r="E309" t="s">
        <v>114</v>
      </c>
      <c r="F309" s="2">
        <v>18</v>
      </c>
      <c r="G309">
        <v>64</v>
      </c>
      <c r="H309" s="1">
        <v>14.44</v>
      </c>
      <c r="I309" s="1">
        <v>924.16</v>
      </c>
      <c r="J309">
        <v>44</v>
      </c>
      <c r="K309">
        <v>49</v>
      </c>
      <c r="L309" s="1">
        <v>2.8566481994459836</v>
      </c>
      <c r="M309" s="1">
        <v>3.1812673130193909</v>
      </c>
      <c r="N309">
        <v>102</v>
      </c>
      <c r="O309" s="1">
        <v>6.6222299168975072</v>
      </c>
      <c r="P309">
        <v>30</v>
      </c>
      <c r="Q309">
        <v>18</v>
      </c>
      <c r="R309">
        <v>54</v>
      </c>
      <c r="S309" s="1">
        <v>29.411764705882355</v>
      </c>
      <c r="T309" s="1">
        <v>17.647058823529413</v>
      </c>
      <c r="U309" s="1">
        <v>52.941176470588239</v>
      </c>
      <c r="V309">
        <v>23</v>
      </c>
      <c r="W309" s="1">
        <v>1.4932479224376731</v>
      </c>
      <c r="X309">
        <v>13</v>
      </c>
      <c r="Y309" s="1">
        <v>0.84400969529085879</v>
      </c>
      <c r="Z309">
        <v>3</v>
      </c>
      <c r="AA309">
        <v>2</v>
      </c>
      <c r="AB309">
        <v>8</v>
      </c>
      <c r="AC309" s="1">
        <v>12.852127908101105</v>
      </c>
      <c r="AD309" s="1">
        <v>0.83440927381196583</v>
      </c>
      <c r="AE309" s="1">
        <v>12.745098039215685</v>
      </c>
      <c r="AF309" s="1">
        <v>12.600125400099122</v>
      </c>
      <c r="AG309">
        <v>14.91</v>
      </c>
      <c r="AH309">
        <v>14.34</v>
      </c>
      <c r="AI309">
        <v>51.7</v>
      </c>
      <c r="AJ309">
        <v>50.32</v>
      </c>
      <c r="AK309" t="e">
        <f>VLOOKUP(A309,'NHL Affiliations (from scraper)'!B:C,2,FALSE)</f>
        <v>#N/A</v>
      </c>
      <c r="AL309">
        <f>IF(ISNUMBER(MATCH(A309,'Age Fix'!A:A,0))=FALSE,F309,VLOOKUP(A309,'Age Fix'!A:C,3,FALSE))</f>
        <v>18</v>
      </c>
    </row>
    <row r="310" spans="1:38" x14ac:dyDescent="0.2">
      <c r="A310" t="s">
        <v>92</v>
      </c>
      <c r="B310" t="s">
        <v>1748</v>
      </c>
      <c r="C310" t="s">
        <v>49</v>
      </c>
      <c r="D310" t="s">
        <v>1745</v>
      </c>
      <c r="E310" t="s">
        <v>71</v>
      </c>
      <c r="F310" s="2">
        <v>19</v>
      </c>
      <c r="G310">
        <v>68</v>
      </c>
      <c r="H310" s="1">
        <v>15.52</v>
      </c>
      <c r="I310" s="1">
        <v>1055.04</v>
      </c>
      <c r="J310">
        <v>58</v>
      </c>
      <c r="K310">
        <v>50</v>
      </c>
      <c r="L310" s="1">
        <v>3.2984531392174703</v>
      </c>
      <c r="M310" s="1">
        <v>2.8434940855323023</v>
      </c>
      <c r="N310">
        <v>147</v>
      </c>
      <c r="O310" s="1">
        <v>8.3598726114649686</v>
      </c>
      <c r="P310">
        <v>36</v>
      </c>
      <c r="Q310">
        <v>33</v>
      </c>
      <c r="R310">
        <v>78</v>
      </c>
      <c r="S310" s="1">
        <v>24.489795918367346</v>
      </c>
      <c r="T310" s="1">
        <v>22.448979591836736</v>
      </c>
      <c r="U310" s="1">
        <v>53.061224489795919</v>
      </c>
      <c r="V310">
        <v>36</v>
      </c>
      <c r="W310" s="1">
        <v>2.0473157415832572</v>
      </c>
      <c r="X310">
        <v>22</v>
      </c>
      <c r="Y310" s="1">
        <v>1.2511373976342131</v>
      </c>
      <c r="Z310">
        <v>8</v>
      </c>
      <c r="AA310">
        <v>7</v>
      </c>
      <c r="AB310">
        <v>7</v>
      </c>
      <c r="AC310" s="1">
        <v>18.132691548416933</v>
      </c>
      <c r="AD310" s="1">
        <v>1.0312040234541022</v>
      </c>
      <c r="AE310" s="1">
        <v>14.965986394557824</v>
      </c>
      <c r="AF310" s="1">
        <v>12.335164318650977</v>
      </c>
      <c r="AG310">
        <v>15.74</v>
      </c>
      <c r="AH310">
        <v>14.17</v>
      </c>
      <c r="AI310">
        <v>50.11</v>
      </c>
      <c r="AJ310">
        <v>50.73</v>
      </c>
      <c r="AK310">
        <f>VLOOKUP(A310,'NHL Affiliations (from scraper)'!B:C,2,FALSE)</f>
        <v>2018</v>
      </c>
      <c r="AL310">
        <f>IF(ISNUMBER(MATCH(A310,'Age Fix'!A:A,0))=FALSE,F310,VLOOKUP(A310,'Age Fix'!A:C,3,FALSE))</f>
        <v>19</v>
      </c>
    </row>
    <row r="311" spans="1:38" x14ac:dyDescent="0.2">
      <c r="A311" t="s">
        <v>478</v>
      </c>
      <c r="B311" t="s">
        <v>1748</v>
      </c>
      <c r="C311" t="s">
        <v>49</v>
      </c>
      <c r="D311" t="s">
        <v>1745</v>
      </c>
      <c r="E311" t="s">
        <v>58</v>
      </c>
      <c r="F311" s="2">
        <v>16</v>
      </c>
      <c r="G311">
        <v>6</v>
      </c>
      <c r="H311" s="1">
        <v>8.2899999999999991</v>
      </c>
      <c r="I311" s="1">
        <v>49.77</v>
      </c>
      <c r="J311">
        <v>2</v>
      </c>
      <c r="K311">
        <v>1</v>
      </c>
      <c r="L311" s="1">
        <v>2.4110910186859553</v>
      </c>
      <c r="M311" s="1">
        <v>1.2055455093429777</v>
      </c>
      <c r="N311">
        <v>2</v>
      </c>
      <c r="O311" s="1">
        <v>2.4110910186859553</v>
      </c>
      <c r="P311">
        <v>0</v>
      </c>
      <c r="Q311">
        <v>0</v>
      </c>
      <c r="R311">
        <v>2</v>
      </c>
      <c r="S311" s="1">
        <v>0</v>
      </c>
      <c r="T311" s="1">
        <v>0</v>
      </c>
      <c r="U311" s="1">
        <v>100</v>
      </c>
      <c r="V311">
        <v>1</v>
      </c>
      <c r="W311" s="1">
        <v>1.2055455093429777</v>
      </c>
      <c r="X311">
        <v>1</v>
      </c>
      <c r="Y311" s="1">
        <v>1.2055455093429777</v>
      </c>
      <c r="Z311">
        <v>0</v>
      </c>
      <c r="AA311">
        <v>0</v>
      </c>
      <c r="AB311">
        <v>1</v>
      </c>
      <c r="AC311" s="1">
        <v>0.12847194428880174</v>
      </c>
      <c r="AD311" s="1">
        <v>0.15487877551392615</v>
      </c>
      <c r="AE311" s="1">
        <v>50</v>
      </c>
      <c r="AF311" s="1">
        <v>6.423597214440087</v>
      </c>
      <c r="AG311">
        <v>14.13</v>
      </c>
      <c r="AH311">
        <v>13.87</v>
      </c>
      <c r="AI311">
        <v>53.66</v>
      </c>
      <c r="AJ311">
        <v>48.22</v>
      </c>
      <c r="AK311" t="e">
        <f>VLOOKUP(A311,'NHL Affiliations (from scraper)'!B:C,2,FALSE)</f>
        <v>#N/A</v>
      </c>
      <c r="AL311">
        <f>IF(ISNUMBER(MATCH(A311,'Age Fix'!A:A,0))=FALSE,F311,VLOOKUP(A311,'Age Fix'!A:C,3,FALSE))</f>
        <v>16</v>
      </c>
    </row>
    <row r="312" spans="1:38" x14ac:dyDescent="0.2">
      <c r="A312" t="s">
        <v>518</v>
      </c>
      <c r="B312" t="s">
        <v>1748</v>
      </c>
      <c r="C312" t="s">
        <v>49</v>
      </c>
      <c r="D312" t="s">
        <v>1745</v>
      </c>
      <c r="E312" t="s">
        <v>138</v>
      </c>
      <c r="F312" s="2">
        <v>20</v>
      </c>
      <c r="G312">
        <v>2</v>
      </c>
      <c r="H312" s="1">
        <v>8.7100000000000009</v>
      </c>
      <c r="I312" s="1">
        <v>17.43</v>
      </c>
      <c r="J312">
        <v>0</v>
      </c>
      <c r="K312">
        <v>1</v>
      </c>
      <c r="L312" s="1">
        <v>0</v>
      </c>
      <c r="M312" s="1">
        <v>3.4423407917383821</v>
      </c>
      <c r="N312">
        <v>2</v>
      </c>
      <c r="O312" s="1">
        <v>6.8846815834767643</v>
      </c>
      <c r="P312">
        <v>1</v>
      </c>
      <c r="Q312">
        <v>0</v>
      </c>
      <c r="R312">
        <v>1</v>
      </c>
      <c r="S312" s="1">
        <v>50</v>
      </c>
      <c r="T312" s="1">
        <v>0</v>
      </c>
      <c r="U312" s="1">
        <v>50</v>
      </c>
      <c r="V312">
        <v>0</v>
      </c>
      <c r="W312" s="1">
        <v>0</v>
      </c>
      <c r="X312">
        <v>0</v>
      </c>
      <c r="Y312" s="1">
        <v>0</v>
      </c>
      <c r="Z312">
        <v>0</v>
      </c>
      <c r="AA312">
        <v>0</v>
      </c>
      <c r="AB312">
        <v>0</v>
      </c>
      <c r="AC312" s="1">
        <v>0.27900373713050647</v>
      </c>
      <c r="AD312" s="1">
        <v>0.96042594537179515</v>
      </c>
      <c r="AE312" s="1">
        <v>0</v>
      </c>
      <c r="AF312" s="1">
        <v>13.950186856525324</v>
      </c>
      <c r="AG312">
        <v>13.04</v>
      </c>
      <c r="AH312">
        <v>13.68</v>
      </c>
      <c r="AI312">
        <v>35.97</v>
      </c>
      <c r="AJ312">
        <v>49.06</v>
      </c>
      <c r="AK312" t="e">
        <f>VLOOKUP(A312,'NHL Affiliations (from scraper)'!B:C,2,FALSE)</f>
        <v>#N/A</v>
      </c>
      <c r="AL312">
        <f>IF(ISNUMBER(MATCH(A312,'Age Fix'!A:A,0))=FALSE,F312,VLOOKUP(A312,'Age Fix'!A:C,3,FALSE))</f>
        <v>20</v>
      </c>
    </row>
    <row r="313" spans="1:38" x14ac:dyDescent="0.2">
      <c r="A313" t="s">
        <v>331</v>
      </c>
      <c r="B313" t="s">
        <v>1748</v>
      </c>
      <c r="C313" t="s">
        <v>41</v>
      </c>
      <c r="D313" t="s">
        <v>1745</v>
      </c>
      <c r="E313" t="s">
        <v>114</v>
      </c>
      <c r="F313" s="2">
        <v>19</v>
      </c>
      <c r="G313">
        <v>40</v>
      </c>
      <c r="H313" s="1">
        <v>12.62</v>
      </c>
      <c r="I313" s="1">
        <v>504.71</v>
      </c>
      <c r="J313">
        <v>27</v>
      </c>
      <c r="K313">
        <v>17</v>
      </c>
      <c r="L313" s="1">
        <v>3.2097640229042423</v>
      </c>
      <c r="M313" s="1">
        <v>2.0209625329397078</v>
      </c>
      <c r="N313">
        <v>45</v>
      </c>
      <c r="O313" s="1">
        <v>5.3496067048404043</v>
      </c>
      <c r="P313">
        <v>12</v>
      </c>
      <c r="Q313">
        <v>10</v>
      </c>
      <c r="R313">
        <v>23</v>
      </c>
      <c r="S313" s="1">
        <v>26.666666666666668</v>
      </c>
      <c r="T313" s="1">
        <v>22.222222222222221</v>
      </c>
      <c r="U313" s="1">
        <v>51.111111111111107</v>
      </c>
      <c r="V313">
        <v>16</v>
      </c>
      <c r="W313" s="1">
        <v>1.9020823839432548</v>
      </c>
      <c r="X313">
        <v>12</v>
      </c>
      <c r="Y313" s="1">
        <v>1.426561787957441</v>
      </c>
      <c r="Z313">
        <v>4</v>
      </c>
      <c r="AA313">
        <v>3</v>
      </c>
      <c r="AB313">
        <v>5</v>
      </c>
      <c r="AC313" s="1">
        <v>5.6881696851102035</v>
      </c>
      <c r="AD313" s="1">
        <v>0.67621045968301052</v>
      </c>
      <c r="AE313" s="1">
        <v>26.666666666666668</v>
      </c>
      <c r="AF313" s="1">
        <v>12.640377078022674</v>
      </c>
      <c r="AG313">
        <v>14</v>
      </c>
      <c r="AH313">
        <v>14.08</v>
      </c>
      <c r="AI313">
        <v>51.33</v>
      </c>
      <c r="AJ313">
        <v>48.9</v>
      </c>
      <c r="AK313" t="e">
        <f>VLOOKUP(A313,'NHL Affiliations (from scraper)'!B:C,2,FALSE)</f>
        <v>#N/A</v>
      </c>
      <c r="AL313">
        <f>IF(ISNUMBER(MATCH(A313,'Age Fix'!A:A,0))=FALSE,F313,VLOOKUP(A313,'Age Fix'!A:C,3,FALSE))</f>
        <v>19</v>
      </c>
    </row>
    <row r="314" spans="1:38" x14ac:dyDescent="0.2">
      <c r="A314" t="s">
        <v>232</v>
      </c>
      <c r="B314" t="s">
        <v>1748</v>
      </c>
      <c r="C314" t="s">
        <v>49</v>
      </c>
      <c r="D314" t="s">
        <v>1745</v>
      </c>
      <c r="E314" t="s">
        <v>71</v>
      </c>
      <c r="F314" s="2">
        <v>17</v>
      </c>
      <c r="G314">
        <v>67</v>
      </c>
      <c r="H314" s="1">
        <v>10.7</v>
      </c>
      <c r="I314" s="1">
        <v>716.61</v>
      </c>
      <c r="J314">
        <v>28</v>
      </c>
      <c r="K314">
        <v>30</v>
      </c>
      <c r="L314" s="1">
        <v>2.3443714154142423</v>
      </c>
      <c r="M314" s="1">
        <v>2.5118265165152591</v>
      </c>
      <c r="N314">
        <v>76</v>
      </c>
      <c r="O314" s="1">
        <v>6.3632938418386571</v>
      </c>
      <c r="P314">
        <v>11</v>
      </c>
      <c r="Q314">
        <v>11</v>
      </c>
      <c r="R314">
        <v>54</v>
      </c>
      <c r="S314" s="1">
        <v>14.473684210526317</v>
      </c>
      <c r="T314" s="1">
        <v>14.473684210526317</v>
      </c>
      <c r="U314" s="1">
        <v>71.05263157894737</v>
      </c>
      <c r="V314">
        <v>16</v>
      </c>
      <c r="W314" s="1">
        <v>1.3396408088081382</v>
      </c>
      <c r="X314">
        <v>8</v>
      </c>
      <c r="Y314" s="1">
        <v>0.66982040440406909</v>
      </c>
      <c r="Z314">
        <v>3</v>
      </c>
      <c r="AA314">
        <v>2</v>
      </c>
      <c r="AB314">
        <v>3</v>
      </c>
      <c r="AC314" s="1">
        <v>7.628069971196096</v>
      </c>
      <c r="AD314" s="1">
        <v>0.63867961411613816</v>
      </c>
      <c r="AE314" s="1">
        <v>10.526315789473683</v>
      </c>
      <c r="AF314" s="1">
        <v>10.036934172626443</v>
      </c>
      <c r="AG314">
        <v>14.3</v>
      </c>
      <c r="AH314">
        <v>13.68</v>
      </c>
      <c r="AI314">
        <v>48.73</v>
      </c>
      <c r="AJ314">
        <v>49.95</v>
      </c>
      <c r="AK314" t="e">
        <f>VLOOKUP(A314,'NHL Affiliations (from scraper)'!B:C,2,FALSE)</f>
        <v>#N/A</v>
      </c>
      <c r="AL314">
        <f>IF(ISNUMBER(MATCH(A314,'Age Fix'!A:A,0))=FALSE,F314,VLOOKUP(A314,'Age Fix'!A:C,3,FALSE))</f>
        <v>17</v>
      </c>
    </row>
    <row r="315" spans="1:38" x14ac:dyDescent="0.2">
      <c r="A315" t="s">
        <v>130</v>
      </c>
      <c r="B315" t="s">
        <v>1748</v>
      </c>
      <c r="C315" t="s">
        <v>102</v>
      </c>
      <c r="D315" t="s">
        <v>102</v>
      </c>
      <c r="E315" t="s">
        <v>42</v>
      </c>
      <c r="F315" s="2">
        <v>19</v>
      </c>
      <c r="G315">
        <v>63</v>
      </c>
      <c r="H315" s="1">
        <v>15.13</v>
      </c>
      <c r="I315" s="1">
        <v>953.18</v>
      </c>
      <c r="J315">
        <v>65</v>
      </c>
      <c r="K315">
        <v>43</v>
      </c>
      <c r="L315" s="1">
        <v>4.0915671751400575</v>
      </c>
      <c r="M315" s="1">
        <v>2.7067290543234228</v>
      </c>
      <c r="N315">
        <v>90</v>
      </c>
      <c r="O315" s="1">
        <v>5.6652468578862338</v>
      </c>
      <c r="P315">
        <v>7</v>
      </c>
      <c r="Q315">
        <v>4</v>
      </c>
      <c r="R315">
        <v>79</v>
      </c>
      <c r="S315" s="1">
        <v>7.7777777777777777</v>
      </c>
      <c r="T315" s="1">
        <v>4.4444444444444446</v>
      </c>
      <c r="U315" s="1">
        <v>87.777777777777771</v>
      </c>
      <c r="V315">
        <v>22</v>
      </c>
      <c r="W315" s="1">
        <v>1.3848381208166349</v>
      </c>
      <c r="X315">
        <v>9</v>
      </c>
      <c r="Y315" s="1">
        <v>0.56652468578862336</v>
      </c>
      <c r="Z315">
        <v>1</v>
      </c>
      <c r="AA315">
        <v>0</v>
      </c>
      <c r="AB315">
        <v>8</v>
      </c>
      <c r="AC315" s="1">
        <v>7.2314278126926945</v>
      </c>
      <c r="AD315" s="1">
        <v>0.45519804104320455</v>
      </c>
      <c r="AE315" s="1">
        <v>10</v>
      </c>
      <c r="AF315" s="1">
        <v>8.0349197918807729</v>
      </c>
      <c r="AG315">
        <v>14.16</v>
      </c>
      <c r="AH315">
        <v>14.46</v>
      </c>
      <c r="AI315">
        <v>63.56</v>
      </c>
      <c r="AJ315">
        <v>49.16</v>
      </c>
      <c r="AK315">
        <f>VLOOKUP(A315,'NHL Affiliations (from scraper)'!B:C,2,FALSE)</f>
        <v>2018</v>
      </c>
      <c r="AL315">
        <f>IF(ISNUMBER(MATCH(A315,'Age Fix'!A:A,0))=FALSE,F315,VLOOKUP(A315,'Age Fix'!A:C,3,FALSE))</f>
        <v>19</v>
      </c>
    </row>
    <row r="316" spans="1:38" x14ac:dyDescent="0.2">
      <c r="A316" t="s">
        <v>306</v>
      </c>
      <c r="B316" t="s">
        <v>1748</v>
      </c>
      <c r="C316" t="s">
        <v>49</v>
      </c>
      <c r="D316" t="s">
        <v>1745</v>
      </c>
      <c r="E316" t="s">
        <v>78</v>
      </c>
      <c r="F316" s="2">
        <v>19</v>
      </c>
      <c r="G316">
        <v>48</v>
      </c>
      <c r="H316" s="1">
        <v>12.78</v>
      </c>
      <c r="I316" s="1">
        <v>613.51</v>
      </c>
      <c r="J316">
        <v>24</v>
      </c>
      <c r="K316">
        <v>37</v>
      </c>
      <c r="L316" s="1">
        <v>2.3471500057048784</v>
      </c>
      <c r="M316" s="1">
        <v>3.6185229254616877</v>
      </c>
      <c r="N316">
        <v>50</v>
      </c>
      <c r="O316" s="1">
        <v>4.8898958452184962</v>
      </c>
      <c r="P316">
        <v>15</v>
      </c>
      <c r="Q316">
        <v>11</v>
      </c>
      <c r="R316">
        <v>24</v>
      </c>
      <c r="S316" s="1">
        <v>30</v>
      </c>
      <c r="T316" s="1">
        <v>22</v>
      </c>
      <c r="U316" s="1">
        <v>48</v>
      </c>
      <c r="V316">
        <v>13</v>
      </c>
      <c r="W316" s="1">
        <v>1.2713729197568093</v>
      </c>
      <c r="X316">
        <v>8</v>
      </c>
      <c r="Y316" s="1">
        <v>0.78238333523495951</v>
      </c>
      <c r="Z316">
        <v>2</v>
      </c>
      <c r="AA316">
        <v>2</v>
      </c>
      <c r="AB316">
        <v>4</v>
      </c>
      <c r="AC316" s="1">
        <v>6.5600618668084927</v>
      </c>
      <c r="AD316" s="1">
        <v>0.64156038533766291</v>
      </c>
      <c r="AE316" s="1">
        <v>16</v>
      </c>
      <c r="AF316" s="1">
        <v>13.120123733616984</v>
      </c>
      <c r="AG316">
        <v>13.82</v>
      </c>
      <c r="AH316">
        <v>14.39</v>
      </c>
      <c r="AI316">
        <v>44.37</v>
      </c>
      <c r="AJ316">
        <v>53.25</v>
      </c>
      <c r="AK316">
        <f>VLOOKUP(A316,'NHL Affiliations (from scraper)'!B:C,2,FALSE)</f>
        <v>2018</v>
      </c>
      <c r="AL316">
        <f>IF(ISNUMBER(MATCH(A316,'Age Fix'!A:A,0))=FALSE,F316,VLOOKUP(A316,'Age Fix'!A:C,3,FALSE))</f>
        <v>19</v>
      </c>
    </row>
    <row r="317" spans="1:38" x14ac:dyDescent="0.2">
      <c r="A317" t="s">
        <v>246</v>
      </c>
      <c r="B317" t="s">
        <v>1748</v>
      </c>
      <c r="C317" t="s">
        <v>46</v>
      </c>
      <c r="D317" t="s">
        <v>1745</v>
      </c>
      <c r="E317" t="s">
        <v>90</v>
      </c>
      <c r="F317" s="2">
        <v>18</v>
      </c>
      <c r="G317">
        <v>49</v>
      </c>
      <c r="H317" s="1">
        <v>14.2</v>
      </c>
      <c r="I317" s="1">
        <v>696.04</v>
      </c>
      <c r="J317">
        <v>44</v>
      </c>
      <c r="K317">
        <v>28</v>
      </c>
      <c r="L317" s="1">
        <v>3.7928854663525082</v>
      </c>
      <c r="M317" s="1">
        <v>2.4136543876788692</v>
      </c>
      <c r="N317">
        <v>102</v>
      </c>
      <c r="O317" s="1">
        <v>8.7925981265444531</v>
      </c>
      <c r="P317">
        <v>20</v>
      </c>
      <c r="Q317">
        <v>17</v>
      </c>
      <c r="R317">
        <v>65</v>
      </c>
      <c r="S317" s="1">
        <v>19.607843137254903</v>
      </c>
      <c r="T317" s="1">
        <v>16.666666666666664</v>
      </c>
      <c r="U317" s="1">
        <v>63.725490196078425</v>
      </c>
      <c r="V317">
        <v>23</v>
      </c>
      <c r="W317" s="1">
        <v>1.9826446755933569</v>
      </c>
      <c r="X317">
        <v>11</v>
      </c>
      <c r="Y317" s="1">
        <v>0.94822136658812706</v>
      </c>
      <c r="Z317">
        <v>5</v>
      </c>
      <c r="AA317">
        <v>3</v>
      </c>
      <c r="AB317">
        <v>3</v>
      </c>
      <c r="AC317" s="1">
        <v>11.247693037232885</v>
      </c>
      <c r="AD317" s="1">
        <v>0.96957298752079346</v>
      </c>
      <c r="AE317" s="1">
        <v>10.784313725490197</v>
      </c>
      <c r="AF317" s="1">
        <v>11.027150036502832</v>
      </c>
      <c r="AG317">
        <v>14.61</v>
      </c>
      <c r="AH317">
        <v>13.92</v>
      </c>
      <c r="AI317">
        <v>57.37</v>
      </c>
      <c r="AJ317">
        <v>49.97</v>
      </c>
      <c r="AK317" t="str">
        <f>VLOOKUP(A317,'NHL Affiliations (from scraper)'!B:C,2,FALSE)</f>
        <v>Arizona Coyotes</v>
      </c>
      <c r="AL317">
        <f>IF(ISNUMBER(MATCH(A317,'Age Fix'!A:A,0))=FALSE,F317,VLOOKUP(A317,'Age Fix'!A:C,3,FALSE))</f>
        <v>18</v>
      </c>
    </row>
    <row r="318" spans="1:38" x14ac:dyDescent="0.2">
      <c r="A318" t="s">
        <v>96</v>
      </c>
      <c r="B318" t="s">
        <v>1748</v>
      </c>
      <c r="C318" t="s">
        <v>46</v>
      </c>
      <c r="D318" t="s">
        <v>1745</v>
      </c>
      <c r="E318" t="s">
        <v>82</v>
      </c>
      <c r="F318" s="2">
        <v>19</v>
      </c>
      <c r="G318">
        <v>60</v>
      </c>
      <c r="H318" s="1">
        <v>13.8</v>
      </c>
      <c r="I318" s="1">
        <v>827.82</v>
      </c>
      <c r="J318">
        <v>52</v>
      </c>
      <c r="K318">
        <v>46</v>
      </c>
      <c r="L318" s="1">
        <v>3.7689352757845906</v>
      </c>
      <c r="M318" s="1">
        <v>3.3340581285786763</v>
      </c>
      <c r="N318">
        <v>107</v>
      </c>
      <c r="O318" s="1">
        <v>7.755309125172138</v>
      </c>
      <c r="P318">
        <v>23</v>
      </c>
      <c r="Q318">
        <v>22</v>
      </c>
      <c r="R318">
        <v>62</v>
      </c>
      <c r="S318" s="1">
        <v>21.495327102803738</v>
      </c>
      <c r="T318" s="1">
        <v>20.5607476635514</v>
      </c>
      <c r="U318" s="1">
        <v>57.943925233644855</v>
      </c>
      <c r="V318">
        <v>34</v>
      </c>
      <c r="W318" s="1">
        <v>2.4643038341668477</v>
      </c>
      <c r="X318">
        <v>21</v>
      </c>
      <c r="Y318" s="1">
        <v>1.5220700152207001</v>
      </c>
      <c r="Z318">
        <v>9</v>
      </c>
      <c r="AA318">
        <v>6</v>
      </c>
      <c r="AB318">
        <v>6</v>
      </c>
      <c r="AC318" s="1">
        <v>12.516052988735858</v>
      </c>
      <c r="AD318" s="1">
        <v>0.90715756966991778</v>
      </c>
      <c r="AE318" s="1">
        <v>19.626168224299064</v>
      </c>
      <c r="AF318" s="1">
        <v>11.697245783865288</v>
      </c>
      <c r="AG318">
        <v>14.88</v>
      </c>
      <c r="AH318">
        <v>14.11</v>
      </c>
      <c r="AI318">
        <v>53.33</v>
      </c>
      <c r="AJ318">
        <v>49.44</v>
      </c>
      <c r="AK318" t="e">
        <f>VLOOKUP(A318,'NHL Affiliations (from scraper)'!B:C,2,FALSE)</f>
        <v>#N/A</v>
      </c>
      <c r="AL318">
        <f>IF(ISNUMBER(MATCH(A318,'Age Fix'!A:A,0))=FALSE,F318,VLOOKUP(A318,'Age Fix'!A:C,3,FALSE))</f>
        <v>19</v>
      </c>
    </row>
    <row r="319" spans="1:38" x14ac:dyDescent="0.2">
      <c r="A319" t="s">
        <v>221</v>
      </c>
      <c r="B319" t="s">
        <v>1748</v>
      </c>
      <c r="C319" t="s">
        <v>102</v>
      </c>
      <c r="D319" t="s">
        <v>102</v>
      </c>
      <c r="E319" t="s">
        <v>65</v>
      </c>
      <c r="F319" s="2">
        <v>21</v>
      </c>
      <c r="G319">
        <v>68</v>
      </c>
      <c r="H319" s="1">
        <v>18.940000000000001</v>
      </c>
      <c r="I319" s="1">
        <v>1287.76</v>
      </c>
      <c r="J319">
        <v>70</v>
      </c>
      <c r="K319">
        <v>70</v>
      </c>
      <c r="L319" s="1">
        <v>3.2614772939056964</v>
      </c>
      <c r="M319" s="1">
        <v>3.2614772939056964</v>
      </c>
      <c r="N319">
        <v>144</v>
      </c>
      <c r="O319" s="1">
        <v>6.7093247188917191</v>
      </c>
      <c r="P319">
        <v>0</v>
      </c>
      <c r="Q319">
        <v>6</v>
      </c>
      <c r="R319">
        <v>138</v>
      </c>
      <c r="S319" s="1">
        <v>0</v>
      </c>
      <c r="T319" s="1">
        <v>4.1666666666666661</v>
      </c>
      <c r="U319" s="1">
        <v>95.833333333333343</v>
      </c>
      <c r="V319">
        <v>14</v>
      </c>
      <c r="W319" s="1">
        <v>0.65229545878113937</v>
      </c>
      <c r="X319">
        <v>4</v>
      </c>
      <c r="Y319" s="1">
        <v>0.18637013108032555</v>
      </c>
      <c r="Z319">
        <v>0</v>
      </c>
      <c r="AA319">
        <v>1</v>
      </c>
      <c r="AB319">
        <v>3</v>
      </c>
      <c r="AC319" s="1">
        <v>9.8446816435007509</v>
      </c>
      <c r="AD319" s="1">
        <v>0.45868865208582738</v>
      </c>
      <c r="AE319" s="1">
        <v>2.7777777777777777</v>
      </c>
      <c r="AF319" s="1">
        <v>6.8365844746532982</v>
      </c>
      <c r="AG319">
        <v>13.08</v>
      </c>
      <c r="AH319">
        <v>14.22</v>
      </c>
      <c r="AI319">
        <v>45.98</v>
      </c>
      <c r="AJ319">
        <v>50.13</v>
      </c>
      <c r="AK319" t="e">
        <f>VLOOKUP(A319,'NHL Affiliations (from scraper)'!B:C,2,FALSE)</f>
        <v>#N/A</v>
      </c>
      <c r="AL319">
        <f>IF(ISNUMBER(MATCH(A319,'Age Fix'!A:A,0))=FALSE,F319,VLOOKUP(A319,'Age Fix'!A:C,3,FALSE))</f>
        <v>21</v>
      </c>
    </row>
    <row r="320" spans="1:38" x14ac:dyDescent="0.2">
      <c r="A320" t="s">
        <v>457</v>
      </c>
      <c r="B320" t="s">
        <v>1748</v>
      </c>
      <c r="C320" t="s">
        <v>102</v>
      </c>
      <c r="D320" t="s">
        <v>102</v>
      </c>
      <c r="E320" t="s">
        <v>138</v>
      </c>
      <c r="F320" s="2">
        <v>16</v>
      </c>
      <c r="G320">
        <v>45</v>
      </c>
      <c r="H320" s="1">
        <v>13.33</v>
      </c>
      <c r="I320" s="1">
        <v>599.83000000000004</v>
      </c>
      <c r="J320">
        <v>21</v>
      </c>
      <c r="K320">
        <v>42</v>
      </c>
      <c r="L320" s="1">
        <v>2.100595168631112</v>
      </c>
      <c r="M320" s="1">
        <v>4.2011903372622239</v>
      </c>
      <c r="N320">
        <v>19</v>
      </c>
      <c r="O320" s="1">
        <v>1.9005384859043393</v>
      </c>
      <c r="P320">
        <v>1</v>
      </c>
      <c r="Q320">
        <v>0</v>
      </c>
      <c r="R320">
        <v>18</v>
      </c>
      <c r="S320" s="1">
        <v>5.2631578947368416</v>
      </c>
      <c r="T320" s="1">
        <v>0</v>
      </c>
      <c r="U320" s="1">
        <v>94.73684210526315</v>
      </c>
      <c r="V320">
        <v>2</v>
      </c>
      <c r="W320" s="1">
        <v>0.20005668272677257</v>
      </c>
      <c r="X320">
        <v>0</v>
      </c>
      <c r="Y320" s="1">
        <v>0</v>
      </c>
      <c r="Z320">
        <v>0</v>
      </c>
      <c r="AA320">
        <v>0</v>
      </c>
      <c r="AB320">
        <v>0</v>
      </c>
      <c r="AC320" s="1">
        <v>1.3710152635853212</v>
      </c>
      <c r="AD320" s="1">
        <v>0.13714038280032553</v>
      </c>
      <c r="AE320" s="1">
        <v>0</v>
      </c>
      <c r="AF320" s="1">
        <v>7.215869808343796</v>
      </c>
      <c r="AG320">
        <v>13.27</v>
      </c>
      <c r="AH320">
        <v>13.79</v>
      </c>
      <c r="AI320">
        <v>36.67</v>
      </c>
      <c r="AJ320">
        <v>50.24</v>
      </c>
      <c r="AK320" t="e">
        <f>VLOOKUP(A320,'NHL Affiliations (from scraper)'!B:C,2,FALSE)</f>
        <v>#N/A</v>
      </c>
      <c r="AL320">
        <f>IF(ISNUMBER(MATCH(A320,'Age Fix'!A:A,0))=FALSE,F320,VLOOKUP(A320,'Age Fix'!A:C,3,FALSE))</f>
        <v>16</v>
      </c>
    </row>
    <row r="321" spans="1:38" x14ac:dyDescent="0.2">
      <c r="A321" t="s">
        <v>120</v>
      </c>
      <c r="B321" t="s">
        <v>1748</v>
      </c>
      <c r="C321" t="s">
        <v>46</v>
      </c>
      <c r="D321" t="s">
        <v>1745</v>
      </c>
      <c r="E321" t="s">
        <v>90</v>
      </c>
      <c r="F321" s="2">
        <v>19</v>
      </c>
      <c r="G321">
        <v>62</v>
      </c>
      <c r="H321" s="1">
        <v>14.36</v>
      </c>
      <c r="I321" s="1">
        <v>890.27</v>
      </c>
      <c r="J321">
        <v>57</v>
      </c>
      <c r="K321">
        <v>30</v>
      </c>
      <c r="L321" s="1">
        <v>3.8415312208655803</v>
      </c>
      <c r="M321" s="1">
        <v>2.0218585372976738</v>
      </c>
      <c r="N321">
        <v>101</v>
      </c>
      <c r="O321" s="1">
        <v>6.8069237422355018</v>
      </c>
      <c r="P321">
        <v>29</v>
      </c>
      <c r="Q321">
        <v>19</v>
      </c>
      <c r="R321">
        <v>53</v>
      </c>
      <c r="S321" s="1">
        <v>28.71287128712871</v>
      </c>
      <c r="T321" s="1">
        <v>18.811881188118811</v>
      </c>
      <c r="U321" s="1">
        <v>52.475247524752476</v>
      </c>
      <c r="V321">
        <v>28</v>
      </c>
      <c r="W321" s="1">
        <v>1.8870679681444955</v>
      </c>
      <c r="X321">
        <v>15</v>
      </c>
      <c r="Y321" s="1">
        <v>1.0109292686488369</v>
      </c>
      <c r="Z321">
        <v>6</v>
      </c>
      <c r="AA321">
        <v>2</v>
      </c>
      <c r="AB321">
        <v>7</v>
      </c>
      <c r="AC321" s="1">
        <v>12.736477085566168</v>
      </c>
      <c r="AD321" s="1">
        <v>0.85837849768493846</v>
      </c>
      <c r="AE321" s="1">
        <v>14.85148514851485</v>
      </c>
      <c r="AF321" s="1">
        <v>12.610373352045713</v>
      </c>
      <c r="AG321">
        <v>14.21</v>
      </c>
      <c r="AH321">
        <v>14.06</v>
      </c>
      <c r="AI321">
        <v>55.54</v>
      </c>
      <c r="AJ321">
        <v>48.7</v>
      </c>
      <c r="AK321" t="str">
        <f>VLOOKUP(A321,'NHL Affiliations (from scraper)'!B:C,2,FALSE)</f>
        <v>New Jersey Devils</v>
      </c>
      <c r="AL321">
        <f>IF(ISNUMBER(MATCH(A321,'Age Fix'!A:A,0))=FALSE,F321,VLOOKUP(A321,'Age Fix'!A:C,3,FALSE))</f>
        <v>19</v>
      </c>
    </row>
    <row r="322" spans="1:38" x14ac:dyDescent="0.2">
      <c r="A322" t="s">
        <v>377</v>
      </c>
      <c r="B322" t="s">
        <v>1748</v>
      </c>
      <c r="C322" t="s">
        <v>49</v>
      </c>
      <c r="D322" t="s">
        <v>1745</v>
      </c>
      <c r="E322" t="s">
        <v>82</v>
      </c>
      <c r="F322" s="2">
        <v>18</v>
      </c>
      <c r="G322">
        <v>37</v>
      </c>
      <c r="H322" s="1">
        <v>9.5</v>
      </c>
      <c r="I322" s="1">
        <v>351.62</v>
      </c>
      <c r="J322">
        <v>13</v>
      </c>
      <c r="K322">
        <v>14</v>
      </c>
      <c r="L322" s="1">
        <v>2.2183038507479664</v>
      </c>
      <c r="M322" s="1">
        <v>2.38894260849781</v>
      </c>
      <c r="N322">
        <v>16</v>
      </c>
      <c r="O322" s="1">
        <v>2.7302201239974973</v>
      </c>
      <c r="P322">
        <v>3</v>
      </c>
      <c r="Q322">
        <v>1</v>
      </c>
      <c r="R322">
        <v>12</v>
      </c>
      <c r="S322" s="1">
        <v>18.75</v>
      </c>
      <c r="T322" s="1">
        <v>6.25</v>
      </c>
      <c r="U322" s="1">
        <v>75</v>
      </c>
      <c r="V322">
        <v>4</v>
      </c>
      <c r="W322" s="1">
        <v>0.68255503099937431</v>
      </c>
      <c r="X322">
        <v>1</v>
      </c>
      <c r="Y322" s="1">
        <v>0.17063875774984358</v>
      </c>
      <c r="Z322">
        <v>1</v>
      </c>
      <c r="AA322">
        <v>0</v>
      </c>
      <c r="AB322">
        <v>0</v>
      </c>
      <c r="AC322" s="1">
        <v>1.5784878752866989</v>
      </c>
      <c r="AD322" s="1">
        <v>0.26935121016211233</v>
      </c>
      <c r="AE322" s="1">
        <v>6.25</v>
      </c>
      <c r="AF322" s="1">
        <v>9.8655492205418671</v>
      </c>
      <c r="AG322">
        <v>13.54</v>
      </c>
      <c r="AH322">
        <v>13.61</v>
      </c>
      <c r="AI322">
        <v>50.75</v>
      </c>
      <c r="AJ322">
        <v>51.45</v>
      </c>
      <c r="AK322" t="e">
        <f>VLOOKUP(A322,'NHL Affiliations (from scraper)'!B:C,2,FALSE)</f>
        <v>#N/A</v>
      </c>
      <c r="AL322">
        <f>IF(ISNUMBER(MATCH(A322,'Age Fix'!A:A,0))=FALSE,F322,VLOOKUP(A322,'Age Fix'!A:C,3,FALSE))</f>
        <v>18</v>
      </c>
    </row>
    <row r="323" spans="1:38" x14ac:dyDescent="0.2">
      <c r="A323" t="s">
        <v>442</v>
      </c>
      <c r="B323" t="s">
        <v>1748</v>
      </c>
      <c r="C323" t="s">
        <v>102</v>
      </c>
      <c r="D323" t="s">
        <v>102</v>
      </c>
      <c r="E323" t="s">
        <v>119</v>
      </c>
      <c r="F323" s="2">
        <v>20</v>
      </c>
      <c r="G323">
        <v>66</v>
      </c>
      <c r="H323" s="1">
        <v>13.9</v>
      </c>
      <c r="I323" s="1">
        <v>917.67</v>
      </c>
      <c r="J323">
        <v>44</v>
      </c>
      <c r="K323">
        <v>51</v>
      </c>
      <c r="L323" s="1">
        <v>2.8768511556441858</v>
      </c>
      <c r="M323" s="1">
        <v>3.3345320213148519</v>
      </c>
      <c r="N323">
        <v>48</v>
      </c>
      <c r="O323" s="1">
        <v>3.1383830788845666</v>
      </c>
      <c r="P323">
        <v>0</v>
      </c>
      <c r="Q323">
        <v>1</v>
      </c>
      <c r="R323">
        <v>47</v>
      </c>
      <c r="S323" s="1">
        <v>0</v>
      </c>
      <c r="T323" s="1">
        <v>2.083333333333333</v>
      </c>
      <c r="U323" s="1">
        <v>97.916666666666657</v>
      </c>
      <c r="V323">
        <v>5</v>
      </c>
      <c r="W323" s="1">
        <v>0.32691490405047569</v>
      </c>
      <c r="X323">
        <v>1</v>
      </c>
      <c r="Y323" s="1">
        <v>6.5382980810095137E-2</v>
      </c>
      <c r="Z323">
        <v>0</v>
      </c>
      <c r="AA323">
        <v>0</v>
      </c>
      <c r="AB323">
        <v>1</v>
      </c>
      <c r="AC323" s="1">
        <v>3.1824436053824123</v>
      </c>
      <c r="AD323" s="1">
        <v>0.20807764917992824</v>
      </c>
      <c r="AE323" s="1">
        <v>2.083333333333333</v>
      </c>
      <c r="AF323" s="1">
        <v>6.6300908445466931</v>
      </c>
      <c r="AG323">
        <v>13.65</v>
      </c>
      <c r="AH323">
        <v>13.93</v>
      </c>
      <c r="AI323">
        <v>44</v>
      </c>
      <c r="AJ323">
        <v>51.96</v>
      </c>
      <c r="AK323" t="str">
        <f>VLOOKUP(A323,'NHL Affiliations (from scraper)'!B:C,2,FALSE)</f>
        <v>San Jose Sharks</v>
      </c>
      <c r="AL323">
        <f>IF(ISNUMBER(MATCH(A323,'Age Fix'!A:A,0))=FALSE,F323,VLOOKUP(A323,'Age Fix'!A:C,3,FALSE))</f>
        <v>20</v>
      </c>
    </row>
    <row r="324" spans="1:38" x14ac:dyDescent="0.2">
      <c r="A324" t="s">
        <v>344</v>
      </c>
      <c r="B324" t="s">
        <v>1748</v>
      </c>
      <c r="C324" t="s">
        <v>102</v>
      </c>
      <c r="D324" t="s">
        <v>102</v>
      </c>
      <c r="E324" t="s">
        <v>119</v>
      </c>
      <c r="F324" s="2">
        <v>16</v>
      </c>
      <c r="G324">
        <v>66</v>
      </c>
      <c r="H324" s="1">
        <v>11.32</v>
      </c>
      <c r="I324" s="1">
        <v>747.42</v>
      </c>
      <c r="J324">
        <v>27</v>
      </c>
      <c r="K324">
        <v>40</v>
      </c>
      <c r="L324" s="1">
        <v>2.1674560488078995</v>
      </c>
      <c r="M324" s="1">
        <v>3.2110459982339248</v>
      </c>
      <c r="N324">
        <v>39</v>
      </c>
      <c r="O324" s="1">
        <v>3.130769848278077</v>
      </c>
      <c r="P324">
        <v>1</v>
      </c>
      <c r="Q324">
        <v>0</v>
      </c>
      <c r="R324">
        <v>38</v>
      </c>
      <c r="S324" s="1">
        <v>2.5641025641025639</v>
      </c>
      <c r="T324" s="1">
        <v>0</v>
      </c>
      <c r="U324" s="1">
        <v>97.435897435897431</v>
      </c>
      <c r="V324">
        <v>6</v>
      </c>
      <c r="W324" s="1">
        <v>0.48165689973508868</v>
      </c>
      <c r="X324">
        <v>2</v>
      </c>
      <c r="Y324" s="1">
        <v>0.16055229991169626</v>
      </c>
      <c r="Z324">
        <v>1</v>
      </c>
      <c r="AA324">
        <v>0</v>
      </c>
      <c r="AB324">
        <v>1</v>
      </c>
      <c r="AC324" s="1">
        <v>2.6557347064733388</v>
      </c>
      <c r="AD324" s="1">
        <v>0.21319215753980403</v>
      </c>
      <c r="AE324" s="1">
        <v>5.1282051282051277</v>
      </c>
      <c r="AF324" s="1">
        <v>6.8095761704444593</v>
      </c>
      <c r="AG324">
        <v>13.35</v>
      </c>
      <c r="AH324">
        <v>13.37</v>
      </c>
      <c r="AI324">
        <v>44.4</v>
      </c>
      <c r="AJ324">
        <v>49.36</v>
      </c>
      <c r="AK324" t="e">
        <f>VLOOKUP(A324,'NHL Affiliations (from scraper)'!B:C,2,FALSE)</f>
        <v>#N/A</v>
      </c>
      <c r="AL324">
        <f>IF(ISNUMBER(MATCH(A324,'Age Fix'!A:A,0))=FALSE,F324,VLOOKUP(A324,'Age Fix'!A:C,3,FALSE))</f>
        <v>16</v>
      </c>
    </row>
    <row r="325" spans="1:38" x14ac:dyDescent="0.2">
      <c r="A325" t="s">
        <v>456</v>
      </c>
      <c r="B325" t="s">
        <v>1748</v>
      </c>
      <c r="C325" t="s">
        <v>102</v>
      </c>
      <c r="D325" t="s">
        <v>102</v>
      </c>
      <c r="E325" t="s">
        <v>47</v>
      </c>
      <c r="F325" s="2">
        <v>17</v>
      </c>
      <c r="G325">
        <v>27</v>
      </c>
      <c r="H325" s="1">
        <v>10.98</v>
      </c>
      <c r="I325" s="1">
        <v>296.37</v>
      </c>
      <c r="J325">
        <v>22</v>
      </c>
      <c r="K325">
        <v>11</v>
      </c>
      <c r="L325" s="1">
        <v>4.4538920943415325</v>
      </c>
      <c r="M325" s="1">
        <v>2.2269460471707663</v>
      </c>
      <c r="N325">
        <v>12</v>
      </c>
      <c r="O325" s="1">
        <v>2.4293956878226544</v>
      </c>
      <c r="P325">
        <v>0</v>
      </c>
      <c r="Q325">
        <v>0</v>
      </c>
      <c r="R325">
        <v>12</v>
      </c>
      <c r="S325" s="1">
        <v>0</v>
      </c>
      <c r="T325" s="1">
        <v>0</v>
      </c>
      <c r="U325" s="1">
        <v>100</v>
      </c>
      <c r="V325">
        <v>2</v>
      </c>
      <c r="W325" s="1">
        <v>0.40489928130377567</v>
      </c>
      <c r="X325">
        <v>1</v>
      </c>
      <c r="Y325" s="1">
        <v>0.20244964065188784</v>
      </c>
      <c r="Z325">
        <v>0</v>
      </c>
      <c r="AA325">
        <v>0</v>
      </c>
      <c r="AB325">
        <v>1</v>
      </c>
      <c r="AC325" s="1">
        <v>0.77083166573281048</v>
      </c>
      <c r="AD325" s="1">
        <v>0.1560545937307036</v>
      </c>
      <c r="AE325" s="1">
        <v>8.3333333333333321</v>
      </c>
      <c r="AF325" s="1">
        <v>6.423597214440087</v>
      </c>
      <c r="AG325">
        <v>12.82</v>
      </c>
      <c r="AH325">
        <v>13.35</v>
      </c>
      <c r="AI325">
        <v>55.31</v>
      </c>
      <c r="AJ325">
        <v>48.57</v>
      </c>
      <c r="AK325" t="e">
        <f>VLOOKUP(A325,'NHL Affiliations (from scraper)'!B:C,2,FALSE)</f>
        <v>#N/A</v>
      </c>
      <c r="AL325">
        <f>IF(ISNUMBER(MATCH(A325,'Age Fix'!A:A,0))=FALSE,F325,VLOOKUP(A325,'Age Fix'!A:C,3,FALSE))</f>
        <v>17</v>
      </c>
    </row>
    <row r="326" spans="1:38" x14ac:dyDescent="0.2">
      <c r="A326" t="s">
        <v>245</v>
      </c>
      <c r="B326" t="s">
        <v>1748</v>
      </c>
      <c r="C326" t="s">
        <v>102</v>
      </c>
      <c r="D326" t="s">
        <v>102</v>
      </c>
      <c r="E326" t="s">
        <v>82</v>
      </c>
      <c r="F326" s="2">
        <v>19</v>
      </c>
      <c r="G326">
        <v>68</v>
      </c>
      <c r="H326" s="1">
        <v>15.36</v>
      </c>
      <c r="I326" s="1">
        <v>1044.28</v>
      </c>
      <c r="J326">
        <v>66</v>
      </c>
      <c r="K326">
        <v>59</v>
      </c>
      <c r="L326" s="1">
        <v>3.7920864136055465</v>
      </c>
      <c r="M326" s="1">
        <v>3.3898954303443523</v>
      </c>
      <c r="N326">
        <v>102</v>
      </c>
      <c r="O326" s="1">
        <v>5.8604971846631173</v>
      </c>
      <c r="P326">
        <v>2</v>
      </c>
      <c r="Q326">
        <v>4</v>
      </c>
      <c r="R326">
        <v>96</v>
      </c>
      <c r="S326" s="1">
        <v>1.9607843137254901</v>
      </c>
      <c r="T326" s="1">
        <v>3.9215686274509802</v>
      </c>
      <c r="U326" s="1">
        <v>94.117647058823522</v>
      </c>
      <c r="V326">
        <v>16</v>
      </c>
      <c r="W326" s="1">
        <v>0.91929367602558709</v>
      </c>
      <c r="X326">
        <v>4</v>
      </c>
      <c r="Y326" s="1">
        <v>0.22982341900639677</v>
      </c>
      <c r="Z326">
        <v>1</v>
      </c>
      <c r="AA326">
        <v>0</v>
      </c>
      <c r="AB326">
        <v>3</v>
      </c>
      <c r="AC326" s="1">
        <v>7.249600514216981</v>
      </c>
      <c r="AD326" s="1">
        <v>0.41653199415196968</v>
      </c>
      <c r="AE326" s="1">
        <v>3.9215686274509802</v>
      </c>
      <c r="AF326" s="1">
        <v>7.1074514845264529</v>
      </c>
      <c r="AG326">
        <v>14.11</v>
      </c>
      <c r="AH326">
        <v>14.13</v>
      </c>
      <c r="AI326">
        <v>53.83</v>
      </c>
      <c r="AJ326">
        <v>48.86</v>
      </c>
      <c r="AK326" t="str">
        <f>VLOOKUP(A326,'NHL Affiliations (from scraper)'!B:C,2,FALSE)</f>
        <v>Los Angeles Kings</v>
      </c>
      <c r="AL326">
        <f>IF(ISNUMBER(MATCH(A326,'Age Fix'!A:A,0))=FALSE,F326,VLOOKUP(A326,'Age Fix'!A:C,3,FALSE))</f>
        <v>19</v>
      </c>
    </row>
    <row r="327" spans="1:38" x14ac:dyDescent="0.2">
      <c r="A327" t="s">
        <v>436</v>
      </c>
      <c r="B327" t="s">
        <v>1748</v>
      </c>
      <c r="C327" t="s">
        <v>102</v>
      </c>
      <c r="D327" t="s">
        <v>102</v>
      </c>
      <c r="E327" t="s">
        <v>75</v>
      </c>
      <c r="F327" s="2">
        <v>17</v>
      </c>
      <c r="G327">
        <v>32</v>
      </c>
      <c r="H327" s="1">
        <v>7.2</v>
      </c>
      <c r="I327" s="1">
        <v>230.45</v>
      </c>
      <c r="J327">
        <v>6</v>
      </c>
      <c r="K327">
        <v>5</v>
      </c>
      <c r="L327" s="1">
        <v>1.5621609893686266</v>
      </c>
      <c r="M327" s="1">
        <v>1.3018008244738557</v>
      </c>
      <c r="N327">
        <v>16</v>
      </c>
      <c r="O327" s="1">
        <v>4.1657626383163375</v>
      </c>
      <c r="P327">
        <v>0</v>
      </c>
      <c r="Q327">
        <v>0</v>
      </c>
      <c r="R327">
        <v>16</v>
      </c>
      <c r="S327" s="1">
        <v>0</v>
      </c>
      <c r="T327" s="1">
        <v>0</v>
      </c>
      <c r="U327" s="1">
        <v>100</v>
      </c>
      <c r="V327">
        <v>2</v>
      </c>
      <c r="W327" s="1">
        <v>0.52072032978954219</v>
      </c>
      <c r="X327">
        <v>0</v>
      </c>
      <c r="Y327" s="1">
        <v>0</v>
      </c>
      <c r="Z327">
        <v>0</v>
      </c>
      <c r="AA327">
        <v>0</v>
      </c>
      <c r="AB327">
        <v>0</v>
      </c>
      <c r="AC327" s="1">
        <v>1.0277755543104139</v>
      </c>
      <c r="AD327" s="1">
        <v>0.26759181279507416</v>
      </c>
      <c r="AE327" s="1">
        <v>0</v>
      </c>
      <c r="AF327" s="1">
        <v>6.423597214440087</v>
      </c>
      <c r="AG327">
        <v>12.14</v>
      </c>
      <c r="AH327">
        <v>13.27</v>
      </c>
      <c r="AI327">
        <v>45.57</v>
      </c>
      <c r="AJ327">
        <v>48.6</v>
      </c>
      <c r="AK327" t="e">
        <f>VLOOKUP(A327,'NHL Affiliations (from scraper)'!B:C,2,FALSE)</f>
        <v>#N/A</v>
      </c>
      <c r="AL327">
        <f>IF(ISNUMBER(MATCH(A327,'Age Fix'!A:A,0))=FALSE,F327,VLOOKUP(A327,'Age Fix'!A:C,3,FALSE))</f>
        <v>17</v>
      </c>
    </row>
    <row r="328" spans="1:38" x14ac:dyDescent="0.2">
      <c r="A328" t="s">
        <v>168</v>
      </c>
      <c r="B328" t="s">
        <v>1748</v>
      </c>
      <c r="C328" t="s">
        <v>49</v>
      </c>
      <c r="D328" t="s">
        <v>1745</v>
      </c>
      <c r="E328" t="s">
        <v>1746</v>
      </c>
      <c r="F328" s="2">
        <v>20</v>
      </c>
      <c r="G328">
        <v>64</v>
      </c>
      <c r="H328" s="1">
        <v>11.95</v>
      </c>
      <c r="I328" s="1">
        <v>764.75</v>
      </c>
      <c r="J328">
        <v>34</v>
      </c>
      <c r="K328">
        <v>34</v>
      </c>
      <c r="L328" s="1">
        <v>2.6675384112455047</v>
      </c>
      <c r="M328" s="1">
        <v>2.6675384112455047</v>
      </c>
      <c r="N328">
        <v>111</v>
      </c>
      <c r="O328" s="1">
        <v>8.7087283425956201</v>
      </c>
      <c r="P328">
        <v>27</v>
      </c>
      <c r="Q328">
        <v>29</v>
      </c>
      <c r="R328">
        <v>55</v>
      </c>
      <c r="S328" s="1">
        <v>24.324324324324326</v>
      </c>
      <c r="T328" s="1">
        <v>26.126126126126124</v>
      </c>
      <c r="U328" s="1">
        <v>49.549549549549546</v>
      </c>
      <c r="V328">
        <v>25</v>
      </c>
      <c r="W328" s="1">
        <v>1.961425302386401</v>
      </c>
      <c r="X328">
        <v>13</v>
      </c>
      <c r="Y328" s="1">
        <v>1.0199411572409283</v>
      </c>
      <c r="Z328">
        <v>1</v>
      </c>
      <c r="AA328">
        <v>7</v>
      </c>
      <c r="AB328">
        <v>5</v>
      </c>
      <c r="AC328" s="1">
        <v>14.068942645838476</v>
      </c>
      <c r="AD328" s="1">
        <v>1.1038072033348265</v>
      </c>
      <c r="AE328" s="1">
        <v>11.711711711711711</v>
      </c>
      <c r="AF328" s="1">
        <v>12.674723104358987</v>
      </c>
      <c r="AG328">
        <v>14.11</v>
      </c>
      <c r="AH328">
        <v>14.16</v>
      </c>
      <c r="AI328">
        <v>46.66</v>
      </c>
      <c r="AJ328">
        <v>51.08</v>
      </c>
      <c r="AK328" t="e">
        <f>VLOOKUP(A328,'NHL Affiliations (from scraper)'!B:C,2,FALSE)</f>
        <v>#N/A</v>
      </c>
      <c r="AL328">
        <f>IF(ISNUMBER(MATCH(A328,'Age Fix'!A:A,0))=FALSE,F328,VLOOKUP(A328,'Age Fix'!A:C,3,FALSE))</f>
        <v>20</v>
      </c>
    </row>
    <row r="329" spans="1:38" x14ac:dyDescent="0.2">
      <c r="A329" t="s">
        <v>1647</v>
      </c>
      <c r="B329" t="s">
        <v>1748</v>
      </c>
      <c r="C329" t="s">
        <v>102</v>
      </c>
      <c r="D329" t="s">
        <v>102</v>
      </c>
      <c r="E329" t="s">
        <v>65</v>
      </c>
      <c r="F329" s="2">
        <v>16</v>
      </c>
      <c r="G329">
        <v>6</v>
      </c>
      <c r="H329" s="1">
        <v>11.16</v>
      </c>
      <c r="I329" s="1">
        <v>66.98</v>
      </c>
      <c r="J329">
        <v>2</v>
      </c>
      <c r="K329">
        <v>3</v>
      </c>
      <c r="L329" s="1">
        <v>1.7915795759928335</v>
      </c>
      <c r="M329" s="1">
        <v>2.6873693639892502</v>
      </c>
      <c r="N329">
        <v>6</v>
      </c>
      <c r="O329" s="1">
        <v>5.3747387279785004</v>
      </c>
      <c r="P329">
        <v>0</v>
      </c>
      <c r="Q329">
        <v>0</v>
      </c>
      <c r="R329">
        <v>6</v>
      </c>
      <c r="S329" s="1">
        <v>0</v>
      </c>
      <c r="T329" s="1">
        <v>0</v>
      </c>
      <c r="U329" s="1">
        <v>100</v>
      </c>
      <c r="V329">
        <v>0</v>
      </c>
      <c r="W329" s="1">
        <v>0</v>
      </c>
      <c r="X329">
        <v>0</v>
      </c>
      <c r="Y329" s="1">
        <v>0</v>
      </c>
      <c r="Z329">
        <v>0</v>
      </c>
      <c r="AA329">
        <v>0</v>
      </c>
      <c r="AB329">
        <v>0</v>
      </c>
      <c r="AC329" s="1">
        <v>0.38541583286640524</v>
      </c>
      <c r="AD329" s="1">
        <v>0.34525156721385952</v>
      </c>
      <c r="AE329" s="1">
        <v>0</v>
      </c>
      <c r="AF329" s="1">
        <v>6.423597214440087</v>
      </c>
      <c r="AG329">
        <v>12.93</v>
      </c>
      <c r="AH329">
        <v>13.54</v>
      </c>
      <c r="AI329">
        <v>48.78</v>
      </c>
      <c r="AJ329">
        <v>51.79</v>
      </c>
      <c r="AK329" t="e">
        <f>VLOOKUP(A329,'NHL Affiliations (from scraper)'!B:C,2,FALSE)</f>
        <v>#N/A</v>
      </c>
      <c r="AL329">
        <f>IF(ISNUMBER(MATCH(A329,'Age Fix'!A:A,0))=FALSE,F329,VLOOKUP(A329,'Age Fix'!A:C,3,FALSE))</f>
        <v>16</v>
      </c>
    </row>
    <row r="330" spans="1:38" x14ac:dyDescent="0.2">
      <c r="A330" t="s">
        <v>286</v>
      </c>
      <c r="B330" t="s">
        <v>1748</v>
      </c>
      <c r="C330" t="s">
        <v>41</v>
      </c>
      <c r="D330" t="s">
        <v>1745</v>
      </c>
      <c r="E330" t="s">
        <v>119</v>
      </c>
      <c r="F330" s="2">
        <v>16</v>
      </c>
      <c r="G330">
        <v>60</v>
      </c>
      <c r="H330" s="1">
        <v>9.58</v>
      </c>
      <c r="I330" s="1">
        <v>574.63</v>
      </c>
      <c r="J330">
        <v>18</v>
      </c>
      <c r="K330">
        <v>26</v>
      </c>
      <c r="L330" s="1">
        <v>1.8794702678245132</v>
      </c>
      <c r="M330" s="1">
        <v>2.7147903868576302</v>
      </c>
      <c r="N330">
        <v>54</v>
      </c>
      <c r="O330" s="1">
        <v>5.6384108034735396</v>
      </c>
      <c r="P330">
        <v>9</v>
      </c>
      <c r="Q330">
        <v>9</v>
      </c>
      <c r="R330">
        <v>36</v>
      </c>
      <c r="S330" s="1">
        <v>16.666666666666664</v>
      </c>
      <c r="T330" s="1">
        <v>16.666666666666664</v>
      </c>
      <c r="U330" s="1">
        <v>66.666666666666657</v>
      </c>
      <c r="V330">
        <v>11</v>
      </c>
      <c r="W330" s="1">
        <v>1.1485651636705358</v>
      </c>
      <c r="X330">
        <v>7</v>
      </c>
      <c r="Y330" s="1">
        <v>0.73090510415397736</v>
      </c>
      <c r="Z330">
        <v>1</v>
      </c>
      <c r="AA330">
        <v>3</v>
      </c>
      <c r="AB330">
        <v>3</v>
      </c>
      <c r="AC330" s="1">
        <v>5.7155811134335259</v>
      </c>
      <c r="AD330" s="1">
        <v>0.59679248700209098</v>
      </c>
      <c r="AE330" s="1">
        <v>12.962962962962962</v>
      </c>
      <c r="AF330" s="1">
        <v>10.584409469321345</v>
      </c>
      <c r="AG330">
        <v>13.65</v>
      </c>
      <c r="AH330">
        <v>13.65</v>
      </c>
      <c r="AI330">
        <v>44.43</v>
      </c>
      <c r="AJ330">
        <v>49.4</v>
      </c>
      <c r="AK330">
        <f>VLOOKUP(A330,'NHL Affiliations (from scraper)'!B:C,2,FALSE)</f>
        <v>2019</v>
      </c>
      <c r="AL330">
        <f>IF(ISNUMBER(MATCH(A330,'Age Fix'!A:A,0))=FALSE,F330,VLOOKUP(A330,'Age Fix'!A:C,3,FALSE))</f>
        <v>16</v>
      </c>
    </row>
    <row r="331" spans="1:38" x14ac:dyDescent="0.2">
      <c r="A331" t="s">
        <v>433</v>
      </c>
      <c r="B331" t="s">
        <v>1748</v>
      </c>
      <c r="C331" t="s">
        <v>102</v>
      </c>
      <c r="D331" t="s">
        <v>102</v>
      </c>
      <c r="E331" t="s">
        <v>52</v>
      </c>
      <c r="F331" s="2">
        <v>16</v>
      </c>
      <c r="G331">
        <v>30</v>
      </c>
      <c r="H331" s="1">
        <v>10.62</v>
      </c>
      <c r="I331" s="1">
        <v>318.69</v>
      </c>
      <c r="J331">
        <v>19</v>
      </c>
      <c r="K331">
        <v>13</v>
      </c>
      <c r="L331" s="1">
        <v>3.5771439329756189</v>
      </c>
      <c r="M331" s="1">
        <v>2.4475195330885815</v>
      </c>
      <c r="N331">
        <v>23</v>
      </c>
      <c r="O331" s="1">
        <v>4.3302268662336445</v>
      </c>
      <c r="P331">
        <v>2</v>
      </c>
      <c r="Q331">
        <v>0</v>
      </c>
      <c r="R331">
        <v>21</v>
      </c>
      <c r="S331" s="1">
        <v>8.695652173913043</v>
      </c>
      <c r="T331" s="1">
        <v>0</v>
      </c>
      <c r="U331" s="1">
        <v>91.304347826086953</v>
      </c>
      <c r="V331">
        <v>2</v>
      </c>
      <c r="W331" s="1">
        <v>0.37654146662901256</v>
      </c>
      <c r="X331">
        <v>1</v>
      </c>
      <c r="Y331" s="1">
        <v>0.18827073331450628</v>
      </c>
      <c r="Z331">
        <v>0</v>
      </c>
      <c r="AA331">
        <v>0</v>
      </c>
      <c r="AB331">
        <v>1</v>
      </c>
      <c r="AC331" s="1">
        <v>1.7784909450046296</v>
      </c>
      <c r="AD331" s="1">
        <v>0.33483779440923084</v>
      </c>
      <c r="AE331" s="1">
        <v>4.3478260869565215</v>
      </c>
      <c r="AF331" s="1">
        <v>7.7325693261070843</v>
      </c>
      <c r="AG331">
        <v>12.29</v>
      </c>
      <c r="AH331">
        <v>13.28</v>
      </c>
      <c r="AI331">
        <v>56.96</v>
      </c>
      <c r="AJ331">
        <v>48.2</v>
      </c>
      <c r="AK331" t="e">
        <f>VLOOKUP(A331,'NHL Affiliations (from scraper)'!B:C,2,FALSE)</f>
        <v>#N/A</v>
      </c>
      <c r="AL331">
        <f>IF(ISNUMBER(MATCH(A331,'Age Fix'!A:A,0))=FALSE,F331,VLOOKUP(A331,'Age Fix'!A:C,3,FALSE))</f>
        <v>16</v>
      </c>
    </row>
    <row r="332" spans="1:38" x14ac:dyDescent="0.2">
      <c r="A332" t="s">
        <v>129</v>
      </c>
      <c r="B332" t="s">
        <v>1748</v>
      </c>
      <c r="C332" t="s">
        <v>49</v>
      </c>
      <c r="D332" t="s">
        <v>1745</v>
      </c>
      <c r="E332" t="s">
        <v>114</v>
      </c>
      <c r="F332" s="2">
        <v>18</v>
      </c>
      <c r="G332">
        <v>66</v>
      </c>
      <c r="H332" s="1">
        <v>14.44</v>
      </c>
      <c r="I332" s="1">
        <v>953.3</v>
      </c>
      <c r="J332">
        <v>43</v>
      </c>
      <c r="K332">
        <v>50</v>
      </c>
      <c r="L332" s="1">
        <v>2.7063883352564773</v>
      </c>
      <c r="M332" s="1">
        <v>3.1469631805307881</v>
      </c>
      <c r="N332">
        <v>80</v>
      </c>
      <c r="O332" s="1">
        <v>5.0351410888492607</v>
      </c>
      <c r="P332">
        <v>20</v>
      </c>
      <c r="Q332">
        <v>17</v>
      </c>
      <c r="R332">
        <v>43</v>
      </c>
      <c r="S332" s="1">
        <v>25</v>
      </c>
      <c r="T332" s="1">
        <v>21.25</v>
      </c>
      <c r="U332" s="1">
        <v>53.75</v>
      </c>
      <c r="V332">
        <v>23</v>
      </c>
      <c r="W332" s="1">
        <v>1.4476030630441625</v>
      </c>
      <c r="X332">
        <v>15</v>
      </c>
      <c r="Y332" s="1">
        <v>0.94408895415923644</v>
      </c>
      <c r="Z332">
        <v>3</v>
      </c>
      <c r="AA332">
        <v>7</v>
      </c>
      <c r="AB332">
        <v>5</v>
      </c>
      <c r="AC332" s="1">
        <v>9.8345016500560671</v>
      </c>
      <c r="AD332" s="1">
        <v>0.61897629183191449</v>
      </c>
      <c r="AE332" s="1">
        <v>18.75</v>
      </c>
      <c r="AF332" s="1">
        <v>12.293127062570083</v>
      </c>
      <c r="AG332">
        <v>14.44</v>
      </c>
      <c r="AH332">
        <v>14.18</v>
      </c>
      <c r="AI332">
        <v>50.6</v>
      </c>
      <c r="AJ332">
        <v>50.83</v>
      </c>
      <c r="AK332" t="e">
        <f>VLOOKUP(A332,'NHL Affiliations (from scraper)'!B:C,2,FALSE)</f>
        <v>#N/A</v>
      </c>
      <c r="AL332">
        <f>IF(ISNUMBER(MATCH(A332,'Age Fix'!A:A,0))=FALSE,F332,VLOOKUP(A332,'Age Fix'!A:C,3,FALSE))</f>
        <v>18</v>
      </c>
    </row>
    <row r="333" spans="1:38" x14ac:dyDescent="0.2">
      <c r="A333" t="s">
        <v>554</v>
      </c>
      <c r="B333" t="s">
        <v>1748</v>
      </c>
      <c r="C333" t="s">
        <v>102</v>
      </c>
      <c r="D333" t="s">
        <v>102</v>
      </c>
      <c r="E333" t="s">
        <v>391</v>
      </c>
      <c r="F333" s="2">
        <v>19</v>
      </c>
      <c r="G333">
        <v>2</v>
      </c>
      <c r="H333" s="1">
        <v>0</v>
      </c>
      <c r="I333" s="1">
        <v>0</v>
      </c>
      <c r="J333">
        <v>0</v>
      </c>
      <c r="K333">
        <v>0</v>
      </c>
      <c r="L333" s="1" t="e">
        <v>#DIV/0!</v>
      </c>
      <c r="M333" s="1" t="e">
        <v>#DIV/0!</v>
      </c>
      <c r="N333">
        <v>0</v>
      </c>
      <c r="O333" s="1" t="e">
        <v>#DIV/0!</v>
      </c>
      <c r="P333">
        <v>0</v>
      </c>
      <c r="Q333">
        <v>0</v>
      </c>
      <c r="R333">
        <v>0</v>
      </c>
      <c r="S333" s="1" t="e">
        <v>#DIV/0!</v>
      </c>
      <c r="T333" s="1" t="e">
        <v>#DIV/0!</v>
      </c>
      <c r="U333" s="1" t="e">
        <v>#DIV/0!</v>
      </c>
      <c r="V333">
        <v>0</v>
      </c>
      <c r="W333" s="1" t="e">
        <v>#DIV/0!</v>
      </c>
      <c r="X333">
        <v>0</v>
      </c>
      <c r="Y333" s="1" t="e">
        <v>#DIV/0!</v>
      </c>
      <c r="Z333">
        <v>0</v>
      </c>
      <c r="AA333">
        <v>0</v>
      </c>
      <c r="AB333">
        <v>0</v>
      </c>
      <c r="AC333" s="1">
        <v>0</v>
      </c>
      <c r="AD333" s="1" t="e">
        <v>#DIV/0!</v>
      </c>
      <c r="AE333" s="1" t="e">
        <v>#DIV/0!</v>
      </c>
      <c r="AF333" s="1" t="e">
        <v>#DIV/0!</v>
      </c>
      <c r="AG333">
        <v>0</v>
      </c>
      <c r="AH333">
        <v>0</v>
      </c>
      <c r="AI333">
        <v>0</v>
      </c>
      <c r="AJ333">
        <v>0</v>
      </c>
      <c r="AK333">
        <f>VLOOKUP(A333,'NHL Affiliations (from scraper)'!B:C,2,FALSE)</f>
        <v>2018</v>
      </c>
      <c r="AL333">
        <f>IF(ISNUMBER(MATCH(A333,'Age Fix'!A:A,0))=FALSE,F333,VLOOKUP(A333,'Age Fix'!A:C,3,FALSE))</f>
        <v>19</v>
      </c>
    </row>
    <row r="334" spans="1:38" x14ac:dyDescent="0.2">
      <c r="A334" t="s">
        <v>174</v>
      </c>
      <c r="B334" t="s">
        <v>1748</v>
      </c>
      <c r="C334" t="s">
        <v>46</v>
      </c>
      <c r="D334" t="s">
        <v>1745</v>
      </c>
      <c r="E334" t="s">
        <v>1746</v>
      </c>
      <c r="F334" s="2">
        <v>21</v>
      </c>
      <c r="G334">
        <v>68</v>
      </c>
      <c r="H334" s="1">
        <v>14.87</v>
      </c>
      <c r="I334" s="1">
        <v>1011.11</v>
      </c>
      <c r="J334">
        <v>56</v>
      </c>
      <c r="K334">
        <v>54</v>
      </c>
      <c r="L334" s="1">
        <v>3.3230805748138184</v>
      </c>
      <c r="M334" s="1">
        <v>3.2043991257133246</v>
      </c>
      <c r="N334">
        <v>107</v>
      </c>
      <c r="O334" s="1">
        <v>6.3494575268764031</v>
      </c>
      <c r="P334">
        <v>19</v>
      </c>
      <c r="Q334">
        <v>20</v>
      </c>
      <c r="R334">
        <v>68</v>
      </c>
      <c r="S334" s="1">
        <v>17.75700934579439</v>
      </c>
      <c r="T334" s="1">
        <v>18.691588785046729</v>
      </c>
      <c r="U334" s="1">
        <v>63.551401869158873</v>
      </c>
      <c r="V334">
        <v>31</v>
      </c>
      <c r="W334" s="1">
        <v>1.8395624610576495</v>
      </c>
      <c r="X334">
        <v>10</v>
      </c>
      <c r="Y334" s="1">
        <v>0.5934072455024676</v>
      </c>
      <c r="Z334">
        <v>2</v>
      </c>
      <c r="AA334">
        <v>3</v>
      </c>
      <c r="AB334">
        <v>5</v>
      </c>
      <c r="AC334" s="1">
        <v>11.715691932466697</v>
      </c>
      <c r="AD334" s="1">
        <v>0.69521764788005447</v>
      </c>
      <c r="AE334" s="1">
        <v>9.3457943925233646</v>
      </c>
      <c r="AF334" s="1">
        <v>10.949244796697849</v>
      </c>
      <c r="AG334">
        <v>15.48</v>
      </c>
      <c r="AH334">
        <v>14.09</v>
      </c>
      <c r="AI334">
        <v>49.43</v>
      </c>
      <c r="AJ334">
        <v>52.2</v>
      </c>
      <c r="AK334" t="e">
        <f>VLOOKUP(A334,'NHL Affiliations (from scraper)'!B:C,2,FALSE)</f>
        <v>#N/A</v>
      </c>
      <c r="AL334">
        <f>IF(ISNUMBER(MATCH(A334,'Age Fix'!A:A,0))=FALSE,F334,VLOOKUP(A334,'Age Fix'!A:C,3,FALSE))</f>
        <v>21</v>
      </c>
    </row>
    <row r="335" spans="1:38" x14ac:dyDescent="0.2">
      <c r="A335" t="s">
        <v>291</v>
      </c>
      <c r="B335" t="s">
        <v>1748</v>
      </c>
      <c r="C335" t="s">
        <v>102</v>
      </c>
      <c r="D335" t="s">
        <v>102</v>
      </c>
      <c r="E335" t="s">
        <v>80</v>
      </c>
      <c r="F335" s="2">
        <v>19</v>
      </c>
      <c r="G335">
        <v>67</v>
      </c>
      <c r="H335" s="1">
        <v>17.170000000000002</v>
      </c>
      <c r="I335" s="1">
        <v>1150.46</v>
      </c>
      <c r="J335">
        <v>72</v>
      </c>
      <c r="K335">
        <v>63</v>
      </c>
      <c r="L335" s="1">
        <v>3.7550197312379394</v>
      </c>
      <c r="M335" s="1">
        <v>3.2856422648331973</v>
      </c>
      <c r="N335">
        <v>140</v>
      </c>
      <c r="O335" s="1">
        <v>7.3014272551848824</v>
      </c>
      <c r="P335">
        <v>1</v>
      </c>
      <c r="Q335">
        <v>3</v>
      </c>
      <c r="R335">
        <v>136</v>
      </c>
      <c r="S335" s="1">
        <v>0.7142857142857143</v>
      </c>
      <c r="T335" s="1">
        <v>2.1428571428571428</v>
      </c>
      <c r="U335" s="1">
        <v>97.142857142857139</v>
      </c>
      <c r="V335">
        <v>18</v>
      </c>
      <c r="W335" s="1">
        <v>0.93875493280948485</v>
      </c>
      <c r="X335">
        <v>7</v>
      </c>
      <c r="Y335" s="1">
        <v>0.36507136275924412</v>
      </c>
      <c r="Z335">
        <v>0</v>
      </c>
      <c r="AA335">
        <v>0</v>
      </c>
      <c r="AB335">
        <v>7</v>
      </c>
      <c r="AC335" s="1">
        <v>9.4409187204113376</v>
      </c>
      <c r="AD335" s="1">
        <v>0.49237272327997522</v>
      </c>
      <c r="AE335" s="1">
        <v>5</v>
      </c>
      <c r="AF335" s="1">
        <v>6.7435133717223845</v>
      </c>
      <c r="AG335">
        <v>13.24</v>
      </c>
      <c r="AH335">
        <v>14.56</v>
      </c>
      <c r="AI335">
        <v>50.76</v>
      </c>
      <c r="AJ335">
        <v>50.61</v>
      </c>
      <c r="AK335" t="str">
        <f>VLOOKUP(A335,'NHL Affiliations (from scraper)'!B:C,2,FALSE)</f>
        <v>Vancouver Canucks</v>
      </c>
      <c r="AL335">
        <f>IF(ISNUMBER(MATCH(A335,'Age Fix'!A:A,0))=FALSE,F335,VLOOKUP(A335,'Age Fix'!A:C,3,FALSE))</f>
        <v>19</v>
      </c>
    </row>
    <row r="336" spans="1:38" x14ac:dyDescent="0.2">
      <c r="A336" t="s">
        <v>523</v>
      </c>
      <c r="B336" t="s">
        <v>1748</v>
      </c>
      <c r="C336" t="s">
        <v>41</v>
      </c>
      <c r="D336" t="s">
        <v>1745</v>
      </c>
      <c r="E336" t="s">
        <v>50</v>
      </c>
      <c r="F336" s="2">
        <v>17</v>
      </c>
      <c r="G336">
        <v>5</v>
      </c>
      <c r="H336" s="1">
        <v>8.8000000000000007</v>
      </c>
      <c r="I336" s="1">
        <v>44.01</v>
      </c>
      <c r="J336">
        <v>0</v>
      </c>
      <c r="K336">
        <v>2</v>
      </c>
      <c r="L336" s="1">
        <v>0</v>
      </c>
      <c r="M336" s="1">
        <v>2.7266530334014996</v>
      </c>
      <c r="N336">
        <v>1</v>
      </c>
      <c r="O336" s="1">
        <v>1.3633265167007498</v>
      </c>
      <c r="P336">
        <v>1</v>
      </c>
      <c r="Q336">
        <v>0</v>
      </c>
      <c r="R336">
        <v>0</v>
      </c>
      <c r="S336" s="1">
        <v>100</v>
      </c>
      <c r="T336" s="1">
        <v>0</v>
      </c>
      <c r="U336" s="1">
        <v>0</v>
      </c>
      <c r="V336">
        <v>0</v>
      </c>
      <c r="W336" s="1">
        <v>0</v>
      </c>
      <c r="X336">
        <v>0</v>
      </c>
      <c r="Y336" s="1">
        <v>0</v>
      </c>
      <c r="Z336">
        <v>0</v>
      </c>
      <c r="AA336">
        <v>0</v>
      </c>
      <c r="AB336">
        <v>0</v>
      </c>
      <c r="AC336" s="1">
        <v>0.21476776498610559</v>
      </c>
      <c r="AD336" s="1">
        <v>0.29279858893811261</v>
      </c>
      <c r="AE336" s="1">
        <v>0</v>
      </c>
      <c r="AF336" s="1">
        <v>21.476776498610558</v>
      </c>
      <c r="AG336">
        <v>12.76</v>
      </c>
      <c r="AH336">
        <v>9.64</v>
      </c>
      <c r="AI336">
        <v>48.73</v>
      </c>
      <c r="AJ336">
        <v>39.200000000000003</v>
      </c>
      <c r="AK336" t="e">
        <f>VLOOKUP(A336,'NHL Affiliations (from scraper)'!B:C,2,FALSE)</f>
        <v>#N/A</v>
      </c>
      <c r="AL336">
        <f>IF(ISNUMBER(MATCH(A336,'Age Fix'!A:A,0))=FALSE,F336,VLOOKUP(A336,'Age Fix'!A:C,3,FALSE))</f>
        <v>17</v>
      </c>
    </row>
    <row r="337" spans="1:38" x14ac:dyDescent="0.2">
      <c r="A337" t="s">
        <v>158</v>
      </c>
      <c r="B337" t="s">
        <v>1748</v>
      </c>
      <c r="C337" t="s">
        <v>49</v>
      </c>
      <c r="D337" t="s">
        <v>1745</v>
      </c>
      <c r="E337" t="s">
        <v>1746</v>
      </c>
      <c r="F337" s="2">
        <v>20</v>
      </c>
      <c r="G337">
        <v>68</v>
      </c>
      <c r="H337" s="1">
        <v>12.64</v>
      </c>
      <c r="I337" s="1">
        <v>859.21</v>
      </c>
      <c r="J337">
        <v>33</v>
      </c>
      <c r="K337">
        <v>41</v>
      </c>
      <c r="L337" s="1">
        <v>2.3044424529509664</v>
      </c>
      <c r="M337" s="1">
        <v>2.8630951688178676</v>
      </c>
      <c r="N337">
        <v>101</v>
      </c>
      <c r="O337" s="1">
        <v>7.0529905378196247</v>
      </c>
      <c r="P337">
        <v>21</v>
      </c>
      <c r="Q337">
        <v>18</v>
      </c>
      <c r="R337">
        <v>62</v>
      </c>
      <c r="S337" s="1">
        <v>20.792079207920793</v>
      </c>
      <c r="T337" s="1">
        <v>17.82178217821782</v>
      </c>
      <c r="U337" s="1">
        <v>61.386138613861384</v>
      </c>
      <c r="V337">
        <v>18</v>
      </c>
      <c r="W337" s="1">
        <v>1.2569686107005271</v>
      </c>
      <c r="X337">
        <v>13</v>
      </c>
      <c r="Y337" s="1">
        <v>0.90781066328371407</v>
      </c>
      <c r="Z337">
        <v>4</v>
      </c>
      <c r="AA337">
        <v>5</v>
      </c>
      <c r="AB337">
        <v>4</v>
      </c>
      <c r="AC337" s="1">
        <v>11.433105800381361</v>
      </c>
      <c r="AD337" s="1">
        <v>0.79839195077208314</v>
      </c>
      <c r="AE337" s="1">
        <v>12.871287128712872</v>
      </c>
      <c r="AF337" s="1">
        <v>11.319906733050852</v>
      </c>
      <c r="AG337">
        <v>14.51</v>
      </c>
      <c r="AH337">
        <v>13.87</v>
      </c>
      <c r="AI337">
        <v>50.53</v>
      </c>
      <c r="AJ337">
        <v>50.37</v>
      </c>
      <c r="AK337" t="e">
        <f>VLOOKUP(A337,'NHL Affiliations (from scraper)'!B:C,2,FALSE)</f>
        <v>#N/A</v>
      </c>
      <c r="AL337">
        <f>IF(ISNUMBER(MATCH(A337,'Age Fix'!A:A,0))=FALSE,F337,VLOOKUP(A337,'Age Fix'!A:C,3,FALSE))</f>
        <v>20</v>
      </c>
    </row>
    <row r="338" spans="1:38" x14ac:dyDescent="0.2">
      <c r="A338" t="s">
        <v>466</v>
      </c>
      <c r="B338" t="s">
        <v>1748</v>
      </c>
      <c r="C338" t="s">
        <v>102</v>
      </c>
      <c r="D338" t="s">
        <v>102</v>
      </c>
      <c r="E338" t="s">
        <v>98</v>
      </c>
      <c r="F338" s="2">
        <v>17</v>
      </c>
      <c r="G338">
        <v>49</v>
      </c>
      <c r="H338" s="1">
        <v>12.07</v>
      </c>
      <c r="I338" s="1">
        <v>591.23</v>
      </c>
      <c r="J338">
        <v>22</v>
      </c>
      <c r="K338">
        <v>38</v>
      </c>
      <c r="L338" s="1">
        <v>2.2326336620266223</v>
      </c>
      <c r="M338" s="1">
        <v>3.8563672344096207</v>
      </c>
      <c r="N338">
        <v>43</v>
      </c>
      <c r="O338" s="1">
        <v>4.3637839757793078</v>
      </c>
      <c r="P338">
        <v>1</v>
      </c>
      <c r="Q338">
        <v>1</v>
      </c>
      <c r="R338">
        <v>41</v>
      </c>
      <c r="S338" s="1">
        <v>2.3255813953488373</v>
      </c>
      <c r="T338" s="1">
        <v>2.3255813953488373</v>
      </c>
      <c r="U338" s="1">
        <v>95.348837209302332</v>
      </c>
      <c r="V338">
        <v>4</v>
      </c>
      <c r="W338" s="1">
        <v>0.4059333930957495</v>
      </c>
      <c r="X338">
        <v>1</v>
      </c>
      <c r="Y338" s="1">
        <v>0.10148334827393737</v>
      </c>
      <c r="Z338">
        <v>0</v>
      </c>
      <c r="AA338">
        <v>0</v>
      </c>
      <c r="AB338">
        <v>1</v>
      </c>
      <c r="AC338" s="1">
        <v>3.0117955375021128</v>
      </c>
      <c r="AD338" s="1">
        <v>0.30564709546221736</v>
      </c>
      <c r="AE338" s="1">
        <v>2.3255813953488373</v>
      </c>
      <c r="AF338" s="1">
        <v>7.0041756686095651</v>
      </c>
      <c r="AG338">
        <v>13.35</v>
      </c>
      <c r="AH338">
        <v>13.82</v>
      </c>
      <c r="AI338">
        <v>44.46</v>
      </c>
      <c r="AJ338">
        <v>51.23</v>
      </c>
      <c r="AK338" t="e">
        <f>VLOOKUP(A338,'NHL Affiliations (from scraper)'!B:C,2,FALSE)</f>
        <v>#N/A</v>
      </c>
      <c r="AL338">
        <f>IF(ISNUMBER(MATCH(A338,'Age Fix'!A:A,0))=FALSE,F338,VLOOKUP(A338,'Age Fix'!A:C,3,FALSE))</f>
        <v>17</v>
      </c>
    </row>
    <row r="339" spans="1:38" x14ac:dyDescent="0.2">
      <c r="A339" t="s">
        <v>465</v>
      </c>
      <c r="B339" t="s">
        <v>1748</v>
      </c>
      <c r="C339" t="s">
        <v>49</v>
      </c>
      <c r="D339" t="s">
        <v>1745</v>
      </c>
      <c r="E339" t="s">
        <v>65</v>
      </c>
      <c r="F339" s="2">
        <v>20</v>
      </c>
      <c r="G339">
        <v>9</v>
      </c>
      <c r="H339" s="1">
        <v>12.09</v>
      </c>
      <c r="I339" s="1">
        <v>108.79</v>
      </c>
      <c r="J339">
        <v>3</v>
      </c>
      <c r="K339">
        <v>6</v>
      </c>
      <c r="L339" s="1">
        <v>1.6545638385881054</v>
      </c>
      <c r="M339" s="1">
        <v>3.3091276771762108</v>
      </c>
      <c r="N339">
        <v>19</v>
      </c>
      <c r="O339" s="1">
        <v>10.478904311058002</v>
      </c>
      <c r="P339">
        <v>2</v>
      </c>
      <c r="Q339">
        <v>2</v>
      </c>
      <c r="R339">
        <v>15</v>
      </c>
      <c r="S339" s="1">
        <v>10.526315789473683</v>
      </c>
      <c r="T339" s="1">
        <v>10.526315789473683</v>
      </c>
      <c r="U339" s="1">
        <v>78.94736842105263</v>
      </c>
      <c r="V339">
        <v>1</v>
      </c>
      <c r="W339" s="1">
        <v>0.55152127952936847</v>
      </c>
      <c r="X339">
        <v>0</v>
      </c>
      <c r="Y339" s="1">
        <v>0</v>
      </c>
      <c r="Z339">
        <v>0</v>
      </c>
      <c r="AA339">
        <v>0</v>
      </c>
      <c r="AB339">
        <v>0</v>
      </c>
      <c r="AC339" s="1">
        <v>1.7197809413293674</v>
      </c>
      <c r="AD339" s="1">
        <v>0.94849578527219447</v>
      </c>
      <c r="AE339" s="1">
        <v>0</v>
      </c>
      <c r="AF339" s="1">
        <v>9.0514786385756185</v>
      </c>
      <c r="AG339">
        <v>13.86</v>
      </c>
      <c r="AH339">
        <v>14.18</v>
      </c>
      <c r="AI339">
        <v>50.99</v>
      </c>
      <c r="AJ339">
        <v>51.54</v>
      </c>
      <c r="AK339" t="e">
        <f>VLOOKUP(A339,'NHL Affiliations (from scraper)'!B:C,2,FALSE)</f>
        <v>#N/A</v>
      </c>
      <c r="AL339">
        <f>IF(ISNUMBER(MATCH(A339,'Age Fix'!A:A,0))=FALSE,F339,VLOOKUP(A339,'Age Fix'!A:C,3,FALSE))</f>
        <v>20</v>
      </c>
    </row>
    <row r="340" spans="1:38" x14ac:dyDescent="0.2">
      <c r="A340" t="s">
        <v>155</v>
      </c>
      <c r="B340" t="s">
        <v>1748</v>
      </c>
      <c r="C340" t="s">
        <v>41</v>
      </c>
      <c r="D340" t="s">
        <v>1745</v>
      </c>
      <c r="E340" t="s">
        <v>85</v>
      </c>
      <c r="F340" s="2">
        <v>18</v>
      </c>
      <c r="G340">
        <v>68</v>
      </c>
      <c r="H340" s="1">
        <v>12.11</v>
      </c>
      <c r="I340" s="1">
        <v>823.27</v>
      </c>
      <c r="J340">
        <v>38</v>
      </c>
      <c r="K340">
        <v>42</v>
      </c>
      <c r="L340" s="1">
        <v>2.7694438033694899</v>
      </c>
      <c r="M340" s="1">
        <v>3.0609642037241733</v>
      </c>
      <c r="N340">
        <v>128</v>
      </c>
      <c r="O340" s="1">
        <v>9.3286528113498601</v>
      </c>
      <c r="P340">
        <v>26</v>
      </c>
      <c r="Q340">
        <v>13</v>
      </c>
      <c r="R340">
        <v>89</v>
      </c>
      <c r="S340" s="1">
        <v>20.3125</v>
      </c>
      <c r="T340" s="1">
        <v>10.15625</v>
      </c>
      <c r="U340" s="1">
        <v>69.53125</v>
      </c>
      <c r="V340">
        <v>26</v>
      </c>
      <c r="W340" s="1">
        <v>1.8948826023054406</v>
      </c>
      <c r="X340">
        <v>13</v>
      </c>
      <c r="Y340" s="1">
        <v>0.94744130115272029</v>
      </c>
      <c r="Z340">
        <v>4</v>
      </c>
      <c r="AA340">
        <v>4</v>
      </c>
      <c r="AB340">
        <v>5</v>
      </c>
      <c r="AC340" s="1">
        <v>13.424551300232853</v>
      </c>
      <c r="AD340" s="1">
        <v>0.97838264240646589</v>
      </c>
      <c r="AE340" s="1">
        <v>10.15625</v>
      </c>
      <c r="AF340" s="1">
        <v>10.487930703306917</v>
      </c>
      <c r="AG340">
        <v>12.94</v>
      </c>
      <c r="AH340">
        <v>14.07</v>
      </c>
      <c r="AI340">
        <v>49.94</v>
      </c>
      <c r="AJ340">
        <v>48.01</v>
      </c>
      <c r="AK340" t="e">
        <f>VLOOKUP(A340,'NHL Affiliations (from scraper)'!B:C,2,FALSE)</f>
        <v>#N/A</v>
      </c>
      <c r="AL340">
        <f>IF(ISNUMBER(MATCH(A340,'Age Fix'!A:A,0))=FALSE,F340,VLOOKUP(A340,'Age Fix'!A:C,3,FALSE))</f>
        <v>18</v>
      </c>
    </row>
    <row r="341" spans="1:38" x14ac:dyDescent="0.2">
      <c r="A341" t="s">
        <v>89</v>
      </c>
      <c r="B341" t="s">
        <v>1748</v>
      </c>
      <c r="C341" t="s">
        <v>49</v>
      </c>
      <c r="D341" t="s">
        <v>1745</v>
      </c>
      <c r="E341" t="s">
        <v>90</v>
      </c>
      <c r="F341" s="2">
        <v>19</v>
      </c>
      <c r="G341">
        <v>65</v>
      </c>
      <c r="H341" s="1">
        <v>16.079999999999998</v>
      </c>
      <c r="I341" s="1">
        <v>1045.48</v>
      </c>
      <c r="J341">
        <v>60</v>
      </c>
      <c r="K341">
        <v>50</v>
      </c>
      <c r="L341" s="1">
        <v>3.4433944217010368</v>
      </c>
      <c r="M341" s="1">
        <v>2.8694953514175308</v>
      </c>
      <c r="N341">
        <v>134</v>
      </c>
      <c r="O341" s="1">
        <v>7.6902475417989828</v>
      </c>
      <c r="P341">
        <v>33</v>
      </c>
      <c r="Q341">
        <v>24</v>
      </c>
      <c r="R341">
        <v>77</v>
      </c>
      <c r="S341" s="1">
        <v>24.626865671641792</v>
      </c>
      <c r="T341" s="1">
        <v>17.910447761194028</v>
      </c>
      <c r="U341" s="1">
        <v>57.462686567164177</v>
      </c>
      <c r="V341">
        <v>37</v>
      </c>
      <c r="W341" s="1">
        <v>2.1234265600489723</v>
      </c>
      <c r="X341">
        <v>25</v>
      </c>
      <c r="Y341" s="1">
        <v>1.4347476757087654</v>
      </c>
      <c r="Z341">
        <v>11</v>
      </c>
      <c r="AA341">
        <v>4</v>
      </c>
      <c r="AB341">
        <v>10</v>
      </c>
      <c r="AC341" s="1">
        <v>15.953976049954072</v>
      </c>
      <c r="AD341" s="1">
        <v>0.91559720223939656</v>
      </c>
      <c r="AE341" s="1">
        <v>18.656716417910449</v>
      </c>
      <c r="AF341" s="1">
        <v>11.905952276085127</v>
      </c>
      <c r="AG341">
        <v>14.7</v>
      </c>
      <c r="AH341">
        <v>14.21</v>
      </c>
      <c r="AI341">
        <v>55.86</v>
      </c>
      <c r="AJ341">
        <v>49.62</v>
      </c>
      <c r="AK341" t="str">
        <f>VLOOKUP(A341,'NHL Affiliations (from scraper)'!B:C,2,FALSE)</f>
        <v>Philadelphia Flyers</v>
      </c>
      <c r="AL341">
        <f>IF(ISNUMBER(MATCH(A341,'Age Fix'!A:A,0))=FALSE,F341,VLOOKUP(A341,'Age Fix'!A:C,3,FALSE))</f>
        <v>19</v>
      </c>
    </row>
    <row r="342" spans="1:38" x14ac:dyDescent="0.2">
      <c r="A342" t="s">
        <v>186</v>
      </c>
      <c r="B342" t="s">
        <v>1748</v>
      </c>
      <c r="C342" t="s">
        <v>41</v>
      </c>
      <c r="D342" t="s">
        <v>1745</v>
      </c>
      <c r="E342" t="s">
        <v>1746</v>
      </c>
      <c r="F342" s="2">
        <v>18</v>
      </c>
      <c r="G342">
        <v>62</v>
      </c>
      <c r="H342" s="1">
        <v>15.26</v>
      </c>
      <c r="I342" s="1">
        <v>946.05</v>
      </c>
      <c r="J342">
        <v>54</v>
      </c>
      <c r="K342">
        <v>42</v>
      </c>
      <c r="L342" s="1">
        <v>3.4247661328682417</v>
      </c>
      <c r="M342" s="1">
        <v>2.6637069922308547</v>
      </c>
      <c r="N342">
        <v>131</v>
      </c>
      <c r="O342" s="1">
        <v>8.3082289519581423</v>
      </c>
      <c r="P342">
        <v>33</v>
      </c>
      <c r="Q342">
        <v>26</v>
      </c>
      <c r="R342">
        <v>72</v>
      </c>
      <c r="S342" s="1">
        <v>25.190839694656486</v>
      </c>
      <c r="T342" s="1">
        <v>19.847328244274809</v>
      </c>
      <c r="U342" s="1">
        <v>54.961832061068705</v>
      </c>
      <c r="V342">
        <v>32</v>
      </c>
      <c r="W342" s="1">
        <v>2.029491041699699</v>
      </c>
      <c r="X342">
        <v>22</v>
      </c>
      <c r="Y342" s="1">
        <v>1.395275091168543</v>
      </c>
      <c r="Z342">
        <v>7</v>
      </c>
      <c r="AA342">
        <v>5</v>
      </c>
      <c r="AB342">
        <v>10</v>
      </c>
      <c r="AC342" s="1">
        <v>15.95950201842321</v>
      </c>
      <c r="AD342" s="1">
        <v>1.0121770742618177</v>
      </c>
      <c r="AE342" s="1">
        <v>16.793893129770993</v>
      </c>
      <c r="AF342" s="1">
        <v>12.182825968261991</v>
      </c>
      <c r="AG342">
        <v>15.2</v>
      </c>
      <c r="AH342">
        <v>14.06</v>
      </c>
      <c r="AI342">
        <v>51.58</v>
      </c>
      <c r="AJ342">
        <v>48.39</v>
      </c>
      <c r="AK342">
        <f>VLOOKUP(A342,'NHL Affiliations (from scraper)'!B:C,2,FALSE)</f>
        <v>2018</v>
      </c>
      <c r="AL342">
        <f>IF(ISNUMBER(MATCH(A342,'Age Fix'!A:A,0))=FALSE,F342,VLOOKUP(A342,'Age Fix'!A:C,3,FALSE))</f>
        <v>18</v>
      </c>
    </row>
    <row r="343" spans="1:38" x14ac:dyDescent="0.2">
      <c r="A343" t="s">
        <v>336</v>
      </c>
      <c r="B343" t="s">
        <v>1748</v>
      </c>
      <c r="C343" t="s">
        <v>102</v>
      </c>
      <c r="D343" t="s">
        <v>102</v>
      </c>
      <c r="E343" t="s">
        <v>98</v>
      </c>
      <c r="F343" s="2">
        <v>19</v>
      </c>
      <c r="G343">
        <v>46</v>
      </c>
      <c r="H343" s="1">
        <v>16.920000000000002</v>
      </c>
      <c r="I343" s="1">
        <v>778.12</v>
      </c>
      <c r="J343">
        <v>35</v>
      </c>
      <c r="K343">
        <v>49</v>
      </c>
      <c r="L343" s="1">
        <v>2.6988125224901043</v>
      </c>
      <c r="M343" s="1">
        <v>3.7783375314861463</v>
      </c>
      <c r="N343">
        <v>49</v>
      </c>
      <c r="O343" s="1">
        <v>3.7783375314861463</v>
      </c>
      <c r="P343">
        <v>3</v>
      </c>
      <c r="Q343">
        <v>2</v>
      </c>
      <c r="R343">
        <v>44</v>
      </c>
      <c r="S343" s="1">
        <v>6.1224489795918364</v>
      </c>
      <c r="T343" s="1">
        <v>4.0816326530612246</v>
      </c>
      <c r="U343" s="1">
        <v>89.795918367346943</v>
      </c>
      <c r="V343">
        <v>9</v>
      </c>
      <c r="W343" s="1">
        <v>0.69398036292602683</v>
      </c>
      <c r="X343">
        <v>2</v>
      </c>
      <c r="Y343" s="1">
        <v>0.15421785842800595</v>
      </c>
      <c r="Z343">
        <v>0</v>
      </c>
      <c r="AA343">
        <v>0</v>
      </c>
      <c r="AB343">
        <v>2</v>
      </c>
      <c r="AC343" s="1">
        <v>3.7973918985030983</v>
      </c>
      <c r="AD343" s="1">
        <v>0.29281282309950379</v>
      </c>
      <c r="AE343" s="1">
        <v>4.0816326530612246</v>
      </c>
      <c r="AF343" s="1">
        <v>7.7497793847002008</v>
      </c>
      <c r="AG343">
        <v>13.31</v>
      </c>
      <c r="AH343">
        <v>14.24</v>
      </c>
      <c r="AI343">
        <v>44.68</v>
      </c>
      <c r="AJ343">
        <v>52.23</v>
      </c>
      <c r="AK343" t="e">
        <f>VLOOKUP(A343,'NHL Affiliations (from scraper)'!B:C,2,FALSE)</f>
        <v>#N/A</v>
      </c>
      <c r="AL343">
        <f>IF(ISNUMBER(MATCH(A343,'Age Fix'!A:A,0))=FALSE,F343,VLOOKUP(A343,'Age Fix'!A:C,3,FALSE))</f>
        <v>19</v>
      </c>
    </row>
    <row r="344" spans="1:38" x14ac:dyDescent="0.2">
      <c r="A344" t="s">
        <v>563</v>
      </c>
      <c r="B344" t="s">
        <v>1748</v>
      </c>
      <c r="C344" t="s">
        <v>46</v>
      </c>
      <c r="D344" t="s">
        <v>1745</v>
      </c>
      <c r="E344" t="s">
        <v>75</v>
      </c>
      <c r="F344" s="2">
        <v>18</v>
      </c>
      <c r="G344">
        <v>11</v>
      </c>
      <c r="H344" s="1">
        <v>7.54</v>
      </c>
      <c r="I344" s="1">
        <v>82.92</v>
      </c>
      <c r="J344">
        <v>0</v>
      </c>
      <c r="K344">
        <v>5</v>
      </c>
      <c r="L344" s="1">
        <v>0</v>
      </c>
      <c r="M344" s="1">
        <v>3.6179450072358899</v>
      </c>
      <c r="N344">
        <v>9</v>
      </c>
      <c r="O344" s="1">
        <v>6.5123010130246017</v>
      </c>
      <c r="P344">
        <v>2</v>
      </c>
      <c r="Q344">
        <v>1</v>
      </c>
      <c r="R344">
        <v>6</v>
      </c>
      <c r="S344" s="1">
        <v>22.222222222222221</v>
      </c>
      <c r="T344" s="1">
        <v>11.111111111111111</v>
      </c>
      <c r="U344" s="1">
        <v>66.666666666666657</v>
      </c>
      <c r="V344">
        <v>0</v>
      </c>
      <c r="W344" s="1">
        <v>0</v>
      </c>
      <c r="X344">
        <v>0</v>
      </c>
      <c r="Y344" s="1">
        <v>0</v>
      </c>
      <c r="Z344">
        <v>0</v>
      </c>
      <c r="AA344">
        <v>0</v>
      </c>
      <c r="AB344">
        <v>0</v>
      </c>
      <c r="AC344" s="1">
        <v>0.97830427743418802</v>
      </c>
      <c r="AD344" s="1">
        <v>0.70789021522010709</v>
      </c>
      <c r="AE344" s="1">
        <v>0</v>
      </c>
      <c r="AF344" s="1">
        <v>10.870047527046532</v>
      </c>
      <c r="AG344">
        <v>13.85</v>
      </c>
      <c r="AH344">
        <v>13.74</v>
      </c>
      <c r="AI344">
        <v>41.64</v>
      </c>
      <c r="AJ344">
        <v>51</v>
      </c>
      <c r="AK344" t="e">
        <f>VLOOKUP(A344,'NHL Affiliations (from scraper)'!B:C,2,FALSE)</f>
        <v>#N/A</v>
      </c>
      <c r="AL344">
        <f>IF(ISNUMBER(MATCH(A344,'Age Fix'!A:A,0))=FALSE,F344,VLOOKUP(A344,'Age Fix'!A:C,3,FALSE))</f>
        <v>18</v>
      </c>
    </row>
    <row r="345" spans="1:38" x14ac:dyDescent="0.2">
      <c r="A345" t="s">
        <v>425</v>
      </c>
      <c r="B345" t="s">
        <v>1748</v>
      </c>
      <c r="C345" t="s">
        <v>49</v>
      </c>
      <c r="D345" t="s">
        <v>1745</v>
      </c>
      <c r="E345" t="s">
        <v>98</v>
      </c>
      <c r="F345" s="2">
        <v>19</v>
      </c>
      <c r="G345">
        <v>34</v>
      </c>
      <c r="H345" s="1">
        <v>8.2899999999999991</v>
      </c>
      <c r="I345" s="1">
        <v>281.86</v>
      </c>
      <c r="J345">
        <v>7</v>
      </c>
      <c r="K345">
        <v>13</v>
      </c>
      <c r="L345" s="1">
        <v>1.4901014688143048</v>
      </c>
      <c r="M345" s="1">
        <v>2.7673312992265662</v>
      </c>
      <c r="N345">
        <v>23</v>
      </c>
      <c r="O345" s="1">
        <v>4.8960476832470023</v>
      </c>
      <c r="P345">
        <v>5</v>
      </c>
      <c r="Q345">
        <v>2</v>
      </c>
      <c r="R345">
        <v>16</v>
      </c>
      <c r="S345" s="1">
        <v>21.739130434782609</v>
      </c>
      <c r="T345" s="1">
        <v>8.695652173913043</v>
      </c>
      <c r="U345" s="1">
        <v>69.565217391304344</v>
      </c>
      <c r="V345">
        <v>2</v>
      </c>
      <c r="W345" s="1">
        <v>0.42574327680408708</v>
      </c>
      <c r="X345">
        <v>2</v>
      </c>
      <c r="Y345" s="1">
        <v>0.42574327680408708</v>
      </c>
      <c r="Z345">
        <v>1</v>
      </c>
      <c r="AA345">
        <v>1</v>
      </c>
      <c r="AB345">
        <v>0</v>
      </c>
      <c r="AC345" s="1">
        <v>2.4283202084320852</v>
      </c>
      <c r="AD345" s="1">
        <v>0.51692050133372991</v>
      </c>
      <c r="AE345" s="1">
        <v>8.695652173913043</v>
      </c>
      <c r="AF345" s="1">
        <v>10.557913949704718</v>
      </c>
      <c r="AG345">
        <v>12.99</v>
      </c>
      <c r="AH345">
        <v>13.26</v>
      </c>
      <c r="AI345">
        <v>40.96</v>
      </c>
      <c r="AJ345">
        <v>51.79</v>
      </c>
      <c r="AK345" t="e">
        <f>VLOOKUP(A345,'NHL Affiliations (from scraper)'!B:C,2,FALSE)</f>
        <v>#N/A</v>
      </c>
      <c r="AL345">
        <f>IF(ISNUMBER(MATCH(A345,'Age Fix'!A:A,0))=FALSE,F345,VLOOKUP(A345,'Age Fix'!A:C,3,FALSE))</f>
        <v>19</v>
      </c>
    </row>
    <row r="346" spans="1:38" x14ac:dyDescent="0.2">
      <c r="A346" t="s">
        <v>139</v>
      </c>
      <c r="B346" t="s">
        <v>1748</v>
      </c>
      <c r="C346" t="s">
        <v>49</v>
      </c>
      <c r="D346" t="s">
        <v>1745</v>
      </c>
      <c r="E346" t="s">
        <v>138</v>
      </c>
      <c r="F346" s="2">
        <v>21</v>
      </c>
      <c r="G346">
        <v>67</v>
      </c>
      <c r="H346" s="1">
        <v>15.73</v>
      </c>
      <c r="I346" s="1">
        <v>1053.8599999999999</v>
      </c>
      <c r="J346">
        <v>50</v>
      </c>
      <c r="K346">
        <v>76</v>
      </c>
      <c r="L346" s="1">
        <v>2.8466779268593552</v>
      </c>
      <c r="M346" s="1">
        <v>4.3269504488262207</v>
      </c>
      <c r="N346">
        <v>172</v>
      </c>
      <c r="O346" s="1">
        <v>9.7925720683961828</v>
      </c>
      <c r="P346">
        <v>19</v>
      </c>
      <c r="Q346">
        <v>17</v>
      </c>
      <c r="R346">
        <v>136</v>
      </c>
      <c r="S346" s="1">
        <v>11.046511627906977</v>
      </c>
      <c r="T346" s="1">
        <v>9.8837209302325579</v>
      </c>
      <c r="U346" s="1">
        <v>79.069767441860463</v>
      </c>
      <c r="V346">
        <v>25</v>
      </c>
      <c r="W346" s="1">
        <v>1.4233389634296776</v>
      </c>
      <c r="X346">
        <v>14</v>
      </c>
      <c r="Y346" s="1">
        <v>0.7970698195206195</v>
      </c>
      <c r="Z346">
        <v>3</v>
      </c>
      <c r="AA346">
        <v>2</v>
      </c>
      <c r="AB346">
        <v>9</v>
      </c>
      <c r="AC346" s="1">
        <v>15.593679294499241</v>
      </c>
      <c r="AD346" s="1">
        <v>0.88780365292349517</v>
      </c>
      <c r="AE346" s="1">
        <v>8.1395348837209305</v>
      </c>
      <c r="AF346" s="1">
        <v>9.066092613080956</v>
      </c>
      <c r="AG346">
        <v>15.02</v>
      </c>
      <c r="AH346">
        <v>14.21</v>
      </c>
      <c r="AI346">
        <v>37.18</v>
      </c>
      <c r="AJ346">
        <v>51.33</v>
      </c>
      <c r="AK346" t="e">
        <f>VLOOKUP(A346,'NHL Affiliations (from scraper)'!B:C,2,FALSE)</f>
        <v>#N/A</v>
      </c>
      <c r="AL346">
        <f>IF(ISNUMBER(MATCH(A346,'Age Fix'!A:A,0))=FALSE,F346,VLOOKUP(A346,'Age Fix'!A:C,3,FALSE))</f>
        <v>21</v>
      </c>
    </row>
    <row r="347" spans="1:38" x14ac:dyDescent="0.2">
      <c r="A347" t="s">
        <v>217</v>
      </c>
      <c r="B347" t="s">
        <v>1748</v>
      </c>
      <c r="C347" t="s">
        <v>41</v>
      </c>
      <c r="D347" t="s">
        <v>1745</v>
      </c>
      <c r="E347" t="s">
        <v>65</v>
      </c>
      <c r="F347" s="2">
        <v>17</v>
      </c>
      <c r="G347">
        <v>66</v>
      </c>
      <c r="H347" s="1">
        <v>12.74</v>
      </c>
      <c r="I347" s="1">
        <v>840.57</v>
      </c>
      <c r="J347">
        <v>37</v>
      </c>
      <c r="K347">
        <v>39</v>
      </c>
      <c r="L347" s="1">
        <v>2.6410649916128341</v>
      </c>
      <c r="M347" s="1">
        <v>2.7838252614297438</v>
      </c>
      <c r="N347">
        <v>92</v>
      </c>
      <c r="O347" s="1">
        <v>6.5669724115778578</v>
      </c>
      <c r="P347">
        <v>28</v>
      </c>
      <c r="Q347">
        <v>17</v>
      </c>
      <c r="R347">
        <v>47</v>
      </c>
      <c r="S347" s="1">
        <v>30.434782608695656</v>
      </c>
      <c r="T347" s="1">
        <v>18.478260869565215</v>
      </c>
      <c r="U347" s="1">
        <v>51.086956521739133</v>
      </c>
      <c r="V347">
        <v>21</v>
      </c>
      <c r="W347" s="1">
        <v>1.4989828330775543</v>
      </c>
      <c r="X347">
        <v>11</v>
      </c>
      <c r="Y347" s="1">
        <v>0.78518148399300469</v>
      </c>
      <c r="Z347">
        <v>3</v>
      </c>
      <c r="AA347">
        <v>2</v>
      </c>
      <c r="AB347">
        <v>6</v>
      </c>
      <c r="AC347" s="1">
        <v>11.809587658522515</v>
      </c>
      <c r="AD347" s="1">
        <v>0.84296996027856208</v>
      </c>
      <c r="AE347" s="1">
        <v>11.956521739130435</v>
      </c>
      <c r="AF347" s="1">
        <v>12.836508324480993</v>
      </c>
      <c r="AG347">
        <v>13.72</v>
      </c>
      <c r="AH347">
        <v>14.02</v>
      </c>
      <c r="AI347">
        <v>46.02</v>
      </c>
      <c r="AJ347">
        <v>51.79</v>
      </c>
      <c r="AK347" t="e">
        <f>VLOOKUP(A347,'NHL Affiliations (from scraper)'!B:C,2,FALSE)</f>
        <v>#N/A</v>
      </c>
      <c r="AL347">
        <f>IF(ISNUMBER(MATCH(A347,'Age Fix'!A:A,0))=FALSE,F347,VLOOKUP(A347,'Age Fix'!A:C,3,FALSE))</f>
        <v>17</v>
      </c>
    </row>
    <row r="348" spans="1:38" x14ac:dyDescent="0.2">
      <c r="A348" t="s">
        <v>111</v>
      </c>
      <c r="B348" t="s">
        <v>1748</v>
      </c>
      <c r="C348" t="s">
        <v>49</v>
      </c>
      <c r="D348" t="s">
        <v>1745</v>
      </c>
      <c r="E348" t="s">
        <v>1746</v>
      </c>
      <c r="F348" s="2">
        <v>20</v>
      </c>
      <c r="G348">
        <v>31</v>
      </c>
      <c r="H348" s="1">
        <v>15.91</v>
      </c>
      <c r="I348" s="1">
        <v>493.27</v>
      </c>
      <c r="J348">
        <v>25</v>
      </c>
      <c r="K348">
        <v>20</v>
      </c>
      <c r="L348" s="1">
        <v>3.0409309303221361</v>
      </c>
      <c r="M348" s="1">
        <v>2.4327447442577088</v>
      </c>
      <c r="N348">
        <v>88</v>
      </c>
      <c r="O348" s="1">
        <v>10.704076874733918</v>
      </c>
      <c r="P348">
        <v>14</v>
      </c>
      <c r="Q348">
        <v>15</v>
      </c>
      <c r="R348">
        <v>59</v>
      </c>
      <c r="S348" s="1">
        <v>15.909090909090908</v>
      </c>
      <c r="T348" s="1">
        <v>17.045454545454543</v>
      </c>
      <c r="U348" s="1">
        <v>67.045454545454547</v>
      </c>
      <c r="V348">
        <v>17</v>
      </c>
      <c r="W348" s="1">
        <v>2.0678330326190526</v>
      </c>
      <c r="X348">
        <v>14</v>
      </c>
      <c r="Y348" s="1">
        <v>1.7029213209803962</v>
      </c>
      <c r="Z348">
        <v>5</v>
      </c>
      <c r="AA348">
        <v>1</v>
      </c>
      <c r="AB348">
        <v>8</v>
      </c>
      <c r="AC348" s="1">
        <v>9.2469647852587045</v>
      </c>
      <c r="AD348" s="1">
        <v>1.1247752490837113</v>
      </c>
      <c r="AE348" s="1">
        <v>15.909090909090908</v>
      </c>
      <c r="AF348" s="1">
        <v>10.507914528703072</v>
      </c>
      <c r="AG348">
        <v>15.37</v>
      </c>
      <c r="AH348">
        <v>14.71</v>
      </c>
      <c r="AI348">
        <v>54.59</v>
      </c>
      <c r="AJ348">
        <v>49.05</v>
      </c>
      <c r="AK348" t="str">
        <f>VLOOKUP(A348,'NHL Affiliations (from scraper)'!B:C,2,FALSE)</f>
        <v>Anaheim Ducks</v>
      </c>
      <c r="AL348">
        <f>IF(ISNUMBER(MATCH(A348,'Age Fix'!A:A,0))=FALSE,F348,VLOOKUP(A348,'Age Fix'!A:C,3,FALSE))</f>
        <v>20</v>
      </c>
    </row>
    <row r="349" spans="1:38" x14ac:dyDescent="0.2">
      <c r="A349" t="s">
        <v>279</v>
      </c>
      <c r="B349" t="s">
        <v>1748</v>
      </c>
      <c r="C349" t="s">
        <v>49</v>
      </c>
      <c r="D349" t="s">
        <v>1745</v>
      </c>
      <c r="E349" t="s">
        <v>138</v>
      </c>
      <c r="F349" s="2">
        <v>20</v>
      </c>
      <c r="G349">
        <v>58</v>
      </c>
      <c r="H349" s="1">
        <v>11</v>
      </c>
      <c r="I349" s="1">
        <v>638.16999999999996</v>
      </c>
      <c r="J349">
        <v>25</v>
      </c>
      <c r="K349">
        <v>35</v>
      </c>
      <c r="L349" s="1">
        <v>2.3504708776658259</v>
      </c>
      <c r="M349" s="1">
        <v>3.2906592287321565</v>
      </c>
      <c r="N349">
        <v>75</v>
      </c>
      <c r="O349" s="1">
        <v>7.0514126329974776</v>
      </c>
      <c r="P349">
        <v>13</v>
      </c>
      <c r="Q349">
        <v>11</v>
      </c>
      <c r="R349">
        <v>51</v>
      </c>
      <c r="S349" s="1">
        <v>17.333333333333336</v>
      </c>
      <c r="T349" s="1">
        <v>14.666666666666666</v>
      </c>
      <c r="U349" s="1">
        <v>68</v>
      </c>
      <c r="V349">
        <v>10</v>
      </c>
      <c r="W349" s="1">
        <v>0.94018835106633047</v>
      </c>
      <c r="X349">
        <v>6</v>
      </c>
      <c r="Y349" s="1">
        <v>0.56411301063979824</v>
      </c>
      <c r="Z349">
        <v>2</v>
      </c>
      <c r="AA349">
        <v>2</v>
      </c>
      <c r="AB349">
        <v>2</v>
      </c>
      <c r="AC349" s="1">
        <v>7.8648975847351039</v>
      </c>
      <c r="AD349" s="1">
        <v>0.73944850914976612</v>
      </c>
      <c r="AE349" s="1">
        <v>8</v>
      </c>
      <c r="AF349" s="1">
        <v>10.486530112980139</v>
      </c>
      <c r="AG349">
        <v>13.68</v>
      </c>
      <c r="AH349">
        <v>13.99</v>
      </c>
      <c r="AI349">
        <v>36.049999999999997</v>
      </c>
      <c r="AJ349">
        <v>52.25</v>
      </c>
      <c r="AK349" t="e">
        <f>VLOOKUP(A349,'NHL Affiliations (from scraper)'!B:C,2,FALSE)</f>
        <v>#N/A</v>
      </c>
      <c r="AL349">
        <f>IF(ISNUMBER(MATCH(A349,'Age Fix'!A:A,0))=FALSE,F349,VLOOKUP(A349,'Age Fix'!A:C,3,FALSE))</f>
        <v>20</v>
      </c>
    </row>
    <row r="350" spans="1:38" x14ac:dyDescent="0.2">
      <c r="A350" t="s">
        <v>205</v>
      </c>
      <c r="B350" t="s">
        <v>1748</v>
      </c>
      <c r="C350" t="s">
        <v>49</v>
      </c>
      <c r="D350" t="s">
        <v>1745</v>
      </c>
      <c r="E350" t="s">
        <v>56</v>
      </c>
      <c r="F350" s="2">
        <v>17</v>
      </c>
      <c r="G350">
        <v>61</v>
      </c>
      <c r="H350" s="1">
        <v>12.95</v>
      </c>
      <c r="I350" s="1">
        <v>790.16</v>
      </c>
      <c r="J350">
        <v>40</v>
      </c>
      <c r="K350">
        <v>44</v>
      </c>
      <c r="L350" s="1">
        <v>3.0373595221221019</v>
      </c>
      <c r="M350" s="1">
        <v>3.3410954743343124</v>
      </c>
      <c r="N350">
        <v>102</v>
      </c>
      <c r="O350" s="1">
        <v>7.7452667814113605</v>
      </c>
      <c r="P350">
        <v>27</v>
      </c>
      <c r="Q350">
        <v>14</v>
      </c>
      <c r="R350">
        <v>61</v>
      </c>
      <c r="S350" s="1">
        <v>26.47058823529412</v>
      </c>
      <c r="T350" s="1">
        <v>13.725490196078432</v>
      </c>
      <c r="U350" s="1">
        <v>59.803921568627452</v>
      </c>
      <c r="V350">
        <v>22</v>
      </c>
      <c r="W350" s="1">
        <v>1.6705477371671562</v>
      </c>
      <c r="X350">
        <v>9</v>
      </c>
      <c r="Y350" s="1">
        <v>0.68340589247747296</v>
      </c>
      <c r="Z350">
        <v>5</v>
      </c>
      <c r="AA350">
        <v>1</v>
      </c>
      <c r="AB350">
        <v>3</v>
      </c>
      <c r="AC350" s="1">
        <v>12.004064759771307</v>
      </c>
      <c r="AD350" s="1">
        <v>0.91151651005654355</v>
      </c>
      <c r="AE350" s="1">
        <v>8.8235294117647065</v>
      </c>
      <c r="AF350" s="1">
        <v>11.768690940952263</v>
      </c>
      <c r="AG350">
        <v>14.08</v>
      </c>
      <c r="AH350">
        <v>13.88</v>
      </c>
      <c r="AI350">
        <v>45.07</v>
      </c>
      <c r="AJ350">
        <v>49.93</v>
      </c>
      <c r="AK350" t="e">
        <f>VLOOKUP(A350,'NHL Affiliations (from scraper)'!B:C,2,FALSE)</f>
        <v>#N/A</v>
      </c>
      <c r="AL350">
        <f>IF(ISNUMBER(MATCH(A350,'Age Fix'!A:A,0))=FALSE,F350,VLOOKUP(A350,'Age Fix'!A:C,3,FALSE))</f>
        <v>17</v>
      </c>
    </row>
    <row r="351" spans="1:38" x14ac:dyDescent="0.2">
      <c r="A351" t="s">
        <v>610</v>
      </c>
      <c r="B351" t="s">
        <v>1748</v>
      </c>
      <c r="C351" t="s">
        <v>41</v>
      </c>
      <c r="D351" t="s">
        <v>1745</v>
      </c>
      <c r="E351" t="s">
        <v>391</v>
      </c>
      <c r="F351" s="2">
        <v>2017</v>
      </c>
      <c r="G351">
        <v>1</v>
      </c>
      <c r="H351" s="1">
        <v>0</v>
      </c>
      <c r="I351" s="1">
        <v>0</v>
      </c>
      <c r="J351">
        <v>0</v>
      </c>
      <c r="K351">
        <v>0</v>
      </c>
      <c r="L351" s="1" t="e">
        <v>#DIV/0!</v>
      </c>
      <c r="M351" s="1" t="e">
        <v>#DIV/0!</v>
      </c>
      <c r="N351">
        <v>0</v>
      </c>
      <c r="O351" s="1" t="e">
        <v>#DIV/0!</v>
      </c>
      <c r="P351">
        <v>0</v>
      </c>
      <c r="Q351">
        <v>0</v>
      </c>
      <c r="R351">
        <v>0</v>
      </c>
      <c r="S351" s="1" t="e">
        <v>#DIV/0!</v>
      </c>
      <c r="T351" s="1" t="e">
        <v>#DIV/0!</v>
      </c>
      <c r="U351" s="1" t="e">
        <v>#DIV/0!</v>
      </c>
      <c r="V351">
        <v>0</v>
      </c>
      <c r="W351" s="1" t="e">
        <v>#DIV/0!</v>
      </c>
      <c r="X351">
        <v>0</v>
      </c>
      <c r="Y351" s="1" t="e">
        <v>#DIV/0!</v>
      </c>
      <c r="Z351">
        <v>0</v>
      </c>
      <c r="AA351">
        <v>0</v>
      </c>
      <c r="AB351">
        <v>0</v>
      </c>
      <c r="AC351" s="1">
        <v>0</v>
      </c>
      <c r="AD351" s="1" t="e">
        <v>#DIV/0!</v>
      </c>
      <c r="AE351" s="1" t="e">
        <v>#DIV/0!</v>
      </c>
      <c r="AF351" s="1" t="e">
        <v>#DIV/0!</v>
      </c>
      <c r="AG351">
        <v>0</v>
      </c>
      <c r="AH351">
        <v>0</v>
      </c>
      <c r="AI351">
        <v>0</v>
      </c>
      <c r="AJ351">
        <v>0</v>
      </c>
      <c r="AK351" t="e">
        <f>VLOOKUP(A351,'NHL Affiliations (from scraper)'!B:C,2,FALSE)</f>
        <v>#N/A</v>
      </c>
      <c r="AL351">
        <f>IF(ISNUMBER(MATCH(A351,'Age Fix'!A:A,0))=FALSE,F351,VLOOKUP(A351,'Age Fix'!A:C,3,FALSE))</f>
        <v>18</v>
      </c>
    </row>
    <row r="352" spans="1:38" x14ac:dyDescent="0.2">
      <c r="A352" t="s">
        <v>343</v>
      </c>
      <c r="B352" t="s">
        <v>1748</v>
      </c>
      <c r="C352" t="s">
        <v>102</v>
      </c>
      <c r="D352" t="s">
        <v>102</v>
      </c>
      <c r="E352" t="s">
        <v>1746</v>
      </c>
      <c r="F352" s="2">
        <v>17</v>
      </c>
      <c r="G352">
        <v>68</v>
      </c>
      <c r="H352" s="1">
        <v>12.95</v>
      </c>
      <c r="I352" s="1">
        <v>880.48</v>
      </c>
      <c r="J352">
        <v>45</v>
      </c>
      <c r="K352">
        <v>47</v>
      </c>
      <c r="L352" s="1">
        <v>3.0665091768126476</v>
      </c>
      <c r="M352" s="1">
        <v>3.2027984735598762</v>
      </c>
      <c r="N352">
        <v>79</v>
      </c>
      <c r="O352" s="1">
        <v>5.3834272215155368</v>
      </c>
      <c r="P352">
        <v>3</v>
      </c>
      <c r="Q352">
        <v>0</v>
      </c>
      <c r="R352">
        <v>76</v>
      </c>
      <c r="S352" s="1">
        <v>3.79746835443038</v>
      </c>
      <c r="T352" s="1">
        <v>0</v>
      </c>
      <c r="U352" s="1">
        <v>96.202531645569621</v>
      </c>
      <c r="V352">
        <v>12</v>
      </c>
      <c r="W352" s="1">
        <v>0.8177357804833727</v>
      </c>
      <c r="X352">
        <v>4</v>
      </c>
      <c r="Y352" s="1">
        <v>0.27257859349445757</v>
      </c>
      <c r="Z352">
        <v>1</v>
      </c>
      <c r="AA352">
        <v>0</v>
      </c>
      <c r="AB352">
        <v>3</v>
      </c>
      <c r="AC352" s="1">
        <v>5.5262371779327832</v>
      </c>
      <c r="AD352" s="1">
        <v>0.37658348931942459</v>
      </c>
      <c r="AE352" s="1">
        <v>5.0632911392405067</v>
      </c>
      <c r="AF352" s="1">
        <v>6.9952369340921301</v>
      </c>
      <c r="AG352">
        <v>13.82</v>
      </c>
      <c r="AH352">
        <v>13.96</v>
      </c>
      <c r="AI352">
        <v>47.41</v>
      </c>
      <c r="AJ352">
        <v>50.8</v>
      </c>
      <c r="AK352">
        <f>VLOOKUP(A352,'NHL Affiliations (from scraper)'!B:C,2,FALSE)</f>
        <v>2018</v>
      </c>
      <c r="AL352">
        <f>IF(ISNUMBER(MATCH(A352,'Age Fix'!A:A,0))=FALSE,F352,VLOOKUP(A352,'Age Fix'!A:C,3,FALSE))</f>
        <v>17</v>
      </c>
    </row>
    <row r="353" spans="1:38" x14ac:dyDescent="0.2">
      <c r="A353" t="s">
        <v>544</v>
      </c>
      <c r="B353" t="s">
        <v>1748</v>
      </c>
      <c r="C353" t="s">
        <v>41</v>
      </c>
      <c r="D353" t="s">
        <v>1745</v>
      </c>
      <c r="E353" t="s">
        <v>391</v>
      </c>
      <c r="F353" s="2">
        <v>17</v>
      </c>
      <c r="G353">
        <v>2</v>
      </c>
      <c r="H353" s="1">
        <v>0</v>
      </c>
      <c r="I353" s="1">
        <v>0</v>
      </c>
      <c r="J353">
        <v>0</v>
      </c>
      <c r="K353">
        <v>0</v>
      </c>
      <c r="L353" s="1" t="e">
        <v>#DIV/0!</v>
      </c>
      <c r="M353" s="1" t="e">
        <v>#DIV/0!</v>
      </c>
      <c r="N353">
        <v>0</v>
      </c>
      <c r="O353" s="1" t="e">
        <v>#DIV/0!</v>
      </c>
      <c r="P353">
        <v>0</v>
      </c>
      <c r="Q353">
        <v>0</v>
      </c>
      <c r="R353">
        <v>0</v>
      </c>
      <c r="S353" s="1" t="e">
        <v>#DIV/0!</v>
      </c>
      <c r="T353" s="1" t="e">
        <v>#DIV/0!</v>
      </c>
      <c r="U353" s="1" t="e">
        <v>#DIV/0!</v>
      </c>
      <c r="V353">
        <v>0</v>
      </c>
      <c r="W353" s="1" t="e">
        <v>#DIV/0!</v>
      </c>
      <c r="X353">
        <v>0</v>
      </c>
      <c r="Y353" s="1" t="e">
        <v>#DIV/0!</v>
      </c>
      <c r="Z353">
        <v>0</v>
      </c>
      <c r="AA353">
        <v>0</v>
      </c>
      <c r="AB353">
        <v>0</v>
      </c>
      <c r="AC353" s="1">
        <v>0</v>
      </c>
      <c r="AD353" s="1" t="e">
        <v>#DIV/0!</v>
      </c>
      <c r="AE353" s="1" t="e">
        <v>#DIV/0!</v>
      </c>
      <c r="AF353" s="1" t="e">
        <v>#DIV/0!</v>
      </c>
      <c r="AG353">
        <v>0</v>
      </c>
      <c r="AH353">
        <v>0</v>
      </c>
      <c r="AI353">
        <v>0</v>
      </c>
      <c r="AJ353">
        <v>0</v>
      </c>
      <c r="AK353" t="e">
        <f>VLOOKUP(A353,'NHL Affiliations (from scraper)'!B:C,2,FALSE)</f>
        <v>#N/A</v>
      </c>
      <c r="AL353">
        <f>IF(ISNUMBER(MATCH(A353,'Age Fix'!A:A,0))=FALSE,F353,VLOOKUP(A353,'Age Fix'!A:C,3,FALSE))</f>
        <v>17</v>
      </c>
    </row>
    <row r="354" spans="1:38" x14ac:dyDescent="0.2">
      <c r="A354" t="s">
        <v>380</v>
      </c>
      <c r="B354" t="s">
        <v>1748</v>
      </c>
      <c r="C354" t="s">
        <v>49</v>
      </c>
      <c r="D354" t="s">
        <v>1745</v>
      </c>
      <c r="E354" t="s">
        <v>75</v>
      </c>
      <c r="F354" s="2">
        <v>18</v>
      </c>
      <c r="G354">
        <v>65</v>
      </c>
      <c r="H354" s="1">
        <v>11.59</v>
      </c>
      <c r="I354" s="1">
        <v>753.12</v>
      </c>
      <c r="J354">
        <v>37</v>
      </c>
      <c r="K354">
        <v>34</v>
      </c>
      <c r="L354" s="1">
        <v>2.9477374123645634</v>
      </c>
      <c r="M354" s="1">
        <v>2.708731676226896</v>
      </c>
      <c r="N354">
        <v>98</v>
      </c>
      <c r="O354" s="1">
        <v>7.8075207138304652</v>
      </c>
      <c r="P354">
        <v>17</v>
      </c>
      <c r="Q354">
        <v>15</v>
      </c>
      <c r="R354">
        <v>66</v>
      </c>
      <c r="S354" s="1">
        <v>17.346938775510203</v>
      </c>
      <c r="T354" s="1">
        <v>15.306122448979592</v>
      </c>
      <c r="U354" s="1">
        <v>67.346938775510196</v>
      </c>
      <c r="V354">
        <v>18</v>
      </c>
      <c r="W354" s="1">
        <v>1.4340344168260037</v>
      </c>
      <c r="X354">
        <v>13</v>
      </c>
      <c r="Y354" s="1">
        <v>1.0356915232632249</v>
      </c>
      <c r="Z354">
        <v>6</v>
      </c>
      <c r="AA354">
        <v>6</v>
      </c>
      <c r="AB354">
        <v>1</v>
      </c>
      <c r="AC354" s="1">
        <v>10.340919885227827</v>
      </c>
      <c r="AD354" s="1">
        <v>0.82384638983650627</v>
      </c>
      <c r="AE354" s="1">
        <v>13.26530612244898</v>
      </c>
      <c r="AF354" s="1">
        <v>10.551959066559007</v>
      </c>
      <c r="AG354">
        <v>15.18</v>
      </c>
      <c r="AH354">
        <v>13.9</v>
      </c>
      <c r="AI354">
        <v>48.43</v>
      </c>
      <c r="AJ354">
        <v>49.66</v>
      </c>
      <c r="AK354" t="e">
        <f>VLOOKUP(A354,'NHL Affiliations (from scraper)'!B:C,2,FALSE)</f>
        <v>#N/A</v>
      </c>
      <c r="AL354">
        <f>IF(ISNUMBER(MATCH(A354,'Age Fix'!A:A,0))=FALSE,F354,VLOOKUP(A354,'Age Fix'!A:C,3,FALSE))</f>
        <v>18</v>
      </c>
    </row>
    <row r="355" spans="1:38" x14ac:dyDescent="0.2">
      <c r="A355" t="s">
        <v>307</v>
      </c>
      <c r="B355" t="s">
        <v>1748</v>
      </c>
      <c r="C355" t="s">
        <v>41</v>
      </c>
      <c r="D355" t="s">
        <v>1745</v>
      </c>
      <c r="E355" t="s">
        <v>75</v>
      </c>
      <c r="F355" s="2">
        <v>20</v>
      </c>
      <c r="G355">
        <v>38</v>
      </c>
      <c r="H355" s="1">
        <v>17.87</v>
      </c>
      <c r="I355" s="1">
        <v>679</v>
      </c>
      <c r="J355">
        <v>40</v>
      </c>
      <c r="K355">
        <v>41</v>
      </c>
      <c r="L355" s="1">
        <v>3.5346097201767304</v>
      </c>
      <c r="M355" s="1">
        <v>3.6229749631811488</v>
      </c>
      <c r="N355">
        <v>86</v>
      </c>
      <c r="O355" s="1">
        <v>7.5994108983799702</v>
      </c>
      <c r="P355">
        <v>29</v>
      </c>
      <c r="Q355">
        <v>23</v>
      </c>
      <c r="R355">
        <v>34</v>
      </c>
      <c r="S355" s="1">
        <v>33.720930232558139</v>
      </c>
      <c r="T355" s="1">
        <v>26.744186046511626</v>
      </c>
      <c r="U355" s="1">
        <v>39.534883720930232</v>
      </c>
      <c r="V355">
        <v>21</v>
      </c>
      <c r="W355" s="1">
        <v>1.8556701030927836</v>
      </c>
      <c r="X355">
        <v>7</v>
      </c>
      <c r="Y355" s="1">
        <v>0.61855670103092786</v>
      </c>
      <c r="Z355">
        <v>1</v>
      </c>
      <c r="AA355">
        <v>6</v>
      </c>
      <c r="AB355">
        <v>0</v>
      </c>
      <c r="AC355" s="1">
        <v>12.169405273204838</v>
      </c>
      <c r="AD355" s="1">
        <v>1.0753524541859945</v>
      </c>
      <c r="AE355" s="1">
        <v>8.1395348837209305</v>
      </c>
      <c r="AF355" s="1">
        <v>14.150471247912606</v>
      </c>
      <c r="AG355">
        <v>15.65</v>
      </c>
      <c r="AH355">
        <v>14.14</v>
      </c>
      <c r="AI355">
        <v>50.72</v>
      </c>
      <c r="AJ355">
        <v>50.47</v>
      </c>
      <c r="AK355" t="str">
        <f>VLOOKUP(A355,'NHL Affiliations (from scraper)'!B:C,2,FALSE)</f>
        <v>New Jersey Devils</v>
      </c>
      <c r="AL355">
        <f>IF(ISNUMBER(MATCH(A355,'Age Fix'!A:A,0))=FALSE,F355,VLOOKUP(A355,'Age Fix'!A:C,3,FALSE))</f>
        <v>20</v>
      </c>
    </row>
    <row r="356" spans="1:38" x14ac:dyDescent="0.2">
      <c r="A356" t="s">
        <v>109</v>
      </c>
      <c r="B356" t="s">
        <v>1748</v>
      </c>
      <c r="C356" t="s">
        <v>41</v>
      </c>
      <c r="D356" t="s">
        <v>1745</v>
      </c>
      <c r="E356" t="s">
        <v>1746</v>
      </c>
      <c r="F356" s="2">
        <v>20</v>
      </c>
      <c r="G356">
        <v>62</v>
      </c>
      <c r="H356" s="1">
        <v>13.65</v>
      </c>
      <c r="I356" s="1">
        <v>846.59</v>
      </c>
      <c r="J356">
        <v>43</v>
      </c>
      <c r="K356">
        <v>52</v>
      </c>
      <c r="L356" s="1">
        <v>3.0475200510282425</v>
      </c>
      <c r="M356" s="1">
        <v>3.685373084964386</v>
      </c>
      <c r="N356">
        <v>135</v>
      </c>
      <c r="O356" s="1">
        <v>9.5677955090421563</v>
      </c>
      <c r="P356">
        <v>30</v>
      </c>
      <c r="Q356">
        <v>14</v>
      </c>
      <c r="R356">
        <v>91</v>
      </c>
      <c r="S356" s="1">
        <v>22.222222222222221</v>
      </c>
      <c r="T356" s="1">
        <v>10.37037037037037</v>
      </c>
      <c r="U356" s="1">
        <v>67.407407407407405</v>
      </c>
      <c r="V356">
        <v>27</v>
      </c>
      <c r="W356" s="1">
        <v>1.9135591018084313</v>
      </c>
      <c r="X356">
        <v>16</v>
      </c>
      <c r="Y356" s="1">
        <v>1.1339609492198111</v>
      </c>
      <c r="Z356">
        <v>5</v>
      </c>
      <c r="AA356">
        <v>4</v>
      </c>
      <c r="AB356">
        <v>7</v>
      </c>
      <c r="AC356" s="1">
        <v>14.575447219061649</v>
      </c>
      <c r="AD356" s="1">
        <v>1.0329992477394003</v>
      </c>
      <c r="AE356" s="1">
        <v>11.851851851851853</v>
      </c>
      <c r="AF356" s="1">
        <v>10.796627569675296</v>
      </c>
      <c r="AG356">
        <v>14.54</v>
      </c>
      <c r="AH356">
        <v>14.06</v>
      </c>
      <c r="AI356">
        <v>49.38</v>
      </c>
      <c r="AJ356">
        <v>50.95</v>
      </c>
      <c r="AK356" t="str">
        <f>VLOOKUP(A356,'NHL Affiliations (from scraper)'!B:C,2,FALSE)</f>
        <v>Montréal Canadiens</v>
      </c>
      <c r="AL356">
        <f>IF(ISNUMBER(MATCH(A356,'Age Fix'!A:A,0))=FALSE,F356,VLOOKUP(A356,'Age Fix'!A:C,3,FALSE))</f>
        <v>20</v>
      </c>
    </row>
    <row r="357" spans="1:38" x14ac:dyDescent="0.2">
      <c r="A357" t="s">
        <v>1644</v>
      </c>
      <c r="B357" t="s">
        <v>1748</v>
      </c>
      <c r="C357" t="s">
        <v>102</v>
      </c>
      <c r="D357" t="s">
        <v>102</v>
      </c>
      <c r="E357" t="s">
        <v>50</v>
      </c>
      <c r="F357" s="2">
        <v>16</v>
      </c>
      <c r="G357">
        <v>24</v>
      </c>
      <c r="H357" s="1">
        <v>12.88</v>
      </c>
      <c r="I357" s="1">
        <v>309.22000000000003</v>
      </c>
      <c r="J357">
        <v>15</v>
      </c>
      <c r="K357">
        <v>15</v>
      </c>
      <c r="L357" s="1">
        <v>2.910549123601319</v>
      </c>
      <c r="M357" s="1">
        <v>2.910549123601319</v>
      </c>
      <c r="N357">
        <v>22</v>
      </c>
      <c r="O357" s="1">
        <v>4.2688053812819344</v>
      </c>
      <c r="P357">
        <v>1</v>
      </c>
      <c r="Q357">
        <v>0</v>
      </c>
      <c r="R357">
        <v>21</v>
      </c>
      <c r="S357" s="1">
        <v>4.5454545454545459</v>
      </c>
      <c r="T357" s="1">
        <v>0</v>
      </c>
      <c r="U357" s="1">
        <v>95.454545454545453</v>
      </c>
      <c r="V357">
        <v>3</v>
      </c>
      <c r="W357" s="1">
        <v>0.58210982472026385</v>
      </c>
      <c r="X357">
        <v>1</v>
      </c>
      <c r="Y357" s="1">
        <v>0.19403660824008795</v>
      </c>
      <c r="Z357">
        <v>0</v>
      </c>
      <c r="AA357">
        <v>0</v>
      </c>
      <c r="AB357">
        <v>1</v>
      </c>
      <c r="AC357" s="1">
        <v>1.5637231800185238</v>
      </c>
      <c r="AD357" s="1">
        <v>0.30341954207719884</v>
      </c>
      <c r="AE357" s="1">
        <v>4.5454545454545459</v>
      </c>
      <c r="AF357" s="1">
        <v>7.1078326364478359</v>
      </c>
      <c r="AG357">
        <v>14.03</v>
      </c>
      <c r="AH357">
        <v>14.07</v>
      </c>
      <c r="AI357">
        <v>52.93</v>
      </c>
      <c r="AJ357">
        <v>47.54</v>
      </c>
      <c r="AK357">
        <f>VLOOKUP(A357,'NHL Affiliations (from scraper)'!B:C,2,FALSE)</f>
        <v>2019</v>
      </c>
      <c r="AL357">
        <f>IF(ISNUMBER(MATCH(A357,'Age Fix'!A:A,0))=FALSE,F357,VLOOKUP(A357,'Age Fix'!A:C,3,FALSE))</f>
        <v>16</v>
      </c>
    </row>
    <row r="358" spans="1:38" x14ac:dyDescent="0.2">
      <c r="A358" t="s">
        <v>417</v>
      </c>
      <c r="B358" t="s">
        <v>1748</v>
      </c>
      <c r="C358" t="s">
        <v>49</v>
      </c>
      <c r="D358" t="s">
        <v>1745</v>
      </c>
      <c r="E358" t="s">
        <v>50</v>
      </c>
      <c r="F358" s="2">
        <v>17</v>
      </c>
      <c r="G358">
        <v>40</v>
      </c>
      <c r="H358" s="1">
        <v>8.02</v>
      </c>
      <c r="I358" s="1">
        <v>320.89</v>
      </c>
      <c r="J358">
        <v>9</v>
      </c>
      <c r="K358">
        <v>10</v>
      </c>
      <c r="L358" s="1">
        <v>1.6828196578266696</v>
      </c>
      <c r="M358" s="1">
        <v>1.8697996198074107</v>
      </c>
      <c r="N358">
        <v>27</v>
      </c>
      <c r="O358" s="1">
        <v>5.0484589734800087</v>
      </c>
      <c r="P358">
        <v>4</v>
      </c>
      <c r="Q358">
        <v>5</v>
      </c>
      <c r="R358">
        <v>18</v>
      </c>
      <c r="S358" s="1">
        <v>14.814814814814813</v>
      </c>
      <c r="T358" s="1">
        <v>18.518518518518519</v>
      </c>
      <c r="U358" s="1">
        <v>66.666666666666657</v>
      </c>
      <c r="V358">
        <v>3</v>
      </c>
      <c r="W358" s="1">
        <v>0.56093988594222322</v>
      </c>
      <c r="X358">
        <v>2</v>
      </c>
      <c r="Y358" s="1">
        <v>0.37395992396148214</v>
      </c>
      <c r="Z358">
        <v>0</v>
      </c>
      <c r="AA358">
        <v>0</v>
      </c>
      <c r="AB358">
        <v>2</v>
      </c>
      <c r="AC358" s="1">
        <v>2.8320831315214963</v>
      </c>
      <c r="AD358" s="1">
        <v>0.52954279625818745</v>
      </c>
      <c r="AE358" s="1">
        <v>7.4074074074074066</v>
      </c>
      <c r="AF358" s="1">
        <v>10.489196783412948</v>
      </c>
      <c r="AG358">
        <v>12.61</v>
      </c>
      <c r="AH358">
        <v>13.34</v>
      </c>
      <c r="AI358">
        <v>51.54</v>
      </c>
      <c r="AJ358">
        <v>47.53</v>
      </c>
      <c r="AK358" t="e">
        <f>VLOOKUP(A358,'NHL Affiliations (from scraper)'!B:C,2,FALSE)</f>
        <v>#N/A</v>
      </c>
      <c r="AL358">
        <f>IF(ISNUMBER(MATCH(A358,'Age Fix'!A:A,0))=FALSE,F358,VLOOKUP(A358,'Age Fix'!A:C,3,FALSE))</f>
        <v>17</v>
      </c>
    </row>
    <row r="359" spans="1:38" x14ac:dyDescent="0.2">
      <c r="A359" t="s">
        <v>551</v>
      </c>
      <c r="B359" t="s">
        <v>1748</v>
      </c>
      <c r="C359" t="s">
        <v>49</v>
      </c>
      <c r="D359" t="s">
        <v>1745</v>
      </c>
      <c r="E359" t="s">
        <v>391</v>
      </c>
      <c r="F359" s="2">
        <v>18</v>
      </c>
      <c r="G359">
        <v>2</v>
      </c>
      <c r="H359" s="1">
        <v>0</v>
      </c>
      <c r="I359" s="1">
        <v>0</v>
      </c>
      <c r="J359">
        <v>0</v>
      </c>
      <c r="K359">
        <v>0</v>
      </c>
      <c r="L359" s="1" t="e">
        <v>#DIV/0!</v>
      </c>
      <c r="M359" s="1" t="e">
        <v>#DIV/0!</v>
      </c>
      <c r="N359">
        <v>0</v>
      </c>
      <c r="O359" s="1" t="e">
        <v>#DIV/0!</v>
      </c>
      <c r="P359">
        <v>0</v>
      </c>
      <c r="Q359">
        <v>0</v>
      </c>
      <c r="R359">
        <v>0</v>
      </c>
      <c r="S359" s="1" t="e">
        <v>#DIV/0!</v>
      </c>
      <c r="T359" s="1" t="e">
        <v>#DIV/0!</v>
      </c>
      <c r="U359" s="1" t="e">
        <v>#DIV/0!</v>
      </c>
      <c r="V359">
        <v>0</v>
      </c>
      <c r="W359" s="1" t="e">
        <v>#DIV/0!</v>
      </c>
      <c r="X359">
        <v>0</v>
      </c>
      <c r="Y359" s="1" t="e">
        <v>#DIV/0!</v>
      </c>
      <c r="Z359">
        <v>0</v>
      </c>
      <c r="AA359">
        <v>0</v>
      </c>
      <c r="AB359">
        <v>0</v>
      </c>
      <c r="AC359" s="1">
        <v>0</v>
      </c>
      <c r="AD359" s="1" t="e">
        <v>#DIV/0!</v>
      </c>
      <c r="AE359" s="1" t="e">
        <v>#DIV/0!</v>
      </c>
      <c r="AF359" s="1" t="e">
        <v>#DIV/0!</v>
      </c>
      <c r="AG359">
        <v>0</v>
      </c>
      <c r="AH359">
        <v>0</v>
      </c>
      <c r="AI359">
        <v>0</v>
      </c>
      <c r="AJ359">
        <v>0</v>
      </c>
      <c r="AK359" t="e">
        <f>VLOOKUP(A359,'NHL Affiliations (from scraper)'!B:C,2,FALSE)</f>
        <v>#N/A</v>
      </c>
      <c r="AL359">
        <f>IF(ISNUMBER(MATCH(A359,'Age Fix'!A:A,0))=FALSE,F359,VLOOKUP(A359,'Age Fix'!A:C,3,FALSE))</f>
        <v>18</v>
      </c>
    </row>
    <row r="360" spans="1:38" x14ac:dyDescent="0.2">
      <c r="A360" t="s">
        <v>3745</v>
      </c>
      <c r="B360" t="s">
        <v>1748</v>
      </c>
      <c r="C360" t="s">
        <v>102</v>
      </c>
      <c r="D360" t="s">
        <v>102</v>
      </c>
      <c r="E360" t="s">
        <v>47</v>
      </c>
      <c r="F360" s="2">
        <v>20</v>
      </c>
      <c r="G360">
        <v>16</v>
      </c>
      <c r="H360" s="1">
        <v>16.36</v>
      </c>
      <c r="I360" s="1">
        <v>261.83</v>
      </c>
      <c r="J360">
        <v>18</v>
      </c>
      <c r="K360">
        <v>18</v>
      </c>
      <c r="L360" s="1">
        <v>4.1248138104877219</v>
      </c>
      <c r="M360" s="1">
        <v>4.1248138104877219</v>
      </c>
      <c r="N360">
        <v>23</v>
      </c>
      <c r="O360" s="1">
        <v>5.2705954245120887</v>
      </c>
      <c r="P360">
        <v>0</v>
      </c>
      <c r="Q360">
        <v>0</v>
      </c>
      <c r="R360">
        <v>23</v>
      </c>
      <c r="S360" s="1">
        <v>0</v>
      </c>
      <c r="T360" s="1">
        <v>0</v>
      </c>
      <c r="U360" s="1">
        <v>100</v>
      </c>
      <c r="V360">
        <v>2</v>
      </c>
      <c r="W360" s="1">
        <v>0.45831264560974683</v>
      </c>
      <c r="X360">
        <v>2</v>
      </c>
      <c r="Y360" s="1">
        <v>0.45831264560974683</v>
      </c>
      <c r="Z360">
        <v>0</v>
      </c>
      <c r="AA360">
        <v>0</v>
      </c>
      <c r="AB360">
        <v>2</v>
      </c>
      <c r="AC360" s="1">
        <v>1.4774273593212199</v>
      </c>
      <c r="AD360" s="1">
        <v>0.33856182087336517</v>
      </c>
      <c r="AE360" s="1">
        <v>8.695652173913043</v>
      </c>
      <c r="AF360" s="1">
        <v>6.423597214440087</v>
      </c>
      <c r="AG360">
        <v>14</v>
      </c>
      <c r="AH360">
        <v>14.44</v>
      </c>
      <c r="AI360">
        <v>55.44</v>
      </c>
      <c r="AJ360">
        <v>49.32</v>
      </c>
      <c r="AK360" t="e">
        <f>VLOOKUP(A360,'NHL Affiliations (from scraper)'!B:C,2,FALSE)</f>
        <v>#N/A</v>
      </c>
      <c r="AL360">
        <f>IF(ISNUMBER(MATCH(A360,'Age Fix'!A:A,0))=FALSE,F360,VLOOKUP(A360,'Age Fix'!A:C,3,FALSE))</f>
        <v>20</v>
      </c>
    </row>
    <row r="361" spans="1:38" x14ac:dyDescent="0.2">
      <c r="A361" t="s">
        <v>390</v>
      </c>
      <c r="B361" t="s">
        <v>1748</v>
      </c>
      <c r="C361" t="s">
        <v>49</v>
      </c>
      <c r="D361" t="s">
        <v>1745</v>
      </c>
      <c r="E361" t="s">
        <v>391</v>
      </c>
      <c r="F361" s="2">
        <v>20</v>
      </c>
      <c r="G361">
        <v>2</v>
      </c>
      <c r="H361" s="1">
        <v>18.3</v>
      </c>
      <c r="I361" s="1">
        <v>36.590000000000003</v>
      </c>
      <c r="J361">
        <v>4</v>
      </c>
      <c r="K361">
        <v>0</v>
      </c>
      <c r="L361" s="1">
        <v>6.5591691719048919</v>
      </c>
      <c r="M361" s="1">
        <v>0</v>
      </c>
      <c r="N361">
        <v>5</v>
      </c>
      <c r="O361" s="1">
        <v>8.1989614648811138</v>
      </c>
      <c r="P361">
        <v>0</v>
      </c>
      <c r="Q361">
        <v>2</v>
      </c>
      <c r="R361">
        <v>3</v>
      </c>
      <c r="S361" s="1">
        <v>0</v>
      </c>
      <c r="T361" s="1">
        <v>40</v>
      </c>
      <c r="U361" s="1">
        <v>60</v>
      </c>
      <c r="V361">
        <v>3</v>
      </c>
      <c r="W361" s="1">
        <v>4.9193768789286692</v>
      </c>
      <c r="X361">
        <v>3</v>
      </c>
      <c r="Y361" s="1">
        <v>4.9193768789286692</v>
      </c>
      <c r="Z361">
        <v>0</v>
      </c>
      <c r="AA361">
        <v>1</v>
      </c>
      <c r="AB361">
        <v>2</v>
      </c>
      <c r="AC361" s="1">
        <v>0.51941374562434595</v>
      </c>
      <c r="AD361" s="1">
        <v>0.8517306569407147</v>
      </c>
      <c r="AE361" s="1">
        <v>60</v>
      </c>
      <c r="AF361" s="1">
        <v>10.388274912486919</v>
      </c>
      <c r="AG361">
        <v>17.04</v>
      </c>
      <c r="AH361">
        <v>14.91</v>
      </c>
      <c r="AI361">
        <v>100</v>
      </c>
      <c r="AJ361">
        <v>46.5</v>
      </c>
      <c r="AK361" t="e">
        <f>VLOOKUP(A361,'NHL Affiliations (from scraper)'!B:C,2,FALSE)</f>
        <v>#N/A</v>
      </c>
      <c r="AL361">
        <f>IF(ISNUMBER(MATCH(A361,'Age Fix'!A:A,0))=FALSE,F361,VLOOKUP(A361,'Age Fix'!A:C,3,FALSE))</f>
        <v>20</v>
      </c>
    </row>
    <row r="362" spans="1:38" x14ac:dyDescent="0.2">
      <c r="A362" t="s">
        <v>385</v>
      </c>
      <c r="B362" t="s">
        <v>1748</v>
      </c>
      <c r="C362" t="s">
        <v>102</v>
      </c>
      <c r="D362" t="s">
        <v>102</v>
      </c>
      <c r="E362" t="s">
        <v>80</v>
      </c>
      <c r="F362" s="2">
        <v>17</v>
      </c>
      <c r="G362">
        <v>60</v>
      </c>
      <c r="H362" s="1">
        <v>12.53</v>
      </c>
      <c r="I362" s="1">
        <v>751.84</v>
      </c>
      <c r="J362">
        <v>42</v>
      </c>
      <c r="K362">
        <v>34</v>
      </c>
      <c r="L362" s="1">
        <v>3.3517769738242178</v>
      </c>
      <c r="M362" s="1">
        <v>2.7133432645243669</v>
      </c>
      <c r="N362">
        <v>24</v>
      </c>
      <c r="O362" s="1">
        <v>1.9153011278995531</v>
      </c>
      <c r="P362">
        <v>2</v>
      </c>
      <c r="Q362">
        <v>2</v>
      </c>
      <c r="R362">
        <v>20</v>
      </c>
      <c r="S362" s="1">
        <v>8.3333333333333321</v>
      </c>
      <c r="T362" s="1">
        <v>8.3333333333333321</v>
      </c>
      <c r="U362" s="1">
        <v>83.333333333333343</v>
      </c>
      <c r="V362">
        <v>5</v>
      </c>
      <c r="W362" s="1">
        <v>0.39902106831240691</v>
      </c>
      <c r="X362">
        <v>2</v>
      </c>
      <c r="Y362" s="1">
        <v>0.15960842732496275</v>
      </c>
      <c r="Z362">
        <v>1</v>
      </c>
      <c r="AA362">
        <v>0</v>
      </c>
      <c r="AB362">
        <v>1</v>
      </c>
      <c r="AC362" s="1">
        <v>2.0409608020513716</v>
      </c>
      <c r="AD362" s="1">
        <v>0.162877271923657</v>
      </c>
      <c r="AE362" s="1">
        <v>8.3333333333333321</v>
      </c>
      <c r="AF362" s="1">
        <v>8.5040033418807166</v>
      </c>
      <c r="AG362">
        <v>13.06</v>
      </c>
      <c r="AH362">
        <v>13.84</v>
      </c>
      <c r="AI362">
        <v>51</v>
      </c>
      <c r="AJ362">
        <v>49.99</v>
      </c>
      <c r="AK362" t="e">
        <f>VLOOKUP(A362,'NHL Affiliations (from scraper)'!B:C,2,FALSE)</f>
        <v>#N/A</v>
      </c>
      <c r="AL362">
        <f>IF(ISNUMBER(MATCH(A362,'Age Fix'!A:A,0))=FALSE,F362,VLOOKUP(A362,'Age Fix'!A:C,3,FALSE))</f>
        <v>17</v>
      </c>
    </row>
    <row r="363" spans="1:38" x14ac:dyDescent="0.2">
      <c r="A363" t="s">
        <v>537</v>
      </c>
      <c r="B363" t="s">
        <v>1748</v>
      </c>
      <c r="C363" t="s">
        <v>102</v>
      </c>
      <c r="D363" t="s">
        <v>102</v>
      </c>
      <c r="E363" t="s">
        <v>1746</v>
      </c>
      <c r="F363" s="2">
        <v>20</v>
      </c>
      <c r="G363">
        <v>48</v>
      </c>
      <c r="H363" s="1">
        <v>13.27</v>
      </c>
      <c r="I363" s="1">
        <v>636.98</v>
      </c>
      <c r="J363">
        <v>17</v>
      </c>
      <c r="K363">
        <v>44</v>
      </c>
      <c r="L363" s="1">
        <v>1.6013061634588213</v>
      </c>
      <c r="M363" s="1">
        <v>4.1445571289522425</v>
      </c>
      <c r="N363">
        <v>23</v>
      </c>
      <c r="O363" s="1">
        <v>2.1664730446795817</v>
      </c>
      <c r="P363">
        <v>0</v>
      </c>
      <c r="Q363">
        <v>1</v>
      </c>
      <c r="R363">
        <v>22</v>
      </c>
      <c r="S363" s="1">
        <v>0</v>
      </c>
      <c r="T363" s="1">
        <v>4.3478260869565215</v>
      </c>
      <c r="U363" s="1">
        <v>95.652173913043484</v>
      </c>
      <c r="V363">
        <v>2</v>
      </c>
      <c r="W363" s="1">
        <v>0.18838896040692016</v>
      </c>
      <c r="X363">
        <v>0</v>
      </c>
      <c r="Y363" s="1">
        <v>0</v>
      </c>
      <c r="Z363">
        <v>0</v>
      </c>
      <c r="AA363">
        <v>0</v>
      </c>
      <c r="AB363">
        <v>0</v>
      </c>
      <c r="AC363" s="1">
        <v>1.5765443017723908</v>
      </c>
      <c r="AD363" s="1">
        <v>0.14850177102317727</v>
      </c>
      <c r="AE363" s="1">
        <v>0</v>
      </c>
      <c r="AF363" s="1">
        <v>6.8545404424886547</v>
      </c>
      <c r="AG363">
        <v>14.99</v>
      </c>
      <c r="AH363">
        <v>14.35</v>
      </c>
      <c r="AI363">
        <v>50.06</v>
      </c>
      <c r="AJ363">
        <v>52.51</v>
      </c>
      <c r="AK363" t="e">
        <f>VLOOKUP(A363,'NHL Affiliations (from scraper)'!B:C,2,FALSE)</f>
        <v>#N/A</v>
      </c>
      <c r="AL363">
        <f>IF(ISNUMBER(MATCH(A363,'Age Fix'!A:A,0))=FALSE,F363,VLOOKUP(A363,'Age Fix'!A:C,3,FALSE))</f>
        <v>20</v>
      </c>
    </row>
    <row r="364" spans="1:38" x14ac:dyDescent="0.2">
      <c r="A364" t="s">
        <v>520</v>
      </c>
      <c r="B364" t="s">
        <v>1748</v>
      </c>
      <c r="C364" t="s">
        <v>49</v>
      </c>
      <c r="D364" t="s">
        <v>1745</v>
      </c>
      <c r="E364" t="s">
        <v>80</v>
      </c>
      <c r="F364" s="2">
        <v>17</v>
      </c>
      <c r="G364">
        <v>27</v>
      </c>
      <c r="H364" s="1">
        <v>8</v>
      </c>
      <c r="I364" s="1">
        <v>216.13</v>
      </c>
      <c r="J364">
        <v>3</v>
      </c>
      <c r="K364">
        <v>9</v>
      </c>
      <c r="L364" s="1">
        <v>0.83283209179660389</v>
      </c>
      <c r="M364" s="1">
        <v>2.4984962753898117</v>
      </c>
      <c r="N364">
        <v>16</v>
      </c>
      <c r="O364" s="1">
        <v>4.4417711562485547</v>
      </c>
      <c r="P364">
        <v>3</v>
      </c>
      <c r="Q364">
        <v>4</v>
      </c>
      <c r="R364">
        <v>9</v>
      </c>
      <c r="S364" s="1">
        <v>18.75</v>
      </c>
      <c r="T364" s="1">
        <v>25</v>
      </c>
      <c r="U364" s="1">
        <v>56.25</v>
      </c>
      <c r="V364">
        <v>1</v>
      </c>
      <c r="W364" s="1">
        <v>0.27761069726553467</v>
      </c>
      <c r="X364">
        <v>1</v>
      </c>
      <c r="Y364" s="1">
        <v>0.27761069726553467</v>
      </c>
      <c r="Z364">
        <v>0</v>
      </c>
      <c r="AA364">
        <v>1</v>
      </c>
      <c r="AB364">
        <v>0</v>
      </c>
      <c r="AC364" s="1">
        <v>1.8758387026402112</v>
      </c>
      <c r="AD364" s="1">
        <v>0.52075289019762494</v>
      </c>
      <c r="AE364" s="1">
        <v>6.25</v>
      </c>
      <c r="AF364" s="1">
        <v>11.723991891501321</v>
      </c>
      <c r="AG364">
        <v>12.41</v>
      </c>
      <c r="AH364">
        <v>13.14</v>
      </c>
      <c r="AI364">
        <v>50.24</v>
      </c>
      <c r="AJ364">
        <v>48.96</v>
      </c>
      <c r="AK364" t="e">
        <f>VLOOKUP(A364,'NHL Affiliations (from scraper)'!B:C,2,FALSE)</f>
        <v>#N/A</v>
      </c>
      <c r="AL364">
        <f>IF(ISNUMBER(MATCH(A364,'Age Fix'!A:A,0))=FALSE,F364,VLOOKUP(A364,'Age Fix'!A:C,3,FALSE))</f>
        <v>17</v>
      </c>
    </row>
    <row r="365" spans="1:38" x14ac:dyDescent="0.2">
      <c r="A365" t="s">
        <v>361</v>
      </c>
      <c r="B365" t="s">
        <v>1748</v>
      </c>
      <c r="C365" t="s">
        <v>49</v>
      </c>
      <c r="D365" t="s">
        <v>1745</v>
      </c>
      <c r="E365" t="s">
        <v>107</v>
      </c>
      <c r="F365" s="2">
        <v>18</v>
      </c>
      <c r="G365">
        <v>67</v>
      </c>
      <c r="H365" s="1">
        <v>10.87</v>
      </c>
      <c r="I365" s="1">
        <v>728.61</v>
      </c>
      <c r="J365">
        <v>33</v>
      </c>
      <c r="K365">
        <v>34</v>
      </c>
      <c r="L365" s="1">
        <v>2.7175031910075349</v>
      </c>
      <c r="M365" s="1">
        <v>2.7998517725532177</v>
      </c>
      <c r="N365">
        <v>86</v>
      </c>
      <c r="O365" s="1">
        <v>7.0819780129287278</v>
      </c>
      <c r="P365">
        <v>20</v>
      </c>
      <c r="Q365">
        <v>18</v>
      </c>
      <c r="R365">
        <v>48</v>
      </c>
      <c r="S365" s="1">
        <v>23.255813953488371</v>
      </c>
      <c r="T365" s="1">
        <v>20.930232558139537</v>
      </c>
      <c r="U365" s="1">
        <v>55.813953488372093</v>
      </c>
      <c r="V365">
        <v>18</v>
      </c>
      <c r="W365" s="1">
        <v>1.4822744678222917</v>
      </c>
      <c r="X365">
        <v>8</v>
      </c>
      <c r="Y365" s="1">
        <v>0.65878865236546302</v>
      </c>
      <c r="Z365">
        <v>1</v>
      </c>
      <c r="AA365">
        <v>4</v>
      </c>
      <c r="AB365">
        <v>3</v>
      </c>
      <c r="AC365" s="1">
        <v>10.319034425373644</v>
      </c>
      <c r="AD365" s="1">
        <v>0.84975784785059028</v>
      </c>
      <c r="AE365" s="1">
        <v>9.3023255813953494</v>
      </c>
      <c r="AF365" s="1">
        <v>11.998877238806562</v>
      </c>
      <c r="AG365">
        <v>13.03</v>
      </c>
      <c r="AH365">
        <v>13.77</v>
      </c>
      <c r="AI365">
        <v>45.88</v>
      </c>
      <c r="AJ365">
        <v>50.89</v>
      </c>
      <c r="AK365">
        <f>VLOOKUP(A365,'NHL Affiliations (from scraper)'!B:C,2,FALSE)</f>
        <v>2018</v>
      </c>
      <c r="AL365">
        <f>IF(ISNUMBER(MATCH(A365,'Age Fix'!A:A,0))=FALSE,F365,VLOOKUP(A365,'Age Fix'!A:C,3,FALSE))</f>
        <v>17</v>
      </c>
    </row>
    <row r="366" spans="1:38" x14ac:dyDescent="0.2">
      <c r="A366" t="s">
        <v>418</v>
      </c>
      <c r="B366" t="s">
        <v>1748</v>
      </c>
      <c r="C366" t="s">
        <v>41</v>
      </c>
      <c r="D366" t="s">
        <v>1745</v>
      </c>
      <c r="E366" t="s">
        <v>82</v>
      </c>
      <c r="F366" s="2">
        <v>17</v>
      </c>
      <c r="G366">
        <v>59</v>
      </c>
      <c r="H366" s="1">
        <v>8.2100000000000009</v>
      </c>
      <c r="I366" s="1">
        <v>484.65</v>
      </c>
      <c r="J366">
        <v>16</v>
      </c>
      <c r="K366">
        <v>18</v>
      </c>
      <c r="L366" s="1">
        <v>1.9808108944599194</v>
      </c>
      <c r="M366" s="1">
        <v>2.2284122562674096</v>
      </c>
      <c r="N366">
        <v>51</v>
      </c>
      <c r="O366" s="1">
        <v>6.3138347260909935</v>
      </c>
      <c r="P366">
        <v>11</v>
      </c>
      <c r="Q366">
        <v>9</v>
      </c>
      <c r="R366">
        <v>31</v>
      </c>
      <c r="S366" s="1">
        <v>21.568627450980394</v>
      </c>
      <c r="T366" s="1">
        <v>17.647058823529413</v>
      </c>
      <c r="U366" s="1">
        <v>60.784313725490193</v>
      </c>
      <c r="V366">
        <v>6</v>
      </c>
      <c r="W366" s="1">
        <v>0.74280408542246978</v>
      </c>
      <c r="X366">
        <v>3</v>
      </c>
      <c r="Y366" s="1">
        <v>0.37140204271123489</v>
      </c>
      <c r="Z366">
        <v>1</v>
      </c>
      <c r="AA366">
        <v>0</v>
      </c>
      <c r="AB366">
        <v>2</v>
      </c>
      <c r="AC366" s="1">
        <v>5.8239367826837336</v>
      </c>
      <c r="AD366" s="1">
        <v>0.72100733923661209</v>
      </c>
      <c r="AE366" s="1">
        <v>5.8823529411764701</v>
      </c>
      <c r="AF366" s="1">
        <v>11.419483887615165</v>
      </c>
      <c r="AG366">
        <v>13.46</v>
      </c>
      <c r="AH366">
        <v>13.64</v>
      </c>
      <c r="AI366">
        <v>51.8</v>
      </c>
      <c r="AJ366">
        <v>49.43</v>
      </c>
      <c r="AK366" t="e">
        <f>VLOOKUP(A366,'NHL Affiliations (from scraper)'!B:C,2,FALSE)</f>
        <v>#N/A</v>
      </c>
      <c r="AL366">
        <f>IF(ISNUMBER(MATCH(A366,'Age Fix'!A:A,0))=FALSE,F366,VLOOKUP(A366,'Age Fix'!A:C,3,FALSE))</f>
        <v>17</v>
      </c>
    </row>
    <row r="367" spans="1:38" x14ac:dyDescent="0.2">
      <c r="A367" t="s">
        <v>40</v>
      </c>
      <c r="B367" t="s">
        <v>1748</v>
      </c>
      <c r="C367" t="s">
        <v>41</v>
      </c>
      <c r="D367" t="s">
        <v>1745</v>
      </c>
      <c r="E367" t="s">
        <v>42</v>
      </c>
      <c r="F367" s="2">
        <v>18</v>
      </c>
      <c r="G367">
        <v>67</v>
      </c>
      <c r="H367" s="1">
        <v>16.79</v>
      </c>
      <c r="I367" s="1">
        <v>1125.1099999999999</v>
      </c>
      <c r="J367">
        <v>92</v>
      </c>
      <c r="K367">
        <v>37</v>
      </c>
      <c r="L367" s="1">
        <v>4.9061869506092739</v>
      </c>
      <c r="M367" s="1">
        <v>1.9731404040493818</v>
      </c>
      <c r="N367">
        <v>137</v>
      </c>
      <c r="O367" s="1">
        <v>7.3059523068855494</v>
      </c>
      <c r="P367">
        <v>25</v>
      </c>
      <c r="Q367">
        <v>15</v>
      </c>
      <c r="R367">
        <v>97</v>
      </c>
      <c r="S367" s="1">
        <v>18.248175182481752</v>
      </c>
      <c r="T367" s="1">
        <v>10.948905109489052</v>
      </c>
      <c r="U367" s="1">
        <v>70.802919708029194</v>
      </c>
      <c r="V367">
        <v>58</v>
      </c>
      <c r="W367" s="1">
        <v>3.0930309036449772</v>
      </c>
      <c r="X367">
        <v>26</v>
      </c>
      <c r="Y367" s="1">
        <v>1.3865310947374037</v>
      </c>
      <c r="Z367">
        <v>9</v>
      </c>
      <c r="AA367">
        <v>4</v>
      </c>
      <c r="AB367">
        <v>13</v>
      </c>
      <c r="AC367" s="1">
        <v>14.050377141593099</v>
      </c>
      <c r="AD367" s="1">
        <v>0.74928018460024892</v>
      </c>
      <c r="AE367" s="1">
        <v>18.978102189781019</v>
      </c>
      <c r="AF367" s="1">
        <v>10.255749738389122</v>
      </c>
      <c r="AG367">
        <v>14.75</v>
      </c>
      <c r="AH367">
        <v>14.37</v>
      </c>
      <c r="AI367">
        <v>64.260000000000005</v>
      </c>
      <c r="AJ367">
        <v>49.09</v>
      </c>
      <c r="AK367" t="str">
        <f>VLOOKUP(A367,'NHL Affiliations (from scraper)'!B:C,2,FALSE)</f>
        <v>Philadelphia Flyers</v>
      </c>
      <c r="AL367">
        <f>IF(ISNUMBER(MATCH(A367,'Age Fix'!A:A,0))=FALSE,F367,VLOOKUP(A367,'Age Fix'!A:C,3,FALSE))</f>
        <v>18</v>
      </c>
    </row>
    <row r="368" spans="1:38" x14ac:dyDescent="0.2">
      <c r="A368" t="s">
        <v>208</v>
      </c>
      <c r="B368" t="s">
        <v>1748</v>
      </c>
      <c r="C368" t="s">
        <v>41</v>
      </c>
      <c r="D368" t="s">
        <v>1745</v>
      </c>
      <c r="E368" t="s">
        <v>119</v>
      </c>
      <c r="F368" s="2">
        <v>19</v>
      </c>
      <c r="G368">
        <v>57</v>
      </c>
      <c r="H368" s="1">
        <v>14.56</v>
      </c>
      <c r="I368" s="1">
        <v>829.7</v>
      </c>
      <c r="J368">
        <v>36</v>
      </c>
      <c r="K368">
        <v>50</v>
      </c>
      <c r="L368" s="1">
        <v>2.6033506086537304</v>
      </c>
      <c r="M368" s="1">
        <v>3.6157647342412917</v>
      </c>
      <c r="N368">
        <v>109</v>
      </c>
      <c r="O368" s="1">
        <v>7.8823671206460162</v>
      </c>
      <c r="P368">
        <v>26</v>
      </c>
      <c r="Q368">
        <v>16</v>
      </c>
      <c r="R368">
        <v>67</v>
      </c>
      <c r="S368" s="1">
        <v>23.853211009174313</v>
      </c>
      <c r="T368" s="1">
        <v>14.678899082568808</v>
      </c>
      <c r="U368" s="1">
        <v>61.467889908256879</v>
      </c>
      <c r="V368">
        <v>19</v>
      </c>
      <c r="W368" s="1">
        <v>1.373990599011691</v>
      </c>
      <c r="X368">
        <v>8</v>
      </c>
      <c r="Y368" s="1">
        <v>0.5785223574786067</v>
      </c>
      <c r="Z368">
        <v>2</v>
      </c>
      <c r="AA368">
        <v>3</v>
      </c>
      <c r="AB368">
        <v>3</v>
      </c>
      <c r="AC368" s="1">
        <v>12.50141865684275</v>
      </c>
      <c r="AD368" s="1">
        <v>0.90404377414796311</v>
      </c>
      <c r="AE368" s="1">
        <v>7.3394495412844041</v>
      </c>
      <c r="AF368" s="1">
        <v>11.469191428296099</v>
      </c>
      <c r="AG368">
        <v>15.42</v>
      </c>
      <c r="AH368">
        <v>14.21</v>
      </c>
      <c r="AI368">
        <v>43.56</v>
      </c>
      <c r="AJ368">
        <v>50.65</v>
      </c>
      <c r="AK368" t="str">
        <f>VLOOKUP(A368,'NHL Affiliations (from scraper)'!B:C,2,FALSE)</f>
        <v>Arizona Coyotes</v>
      </c>
      <c r="AL368">
        <f>IF(ISNUMBER(MATCH(A368,'Age Fix'!A:A,0))=FALSE,F368,VLOOKUP(A368,'Age Fix'!A:C,3,FALSE))</f>
        <v>19</v>
      </c>
    </row>
    <row r="369" spans="1:38" x14ac:dyDescent="0.2">
      <c r="A369" t="s">
        <v>364</v>
      </c>
      <c r="B369" t="s">
        <v>1748</v>
      </c>
      <c r="C369" t="s">
        <v>102</v>
      </c>
      <c r="D369" t="s">
        <v>102</v>
      </c>
      <c r="E369" t="s">
        <v>52</v>
      </c>
      <c r="F369" s="2">
        <v>16</v>
      </c>
      <c r="G369">
        <v>55</v>
      </c>
      <c r="H369" s="1">
        <v>11.48</v>
      </c>
      <c r="I369" s="1">
        <v>631.54</v>
      </c>
      <c r="J369">
        <v>38</v>
      </c>
      <c r="K369">
        <v>30</v>
      </c>
      <c r="L369" s="1">
        <v>3.6102226303955414</v>
      </c>
      <c r="M369" s="1">
        <v>2.8501757608385856</v>
      </c>
      <c r="N369">
        <v>37</v>
      </c>
      <c r="O369" s="1">
        <v>3.5152167717009219</v>
      </c>
      <c r="P369">
        <v>1</v>
      </c>
      <c r="Q369">
        <v>2</v>
      </c>
      <c r="R369">
        <v>34</v>
      </c>
      <c r="S369" s="1">
        <v>2.7027027027027026</v>
      </c>
      <c r="T369" s="1">
        <v>5.4054054054054053</v>
      </c>
      <c r="U369" s="1">
        <v>91.891891891891902</v>
      </c>
      <c r="V369">
        <v>6</v>
      </c>
      <c r="W369" s="1">
        <v>0.57003515216771705</v>
      </c>
      <c r="X369">
        <v>2</v>
      </c>
      <c r="Y369" s="1">
        <v>0.190011717389239</v>
      </c>
      <c r="Z369">
        <v>0</v>
      </c>
      <c r="AA369">
        <v>1</v>
      </c>
      <c r="AB369">
        <v>1</v>
      </c>
      <c r="AC369" s="1">
        <v>2.725496647086878</v>
      </c>
      <c r="AD369" s="1">
        <v>0.25893814932579517</v>
      </c>
      <c r="AE369" s="1">
        <v>5.4054054054054053</v>
      </c>
      <c r="AF369" s="1">
        <v>7.3662071542888601</v>
      </c>
      <c r="AG369">
        <v>12.85</v>
      </c>
      <c r="AH369">
        <v>13.83</v>
      </c>
      <c r="AI369">
        <v>57.62</v>
      </c>
      <c r="AJ369">
        <v>48.9</v>
      </c>
      <c r="AK369" t="e">
        <f>VLOOKUP(A369,'NHL Affiliations (from scraper)'!B:C,2,FALSE)</f>
        <v>#N/A</v>
      </c>
      <c r="AL369">
        <f>IF(ISNUMBER(MATCH(A369,'Age Fix'!A:A,0))=FALSE,F369,VLOOKUP(A369,'Age Fix'!A:C,3,FALSE))</f>
        <v>16</v>
      </c>
    </row>
    <row r="370" spans="1:38" x14ac:dyDescent="0.2">
      <c r="A370" t="s">
        <v>99</v>
      </c>
      <c r="B370" t="s">
        <v>1748</v>
      </c>
      <c r="C370" t="s">
        <v>49</v>
      </c>
      <c r="D370" t="s">
        <v>1745</v>
      </c>
      <c r="E370" t="s">
        <v>1746</v>
      </c>
      <c r="F370" s="2">
        <v>18</v>
      </c>
      <c r="G370">
        <v>60</v>
      </c>
      <c r="H370" s="1">
        <v>15.2</v>
      </c>
      <c r="I370" s="1">
        <v>912.1</v>
      </c>
      <c r="J370">
        <v>61</v>
      </c>
      <c r="K370">
        <v>36</v>
      </c>
      <c r="L370" s="1">
        <v>4.0127179037386247</v>
      </c>
      <c r="M370" s="1">
        <v>2.3681613858129591</v>
      </c>
      <c r="N370">
        <v>76</v>
      </c>
      <c r="O370" s="1">
        <v>4.9994518144940248</v>
      </c>
      <c r="P370">
        <v>19</v>
      </c>
      <c r="Q370">
        <v>16</v>
      </c>
      <c r="R370">
        <v>41</v>
      </c>
      <c r="S370" s="1">
        <v>25</v>
      </c>
      <c r="T370" s="1">
        <v>21.052631578947366</v>
      </c>
      <c r="U370" s="1">
        <v>53.94736842105263</v>
      </c>
      <c r="V370">
        <v>29</v>
      </c>
      <c r="W370" s="1">
        <v>1.9076855607937724</v>
      </c>
      <c r="X370">
        <v>14</v>
      </c>
      <c r="Y370" s="1">
        <v>0.92095165003837298</v>
      </c>
      <c r="Z370">
        <v>4</v>
      </c>
      <c r="AA370">
        <v>5</v>
      </c>
      <c r="AB370">
        <v>5</v>
      </c>
      <c r="AC370" s="1">
        <v>9.3279090261855888</v>
      </c>
      <c r="AD370" s="1">
        <v>0.61361094350524648</v>
      </c>
      <c r="AE370" s="1">
        <v>18.421052631578945</v>
      </c>
      <c r="AF370" s="1">
        <v>12.273564508138932</v>
      </c>
      <c r="AG370">
        <v>14.61</v>
      </c>
      <c r="AH370">
        <v>14.09</v>
      </c>
      <c r="AI370">
        <v>52.88</v>
      </c>
      <c r="AJ370">
        <v>49.32</v>
      </c>
      <c r="AK370">
        <f>VLOOKUP(A370,'NHL Affiliations (from scraper)'!B:C,2,FALSE)</f>
        <v>2018</v>
      </c>
      <c r="AL370">
        <f>IF(ISNUMBER(MATCH(A370,'Age Fix'!A:A,0))=FALSE,F370,VLOOKUP(A370,'Age Fix'!A:C,3,FALSE))</f>
        <v>18</v>
      </c>
    </row>
    <row r="371" spans="1:38" x14ac:dyDescent="0.2">
      <c r="A371" t="s">
        <v>367</v>
      </c>
      <c r="B371" t="s">
        <v>1748</v>
      </c>
      <c r="C371" t="s">
        <v>102</v>
      </c>
      <c r="D371" t="s">
        <v>102</v>
      </c>
      <c r="E371" t="s">
        <v>114</v>
      </c>
      <c r="F371" s="2">
        <v>16</v>
      </c>
      <c r="G371">
        <v>54</v>
      </c>
      <c r="H371" s="1">
        <v>13.68</v>
      </c>
      <c r="I371" s="1">
        <v>738.57</v>
      </c>
      <c r="J371">
        <v>39</v>
      </c>
      <c r="K371">
        <v>32</v>
      </c>
      <c r="L371" s="1">
        <v>3.1682846581908279</v>
      </c>
      <c r="M371" s="1">
        <v>2.5996181810796539</v>
      </c>
      <c r="N371">
        <v>55</v>
      </c>
      <c r="O371" s="1">
        <v>4.4680937487306549</v>
      </c>
      <c r="P371">
        <v>2</v>
      </c>
      <c r="Q371">
        <v>4</v>
      </c>
      <c r="R371">
        <v>49</v>
      </c>
      <c r="S371" s="1">
        <v>3.6363636363636362</v>
      </c>
      <c r="T371" s="1">
        <v>7.2727272727272725</v>
      </c>
      <c r="U371" s="1">
        <v>89.090909090909093</v>
      </c>
      <c r="V371">
        <v>6</v>
      </c>
      <c r="W371" s="1">
        <v>0.48742840895243505</v>
      </c>
      <c r="X371">
        <v>3</v>
      </c>
      <c r="Y371" s="1">
        <v>0.24371420447621753</v>
      </c>
      <c r="Z371">
        <v>0</v>
      </c>
      <c r="AA371">
        <v>0</v>
      </c>
      <c r="AB371">
        <v>3</v>
      </c>
      <c r="AC371" s="1">
        <v>4.2305098234301397</v>
      </c>
      <c r="AD371" s="1">
        <v>0.34367844538203335</v>
      </c>
      <c r="AE371" s="1">
        <v>5.4545454545454541</v>
      </c>
      <c r="AF371" s="1">
        <v>7.6918360426002561</v>
      </c>
      <c r="AG371">
        <v>13.79</v>
      </c>
      <c r="AH371">
        <v>13.76</v>
      </c>
      <c r="AI371">
        <v>51.9</v>
      </c>
      <c r="AJ371">
        <v>49.76</v>
      </c>
      <c r="AK371">
        <f>VLOOKUP(A371,'NHL Affiliations (from scraper)'!B:C,2,FALSE)</f>
        <v>2019</v>
      </c>
      <c r="AL371">
        <f>IF(ISNUMBER(MATCH(A371,'Age Fix'!A:A,0))=FALSE,F371,VLOOKUP(A371,'Age Fix'!A:C,3,FALSE))</f>
        <v>16</v>
      </c>
    </row>
    <row r="372" spans="1:38" x14ac:dyDescent="0.2">
      <c r="A372" t="s">
        <v>435</v>
      </c>
      <c r="B372" t="s">
        <v>1748</v>
      </c>
      <c r="C372" t="s">
        <v>49</v>
      </c>
      <c r="D372" t="s">
        <v>1745</v>
      </c>
      <c r="E372" t="s">
        <v>90</v>
      </c>
      <c r="F372" s="2">
        <v>17</v>
      </c>
      <c r="G372">
        <v>28</v>
      </c>
      <c r="H372" s="1">
        <v>6.94</v>
      </c>
      <c r="I372" s="1">
        <v>194.18</v>
      </c>
      <c r="J372">
        <v>4</v>
      </c>
      <c r="K372">
        <v>5</v>
      </c>
      <c r="L372" s="1">
        <v>1.2359666289010196</v>
      </c>
      <c r="M372" s="1">
        <v>1.5449582861262745</v>
      </c>
      <c r="N372">
        <v>13</v>
      </c>
      <c r="O372" s="1">
        <v>4.0168915439283133</v>
      </c>
      <c r="P372">
        <v>4</v>
      </c>
      <c r="Q372">
        <v>4</v>
      </c>
      <c r="R372">
        <v>5</v>
      </c>
      <c r="S372" s="1">
        <v>30.76923076923077</v>
      </c>
      <c r="T372" s="1">
        <v>30.76923076923077</v>
      </c>
      <c r="U372" s="1">
        <v>38.461538461538467</v>
      </c>
      <c r="V372">
        <v>2</v>
      </c>
      <c r="W372" s="1">
        <v>0.6179833144505098</v>
      </c>
      <c r="X372">
        <v>2</v>
      </c>
      <c r="Y372" s="1">
        <v>0.6179833144505098</v>
      </c>
      <c r="Z372">
        <v>1</v>
      </c>
      <c r="AA372">
        <v>1</v>
      </c>
      <c r="AB372">
        <v>0</v>
      </c>
      <c r="AC372" s="1">
        <v>1.8336625790487133</v>
      </c>
      <c r="AD372" s="1">
        <v>0.56658643909219697</v>
      </c>
      <c r="AE372" s="1">
        <v>15.384615384615385</v>
      </c>
      <c r="AF372" s="1">
        <v>14.105096761913178</v>
      </c>
      <c r="AG372">
        <v>13.21</v>
      </c>
      <c r="AH372">
        <v>13.79</v>
      </c>
      <c r="AI372">
        <v>53.75</v>
      </c>
      <c r="AJ372">
        <v>49.26</v>
      </c>
      <c r="AK372" t="e">
        <f>VLOOKUP(A372,'NHL Affiliations (from scraper)'!B:C,2,FALSE)</f>
        <v>#N/A</v>
      </c>
      <c r="AL372">
        <f>IF(ISNUMBER(MATCH(A372,'Age Fix'!A:A,0))=FALSE,F372,VLOOKUP(A372,'Age Fix'!A:C,3,FALSE))</f>
        <v>17</v>
      </c>
    </row>
    <row r="373" spans="1:38" x14ac:dyDescent="0.2">
      <c r="A373" t="s">
        <v>69</v>
      </c>
      <c r="B373" t="s">
        <v>1748</v>
      </c>
      <c r="C373" t="s">
        <v>46</v>
      </c>
      <c r="D373" t="s">
        <v>1745</v>
      </c>
      <c r="E373" t="s">
        <v>1746</v>
      </c>
      <c r="F373" s="2">
        <v>19</v>
      </c>
      <c r="G373">
        <v>64</v>
      </c>
      <c r="H373" s="1">
        <v>14.6</v>
      </c>
      <c r="I373" s="1">
        <v>934.6</v>
      </c>
      <c r="J373">
        <v>58</v>
      </c>
      <c r="K373">
        <v>47</v>
      </c>
      <c r="L373" s="1">
        <v>3.7235180826021828</v>
      </c>
      <c r="M373" s="1">
        <v>3.0173336186603894</v>
      </c>
      <c r="N373">
        <v>186</v>
      </c>
      <c r="O373" s="1">
        <v>11.940937299379414</v>
      </c>
      <c r="P373">
        <v>45</v>
      </c>
      <c r="Q373">
        <v>30</v>
      </c>
      <c r="R373">
        <v>111</v>
      </c>
      <c r="S373" s="1">
        <v>24.193548387096776</v>
      </c>
      <c r="T373" s="1">
        <v>16.129032258064516</v>
      </c>
      <c r="U373" s="1">
        <v>59.677419354838712</v>
      </c>
      <c r="V373">
        <v>37</v>
      </c>
      <c r="W373" s="1">
        <v>2.3753477423496685</v>
      </c>
      <c r="X373">
        <v>18</v>
      </c>
      <c r="Y373" s="1">
        <v>1.155574577359298</v>
      </c>
      <c r="Z373">
        <v>9</v>
      </c>
      <c r="AA373">
        <v>3</v>
      </c>
      <c r="AB373">
        <v>6</v>
      </c>
      <c r="AC373" s="1">
        <v>21.695329770270398</v>
      </c>
      <c r="AD373" s="1">
        <v>1.3928095294417118</v>
      </c>
      <c r="AE373" s="1">
        <v>9.67741935483871</v>
      </c>
      <c r="AF373" s="1">
        <v>11.664155790467955</v>
      </c>
      <c r="AG373">
        <v>14.64</v>
      </c>
      <c r="AH373">
        <v>14.21</v>
      </c>
      <c r="AI373">
        <v>49.84</v>
      </c>
      <c r="AJ373">
        <v>49.96</v>
      </c>
      <c r="AK373" t="str">
        <f>VLOOKUP(A373,'NHL Affiliations (from scraper)'!B:C,2,FALSE)</f>
        <v>Dallas Stars</v>
      </c>
      <c r="AL373">
        <f>IF(ISNUMBER(MATCH(A373,'Age Fix'!A:A,0))=FALSE,F373,VLOOKUP(A373,'Age Fix'!A:C,3,FALSE))</f>
        <v>19</v>
      </c>
    </row>
    <row r="374" spans="1:38" x14ac:dyDescent="0.2">
      <c r="A374" t="s">
        <v>379</v>
      </c>
      <c r="B374" t="s">
        <v>1748</v>
      </c>
      <c r="C374" t="s">
        <v>49</v>
      </c>
      <c r="D374" t="s">
        <v>1745</v>
      </c>
      <c r="E374" t="s">
        <v>75</v>
      </c>
      <c r="F374" s="2">
        <v>18</v>
      </c>
      <c r="G374">
        <v>63</v>
      </c>
      <c r="H374" s="1">
        <v>9.0399999999999991</v>
      </c>
      <c r="I374" s="1">
        <v>569.27</v>
      </c>
      <c r="J374">
        <v>17</v>
      </c>
      <c r="K374">
        <v>25</v>
      </c>
      <c r="L374" s="1">
        <v>1.7917684051504561</v>
      </c>
      <c r="M374" s="1">
        <v>2.6349535369859645</v>
      </c>
      <c r="N374">
        <v>83</v>
      </c>
      <c r="O374" s="1">
        <v>8.7480457427934013</v>
      </c>
      <c r="P374">
        <v>7</v>
      </c>
      <c r="Q374">
        <v>16</v>
      </c>
      <c r="R374">
        <v>60</v>
      </c>
      <c r="S374" s="1">
        <v>8.4337349397590362</v>
      </c>
      <c r="T374" s="1">
        <v>19.277108433734941</v>
      </c>
      <c r="U374" s="1">
        <v>72.289156626506028</v>
      </c>
      <c r="V374">
        <v>7</v>
      </c>
      <c r="W374" s="1">
        <v>0.73778699035607009</v>
      </c>
      <c r="X374">
        <v>3</v>
      </c>
      <c r="Y374" s="1">
        <v>0.31619442443831575</v>
      </c>
      <c r="Z374">
        <v>0</v>
      </c>
      <c r="AA374">
        <v>1</v>
      </c>
      <c r="AB374">
        <v>2</v>
      </c>
      <c r="AC374" s="1">
        <v>7.9711793170959382</v>
      </c>
      <c r="AD374" s="1">
        <v>0.84014748542125228</v>
      </c>
      <c r="AE374" s="1">
        <v>3.6144578313253009</v>
      </c>
      <c r="AF374" s="1">
        <v>9.6038305025252271</v>
      </c>
      <c r="AG374">
        <v>13.84</v>
      </c>
      <c r="AH374">
        <v>14.11</v>
      </c>
      <c r="AI374">
        <v>47.93</v>
      </c>
      <c r="AJ374">
        <v>51.88</v>
      </c>
      <c r="AK374" t="e">
        <f>VLOOKUP(A374,'NHL Affiliations (from scraper)'!B:C,2,FALSE)</f>
        <v>#N/A</v>
      </c>
      <c r="AL374">
        <f>IF(ISNUMBER(MATCH(A374,'Age Fix'!A:A,0))=FALSE,F374,VLOOKUP(A374,'Age Fix'!A:C,3,FALSE))</f>
        <v>18</v>
      </c>
    </row>
    <row r="375" spans="1:38" x14ac:dyDescent="0.2">
      <c r="A375" t="s">
        <v>378</v>
      </c>
      <c r="B375" t="s">
        <v>1748</v>
      </c>
      <c r="C375" t="s">
        <v>49</v>
      </c>
      <c r="D375" t="s">
        <v>1745</v>
      </c>
      <c r="E375" t="s">
        <v>65</v>
      </c>
      <c r="F375" s="2">
        <v>17</v>
      </c>
      <c r="G375">
        <v>57</v>
      </c>
      <c r="H375" s="1">
        <v>12.1</v>
      </c>
      <c r="I375" s="1">
        <v>689.45</v>
      </c>
      <c r="J375">
        <v>19</v>
      </c>
      <c r="K375">
        <v>39</v>
      </c>
      <c r="L375" s="1">
        <v>1.6534919138443684</v>
      </c>
      <c r="M375" s="1">
        <v>3.3940097178910724</v>
      </c>
      <c r="N375">
        <v>63</v>
      </c>
      <c r="O375" s="1">
        <v>5.4826310827471163</v>
      </c>
      <c r="P375">
        <v>10</v>
      </c>
      <c r="Q375">
        <v>8</v>
      </c>
      <c r="R375">
        <v>45</v>
      </c>
      <c r="S375" s="1">
        <v>15.873015873015872</v>
      </c>
      <c r="T375" s="1">
        <v>12.698412698412698</v>
      </c>
      <c r="U375" s="1">
        <v>71.428571428571431</v>
      </c>
      <c r="V375">
        <v>5</v>
      </c>
      <c r="W375" s="1">
        <v>0.43512945101167594</v>
      </c>
      <c r="X375">
        <v>2</v>
      </c>
      <c r="Y375" s="1">
        <v>0.1740517804046704</v>
      </c>
      <c r="Z375">
        <v>1</v>
      </c>
      <c r="AA375">
        <v>0</v>
      </c>
      <c r="AB375">
        <v>1</v>
      </c>
      <c r="AC375" s="1">
        <v>6.3451197131236681</v>
      </c>
      <c r="AD375" s="1">
        <v>0.55218969147497288</v>
      </c>
      <c r="AE375" s="1">
        <v>3.1746031746031744</v>
      </c>
      <c r="AF375" s="1">
        <v>10.071618592259791</v>
      </c>
      <c r="AG375">
        <v>13.45</v>
      </c>
      <c r="AH375">
        <v>13.74</v>
      </c>
      <c r="AI375">
        <v>45.73</v>
      </c>
      <c r="AJ375">
        <v>52.66</v>
      </c>
      <c r="AK375">
        <f>VLOOKUP(A375,'NHL Affiliations (from scraper)'!B:C,2,FALSE)</f>
        <v>2019</v>
      </c>
      <c r="AL375">
        <f>IF(ISNUMBER(MATCH(A375,'Age Fix'!A:A,0))=FALSE,F375,VLOOKUP(A375,'Age Fix'!A:C,3,FALSE))</f>
        <v>17</v>
      </c>
    </row>
    <row r="376" spans="1:38" x14ac:dyDescent="0.2">
      <c r="A376" t="s">
        <v>496</v>
      </c>
      <c r="B376" t="s">
        <v>1748</v>
      </c>
      <c r="C376" t="s">
        <v>41</v>
      </c>
      <c r="D376" t="s">
        <v>1745</v>
      </c>
      <c r="E376" t="s">
        <v>119</v>
      </c>
      <c r="F376" s="2">
        <v>19</v>
      </c>
      <c r="G376">
        <v>2</v>
      </c>
      <c r="H376" s="1">
        <v>12.44</v>
      </c>
      <c r="I376" s="1">
        <v>24.88</v>
      </c>
      <c r="J376">
        <v>1</v>
      </c>
      <c r="K376">
        <v>2</v>
      </c>
      <c r="L376" s="1">
        <v>2.4115755627009645</v>
      </c>
      <c r="M376" s="1">
        <v>4.823151125401929</v>
      </c>
      <c r="N376">
        <v>0</v>
      </c>
      <c r="O376" s="1">
        <v>0</v>
      </c>
      <c r="P376">
        <v>0</v>
      </c>
      <c r="Q376">
        <v>0</v>
      </c>
      <c r="R376">
        <v>0</v>
      </c>
      <c r="S376" s="1" t="e">
        <v>#DIV/0!</v>
      </c>
      <c r="T376" s="1" t="e">
        <v>#DIV/0!</v>
      </c>
      <c r="U376" s="1" t="e">
        <v>#DIV/0!</v>
      </c>
      <c r="V376">
        <v>0</v>
      </c>
      <c r="W376" s="1">
        <v>0</v>
      </c>
      <c r="X376">
        <v>0</v>
      </c>
      <c r="Y376" s="1">
        <v>0</v>
      </c>
      <c r="Z376">
        <v>0</v>
      </c>
      <c r="AA376">
        <v>0</v>
      </c>
      <c r="AB376">
        <v>0</v>
      </c>
      <c r="AC376" s="1">
        <v>0</v>
      </c>
      <c r="AD376" s="1">
        <v>0</v>
      </c>
      <c r="AE376" s="1" t="e">
        <v>#DIV/0!</v>
      </c>
      <c r="AF376" s="1" t="e">
        <v>#DIV/0!</v>
      </c>
      <c r="AG376">
        <v>11.27</v>
      </c>
      <c r="AH376">
        <v>14.06</v>
      </c>
      <c r="AI376">
        <v>38.65</v>
      </c>
      <c r="AJ376">
        <v>47.26</v>
      </c>
      <c r="AK376" t="e">
        <f>VLOOKUP(A376,'NHL Affiliations (from scraper)'!B:C,2,FALSE)</f>
        <v>#N/A</v>
      </c>
      <c r="AL376">
        <f>IF(ISNUMBER(MATCH(A376,'Age Fix'!A:A,0))=FALSE,F376,VLOOKUP(A376,'Age Fix'!A:C,3,FALSE))</f>
        <v>19</v>
      </c>
    </row>
    <row r="377" spans="1:38" x14ac:dyDescent="0.2">
      <c r="A377" t="s">
        <v>399</v>
      </c>
      <c r="B377" t="s">
        <v>1748</v>
      </c>
      <c r="C377" t="s">
        <v>102</v>
      </c>
      <c r="D377" t="s">
        <v>102</v>
      </c>
      <c r="E377" t="s">
        <v>47</v>
      </c>
      <c r="F377" s="2">
        <v>19</v>
      </c>
      <c r="G377">
        <v>65</v>
      </c>
      <c r="H377" s="1">
        <v>13.8</v>
      </c>
      <c r="I377" s="1">
        <v>897.08</v>
      </c>
      <c r="J377">
        <v>64</v>
      </c>
      <c r="K377">
        <v>45</v>
      </c>
      <c r="L377" s="1">
        <v>4.2805546885450578</v>
      </c>
      <c r="M377" s="1">
        <v>3.0097650153832434</v>
      </c>
      <c r="N377">
        <v>60</v>
      </c>
      <c r="O377" s="1">
        <v>4.0130200205109912</v>
      </c>
      <c r="P377">
        <v>1</v>
      </c>
      <c r="Q377">
        <v>2</v>
      </c>
      <c r="R377">
        <v>57</v>
      </c>
      <c r="S377" s="1">
        <v>1.6666666666666667</v>
      </c>
      <c r="T377" s="1">
        <v>3.3333333333333335</v>
      </c>
      <c r="U377" s="1">
        <v>95</v>
      </c>
      <c r="V377">
        <v>6</v>
      </c>
      <c r="W377" s="1">
        <v>0.40130200205109906</v>
      </c>
      <c r="X377">
        <v>1</v>
      </c>
      <c r="Y377" s="1">
        <v>6.6883667008516529E-2</v>
      </c>
      <c r="Z377">
        <v>0</v>
      </c>
      <c r="AA377">
        <v>1</v>
      </c>
      <c r="AB377">
        <v>0</v>
      </c>
      <c r="AC377" s="1">
        <v>4.2029240064080984</v>
      </c>
      <c r="AD377" s="1">
        <v>0.28110696970669935</v>
      </c>
      <c r="AE377" s="1">
        <v>1.6666666666666667</v>
      </c>
      <c r="AF377" s="1">
        <v>7.0048733440134976</v>
      </c>
      <c r="AG377">
        <v>12.76</v>
      </c>
      <c r="AH377">
        <v>13.63</v>
      </c>
      <c r="AI377">
        <v>55.82</v>
      </c>
      <c r="AJ377">
        <v>49.54</v>
      </c>
      <c r="AK377" t="e">
        <f>VLOOKUP(A377,'NHL Affiliations (from scraper)'!B:C,2,FALSE)</f>
        <v>#N/A</v>
      </c>
      <c r="AL377">
        <f>IF(ISNUMBER(MATCH(A377,'Age Fix'!A:A,0))=FALSE,F377,VLOOKUP(A377,'Age Fix'!A:C,3,FALSE))</f>
        <v>19</v>
      </c>
    </row>
    <row r="378" spans="1:38" x14ac:dyDescent="0.2">
      <c r="A378" t="s">
        <v>495</v>
      </c>
      <c r="B378" t="s">
        <v>1748</v>
      </c>
      <c r="C378" t="s">
        <v>49</v>
      </c>
      <c r="D378" t="s">
        <v>1745</v>
      </c>
      <c r="E378" t="s">
        <v>98</v>
      </c>
      <c r="F378" s="2">
        <v>18</v>
      </c>
      <c r="G378">
        <v>29</v>
      </c>
      <c r="H378" s="1">
        <v>12.42</v>
      </c>
      <c r="I378" s="1">
        <v>360.21</v>
      </c>
      <c r="J378">
        <v>15</v>
      </c>
      <c r="K378">
        <v>17</v>
      </c>
      <c r="L378" s="1">
        <v>2.4985425168651623</v>
      </c>
      <c r="M378" s="1">
        <v>2.8316815191138502</v>
      </c>
      <c r="N378">
        <v>42</v>
      </c>
      <c r="O378" s="1">
        <v>6.9959190472224542</v>
      </c>
      <c r="P378">
        <v>8</v>
      </c>
      <c r="Q378">
        <v>4</v>
      </c>
      <c r="R378">
        <v>30</v>
      </c>
      <c r="S378" s="1">
        <v>19.047619047619047</v>
      </c>
      <c r="T378" s="1">
        <v>9.5238095238095237</v>
      </c>
      <c r="U378" s="1">
        <v>71.428571428571431</v>
      </c>
      <c r="V378">
        <v>5</v>
      </c>
      <c r="W378" s="1">
        <v>0.83284750562172072</v>
      </c>
      <c r="X378">
        <v>3</v>
      </c>
      <c r="Y378" s="1">
        <v>0.49970850337303241</v>
      </c>
      <c r="Z378">
        <v>0</v>
      </c>
      <c r="AA378">
        <v>2</v>
      </c>
      <c r="AB378">
        <v>1</v>
      </c>
      <c r="AC378" s="1">
        <v>4.2986329426031569</v>
      </c>
      <c r="AD378" s="1">
        <v>0.71602114476607936</v>
      </c>
      <c r="AE378" s="1">
        <v>7.1428571428571423</v>
      </c>
      <c r="AF378" s="1">
        <v>10.234840339531326</v>
      </c>
      <c r="AG378">
        <v>13.45</v>
      </c>
      <c r="AH378">
        <v>14.02</v>
      </c>
      <c r="AI378">
        <v>42.63</v>
      </c>
      <c r="AJ378">
        <v>49.19</v>
      </c>
      <c r="AK378" t="e">
        <f>VLOOKUP(A378,'NHL Affiliations (from scraper)'!B:C,2,FALSE)</f>
        <v>#N/A</v>
      </c>
      <c r="AL378">
        <f>IF(ISNUMBER(MATCH(A378,'Age Fix'!A:A,0))=FALSE,F378,VLOOKUP(A378,'Age Fix'!A:C,3,FALSE))</f>
        <v>18</v>
      </c>
    </row>
    <row r="379" spans="1:38" x14ac:dyDescent="0.2">
      <c r="A379" t="s">
        <v>362</v>
      </c>
      <c r="B379" t="s">
        <v>1748</v>
      </c>
      <c r="C379" t="s">
        <v>102</v>
      </c>
      <c r="D379" t="s">
        <v>102</v>
      </c>
      <c r="E379" t="s">
        <v>1746</v>
      </c>
      <c r="F379" s="2">
        <v>19</v>
      </c>
      <c r="G379">
        <v>60</v>
      </c>
      <c r="H379" s="1">
        <v>12.62</v>
      </c>
      <c r="I379" s="1">
        <v>757.21</v>
      </c>
      <c r="J379">
        <v>29</v>
      </c>
      <c r="K379">
        <v>37</v>
      </c>
      <c r="L379" s="1">
        <v>2.2979094306731289</v>
      </c>
      <c r="M379" s="1">
        <v>2.931815480513992</v>
      </c>
      <c r="N379">
        <v>56</v>
      </c>
      <c r="O379" s="1">
        <v>4.437342348886042</v>
      </c>
      <c r="P379">
        <v>0</v>
      </c>
      <c r="Q379">
        <v>1</v>
      </c>
      <c r="R379">
        <v>55</v>
      </c>
      <c r="S379" s="1">
        <v>0</v>
      </c>
      <c r="T379" s="1">
        <v>1.7857142857142856</v>
      </c>
      <c r="U379" s="1">
        <v>98.214285714285708</v>
      </c>
      <c r="V379">
        <v>5</v>
      </c>
      <c r="W379" s="1">
        <v>0.39619128115053948</v>
      </c>
      <c r="X379">
        <v>2</v>
      </c>
      <c r="Y379" s="1">
        <v>0.1584765124602158</v>
      </c>
      <c r="Z379">
        <v>0</v>
      </c>
      <c r="AA379">
        <v>0</v>
      </c>
      <c r="AB379">
        <v>2</v>
      </c>
      <c r="AC379" s="1">
        <v>3.6963313825376192</v>
      </c>
      <c r="AD379" s="1">
        <v>0.2928908532009048</v>
      </c>
      <c r="AE379" s="1">
        <v>3.5714285714285712</v>
      </c>
      <c r="AF379" s="1">
        <v>6.6005917545314627</v>
      </c>
      <c r="AG379">
        <v>13.17</v>
      </c>
      <c r="AH379">
        <v>13.7</v>
      </c>
      <c r="AI379">
        <v>47.15</v>
      </c>
      <c r="AJ379">
        <v>49.06</v>
      </c>
      <c r="AK379" t="e">
        <f>VLOOKUP(A379,'NHL Affiliations (from scraper)'!B:C,2,FALSE)</f>
        <v>#N/A</v>
      </c>
      <c r="AL379">
        <f>IF(ISNUMBER(MATCH(A379,'Age Fix'!A:A,0))=FALSE,F379,VLOOKUP(A379,'Age Fix'!A:C,3,FALSE))</f>
        <v>19</v>
      </c>
    </row>
    <row r="380" spans="1:38" x14ac:dyDescent="0.2">
      <c r="A380" t="s">
        <v>193</v>
      </c>
      <c r="B380" t="s">
        <v>1748</v>
      </c>
      <c r="C380" t="s">
        <v>49</v>
      </c>
      <c r="D380" t="s">
        <v>1745</v>
      </c>
      <c r="E380" t="s">
        <v>50</v>
      </c>
      <c r="F380" s="2">
        <v>19</v>
      </c>
      <c r="G380">
        <v>66</v>
      </c>
      <c r="H380" s="1">
        <v>10.32</v>
      </c>
      <c r="I380" s="1">
        <v>680.81</v>
      </c>
      <c r="J380">
        <v>28</v>
      </c>
      <c r="K380">
        <v>29</v>
      </c>
      <c r="L380" s="1">
        <v>2.4676488300700639</v>
      </c>
      <c r="M380" s="1">
        <v>2.555779145429709</v>
      </c>
      <c r="N380">
        <v>73</v>
      </c>
      <c r="O380" s="1">
        <v>6.433513021254095</v>
      </c>
      <c r="P380">
        <v>8</v>
      </c>
      <c r="Q380">
        <v>7</v>
      </c>
      <c r="R380">
        <v>58</v>
      </c>
      <c r="S380" s="1">
        <v>10.95890410958904</v>
      </c>
      <c r="T380" s="1">
        <v>9.5890410958904102</v>
      </c>
      <c r="U380" s="1">
        <v>79.452054794520549</v>
      </c>
      <c r="V380">
        <v>19</v>
      </c>
      <c r="W380" s="1">
        <v>1.6744759918332577</v>
      </c>
      <c r="X380">
        <v>10</v>
      </c>
      <c r="Y380" s="1">
        <v>0.88130315359645128</v>
      </c>
      <c r="Z380">
        <v>4</v>
      </c>
      <c r="AA380">
        <v>0</v>
      </c>
      <c r="AB380">
        <v>6</v>
      </c>
      <c r="AC380" s="1">
        <v>6.5872989064330962</v>
      </c>
      <c r="AD380" s="1">
        <v>0.5805407299921943</v>
      </c>
      <c r="AE380" s="1">
        <v>13.698630136986301</v>
      </c>
      <c r="AF380" s="1">
        <v>9.0236971321001302</v>
      </c>
      <c r="AG380">
        <v>13.71</v>
      </c>
      <c r="AH380">
        <v>14.1</v>
      </c>
      <c r="AI380">
        <v>51.87</v>
      </c>
      <c r="AJ380">
        <v>48.3</v>
      </c>
      <c r="AK380" t="e">
        <f>VLOOKUP(A380,'NHL Affiliations (from scraper)'!B:C,2,FALSE)</f>
        <v>#N/A</v>
      </c>
      <c r="AL380">
        <f>IF(ISNUMBER(MATCH(A380,'Age Fix'!A:A,0))=FALSE,F380,VLOOKUP(A380,'Age Fix'!A:C,3,FALSE))</f>
        <v>19</v>
      </c>
    </row>
    <row r="381" spans="1:38" x14ac:dyDescent="0.2">
      <c r="A381" t="s">
        <v>218</v>
      </c>
      <c r="B381" t="s">
        <v>1748</v>
      </c>
      <c r="C381" t="s">
        <v>41</v>
      </c>
      <c r="D381" t="s">
        <v>1745</v>
      </c>
      <c r="E381" t="s">
        <v>98</v>
      </c>
      <c r="F381" s="2">
        <v>16</v>
      </c>
      <c r="G381">
        <v>62</v>
      </c>
      <c r="H381" s="1">
        <v>12.66</v>
      </c>
      <c r="I381" s="1">
        <v>784.74</v>
      </c>
      <c r="J381">
        <v>32</v>
      </c>
      <c r="K381">
        <v>49</v>
      </c>
      <c r="L381" s="1">
        <v>2.4466702347274256</v>
      </c>
      <c r="M381" s="1">
        <v>3.7464637969263705</v>
      </c>
      <c r="N381">
        <v>88</v>
      </c>
      <c r="O381" s="1">
        <v>6.7283431455004203</v>
      </c>
      <c r="P381">
        <v>16</v>
      </c>
      <c r="Q381">
        <v>14</v>
      </c>
      <c r="R381">
        <v>58</v>
      </c>
      <c r="S381" s="1">
        <v>18.181818181818183</v>
      </c>
      <c r="T381" s="1">
        <v>15.909090909090908</v>
      </c>
      <c r="U381" s="1">
        <v>65.909090909090907</v>
      </c>
      <c r="V381">
        <v>21</v>
      </c>
      <c r="W381" s="1">
        <v>1.6056273415398732</v>
      </c>
      <c r="X381">
        <v>10</v>
      </c>
      <c r="Y381" s="1">
        <v>0.76458444835232053</v>
      </c>
      <c r="Z381">
        <v>2</v>
      </c>
      <c r="AA381">
        <v>1</v>
      </c>
      <c r="AB381">
        <v>7</v>
      </c>
      <c r="AC381" s="1">
        <v>9.4489114284909412</v>
      </c>
      <c r="AD381" s="1">
        <v>0.72244907320826834</v>
      </c>
      <c r="AE381" s="1">
        <v>11.363636363636363</v>
      </c>
      <c r="AF381" s="1">
        <v>10.737399350557888</v>
      </c>
      <c r="AG381">
        <v>13.09</v>
      </c>
      <c r="AH381">
        <v>13.73</v>
      </c>
      <c r="AI381">
        <v>42.69</v>
      </c>
      <c r="AJ381">
        <v>50.37</v>
      </c>
      <c r="AK381" t="e">
        <f>VLOOKUP(A381,'NHL Affiliations (from scraper)'!B:C,2,FALSE)</f>
        <v>#N/A</v>
      </c>
      <c r="AL381">
        <f>IF(ISNUMBER(MATCH(A381,'Age Fix'!A:A,0))=FALSE,F381,VLOOKUP(A381,'Age Fix'!A:C,3,FALSE))</f>
        <v>16</v>
      </c>
    </row>
    <row r="382" spans="1:38" x14ac:dyDescent="0.2">
      <c r="A382" t="s">
        <v>81</v>
      </c>
      <c r="B382" t="s">
        <v>1748</v>
      </c>
      <c r="C382" t="s">
        <v>41</v>
      </c>
      <c r="D382" t="s">
        <v>1745</v>
      </c>
      <c r="E382" t="s">
        <v>82</v>
      </c>
      <c r="F382" s="2">
        <v>18</v>
      </c>
      <c r="G382">
        <v>64</v>
      </c>
      <c r="H382" s="1">
        <v>16.690000000000001</v>
      </c>
      <c r="I382" s="1">
        <v>1068.47</v>
      </c>
      <c r="J382">
        <v>81</v>
      </c>
      <c r="K382">
        <v>52</v>
      </c>
      <c r="L382" s="1">
        <v>4.5485600905968342</v>
      </c>
      <c r="M382" s="1">
        <v>2.9200632680374743</v>
      </c>
      <c r="N382">
        <v>196</v>
      </c>
      <c r="O382" s="1">
        <v>11.006392317987402</v>
      </c>
      <c r="P382">
        <v>38</v>
      </c>
      <c r="Q382">
        <v>26</v>
      </c>
      <c r="R382">
        <v>132</v>
      </c>
      <c r="S382" s="1">
        <v>19.387755102040817</v>
      </c>
      <c r="T382" s="1">
        <v>13.26530612244898</v>
      </c>
      <c r="U382" s="1">
        <v>67.346938775510196</v>
      </c>
      <c r="V382">
        <v>49</v>
      </c>
      <c r="W382" s="1">
        <v>2.7515980794968504</v>
      </c>
      <c r="X382">
        <v>29</v>
      </c>
      <c r="Y382" s="1">
        <v>1.6284968225593606</v>
      </c>
      <c r="Z382">
        <v>10</v>
      </c>
      <c r="AA382">
        <v>8</v>
      </c>
      <c r="AB382">
        <v>11</v>
      </c>
      <c r="AC382" s="1">
        <v>20.88749917201779</v>
      </c>
      <c r="AD382" s="1">
        <v>1.1729388287186981</v>
      </c>
      <c r="AE382" s="1">
        <v>14.795918367346939</v>
      </c>
      <c r="AF382" s="1">
        <v>10.656887332662137</v>
      </c>
      <c r="AG382">
        <v>15.59</v>
      </c>
      <c r="AH382">
        <v>14.58</v>
      </c>
      <c r="AI382">
        <v>54.66</v>
      </c>
      <c r="AJ382">
        <v>49.44</v>
      </c>
      <c r="AK382" t="str">
        <f>VLOOKUP(A382,'NHL Affiliations (from scraper)'!B:C,2,FALSE)</f>
        <v>Vegas Golden Knights</v>
      </c>
      <c r="AL382">
        <f>IF(ISNUMBER(MATCH(A382,'Age Fix'!A:A,0))=FALSE,F382,VLOOKUP(A382,'Age Fix'!A:C,3,FALSE))</f>
        <v>18</v>
      </c>
    </row>
    <row r="383" spans="1:38" x14ac:dyDescent="0.2">
      <c r="A383" t="s">
        <v>242</v>
      </c>
      <c r="B383" t="s">
        <v>1748</v>
      </c>
      <c r="C383" t="s">
        <v>41</v>
      </c>
      <c r="D383" t="s">
        <v>1745</v>
      </c>
      <c r="E383" t="s">
        <v>80</v>
      </c>
      <c r="F383" s="2">
        <v>16</v>
      </c>
      <c r="G383">
        <v>63</v>
      </c>
      <c r="H383" s="1">
        <v>10.27</v>
      </c>
      <c r="I383" s="1">
        <v>646.78</v>
      </c>
      <c r="J383">
        <v>25</v>
      </c>
      <c r="K383">
        <v>31</v>
      </c>
      <c r="L383" s="1">
        <v>2.3191811744333468</v>
      </c>
      <c r="M383" s="1">
        <v>2.8757846562973501</v>
      </c>
      <c r="N383">
        <v>59</v>
      </c>
      <c r="O383" s="1">
        <v>5.4732675716626984</v>
      </c>
      <c r="P383">
        <v>10</v>
      </c>
      <c r="Q383">
        <v>7</v>
      </c>
      <c r="R383">
        <v>42</v>
      </c>
      <c r="S383" s="1">
        <v>16.949152542372879</v>
      </c>
      <c r="T383" s="1">
        <v>11.864406779661017</v>
      </c>
      <c r="U383" s="1">
        <v>71.186440677966104</v>
      </c>
      <c r="V383">
        <v>16</v>
      </c>
      <c r="W383" s="1">
        <v>1.4842759516373421</v>
      </c>
      <c r="X383">
        <v>12</v>
      </c>
      <c r="Y383" s="1">
        <v>1.1132069637280064</v>
      </c>
      <c r="Z383">
        <v>5</v>
      </c>
      <c r="AA383">
        <v>1</v>
      </c>
      <c r="AB383">
        <v>6</v>
      </c>
      <c r="AC383" s="1">
        <v>5.989058882094894</v>
      </c>
      <c r="AD383" s="1">
        <v>0.55558850447709207</v>
      </c>
      <c r="AE383" s="1">
        <v>20.33898305084746</v>
      </c>
      <c r="AF383" s="1">
        <v>10.150947257787955</v>
      </c>
      <c r="AG383">
        <v>13.18</v>
      </c>
      <c r="AH383">
        <v>13.42</v>
      </c>
      <c r="AI383">
        <v>50.9</v>
      </c>
      <c r="AJ383">
        <v>48.29</v>
      </c>
      <c r="AK383" t="e">
        <f>VLOOKUP(A383,'NHL Affiliations (from scraper)'!B:C,2,FALSE)</f>
        <v>#N/A</v>
      </c>
      <c r="AL383">
        <f>IF(ISNUMBER(MATCH(A383,'Age Fix'!A:A,0))=FALSE,F383,VLOOKUP(A383,'Age Fix'!A:C,3,FALSE))</f>
        <v>16</v>
      </c>
    </row>
    <row r="384" spans="1:38" x14ac:dyDescent="0.2">
      <c r="A384" t="s">
        <v>384</v>
      </c>
      <c r="B384" t="s">
        <v>1748</v>
      </c>
      <c r="C384" t="s">
        <v>102</v>
      </c>
      <c r="D384" t="s">
        <v>102</v>
      </c>
      <c r="E384" t="s">
        <v>80</v>
      </c>
      <c r="F384" s="2">
        <v>18</v>
      </c>
      <c r="G384">
        <v>58</v>
      </c>
      <c r="H384" s="1">
        <v>13.88</v>
      </c>
      <c r="I384" s="1">
        <v>805.04</v>
      </c>
      <c r="J384">
        <v>41</v>
      </c>
      <c r="K384">
        <v>45</v>
      </c>
      <c r="L384" s="1">
        <v>3.055748782669184</v>
      </c>
      <c r="M384" s="1">
        <v>3.3538706151247144</v>
      </c>
      <c r="N384">
        <v>40</v>
      </c>
      <c r="O384" s="1">
        <v>2.9812183245553019</v>
      </c>
      <c r="P384">
        <v>2</v>
      </c>
      <c r="Q384">
        <v>2</v>
      </c>
      <c r="R384">
        <v>36</v>
      </c>
      <c r="S384" s="1">
        <v>5</v>
      </c>
      <c r="T384" s="1">
        <v>5</v>
      </c>
      <c r="U384" s="1">
        <v>90</v>
      </c>
      <c r="V384">
        <v>7</v>
      </c>
      <c r="W384" s="1">
        <v>0.52171320679717781</v>
      </c>
      <c r="X384">
        <v>3</v>
      </c>
      <c r="Y384" s="1">
        <v>0.22359137434164764</v>
      </c>
      <c r="Z384">
        <v>1</v>
      </c>
      <c r="AA384">
        <v>0</v>
      </c>
      <c r="AB384">
        <v>2</v>
      </c>
      <c r="AC384" s="1">
        <v>3.0687363563617858</v>
      </c>
      <c r="AD384" s="1">
        <v>0.2287143264703706</v>
      </c>
      <c r="AE384" s="1">
        <v>7.5</v>
      </c>
      <c r="AF384" s="1">
        <v>7.6718408909044644</v>
      </c>
      <c r="AG384">
        <v>12.9</v>
      </c>
      <c r="AH384">
        <v>13.87</v>
      </c>
      <c r="AI384">
        <v>50.77</v>
      </c>
      <c r="AJ384">
        <v>49.09</v>
      </c>
      <c r="AK384">
        <f>VLOOKUP(A384,'NHL Affiliations (from scraper)'!B:C,2,FALSE)</f>
        <v>2018</v>
      </c>
      <c r="AL384">
        <f>IF(ISNUMBER(MATCH(A384,'Age Fix'!A:A,0))=FALSE,F384,VLOOKUP(A384,'Age Fix'!A:C,3,FALSE))</f>
        <v>18</v>
      </c>
    </row>
    <row r="385" spans="1:38" x14ac:dyDescent="0.2">
      <c r="A385" t="s">
        <v>145</v>
      </c>
      <c r="B385" t="s">
        <v>1748</v>
      </c>
      <c r="C385" t="s">
        <v>102</v>
      </c>
      <c r="D385" t="s">
        <v>102</v>
      </c>
      <c r="E385" t="s">
        <v>75</v>
      </c>
      <c r="F385" s="2">
        <v>19</v>
      </c>
      <c r="G385">
        <v>67</v>
      </c>
      <c r="H385" s="1">
        <v>21.88</v>
      </c>
      <c r="I385" s="1">
        <v>1465.73</v>
      </c>
      <c r="J385">
        <v>94</v>
      </c>
      <c r="K385">
        <v>88</v>
      </c>
      <c r="L385" s="1">
        <v>3.8479119619575233</v>
      </c>
      <c r="M385" s="1">
        <v>3.602300560130447</v>
      </c>
      <c r="N385">
        <v>149</v>
      </c>
      <c r="O385" s="1">
        <v>6.0993498120390521</v>
      </c>
      <c r="P385">
        <v>9</v>
      </c>
      <c r="Q385">
        <v>8</v>
      </c>
      <c r="R385">
        <v>132</v>
      </c>
      <c r="S385" s="1">
        <v>6.0402684563758395</v>
      </c>
      <c r="T385" s="1">
        <v>5.3691275167785237</v>
      </c>
      <c r="U385" s="1">
        <v>88.590604026845639</v>
      </c>
      <c r="V385">
        <v>30</v>
      </c>
      <c r="W385" s="1">
        <v>1.2280570091353795</v>
      </c>
      <c r="X385">
        <v>20</v>
      </c>
      <c r="Y385" s="1">
        <v>0.81870467275691983</v>
      </c>
      <c r="Z385">
        <v>4</v>
      </c>
      <c r="AA385">
        <v>4</v>
      </c>
      <c r="AB385">
        <v>12</v>
      </c>
      <c r="AC385" s="1">
        <v>11.718881524700439</v>
      </c>
      <c r="AD385" s="1">
        <v>0.4797151531878493</v>
      </c>
      <c r="AE385" s="1">
        <v>13.422818791946309</v>
      </c>
      <c r="AF385" s="1">
        <v>7.8650211575170719</v>
      </c>
      <c r="AG385">
        <v>14.2</v>
      </c>
      <c r="AH385">
        <v>14.06</v>
      </c>
      <c r="AI385">
        <v>48.71</v>
      </c>
      <c r="AJ385">
        <v>50.63</v>
      </c>
      <c r="AK385" t="str">
        <f>VLOOKUP(A385,'NHL Affiliations (from scraper)'!B:C,2,FALSE)</f>
        <v>Vegas Golden Knights</v>
      </c>
      <c r="AL385">
        <f>IF(ISNUMBER(MATCH(A385,'Age Fix'!A:A,0))=FALSE,F385,VLOOKUP(A385,'Age Fix'!A:C,3,FALSE))</f>
        <v>19</v>
      </c>
    </row>
    <row r="386" spans="1:38" x14ac:dyDescent="0.2">
      <c r="A386" t="s">
        <v>320</v>
      </c>
      <c r="B386" t="s">
        <v>1748</v>
      </c>
      <c r="C386" t="s">
        <v>102</v>
      </c>
      <c r="D386" t="s">
        <v>102</v>
      </c>
      <c r="E386" t="s">
        <v>1746</v>
      </c>
      <c r="F386" s="2">
        <v>20</v>
      </c>
      <c r="G386">
        <v>64</v>
      </c>
      <c r="H386" s="1">
        <v>17.86</v>
      </c>
      <c r="I386" s="1">
        <v>1143.01</v>
      </c>
      <c r="J386">
        <v>67</v>
      </c>
      <c r="K386">
        <v>73</v>
      </c>
      <c r="L386" s="1">
        <v>3.5170295972913621</v>
      </c>
      <c r="M386" s="1">
        <v>3.8319874716756628</v>
      </c>
      <c r="N386">
        <v>130</v>
      </c>
      <c r="O386" s="1">
        <v>6.8240872783265241</v>
      </c>
      <c r="P386">
        <v>0</v>
      </c>
      <c r="Q386">
        <v>3</v>
      </c>
      <c r="R386">
        <v>127</v>
      </c>
      <c r="S386" s="1">
        <v>0</v>
      </c>
      <c r="T386" s="1">
        <v>2.3076923076923079</v>
      </c>
      <c r="U386" s="1">
        <v>97.692307692307693</v>
      </c>
      <c r="V386">
        <v>9</v>
      </c>
      <c r="W386" s="1">
        <v>0.47243681157645162</v>
      </c>
      <c r="X386">
        <v>5</v>
      </c>
      <c r="Y386" s="1">
        <v>0.26246489532025091</v>
      </c>
      <c r="Z386">
        <v>0</v>
      </c>
      <c r="AA386">
        <v>1</v>
      </c>
      <c r="AB386">
        <v>4</v>
      </c>
      <c r="AC386" s="1">
        <v>8.6480272061256258</v>
      </c>
      <c r="AD386" s="1">
        <v>0.45396071107648889</v>
      </c>
      <c r="AE386" s="1">
        <v>3.8461538461538463</v>
      </c>
      <c r="AF386" s="1">
        <v>6.6523286200966343</v>
      </c>
      <c r="AG386">
        <v>13.58</v>
      </c>
      <c r="AH386">
        <v>13.97</v>
      </c>
      <c r="AI386">
        <v>42.84</v>
      </c>
      <c r="AJ386">
        <v>52.28</v>
      </c>
      <c r="AK386" t="str">
        <f>VLOOKUP(A386,'NHL Affiliations (from scraper)'!B:C,2,FALSE)</f>
        <v>Toronto Maple Leafs</v>
      </c>
      <c r="AL386">
        <f>IF(ISNUMBER(MATCH(A386,'Age Fix'!A:A,0))=FALSE,F386,VLOOKUP(A386,'Age Fix'!A:C,3,FALSE))</f>
        <v>20</v>
      </c>
    </row>
    <row r="387" spans="1:38" x14ac:dyDescent="0.2">
      <c r="A387" t="s">
        <v>474</v>
      </c>
      <c r="B387" t="s">
        <v>1748</v>
      </c>
      <c r="C387" t="s">
        <v>102</v>
      </c>
      <c r="D387" t="s">
        <v>102</v>
      </c>
      <c r="E387" t="s">
        <v>138</v>
      </c>
      <c r="F387" s="2">
        <v>18</v>
      </c>
      <c r="G387">
        <v>58</v>
      </c>
      <c r="H387" s="1">
        <v>12.6</v>
      </c>
      <c r="I387" s="1">
        <v>730.55</v>
      </c>
      <c r="J387">
        <v>21</v>
      </c>
      <c r="K387">
        <v>57</v>
      </c>
      <c r="L387" s="1">
        <v>1.7247279446991994</v>
      </c>
      <c r="M387" s="1">
        <v>4.6814044213263983</v>
      </c>
      <c r="N387">
        <v>48</v>
      </c>
      <c r="O387" s="1">
        <v>3.9422353021695984</v>
      </c>
      <c r="P387">
        <v>2</v>
      </c>
      <c r="Q387">
        <v>1</v>
      </c>
      <c r="R387">
        <v>45</v>
      </c>
      <c r="S387" s="1">
        <v>4.1666666666666661</v>
      </c>
      <c r="T387" s="1">
        <v>2.083333333333333</v>
      </c>
      <c r="U387" s="1">
        <v>93.75</v>
      </c>
      <c r="V387">
        <v>3</v>
      </c>
      <c r="W387" s="1">
        <v>0.2463897063855999</v>
      </c>
      <c r="X387">
        <v>2</v>
      </c>
      <c r="Y387" s="1">
        <v>0.16425980425706663</v>
      </c>
      <c r="Z387">
        <v>1</v>
      </c>
      <c r="AA387">
        <v>1</v>
      </c>
      <c r="AB387">
        <v>0</v>
      </c>
      <c r="AC387" s="1">
        <v>3.4835071910658222</v>
      </c>
      <c r="AD387" s="1">
        <v>0.28610010466627794</v>
      </c>
      <c r="AE387" s="1">
        <v>4.1666666666666661</v>
      </c>
      <c r="AF387" s="1">
        <v>7.2573066480537962</v>
      </c>
      <c r="AG387">
        <v>13.77</v>
      </c>
      <c r="AH387">
        <v>13.69</v>
      </c>
      <c r="AI387">
        <v>35.770000000000003</v>
      </c>
      <c r="AJ387">
        <v>51.78</v>
      </c>
      <c r="AK387">
        <f>VLOOKUP(A387,'NHL Affiliations (from scraper)'!B:C,2,FALSE)</f>
        <v>2019</v>
      </c>
      <c r="AL387">
        <f>IF(ISNUMBER(MATCH(A387,'Age Fix'!A:A,0))=FALSE,F387,VLOOKUP(A387,'Age Fix'!A:C,3,FALSE))</f>
        <v>18</v>
      </c>
    </row>
    <row r="388" spans="1:38" x14ac:dyDescent="0.2">
      <c r="A388" t="s">
        <v>97</v>
      </c>
      <c r="B388" t="s">
        <v>1748</v>
      </c>
      <c r="C388" t="s">
        <v>46</v>
      </c>
      <c r="D388" t="s">
        <v>1745</v>
      </c>
      <c r="E388" t="s">
        <v>98</v>
      </c>
      <c r="F388" s="2">
        <v>21</v>
      </c>
      <c r="G388">
        <v>64</v>
      </c>
      <c r="H388" s="1">
        <v>15.43</v>
      </c>
      <c r="I388" s="1">
        <v>987.79</v>
      </c>
      <c r="J388">
        <v>53</v>
      </c>
      <c r="K388">
        <v>57</v>
      </c>
      <c r="L388" s="1">
        <v>3.2193077475981737</v>
      </c>
      <c r="M388" s="1">
        <v>3.4622743700584135</v>
      </c>
      <c r="N388">
        <v>148</v>
      </c>
      <c r="O388" s="1">
        <v>8.9897650310288633</v>
      </c>
      <c r="P388">
        <v>22</v>
      </c>
      <c r="Q388">
        <v>19</v>
      </c>
      <c r="R388">
        <v>107</v>
      </c>
      <c r="S388" s="1">
        <v>14.864864864864865</v>
      </c>
      <c r="T388" s="1">
        <v>12.837837837837837</v>
      </c>
      <c r="U388" s="1">
        <v>72.297297297297305</v>
      </c>
      <c r="V388">
        <v>35</v>
      </c>
      <c r="W388" s="1">
        <v>2.1259579465270959</v>
      </c>
      <c r="X388">
        <v>20</v>
      </c>
      <c r="Y388" s="1">
        <v>1.2148331123011975</v>
      </c>
      <c r="Z388">
        <v>4</v>
      </c>
      <c r="AA388">
        <v>1</v>
      </c>
      <c r="AB388">
        <v>15</v>
      </c>
      <c r="AC388" s="1">
        <v>14.701845226461078</v>
      </c>
      <c r="AD388" s="1">
        <v>0.89301441965161088</v>
      </c>
      <c r="AE388" s="1">
        <v>13.513513513513514</v>
      </c>
      <c r="AF388" s="1">
        <v>9.9336792070682947</v>
      </c>
      <c r="AG388">
        <v>13.69</v>
      </c>
      <c r="AH388">
        <v>14.18</v>
      </c>
      <c r="AI388">
        <v>45.54</v>
      </c>
      <c r="AJ388">
        <v>51.8</v>
      </c>
      <c r="AK388" t="e">
        <f>VLOOKUP(A388,'NHL Affiliations (from scraper)'!B:C,2,FALSE)</f>
        <v>#N/A</v>
      </c>
      <c r="AL388">
        <f>IF(ISNUMBER(MATCH(A388,'Age Fix'!A:A,0))=FALSE,F388,VLOOKUP(A388,'Age Fix'!A:C,3,FALSE))</f>
        <v>21</v>
      </c>
    </row>
    <row r="389" spans="1:38" x14ac:dyDescent="0.2">
      <c r="A389" t="s">
        <v>459</v>
      </c>
      <c r="B389" t="s">
        <v>1748</v>
      </c>
      <c r="C389" t="s">
        <v>102</v>
      </c>
      <c r="D389" t="s">
        <v>102</v>
      </c>
      <c r="E389" t="s">
        <v>107</v>
      </c>
      <c r="F389" s="2">
        <v>17</v>
      </c>
      <c r="G389">
        <v>53</v>
      </c>
      <c r="H389" s="1">
        <v>12.56</v>
      </c>
      <c r="I389" s="1">
        <v>665.54</v>
      </c>
      <c r="J389">
        <v>34</v>
      </c>
      <c r="K389">
        <v>34</v>
      </c>
      <c r="L389" s="1">
        <v>3.0651801544610393</v>
      </c>
      <c r="M389" s="1">
        <v>3.0651801544610393</v>
      </c>
      <c r="N389">
        <v>53</v>
      </c>
      <c r="O389" s="1">
        <v>4.7780749466598555</v>
      </c>
      <c r="P389">
        <v>1</v>
      </c>
      <c r="Q389">
        <v>2</v>
      </c>
      <c r="R389">
        <v>50</v>
      </c>
      <c r="S389" s="1">
        <v>1.8867924528301887</v>
      </c>
      <c r="T389" s="1">
        <v>3.7735849056603774</v>
      </c>
      <c r="U389" s="1">
        <v>94.339622641509436</v>
      </c>
      <c r="V389">
        <v>5</v>
      </c>
      <c r="W389" s="1">
        <v>0.45076178742074108</v>
      </c>
      <c r="X389">
        <v>4</v>
      </c>
      <c r="Y389" s="1">
        <v>0.3606094299365929</v>
      </c>
      <c r="Z389">
        <v>0</v>
      </c>
      <c r="AA389">
        <v>2</v>
      </c>
      <c r="AB389">
        <v>2</v>
      </c>
      <c r="AC389" s="1">
        <v>3.7532722013972926</v>
      </c>
      <c r="AD389" s="1">
        <v>0.33836633723568466</v>
      </c>
      <c r="AE389" s="1">
        <v>7.5471698113207548</v>
      </c>
      <c r="AF389" s="1">
        <v>7.0816456630137594</v>
      </c>
      <c r="AG389">
        <v>13.71</v>
      </c>
      <c r="AH389">
        <v>13.68</v>
      </c>
      <c r="AI389">
        <v>47.55</v>
      </c>
      <c r="AJ389">
        <v>50.71</v>
      </c>
      <c r="AK389">
        <f>VLOOKUP(A389,'NHL Affiliations (from scraper)'!B:C,2,FALSE)</f>
        <v>2019</v>
      </c>
      <c r="AL389">
        <f>IF(ISNUMBER(MATCH(A389,'Age Fix'!A:A,0))=FALSE,F389,VLOOKUP(A389,'Age Fix'!A:C,3,FALSE))</f>
        <v>16</v>
      </c>
    </row>
    <row r="390" spans="1:38" x14ac:dyDescent="0.2">
      <c r="A390" t="s">
        <v>292</v>
      </c>
      <c r="B390" t="s">
        <v>1748</v>
      </c>
      <c r="C390" t="s">
        <v>102</v>
      </c>
      <c r="D390" t="s">
        <v>102</v>
      </c>
      <c r="E390" t="s">
        <v>42</v>
      </c>
      <c r="F390" s="2">
        <v>20</v>
      </c>
      <c r="G390">
        <v>65</v>
      </c>
      <c r="H390" s="1">
        <v>15.55</v>
      </c>
      <c r="I390" s="1">
        <v>1010.52</v>
      </c>
      <c r="J390">
        <v>67</v>
      </c>
      <c r="K390">
        <v>45</v>
      </c>
      <c r="L390" s="1">
        <v>3.9781498634366468</v>
      </c>
      <c r="M390" s="1">
        <v>2.6718916993231208</v>
      </c>
      <c r="N390">
        <v>86</v>
      </c>
      <c r="O390" s="1">
        <v>5.1062819142619649</v>
      </c>
      <c r="P390">
        <v>4</v>
      </c>
      <c r="Q390">
        <v>3</v>
      </c>
      <c r="R390">
        <v>79</v>
      </c>
      <c r="S390" s="1">
        <v>4.6511627906976747</v>
      </c>
      <c r="T390" s="1">
        <v>3.4883720930232558</v>
      </c>
      <c r="U390" s="1">
        <v>91.860465116279073</v>
      </c>
      <c r="V390">
        <v>11</v>
      </c>
      <c r="W390" s="1">
        <v>0.6531290820567629</v>
      </c>
      <c r="X390">
        <v>5</v>
      </c>
      <c r="Y390" s="1">
        <v>0.29687685548034676</v>
      </c>
      <c r="Z390">
        <v>1</v>
      </c>
      <c r="AA390">
        <v>0</v>
      </c>
      <c r="AB390">
        <v>4</v>
      </c>
      <c r="AC390" s="1">
        <v>6.4237716031388059</v>
      </c>
      <c r="AD390" s="1">
        <v>0.38141382277275893</v>
      </c>
      <c r="AE390" s="1">
        <v>5.8139534883720927</v>
      </c>
      <c r="AF390" s="1">
        <v>7.4695018641148909</v>
      </c>
      <c r="AG390">
        <v>13.99</v>
      </c>
      <c r="AH390">
        <v>14.25</v>
      </c>
      <c r="AI390">
        <v>63.3</v>
      </c>
      <c r="AJ390">
        <v>49.56</v>
      </c>
      <c r="AK390" t="str">
        <f>VLOOKUP(A390,'NHL Affiliations (from scraper)'!B:C,2,FALSE)</f>
        <v>Carolina Hurricanes</v>
      </c>
      <c r="AL390">
        <f>IF(ISNUMBER(MATCH(A390,'Age Fix'!A:A,0))=FALSE,F390,VLOOKUP(A390,'Age Fix'!A:C,3,FALSE))</f>
        <v>20</v>
      </c>
    </row>
    <row r="391" spans="1:38" x14ac:dyDescent="0.2">
      <c r="A391" t="s">
        <v>489</v>
      </c>
      <c r="B391" t="s">
        <v>1748</v>
      </c>
      <c r="C391" t="s">
        <v>46</v>
      </c>
      <c r="D391" t="s">
        <v>1745</v>
      </c>
      <c r="E391" t="s">
        <v>78</v>
      </c>
      <c r="F391" s="2">
        <v>19</v>
      </c>
      <c r="G391">
        <v>1</v>
      </c>
      <c r="H391" s="1">
        <v>18.079999999999998</v>
      </c>
      <c r="I391" s="1">
        <v>18.079999999999998</v>
      </c>
      <c r="J391">
        <v>1</v>
      </c>
      <c r="K391">
        <v>2</v>
      </c>
      <c r="L391" s="1">
        <v>3.3185840707964602</v>
      </c>
      <c r="M391" s="1">
        <v>6.6371681415929205</v>
      </c>
      <c r="N391">
        <v>1</v>
      </c>
      <c r="O391" s="1">
        <v>3.3185840707964602</v>
      </c>
      <c r="P391">
        <v>1</v>
      </c>
      <c r="Q391">
        <v>0</v>
      </c>
      <c r="R391">
        <v>0</v>
      </c>
      <c r="S391" s="1">
        <v>100</v>
      </c>
      <c r="T391" s="1">
        <v>0</v>
      </c>
      <c r="U391" s="1">
        <v>0</v>
      </c>
      <c r="V391">
        <v>1</v>
      </c>
      <c r="W391" s="1">
        <v>3.3185840707964602</v>
      </c>
      <c r="X391">
        <v>1</v>
      </c>
      <c r="Y391" s="1">
        <v>3.3185840707964602</v>
      </c>
      <c r="Z391">
        <v>1</v>
      </c>
      <c r="AA391">
        <v>0</v>
      </c>
      <c r="AB391">
        <v>0</v>
      </c>
      <c r="AC391" s="1">
        <v>0.21476776498610559</v>
      </c>
      <c r="AD391" s="1">
        <v>0.7127248838034479</v>
      </c>
      <c r="AE391" s="1">
        <v>100</v>
      </c>
      <c r="AF391" s="1">
        <v>21.476776498610558</v>
      </c>
      <c r="AG391">
        <v>13.12</v>
      </c>
      <c r="AH391">
        <v>15.18</v>
      </c>
      <c r="AI391">
        <v>45.72</v>
      </c>
      <c r="AJ391">
        <v>65.790000000000006</v>
      </c>
      <c r="AK391" t="e">
        <f>VLOOKUP(A391,'NHL Affiliations (from scraper)'!B:C,2,FALSE)</f>
        <v>#N/A</v>
      </c>
      <c r="AL391">
        <f>IF(ISNUMBER(MATCH(A391,'Age Fix'!A:A,0))=FALSE,F391,VLOOKUP(A391,'Age Fix'!A:C,3,FALSE))</f>
        <v>19</v>
      </c>
    </row>
    <row r="392" spans="1:38" x14ac:dyDescent="0.2">
      <c r="A392" t="s">
        <v>226</v>
      </c>
      <c r="B392" t="s">
        <v>1748</v>
      </c>
      <c r="C392" t="s">
        <v>102</v>
      </c>
      <c r="D392" t="s">
        <v>102</v>
      </c>
      <c r="E392" t="s">
        <v>107</v>
      </c>
      <c r="F392" s="2">
        <v>19</v>
      </c>
      <c r="G392">
        <v>65</v>
      </c>
      <c r="H392" s="1">
        <v>15.69</v>
      </c>
      <c r="I392" s="1">
        <v>1019.87</v>
      </c>
      <c r="J392">
        <v>57</v>
      </c>
      <c r="K392">
        <v>60</v>
      </c>
      <c r="L392" s="1">
        <v>3.3533685665820152</v>
      </c>
      <c r="M392" s="1">
        <v>3.5298616490337005</v>
      </c>
      <c r="N392">
        <v>79</v>
      </c>
      <c r="O392" s="1">
        <v>4.6476511712277055</v>
      </c>
      <c r="P392">
        <v>1</v>
      </c>
      <c r="Q392">
        <v>5</v>
      </c>
      <c r="R392">
        <v>73</v>
      </c>
      <c r="S392" s="1">
        <v>1.2658227848101267</v>
      </c>
      <c r="T392" s="1">
        <v>6.3291139240506329</v>
      </c>
      <c r="U392" s="1">
        <v>92.405063291139243</v>
      </c>
      <c r="V392">
        <v>14</v>
      </c>
      <c r="W392" s="1">
        <v>0.82363438477452999</v>
      </c>
      <c r="X392">
        <v>6</v>
      </c>
      <c r="Y392" s="1">
        <v>0.35298616490337004</v>
      </c>
      <c r="Z392">
        <v>1</v>
      </c>
      <c r="AA392">
        <v>0</v>
      </c>
      <c r="AB392">
        <v>5</v>
      </c>
      <c r="AC392" s="1">
        <v>5.7207583045052273</v>
      </c>
      <c r="AD392" s="1">
        <v>0.3365580890410676</v>
      </c>
      <c r="AE392" s="1">
        <v>7.59493670886076</v>
      </c>
      <c r="AF392" s="1">
        <v>7.2414662082344652</v>
      </c>
      <c r="AG392">
        <v>14.5</v>
      </c>
      <c r="AH392">
        <v>14.15</v>
      </c>
      <c r="AI392">
        <v>47.2</v>
      </c>
      <c r="AJ392">
        <v>53.06</v>
      </c>
      <c r="AK392" t="str">
        <f>VLOOKUP(A392,'NHL Affiliations (from scraper)'!B:C,2,FALSE)</f>
        <v>Arizona Coyotes</v>
      </c>
      <c r="AL392">
        <f>IF(ISNUMBER(MATCH(A392,'Age Fix'!A:A,0))=FALSE,F392,VLOOKUP(A392,'Age Fix'!A:C,3,FALSE))</f>
        <v>18</v>
      </c>
    </row>
    <row r="393" spans="1:38" x14ac:dyDescent="0.2">
      <c r="A393" t="s">
        <v>522</v>
      </c>
      <c r="B393" t="s">
        <v>1748</v>
      </c>
      <c r="C393" t="s">
        <v>41</v>
      </c>
      <c r="D393" t="s">
        <v>1745</v>
      </c>
      <c r="E393" t="s">
        <v>107</v>
      </c>
      <c r="F393" s="2">
        <v>19</v>
      </c>
      <c r="G393">
        <v>18</v>
      </c>
      <c r="H393" s="1">
        <v>8.85</v>
      </c>
      <c r="I393" s="1">
        <v>159.31</v>
      </c>
      <c r="J393">
        <v>3</v>
      </c>
      <c r="K393">
        <v>12</v>
      </c>
      <c r="L393" s="1">
        <v>1.1298725754817651</v>
      </c>
      <c r="M393" s="1">
        <v>4.5194903019270605</v>
      </c>
      <c r="N393">
        <v>12</v>
      </c>
      <c r="O393" s="1">
        <v>4.5194903019270605</v>
      </c>
      <c r="P393">
        <v>3</v>
      </c>
      <c r="Q393">
        <v>1</v>
      </c>
      <c r="R393">
        <v>8</v>
      </c>
      <c r="S393" s="1">
        <v>25</v>
      </c>
      <c r="T393" s="1">
        <v>8.3333333333333321</v>
      </c>
      <c r="U393" s="1">
        <v>66.666666666666657</v>
      </c>
      <c r="V393">
        <v>1</v>
      </c>
      <c r="W393" s="1">
        <v>0.37662419182725504</v>
      </c>
      <c r="X393">
        <v>1</v>
      </c>
      <c r="Y393" s="1">
        <v>0.37662419182725504</v>
      </c>
      <c r="Z393">
        <v>0</v>
      </c>
      <c r="AA393">
        <v>0</v>
      </c>
      <c r="AB393">
        <v>1</v>
      </c>
      <c r="AC393" s="1">
        <v>1.3215439867090955</v>
      </c>
      <c r="AD393" s="1">
        <v>0.49772543595848179</v>
      </c>
      <c r="AE393" s="1">
        <v>8.3333333333333321</v>
      </c>
      <c r="AF393" s="1">
        <v>11.012866555909129</v>
      </c>
      <c r="AG393">
        <v>12.25</v>
      </c>
      <c r="AH393">
        <v>13.38</v>
      </c>
      <c r="AI393">
        <v>43.95</v>
      </c>
      <c r="AJ393">
        <v>53.58</v>
      </c>
      <c r="AK393" t="e">
        <f>VLOOKUP(A393,'NHL Affiliations (from scraper)'!B:C,2,FALSE)</f>
        <v>#N/A</v>
      </c>
      <c r="AL393">
        <f>IF(ISNUMBER(MATCH(A393,'Age Fix'!A:A,0))=FALSE,F393,VLOOKUP(A393,'Age Fix'!A:C,3,FALSE))</f>
        <v>19</v>
      </c>
    </row>
    <row r="394" spans="1:38" x14ac:dyDescent="0.2">
      <c r="A394" t="s">
        <v>305</v>
      </c>
      <c r="B394" t="s">
        <v>1748</v>
      </c>
      <c r="C394" t="s">
        <v>49</v>
      </c>
      <c r="D394" t="s">
        <v>1745</v>
      </c>
      <c r="E394" t="s">
        <v>78</v>
      </c>
      <c r="F394" s="2">
        <v>17</v>
      </c>
      <c r="G394">
        <v>62</v>
      </c>
      <c r="H394" s="1">
        <v>10.31</v>
      </c>
      <c r="I394" s="1">
        <v>639.51</v>
      </c>
      <c r="J394">
        <v>24</v>
      </c>
      <c r="K394">
        <v>33</v>
      </c>
      <c r="L394" s="1">
        <v>2.2517239761692549</v>
      </c>
      <c r="M394" s="1">
        <v>3.0961204672327249</v>
      </c>
      <c r="N394">
        <v>100</v>
      </c>
      <c r="O394" s="1">
        <v>9.3821832340385605</v>
      </c>
      <c r="P394">
        <v>17</v>
      </c>
      <c r="Q394">
        <v>17</v>
      </c>
      <c r="R394">
        <v>66</v>
      </c>
      <c r="S394" s="1">
        <v>17</v>
      </c>
      <c r="T394" s="1">
        <v>17</v>
      </c>
      <c r="U394" s="1">
        <v>66</v>
      </c>
      <c r="V394">
        <v>11</v>
      </c>
      <c r="W394" s="1">
        <v>1.0320401557442416</v>
      </c>
      <c r="X394">
        <v>7</v>
      </c>
      <c r="Y394" s="1">
        <v>0.65675282638269927</v>
      </c>
      <c r="Z394">
        <v>3</v>
      </c>
      <c r="AA394">
        <v>0</v>
      </c>
      <c r="AB394">
        <v>4</v>
      </c>
      <c r="AC394" s="1">
        <v>10.667625714418971</v>
      </c>
      <c r="AD394" s="1">
        <v>1.000856191248203</v>
      </c>
      <c r="AE394" s="1">
        <v>7.0000000000000009</v>
      </c>
      <c r="AF394" s="1">
        <v>10.667625714418969</v>
      </c>
      <c r="AG394">
        <v>13.71</v>
      </c>
      <c r="AH394">
        <v>13.7</v>
      </c>
      <c r="AI394">
        <v>42.7</v>
      </c>
      <c r="AJ394">
        <v>52.32</v>
      </c>
      <c r="AK394" t="e">
        <f>VLOOKUP(A394,'NHL Affiliations (from scraper)'!B:C,2,FALSE)</f>
        <v>#N/A</v>
      </c>
      <c r="AL394">
        <f>IF(ISNUMBER(MATCH(A394,'Age Fix'!A:A,0))=FALSE,F394,VLOOKUP(A394,'Age Fix'!A:C,3,FALSE))</f>
        <v>17</v>
      </c>
    </row>
    <row r="395" spans="1:38" x14ac:dyDescent="0.2">
      <c r="A395" t="s">
        <v>561</v>
      </c>
      <c r="B395" t="s">
        <v>1748</v>
      </c>
      <c r="C395" t="s">
        <v>102</v>
      </c>
      <c r="D395" t="s">
        <v>102</v>
      </c>
      <c r="E395" t="s">
        <v>78</v>
      </c>
      <c r="F395" s="2">
        <v>19</v>
      </c>
      <c r="G395">
        <v>5</v>
      </c>
      <c r="H395" s="1">
        <v>9.2899999999999991</v>
      </c>
      <c r="I395" s="1">
        <v>46.45</v>
      </c>
      <c r="J395">
        <v>2</v>
      </c>
      <c r="K395">
        <v>3</v>
      </c>
      <c r="L395" s="1">
        <v>2.5834230355220664</v>
      </c>
      <c r="M395" s="1">
        <v>3.8751345532830999</v>
      </c>
      <c r="N395">
        <v>3</v>
      </c>
      <c r="O395" s="1">
        <v>3.8751345532830999</v>
      </c>
      <c r="P395">
        <v>0</v>
      </c>
      <c r="Q395">
        <v>0</v>
      </c>
      <c r="R395">
        <v>3</v>
      </c>
      <c r="S395" s="1">
        <v>0</v>
      </c>
      <c r="T395" s="1">
        <v>0</v>
      </c>
      <c r="U395" s="1">
        <v>100</v>
      </c>
      <c r="V395">
        <v>0</v>
      </c>
      <c r="W395" s="1">
        <v>0</v>
      </c>
      <c r="X395">
        <v>0</v>
      </c>
      <c r="Y395" s="1">
        <v>0</v>
      </c>
      <c r="Z395">
        <v>0</v>
      </c>
      <c r="AA395">
        <v>0</v>
      </c>
      <c r="AB395">
        <v>0</v>
      </c>
      <c r="AC395" s="1">
        <v>0.19270791643320262</v>
      </c>
      <c r="AD395" s="1">
        <v>0.24892303522049855</v>
      </c>
      <c r="AE395" s="1">
        <v>0</v>
      </c>
      <c r="AF395" s="1">
        <v>6.423597214440087</v>
      </c>
      <c r="AG395">
        <v>13.01</v>
      </c>
      <c r="AH395">
        <v>13.01</v>
      </c>
      <c r="AI395">
        <v>46.28</v>
      </c>
      <c r="AJ395">
        <v>47.38</v>
      </c>
      <c r="AK395" t="e">
        <f>VLOOKUP(A395,'NHL Affiliations (from scraper)'!B:C,2,FALSE)</f>
        <v>#N/A</v>
      </c>
      <c r="AL395">
        <f>IF(ISNUMBER(MATCH(A395,'Age Fix'!A:A,0))=FALSE,F395,VLOOKUP(A395,'Age Fix'!A:C,3,FALSE))</f>
        <v>19</v>
      </c>
    </row>
    <row r="396" spans="1:38" x14ac:dyDescent="0.2">
      <c r="A396" t="s">
        <v>269</v>
      </c>
      <c r="B396" t="s">
        <v>1748</v>
      </c>
      <c r="C396" t="s">
        <v>49</v>
      </c>
      <c r="D396" t="s">
        <v>1745</v>
      </c>
      <c r="E396" t="s">
        <v>85</v>
      </c>
      <c r="F396" s="2">
        <v>18</v>
      </c>
      <c r="G396">
        <v>64</v>
      </c>
      <c r="H396" s="1">
        <v>11.69</v>
      </c>
      <c r="I396" s="1">
        <v>747.87</v>
      </c>
      <c r="J396">
        <v>32</v>
      </c>
      <c r="K396">
        <v>39</v>
      </c>
      <c r="L396" s="1">
        <v>2.5672911067431508</v>
      </c>
      <c r="M396" s="1">
        <v>3.1288860363432147</v>
      </c>
      <c r="N396">
        <v>81</v>
      </c>
      <c r="O396" s="1">
        <v>6.4984556139435998</v>
      </c>
      <c r="P396">
        <v>17</v>
      </c>
      <c r="Q396">
        <v>14</v>
      </c>
      <c r="R396">
        <v>50</v>
      </c>
      <c r="S396" s="1">
        <v>20.987654320987652</v>
      </c>
      <c r="T396" s="1">
        <v>17.283950617283949</v>
      </c>
      <c r="U396" s="1">
        <v>61.728395061728392</v>
      </c>
      <c r="V396">
        <v>15</v>
      </c>
      <c r="W396" s="1">
        <v>1.203417706285852</v>
      </c>
      <c r="X396">
        <v>9</v>
      </c>
      <c r="Y396" s="1">
        <v>0.72205062377151108</v>
      </c>
      <c r="Z396">
        <v>0</v>
      </c>
      <c r="AA396">
        <v>5</v>
      </c>
      <c r="AB396">
        <v>4</v>
      </c>
      <c r="AC396" s="1">
        <v>9.1497914163218415</v>
      </c>
      <c r="AD396" s="1">
        <v>0.73406806661493373</v>
      </c>
      <c r="AE396" s="1">
        <v>11.111111111111111</v>
      </c>
      <c r="AF396" s="1">
        <v>11.296038785582519</v>
      </c>
      <c r="AG396">
        <v>13.11</v>
      </c>
      <c r="AH396">
        <v>14.17</v>
      </c>
      <c r="AI396">
        <v>50.21</v>
      </c>
      <c r="AJ396">
        <v>49.38</v>
      </c>
      <c r="AK396" t="e">
        <f>VLOOKUP(A396,'NHL Affiliations (from scraper)'!B:C,2,FALSE)</f>
        <v>#N/A</v>
      </c>
      <c r="AL396">
        <f>IF(ISNUMBER(MATCH(A396,'Age Fix'!A:A,0))=FALSE,F396,VLOOKUP(A396,'Age Fix'!A:C,3,FALSE))</f>
        <v>18</v>
      </c>
    </row>
    <row r="397" spans="1:38" x14ac:dyDescent="0.2">
      <c r="A397" t="s">
        <v>340</v>
      </c>
      <c r="B397" t="s">
        <v>1748</v>
      </c>
      <c r="C397" t="s">
        <v>46</v>
      </c>
      <c r="D397" t="s">
        <v>1745</v>
      </c>
      <c r="E397" t="s">
        <v>107</v>
      </c>
      <c r="F397" s="2">
        <v>17</v>
      </c>
      <c r="G397">
        <v>58</v>
      </c>
      <c r="H397" s="1">
        <v>8.65</v>
      </c>
      <c r="I397" s="1">
        <v>501.44</v>
      </c>
      <c r="J397">
        <v>18</v>
      </c>
      <c r="K397">
        <v>21</v>
      </c>
      <c r="L397" s="1">
        <v>2.1537970644543716</v>
      </c>
      <c r="M397" s="1">
        <v>2.5127632418634334</v>
      </c>
      <c r="N397">
        <v>51</v>
      </c>
      <c r="O397" s="1">
        <v>6.1024250159540525</v>
      </c>
      <c r="P397">
        <v>13</v>
      </c>
      <c r="Q397">
        <v>7</v>
      </c>
      <c r="R397">
        <v>31</v>
      </c>
      <c r="S397" s="1">
        <v>25.490196078431371</v>
      </c>
      <c r="T397" s="1">
        <v>13.725490196078432</v>
      </c>
      <c r="U397" s="1">
        <v>60.784313725490193</v>
      </c>
      <c r="V397">
        <v>10</v>
      </c>
      <c r="W397" s="1">
        <v>1.1965539246968731</v>
      </c>
      <c r="X397">
        <v>5</v>
      </c>
      <c r="Y397" s="1">
        <v>0.59827696234843653</v>
      </c>
      <c r="Z397">
        <v>2</v>
      </c>
      <c r="AA397">
        <v>0</v>
      </c>
      <c r="AB397">
        <v>3</v>
      </c>
      <c r="AC397" s="1">
        <v>5.9267664834648013</v>
      </c>
      <c r="AD397" s="1">
        <v>0.70916956965516931</v>
      </c>
      <c r="AE397" s="1">
        <v>9.8039215686274517</v>
      </c>
      <c r="AF397" s="1">
        <v>11.621110751891766</v>
      </c>
      <c r="AG397">
        <v>13.5</v>
      </c>
      <c r="AH397">
        <v>13.43</v>
      </c>
      <c r="AI397">
        <v>46.28</v>
      </c>
      <c r="AJ397">
        <v>49.54</v>
      </c>
      <c r="AK397">
        <f>VLOOKUP(A397,'NHL Affiliations (from scraper)'!B:C,2,FALSE)</f>
        <v>2018</v>
      </c>
      <c r="AL397">
        <f>IF(ISNUMBER(MATCH(A397,'Age Fix'!A:A,0))=FALSE,F397,VLOOKUP(A397,'Age Fix'!A:C,3,FALSE))</f>
        <v>17</v>
      </c>
    </row>
    <row r="398" spans="1:38" x14ac:dyDescent="0.2">
      <c r="A398" t="s">
        <v>415</v>
      </c>
      <c r="B398" t="s">
        <v>1748</v>
      </c>
      <c r="C398" t="s">
        <v>49</v>
      </c>
      <c r="D398" t="s">
        <v>1745</v>
      </c>
      <c r="E398" t="s">
        <v>85</v>
      </c>
      <c r="F398" s="2">
        <v>19</v>
      </c>
      <c r="G398">
        <v>17</v>
      </c>
      <c r="H398" s="1">
        <v>9.48</v>
      </c>
      <c r="I398" s="1">
        <v>161.1</v>
      </c>
      <c r="J398">
        <v>2</v>
      </c>
      <c r="K398">
        <v>10</v>
      </c>
      <c r="L398" s="1">
        <v>0.74487895716946007</v>
      </c>
      <c r="M398" s="1">
        <v>3.7243947858472999</v>
      </c>
      <c r="N398">
        <v>24</v>
      </c>
      <c r="O398" s="1">
        <v>8.9385474860335208</v>
      </c>
      <c r="P398">
        <v>4</v>
      </c>
      <c r="Q398">
        <v>2</v>
      </c>
      <c r="R398">
        <v>18</v>
      </c>
      <c r="S398" s="1">
        <v>16.666666666666664</v>
      </c>
      <c r="T398" s="1">
        <v>8.3333333333333321</v>
      </c>
      <c r="U398" s="1">
        <v>75</v>
      </c>
      <c r="V398">
        <v>2</v>
      </c>
      <c r="W398" s="1">
        <v>0.74487895716946007</v>
      </c>
      <c r="X398">
        <v>1</v>
      </c>
      <c r="Y398" s="1">
        <v>0.37243947858473003</v>
      </c>
      <c r="Z398">
        <v>1</v>
      </c>
      <c r="AA398">
        <v>0</v>
      </c>
      <c r="AB398">
        <v>0</v>
      </c>
      <c r="AC398" s="1">
        <v>2.3420243877347815</v>
      </c>
      <c r="AD398" s="1">
        <v>0.87226234180066353</v>
      </c>
      <c r="AE398" s="1">
        <v>4.1666666666666661</v>
      </c>
      <c r="AF398" s="1">
        <v>9.7584349488949229</v>
      </c>
      <c r="AG398">
        <v>12.77</v>
      </c>
      <c r="AH398">
        <v>13.24</v>
      </c>
      <c r="AI398">
        <v>49.44</v>
      </c>
      <c r="AJ398">
        <v>50.13</v>
      </c>
      <c r="AK398" t="e">
        <f>VLOOKUP(A398,'NHL Affiliations (from scraper)'!B:C,2,FALSE)</f>
        <v>#N/A</v>
      </c>
      <c r="AL398">
        <f>IF(ISNUMBER(MATCH(A398,'Age Fix'!A:A,0))=FALSE,F398,VLOOKUP(A398,'Age Fix'!A:C,3,FALSE))</f>
        <v>19</v>
      </c>
    </row>
    <row r="399" spans="1:38" x14ac:dyDescent="0.2">
      <c r="A399" t="s">
        <v>405</v>
      </c>
      <c r="B399" t="s">
        <v>1748</v>
      </c>
      <c r="C399" t="s">
        <v>49</v>
      </c>
      <c r="D399" t="s">
        <v>1745</v>
      </c>
      <c r="E399" t="s">
        <v>90</v>
      </c>
      <c r="F399" s="2">
        <v>19</v>
      </c>
      <c r="G399">
        <v>29</v>
      </c>
      <c r="H399" s="1">
        <v>10.09</v>
      </c>
      <c r="I399" s="1">
        <v>292.72000000000003</v>
      </c>
      <c r="J399">
        <v>12</v>
      </c>
      <c r="K399">
        <v>8</v>
      </c>
      <c r="L399" s="1">
        <v>2.4596884394643346</v>
      </c>
      <c r="M399" s="1">
        <v>1.639792292976223</v>
      </c>
      <c r="N399">
        <v>19</v>
      </c>
      <c r="O399" s="1">
        <v>3.8945066958185297</v>
      </c>
      <c r="P399">
        <v>5</v>
      </c>
      <c r="Q399">
        <v>1</v>
      </c>
      <c r="R399">
        <v>13</v>
      </c>
      <c r="S399" s="1">
        <v>26.315789473684209</v>
      </c>
      <c r="T399" s="1">
        <v>5.2631578947368416</v>
      </c>
      <c r="U399" s="1">
        <v>68.421052631578945</v>
      </c>
      <c r="V399">
        <v>3</v>
      </c>
      <c r="W399" s="1">
        <v>0.61492210986608364</v>
      </c>
      <c r="X399">
        <v>1</v>
      </c>
      <c r="Y399" s="1">
        <v>0.20497403662202787</v>
      </c>
      <c r="Z399">
        <v>1</v>
      </c>
      <c r="AA399">
        <v>0</v>
      </c>
      <c r="AB399">
        <v>0</v>
      </c>
      <c r="AC399" s="1">
        <v>2.0722593774033111</v>
      </c>
      <c r="AD399" s="1">
        <v>0.42475936951420695</v>
      </c>
      <c r="AE399" s="1">
        <v>5.2631578947368416</v>
      </c>
      <c r="AF399" s="1">
        <v>10.906628302122689</v>
      </c>
      <c r="AG399">
        <v>14.17</v>
      </c>
      <c r="AH399">
        <v>13.67</v>
      </c>
      <c r="AI399">
        <v>52.98</v>
      </c>
      <c r="AJ399">
        <v>50.23</v>
      </c>
      <c r="AK399" t="e">
        <f>VLOOKUP(A399,'NHL Affiliations (from scraper)'!B:C,2,FALSE)</f>
        <v>#N/A</v>
      </c>
      <c r="AL399">
        <f>IF(ISNUMBER(MATCH(A399,'Age Fix'!A:A,0))=FALSE,F399,VLOOKUP(A399,'Age Fix'!A:C,3,FALSE))</f>
        <v>19</v>
      </c>
    </row>
    <row r="400" spans="1:38" x14ac:dyDescent="0.2">
      <c r="A400" t="s">
        <v>290</v>
      </c>
      <c r="B400" t="s">
        <v>1748</v>
      </c>
      <c r="C400" t="s">
        <v>41</v>
      </c>
      <c r="D400" t="s">
        <v>1745</v>
      </c>
      <c r="E400" t="s">
        <v>78</v>
      </c>
      <c r="F400" s="2">
        <v>17</v>
      </c>
      <c r="G400">
        <v>52</v>
      </c>
      <c r="H400" s="1">
        <v>11.38</v>
      </c>
      <c r="I400" s="1">
        <v>591.57000000000005</v>
      </c>
      <c r="J400">
        <v>14</v>
      </c>
      <c r="K400">
        <v>40</v>
      </c>
      <c r="L400" s="1">
        <v>1.419950301739439</v>
      </c>
      <c r="M400" s="1">
        <v>4.057000862112683</v>
      </c>
      <c r="N400">
        <v>61</v>
      </c>
      <c r="O400" s="1">
        <v>6.1869263147218412</v>
      </c>
      <c r="P400">
        <v>15</v>
      </c>
      <c r="Q400">
        <v>8</v>
      </c>
      <c r="R400">
        <v>38</v>
      </c>
      <c r="S400" s="1">
        <v>24.590163934426229</v>
      </c>
      <c r="T400" s="1">
        <v>13.114754098360656</v>
      </c>
      <c r="U400" s="1">
        <v>62.295081967213115</v>
      </c>
      <c r="V400">
        <v>8</v>
      </c>
      <c r="W400" s="1">
        <v>0.81140017242253659</v>
      </c>
      <c r="X400">
        <v>4</v>
      </c>
      <c r="Y400" s="1">
        <v>0.4057000862112683</v>
      </c>
      <c r="Z400">
        <v>3</v>
      </c>
      <c r="AA400">
        <v>1</v>
      </c>
      <c r="AB400">
        <v>0</v>
      </c>
      <c r="AC400" s="1">
        <v>6.9693067330433891</v>
      </c>
      <c r="AD400" s="1">
        <v>0.70686208560711883</v>
      </c>
      <c r="AE400" s="1">
        <v>6.557377049180328</v>
      </c>
      <c r="AF400" s="1">
        <v>11.425093004989163</v>
      </c>
      <c r="AG400">
        <v>13.61</v>
      </c>
      <c r="AH400">
        <v>13.59</v>
      </c>
      <c r="AI400">
        <v>44.9</v>
      </c>
      <c r="AJ400">
        <v>53.18</v>
      </c>
      <c r="AK400" t="e">
        <f>VLOOKUP(A400,'NHL Affiliations (from scraper)'!B:C,2,FALSE)</f>
        <v>#N/A</v>
      </c>
      <c r="AL400">
        <f>IF(ISNUMBER(MATCH(A400,'Age Fix'!A:A,0))=FALSE,F400,VLOOKUP(A400,'Age Fix'!A:C,3,FALSE))</f>
        <v>17</v>
      </c>
    </row>
    <row r="401" spans="1:38" x14ac:dyDescent="0.2">
      <c r="A401" t="s">
        <v>189</v>
      </c>
      <c r="B401" t="s">
        <v>1748</v>
      </c>
      <c r="C401" t="s">
        <v>102</v>
      </c>
      <c r="D401" t="s">
        <v>102</v>
      </c>
      <c r="E401" t="s">
        <v>56</v>
      </c>
      <c r="F401" s="2">
        <v>20</v>
      </c>
      <c r="G401">
        <v>64</v>
      </c>
      <c r="H401" s="1">
        <v>17.75</v>
      </c>
      <c r="I401" s="1">
        <v>1135.8</v>
      </c>
      <c r="J401">
        <v>60</v>
      </c>
      <c r="K401">
        <v>78</v>
      </c>
      <c r="L401" s="1">
        <v>3.1695721077654517</v>
      </c>
      <c r="M401" s="1">
        <v>4.1204437400950873</v>
      </c>
      <c r="N401">
        <v>113</v>
      </c>
      <c r="O401" s="1">
        <v>5.969360802958267</v>
      </c>
      <c r="P401">
        <v>5</v>
      </c>
      <c r="Q401">
        <v>7</v>
      </c>
      <c r="R401">
        <v>101</v>
      </c>
      <c r="S401" s="1">
        <v>4.4247787610619467</v>
      </c>
      <c r="T401" s="1">
        <v>6.1946902654867255</v>
      </c>
      <c r="U401" s="1">
        <v>89.380530973451329</v>
      </c>
      <c r="V401">
        <v>17</v>
      </c>
      <c r="W401" s="1">
        <v>0.89804543053354469</v>
      </c>
      <c r="X401">
        <v>8</v>
      </c>
      <c r="Y401" s="1">
        <v>0.4226096143687269</v>
      </c>
      <c r="Z401">
        <v>0</v>
      </c>
      <c r="AA401">
        <v>1</v>
      </c>
      <c r="AB401">
        <v>7</v>
      </c>
      <c r="AC401" s="1">
        <v>8.7051424136840172</v>
      </c>
      <c r="AD401" s="1">
        <v>0.45985960980898138</v>
      </c>
      <c r="AE401" s="1">
        <v>7.0796460176991154</v>
      </c>
      <c r="AF401" s="1">
        <v>7.7036658528177151</v>
      </c>
      <c r="AG401">
        <v>13.8</v>
      </c>
      <c r="AH401">
        <v>14.2</v>
      </c>
      <c r="AI401">
        <v>45.4</v>
      </c>
      <c r="AJ401">
        <v>50.41</v>
      </c>
      <c r="AK401" t="e">
        <f>VLOOKUP(A401,'NHL Affiliations (from scraper)'!B:C,2,FALSE)</f>
        <v>#N/A</v>
      </c>
      <c r="AL401">
        <f>IF(ISNUMBER(MATCH(A401,'Age Fix'!A:A,0))=FALSE,F401,VLOOKUP(A401,'Age Fix'!A:C,3,FALSE))</f>
        <v>20</v>
      </c>
    </row>
    <row r="402" spans="1:38" x14ac:dyDescent="0.2">
      <c r="A402" t="s">
        <v>403</v>
      </c>
      <c r="B402" t="s">
        <v>1748</v>
      </c>
      <c r="C402" t="s">
        <v>102</v>
      </c>
      <c r="D402" t="s">
        <v>102</v>
      </c>
      <c r="E402" t="s">
        <v>119</v>
      </c>
      <c r="F402" s="2">
        <v>18</v>
      </c>
      <c r="G402">
        <v>67</v>
      </c>
      <c r="H402" s="1">
        <v>14.75</v>
      </c>
      <c r="I402" s="1">
        <v>988.17</v>
      </c>
      <c r="J402">
        <v>48</v>
      </c>
      <c r="K402">
        <v>57</v>
      </c>
      <c r="L402" s="1">
        <v>2.9144782780290841</v>
      </c>
      <c r="M402" s="1">
        <v>3.4609429551595374</v>
      </c>
      <c r="N402">
        <v>51</v>
      </c>
      <c r="O402" s="1">
        <v>3.0966331704059016</v>
      </c>
      <c r="P402">
        <v>3</v>
      </c>
      <c r="Q402">
        <v>2</v>
      </c>
      <c r="R402">
        <v>46</v>
      </c>
      <c r="S402" s="1">
        <v>5.8823529411764701</v>
      </c>
      <c r="T402" s="1">
        <v>3.9215686274509802</v>
      </c>
      <c r="U402" s="1">
        <v>90.196078431372555</v>
      </c>
      <c r="V402">
        <v>7</v>
      </c>
      <c r="W402" s="1">
        <v>0.42502808221257476</v>
      </c>
      <c r="X402">
        <v>0</v>
      </c>
      <c r="Y402" s="1">
        <v>0</v>
      </c>
      <c r="Z402">
        <v>0</v>
      </c>
      <c r="AA402">
        <v>0</v>
      </c>
      <c r="AB402">
        <v>0</v>
      </c>
      <c r="AC402" s="1">
        <v>3.9258638427918999</v>
      </c>
      <c r="AD402" s="1">
        <v>0.23837176858993289</v>
      </c>
      <c r="AE402" s="1">
        <v>0</v>
      </c>
      <c r="AF402" s="1">
        <v>7.6977722407684315</v>
      </c>
      <c r="AG402">
        <v>13.91</v>
      </c>
      <c r="AH402">
        <v>13.95</v>
      </c>
      <c r="AI402">
        <v>43.96</v>
      </c>
      <c r="AJ402">
        <v>51.15</v>
      </c>
      <c r="AK402">
        <f>VLOOKUP(A402,'NHL Affiliations (from scraper)'!B:C,2,FALSE)</f>
        <v>2018</v>
      </c>
      <c r="AL402">
        <f>IF(ISNUMBER(MATCH(A402,'Age Fix'!A:A,0))=FALSE,F402,VLOOKUP(A402,'Age Fix'!A:C,3,FALSE))</f>
        <v>18</v>
      </c>
    </row>
    <row r="403" spans="1:38" x14ac:dyDescent="0.2">
      <c r="A403" t="s">
        <v>196</v>
      </c>
      <c r="B403" t="s">
        <v>1748</v>
      </c>
      <c r="C403" t="s">
        <v>46</v>
      </c>
      <c r="D403" t="s">
        <v>1745</v>
      </c>
      <c r="E403" t="s">
        <v>75</v>
      </c>
      <c r="F403" s="2">
        <v>19</v>
      </c>
      <c r="G403">
        <v>51</v>
      </c>
      <c r="H403" s="1">
        <v>17.809999999999999</v>
      </c>
      <c r="I403" s="1">
        <v>908.55</v>
      </c>
      <c r="J403">
        <v>57</v>
      </c>
      <c r="K403">
        <v>52</v>
      </c>
      <c r="L403" s="1">
        <v>3.7642397226349678</v>
      </c>
      <c r="M403" s="1">
        <v>3.4340432557371638</v>
      </c>
      <c r="N403">
        <v>204</v>
      </c>
      <c r="O403" s="1">
        <v>13.472015849430411</v>
      </c>
      <c r="P403">
        <v>27</v>
      </c>
      <c r="Q403">
        <v>38</v>
      </c>
      <c r="R403">
        <v>139</v>
      </c>
      <c r="S403" s="1">
        <v>13.23529411764706</v>
      </c>
      <c r="T403" s="1">
        <v>18.627450980392158</v>
      </c>
      <c r="U403" s="1">
        <v>68.137254901960787</v>
      </c>
      <c r="V403">
        <v>36</v>
      </c>
      <c r="W403" s="1">
        <v>2.3774145616641906</v>
      </c>
      <c r="X403">
        <v>25</v>
      </c>
      <c r="Y403" s="1">
        <v>1.6509823344890211</v>
      </c>
      <c r="Z403">
        <v>8</v>
      </c>
      <c r="AA403">
        <v>7</v>
      </c>
      <c r="AB403">
        <v>10</v>
      </c>
      <c r="AC403" s="1">
        <v>20.934940537328295</v>
      </c>
      <c r="AD403" s="1">
        <v>1.3825286800282843</v>
      </c>
      <c r="AE403" s="1">
        <v>12.254901960784313</v>
      </c>
      <c r="AF403" s="1">
        <v>10.2622257535923</v>
      </c>
      <c r="AG403">
        <v>15.13</v>
      </c>
      <c r="AH403">
        <v>14.07</v>
      </c>
      <c r="AI403">
        <v>49.94</v>
      </c>
      <c r="AJ403">
        <v>50.29</v>
      </c>
      <c r="AK403" t="str">
        <f>VLOOKUP(A403,'NHL Affiliations (from scraper)'!B:C,2,FALSE)</f>
        <v>Florida Panthers</v>
      </c>
      <c r="AL403">
        <f>IF(ISNUMBER(MATCH(A403,'Age Fix'!A:A,0))=FALSE,F403,VLOOKUP(A403,'Age Fix'!A:C,3,FALSE))</f>
        <v>19</v>
      </c>
    </row>
    <row r="404" spans="1:38" x14ac:dyDescent="0.2">
      <c r="A404" t="s">
        <v>376</v>
      </c>
      <c r="B404" t="s">
        <v>1748</v>
      </c>
      <c r="C404" t="s">
        <v>46</v>
      </c>
      <c r="D404" t="s">
        <v>1745</v>
      </c>
      <c r="E404" t="s">
        <v>71</v>
      </c>
      <c r="F404" s="2">
        <v>18</v>
      </c>
      <c r="G404">
        <v>53</v>
      </c>
      <c r="H404" s="1">
        <v>8.5399999999999991</v>
      </c>
      <c r="I404" s="1">
        <v>452.4</v>
      </c>
      <c r="J404">
        <v>7</v>
      </c>
      <c r="K404">
        <v>21</v>
      </c>
      <c r="L404" s="1">
        <v>0.92838196286472152</v>
      </c>
      <c r="M404" s="1">
        <v>2.7851458885941645</v>
      </c>
      <c r="N404">
        <v>34</v>
      </c>
      <c r="O404" s="1">
        <v>4.5092838196286475</v>
      </c>
      <c r="P404">
        <v>1</v>
      </c>
      <c r="Q404">
        <v>6</v>
      </c>
      <c r="R404">
        <v>27</v>
      </c>
      <c r="S404" s="1">
        <v>2.9411764705882351</v>
      </c>
      <c r="T404" s="1">
        <v>17.647058823529413</v>
      </c>
      <c r="U404" s="1">
        <v>79.411764705882348</v>
      </c>
      <c r="V404">
        <v>3</v>
      </c>
      <c r="W404" s="1">
        <v>0.39787798408488068</v>
      </c>
      <c r="X404">
        <v>1</v>
      </c>
      <c r="Y404" s="1">
        <v>0.13262599469496023</v>
      </c>
      <c r="Z404">
        <v>0</v>
      </c>
      <c r="AA404">
        <v>0</v>
      </c>
      <c r="AB404">
        <v>1</v>
      </c>
      <c r="AC404" s="1">
        <v>2.9292565004583588</v>
      </c>
      <c r="AD404" s="1">
        <v>0.38849555708996802</v>
      </c>
      <c r="AE404" s="1">
        <v>2.9411764705882351</v>
      </c>
      <c r="AF404" s="1">
        <v>8.6154602954657609</v>
      </c>
      <c r="AG404">
        <v>13.45</v>
      </c>
      <c r="AH404">
        <v>14.23</v>
      </c>
      <c r="AI404">
        <v>45</v>
      </c>
      <c r="AJ404">
        <v>51.17</v>
      </c>
      <c r="AK404" t="str">
        <f>VLOOKUP(A404,'NHL Affiliations (from scraper)'!B:C,2,FALSE)</f>
        <v>Carolina Hurricanes</v>
      </c>
      <c r="AL404">
        <f>IF(ISNUMBER(MATCH(A404,'Age Fix'!A:A,0))=FALSE,F404,VLOOKUP(A404,'Age Fix'!A:C,3,FALSE))</f>
        <v>18</v>
      </c>
    </row>
    <row r="405" spans="1:38" x14ac:dyDescent="0.2">
      <c r="A405" t="s">
        <v>133</v>
      </c>
      <c r="B405" t="s">
        <v>1748</v>
      </c>
      <c r="C405" t="s">
        <v>49</v>
      </c>
      <c r="D405" t="s">
        <v>1745</v>
      </c>
      <c r="E405" t="s">
        <v>56</v>
      </c>
      <c r="F405" s="2">
        <v>20</v>
      </c>
      <c r="G405">
        <v>68</v>
      </c>
      <c r="H405" s="1">
        <v>12.85</v>
      </c>
      <c r="I405" s="1">
        <v>873.74</v>
      </c>
      <c r="J405">
        <v>43</v>
      </c>
      <c r="K405">
        <v>48</v>
      </c>
      <c r="L405" s="1">
        <v>2.9528234944033693</v>
      </c>
      <c r="M405" s="1">
        <v>3.2961750635200406</v>
      </c>
      <c r="N405">
        <v>99</v>
      </c>
      <c r="O405" s="1">
        <v>6.7983610685100828</v>
      </c>
      <c r="P405">
        <v>22</v>
      </c>
      <c r="Q405">
        <v>19</v>
      </c>
      <c r="R405">
        <v>58</v>
      </c>
      <c r="S405" s="1">
        <v>22.222222222222221</v>
      </c>
      <c r="T405" s="1">
        <v>19.19191919191919</v>
      </c>
      <c r="U405" s="1">
        <v>58.585858585858588</v>
      </c>
      <c r="V405">
        <v>29</v>
      </c>
      <c r="W405" s="1">
        <v>1.991439100876691</v>
      </c>
      <c r="X405">
        <v>11</v>
      </c>
      <c r="Y405" s="1">
        <v>0.75537345205667594</v>
      </c>
      <c r="Z405">
        <v>4</v>
      </c>
      <c r="AA405">
        <v>2</v>
      </c>
      <c r="AB405">
        <v>5</v>
      </c>
      <c r="AC405" s="1">
        <v>11.554282591385434</v>
      </c>
      <c r="AD405" s="1">
        <v>0.79343621155392452</v>
      </c>
      <c r="AE405" s="1">
        <v>11.111111111111111</v>
      </c>
      <c r="AF405" s="1">
        <v>11.670992516550946</v>
      </c>
      <c r="AG405">
        <v>14.19</v>
      </c>
      <c r="AH405">
        <v>13.93</v>
      </c>
      <c r="AI405">
        <v>45.23</v>
      </c>
      <c r="AJ405">
        <v>50.87</v>
      </c>
      <c r="AK405" t="e">
        <f>VLOOKUP(A405,'NHL Affiliations (from scraper)'!B:C,2,FALSE)</f>
        <v>#N/A</v>
      </c>
      <c r="AL405">
        <f>IF(ISNUMBER(MATCH(A405,'Age Fix'!A:A,0))=FALSE,F405,VLOOKUP(A405,'Age Fix'!A:C,3,FALSE))</f>
        <v>20</v>
      </c>
    </row>
    <row r="406" spans="1:38" x14ac:dyDescent="0.2">
      <c r="A406" t="s">
        <v>441</v>
      </c>
      <c r="B406" t="s">
        <v>1748</v>
      </c>
      <c r="C406" t="s">
        <v>41</v>
      </c>
      <c r="D406" t="s">
        <v>1745</v>
      </c>
      <c r="E406" t="s">
        <v>58</v>
      </c>
      <c r="F406" s="2">
        <v>18</v>
      </c>
      <c r="G406">
        <v>51</v>
      </c>
      <c r="H406" s="1">
        <v>7.92</v>
      </c>
      <c r="I406" s="1">
        <v>403.81</v>
      </c>
      <c r="J406">
        <v>11</v>
      </c>
      <c r="K406">
        <v>11</v>
      </c>
      <c r="L406" s="1">
        <v>1.6344320348678834</v>
      </c>
      <c r="M406" s="1">
        <v>1.6344320348678834</v>
      </c>
      <c r="N406">
        <v>32</v>
      </c>
      <c r="O406" s="1">
        <v>4.7547113741611149</v>
      </c>
      <c r="P406">
        <v>2</v>
      </c>
      <c r="Q406">
        <v>3</v>
      </c>
      <c r="R406">
        <v>27</v>
      </c>
      <c r="S406" s="1">
        <v>6.25</v>
      </c>
      <c r="T406" s="1">
        <v>9.375</v>
      </c>
      <c r="U406" s="1">
        <v>84.375</v>
      </c>
      <c r="V406">
        <v>1</v>
      </c>
      <c r="W406" s="1">
        <v>0.14858473044253484</v>
      </c>
      <c r="X406">
        <v>0</v>
      </c>
      <c r="Y406" s="1">
        <v>0</v>
      </c>
      <c r="Z406">
        <v>0</v>
      </c>
      <c r="AA406">
        <v>0</v>
      </c>
      <c r="AB406">
        <v>0</v>
      </c>
      <c r="AC406" s="1">
        <v>2.6539655216577493</v>
      </c>
      <c r="AD406" s="1">
        <v>0.3943387516392981</v>
      </c>
      <c r="AE406" s="1">
        <v>0</v>
      </c>
      <c r="AF406" s="1">
        <v>8.2936422551804672</v>
      </c>
      <c r="AG406">
        <v>14</v>
      </c>
      <c r="AH406">
        <v>14.05</v>
      </c>
      <c r="AI406">
        <v>50.38</v>
      </c>
      <c r="AJ406">
        <v>47.13</v>
      </c>
      <c r="AK406" t="e">
        <f>VLOOKUP(A406,'NHL Affiliations (from scraper)'!B:C,2,FALSE)</f>
        <v>#N/A</v>
      </c>
      <c r="AL406">
        <f>IF(ISNUMBER(MATCH(A406,'Age Fix'!A:A,0))=FALSE,F406,VLOOKUP(A406,'Age Fix'!A:C,3,FALSE))</f>
        <v>18</v>
      </c>
    </row>
    <row r="407" spans="1:38" x14ac:dyDescent="0.2">
      <c r="A407" t="s">
        <v>164</v>
      </c>
      <c r="B407" t="s">
        <v>1748</v>
      </c>
      <c r="C407" t="s">
        <v>46</v>
      </c>
      <c r="D407" t="s">
        <v>1745</v>
      </c>
      <c r="E407" t="s">
        <v>98</v>
      </c>
      <c r="F407" s="2">
        <v>18</v>
      </c>
      <c r="G407">
        <v>66</v>
      </c>
      <c r="H407" s="1">
        <v>15.6</v>
      </c>
      <c r="I407" s="1">
        <v>1029.45</v>
      </c>
      <c r="J407">
        <v>57</v>
      </c>
      <c r="K407">
        <v>60</v>
      </c>
      <c r="L407" s="1">
        <v>3.322162319685269</v>
      </c>
      <c r="M407" s="1">
        <v>3.4970129680897566</v>
      </c>
      <c r="N407">
        <v>150</v>
      </c>
      <c r="O407" s="1">
        <v>8.742532420224391</v>
      </c>
      <c r="P407">
        <v>22</v>
      </c>
      <c r="Q407">
        <v>27</v>
      </c>
      <c r="R407">
        <v>101</v>
      </c>
      <c r="S407" s="1">
        <v>14.666666666666666</v>
      </c>
      <c r="T407" s="1">
        <v>18</v>
      </c>
      <c r="U407" s="1">
        <v>67.333333333333329</v>
      </c>
      <c r="V407">
        <v>34</v>
      </c>
      <c r="W407" s="1">
        <v>1.9816406819175287</v>
      </c>
      <c r="X407">
        <v>27</v>
      </c>
      <c r="Y407" s="1">
        <v>1.5736558356403902</v>
      </c>
      <c r="Z407">
        <v>10</v>
      </c>
      <c r="AA407">
        <v>7</v>
      </c>
      <c r="AB407">
        <v>10</v>
      </c>
      <c r="AC407" s="1">
        <v>15.623252710359246</v>
      </c>
      <c r="AD407" s="1">
        <v>0.9105786221978287</v>
      </c>
      <c r="AE407" s="1">
        <v>18</v>
      </c>
      <c r="AF407" s="1">
        <v>10.415501806906164</v>
      </c>
      <c r="AG407">
        <v>13.58</v>
      </c>
      <c r="AH407">
        <v>14.19</v>
      </c>
      <c r="AI407">
        <v>43.96</v>
      </c>
      <c r="AJ407">
        <v>50.66</v>
      </c>
      <c r="AK407">
        <f>VLOOKUP(A407,'NHL Affiliations (from scraper)'!B:C,2,FALSE)</f>
        <v>2018</v>
      </c>
      <c r="AL407">
        <f>IF(ISNUMBER(MATCH(A407,'Age Fix'!A:A,0))=FALSE,F407,VLOOKUP(A407,'Age Fix'!A:C,3,FALSE))</f>
        <v>18</v>
      </c>
    </row>
    <row r="408" spans="1:38" x14ac:dyDescent="0.2">
      <c r="A408" t="s">
        <v>530</v>
      </c>
      <c r="B408" t="s">
        <v>1748</v>
      </c>
      <c r="C408" t="s">
        <v>102</v>
      </c>
      <c r="D408" t="s">
        <v>102</v>
      </c>
      <c r="E408" t="s">
        <v>71</v>
      </c>
      <c r="F408" s="2">
        <v>17</v>
      </c>
      <c r="G408">
        <v>1</v>
      </c>
      <c r="H408" s="1">
        <v>14.07</v>
      </c>
      <c r="I408" s="1">
        <v>14.07</v>
      </c>
      <c r="J408">
        <v>2</v>
      </c>
      <c r="K408">
        <v>0</v>
      </c>
      <c r="L408" s="1">
        <v>8.5287846481876315</v>
      </c>
      <c r="M408" s="1">
        <v>0</v>
      </c>
      <c r="N408">
        <v>0</v>
      </c>
      <c r="O408" s="1">
        <v>0</v>
      </c>
      <c r="P408">
        <v>0</v>
      </c>
      <c r="Q408">
        <v>0</v>
      </c>
      <c r="R408">
        <v>0</v>
      </c>
      <c r="S408" s="1" t="e">
        <v>#DIV/0!</v>
      </c>
      <c r="T408" s="1" t="e">
        <v>#DIV/0!</v>
      </c>
      <c r="U408" s="1" t="e">
        <v>#DIV/0!</v>
      </c>
      <c r="V408">
        <v>0</v>
      </c>
      <c r="W408" s="1">
        <v>0</v>
      </c>
      <c r="X408">
        <v>0</v>
      </c>
      <c r="Y408" s="1">
        <v>0</v>
      </c>
      <c r="Z408">
        <v>0</v>
      </c>
      <c r="AA408">
        <v>0</v>
      </c>
      <c r="AB408">
        <v>0</v>
      </c>
      <c r="AC408" s="1">
        <v>0</v>
      </c>
      <c r="AD408" s="1">
        <v>0</v>
      </c>
      <c r="AE408" s="1" t="e">
        <v>#DIV/0!</v>
      </c>
      <c r="AF408" s="1" t="e">
        <v>#DIV/0!</v>
      </c>
      <c r="AG408">
        <v>13.34</v>
      </c>
      <c r="AH408">
        <v>12.17</v>
      </c>
      <c r="AI408">
        <v>47.18</v>
      </c>
      <c r="AJ408">
        <v>48.84</v>
      </c>
      <c r="AK408" t="e">
        <f>VLOOKUP(A408,'NHL Affiliations (from scraper)'!B:C,2,FALSE)</f>
        <v>#N/A</v>
      </c>
      <c r="AL408">
        <f>IF(ISNUMBER(MATCH(A408,'Age Fix'!A:A,0))=FALSE,F408,VLOOKUP(A408,'Age Fix'!A:C,3,FALSE))</f>
        <v>17</v>
      </c>
    </row>
    <row r="409" spans="1:38" x14ac:dyDescent="0.2">
      <c r="A409" t="s">
        <v>360</v>
      </c>
      <c r="B409" t="s">
        <v>1748</v>
      </c>
      <c r="C409" t="s">
        <v>102</v>
      </c>
      <c r="D409" t="s">
        <v>102</v>
      </c>
      <c r="E409" t="s">
        <v>1746</v>
      </c>
      <c r="F409" s="2">
        <v>18</v>
      </c>
      <c r="G409">
        <v>67</v>
      </c>
      <c r="H409" s="1">
        <v>15</v>
      </c>
      <c r="I409" s="1">
        <v>1005.22</v>
      </c>
      <c r="J409">
        <v>51</v>
      </c>
      <c r="K409">
        <v>60</v>
      </c>
      <c r="L409" s="1">
        <v>3.0441097471200331</v>
      </c>
      <c r="M409" s="1">
        <v>3.5813055848470978</v>
      </c>
      <c r="N409">
        <v>58</v>
      </c>
      <c r="O409" s="1">
        <v>3.4619287320188614</v>
      </c>
      <c r="P409">
        <v>1</v>
      </c>
      <c r="Q409">
        <v>3</v>
      </c>
      <c r="R409">
        <v>54</v>
      </c>
      <c r="S409" s="1">
        <v>1.7241379310344827</v>
      </c>
      <c r="T409" s="1">
        <v>5.1724137931034484</v>
      </c>
      <c r="U409" s="1">
        <v>93.103448275862064</v>
      </c>
      <c r="V409">
        <v>10</v>
      </c>
      <c r="W409" s="1">
        <v>0.59688426414118301</v>
      </c>
      <c r="X409">
        <v>5</v>
      </c>
      <c r="Y409" s="1">
        <v>0.2984421320705915</v>
      </c>
      <c r="Z409">
        <v>0</v>
      </c>
      <c r="AA409">
        <v>0</v>
      </c>
      <c r="AB409">
        <v>5</v>
      </c>
      <c r="AC409" s="1">
        <v>4.1735690045704672</v>
      </c>
      <c r="AD409" s="1">
        <v>0.24911376641354929</v>
      </c>
      <c r="AE409" s="1">
        <v>8.6206896551724146</v>
      </c>
      <c r="AF409" s="1">
        <v>7.1958086285697718</v>
      </c>
      <c r="AG409">
        <v>13.53</v>
      </c>
      <c r="AH409">
        <v>13.96</v>
      </c>
      <c r="AI409">
        <v>45.01</v>
      </c>
      <c r="AJ409">
        <v>51.95</v>
      </c>
      <c r="AK409">
        <f>VLOOKUP(A409,'NHL Affiliations (from scraper)'!B:C,2,FALSE)</f>
        <v>2018</v>
      </c>
      <c r="AL409">
        <f>IF(ISNUMBER(MATCH(A409,'Age Fix'!A:A,0))=FALSE,F409,VLOOKUP(A409,'Age Fix'!A:C,3,FALSE))</f>
        <v>17</v>
      </c>
    </row>
    <row r="410" spans="1:38" x14ac:dyDescent="0.2">
      <c r="A410" t="s">
        <v>497</v>
      </c>
      <c r="B410" t="s">
        <v>1748</v>
      </c>
      <c r="C410" t="s">
        <v>102</v>
      </c>
      <c r="D410" t="s">
        <v>102</v>
      </c>
      <c r="E410" t="s">
        <v>42</v>
      </c>
      <c r="F410" s="2">
        <v>17</v>
      </c>
      <c r="G410">
        <v>24</v>
      </c>
      <c r="H410" s="1">
        <v>9.1199999999999992</v>
      </c>
      <c r="I410" s="1">
        <v>218.8</v>
      </c>
      <c r="J410">
        <v>9</v>
      </c>
      <c r="K410">
        <v>5</v>
      </c>
      <c r="L410" s="1">
        <v>2.4680073126142594</v>
      </c>
      <c r="M410" s="1">
        <v>1.3711151736745886</v>
      </c>
      <c r="N410">
        <v>16</v>
      </c>
      <c r="O410" s="1">
        <v>4.3875685557586834</v>
      </c>
      <c r="P410">
        <v>0</v>
      </c>
      <c r="Q410">
        <v>0</v>
      </c>
      <c r="R410">
        <v>16</v>
      </c>
      <c r="S410" s="1">
        <v>0</v>
      </c>
      <c r="T410" s="1">
        <v>0</v>
      </c>
      <c r="U410" s="1">
        <v>100</v>
      </c>
      <c r="V410">
        <v>0</v>
      </c>
      <c r="W410" s="1">
        <v>0</v>
      </c>
      <c r="X410">
        <v>0</v>
      </c>
      <c r="Y410" s="1">
        <v>0</v>
      </c>
      <c r="Z410">
        <v>0</v>
      </c>
      <c r="AA410">
        <v>0</v>
      </c>
      <c r="AB410">
        <v>0</v>
      </c>
      <c r="AC410" s="1">
        <v>1.0277755543104139</v>
      </c>
      <c r="AD410" s="1">
        <v>0.28183973152936392</v>
      </c>
      <c r="AE410" s="1">
        <v>0</v>
      </c>
      <c r="AF410" s="1">
        <v>6.423597214440087</v>
      </c>
      <c r="AG410">
        <v>13.64</v>
      </c>
      <c r="AH410">
        <v>12.93</v>
      </c>
      <c r="AI410">
        <v>64</v>
      </c>
      <c r="AJ410">
        <v>46.3</v>
      </c>
      <c r="AK410" t="e">
        <f>VLOOKUP(A410,'NHL Affiliations (from scraper)'!B:C,2,FALSE)</f>
        <v>#N/A</v>
      </c>
      <c r="AL410">
        <f>IF(ISNUMBER(MATCH(A410,'Age Fix'!A:A,0))=FALSE,F410,VLOOKUP(A410,'Age Fix'!A:C,3,FALSE))</f>
        <v>17</v>
      </c>
    </row>
    <row r="411" spans="1:38" x14ac:dyDescent="0.2">
      <c r="A411" t="s">
        <v>191</v>
      </c>
      <c r="B411" t="s">
        <v>1748</v>
      </c>
      <c r="C411" t="s">
        <v>46</v>
      </c>
      <c r="D411" t="s">
        <v>1745</v>
      </c>
      <c r="E411" t="s">
        <v>85</v>
      </c>
      <c r="F411" s="2">
        <v>16</v>
      </c>
      <c r="G411">
        <v>61</v>
      </c>
      <c r="H411" s="1">
        <v>12.01</v>
      </c>
      <c r="I411" s="1">
        <v>732.74</v>
      </c>
      <c r="J411">
        <v>32</v>
      </c>
      <c r="K411">
        <v>41</v>
      </c>
      <c r="L411" s="1">
        <v>2.6203018806124954</v>
      </c>
      <c r="M411" s="1">
        <v>3.3572617845347601</v>
      </c>
      <c r="N411">
        <v>63</v>
      </c>
      <c r="O411" s="1">
        <v>5.1587193274558514</v>
      </c>
      <c r="P411">
        <v>15</v>
      </c>
      <c r="Q411">
        <v>11</v>
      </c>
      <c r="R411">
        <v>37</v>
      </c>
      <c r="S411" s="1">
        <v>23.809523809523807</v>
      </c>
      <c r="T411" s="1">
        <v>17.460317460317459</v>
      </c>
      <c r="U411" s="1">
        <v>58.730158730158735</v>
      </c>
      <c r="V411">
        <v>17</v>
      </c>
      <c r="W411" s="1">
        <v>1.3920353740753881</v>
      </c>
      <c r="X411">
        <v>5</v>
      </c>
      <c r="Y411" s="1">
        <v>0.40942216884570243</v>
      </c>
      <c r="Z411">
        <v>3</v>
      </c>
      <c r="AA411">
        <v>0</v>
      </c>
      <c r="AB411">
        <v>2</v>
      </c>
      <c r="AC411" s="1">
        <v>7.3951295046857037</v>
      </c>
      <c r="AD411" s="1">
        <v>0.60554599214065319</v>
      </c>
      <c r="AE411" s="1">
        <v>7.9365079365079358</v>
      </c>
      <c r="AF411" s="1">
        <v>11.738300801088418</v>
      </c>
      <c r="AG411">
        <v>12.7</v>
      </c>
      <c r="AH411">
        <v>13.75</v>
      </c>
      <c r="AI411">
        <v>49</v>
      </c>
      <c r="AJ411">
        <v>48.13</v>
      </c>
      <c r="AK411" t="e">
        <f>VLOOKUP(A411,'NHL Affiliations (from scraper)'!B:C,2,FALSE)</f>
        <v>#N/A</v>
      </c>
      <c r="AL411">
        <f>IF(ISNUMBER(MATCH(A411,'Age Fix'!A:A,0))=FALSE,F411,VLOOKUP(A411,'Age Fix'!A:C,3,FALSE))</f>
        <v>16</v>
      </c>
    </row>
    <row r="412" spans="1:38" x14ac:dyDescent="0.2">
      <c r="A412" t="s">
        <v>552</v>
      </c>
      <c r="B412" t="s">
        <v>1748</v>
      </c>
      <c r="C412" t="s">
        <v>102</v>
      </c>
      <c r="D412" t="s">
        <v>102</v>
      </c>
      <c r="E412" t="s">
        <v>391</v>
      </c>
      <c r="F412" s="2">
        <v>18</v>
      </c>
      <c r="G412">
        <v>2</v>
      </c>
      <c r="H412" s="1">
        <v>0</v>
      </c>
      <c r="I412" s="1">
        <v>0</v>
      </c>
      <c r="J412">
        <v>0</v>
      </c>
      <c r="K412">
        <v>0</v>
      </c>
      <c r="L412" s="1" t="e">
        <v>#DIV/0!</v>
      </c>
      <c r="M412" s="1" t="e">
        <v>#DIV/0!</v>
      </c>
      <c r="N412">
        <v>0</v>
      </c>
      <c r="O412" s="1" t="e">
        <v>#DIV/0!</v>
      </c>
      <c r="P412">
        <v>0</v>
      </c>
      <c r="Q412">
        <v>0</v>
      </c>
      <c r="R412">
        <v>0</v>
      </c>
      <c r="S412" s="1" t="e">
        <v>#DIV/0!</v>
      </c>
      <c r="T412" s="1" t="e">
        <v>#DIV/0!</v>
      </c>
      <c r="U412" s="1" t="e">
        <v>#DIV/0!</v>
      </c>
      <c r="V412">
        <v>0</v>
      </c>
      <c r="W412" s="1" t="e">
        <v>#DIV/0!</v>
      </c>
      <c r="X412">
        <v>0</v>
      </c>
      <c r="Y412" s="1" t="e">
        <v>#DIV/0!</v>
      </c>
      <c r="Z412">
        <v>0</v>
      </c>
      <c r="AA412">
        <v>0</v>
      </c>
      <c r="AB412">
        <v>0</v>
      </c>
      <c r="AC412" s="1">
        <v>0</v>
      </c>
      <c r="AD412" s="1" t="e">
        <v>#DIV/0!</v>
      </c>
      <c r="AE412" s="1" t="e">
        <v>#DIV/0!</v>
      </c>
      <c r="AF412" s="1" t="e">
        <v>#DIV/0!</v>
      </c>
      <c r="AG412">
        <v>0</v>
      </c>
      <c r="AH412">
        <v>0</v>
      </c>
      <c r="AI412">
        <v>0</v>
      </c>
      <c r="AJ412">
        <v>0</v>
      </c>
      <c r="AK412" t="e">
        <f>VLOOKUP(A412,'NHL Affiliations (from scraper)'!B:C,2,FALSE)</f>
        <v>#N/A</v>
      </c>
      <c r="AL412">
        <f>IF(ISNUMBER(MATCH(A412,'Age Fix'!A:A,0))=FALSE,F412,VLOOKUP(A412,'Age Fix'!A:C,3,FALSE))</f>
        <v>18</v>
      </c>
    </row>
    <row r="413" spans="1:38" x14ac:dyDescent="0.2">
      <c r="A413" t="s">
        <v>373</v>
      </c>
      <c r="B413" t="s">
        <v>1748</v>
      </c>
      <c r="C413" t="s">
        <v>49</v>
      </c>
      <c r="D413" t="s">
        <v>1745</v>
      </c>
      <c r="E413" t="s">
        <v>107</v>
      </c>
      <c r="F413" s="2">
        <v>18</v>
      </c>
      <c r="G413">
        <v>60</v>
      </c>
      <c r="H413" s="1">
        <v>9.2100000000000009</v>
      </c>
      <c r="I413" s="1">
        <v>552.9</v>
      </c>
      <c r="J413">
        <v>15</v>
      </c>
      <c r="K413">
        <v>28</v>
      </c>
      <c r="L413" s="1">
        <v>1.6277807921866523</v>
      </c>
      <c r="M413" s="1">
        <v>3.0385241454150842</v>
      </c>
      <c r="N413">
        <v>51</v>
      </c>
      <c r="O413" s="1">
        <v>5.5344546934346184</v>
      </c>
      <c r="P413">
        <v>7</v>
      </c>
      <c r="Q413">
        <v>4</v>
      </c>
      <c r="R413">
        <v>40</v>
      </c>
      <c r="S413" s="1">
        <v>13.725490196078432</v>
      </c>
      <c r="T413" s="1">
        <v>7.8431372549019605</v>
      </c>
      <c r="U413" s="1">
        <v>78.431372549019613</v>
      </c>
      <c r="V413">
        <v>8</v>
      </c>
      <c r="W413" s="1">
        <v>0.86814975583288123</v>
      </c>
      <c r="X413">
        <v>5</v>
      </c>
      <c r="Y413" s="1">
        <v>0.5425935973955508</v>
      </c>
      <c r="Z413">
        <v>1</v>
      </c>
      <c r="AA413">
        <v>1</v>
      </c>
      <c r="AB413">
        <v>3</v>
      </c>
      <c r="AC413" s="1">
        <v>4.7262248990610605</v>
      </c>
      <c r="AD413" s="1">
        <v>0.5128838740163929</v>
      </c>
      <c r="AE413" s="1">
        <v>9.8039215686274517</v>
      </c>
      <c r="AF413" s="1">
        <v>9.2671076452177648</v>
      </c>
      <c r="AG413">
        <v>12.88</v>
      </c>
      <c r="AH413">
        <v>13.51</v>
      </c>
      <c r="AI413">
        <v>45.18</v>
      </c>
      <c r="AJ413">
        <v>50.9</v>
      </c>
      <c r="AK413">
        <f>VLOOKUP(A413,'NHL Affiliations (from scraper)'!B:C,2,FALSE)</f>
        <v>2018</v>
      </c>
      <c r="AL413">
        <f>IF(ISNUMBER(MATCH(A413,'Age Fix'!A:A,0))=FALSE,F413,VLOOKUP(A413,'Age Fix'!A:C,3,FALSE))</f>
        <v>17</v>
      </c>
    </row>
    <row r="414" spans="1:38" x14ac:dyDescent="0.2">
      <c r="A414" t="s">
        <v>325</v>
      </c>
      <c r="B414" t="s">
        <v>1748</v>
      </c>
      <c r="C414" t="s">
        <v>102</v>
      </c>
      <c r="D414" t="s">
        <v>102</v>
      </c>
      <c r="E414" t="s">
        <v>42</v>
      </c>
      <c r="F414" s="2">
        <v>18</v>
      </c>
      <c r="G414">
        <v>51</v>
      </c>
      <c r="H414" s="1">
        <v>18.559999999999999</v>
      </c>
      <c r="I414" s="1">
        <v>946.51</v>
      </c>
      <c r="J414">
        <v>73</v>
      </c>
      <c r="K414">
        <v>44</v>
      </c>
      <c r="L414" s="1">
        <v>4.6275263864090181</v>
      </c>
      <c r="M414" s="1">
        <v>2.7891939863287232</v>
      </c>
      <c r="N414">
        <v>64</v>
      </c>
      <c r="O414" s="1">
        <v>4.0570094346599612</v>
      </c>
      <c r="P414">
        <v>6</v>
      </c>
      <c r="Q414">
        <v>4</v>
      </c>
      <c r="R414">
        <v>54</v>
      </c>
      <c r="S414" s="1">
        <v>9.375</v>
      </c>
      <c r="T414" s="1">
        <v>6.25</v>
      </c>
      <c r="U414" s="1">
        <v>84.375</v>
      </c>
      <c r="V414">
        <v>15</v>
      </c>
      <c r="W414" s="1">
        <v>0.95086158624842843</v>
      </c>
      <c r="X414">
        <v>8</v>
      </c>
      <c r="Y414" s="1">
        <v>0.50712617933249515</v>
      </c>
      <c r="Z414">
        <v>3</v>
      </c>
      <c r="AA414">
        <v>2</v>
      </c>
      <c r="AB414">
        <v>3</v>
      </c>
      <c r="AC414" s="1">
        <v>5.4107607440965673</v>
      </c>
      <c r="AD414" s="1">
        <v>0.34299230292949257</v>
      </c>
      <c r="AE414" s="1">
        <v>12.5</v>
      </c>
      <c r="AF414" s="1">
        <v>8.4543136626508861</v>
      </c>
      <c r="AG414">
        <v>14.19</v>
      </c>
      <c r="AH414">
        <v>14.17</v>
      </c>
      <c r="AI414">
        <v>63.71</v>
      </c>
      <c r="AJ414">
        <v>48.66</v>
      </c>
      <c r="AK414">
        <f>VLOOKUP(A414,'NHL Affiliations (from scraper)'!B:C,2,FALSE)</f>
        <v>2018</v>
      </c>
      <c r="AL414">
        <f>IF(ISNUMBER(MATCH(A414,'Age Fix'!A:A,0))=FALSE,F414,VLOOKUP(A414,'Age Fix'!A:C,3,FALSE))</f>
        <v>18</v>
      </c>
    </row>
    <row r="415" spans="1:38" x14ac:dyDescent="0.2">
      <c r="A415" t="s">
        <v>296</v>
      </c>
      <c r="B415" t="s">
        <v>1748</v>
      </c>
      <c r="C415" t="s">
        <v>102</v>
      </c>
      <c r="D415" t="s">
        <v>102</v>
      </c>
      <c r="E415" t="s">
        <v>1746</v>
      </c>
      <c r="F415" s="2">
        <v>19</v>
      </c>
      <c r="G415">
        <v>55</v>
      </c>
      <c r="H415" s="1">
        <v>15.46</v>
      </c>
      <c r="I415" s="1">
        <v>850.4</v>
      </c>
      <c r="J415">
        <v>51</v>
      </c>
      <c r="K415">
        <v>46</v>
      </c>
      <c r="L415" s="1">
        <v>3.5983066792097835</v>
      </c>
      <c r="M415" s="1">
        <v>3.2455315145813737</v>
      </c>
      <c r="N415">
        <v>71</v>
      </c>
      <c r="O415" s="1">
        <v>5.0094073377234247</v>
      </c>
      <c r="P415">
        <v>1</v>
      </c>
      <c r="Q415">
        <v>2</v>
      </c>
      <c r="R415">
        <v>68</v>
      </c>
      <c r="S415" s="1">
        <v>1.4084507042253522</v>
      </c>
      <c r="T415" s="1">
        <v>2.8169014084507045</v>
      </c>
      <c r="U415" s="1">
        <v>95.774647887323937</v>
      </c>
      <c r="V415">
        <v>9</v>
      </c>
      <c r="W415" s="1">
        <v>0.63499529633113827</v>
      </c>
      <c r="X415">
        <v>5</v>
      </c>
      <c r="Y415" s="1">
        <v>0.35277516462841013</v>
      </c>
      <c r="Z415">
        <v>0</v>
      </c>
      <c r="AA415">
        <v>0</v>
      </c>
      <c r="AB415">
        <v>5</v>
      </c>
      <c r="AC415" s="1">
        <v>4.9095196999965074</v>
      </c>
      <c r="AD415" s="1">
        <v>0.34639132408253814</v>
      </c>
      <c r="AE415" s="1">
        <v>7.042253521126761</v>
      </c>
      <c r="AF415" s="1">
        <v>6.9148164788683211</v>
      </c>
      <c r="AG415">
        <v>14.69</v>
      </c>
      <c r="AH415">
        <v>14.15</v>
      </c>
      <c r="AI415">
        <v>47.88</v>
      </c>
      <c r="AJ415">
        <v>51.2</v>
      </c>
      <c r="AK415" t="e">
        <f>VLOOKUP(A415,'NHL Affiliations (from scraper)'!B:C,2,FALSE)</f>
        <v>#N/A</v>
      </c>
      <c r="AL415">
        <f>IF(ISNUMBER(MATCH(A415,'Age Fix'!A:A,0))=FALSE,F415,VLOOKUP(A415,'Age Fix'!A:C,3,FALSE))</f>
        <v>19</v>
      </c>
    </row>
    <row r="416" spans="1:38" x14ac:dyDescent="0.2">
      <c r="A416" t="s">
        <v>486</v>
      </c>
      <c r="B416" t="s">
        <v>1748</v>
      </c>
      <c r="C416" t="s">
        <v>102</v>
      </c>
      <c r="D416" t="s">
        <v>102</v>
      </c>
      <c r="E416" t="s">
        <v>1746</v>
      </c>
      <c r="F416" s="2">
        <v>18</v>
      </c>
      <c r="G416">
        <v>66</v>
      </c>
      <c r="H416" s="1">
        <v>12.87</v>
      </c>
      <c r="I416" s="1">
        <v>849.31</v>
      </c>
      <c r="J416">
        <v>31</v>
      </c>
      <c r="K416">
        <v>45</v>
      </c>
      <c r="L416" s="1">
        <v>2.1900130694328337</v>
      </c>
      <c r="M416" s="1">
        <v>3.1790512298218556</v>
      </c>
      <c r="N416">
        <v>77</v>
      </c>
      <c r="O416" s="1">
        <v>5.4397098821396188</v>
      </c>
      <c r="P416">
        <v>1</v>
      </c>
      <c r="Q416">
        <v>1</v>
      </c>
      <c r="R416">
        <v>75</v>
      </c>
      <c r="S416" s="1">
        <v>1.2987012987012987</v>
      </c>
      <c r="T416" s="1">
        <v>1.2987012987012987</v>
      </c>
      <c r="U416" s="1">
        <v>97.402597402597408</v>
      </c>
      <c r="V416">
        <v>4</v>
      </c>
      <c r="W416" s="1">
        <v>0.28258233153972051</v>
      </c>
      <c r="X416">
        <v>1</v>
      </c>
      <c r="Y416" s="1">
        <v>7.0645582884930128E-2</v>
      </c>
      <c r="Z416">
        <v>0</v>
      </c>
      <c r="AA416">
        <v>0</v>
      </c>
      <c r="AB416">
        <v>1</v>
      </c>
      <c r="AC416" s="1">
        <v>5.1958185904117427</v>
      </c>
      <c r="AD416" s="1">
        <v>0.36706163288399357</v>
      </c>
      <c r="AE416" s="1">
        <v>1.2987012987012987</v>
      </c>
      <c r="AF416" s="1">
        <v>6.7478163511840812</v>
      </c>
      <c r="AG416">
        <v>13.67</v>
      </c>
      <c r="AH416">
        <v>14.11</v>
      </c>
      <c r="AI416">
        <v>50.58</v>
      </c>
      <c r="AJ416">
        <v>52.17</v>
      </c>
      <c r="AK416" t="str">
        <f>VLOOKUP(A416,'NHL Affiliations (from scraper)'!B:C,2,FALSE)</f>
        <v>Detroit Red Wings</v>
      </c>
      <c r="AL416">
        <f>IF(ISNUMBER(MATCH(A416,'Age Fix'!A:A,0))=FALSE,F416,VLOOKUP(A416,'Age Fix'!A:C,3,FALSE))</f>
        <v>18</v>
      </c>
    </row>
    <row r="417" spans="1:38" x14ac:dyDescent="0.2">
      <c r="A417" t="s">
        <v>167</v>
      </c>
      <c r="B417" t="s">
        <v>1748</v>
      </c>
      <c r="C417" t="s">
        <v>49</v>
      </c>
      <c r="D417" t="s">
        <v>1745</v>
      </c>
      <c r="E417" t="s">
        <v>80</v>
      </c>
      <c r="F417" s="2">
        <v>19</v>
      </c>
      <c r="G417">
        <v>61</v>
      </c>
      <c r="H417" s="1">
        <v>13.34</v>
      </c>
      <c r="I417" s="1">
        <v>813.57</v>
      </c>
      <c r="J417">
        <v>43</v>
      </c>
      <c r="K417">
        <v>41</v>
      </c>
      <c r="L417" s="1">
        <v>3.1712083778900402</v>
      </c>
      <c r="M417" s="1">
        <v>3.0237103138021313</v>
      </c>
      <c r="N417">
        <v>134</v>
      </c>
      <c r="O417" s="1">
        <v>9.8823702938898919</v>
      </c>
      <c r="P417">
        <v>24</v>
      </c>
      <c r="Q417">
        <v>25</v>
      </c>
      <c r="R417">
        <v>85</v>
      </c>
      <c r="S417" s="1">
        <v>17.910447761194028</v>
      </c>
      <c r="T417" s="1">
        <v>18.656716417910449</v>
      </c>
      <c r="U417" s="1">
        <v>63.432835820895527</v>
      </c>
      <c r="V417">
        <v>26</v>
      </c>
      <c r="W417" s="1">
        <v>1.9174748331428151</v>
      </c>
      <c r="X417">
        <v>19</v>
      </c>
      <c r="Y417" s="1">
        <v>1.401231608835134</v>
      </c>
      <c r="Z417">
        <v>8</v>
      </c>
      <c r="AA417">
        <v>7</v>
      </c>
      <c r="AB417">
        <v>4</v>
      </c>
      <c r="AC417" s="1">
        <v>14.698306856829898</v>
      </c>
      <c r="AD417" s="1">
        <v>1.0839859033762231</v>
      </c>
      <c r="AE417" s="1">
        <v>14.17910447761194</v>
      </c>
      <c r="AF417" s="1">
        <v>10.968885714052162</v>
      </c>
      <c r="AG417">
        <v>13.96</v>
      </c>
      <c r="AH417">
        <v>14.39</v>
      </c>
      <c r="AI417">
        <v>52.4</v>
      </c>
      <c r="AJ417">
        <v>50.08</v>
      </c>
      <c r="AK417">
        <f>VLOOKUP(A417,'NHL Affiliations (from scraper)'!B:C,2,FALSE)</f>
        <v>2018</v>
      </c>
      <c r="AL417">
        <f>IF(ISNUMBER(MATCH(A417,'Age Fix'!A:A,0))=FALSE,F417,VLOOKUP(A417,'Age Fix'!A:C,3,FALSE))</f>
        <v>19</v>
      </c>
    </row>
    <row r="418" spans="1:38" x14ac:dyDescent="0.2">
      <c r="A418" t="s">
        <v>375</v>
      </c>
      <c r="B418" t="s">
        <v>1748</v>
      </c>
      <c r="C418" t="s">
        <v>41</v>
      </c>
      <c r="D418" t="s">
        <v>1745</v>
      </c>
      <c r="E418" t="s">
        <v>71</v>
      </c>
      <c r="F418" s="2">
        <v>18</v>
      </c>
      <c r="G418">
        <v>38</v>
      </c>
      <c r="H418" s="1">
        <v>10.28</v>
      </c>
      <c r="I418" s="1">
        <v>390.79</v>
      </c>
      <c r="J418">
        <v>15</v>
      </c>
      <c r="K418">
        <v>15</v>
      </c>
      <c r="L418" s="1">
        <v>2.3030272013101665</v>
      </c>
      <c r="M418" s="1">
        <v>2.3030272013101665</v>
      </c>
      <c r="N418">
        <v>38</v>
      </c>
      <c r="O418" s="1">
        <v>5.8343355766524212</v>
      </c>
      <c r="P418">
        <v>9</v>
      </c>
      <c r="Q418">
        <v>5</v>
      </c>
      <c r="R418">
        <v>24</v>
      </c>
      <c r="S418" s="1">
        <v>23.684210526315788</v>
      </c>
      <c r="T418" s="1">
        <v>13.157894736842104</v>
      </c>
      <c r="U418" s="1">
        <v>63.157894736842103</v>
      </c>
      <c r="V418">
        <v>5</v>
      </c>
      <c r="W418" s="1">
        <v>0.76767573377005549</v>
      </c>
      <c r="X418">
        <v>1</v>
      </c>
      <c r="Y418" s="1">
        <v>0.15353514675401109</v>
      </c>
      <c r="Z418">
        <v>1</v>
      </c>
      <c r="AA418">
        <v>0</v>
      </c>
      <c r="AB418">
        <v>0</v>
      </c>
      <c r="AC418" s="1">
        <v>4.2913377893184297</v>
      </c>
      <c r="AD418" s="1">
        <v>0.65887117725403865</v>
      </c>
      <c r="AE418" s="1">
        <v>2.6315789473684208</v>
      </c>
      <c r="AF418" s="1">
        <v>11.292994182416919</v>
      </c>
      <c r="AG418">
        <v>13.59</v>
      </c>
      <c r="AH418">
        <v>13.99</v>
      </c>
      <c r="AI418">
        <v>46.92</v>
      </c>
      <c r="AJ418">
        <v>49.8</v>
      </c>
      <c r="AK418" t="e">
        <f>VLOOKUP(A418,'NHL Affiliations (from scraper)'!B:C,2,FALSE)</f>
        <v>#N/A</v>
      </c>
      <c r="AL418">
        <f>IF(ISNUMBER(MATCH(A418,'Age Fix'!A:A,0))=FALSE,F418,VLOOKUP(A418,'Age Fix'!A:C,3,FALSE))</f>
        <v>18</v>
      </c>
    </row>
    <row r="419" spans="1:38" x14ac:dyDescent="0.2">
      <c r="A419" t="s">
        <v>446</v>
      </c>
      <c r="B419" t="s">
        <v>1748</v>
      </c>
      <c r="C419" t="s">
        <v>49</v>
      </c>
      <c r="D419" t="s">
        <v>1745</v>
      </c>
      <c r="E419" t="s">
        <v>54</v>
      </c>
      <c r="F419" s="2">
        <v>17</v>
      </c>
      <c r="G419">
        <v>54</v>
      </c>
      <c r="H419" s="1">
        <v>10.57</v>
      </c>
      <c r="I419" s="1">
        <v>570.63</v>
      </c>
      <c r="J419">
        <v>20</v>
      </c>
      <c r="K419">
        <v>25</v>
      </c>
      <c r="L419" s="1">
        <v>2.1029388570527314</v>
      </c>
      <c r="M419" s="1">
        <v>2.6286735713159142</v>
      </c>
      <c r="N419">
        <v>45</v>
      </c>
      <c r="O419" s="1">
        <v>4.7316124283686447</v>
      </c>
      <c r="P419">
        <v>8</v>
      </c>
      <c r="Q419">
        <v>6</v>
      </c>
      <c r="R419">
        <v>31</v>
      </c>
      <c r="S419" s="1">
        <v>17.777777777777779</v>
      </c>
      <c r="T419" s="1">
        <v>13.333333333333334</v>
      </c>
      <c r="U419" s="1">
        <v>68.888888888888886</v>
      </c>
      <c r="V419">
        <v>9</v>
      </c>
      <c r="W419" s="1">
        <v>0.94632248567372901</v>
      </c>
      <c r="X419">
        <v>5</v>
      </c>
      <c r="Y419" s="1">
        <v>0.52573471426318286</v>
      </c>
      <c r="Z419">
        <v>1</v>
      </c>
      <c r="AA419">
        <v>2</v>
      </c>
      <c r="AB419">
        <v>2</v>
      </c>
      <c r="AC419" s="1">
        <v>4.6895747439387012</v>
      </c>
      <c r="AD419" s="1">
        <v>0.49309444760409038</v>
      </c>
      <c r="AE419" s="1">
        <v>11.111111111111111</v>
      </c>
      <c r="AF419" s="1">
        <v>10.421277208752668</v>
      </c>
      <c r="AG419">
        <v>13.02</v>
      </c>
      <c r="AH419">
        <v>13.74</v>
      </c>
      <c r="AI419">
        <v>49.49</v>
      </c>
      <c r="AJ419">
        <v>50.01</v>
      </c>
      <c r="AK419" t="e">
        <f>VLOOKUP(A419,'NHL Affiliations (from scraper)'!B:C,2,FALSE)</f>
        <v>#N/A</v>
      </c>
      <c r="AL419">
        <f>IF(ISNUMBER(MATCH(A419,'Age Fix'!A:A,0))=FALSE,F419,VLOOKUP(A419,'Age Fix'!A:C,3,FALSE))</f>
        <v>17</v>
      </c>
    </row>
    <row r="420" spans="1:38" x14ac:dyDescent="0.2">
      <c r="A420" t="s">
        <v>265</v>
      </c>
      <c r="B420" t="s">
        <v>1748</v>
      </c>
      <c r="C420" t="s">
        <v>41</v>
      </c>
      <c r="D420" t="s">
        <v>1745</v>
      </c>
      <c r="E420" t="s">
        <v>50</v>
      </c>
      <c r="F420" s="2">
        <v>19</v>
      </c>
      <c r="G420">
        <v>66</v>
      </c>
      <c r="H420" s="1">
        <v>12.88</v>
      </c>
      <c r="I420" s="1">
        <v>850.05</v>
      </c>
      <c r="J420">
        <v>42</v>
      </c>
      <c r="K420">
        <v>43</v>
      </c>
      <c r="L420" s="1">
        <v>2.964531498147168</v>
      </c>
      <c r="M420" s="1">
        <v>3.0351155814363864</v>
      </c>
      <c r="N420">
        <v>87</v>
      </c>
      <c r="O420" s="1">
        <v>6.1408152461619903</v>
      </c>
      <c r="P420">
        <v>10</v>
      </c>
      <c r="Q420">
        <v>16</v>
      </c>
      <c r="R420">
        <v>61</v>
      </c>
      <c r="S420" s="1">
        <v>11.494252873563218</v>
      </c>
      <c r="T420" s="1">
        <v>18.390804597701148</v>
      </c>
      <c r="U420" s="1">
        <v>70.114942528735639</v>
      </c>
      <c r="V420">
        <v>13</v>
      </c>
      <c r="W420" s="1">
        <v>0.91759308275983775</v>
      </c>
      <c r="X420">
        <v>6</v>
      </c>
      <c r="Y420" s="1">
        <v>0.42350449973530974</v>
      </c>
      <c r="Z420">
        <v>0</v>
      </c>
      <c r="AA420">
        <v>3</v>
      </c>
      <c r="AB420">
        <v>3</v>
      </c>
      <c r="AC420" s="1">
        <v>8.6797185841986551</v>
      </c>
      <c r="AD420" s="1">
        <v>0.61264997947405364</v>
      </c>
      <c r="AE420" s="1">
        <v>6.8965517241379306</v>
      </c>
      <c r="AF420" s="1">
        <v>9.9766880278145464</v>
      </c>
      <c r="AG420">
        <v>14.59</v>
      </c>
      <c r="AH420">
        <v>14</v>
      </c>
      <c r="AI420">
        <v>54.7</v>
      </c>
      <c r="AJ420">
        <v>48.74</v>
      </c>
      <c r="AK420">
        <f>VLOOKUP(A420,'NHL Affiliations (from scraper)'!B:C,2,FALSE)</f>
        <v>2018</v>
      </c>
      <c r="AL420">
        <f>IF(ISNUMBER(MATCH(A420,'Age Fix'!A:A,0))=FALSE,F420,VLOOKUP(A420,'Age Fix'!A:C,3,FALSE))</f>
        <v>19</v>
      </c>
    </row>
    <row r="421" spans="1:38" x14ac:dyDescent="0.2">
      <c r="A421" t="s">
        <v>327</v>
      </c>
      <c r="B421" t="s">
        <v>1748</v>
      </c>
      <c r="C421" t="s">
        <v>102</v>
      </c>
      <c r="D421" t="s">
        <v>102</v>
      </c>
      <c r="E421" t="s">
        <v>71</v>
      </c>
      <c r="F421" s="2">
        <v>20</v>
      </c>
      <c r="G421">
        <v>67</v>
      </c>
      <c r="H421" s="1">
        <v>18.36</v>
      </c>
      <c r="I421" s="1">
        <v>1230.1600000000001</v>
      </c>
      <c r="J421">
        <v>64</v>
      </c>
      <c r="K421">
        <v>71</v>
      </c>
      <c r="L421" s="1">
        <v>3.1215451648566042</v>
      </c>
      <c r="M421" s="1">
        <v>3.4629641672627951</v>
      </c>
      <c r="N421">
        <v>92</v>
      </c>
      <c r="O421" s="1">
        <v>4.4872211744813679</v>
      </c>
      <c r="P421">
        <v>2</v>
      </c>
      <c r="Q421">
        <v>0</v>
      </c>
      <c r="R421">
        <v>90</v>
      </c>
      <c r="S421" s="1">
        <v>2.1739130434782608</v>
      </c>
      <c r="T421" s="1">
        <v>0</v>
      </c>
      <c r="U421" s="1">
        <v>97.826086956521735</v>
      </c>
      <c r="V421">
        <v>5</v>
      </c>
      <c r="W421" s="1">
        <v>0.24387071600442217</v>
      </c>
      <c r="X421">
        <v>3</v>
      </c>
      <c r="Y421" s="1">
        <v>0.14632242960265332</v>
      </c>
      <c r="Z421">
        <v>0</v>
      </c>
      <c r="AA421">
        <v>0</v>
      </c>
      <c r="AB421">
        <v>3</v>
      </c>
      <c r="AC421" s="1">
        <v>6.21077302296829</v>
      </c>
      <c r="AD421" s="1">
        <v>0.30292513281044531</v>
      </c>
      <c r="AE421" s="1">
        <v>3.2608695652173911</v>
      </c>
      <c r="AF421" s="1">
        <v>6.7508402423568352</v>
      </c>
      <c r="AG421">
        <v>13.85</v>
      </c>
      <c r="AH421">
        <v>14.01</v>
      </c>
      <c r="AI421">
        <v>49.65</v>
      </c>
      <c r="AJ421">
        <v>51.08</v>
      </c>
      <c r="AK421" t="e">
        <f>VLOOKUP(A421,'NHL Affiliations (from scraper)'!B:C,2,FALSE)</f>
        <v>#N/A</v>
      </c>
      <c r="AL421">
        <f>IF(ISNUMBER(MATCH(A421,'Age Fix'!A:A,0))=FALSE,F421,VLOOKUP(A421,'Age Fix'!A:C,3,FALSE))</f>
        <v>20</v>
      </c>
    </row>
    <row r="422" spans="1:38" x14ac:dyDescent="0.2">
      <c r="A422" t="s">
        <v>461</v>
      </c>
      <c r="B422" t="s">
        <v>1748</v>
      </c>
      <c r="C422" t="s">
        <v>102</v>
      </c>
      <c r="D422" t="s">
        <v>102</v>
      </c>
      <c r="E422" t="s">
        <v>54</v>
      </c>
      <c r="F422" s="2">
        <v>18</v>
      </c>
      <c r="G422">
        <v>61</v>
      </c>
      <c r="H422" s="1">
        <v>11.56</v>
      </c>
      <c r="I422" s="1">
        <v>704.9</v>
      </c>
      <c r="J422">
        <v>28</v>
      </c>
      <c r="K422">
        <v>30</v>
      </c>
      <c r="L422" s="1">
        <v>2.3833167825223436</v>
      </c>
      <c r="M422" s="1">
        <v>2.5535536955596538</v>
      </c>
      <c r="N422">
        <v>45</v>
      </c>
      <c r="O422" s="1">
        <v>3.830330543339481</v>
      </c>
      <c r="P422">
        <v>0</v>
      </c>
      <c r="Q422">
        <v>0</v>
      </c>
      <c r="R422">
        <v>45</v>
      </c>
      <c r="S422" s="1">
        <v>0</v>
      </c>
      <c r="T422" s="1">
        <v>0</v>
      </c>
      <c r="U422" s="1">
        <v>100</v>
      </c>
      <c r="V422">
        <v>1</v>
      </c>
      <c r="W422" s="1">
        <v>8.5118456518655128E-2</v>
      </c>
      <c r="X422">
        <v>0</v>
      </c>
      <c r="Y422" s="1">
        <v>0</v>
      </c>
      <c r="Z422">
        <v>0</v>
      </c>
      <c r="AA422">
        <v>0</v>
      </c>
      <c r="AB422">
        <v>0</v>
      </c>
      <c r="AC422" s="1">
        <v>2.8906187464980393</v>
      </c>
      <c r="AD422" s="1">
        <v>0.24604500608580276</v>
      </c>
      <c r="AE422" s="1">
        <v>0</v>
      </c>
      <c r="AF422" s="1">
        <v>6.423597214440087</v>
      </c>
      <c r="AG422">
        <v>12.93</v>
      </c>
      <c r="AH422">
        <v>13.57</v>
      </c>
      <c r="AI422">
        <v>50.1</v>
      </c>
      <c r="AJ422">
        <v>48.86</v>
      </c>
      <c r="AK422" t="e">
        <f>VLOOKUP(A422,'NHL Affiliations (from scraper)'!B:C,2,FALSE)</f>
        <v>#N/A</v>
      </c>
      <c r="AL422">
        <f>IF(ISNUMBER(MATCH(A422,'Age Fix'!A:A,0))=FALSE,F422,VLOOKUP(A422,'Age Fix'!A:C,3,FALSE))</f>
        <v>18</v>
      </c>
    </row>
    <row r="423" spans="1:38" x14ac:dyDescent="0.2">
      <c r="A423" t="s">
        <v>175</v>
      </c>
      <c r="B423" t="s">
        <v>1748</v>
      </c>
      <c r="C423" t="s">
        <v>41</v>
      </c>
      <c r="D423" t="s">
        <v>1745</v>
      </c>
      <c r="E423" t="s">
        <v>50</v>
      </c>
      <c r="F423" s="2">
        <v>18</v>
      </c>
      <c r="G423">
        <v>64</v>
      </c>
      <c r="H423" s="1">
        <v>13.02</v>
      </c>
      <c r="I423" s="1">
        <v>832.97</v>
      </c>
      <c r="J423">
        <v>41</v>
      </c>
      <c r="K423">
        <v>42</v>
      </c>
      <c r="L423" s="1">
        <v>2.9532876334081659</v>
      </c>
      <c r="M423" s="1">
        <v>3.0253190391010478</v>
      </c>
      <c r="N423">
        <v>131</v>
      </c>
      <c r="O423" s="1">
        <v>9.4361141457675544</v>
      </c>
      <c r="P423">
        <v>21</v>
      </c>
      <c r="Q423">
        <v>18</v>
      </c>
      <c r="R423">
        <v>92</v>
      </c>
      <c r="S423" s="1">
        <v>16.030534351145036</v>
      </c>
      <c r="T423" s="1">
        <v>13.740458015267176</v>
      </c>
      <c r="U423" s="1">
        <v>70.229007633587784</v>
      </c>
      <c r="V423">
        <v>20</v>
      </c>
      <c r="W423" s="1">
        <v>1.440628113857642</v>
      </c>
      <c r="X423">
        <v>12</v>
      </c>
      <c r="Y423" s="1">
        <v>0.86437686831458516</v>
      </c>
      <c r="Z423">
        <v>4</v>
      </c>
      <c r="AA423">
        <v>3</v>
      </c>
      <c r="AB423">
        <v>5</v>
      </c>
      <c r="AC423" s="1">
        <v>13.360184964713387</v>
      </c>
      <c r="AD423" s="1">
        <v>0.96235290332521362</v>
      </c>
      <c r="AE423" s="1">
        <v>9.1603053435114496</v>
      </c>
      <c r="AF423" s="1">
        <v>10.198614476880447</v>
      </c>
      <c r="AG423">
        <v>14.7</v>
      </c>
      <c r="AH423">
        <v>14.66</v>
      </c>
      <c r="AI423">
        <v>52.87</v>
      </c>
      <c r="AJ423">
        <v>49.71</v>
      </c>
      <c r="AK423">
        <f>VLOOKUP(A423,'NHL Affiliations (from scraper)'!B:C,2,FALSE)</f>
        <v>2018</v>
      </c>
      <c r="AL423">
        <f>IF(ISNUMBER(MATCH(A423,'Age Fix'!A:A,0))=FALSE,F423,VLOOKUP(A423,'Age Fix'!A:C,3,FALSE))</f>
        <v>18</v>
      </c>
    </row>
    <row r="424" spans="1:38" x14ac:dyDescent="0.2">
      <c r="A424" t="s">
        <v>356</v>
      </c>
      <c r="B424" t="s">
        <v>1748</v>
      </c>
      <c r="C424" t="s">
        <v>102</v>
      </c>
      <c r="D424" t="s">
        <v>102</v>
      </c>
      <c r="E424" t="s">
        <v>1746</v>
      </c>
      <c r="F424" s="2">
        <v>17</v>
      </c>
      <c r="G424">
        <v>56</v>
      </c>
      <c r="H424" s="1">
        <v>13.93</v>
      </c>
      <c r="I424" s="1">
        <v>779.94</v>
      </c>
      <c r="J424">
        <v>34</v>
      </c>
      <c r="K424">
        <v>45</v>
      </c>
      <c r="L424" s="1">
        <v>2.6155858142934072</v>
      </c>
      <c r="M424" s="1">
        <v>3.4618047542118622</v>
      </c>
      <c r="N424">
        <v>48</v>
      </c>
      <c r="O424" s="1">
        <v>3.6925917378259863</v>
      </c>
      <c r="P424">
        <v>1</v>
      </c>
      <c r="Q424">
        <v>0</v>
      </c>
      <c r="R424">
        <v>47</v>
      </c>
      <c r="S424" s="1">
        <v>2.083333333333333</v>
      </c>
      <c r="T424" s="1">
        <v>0</v>
      </c>
      <c r="U424" s="1">
        <v>97.916666666666657</v>
      </c>
      <c r="V424">
        <v>8</v>
      </c>
      <c r="W424" s="1">
        <v>0.61543195630433112</v>
      </c>
      <c r="X424">
        <v>2</v>
      </c>
      <c r="Y424" s="1">
        <v>0.15385798907608278</v>
      </c>
      <c r="Z424">
        <v>0</v>
      </c>
      <c r="AA424">
        <v>0</v>
      </c>
      <c r="AB424">
        <v>2</v>
      </c>
      <c r="AC424" s="1">
        <v>3.2338584557729466</v>
      </c>
      <c r="AD424" s="1">
        <v>0.24877747948095597</v>
      </c>
      <c r="AE424" s="1">
        <v>4.1666666666666661</v>
      </c>
      <c r="AF424" s="1">
        <v>6.7372051161936382</v>
      </c>
      <c r="AG424">
        <v>13.75</v>
      </c>
      <c r="AH424">
        <v>13.86</v>
      </c>
      <c r="AI424">
        <v>42.42</v>
      </c>
      <c r="AJ424">
        <v>50.32</v>
      </c>
      <c r="AK424" t="e">
        <f>VLOOKUP(A424,'NHL Affiliations (from scraper)'!B:C,2,FALSE)</f>
        <v>#N/A</v>
      </c>
      <c r="AL424">
        <f>IF(ISNUMBER(MATCH(A424,'Age Fix'!A:A,0))=FALSE,F424,VLOOKUP(A424,'Age Fix'!A:C,3,FALSE))</f>
        <v>17</v>
      </c>
    </row>
    <row r="425" spans="1:38" x14ac:dyDescent="0.2">
      <c r="A425" t="s">
        <v>254</v>
      </c>
      <c r="B425" t="s">
        <v>1748</v>
      </c>
      <c r="C425" t="s">
        <v>102</v>
      </c>
      <c r="D425" t="s">
        <v>102</v>
      </c>
      <c r="E425" t="s">
        <v>1746</v>
      </c>
      <c r="F425" s="2">
        <v>20</v>
      </c>
      <c r="G425">
        <v>62</v>
      </c>
      <c r="H425" s="1">
        <v>15.48</v>
      </c>
      <c r="I425" s="1">
        <v>960.07</v>
      </c>
      <c r="J425">
        <v>65</v>
      </c>
      <c r="K425">
        <v>43</v>
      </c>
      <c r="L425" s="1">
        <v>4.0622037976397554</v>
      </c>
      <c r="M425" s="1">
        <v>2.6873040507462997</v>
      </c>
      <c r="N425">
        <v>93</v>
      </c>
      <c r="O425" s="1">
        <v>5.8120762027768809</v>
      </c>
      <c r="P425">
        <v>1</v>
      </c>
      <c r="Q425">
        <v>4</v>
      </c>
      <c r="R425">
        <v>88</v>
      </c>
      <c r="S425" s="1">
        <v>1.0752688172043012</v>
      </c>
      <c r="T425" s="1">
        <v>4.3010752688172049</v>
      </c>
      <c r="U425" s="1">
        <v>94.623655913978496</v>
      </c>
      <c r="V425">
        <v>18</v>
      </c>
      <c r="W425" s="1">
        <v>1.1249179747310092</v>
      </c>
      <c r="X425">
        <v>5</v>
      </c>
      <c r="Y425" s="1">
        <v>0.3124772152030581</v>
      </c>
      <c r="Z425">
        <v>0</v>
      </c>
      <c r="AA425">
        <v>0</v>
      </c>
      <c r="AB425">
        <v>5</v>
      </c>
      <c r="AC425" s="1">
        <v>6.5209449720756689</v>
      </c>
      <c r="AD425" s="1">
        <v>0.40752934507331767</v>
      </c>
      <c r="AE425" s="1">
        <v>5.376344086021505</v>
      </c>
      <c r="AF425" s="1">
        <v>7.0117687871781378</v>
      </c>
      <c r="AG425">
        <v>13.89</v>
      </c>
      <c r="AH425">
        <v>14.08</v>
      </c>
      <c r="AI425">
        <v>55.59</v>
      </c>
      <c r="AJ425">
        <v>50.35</v>
      </c>
      <c r="AK425" t="str">
        <f>VLOOKUP(A425,'NHL Affiliations (from scraper)'!B:C,2,FALSE)</f>
        <v>Florida Panthers</v>
      </c>
      <c r="AL425">
        <f>IF(ISNUMBER(MATCH(A425,'Age Fix'!A:A,0))=FALSE,F425,VLOOKUP(A425,'Age Fix'!A:C,3,FALSE))</f>
        <v>20</v>
      </c>
    </row>
    <row r="426" spans="1:38" x14ac:dyDescent="0.2">
      <c r="A426" t="s">
        <v>515</v>
      </c>
      <c r="B426" t="s">
        <v>1748</v>
      </c>
      <c r="C426" t="s">
        <v>102</v>
      </c>
      <c r="D426" t="s">
        <v>102</v>
      </c>
      <c r="E426" t="s">
        <v>42</v>
      </c>
      <c r="F426" s="2">
        <v>17</v>
      </c>
      <c r="G426">
        <v>6</v>
      </c>
      <c r="H426" s="1">
        <v>11.26</v>
      </c>
      <c r="I426" s="1">
        <v>67.540000000000006</v>
      </c>
      <c r="J426">
        <v>2</v>
      </c>
      <c r="K426">
        <v>1</v>
      </c>
      <c r="L426" s="1">
        <v>1.7767249037607342</v>
      </c>
      <c r="M426" s="1">
        <v>0.88836245188036711</v>
      </c>
      <c r="N426">
        <v>4</v>
      </c>
      <c r="O426" s="1">
        <v>3.5534498075214684</v>
      </c>
      <c r="P426">
        <v>0</v>
      </c>
      <c r="Q426">
        <v>0</v>
      </c>
      <c r="R426">
        <v>4</v>
      </c>
      <c r="S426" s="1">
        <v>0</v>
      </c>
      <c r="T426" s="1">
        <v>0</v>
      </c>
      <c r="U426" s="1">
        <v>100</v>
      </c>
      <c r="V426">
        <v>0</v>
      </c>
      <c r="W426" s="1">
        <v>0</v>
      </c>
      <c r="X426">
        <v>0</v>
      </c>
      <c r="Y426" s="1">
        <v>0</v>
      </c>
      <c r="Z426">
        <v>0</v>
      </c>
      <c r="AA426">
        <v>0</v>
      </c>
      <c r="AB426">
        <v>0</v>
      </c>
      <c r="AC426" s="1">
        <v>0.25694388857760347</v>
      </c>
      <c r="AD426" s="1">
        <v>0.22825930285247567</v>
      </c>
      <c r="AE426" s="1">
        <v>0</v>
      </c>
      <c r="AF426" s="1">
        <v>6.423597214440087</v>
      </c>
      <c r="AG426">
        <v>13.58</v>
      </c>
      <c r="AH426">
        <v>12.55</v>
      </c>
      <c r="AI426">
        <v>64.900000000000006</v>
      </c>
      <c r="AJ426">
        <v>44.88</v>
      </c>
      <c r="AK426" t="e">
        <f>VLOOKUP(A426,'NHL Affiliations (from scraper)'!B:C,2,FALSE)</f>
        <v>#N/A</v>
      </c>
      <c r="AL426">
        <f>IF(ISNUMBER(MATCH(A426,'Age Fix'!A:A,0))=FALSE,F426,VLOOKUP(A426,'Age Fix'!A:C,3,FALSE))</f>
        <v>17</v>
      </c>
    </row>
    <row r="427" spans="1:38" x14ac:dyDescent="0.2">
      <c r="A427" t="s">
        <v>53</v>
      </c>
      <c r="B427" t="s">
        <v>1748</v>
      </c>
      <c r="C427" t="s">
        <v>41</v>
      </c>
      <c r="D427" t="s">
        <v>1745</v>
      </c>
      <c r="E427" t="s">
        <v>1746</v>
      </c>
      <c r="F427" s="2">
        <v>18</v>
      </c>
      <c r="G427">
        <v>49</v>
      </c>
      <c r="H427" s="1">
        <v>17.25</v>
      </c>
      <c r="I427" s="1">
        <v>845.09</v>
      </c>
      <c r="J427">
        <v>57</v>
      </c>
      <c r="K427">
        <v>31</v>
      </c>
      <c r="L427" s="1">
        <v>4.0469062466719521</v>
      </c>
      <c r="M427" s="1">
        <v>2.2009490113479036</v>
      </c>
      <c r="N427">
        <v>74</v>
      </c>
      <c r="O427" s="1">
        <v>5.2538782851530605</v>
      </c>
      <c r="P427">
        <v>13</v>
      </c>
      <c r="Q427">
        <v>18</v>
      </c>
      <c r="R427">
        <v>43</v>
      </c>
      <c r="S427" s="1">
        <v>17.567567567567568</v>
      </c>
      <c r="T427" s="1">
        <v>24.324324324324326</v>
      </c>
      <c r="U427" s="1">
        <v>58.108108108108105</v>
      </c>
      <c r="V427">
        <v>34</v>
      </c>
      <c r="W427" s="1">
        <v>2.4139440769622169</v>
      </c>
      <c r="X427">
        <v>14</v>
      </c>
      <c r="Y427" s="1">
        <v>0.99397697286679521</v>
      </c>
      <c r="Z427">
        <v>3</v>
      </c>
      <c r="AA427">
        <v>5</v>
      </c>
      <c r="AB427">
        <v>6</v>
      </c>
      <c r="AC427" s="1">
        <v>8.4944802097489003</v>
      </c>
      <c r="AD427" s="1">
        <v>0.60309412321165079</v>
      </c>
      <c r="AE427" s="1">
        <v>18.918918918918919</v>
      </c>
      <c r="AF427" s="1">
        <v>11.479027310471485</v>
      </c>
      <c r="AG427">
        <v>15.72</v>
      </c>
      <c r="AH427">
        <v>14.1</v>
      </c>
      <c r="AI427">
        <v>56.68</v>
      </c>
      <c r="AJ427">
        <v>48.94</v>
      </c>
      <c r="AK427" t="str">
        <f>VLOOKUP(A427,'NHL Affiliations (from scraper)'!B:C,2,FALSE)</f>
        <v>St. Louis Blues</v>
      </c>
      <c r="AL427">
        <f>IF(ISNUMBER(MATCH(A427,'Age Fix'!A:A,0))=FALSE,F427,VLOOKUP(A427,'Age Fix'!A:C,3,FALSE))</f>
        <v>18</v>
      </c>
    </row>
    <row r="428" spans="1:38" x14ac:dyDescent="0.2">
      <c r="A428" t="s">
        <v>534</v>
      </c>
      <c r="B428" t="s">
        <v>1748</v>
      </c>
      <c r="C428" t="s">
        <v>102</v>
      </c>
      <c r="D428" t="s">
        <v>102</v>
      </c>
      <c r="E428" t="s">
        <v>54</v>
      </c>
      <c r="F428" s="2">
        <v>18</v>
      </c>
      <c r="G428">
        <v>7</v>
      </c>
      <c r="H428" s="1">
        <v>7.75</v>
      </c>
      <c r="I428" s="1">
        <v>54.24</v>
      </c>
      <c r="J428">
        <v>1</v>
      </c>
      <c r="K428">
        <v>1</v>
      </c>
      <c r="L428" s="1">
        <v>1.1061946902654867</v>
      </c>
      <c r="M428" s="1">
        <v>1.1061946902654867</v>
      </c>
      <c r="N428">
        <v>0</v>
      </c>
      <c r="O428" s="1">
        <v>0</v>
      </c>
      <c r="P428">
        <v>0</v>
      </c>
      <c r="Q428">
        <v>0</v>
      </c>
      <c r="R428">
        <v>0</v>
      </c>
      <c r="S428" s="1" t="e">
        <v>#DIV/0!</v>
      </c>
      <c r="T428" s="1" t="e">
        <v>#DIV/0!</v>
      </c>
      <c r="U428" s="1" t="e">
        <v>#DIV/0!</v>
      </c>
      <c r="V428">
        <v>0</v>
      </c>
      <c r="W428" s="1">
        <v>0</v>
      </c>
      <c r="X428">
        <v>0</v>
      </c>
      <c r="Y428" s="1">
        <v>0</v>
      </c>
      <c r="Z428">
        <v>0</v>
      </c>
      <c r="AA428">
        <v>0</v>
      </c>
      <c r="AB428">
        <v>0</v>
      </c>
      <c r="AC428" s="1">
        <v>0</v>
      </c>
      <c r="AD428" s="1">
        <v>0</v>
      </c>
      <c r="AE428" s="1" t="e">
        <v>#DIV/0!</v>
      </c>
      <c r="AF428" s="1" t="e">
        <v>#DIV/0!</v>
      </c>
      <c r="AG428">
        <v>11.84</v>
      </c>
      <c r="AH428">
        <v>12.87</v>
      </c>
      <c r="AI428">
        <v>42.68</v>
      </c>
      <c r="AJ428">
        <v>53.76</v>
      </c>
      <c r="AK428" t="e">
        <f>VLOOKUP(A428,'NHL Affiliations (from scraper)'!B:C,2,FALSE)</f>
        <v>#N/A</v>
      </c>
      <c r="AL428">
        <f>IF(ISNUMBER(MATCH(A428,'Age Fix'!A:A,0))=FALSE,F428,VLOOKUP(A428,'Age Fix'!A:C,3,FALSE))</f>
        <v>18</v>
      </c>
    </row>
    <row r="429" spans="1:38" x14ac:dyDescent="0.2">
      <c r="A429" t="s">
        <v>142</v>
      </c>
      <c r="B429" t="s">
        <v>1748</v>
      </c>
      <c r="C429" t="s">
        <v>46</v>
      </c>
      <c r="D429" t="s">
        <v>1745</v>
      </c>
      <c r="E429" t="s">
        <v>58</v>
      </c>
      <c r="F429" s="2">
        <v>19</v>
      </c>
      <c r="G429">
        <v>68</v>
      </c>
      <c r="H429" s="1">
        <v>13.1</v>
      </c>
      <c r="I429" s="1">
        <v>890.8</v>
      </c>
      <c r="J429">
        <v>39</v>
      </c>
      <c r="K429">
        <v>44</v>
      </c>
      <c r="L429" s="1">
        <v>2.6268522676246073</v>
      </c>
      <c r="M429" s="1">
        <v>2.9636281993713518</v>
      </c>
      <c r="N429">
        <v>171</v>
      </c>
      <c r="O429" s="1">
        <v>11.517736865738662</v>
      </c>
      <c r="P429">
        <v>14</v>
      </c>
      <c r="Q429">
        <v>26</v>
      </c>
      <c r="R429">
        <v>131</v>
      </c>
      <c r="S429" s="1">
        <v>8.1871345029239766</v>
      </c>
      <c r="T429" s="1">
        <v>15.204678362573098</v>
      </c>
      <c r="U429" s="1">
        <v>76.608187134502927</v>
      </c>
      <c r="V429">
        <v>20</v>
      </c>
      <c r="W429" s="1">
        <v>1.3471037269869781</v>
      </c>
      <c r="X429">
        <v>14</v>
      </c>
      <c r="Y429" s="1">
        <v>0.94297260889088452</v>
      </c>
      <c r="Z429">
        <v>6</v>
      </c>
      <c r="AA429">
        <v>2</v>
      </c>
      <c r="AB429">
        <v>6</v>
      </c>
      <c r="AC429" s="1">
        <v>15.668836840206854</v>
      </c>
      <c r="AD429" s="1">
        <v>1.0553774252496757</v>
      </c>
      <c r="AE429" s="1">
        <v>8.1871345029239766</v>
      </c>
      <c r="AF429" s="1">
        <v>9.1630624796531315</v>
      </c>
      <c r="AG429">
        <v>14.6</v>
      </c>
      <c r="AH429">
        <v>13.92</v>
      </c>
      <c r="AI429">
        <v>50.21</v>
      </c>
      <c r="AJ429">
        <v>50.43</v>
      </c>
      <c r="AK429" t="e">
        <f>VLOOKUP(A429,'NHL Affiliations (from scraper)'!B:C,2,FALSE)</f>
        <v>#N/A</v>
      </c>
      <c r="AL429">
        <f>IF(ISNUMBER(MATCH(A429,'Age Fix'!A:A,0))=FALSE,F429,VLOOKUP(A429,'Age Fix'!A:C,3,FALSE))</f>
        <v>19</v>
      </c>
    </row>
    <row r="430" spans="1:38" x14ac:dyDescent="0.2">
      <c r="A430" t="s">
        <v>338</v>
      </c>
      <c r="B430" t="s">
        <v>1748</v>
      </c>
      <c r="C430" t="s">
        <v>49</v>
      </c>
      <c r="D430" t="s">
        <v>1745</v>
      </c>
      <c r="E430" t="s">
        <v>138</v>
      </c>
      <c r="F430" s="2">
        <v>18</v>
      </c>
      <c r="G430">
        <v>65</v>
      </c>
      <c r="H430" s="1">
        <v>10.19</v>
      </c>
      <c r="I430" s="1">
        <v>662.25</v>
      </c>
      <c r="J430">
        <v>13</v>
      </c>
      <c r="K430">
        <v>47</v>
      </c>
      <c r="L430" s="1">
        <v>1.1778029445073614</v>
      </c>
      <c r="M430" s="1">
        <v>4.2582106455266135</v>
      </c>
      <c r="N430">
        <v>32</v>
      </c>
      <c r="O430" s="1">
        <v>2.8992072480181199</v>
      </c>
      <c r="P430">
        <v>9</v>
      </c>
      <c r="Q430">
        <v>5</v>
      </c>
      <c r="R430">
        <v>18</v>
      </c>
      <c r="S430" s="1">
        <v>28.125</v>
      </c>
      <c r="T430" s="1">
        <v>15.625</v>
      </c>
      <c r="U430" s="1">
        <v>56.25</v>
      </c>
      <c r="V430">
        <v>6</v>
      </c>
      <c r="W430" s="1">
        <v>0.54360135900339757</v>
      </c>
      <c r="X430">
        <v>3</v>
      </c>
      <c r="Y430" s="1">
        <v>0.27180067950169878</v>
      </c>
      <c r="Z430">
        <v>2</v>
      </c>
      <c r="AA430">
        <v>0</v>
      </c>
      <c r="AB430">
        <v>1</v>
      </c>
      <c r="AC430" s="1">
        <v>3.905921956452024</v>
      </c>
      <c r="AD430" s="1">
        <v>0.35387741394808825</v>
      </c>
      <c r="AE430" s="1">
        <v>9.375</v>
      </c>
      <c r="AF430" s="1">
        <v>12.206006113912576</v>
      </c>
      <c r="AG430">
        <v>13.36</v>
      </c>
      <c r="AH430">
        <v>13.61</v>
      </c>
      <c r="AI430">
        <v>34.89</v>
      </c>
      <c r="AJ430">
        <v>52.83</v>
      </c>
      <c r="AK430" t="e">
        <f>VLOOKUP(A430,'NHL Affiliations (from scraper)'!B:C,2,FALSE)</f>
        <v>#N/A</v>
      </c>
      <c r="AL430">
        <f>IF(ISNUMBER(MATCH(A430,'Age Fix'!A:A,0))=FALSE,F430,VLOOKUP(A430,'Age Fix'!A:C,3,FALSE))</f>
        <v>18</v>
      </c>
    </row>
    <row r="431" spans="1:38" x14ac:dyDescent="0.2">
      <c r="A431" t="s">
        <v>395</v>
      </c>
      <c r="B431" t="s">
        <v>1748</v>
      </c>
      <c r="C431" t="s">
        <v>102</v>
      </c>
      <c r="D431" t="s">
        <v>102</v>
      </c>
      <c r="E431" t="s">
        <v>56</v>
      </c>
      <c r="F431" s="2">
        <v>18</v>
      </c>
      <c r="G431">
        <v>53</v>
      </c>
      <c r="H431" s="1">
        <v>15.67</v>
      </c>
      <c r="I431" s="1">
        <v>830.62</v>
      </c>
      <c r="J431">
        <v>50</v>
      </c>
      <c r="K431">
        <v>44</v>
      </c>
      <c r="L431" s="1">
        <v>3.6117598902024994</v>
      </c>
      <c r="M431" s="1">
        <v>3.1783487033781994</v>
      </c>
      <c r="N431">
        <v>38</v>
      </c>
      <c r="O431" s="1">
        <v>2.7449375165538994</v>
      </c>
      <c r="P431">
        <v>3</v>
      </c>
      <c r="Q431">
        <v>4</v>
      </c>
      <c r="R431">
        <v>31</v>
      </c>
      <c r="S431" s="1">
        <v>7.8947368421052628</v>
      </c>
      <c r="T431" s="1">
        <v>10.526315789473683</v>
      </c>
      <c r="U431" s="1">
        <v>81.578947368421055</v>
      </c>
      <c r="V431">
        <v>4</v>
      </c>
      <c r="W431" s="1">
        <v>0.28894079121619998</v>
      </c>
      <c r="X431">
        <v>2</v>
      </c>
      <c r="Y431" s="1">
        <v>0.14447039560809999</v>
      </c>
      <c r="Z431">
        <v>0</v>
      </c>
      <c r="AA431">
        <v>1</v>
      </c>
      <c r="AB431">
        <v>1</v>
      </c>
      <c r="AC431" s="1">
        <v>3.2890300898170306</v>
      </c>
      <c r="AD431" s="1">
        <v>0.23758373912140549</v>
      </c>
      <c r="AE431" s="1">
        <v>5.2631578947368416</v>
      </c>
      <c r="AF431" s="1">
        <v>8.6553423416237649</v>
      </c>
      <c r="AG431">
        <v>14.21</v>
      </c>
      <c r="AH431">
        <v>14.11</v>
      </c>
      <c r="AI431">
        <v>47.35</v>
      </c>
      <c r="AJ431">
        <v>51.33</v>
      </c>
      <c r="AK431" t="e">
        <f>VLOOKUP(A431,'NHL Affiliations (from scraper)'!B:C,2,FALSE)</f>
        <v>#N/A</v>
      </c>
      <c r="AL431">
        <f>IF(ISNUMBER(MATCH(A431,'Age Fix'!A:A,0))=FALSE,F431,VLOOKUP(A431,'Age Fix'!A:C,3,FALSE))</f>
        <v>18</v>
      </c>
    </row>
    <row r="432" spans="1:38" x14ac:dyDescent="0.2">
      <c r="A432" t="s">
        <v>150</v>
      </c>
      <c r="B432" t="s">
        <v>1748</v>
      </c>
      <c r="C432" t="s">
        <v>41</v>
      </c>
      <c r="D432" t="s">
        <v>1745</v>
      </c>
      <c r="E432" t="s">
        <v>47</v>
      </c>
      <c r="F432" s="2">
        <v>19</v>
      </c>
      <c r="G432">
        <v>50</v>
      </c>
      <c r="H432" s="1">
        <v>12.18</v>
      </c>
      <c r="I432" s="1">
        <v>609.03</v>
      </c>
      <c r="J432">
        <v>38</v>
      </c>
      <c r="K432">
        <v>32</v>
      </c>
      <c r="L432" s="1">
        <v>3.7436579478843406</v>
      </c>
      <c r="M432" s="1">
        <v>3.152554061376287</v>
      </c>
      <c r="N432">
        <v>87</v>
      </c>
      <c r="O432" s="1">
        <v>8.57100635436678</v>
      </c>
      <c r="P432">
        <v>15</v>
      </c>
      <c r="Q432">
        <v>25</v>
      </c>
      <c r="R432">
        <v>47</v>
      </c>
      <c r="S432" s="1">
        <v>17.241379310344829</v>
      </c>
      <c r="T432" s="1">
        <v>28.735632183908045</v>
      </c>
      <c r="U432" s="1">
        <v>54.022988505747129</v>
      </c>
      <c r="V432">
        <v>18</v>
      </c>
      <c r="W432" s="1">
        <v>1.7733116595241614</v>
      </c>
      <c r="X432">
        <v>9</v>
      </c>
      <c r="Y432" s="1">
        <v>0.88665582976208068</v>
      </c>
      <c r="Z432">
        <v>4</v>
      </c>
      <c r="AA432">
        <v>3</v>
      </c>
      <c r="AB432">
        <v>2</v>
      </c>
      <c r="AC432" s="1">
        <v>10.324430030467715</v>
      </c>
      <c r="AD432" s="1">
        <v>1.0171351194983218</v>
      </c>
      <c r="AE432" s="1">
        <v>10.344827586206897</v>
      </c>
      <c r="AF432" s="1">
        <v>11.867160954560593</v>
      </c>
      <c r="AG432">
        <v>13.18</v>
      </c>
      <c r="AH432">
        <v>13.92</v>
      </c>
      <c r="AI432">
        <v>54.87</v>
      </c>
      <c r="AJ432">
        <v>49.38</v>
      </c>
      <c r="AK432" t="str">
        <f>VLOOKUP(A432,'NHL Affiliations (from scraper)'!B:C,2,FALSE)</f>
        <v>Toronto Maple Leafs</v>
      </c>
      <c r="AL432">
        <f>IF(ISNUMBER(MATCH(A432,'Age Fix'!A:A,0))=FALSE,F432,VLOOKUP(A432,'Age Fix'!A:C,3,FALSE))</f>
        <v>19</v>
      </c>
    </row>
    <row r="433" spans="1:38" x14ac:dyDescent="0.2">
      <c r="A433" t="s">
        <v>146</v>
      </c>
      <c r="B433" t="s">
        <v>1748</v>
      </c>
      <c r="C433" t="s">
        <v>41</v>
      </c>
      <c r="D433" t="s">
        <v>1745</v>
      </c>
      <c r="E433" t="s">
        <v>75</v>
      </c>
      <c r="F433" s="2">
        <v>18</v>
      </c>
      <c r="G433">
        <v>68</v>
      </c>
      <c r="H433" s="1">
        <v>14.32</v>
      </c>
      <c r="I433" s="1">
        <v>974.05</v>
      </c>
      <c r="J433">
        <v>56</v>
      </c>
      <c r="K433">
        <v>48</v>
      </c>
      <c r="L433" s="1">
        <v>3.4495149119655051</v>
      </c>
      <c r="M433" s="1">
        <v>2.9567270673990045</v>
      </c>
      <c r="N433">
        <v>119</v>
      </c>
      <c r="O433" s="1">
        <v>7.3302191879266987</v>
      </c>
      <c r="P433">
        <v>18</v>
      </c>
      <c r="Q433">
        <v>21</v>
      </c>
      <c r="R433">
        <v>80</v>
      </c>
      <c r="S433" s="1">
        <v>15.126050420168067</v>
      </c>
      <c r="T433" s="1">
        <v>17.647058823529413</v>
      </c>
      <c r="U433" s="1">
        <v>67.226890756302524</v>
      </c>
      <c r="V433">
        <v>27</v>
      </c>
      <c r="W433" s="1">
        <v>1.6631589754119398</v>
      </c>
      <c r="X433">
        <v>17</v>
      </c>
      <c r="Y433" s="1">
        <v>1.0471741697038139</v>
      </c>
      <c r="Z433">
        <v>3</v>
      </c>
      <c r="AA433">
        <v>3</v>
      </c>
      <c r="AB433">
        <v>11</v>
      </c>
      <c r="AC433" s="1">
        <v>12.435108747808973</v>
      </c>
      <c r="AD433" s="1">
        <v>0.76598380459785276</v>
      </c>
      <c r="AE433" s="1">
        <v>14.285714285714285</v>
      </c>
      <c r="AF433" s="1">
        <v>10.449671216646198</v>
      </c>
      <c r="AG433">
        <v>15.34</v>
      </c>
      <c r="AH433">
        <v>14.02</v>
      </c>
      <c r="AI433">
        <v>48.92</v>
      </c>
      <c r="AJ433">
        <v>50.29</v>
      </c>
      <c r="AK433">
        <f>VLOOKUP(A433,'NHL Affiliations (from scraper)'!B:C,2,FALSE)</f>
        <v>2018</v>
      </c>
      <c r="AL433">
        <f>IF(ISNUMBER(MATCH(A433,'Age Fix'!A:A,0))=FALSE,F433,VLOOKUP(A433,'Age Fix'!A:C,3,FALSE))</f>
        <v>18</v>
      </c>
    </row>
    <row r="434" spans="1:38" x14ac:dyDescent="0.2">
      <c r="A434" t="s">
        <v>121</v>
      </c>
      <c r="B434" t="s">
        <v>1748</v>
      </c>
      <c r="C434" t="s">
        <v>102</v>
      </c>
      <c r="D434" t="s">
        <v>102</v>
      </c>
      <c r="E434" t="s">
        <v>119</v>
      </c>
      <c r="F434" s="2">
        <v>17</v>
      </c>
      <c r="G434">
        <v>63</v>
      </c>
      <c r="H434" s="1">
        <v>17.61</v>
      </c>
      <c r="I434" s="1">
        <v>1109.3</v>
      </c>
      <c r="J434">
        <v>55</v>
      </c>
      <c r="K434">
        <v>71</v>
      </c>
      <c r="L434" s="1">
        <v>2.9748490038763182</v>
      </c>
      <c r="M434" s="1">
        <v>3.8402596231857933</v>
      </c>
      <c r="N434">
        <v>88</v>
      </c>
      <c r="O434" s="1">
        <v>4.7597584062021099</v>
      </c>
      <c r="P434">
        <v>11</v>
      </c>
      <c r="Q434">
        <v>9</v>
      </c>
      <c r="R434">
        <v>68</v>
      </c>
      <c r="S434" s="1">
        <v>12.5</v>
      </c>
      <c r="T434" s="1">
        <v>10.227272727272728</v>
      </c>
      <c r="U434" s="1">
        <v>77.272727272727266</v>
      </c>
      <c r="V434">
        <v>24</v>
      </c>
      <c r="W434" s="1">
        <v>1.2981159289642117</v>
      </c>
      <c r="X434">
        <v>10</v>
      </c>
      <c r="Y434" s="1">
        <v>0.54088163706842163</v>
      </c>
      <c r="Z434">
        <v>2</v>
      </c>
      <c r="AA434">
        <v>1</v>
      </c>
      <c r="AB434">
        <v>7</v>
      </c>
      <c r="AC434" s="1">
        <v>8.2006677520265647</v>
      </c>
      <c r="AD434" s="1">
        <v>0.44355905987703409</v>
      </c>
      <c r="AE434" s="1">
        <v>11.363636363636363</v>
      </c>
      <c r="AF434" s="1">
        <v>9.3189406273029149</v>
      </c>
      <c r="AG434">
        <v>14.84</v>
      </c>
      <c r="AH434">
        <v>14</v>
      </c>
      <c r="AI434">
        <v>43.69</v>
      </c>
      <c r="AJ434">
        <v>51.14</v>
      </c>
      <c r="AK434">
        <f>VLOOKUP(A434,'NHL Affiliations (from scraper)'!B:C,2,FALSE)</f>
        <v>2018</v>
      </c>
      <c r="AL434">
        <f>IF(ISNUMBER(MATCH(A434,'Age Fix'!A:A,0))=FALSE,F434,VLOOKUP(A434,'Age Fix'!A:C,3,FALSE))</f>
        <v>17</v>
      </c>
    </row>
    <row r="435" spans="1:38" x14ac:dyDescent="0.2">
      <c r="A435" t="s">
        <v>63</v>
      </c>
      <c r="B435" t="s">
        <v>1748</v>
      </c>
      <c r="C435" t="s">
        <v>49</v>
      </c>
      <c r="D435" t="s">
        <v>1745</v>
      </c>
      <c r="E435" t="s">
        <v>1746</v>
      </c>
      <c r="F435" s="2">
        <v>20</v>
      </c>
      <c r="G435">
        <v>63</v>
      </c>
      <c r="H435" s="1">
        <v>16.14</v>
      </c>
      <c r="I435" s="1">
        <v>1016.74</v>
      </c>
      <c r="J435">
        <v>62</v>
      </c>
      <c r="K435">
        <v>58</v>
      </c>
      <c r="L435" s="1">
        <v>3.658752483427425</v>
      </c>
      <c r="M435" s="1">
        <v>3.4227039361095266</v>
      </c>
      <c r="N435">
        <v>144</v>
      </c>
      <c r="O435" s="1">
        <v>8.4977477034443414</v>
      </c>
      <c r="P435">
        <v>35</v>
      </c>
      <c r="Q435">
        <v>21</v>
      </c>
      <c r="R435">
        <v>88</v>
      </c>
      <c r="S435" s="1">
        <v>24.305555555555554</v>
      </c>
      <c r="T435" s="1">
        <v>14.583333333333334</v>
      </c>
      <c r="U435" s="1">
        <v>61.111111111111114</v>
      </c>
      <c r="V435">
        <v>33</v>
      </c>
      <c r="W435" s="1">
        <v>1.9474005153726617</v>
      </c>
      <c r="X435">
        <v>15</v>
      </c>
      <c r="Y435" s="1">
        <v>0.88518205244211889</v>
      </c>
      <c r="Z435">
        <v>8</v>
      </c>
      <c r="AA435">
        <v>3</v>
      </c>
      <c r="AB435">
        <v>4</v>
      </c>
      <c r="AC435" s="1">
        <v>16.600048529727978</v>
      </c>
      <c r="AD435" s="1">
        <v>0.97960433521222612</v>
      </c>
      <c r="AE435" s="1">
        <v>10.416666666666668</v>
      </c>
      <c r="AF435" s="1">
        <v>11.527811478977762</v>
      </c>
      <c r="AG435">
        <v>14.51</v>
      </c>
      <c r="AH435">
        <v>13.99</v>
      </c>
      <c r="AI435">
        <v>49.48</v>
      </c>
      <c r="AJ435">
        <v>49.55</v>
      </c>
      <c r="AK435" t="e">
        <f>VLOOKUP(A435,'NHL Affiliations (from scraper)'!B:C,2,FALSE)</f>
        <v>#N/A</v>
      </c>
      <c r="AL435">
        <f>IF(ISNUMBER(MATCH(A435,'Age Fix'!A:A,0))=FALSE,F435,VLOOKUP(A435,'Age Fix'!A:C,3,FALSE))</f>
        <v>20</v>
      </c>
    </row>
    <row r="436" spans="1:38" x14ac:dyDescent="0.2">
      <c r="A436" t="s">
        <v>557</v>
      </c>
      <c r="B436" t="s">
        <v>1748</v>
      </c>
      <c r="C436" t="s">
        <v>102</v>
      </c>
      <c r="D436" t="s">
        <v>102</v>
      </c>
      <c r="E436" t="s">
        <v>78</v>
      </c>
      <c r="F436" s="2">
        <v>19</v>
      </c>
      <c r="G436">
        <v>8</v>
      </c>
      <c r="H436" s="1">
        <v>14.31</v>
      </c>
      <c r="I436" s="1">
        <v>114.51</v>
      </c>
      <c r="J436">
        <v>6</v>
      </c>
      <c r="K436">
        <v>4</v>
      </c>
      <c r="L436" s="1">
        <v>3.1438302331674088</v>
      </c>
      <c r="M436" s="1">
        <v>2.0958868221116056</v>
      </c>
      <c r="N436">
        <v>7</v>
      </c>
      <c r="O436" s="1">
        <v>3.6678019386953102</v>
      </c>
      <c r="P436">
        <v>0</v>
      </c>
      <c r="Q436">
        <v>0</v>
      </c>
      <c r="R436">
        <v>7</v>
      </c>
      <c r="S436" s="1">
        <v>0</v>
      </c>
      <c r="T436" s="1">
        <v>0</v>
      </c>
      <c r="U436" s="1">
        <v>100</v>
      </c>
      <c r="V436">
        <v>1</v>
      </c>
      <c r="W436" s="1">
        <v>0.5239717055279014</v>
      </c>
      <c r="X436">
        <v>1</v>
      </c>
      <c r="Y436" s="1">
        <v>0.5239717055279014</v>
      </c>
      <c r="Z436">
        <v>0</v>
      </c>
      <c r="AA436">
        <v>0</v>
      </c>
      <c r="AB436">
        <v>1</v>
      </c>
      <c r="AC436" s="1">
        <v>0.44965180501080609</v>
      </c>
      <c r="AD436" s="1">
        <v>0.23560482316521145</v>
      </c>
      <c r="AE436" s="1">
        <v>14.285714285714285</v>
      </c>
      <c r="AF436" s="1">
        <v>6.423597214440087</v>
      </c>
      <c r="AG436">
        <v>13.78</v>
      </c>
      <c r="AH436">
        <v>13.77</v>
      </c>
      <c r="AI436">
        <v>42.16</v>
      </c>
      <c r="AJ436">
        <v>53.37</v>
      </c>
      <c r="AK436" t="e">
        <f>VLOOKUP(A436,'NHL Affiliations (from scraper)'!B:C,2,FALSE)</f>
        <v>#N/A</v>
      </c>
      <c r="AL436">
        <f>IF(ISNUMBER(MATCH(A436,'Age Fix'!A:A,0))=FALSE,F436,VLOOKUP(A436,'Age Fix'!A:C,3,FALSE))</f>
        <v>19</v>
      </c>
    </row>
    <row r="437" spans="1:38" x14ac:dyDescent="0.2">
      <c r="A437" t="s">
        <v>198</v>
      </c>
      <c r="B437" t="s">
        <v>1748</v>
      </c>
      <c r="C437" t="s">
        <v>46</v>
      </c>
      <c r="D437" t="s">
        <v>1745</v>
      </c>
      <c r="E437" t="s">
        <v>42</v>
      </c>
      <c r="F437" s="2">
        <v>17</v>
      </c>
      <c r="G437">
        <v>68</v>
      </c>
      <c r="H437" s="1">
        <v>11.95</v>
      </c>
      <c r="I437" s="1">
        <v>812.5</v>
      </c>
      <c r="J437">
        <v>54</v>
      </c>
      <c r="K437">
        <v>23</v>
      </c>
      <c r="L437" s="1">
        <v>3.9876923076923076</v>
      </c>
      <c r="M437" s="1">
        <v>1.6984615384615385</v>
      </c>
      <c r="N437">
        <v>92</v>
      </c>
      <c r="O437" s="1">
        <v>6.7938461538461539</v>
      </c>
      <c r="P437">
        <v>20</v>
      </c>
      <c r="Q437">
        <v>14</v>
      </c>
      <c r="R437">
        <v>58</v>
      </c>
      <c r="S437" s="1">
        <v>21.739130434782609</v>
      </c>
      <c r="T437" s="1">
        <v>15.217391304347828</v>
      </c>
      <c r="U437" s="1">
        <v>63.04347826086957</v>
      </c>
      <c r="V437">
        <v>19</v>
      </c>
      <c r="W437" s="1">
        <v>1.4030769230769231</v>
      </c>
      <c r="X437">
        <v>12</v>
      </c>
      <c r="Y437" s="1">
        <v>0.88615384615384618</v>
      </c>
      <c r="Z437">
        <v>7</v>
      </c>
      <c r="AA437">
        <v>1</v>
      </c>
      <c r="AB437">
        <v>4</v>
      </c>
      <c r="AC437" s="1">
        <v>10.307982488435364</v>
      </c>
      <c r="AD437" s="1">
        <v>0.7612048606844577</v>
      </c>
      <c r="AE437" s="1">
        <v>13.043478260869565</v>
      </c>
      <c r="AF437" s="1">
        <v>11.20432879177757</v>
      </c>
      <c r="AG437">
        <v>15.06</v>
      </c>
      <c r="AH437">
        <v>14.09</v>
      </c>
      <c r="AI437">
        <v>64.650000000000006</v>
      </c>
      <c r="AJ437">
        <v>49.1</v>
      </c>
      <c r="AK437">
        <f>VLOOKUP(A437,'NHL Affiliations (from scraper)'!B:C,2,FALSE)</f>
        <v>2018</v>
      </c>
      <c r="AL437">
        <f>IF(ISNUMBER(MATCH(A437,'Age Fix'!A:A,0))=FALSE,F437,VLOOKUP(A437,'Age Fix'!A:C,3,FALSE))</f>
        <v>17</v>
      </c>
    </row>
    <row r="438" spans="1:38" x14ac:dyDescent="0.2">
      <c r="A438" t="s">
        <v>511</v>
      </c>
      <c r="B438" t="s">
        <v>1748</v>
      </c>
      <c r="C438" t="s">
        <v>41</v>
      </c>
      <c r="D438" t="s">
        <v>1745</v>
      </c>
      <c r="E438" t="s">
        <v>85</v>
      </c>
      <c r="F438" s="2">
        <v>18</v>
      </c>
      <c r="G438">
        <v>1</v>
      </c>
      <c r="H438" s="1">
        <v>0</v>
      </c>
      <c r="I438" s="1">
        <v>0</v>
      </c>
      <c r="J438">
        <v>0</v>
      </c>
      <c r="K438">
        <v>0</v>
      </c>
      <c r="L438" s="1" t="e">
        <v>#DIV/0!</v>
      </c>
      <c r="M438" s="1" t="e">
        <v>#DIV/0!</v>
      </c>
      <c r="N438">
        <v>0</v>
      </c>
      <c r="O438" s="1" t="e">
        <v>#DIV/0!</v>
      </c>
      <c r="P438">
        <v>0</v>
      </c>
      <c r="Q438">
        <v>0</v>
      </c>
      <c r="R438">
        <v>0</v>
      </c>
      <c r="S438" s="1" t="e">
        <v>#DIV/0!</v>
      </c>
      <c r="T438" s="1" t="e">
        <v>#DIV/0!</v>
      </c>
      <c r="U438" s="1" t="e">
        <v>#DIV/0!</v>
      </c>
      <c r="V438">
        <v>0</v>
      </c>
      <c r="W438" s="1" t="e">
        <v>#DIV/0!</v>
      </c>
      <c r="X438">
        <v>0</v>
      </c>
      <c r="Y438" s="1" t="e">
        <v>#DIV/0!</v>
      </c>
      <c r="Z438">
        <v>0</v>
      </c>
      <c r="AA438">
        <v>0</v>
      </c>
      <c r="AB438">
        <v>0</v>
      </c>
      <c r="AC438" s="1">
        <v>0</v>
      </c>
      <c r="AD438" s="1" t="e">
        <v>#DIV/0!</v>
      </c>
      <c r="AE438" s="1" t="e">
        <v>#DIV/0!</v>
      </c>
      <c r="AF438" s="1" t="e">
        <v>#DIV/0!</v>
      </c>
      <c r="AG438">
        <v>0</v>
      </c>
      <c r="AH438">
        <v>0</v>
      </c>
      <c r="AI438">
        <v>0</v>
      </c>
      <c r="AJ438">
        <v>0</v>
      </c>
      <c r="AK438" t="e">
        <f>VLOOKUP(A438,'NHL Affiliations (from scraper)'!B:C,2,FALSE)</f>
        <v>#N/A</v>
      </c>
      <c r="AL438">
        <f>IF(ISNUMBER(MATCH(A438,'Age Fix'!A:A,0))=FALSE,F438,VLOOKUP(A438,'Age Fix'!A:C,3,FALSE))</f>
        <v>18</v>
      </c>
    </row>
    <row r="439" spans="1:38" x14ac:dyDescent="0.2">
      <c r="A439" t="s">
        <v>319</v>
      </c>
      <c r="B439" t="s">
        <v>1748</v>
      </c>
      <c r="C439" t="s">
        <v>46</v>
      </c>
      <c r="D439" t="s">
        <v>1745</v>
      </c>
      <c r="E439" t="s">
        <v>65</v>
      </c>
      <c r="F439" s="2">
        <v>16</v>
      </c>
      <c r="G439">
        <v>50</v>
      </c>
      <c r="H439" s="1">
        <v>10.47</v>
      </c>
      <c r="I439" s="1">
        <v>523.32000000000005</v>
      </c>
      <c r="J439">
        <v>20</v>
      </c>
      <c r="K439">
        <v>23</v>
      </c>
      <c r="L439" s="1">
        <v>2.2930520522815865</v>
      </c>
      <c r="M439" s="1">
        <v>2.6370098601238245</v>
      </c>
      <c r="N439">
        <v>54</v>
      </c>
      <c r="O439" s="1">
        <v>6.1912405411602833</v>
      </c>
      <c r="P439">
        <v>12</v>
      </c>
      <c r="Q439">
        <v>4</v>
      </c>
      <c r="R439">
        <v>38</v>
      </c>
      <c r="S439" s="1">
        <v>22.222222222222221</v>
      </c>
      <c r="T439" s="1">
        <v>7.4074074074074066</v>
      </c>
      <c r="U439" s="1">
        <v>70.370370370370367</v>
      </c>
      <c r="V439">
        <v>14</v>
      </c>
      <c r="W439" s="1">
        <v>1.6051364365971106</v>
      </c>
      <c r="X439">
        <v>10</v>
      </c>
      <c r="Y439" s="1">
        <v>1.1465260261407932</v>
      </c>
      <c r="Z439">
        <v>1</v>
      </c>
      <c r="AA439">
        <v>2</v>
      </c>
      <c r="AB439">
        <v>7</v>
      </c>
      <c r="AC439" s="1">
        <v>5.6715917797027871</v>
      </c>
      <c r="AD439" s="1">
        <v>0.65026275850754267</v>
      </c>
      <c r="AE439" s="1">
        <v>18.518518518518519</v>
      </c>
      <c r="AF439" s="1">
        <v>10.502947740190347</v>
      </c>
      <c r="AG439">
        <v>13.19</v>
      </c>
      <c r="AH439">
        <v>13.63</v>
      </c>
      <c r="AI439">
        <v>44.19</v>
      </c>
      <c r="AJ439">
        <v>53.4</v>
      </c>
      <c r="AK439" t="e">
        <f>VLOOKUP(A439,'NHL Affiliations (from scraper)'!B:C,2,FALSE)</f>
        <v>#N/A</v>
      </c>
      <c r="AL439">
        <f>IF(ISNUMBER(MATCH(A439,'Age Fix'!A:A,0))=FALSE,F439,VLOOKUP(A439,'Age Fix'!A:C,3,FALSE))</f>
        <v>16</v>
      </c>
    </row>
    <row r="440" spans="1:38" x14ac:dyDescent="0.2">
      <c r="A440" t="s">
        <v>108</v>
      </c>
      <c r="B440" t="s">
        <v>1748</v>
      </c>
      <c r="C440" t="s">
        <v>41</v>
      </c>
      <c r="D440" t="s">
        <v>1745</v>
      </c>
      <c r="E440" t="s">
        <v>52</v>
      </c>
      <c r="F440" s="2">
        <v>16</v>
      </c>
      <c r="G440">
        <v>64</v>
      </c>
      <c r="H440" s="1">
        <v>12.34</v>
      </c>
      <c r="I440" s="1">
        <v>789.51</v>
      </c>
      <c r="J440">
        <v>52</v>
      </c>
      <c r="K440">
        <v>35</v>
      </c>
      <c r="L440" s="1">
        <v>3.9518182163620477</v>
      </c>
      <c r="M440" s="1">
        <v>2.6598776456283013</v>
      </c>
      <c r="N440">
        <v>73</v>
      </c>
      <c r="O440" s="1">
        <v>5.547744803739028</v>
      </c>
      <c r="P440">
        <v>14</v>
      </c>
      <c r="Q440">
        <v>20</v>
      </c>
      <c r="R440">
        <v>39</v>
      </c>
      <c r="S440" s="1">
        <v>19.17808219178082</v>
      </c>
      <c r="T440" s="1">
        <v>27.397260273972602</v>
      </c>
      <c r="U440" s="1">
        <v>53.424657534246577</v>
      </c>
      <c r="V440">
        <v>28</v>
      </c>
      <c r="W440" s="1">
        <v>2.1279021165026411</v>
      </c>
      <c r="X440">
        <v>12</v>
      </c>
      <c r="Y440" s="1">
        <v>0.9119580499297032</v>
      </c>
      <c r="Z440">
        <v>4</v>
      </c>
      <c r="AA440">
        <v>5</v>
      </c>
      <c r="AB440">
        <v>3</v>
      </c>
      <c r="AC440" s="1">
        <v>8.7790099153485457</v>
      </c>
      <c r="AD440" s="1">
        <v>0.66717406355956577</v>
      </c>
      <c r="AE440" s="1">
        <v>16.43835616438356</v>
      </c>
      <c r="AF440" s="1">
        <v>12.026040979929514</v>
      </c>
      <c r="AG440">
        <v>13.63</v>
      </c>
      <c r="AH440">
        <v>14.03</v>
      </c>
      <c r="AI440">
        <v>58.6</v>
      </c>
      <c r="AJ440">
        <v>49.2</v>
      </c>
      <c r="AK440">
        <f>VLOOKUP(A440,'NHL Affiliations (from scraper)'!B:C,2,FALSE)</f>
        <v>2019</v>
      </c>
      <c r="AL440">
        <f>IF(ISNUMBER(MATCH(A440,'Age Fix'!A:A,0))=FALSE,F440,VLOOKUP(A440,'Age Fix'!A:C,3,FALSE))</f>
        <v>16</v>
      </c>
    </row>
    <row r="441" spans="1:38" x14ac:dyDescent="0.2">
      <c r="A441" t="s">
        <v>560</v>
      </c>
      <c r="B441" t="s">
        <v>1748</v>
      </c>
      <c r="C441" t="s">
        <v>41</v>
      </c>
      <c r="D441" t="s">
        <v>1745</v>
      </c>
      <c r="E441" t="s">
        <v>78</v>
      </c>
      <c r="F441" s="2">
        <v>20</v>
      </c>
      <c r="G441">
        <v>1</v>
      </c>
      <c r="H441" s="1">
        <v>0</v>
      </c>
      <c r="I441" s="1">
        <v>0</v>
      </c>
      <c r="J441">
        <v>0</v>
      </c>
      <c r="K441">
        <v>0</v>
      </c>
      <c r="L441" s="1" t="e">
        <v>#DIV/0!</v>
      </c>
      <c r="M441" s="1" t="e">
        <v>#DIV/0!</v>
      </c>
      <c r="N441">
        <v>0</v>
      </c>
      <c r="O441" s="1" t="e">
        <v>#DIV/0!</v>
      </c>
      <c r="P441">
        <v>0</v>
      </c>
      <c r="Q441">
        <v>0</v>
      </c>
      <c r="R441">
        <v>0</v>
      </c>
      <c r="S441" s="1" t="e">
        <v>#DIV/0!</v>
      </c>
      <c r="T441" s="1" t="e">
        <v>#DIV/0!</v>
      </c>
      <c r="U441" s="1" t="e">
        <v>#DIV/0!</v>
      </c>
      <c r="V441">
        <v>0</v>
      </c>
      <c r="W441" s="1" t="e">
        <v>#DIV/0!</v>
      </c>
      <c r="X441">
        <v>0</v>
      </c>
      <c r="Y441" s="1" t="e">
        <v>#DIV/0!</v>
      </c>
      <c r="Z441">
        <v>0</v>
      </c>
      <c r="AA441">
        <v>0</v>
      </c>
      <c r="AB441">
        <v>0</v>
      </c>
      <c r="AC441" s="1">
        <v>0</v>
      </c>
      <c r="AD441" s="1" t="e">
        <v>#DIV/0!</v>
      </c>
      <c r="AE441" s="1" t="e">
        <v>#DIV/0!</v>
      </c>
      <c r="AF441" s="1" t="e">
        <v>#DIV/0!</v>
      </c>
      <c r="AG441">
        <v>0</v>
      </c>
      <c r="AH441">
        <v>0</v>
      </c>
      <c r="AI441">
        <v>0</v>
      </c>
      <c r="AJ441">
        <v>0</v>
      </c>
      <c r="AK441" t="e">
        <f>VLOOKUP(A441,'NHL Affiliations (from scraper)'!B:C,2,FALSE)</f>
        <v>#N/A</v>
      </c>
      <c r="AL441">
        <f>IF(ISNUMBER(MATCH(A441,'Age Fix'!A:A,0))=FALSE,F441,VLOOKUP(A441,'Age Fix'!A:C,3,FALSE))</f>
        <v>20</v>
      </c>
    </row>
    <row r="442" spans="1:38" x14ac:dyDescent="0.2">
      <c r="A442" t="s">
        <v>562</v>
      </c>
      <c r="B442" t="s">
        <v>1748</v>
      </c>
      <c r="C442" t="s">
        <v>102</v>
      </c>
      <c r="D442" t="s">
        <v>102</v>
      </c>
      <c r="E442" t="s">
        <v>75</v>
      </c>
      <c r="F442" s="2">
        <v>18</v>
      </c>
      <c r="G442">
        <v>23</v>
      </c>
      <c r="H442" s="1">
        <v>15.77</v>
      </c>
      <c r="I442" s="1">
        <v>362.81</v>
      </c>
      <c r="J442">
        <v>20</v>
      </c>
      <c r="K442">
        <v>22</v>
      </c>
      <c r="L442" s="1">
        <v>3.3075163308618838</v>
      </c>
      <c r="M442" s="1">
        <v>3.6382679639480719</v>
      </c>
      <c r="N442">
        <v>18</v>
      </c>
      <c r="O442" s="1">
        <v>2.9767646977756952</v>
      </c>
      <c r="P442">
        <v>0</v>
      </c>
      <c r="Q442">
        <v>1</v>
      </c>
      <c r="R442">
        <v>17</v>
      </c>
      <c r="S442" s="1">
        <v>0</v>
      </c>
      <c r="T442" s="1">
        <v>5.5555555555555554</v>
      </c>
      <c r="U442" s="1">
        <v>94.444444444444443</v>
      </c>
      <c r="V442">
        <v>2</v>
      </c>
      <c r="W442" s="1">
        <v>0.33075163308618838</v>
      </c>
      <c r="X442">
        <v>0</v>
      </c>
      <c r="Y442" s="1">
        <v>0</v>
      </c>
      <c r="Z442">
        <v>0</v>
      </c>
      <c r="AA442">
        <v>0</v>
      </c>
      <c r="AB442">
        <v>0</v>
      </c>
      <c r="AC442" s="1">
        <v>1.2553644410503864</v>
      </c>
      <c r="AD442" s="1">
        <v>0.20760691949787269</v>
      </c>
      <c r="AE442" s="1">
        <v>0</v>
      </c>
      <c r="AF442" s="1">
        <v>6.9742468947243692</v>
      </c>
      <c r="AG442">
        <v>15.36</v>
      </c>
      <c r="AH442">
        <v>14.2</v>
      </c>
      <c r="AI442">
        <v>50.29</v>
      </c>
      <c r="AJ442">
        <v>51.09</v>
      </c>
      <c r="AK442" t="e">
        <f>VLOOKUP(A442,'NHL Affiliations (from scraper)'!B:C,2,FALSE)</f>
        <v>#N/A</v>
      </c>
      <c r="AL442">
        <f>IF(ISNUMBER(MATCH(A442,'Age Fix'!A:A,0))=FALSE,F442,VLOOKUP(A442,'Age Fix'!A:C,3,FALSE))</f>
        <v>18</v>
      </c>
    </row>
    <row r="443" spans="1:38" x14ac:dyDescent="0.2">
      <c r="A443" t="s">
        <v>231</v>
      </c>
      <c r="B443" t="s">
        <v>1748</v>
      </c>
      <c r="C443" t="s">
        <v>41</v>
      </c>
      <c r="D443" t="s">
        <v>1745</v>
      </c>
      <c r="E443" t="s">
        <v>107</v>
      </c>
      <c r="F443" s="2">
        <v>18</v>
      </c>
      <c r="G443">
        <v>68</v>
      </c>
      <c r="H443" s="1">
        <v>10.4</v>
      </c>
      <c r="I443" s="1">
        <v>707.12</v>
      </c>
      <c r="J443">
        <v>27</v>
      </c>
      <c r="K443">
        <v>36</v>
      </c>
      <c r="L443" s="1">
        <v>2.2909831428894671</v>
      </c>
      <c r="M443" s="1">
        <v>3.0546441905192894</v>
      </c>
      <c r="N443">
        <v>65</v>
      </c>
      <c r="O443" s="1">
        <v>5.5153297884376054</v>
      </c>
      <c r="P443">
        <v>15</v>
      </c>
      <c r="Q443">
        <v>14</v>
      </c>
      <c r="R443">
        <v>36</v>
      </c>
      <c r="S443" s="1">
        <v>23.076923076923077</v>
      </c>
      <c r="T443" s="1">
        <v>21.53846153846154</v>
      </c>
      <c r="U443" s="1">
        <v>55.384615384615387</v>
      </c>
      <c r="V443">
        <v>15</v>
      </c>
      <c r="W443" s="1">
        <v>1.2727684127163708</v>
      </c>
      <c r="X443">
        <v>7</v>
      </c>
      <c r="Y443" s="1">
        <v>0.59395859260097295</v>
      </c>
      <c r="Z443">
        <v>2</v>
      </c>
      <c r="AA443">
        <v>0</v>
      </c>
      <c r="AB443">
        <v>5</v>
      </c>
      <c r="AC443" s="1">
        <v>7.8209522763280184</v>
      </c>
      <c r="AD443" s="1">
        <v>0.66361740097816657</v>
      </c>
      <c r="AE443" s="1">
        <v>10.76923076923077</v>
      </c>
      <c r="AF443" s="1">
        <v>12.032234271273873</v>
      </c>
      <c r="AG443">
        <v>12.89</v>
      </c>
      <c r="AH443">
        <v>13.74</v>
      </c>
      <c r="AI443">
        <v>44.41</v>
      </c>
      <c r="AJ443">
        <v>51.41</v>
      </c>
      <c r="AK443" t="e">
        <f>VLOOKUP(A443,'NHL Affiliations (from scraper)'!B:C,2,FALSE)</f>
        <v>#N/A</v>
      </c>
      <c r="AL443">
        <f>IF(ISNUMBER(MATCH(A443,'Age Fix'!A:A,0))=FALSE,F443,VLOOKUP(A443,'Age Fix'!A:C,3,FALSE))</f>
        <v>18</v>
      </c>
    </row>
    <row r="444" spans="1:38" x14ac:dyDescent="0.2">
      <c r="A444" t="s">
        <v>387</v>
      </c>
      <c r="B444" t="s">
        <v>1748</v>
      </c>
      <c r="C444" t="s">
        <v>46</v>
      </c>
      <c r="D444" t="s">
        <v>1745</v>
      </c>
      <c r="E444" t="s">
        <v>58</v>
      </c>
      <c r="F444" s="2">
        <v>20</v>
      </c>
      <c r="G444">
        <v>14</v>
      </c>
      <c r="H444" s="1">
        <v>10.59</v>
      </c>
      <c r="I444" s="1">
        <v>148.31</v>
      </c>
      <c r="J444">
        <v>7</v>
      </c>
      <c r="K444">
        <v>6</v>
      </c>
      <c r="L444" s="1">
        <v>2.8319061425392755</v>
      </c>
      <c r="M444" s="1">
        <v>2.4273481221765221</v>
      </c>
      <c r="N444">
        <v>18</v>
      </c>
      <c r="O444" s="1">
        <v>7.2820443665295667</v>
      </c>
      <c r="P444">
        <v>4</v>
      </c>
      <c r="Q444">
        <v>1</v>
      </c>
      <c r="R444">
        <v>13</v>
      </c>
      <c r="S444" s="1">
        <v>22.222222222222221</v>
      </c>
      <c r="T444" s="1">
        <v>5.5555555555555554</v>
      </c>
      <c r="U444" s="1">
        <v>72.222222222222214</v>
      </c>
      <c r="V444">
        <v>4</v>
      </c>
      <c r="W444" s="1">
        <v>1.6182320814510147</v>
      </c>
      <c r="X444">
        <v>4</v>
      </c>
      <c r="Y444" s="1">
        <v>1.6182320814510147</v>
      </c>
      <c r="Z444">
        <v>2</v>
      </c>
      <c r="AA444">
        <v>1</v>
      </c>
      <c r="AB444">
        <v>1</v>
      </c>
      <c r="AC444" s="1">
        <v>1.8574916124172052</v>
      </c>
      <c r="AD444" s="1">
        <v>0.75146312955992378</v>
      </c>
      <c r="AE444" s="1">
        <v>22.222222222222221</v>
      </c>
      <c r="AF444" s="1">
        <v>10.319397846762252</v>
      </c>
      <c r="AG444">
        <v>13.97</v>
      </c>
      <c r="AH444">
        <v>13.54</v>
      </c>
      <c r="AI444">
        <v>50.68</v>
      </c>
      <c r="AJ444">
        <v>51.43</v>
      </c>
      <c r="AK444" t="e">
        <f>VLOOKUP(A444,'NHL Affiliations (from scraper)'!B:C,2,FALSE)</f>
        <v>#N/A</v>
      </c>
      <c r="AL444">
        <f>IF(ISNUMBER(MATCH(A444,'Age Fix'!A:A,0))=FALSE,F444,VLOOKUP(A444,'Age Fix'!A:C,3,FALSE))</f>
        <v>20</v>
      </c>
    </row>
    <row r="445" spans="1:38" x14ac:dyDescent="0.2">
      <c r="A445" t="s">
        <v>88</v>
      </c>
      <c r="B445" t="s">
        <v>1748</v>
      </c>
      <c r="C445" t="s">
        <v>49</v>
      </c>
      <c r="D445" t="s">
        <v>1745</v>
      </c>
      <c r="E445" t="s">
        <v>1746</v>
      </c>
      <c r="F445" s="2">
        <v>20</v>
      </c>
      <c r="G445">
        <v>63</v>
      </c>
      <c r="H445" s="1">
        <v>17.16</v>
      </c>
      <c r="I445" s="1">
        <v>1081.3399999999999</v>
      </c>
      <c r="J445">
        <v>74</v>
      </c>
      <c r="K445">
        <v>42</v>
      </c>
      <c r="L445" s="1">
        <v>4.1060166090221388</v>
      </c>
      <c r="M445" s="1">
        <v>2.3304418591747278</v>
      </c>
      <c r="N445">
        <v>173</v>
      </c>
      <c r="O445" s="1">
        <v>9.5992009913625687</v>
      </c>
      <c r="P445">
        <v>32</v>
      </c>
      <c r="Q445">
        <v>22</v>
      </c>
      <c r="R445">
        <v>119</v>
      </c>
      <c r="S445" s="1">
        <v>18.497109826589593</v>
      </c>
      <c r="T445" s="1">
        <v>12.716763005780345</v>
      </c>
      <c r="U445" s="1">
        <v>68.786127167630056</v>
      </c>
      <c r="V445">
        <v>43</v>
      </c>
      <c r="W445" s="1">
        <v>2.3859285701074597</v>
      </c>
      <c r="X445">
        <v>25</v>
      </c>
      <c r="Y445" s="1">
        <v>1.3871677733182903</v>
      </c>
      <c r="Z445">
        <v>7</v>
      </c>
      <c r="AA445">
        <v>6</v>
      </c>
      <c r="AB445">
        <v>12</v>
      </c>
      <c r="AC445" s="1">
        <v>18.110413285841659</v>
      </c>
      <c r="AD445" s="1">
        <v>1.0048872668637983</v>
      </c>
      <c r="AE445" s="1">
        <v>14.450867052023122</v>
      </c>
      <c r="AF445" s="1">
        <v>10.468446986035641</v>
      </c>
      <c r="AG445">
        <v>14.73</v>
      </c>
      <c r="AH445">
        <v>14.2</v>
      </c>
      <c r="AI445">
        <v>54.7</v>
      </c>
      <c r="AJ445">
        <v>49.86</v>
      </c>
      <c r="AK445" t="str">
        <f>VLOOKUP(A445,'NHL Affiliations (from scraper)'!B:C,2,FALSE)</f>
        <v>Pittsburgh Penguins</v>
      </c>
      <c r="AL445">
        <f>IF(ISNUMBER(MATCH(A445,'Age Fix'!A:A,0))=FALSE,F445,VLOOKUP(A445,'Age Fix'!A:C,3,FALSE))</f>
        <v>20</v>
      </c>
    </row>
    <row r="446" spans="1:38" x14ac:dyDescent="0.2">
      <c r="A446" t="s">
        <v>480</v>
      </c>
      <c r="B446" t="s">
        <v>1748</v>
      </c>
      <c r="C446" t="s">
        <v>41</v>
      </c>
      <c r="D446" t="s">
        <v>1745</v>
      </c>
      <c r="E446" t="s">
        <v>52</v>
      </c>
      <c r="F446" s="2">
        <v>18</v>
      </c>
      <c r="G446">
        <v>45</v>
      </c>
      <c r="H446" s="1">
        <v>7.8</v>
      </c>
      <c r="I446" s="1">
        <v>351.03</v>
      </c>
      <c r="J446">
        <v>11</v>
      </c>
      <c r="K446">
        <v>14</v>
      </c>
      <c r="L446" s="1">
        <v>1.880181181095633</v>
      </c>
      <c r="M446" s="1">
        <v>2.3929578668489873</v>
      </c>
      <c r="N446">
        <v>41</v>
      </c>
      <c r="O446" s="1">
        <v>7.007948038629177</v>
      </c>
      <c r="P446">
        <v>6</v>
      </c>
      <c r="Q446">
        <v>2</v>
      </c>
      <c r="R446">
        <v>33</v>
      </c>
      <c r="S446" s="1">
        <v>14.634146341463413</v>
      </c>
      <c r="T446" s="1">
        <v>4.8780487804878048</v>
      </c>
      <c r="U446" s="1">
        <v>80.487804878048792</v>
      </c>
      <c r="V446">
        <v>3</v>
      </c>
      <c r="W446" s="1">
        <v>0.51277668575335444</v>
      </c>
      <c r="X446">
        <v>3</v>
      </c>
      <c r="Y446" s="1">
        <v>0.51277668575335444</v>
      </c>
      <c r="Z446">
        <v>2</v>
      </c>
      <c r="AA446">
        <v>1</v>
      </c>
      <c r="AB446">
        <v>0</v>
      </c>
      <c r="AC446" s="1">
        <v>3.7350994998730056</v>
      </c>
      <c r="AD446" s="1">
        <v>0.63842398083463059</v>
      </c>
      <c r="AE446" s="1">
        <v>7.3170731707317067</v>
      </c>
      <c r="AF446" s="1">
        <v>9.1099987801780618</v>
      </c>
      <c r="AG446">
        <v>12.79</v>
      </c>
      <c r="AH446">
        <v>13.47</v>
      </c>
      <c r="AI446">
        <v>55.64</v>
      </c>
      <c r="AJ446">
        <v>47.94</v>
      </c>
      <c r="AK446" t="e">
        <f>VLOOKUP(A446,'NHL Affiliations (from scraper)'!B:C,2,FALSE)</f>
        <v>#N/A</v>
      </c>
      <c r="AL446">
        <f>IF(ISNUMBER(MATCH(A446,'Age Fix'!A:A,0))=FALSE,F446,VLOOKUP(A446,'Age Fix'!A:C,3,FALSE))</f>
        <v>18</v>
      </c>
    </row>
    <row r="447" spans="1:38" x14ac:dyDescent="0.2">
      <c r="A447" t="s">
        <v>543</v>
      </c>
      <c r="B447" t="s">
        <v>1748</v>
      </c>
      <c r="C447" t="s">
        <v>46</v>
      </c>
      <c r="D447" t="s">
        <v>1745</v>
      </c>
      <c r="E447" t="s">
        <v>391</v>
      </c>
      <c r="F447" s="2">
        <v>18</v>
      </c>
      <c r="G447">
        <v>2</v>
      </c>
      <c r="H447" s="1">
        <v>0</v>
      </c>
      <c r="I447" s="1">
        <v>0</v>
      </c>
      <c r="J447">
        <v>0</v>
      </c>
      <c r="K447">
        <v>0</v>
      </c>
      <c r="L447" s="1" t="e">
        <v>#DIV/0!</v>
      </c>
      <c r="M447" s="1" t="e">
        <v>#DIV/0!</v>
      </c>
      <c r="N447">
        <v>0</v>
      </c>
      <c r="O447" s="1" t="e">
        <v>#DIV/0!</v>
      </c>
      <c r="P447">
        <v>0</v>
      </c>
      <c r="Q447">
        <v>0</v>
      </c>
      <c r="R447">
        <v>0</v>
      </c>
      <c r="S447" s="1" t="e">
        <v>#DIV/0!</v>
      </c>
      <c r="T447" s="1" t="e">
        <v>#DIV/0!</v>
      </c>
      <c r="U447" s="1" t="e">
        <v>#DIV/0!</v>
      </c>
      <c r="V447">
        <v>0</v>
      </c>
      <c r="W447" s="1" t="e">
        <v>#DIV/0!</v>
      </c>
      <c r="X447">
        <v>0</v>
      </c>
      <c r="Y447" s="1" t="e">
        <v>#DIV/0!</v>
      </c>
      <c r="Z447">
        <v>0</v>
      </c>
      <c r="AA447">
        <v>0</v>
      </c>
      <c r="AB447">
        <v>0</v>
      </c>
      <c r="AC447" s="1">
        <v>0</v>
      </c>
      <c r="AD447" s="1" t="e">
        <v>#DIV/0!</v>
      </c>
      <c r="AE447" s="1" t="e">
        <v>#DIV/0!</v>
      </c>
      <c r="AF447" s="1" t="e">
        <v>#DIV/0!</v>
      </c>
      <c r="AG447">
        <v>0</v>
      </c>
      <c r="AH447">
        <v>0</v>
      </c>
      <c r="AI447">
        <v>0</v>
      </c>
      <c r="AJ447">
        <v>0</v>
      </c>
      <c r="AK447" t="e">
        <f>VLOOKUP(A447,'NHL Affiliations (from scraper)'!B:C,2,FALSE)</f>
        <v>#N/A</v>
      </c>
      <c r="AL447">
        <f>IF(ISNUMBER(MATCH(A447,'Age Fix'!A:A,0))=FALSE,F447,VLOOKUP(A447,'Age Fix'!A:C,3,FALSE))</f>
        <v>18</v>
      </c>
    </row>
    <row r="448" spans="1:38" x14ac:dyDescent="0.2">
      <c r="A448" t="s">
        <v>141</v>
      </c>
      <c r="B448" t="s">
        <v>1748</v>
      </c>
      <c r="C448" t="s">
        <v>41</v>
      </c>
      <c r="D448" t="s">
        <v>1745</v>
      </c>
      <c r="E448" t="s">
        <v>107</v>
      </c>
      <c r="F448" s="2">
        <v>18</v>
      </c>
      <c r="G448">
        <v>68</v>
      </c>
      <c r="H448" s="1">
        <v>17.2</v>
      </c>
      <c r="I448" s="1">
        <v>1169.3900000000001</v>
      </c>
      <c r="J448">
        <v>72</v>
      </c>
      <c r="K448">
        <v>68</v>
      </c>
      <c r="L448" s="1">
        <v>3.6942337457990915</v>
      </c>
      <c r="M448" s="1">
        <v>3.4889985376991421</v>
      </c>
      <c r="N448">
        <v>215</v>
      </c>
      <c r="O448" s="1">
        <v>11.031392435372288</v>
      </c>
      <c r="P448">
        <v>38</v>
      </c>
      <c r="Q448">
        <v>33</v>
      </c>
      <c r="R448">
        <v>144</v>
      </c>
      <c r="S448" s="1">
        <v>17.674418604651162</v>
      </c>
      <c r="T448" s="1">
        <v>15.348837209302326</v>
      </c>
      <c r="U448" s="1">
        <v>66.976744186046517</v>
      </c>
      <c r="V448">
        <v>40</v>
      </c>
      <c r="W448" s="1">
        <v>2.0523520809994951</v>
      </c>
      <c r="X448">
        <v>26</v>
      </c>
      <c r="Y448" s="1">
        <v>1.334028852649672</v>
      </c>
      <c r="Z448">
        <v>6</v>
      </c>
      <c r="AA448">
        <v>6</v>
      </c>
      <c r="AB448">
        <v>14</v>
      </c>
      <c r="AC448" s="1">
        <v>22.801801239919602</v>
      </c>
      <c r="AD448" s="1">
        <v>1.1699331056321467</v>
      </c>
      <c r="AE448" s="1">
        <v>12.093023255813954</v>
      </c>
      <c r="AF448" s="1">
        <v>10.605488948799815</v>
      </c>
      <c r="AG448">
        <v>15.43</v>
      </c>
      <c r="AH448">
        <v>14.34</v>
      </c>
      <c r="AI448">
        <v>47.8</v>
      </c>
      <c r="AJ448">
        <v>51.97</v>
      </c>
      <c r="AK448" t="e">
        <f>VLOOKUP(A448,'NHL Affiliations (from scraper)'!B:C,2,FALSE)</f>
        <v>#N/A</v>
      </c>
      <c r="AL448">
        <f>IF(ISNUMBER(MATCH(A448,'Age Fix'!A:A,0))=FALSE,F448,VLOOKUP(A448,'Age Fix'!A:C,3,FALSE))</f>
        <v>18</v>
      </c>
    </row>
    <row r="449" spans="1:38" x14ac:dyDescent="0.2">
      <c r="A449" t="s">
        <v>448</v>
      </c>
      <c r="B449" t="s">
        <v>1748</v>
      </c>
      <c r="C449" t="s">
        <v>102</v>
      </c>
      <c r="D449" t="s">
        <v>102</v>
      </c>
      <c r="E449" t="s">
        <v>80</v>
      </c>
      <c r="F449" s="2">
        <v>19</v>
      </c>
      <c r="G449">
        <v>52</v>
      </c>
      <c r="H449" s="1">
        <v>12.7</v>
      </c>
      <c r="I449" s="1">
        <v>660.38</v>
      </c>
      <c r="J449">
        <v>36</v>
      </c>
      <c r="K449">
        <v>32</v>
      </c>
      <c r="L449" s="1">
        <v>3.270844059480905</v>
      </c>
      <c r="M449" s="1">
        <v>2.9074169417608045</v>
      </c>
      <c r="N449">
        <v>25</v>
      </c>
      <c r="O449" s="1">
        <v>2.2714194857506285</v>
      </c>
      <c r="P449">
        <v>0</v>
      </c>
      <c r="Q449">
        <v>0</v>
      </c>
      <c r="R449">
        <v>25</v>
      </c>
      <c r="S449" s="1">
        <v>0</v>
      </c>
      <c r="T449" s="1">
        <v>0</v>
      </c>
      <c r="U449" s="1">
        <v>100</v>
      </c>
      <c r="V449">
        <v>1</v>
      </c>
      <c r="W449" s="1">
        <v>9.0856779430025139E-2</v>
      </c>
      <c r="X449">
        <v>0</v>
      </c>
      <c r="Y449" s="1">
        <v>0</v>
      </c>
      <c r="Z449">
        <v>0</v>
      </c>
      <c r="AA449">
        <v>0</v>
      </c>
      <c r="AB449">
        <v>0</v>
      </c>
      <c r="AC449" s="1">
        <v>1.6058993036100218</v>
      </c>
      <c r="AD449" s="1">
        <v>0.14590683881492672</v>
      </c>
      <c r="AE449" s="1">
        <v>0</v>
      </c>
      <c r="AF449" s="1">
        <v>6.423597214440087</v>
      </c>
      <c r="AG449">
        <v>12.91</v>
      </c>
      <c r="AH449">
        <v>13.91</v>
      </c>
      <c r="AI449">
        <v>50.4</v>
      </c>
      <c r="AJ449">
        <v>49.11</v>
      </c>
      <c r="AK449" t="e">
        <f>VLOOKUP(A449,'NHL Affiliations (from scraper)'!B:C,2,FALSE)</f>
        <v>#N/A</v>
      </c>
      <c r="AL449">
        <f>IF(ISNUMBER(MATCH(A449,'Age Fix'!A:A,0))=FALSE,F449,VLOOKUP(A449,'Age Fix'!A:C,3,FALSE))</f>
        <v>19</v>
      </c>
    </row>
    <row r="450" spans="1:38" x14ac:dyDescent="0.2">
      <c r="A450" t="s">
        <v>267</v>
      </c>
      <c r="B450" t="s">
        <v>1748</v>
      </c>
      <c r="C450" t="s">
        <v>102</v>
      </c>
      <c r="D450" t="s">
        <v>102</v>
      </c>
      <c r="E450" t="s">
        <v>1746</v>
      </c>
      <c r="F450" s="2">
        <v>20</v>
      </c>
      <c r="G450">
        <v>50</v>
      </c>
      <c r="H450" s="1">
        <v>19.59</v>
      </c>
      <c r="I450" s="1">
        <v>979.49</v>
      </c>
      <c r="J450">
        <v>56</v>
      </c>
      <c r="K450">
        <v>55</v>
      </c>
      <c r="L450" s="1">
        <v>3.4303566141563464</v>
      </c>
      <c r="M450" s="1">
        <v>3.3691002460464117</v>
      </c>
      <c r="N450">
        <v>77</v>
      </c>
      <c r="O450" s="1">
        <v>4.7167403444649771</v>
      </c>
      <c r="P450">
        <v>8</v>
      </c>
      <c r="Q450">
        <v>6</v>
      </c>
      <c r="R450">
        <v>63</v>
      </c>
      <c r="S450" s="1">
        <v>10.38961038961039</v>
      </c>
      <c r="T450" s="1">
        <v>7.7922077922077921</v>
      </c>
      <c r="U450" s="1">
        <v>81.818181818181827</v>
      </c>
      <c r="V450">
        <v>10</v>
      </c>
      <c r="W450" s="1">
        <v>0.61256368109934756</v>
      </c>
      <c r="X450">
        <v>2</v>
      </c>
      <c r="Y450" s="1">
        <v>0.12251273621986952</v>
      </c>
      <c r="Z450">
        <v>0</v>
      </c>
      <c r="AA450">
        <v>1</v>
      </c>
      <c r="AB450">
        <v>1</v>
      </c>
      <c r="AC450" s="1">
        <v>6.7451258525595295</v>
      </c>
      <c r="AD450" s="1">
        <v>0.41318191217222405</v>
      </c>
      <c r="AE450" s="1">
        <v>2.5974025974025974</v>
      </c>
      <c r="AF450" s="1">
        <v>8.759903704622765</v>
      </c>
      <c r="AG450">
        <v>15.04</v>
      </c>
      <c r="AH450">
        <v>14.41</v>
      </c>
      <c r="AI450">
        <v>53.16</v>
      </c>
      <c r="AJ450">
        <v>51.38</v>
      </c>
      <c r="AK450" t="str">
        <f>VLOOKUP(A450,'NHL Affiliations (from scraper)'!B:C,2,FALSE)</f>
        <v>New York Rangers</v>
      </c>
      <c r="AL450">
        <f>IF(ISNUMBER(MATCH(A450,'Age Fix'!A:A,0))=FALSE,F450,VLOOKUP(A450,'Age Fix'!A:C,3,FALSE))</f>
        <v>20</v>
      </c>
    </row>
    <row r="451" spans="1:38" x14ac:dyDescent="0.2">
      <c r="A451" t="s">
        <v>128</v>
      </c>
      <c r="B451" t="s">
        <v>1748</v>
      </c>
      <c r="C451" t="s">
        <v>102</v>
      </c>
      <c r="D451" t="s">
        <v>102</v>
      </c>
      <c r="E451" t="s">
        <v>82</v>
      </c>
      <c r="F451" s="2">
        <v>19</v>
      </c>
      <c r="G451">
        <v>40</v>
      </c>
      <c r="H451" s="1">
        <v>18.079999999999998</v>
      </c>
      <c r="I451" s="1">
        <v>723.33</v>
      </c>
      <c r="J451">
        <v>55</v>
      </c>
      <c r="K451">
        <v>37</v>
      </c>
      <c r="L451" s="1">
        <v>4.562233005682053</v>
      </c>
      <c r="M451" s="1">
        <v>3.0691385674588361</v>
      </c>
      <c r="N451">
        <v>84</v>
      </c>
      <c r="O451" s="1">
        <v>6.9677740450416819</v>
      </c>
      <c r="P451">
        <v>3</v>
      </c>
      <c r="Q451">
        <v>3</v>
      </c>
      <c r="R451">
        <v>78</v>
      </c>
      <c r="S451" s="1">
        <v>3.5714285714285712</v>
      </c>
      <c r="T451" s="1">
        <v>3.5714285714285712</v>
      </c>
      <c r="U451" s="1">
        <v>92.857142857142861</v>
      </c>
      <c r="V451">
        <v>14</v>
      </c>
      <c r="W451" s="1">
        <v>1.1612956741736136</v>
      </c>
      <c r="X451">
        <v>8</v>
      </c>
      <c r="Y451" s="1">
        <v>0.6635975280992078</v>
      </c>
      <c r="Z451">
        <v>1</v>
      </c>
      <c r="AA451">
        <v>2</v>
      </c>
      <c r="AB451">
        <v>5</v>
      </c>
      <c r="AC451" s="1">
        <v>6.1447678660082996</v>
      </c>
      <c r="AD451" s="1">
        <v>0.50970659582831901</v>
      </c>
      <c r="AE451" s="1">
        <v>9.5238095238095237</v>
      </c>
      <c r="AF451" s="1">
        <v>7.3151998404860707</v>
      </c>
      <c r="AG451">
        <v>14.76</v>
      </c>
      <c r="AH451">
        <v>14.28</v>
      </c>
      <c r="AI451">
        <v>54.07</v>
      </c>
      <c r="AJ451">
        <v>49.55</v>
      </c>
      <c r="AK451">
        <f>VLOOKUP(A451,'NHL Affiliations (from scraper)'!B:C,2,FALSE)</f>
        <v>2018</v>
      </c>
      <c r="AL451">
        <f>IF(ISNUMBER(MATCH(A451,'Age Fix'!A:A,0))=FALSE,F451,VLOOKUP(A451,'Age Fix'!A:C,3,FALSE))</f>
        <v>19</v>
      </c>
    </row>
    <row r="452" spans="1:38" x14ac:dyDescent="0.2">
      <c r="A452" t="s">
        <v>87</v>
      </c>
      <c r="B452" t="s">
        <v>1748</v>
      </c>
      <c r="C452" t="s">
        <v>46</v>
      </c>
      <c r="D452" t="s">
        <v>1745</v>
      </c>
      <c r="E452" t="s">
        <v>47</v>
      </c>
      <c r="F452" s="2">
        <v>19</v>
      </c>
      <c r="G452">
        <v>68</v>
      </c>
      <c r="H452" s="1">
        <v>11.67</v>
      </c>
      <c r="I452" s="1">
        <v>793.67</v>
      </c>
      <c r="J452">
        <v>43</v>
      </c>
      <c r="K452">
        <v>44</v>
      </c>
      <c r="L452" s="1">
        <v>3.2507213325437525</v>
      </c>
      <c r="M452" s="1">
        <v>3.3263195030680262</v>
      </c>
      <c r="N452">
        <v>122</v>
      </c>
      <c r="O452" s="1">
        <v>9.2229768039613447</v>
      </c>
      <c r="P452">
        <v>23</v>
      </c>
      <c r="Q452">
        <v>18</v>
      </c>
      <c r="R452">
        <v>81</v>
      </c>
      <c r="S452" s="1">
        <v>18.852459016393443</v>
      </c>
      <c r="T452" s="1">
        <v>14.754098360655737</v>
      </c>
      <c r="U452" s="1">
        <v>66.393442622950815</v>
      </c>
      <c r="V452">
        <v>27</v>
      </c>
      <c r="W452" s="1">
        <v>2.0411506041553795</v>
      </c>
      <c r="X452">
        <v>18</v>
      </c>
      <c r="Y452" s="1">
        <v>1.3607670694369198</v>
      </c>
      <c r="Z452">
        <v>5</v>
      </c>
      <c r="AA452">
        <v>8</v>
      </c>
      <c r="AB452">
        <v>5</v>
      </c>
      <c r="AC452" s="1">
        <v>13.083124801097188</v>
      </c>
      <c r="AD452" s="1">
        <v>0.98906029970369458</v>
      </c>
      <c r="AE452" s="1">
        <v>14.754098360655737</v>
      </c>
      <c r="AF452" s="1">
        <v>10.723872787784581</v>
      </c>
      <c r="AG452">
        <v>13.52</v>
      </c>
      <c r="AH452">
        <v>14.1</v>
      </c>
      <c r="AI452">
        <v>55.69</v>
      </c>
      <c r="AJ452">
        <v>49.33</v>
      </c>
      <c r="AK452" t="e">
        <f>VLOOKUP(A452,'NHL Affiliations (from scraper)'!B:C,2,FALSE)</f>
        <v>#N/A</v>
      </c>
      <c r="AL452">
        <f>IF(ISNUMBER(MATCH(A452,'Age Fix'!A:A,0))=FALSE,F452,VLOOKUP(A452,'Age Fix'!A:C,3,FALSE))</f>
        <v>19</v>
      </c>
    </row>
    <row r="453" spans="1:38" x14ac:dyDescent="0.2">
      <c r="A453" t="s">
        <v>227</v>
      </c>
      <c r="B453" t="s">
        <v>1748</v>
      </c>
      <c r="C453" t="s">
        <v>41</v>
      </c>
      <c r="D453" t="s">
        <v>1745</v>
      </c>
      <c r="E453" t="s">
        <v>98</v>
      </c>
      <c r="F453" s="2">
        <v>17</v>
      </c>
      <c r="G453">
        <v>68</v>
      </c>
      <c r="H453" s="1">
        <v>14.02</v>
      </c>
      <c r="I453" s="1">
        <v>953.05</v>
      </c>
      <c r="J453">
        <v>48</v>
      </c>
      <c r="K453">
        <v>54</v>
      </c>
      <c r="L453" s="1">
        <v>3.021877131315251</v>
      </c>
      <c r="M453" s="1">
        <v>3.3996117727296573</v>
      </c>
      <c r="N453">
        <v>86</v>
      </c>
      <c r="O453" s="1">
        <v>5.4141965269398256</v>
      </c>
      <c r="P453">
        <v>9</v>
      </c>
      <c r="Q453">
        <v>13</v>
      </c>
      <c r="R453">
        <v>64</v>
      </c>
      <c r="S453" s="1">
        <v>10.465116279069768</v>
      </c>
      <c r="T453" s="1">
        <v>15.11627906976744</v>
      </c>
      <c r="U453" s="1">
        <v>74.418604651162795</v>
      </c>
      <c r="V453">
        <v>20</v>
      </c>
      <c r="W453" s="1">
        <v>1.2591154713813546</v>
      </c>
      <c r="X453">
        <v>8</v>
      </c>
      <c r="Y453" s="1">
        <v>0.50364618855254195</v>
      </c>
      <c r="Z453">
        <v>2</v>
      </c>
      <c r="AA453">
        <v>1</v>
      </c>
      <c r="AB453">
        <v>5</v>
      </c>
      <c r="AC453" s="1">
        <v>8.1675999918590385</v>
      </c>
      <c r="AD453" s="1">
        <v>0.51419757569019708</v>
      </c>
      <c r="AE453" s="1">
        <v>9.3023255813953494</v>
      </c>
      <c r="AF453" s="1">
        <v>9.4972092928593455</v>
      </c>
      <c r="AG453">
        <v>13.85</v>
      </c>
      <c r="AH453">
        <v>14.12</v>
      </c>
      <c r="AI453">
        <v>44.89</v>
      </c>
      <c r="AJ453">
        <v>50.78</v>
      </c>
      <c r="AK453">
        <f>VLOOKUP(A453,'NHL Affiliations (from scraper)'!B:C,2,FALSE)</f>
        <v>2018</v>
      </c>
      <c r="AL453">
        <f>IF(ISNUMBER(MATCH(A453,'Age Fix'!A:A,0))=FALSE,F453,VLOOKUP(A453,'Age Fix'!A:C,3,FALSE))</f>
        <v>17</v>
      </c>
    </row>
    <row r="454" spans="1:38" x14ac:dyDescent="0.2">
      <c r="A454" t="s">
        <v>237</v>
      </c>
      <c r="B454" t="s">
        <v>1748</v>
      </c>
      <c r="C454" t="s">
        <v>49</v>
      </c>
      <c r="D454" t="s">
        <v>1745</v>
      </c>
      <c r="E454" t="s">
        <v>1746</v>
      </c>
      <c r="F454" s="2">
        <v>17</v>
      </c>
      <c r="G454">
        <v>63</v>
      </c>
      <c r="H454" s="1">
        <v>11.24</v>
      </c>
      <c r="I454" s="1">
        <v>707.99</v>
      </c>
      <c r="J454">
        <v>32</v>
      </c>
      <c r="K454">
        <v>31</v>
      </c>
      <c r="L454" s="1">
        <v>2.7119027104902611</v>
      </c>
      <c r="M454" s="1">
        <v>2.6271557507874408</v>
      </c>
      <c r="N454">
        <v>103</v>
      </c>
      <c r="O454" s="1">
        <v>8.7289368493905286</v>
      </c>
      <c r="P454">
        <v>9</v>
      </c>
      <c r="Q454">
        <v>14</v>
      </c>
      <c r="R454">
        <v>80</v>
      </c>
      <c r="S454" s="1">
        <v>8.7378640776699026</v>
      </c>
      <c r="T454" s="1">
        <v>13.592233009708737</v>
      </c>
      <c r="U454" s="1">
        <v>77.669902912621353</v>
      </c>
      <c r="V454">
        <v>16</v>
      </c>
      <c r="W454" s="1">
        <v>1.3559513552451306</v>
      </c>
      <c r="X454">
        <v>9</v>
      </c>
      <c r="Y454" s="1">
        <v>0.76272263732538592</v>
      </c>
      <c r="Z454">
        <v>2</v>
      </c>
      <c r="AA454">
        <v>1</v>
      </c>
      <c r="AB454">
        <v>6</v>
      </c>
      <c r="AC454" s="1">
        <v>9.3587284607650219</v>
      </c>
      <c r="AD454" s="1">
        <v>0.7931237837340942</v>
      </c>
      <c r="AE454" s="1">
        <v>8.7378640776699026</v>
      </c>
      <c r="AF454" s="1">
        <v>9.0861441366650695</v>
      </c>
      <c r="AG454">
        <v>13.58</v>
      </c>
      <c r="AH454">
        <v>13.48</v>
      </c>
      <c r="AI454">
        <v>50.78</v>
      </c>
      <c r="AJ454">
        <v>48</v>
      </c>
      <c r="AK454" t="e">
        <f>VLOOKUP(A454,'NHL Affiliations (from scraper)'!B:C,2,FALSE)</f>
        <v>#N/A</v>
      </c>
      <c r="AL454">
        <f>IF(ISNUMBER(MATCH(A454,'Age Fix'!A:A,0))=FALSE,F454,VLOOKUP(A454,'Age Fix'!A:C,3,FALSE))</f>
        <v>17</v>
      </c>
    </row>
    <row r="455" spans="1:38" x14ac:dyDescent="0.2">
      <c r="A455" t="s">
        <v>104</v>
      </c>
      <c r="B455" t="s">
        <v>1748</v>
      </c>
      <c r="C455" t="s">
        <v>46</v>
      </c>
      <c r="D455" t="s">
        <v>1745</v>
      </c>
      <c r="E455" t="s">
        <v>80</v>
      </c>
      <c r="F455" s="2">
        <v>17</v>
      </c>
      <c r="G455">
        <v>62</v>
      </c>
      <c r="H455" s="1">
        <v>13.89</v>
      </c>
      <c r="I455" s="1">
        <v>861.21</v>
      </c>
      <c r="J455">
        <v>47</v>
      </c>
      <c r="K455">
        <v>48</v>
      </c>
      <c r="L455" s="1">
        <v>3.2744626746089804</v>
      </c>
      <c r="M455" s="1">
        <v>3.3441320932176821</v>
      </c>
      <c r="N455">
        <v>83</v>
      </c>
      <c r="O455" s="1">
        <v>5.7825617445222415</v>
      </c>
      <c r="P455">
        <v>34</v>
      </c>
      <c r="Q455">
        <v>20</v>
      </c>
      <c r="R455">
        <v>29</v>
      </c>
      <c r="S455" s="1">
        <v>40.963855421686745</v>
      </c>
      <c r="T455" s="1">
        <v>24.096385542168676</v>
      </c>
      <c r="U455" s="1">
        <v>34.939759036144579</v>
      </c>
      <c r="V455">
        <v>33</v>
      </c>
      <c r="W455" s="1">
        <v>2.2990908140871564</v>
      </c>
      <c r="X455">
        <v>22</v>
      </c>
      <c r="Y455" s="1">
        <v>1.5327272093914375</v>
      </c>
      <c r="Z455">
        <v>12</v>
      </c>
      <c r="AA455">
        <v>8</v>
      </c>
      <c r="AB455">
        <v>2</v>
      </c>
      <c r="AC455" s="1">
        <v>12.432005493626649</v>
      </c>
      <c r="AD455" s="1">
        <v>0.8661305948811544</v>
      </c>
      <c r="AE455" s="1">
        <v>26.506024096385545</v>
      </c>
      <c r="AF455" s="1">
        <v>14.978319871839332</v>
      </c>
      <c r="AG455">
        <v>13.88</v>
      </c>
      <c r="AH455">
        <v>14.5</v>
      </c>
      <c r="AI455">
        <v>51.96</v>
      </c>
      <c r="AJ455">
        <v>50.19</v>
      </c>
      <c r="AK455">
        <f>VLOOKUP(A455,'NHL Affiliations (from scraper)'!B:C,2,FALSE)</f>
        <v>2018</v>
      </c>
      <c r="AL455">
        <f>IF(ISNUMBER(MATCH(A455,'Age Fix'!A:A,0))=FALSE,F455,VLOOKUP(A455,'Age Fix'!A:C,3,FALSE))</f>
        <v>17</v>
      </c>
    </row>
    <row r="456" spans="1:38" x14ac:dyDescent="0.2">
      <c r="A456" t="s">
        <v>477</v>
      </c>
      <c r="B456" t="s">
        <v>1748</v>
      </c>
      <c r="C456" t="s">
        <v>49</v>
      </c>
      <c r="D456" t="s">
        <v>1745</v>
      </c>
      <c r="E456" t="s">
        <v>107</v>
      </c>
      <c r="F456" s="2">
        <v>17</v>
      </c>
      <c r="G456">
        <v>30</v>
      </c>
      <c r="H456" s="1">
        <v>7.77</v>
      </c>
      <c r="I456" s="1">
        <v>233.23</v>
      </c>
      <c r="J456">
        <v>5</v>
      </c>
      <c r="K456">
        <v>10</v>
      </c>
      <c r="L456" s="1">
        <v>1.2862839257385414</v>
      </c>
      <c r="M456" s="1">
        <v>2.5725678514770829</v>
      </c>
      <c r="N456">
        <v>13</v>
      </c>
      <c r="O456" s="1">
        <v>3.3443382069202077</v>
      </c>
      <c r="P456">
        <v>3</v>
      </c>
      <c r="Q456">
        <v>2</v>
      </c>
      <c r="R456">
        <v>8</v>
      </c>
      <c r="S456" s="1">
        <v>23.076923076923077</v>
      </c>
      <c r="T456" s="1">
        <v>15.384615384615385</v>
      </c>
      <c r="U456" s="1">
        <v>61.53846153846154</v>
      </c>
      <c r="V456">
        <v>3</v>
      </c>
      <c r="W456" s="1">
        <v>0.77177035544312489</v>
      </c>
      <c r="X456">
        <v>2</v>
      </c>
      <c r="Y456" s="1">
        <v>0.51451357029541656</v>
      </c>
      <c r="Z456">
        <v>1</v>
      </c>
      <c r="AA456">
        <v>1</v>
      </c>
      <c r="AB456">
        <v>0</v>
      </c>
      <c r="AC456" s="1">
        <v>1.4848969013046669</v>
      </c>
      <c r="AD456" s="1">
        <v>0.38199980310543252</v>
      </c>
      <c r="AE456" s="1">
        <v>15.384615384615385</v>
      </c>
      <c r="AF456" s="1">
        <v>11.422283856189747</v>
      </c>
      <c r="AG456">
        <v>12.72</v>
      </c>
      <c r="AH456">
        <v>13.23</v>
      </c>
      <c r="AI456">
        <v>43.37</v>
      </c>
      <c r="AJ456">
        <v>51.11</v>
      </c>
      <c r="AK456" t="e">
        <f>VLOOKUP(A456,'NHL Affiliations (from scraper)'!B:C,2,FALSE)</f>
        <v>#N/A</v>
      </c>
      <c r="AL456">
        <f>IF(ISNUMBER(MATCH(A456,'Age Fix'!A:A,0))=FALSE,F456,VLOOKUP(A456,'Age Fix'!A:C,3,FALSE))</f>
        <v>17</v>
      </c>
    </row>
    <row r="457" spans="1:38" x14ac:dyDescent="0.2">
      <c r="A457" t="s">
        <v>203</v>
      </c>
      <c r="B457" t="s">
        <v>1748</v>
      </c>
      <c r="C457" t="s">
        <v>49</v>
      </c>
      <c r="D457" t="s">
        <v>1745</v>
      </c>
      <c r="E457" t="s">
        <v>78</v>
      </c>
      <c r="F457" s="2">
        <v>18</v>
      </c>
      <c r="G457">
        <v>67</v>
      </c>
      <c r="H457" s="1">
        <v>13.05</v>
      </c>
      <c r="I457" s="1">
        <v>874.55</v>
      </c>
      <c r="J457">
        <v>44</v>
      </c>
      <c r="K457">
        <v>48</v>
      </c>
      <c r="L457" s="1">
        <v>3.0186953290263565</v>
      </c>
      <c r="M457" s="1">
        <v>3.2931221771196615</v>
      </c>
      <c r="N457">
        <v>78</v>
      </c>
      <c r="O457" s="1">
        <v>5.351323537819451</v>
      </c>
      <c r="P457">
        <v>12</v>
      </c>
      <c r="Q457">
        <v>16</v>
      </c>
      <c r="R457">
        <v>50</v>
      </c>
      <c r="S457" s="1">
        <v>15.384615384615385</v>
      </c>
      <c r="T457" s="1">
        <v>20.512820512820511</v>
      </c>
      <c r="U457" s="1">
        <v>64.102564102564102</v>
      </c>
      <c r="V457">
        <v>21</v>
      </c>
      <c r="W457" s="1">
        <v>1.440740952489852</v>
      </c>
      <c r="X457">
        <v>9</v>
      </c>
      <c r="Y457" s="1">
        <v>0.61746040820993653</v>
      </c>
      <c r="Z457">
        <v>2</v>
      </c>
      <c r="AA457">
        <v>1</v>
      </c>
      <c r="AB457">
        <v>6</v>
      </c>
      <c r="AC457" s="1">
        <v>8.4026584205824566</v>
      </c>
      <c r="AD457" s="1">
        <v>0.57647876649127827</v>
      </c>
      <c r="AE457" s="1">
        <v>11.538461538461538</v>
      </c>
      <c r="AF457" s="1">
        <v>10.772639000746739</v>
      </c>
      <c r="AG457">
        <v>13.72</v>
      </c>
      <c r="AH457">
        <v>13.95</v>
      </c>
      <c r="AI457">
        <v>43.72</v>
      </c>
      <c r="AJ457">
        <v>50.68</v>
      </c>
      <c r="AK457" t="e">
        <f>VLOOKUP(A457,'NHL Affiliations (from scraper)'!B:C,2,FALSE)</f>
        <v>#N/A</v>
      </c>
      <c r="AL457">
        <f>IF(ISNUMBER(MATCH(A457,'Age Fix'!A:A,0))=FALSE,F457,VLOOKUP(A457,'Age Fix'!A:C,3,FALSE))</f>
        <v>18</v>
      </c>
    </row>
    <row r="458" spans="1:38" x14ac:dyDescent="0.2">
      <c r="A458" t="s">
        <v>445</v>
      </c>
      <c r="B458" t="s">
        <v>1748</v>
      </c>
      <c r="C458" t="s">
        <v>102</v>
      </c>
      <c r="D458" t="s">
        <v>102</v>
      </c>
      <c r="E458" t="s">
        <v>54</v>
      </c>
      <c r="F458" s="2">
        <v>21</v>
      </c>
      <c r="G458">
        <v>58</v>
      </c>
      <c r="H458" s="1">
        <v>14.14</v>
      </c>
      <c r="I458" s="1">
        <v>820.3</v>
      </c>
      <c r="J458">
        <v>43</v>
      </c>
      <c r="K458">
        <v>36</v>
      </c>
      <c r="L458" s="1">
        <v>3.1451907838595639</v>
      </c>
      <c r="M458" s="1">
        <v>2.633182981835914</v>
      </c>
      <c r="N458">
        <v>70</v>
      </c>
      <c r="O458" s="1">
        <v>5.1200780202364991</v>
      </c>
      <c r="P458">
        <v>1</v>
      </c>
      <c r="Q458">
        <v>4</v>
      </c>
      <c r="R458">
        <v>65</v>
      </c>
      <c r="S458" s="1">
        <v>1.4285714285714286</v>
      </c>
      <c r="T458" s="1">
        <v>5.7142857142857144</v>
      </c>
      <c r="U458" s="1">
        <v>92.857142857142861</v>
      </c>
      <c r="V458">
        <v>6</v>
      </c>
      <c r="W458" s="1">
        <v>0.43886383030598564</v>
      </c>
      <c r="X458">
        <v>3</v>
      </c>
      <c r="Y458" s="1">
        <v>0.21943191515299282</v>
      </c>
      <c r="Z458">
        <v>0</v>
      </c>
      <c r="AA458">
        <v>1</v>
      </c>
      <c r="AB458">
        <v>2</v>
      </c>
      <c r="AC458" s="1">
        <v>5.0435176127544485</v>
      </c>
      <c r="AD458" s="1">
        <v>0.368902909624853</v>
      </c>
      <c r="AE458" s="1">
        <v>4.2857142857142856</v>
      </c>
      <c r="AF458" s="1">
        <v>7.2050251610777831</v>
      </c>
      <c r="AG458">
        <v>13.35</v>
      </c>
      <c r="AH458">
        <v>14.06</v>
      </c>
      <c r="AI458">
        <v>51.14</v>
      </c>
      <c r="AJ458">
        <v>49.1</v>
      </c>
      <c r="AK458" t="e">
        <f>VLOOKUP(A458,'NHL Affiliations (from scraper)'!B:C,2,FALSE)</f>
        <v>#N/A</v>
      </c>
      <c r="AL458">
        <f>IF(ISNUMBER(MATCH(A458,'Age Fix'!A:A,0))=FALSE,F458,VLOOKUP(A458,'Age Fix'!A:C,3,FALSE))</f>
        <v>21</v>
      </c>
    </row>
    <row r="459" spans="1:38" x14ac:dyDescent="0.2">
      <c r="A459" t="s">
        <v>261</v>
      </c>
      <c r="B459" t="s">
        <v>1748</v>
      </c>
      <c r="C459" t="s">
        <v>41</v>
      </c>
      <c r="D459" t="s">
        <v>1745</v>
      </c>
      <c r="E459" t="s">
        <v>1746</v>
      </c>
      <c r="F459" s="2">
        <v>19</v>
      </c>
      <c r="G459">
        <v>39</v>
      </c>
      <c r="H459" s="1">
        <v>10.72</v>
      </c>
      <c r="I459" s="1">
        <v>418.2</v>
      </c>
      <c r="J459">
        <v>18</v>
      </c>
      <c r="K459">
        <v>20</v>
      </c>
      <c r="L459" s="1">
        <v>2.5824964131994261</v>
      </c>
      <c r="M459" s="1">
        <v>2.8694404591104736</v>
      </c>
      <c r="N459">
        <v>50</v>
      </c>
      <c r="O459" s="1">
        <v>7.1736011477761839</v>
      </c>
      <c r="P459">
        <v>7</v>
      </c>
      <c r="Q459">
        <v>7</v>
      </c>
      <c r="R459">
        <v>36</v>
      </c>
      <c r="S459" s="1">
        <v>14.000000000000002</v>
      </c>
      <c r="T459" s="1">
        <v>14.000000000000002</v>
      </c>
      <c r="U459" s="1">
        <v>72</v>
      </c>
      <c r="V459">
        <v>9</v>
      </c>
      <c r="W459" s="1">
        <v>1.2912482065997131</v>
      </c>
      <c r="X459">
        <v>5</v>
      </c>
      <c r="Y459" s="1">
        <v>0.71736011477761841</v>
      </c>
      <c r="Z459">
        <v>2</v>
      </c>
      <c r="AA459">
        <v>1</v>
      </c>
      <c r="AB459">
        <v>2</v>
      </c>
      <c r="AC459" s="1">
        <v>4.9593397542701716</v>
      </c>
      <c r="AD459" s="1">
        <v>0.7115265070688912</v>
      </c>
      <c r="AE459" s="1">
        <v>10</v>
      </c>
      <c r="AF459" s="1">
        <v>9.9186795085403432</v>
      </c>
      <c r="AG459">
        <v>13.85</v>
      </c>
      <c r="AH459">
        <v>13.92</v>
      </c>
      <c r="AI459">
        <v>46.83</v>
      </c>
      <c r="AJ459">
        <v>51.32</v>
      </c>
      <c r="AK459">
        <f>VLOOKUP(A459,'NHL Affiliations (from scraper)'!B:C,2,FALSE)</f>
        <v>2018</v>
      </c>
      <c r="AL459">
        <f>IF(ISNUMBER(MATCH(A459,'Age Fix'!A:A,0))=FALSE,F459,VLOOKUP(A459,'Age Fix'!A:C,3,FALSE))</f>
        <v>18</v>
      </c>
    </row>
    <row r="460" spans="1:38" x14ac:dyDescent="0.2">
      <c r="A460" t="s">
        <v>392</v>
      </c>
      <c r="B460" t="s">
        <v>1748</v>
      </c>
      <c r="C460" t="s">
        <v>46</v>
      </c>
      <c r="D460" t="s">
        <v>1745</v>
      </c>
      <c r="E460" t="s">
        <v>391</v>
      </c>
      <c r="F460" s="2">
        <v>18</v>
      </c>
      <c r="G460">
        <v>2</v>
      </c>
      <c r="H460" s="1">
        <v>18.3</v>
      </c>
      <c r="I460" s="1">
        <v>36.590000000000003</v>
      </c>
      <c r="J460">
        <v>4</v>
      </c>
      <c r="K460">
        <v>0</v>
      </c>
      <c r="L460" s="1">
        <v>6.5591691719048919</v>
      </c>
      <c r="M460" s="1">
        <v>0</v>
      </c>
      <c r="N460">
        <v>1</v>
      </c>
      <c r="O460" s="1">
        <v>1.639792292976223</v>
      </c>
      <c r="P460">
        <v>0</v>
      </c>
      <c r="Q460">
        <v>0</v>
      </c>
      <c r="R460">
        <v>1</v>
      </c>
      <c r="S460" s="1">
        <v>0</v>
      </c>
      <c r="T460" s="1">
        <v>0</v>
      </c>
      <c r="U460" s="1">
        <v>100</v>
      </c>
      <c r="V460">
        <v>3</v>
      </c>
      <c r="W460" s="1">
        <v>4.9193768789286692</v>
      </c>
      <c r="X460">
        <v>1</v>
      </c>
      <c r="Y460" s="1">
        <v>1.639792292976223</v>
      </c>
      <c r="Z460">
        <v>0</v>
      </c>
      <c r="AA460">
        <v>0</v>
      </c>
      <c r="AB460">
        <v>1</v>
      </c>
      <c r="AC460" s="1">
        <v>6.4235972144400869E-2</v>
      </c>
      <c r="AD460" s="1">
        <v>0.10533365205422389</v>
      </c>
      <c r="AE460" s="1">
        <v>100</v>
      </c>
      <c r="AF460" s="1">
        <v>6.423597214440087</v>
      </c>
      <c r="AG460">
        <v>17.04</v>
      </c>
      <c r="AH460">
        <v>14.91</v>
      </c>
      <c r="AI460">
        <v>100</v>
      </c>
      <c r="AJ460">
        <v>46.5</v>
      </c>
      <c r="AK460">
        <f>VLOOKUP(A460,'NHL Affiliations (from scraper)'!B:C,2,FALSE)</f>
        <v>2018</v>
      </c>
      <c r="AL460">
        <f>IF(ISNUMBER(MATCH(A460,'Age Fix'!A:A,0))=FALSE,F460,VLOOKUP(A460,'Age Fix'!A:C,3,FALSE))</f>
        <v>18</v>
      </c>
    </row>
    <row r="461" spans="1:38" x14ac:dyDescent="0.2">
      <c r="A461" t="s">
        <v>531</v>
      </c>
      <c r="B461" t="s">
        <v>1748</v>
      </c>
      <c r="C461" t="s">
        <v>102</v>
      </c>
      <c r="D461" t="s">
        <v>102</v>
      </c>
      <c r="E461" t="s">
        <v>71</v>
      </c>
      <c r="F461" s="2">
        <v>17</v>
      </c>
      <c r="G461">
        <v>39</v>
      </c>
      <c r="H461" s="1">
        <v>9.17</v>
      </c>
      <c r="I461" s="1">
        <v>357.75</v>
      </c>
      <c r="J461">
        <v>10</v>
      </c>
      <c r="K461">
        <v>14</v>
      </c>
      <c r="L461" s="1">
        <v>1.6771488469601676</v>
      </c>
      <c r="M461" s="1">
        <v>2.3480083857442349</v>
      </c>
      <c r="N461">
        <v>11</v>
      </c>
      <c r="O461" s="1">
        <v>1.8448637316561844</v>
      </c>
      <c r="P461">
        <v>1</v>
      </c>
      <c r="Q461">
        <v>0</v>
      </c>
      <c r="R461">
        <v>10</v>
      </c>
      <c r="S461" s="1">
        <v>9.0909090909090917</v>
      </c>
      <c r="T461" s="1">
        <v>0</v>
      </c>
      <c r="U461" s="1">
        <v>90.909090909090907</v>
      </c>
      <c r="V461">
        <v>0</v>
      </c>
      <c r="W461" s="1">
        <v>0</v>
      </c>
      <c r="X461">
        <v>0</v>
      </c>
      <c r="Y461" s="1">
        <v>0</v>
      </c>
      <c r="Z461">
        <v>0</v>
      </c>
      <c r="AA461">
        <v>0</v>
      </c>
      <c r="AB461">
        <v>0</v>
      </c>
      <c r="AC461" s="1">
        <v>0.85712748643011427</v>
      </c>
      <c r="AD461" s="1">
        <v>0.14375303755641328</v>
      </c>
      <c r="AE461" s="1">
        <v>0</v>
      </c>
      <c r="AF461" s="1">
        <v>7.7920680584555839</v>
      </c>
      <c r="AG461">
        <v>13.17</v>
      </c>
      <c r="AH461">
        <v>13.07</v>
      </c>
      <c r="AI461">
        <v>46.36</v>
      </c>
      <c r="AJ461">
        <v>48.77</v>
      </c>
      <c r="AK461" t="e">
        <f>VLOOKUP(A461,'NHL Affiliations (from scraper)'!B:C,2,FALSE)</f>
        <v>#N/A</v>
      </c>
      <c r="AL461">
        <f>IF(ISNUMBER(MATCH(A461,'Age Fix'!A:A,0))=FALSE,F461,VLOOKUP(A461,'Age Fix'!A:C,3,FALSE))</f>
        <v>17</v>
      </c>
    </row>
    <row r="462" spans="1:38" x14ac:dyDescent="0.2">
      <c r="A462" t="s">
        <v>422</v>
      </c>
      <c r="B462" t="s">
        <v>1748</v>
      </c>
      <c r="C462" t="s">
        <v>41</v>
      </c>
      <c r="D462" t="s">
        <v>1745</v>
      </c>
      <c r="E462" t="s">
        <v>56</v>
      </c>
      <c r="F462" s="2">
        <v>18</v>
      </c>
      <c r="G462">
        <v>50</v>
      </c>
      <c r="H462" s="1">
        <v>10.33</v>
      </c>
      <c r="I462" s="1">
        <v>516.26</v>
      </c>
      <c r="J462">
        <v>23</v>
      </c>
      <c r="K462">
        <v>22</v>
      </c>
      <c r="L462" s="1">
        <v>2.6730717080540813</v>
      </c>
      <c r="M462" s="1">
        <v>2.5568511990082516</v>
      </c>
      <c r="N462">
        <v>44</v>
      </c>
      <c r="O462" s="1">
        <v>5.1137023980165033</v>
      </c>
      <c r="P462">
        <v>2</v>
      </c>
      <c r="Q462">
        <v>10</v>
      </c>
      <c r="R462">
        <v>32</v>
      </c>
      <c r="S462" s="1">
        <v>4.5454545454545459</v>
      </c>
      <c r="T462" s="1">
        <v>22.727272727272727</v>
      </c>
      <c r="U462" s="1">
        <v>72.727272727272734</v>
      </c>
      <c r="V462">
        <v>9</v>
      </c>
      <c r="W462" s="1">
        <v>1.0459845814124664</v>
      </c>
      <c r="X462">
        <v>5</v>
      </c>
      <c r="Y462" s="1">
        <v>0.58110254522914817</v>
      </c>
      <c r="Z462">
        <v>2</v>
      </c>
      <c r="AA462">
        <v>1</v>
      </c>
      <c r="AB462">
        <v>2</v>
      </c>
      <c r="AC462" s="1">
        <v>4.118615784548755</v>
      </c>
      <c r="AD462" s="1">
        <v>0.47866762304444521</v>
      </c>
      <c r="AE462" s="1">
        <v>11.363636363636363</v>
      </c>
      <c r="AF462" s="1">
        <v>9.3604904194289897</v>
      </c>
      <c r="AG462">
        <v>13.45</v>
      </c>
      <c r="AH462">
        <v>13.14</v>
      </c>
      <c r="AI462">
        <v>42.72</v>
      </c>
      <c r="AJ462">
        <v>48.41</v>
      </c>
      <c r="AK462" t="e">
        <f>VLOOKUP(A462,'NHL Affiliations (from scraper)'!B:C,2,FALSE)</f>
        <v>#N/A</v>
      </c>
      <c r="AL462">
        <f>IF(ISNUMBER(MATCH(A462,'Age Fix'!A:A,0))=FALSE,F462,VLOOKUP(A462,'Age Fix'!A:C,3,FALSE))</f>
        <v>18</v>
      </c>
    </row>
    <row r="463" spans="1:38" x14ac:dyDescent="0.2">
      <c r="A463" t="s">
        <v>412</v>
      </c>
      <c r="B463" t="s">
        <v>1748</v>
      </c>
      <c r="C463" t="s">
        <v>102</v>
      </c>
      <c r="D463" t="s">
        <v>102</v>
      </c>
      <c r="E463" t="s">
        <v>75</v>
      </c>
      <c r="F463" s="2">
        <v>21</v>
      </c>
      <c r="G463">
        <v>68</v>
      </c>
      <c r="H463" s="1">
        <v>14.42</v>
      </c>
      <c r="I463" s="1">
        <v>980.23</v>
      </c>
      <c r="J463">
        <v>52</v>
      </c>
      <c r="K463">
        <v>53</v>
      </c>
      <c r="L463" s="1">
        <v>3.1829264560358279</v>
      </c>
      <c r="M463" s="1">
        <v>3.2441365801903634</v>
      </c>
      <c r="N463">
        <v>71</v>
      </c>
      <c r="O463" s="1">
        <v>4.3459188149719967</v>
      </c>
      <c r="P463">
        <v>0</v>
      </c>
      <c r="Q463">
        <v>1</v>
      </c>
      <c r="R463">
        <v>70</v>
      </c>
      <c r="S463" s="1">
        <v>0</v>
      </c>
      <c r="T463" s="1">
        <v>1.4084507042253522</v>
      </c>
      <c r="U463" s="1">
        <v>98.591549295774655</v>
      </c>
      <c r="V463">
        <v>3</v>
      </c>
      <c r="W463" s="1">
        <v>0.18363037246360547</v>
      </c>
      <c r="X463">
        <v>1</v>
      </c>
      <c r="Y463" s="1">
        <v>6.1210124154535167E-2</v>
      </c>
      <c r="Z463">
        <v>0</v>
      </c>
      <c r="AA463">
        <v>0</v>
      </c>
      <c r="AB463">
        <v>1</v>
      </c>
      <c r="AC463" s="1">
        <v>4.6598709647036323</v>
      </c>
      <c r="AD463" s="1">
        <v>0.28523128029362288</v>
      </c>
      <c r="AE463" s="1">
        <v>1.4084507042253522</v>
      </c>
      <c r="AF463" s="1">
        <v>6.563198541836103</v>
      </c>
      <c r="AG463">
        <v>14.15</v>
      </c>
      <c r="AH463">
        <v>14.12</v>
      </c>
      <c r="AI463">
        <v>48.42</v>
      </c>
      <c r="AJ463">
        <v>49.93</v>
      </c>
      <c r="AK463" t="e">
        <f>VLOOKUP(A463,'NHL Affiliations (from scraper)'!B:C,2,FALSE)</f>
        <v>#N/A</v>
      </c>
      <c r="AL463">
        <f>IF(ISNUMBER(MATCH(A463,'Age Fix'!A:A,0))=FALSE,F463,VLOOKUP(A463,'Age Fix'!A:C,3,FALSE))</f>
        <v>21</v>
      </c>
    </row>
    <row r="464" spans="1:38" x14ac:dyDescent="0.2">
      <c r="A464" t="s">
        <v>539</v>
      </c>
      <c r="B464" t="s">
        <v>1748</v>
      </c>
      <c r="C464" t="s">
        <v>102</v>
      </c>
      <c r="D464" t="s">
        <v>102</v>
      </c>
      <c r="E464" t="s">
        <v>90</v>
      </c>
      <c r="F464" s="2">
        <v>21</v>
      </c>
      <c r="G464">
        <v>13</v>
      </c>
      <c r="H464" s="1">
        <v>7.9</v>
      </c>
      <c r="I464" s="1">
        <v>102.72</v>
      </c>
      <c r="J464">
        <v>0</v>
      </c>
      <c r="K464">
        <v>5</v>
      </c>
      <c r="L464" s="1">
        <v>0</v>
      </c>
      <c r="M464" s="1">
        <v>2.9205607476635511</v>
      </c>
      <c r="N464">
        <v>8</v>
      </c>
      <c r="O464" s="1">
        <v>4.6728971962616823</v>
      </c>
      <c r="P464">
        <v>1</v>
      </c>
      <c r="Q464">
        <v>1</v>
      </c>
      <c r="R464">
        <v>6</v>
      </c>
      <c r="S464" s="1">
        <v>12.5</v>
      </c>
      <c r="T464" s="1">
        <v>12.5</v>
      </c>
      <c r="U464" s="1">
        <v>75</v>
      </c>
      <c r="V464">
        <v>0</v>
      </c>
      <c r="W464" s="1">
        <v>0</v>
      </c>
      <c r="X464">
        <v>0</v>
      </c>
      <c r="Y464" s="1">
        <v>0</v>
      </c>
      <c r="Z464">
        <v>0</v>
      </c>
      <c r="AA464">
        <v>0</v>
      </c>
      <c r="AB464">
        <v>0</v>
      </c>
      <c r="AC464" s="1">
        <v>0.76353651244808241</v>
      </c>
      <c r="AD464" s="1">
        <v>0.44599095353275842</v>
      </c>
      <c r="AE464" s="1">
        <v>0</v>
      </c>
      <c r="AF464" s="1">
        <v>9.544206405601031</v>
      </c>
      <c r="AG464">
        <v>12.88</v>
      </c>
      <c r="AH464">
        <v>14.52</v>
      </c>
      <c r="AI464">
        <v>55.02</v>
      </c>
      <c r="AJ464">
        <v>51.03</v>
      </c>
      <c r="AK464" t="e">
        <f>VLOOKUP(A464,'NHL Affiliations (from scraper)'!B:C,2,FALSE)</f>
        <v>#N/A</v>
      </c>
      <c r="AL464">
        <f>IF(ISNUMBER(MATCH(A464,'Age Fix'!A:A,0))=FALSE,F464,VLOOKUP(A464,'Age Fix'!A:C,3,FALSE))</f>
        <v>21</v>
      </c>
    </row>
    <row r="465" spans="1:38" x14ac:dyDescent="0.2">
      <c r="A465" t="s">
        <v>521</v>
      </c>
      <c r="B465" t="s">
        <v>1748</v>
      </c>
      <c r="C465" t="s">
        <v>41</v>
      </c>
      <c r="D465" t="s">
        <v>1745</v>
      </c>
      <c r="E465" t="s">
        <v>80</v>
      </c>
      <c r="F465" s="2">
        <v>18</v>
      </c>
      <c r="G465">
        <v>4</v>
      </c>
      <c r="H465" s="1">
        <v>5.84</v>
      </c>
      <c r="I465" s="1">
        <v>23.38</v>
      </c>
      <c r="J465">
        <v>0</v>
      </c>
      <c r="K465">
        <v>1</v>
      </c>
      <c r="L465" s="1">
        <v>0</v>
      </c>
      <c r="M465" s="1">
        <v>2.5662959794696323</v>
      </c>
      <c r="N465">
        <v>5</v>
      </c>
      <c r="O465" s="1">
        <v>12.83147989734816</v>
      </c>
      <c r="P465">
        <v>0</v>
      </c>
      <c r="Q465">
        <v>1</v>
      </c>
      <c r="R465">
        <v>4</v>
      </c>
      <c r="S465" s="1">
        <v>0</v>
      </c>
      <c r="T465" s="1">
        <v>20</v>
      </c>
      <c r="U465" s="1">
        <v>80</v>
      </c>
      <c r="V465">
        <v>0</v>
      </c>
      <c r="W465" s="1">
        <v>0</v>
      </c>
      <c r="X465">
        <v>0</v>
      </c>
      <c r="Y465" s="1">
        <v>0</v>
      </c>
      <c r="Z465">
        <v>0</v>
      </c>
      <c r="AA465">
        <v>0</v>
      </c>
      <c r="AB465">
        <v>0</v>
      </c>
      <c r="AC465" s="1">
        <v>0.42029680317317508</v>
      </c>
      <c r="AD465" s="1">
        <v>1.0786059961672587</v>
      </c>
      <c r="AE465" s="1">
        <v>0</v>
      </c>
      <c r="AF465" s="1">
        <v>8.4059360634635016</v>
      </c>
      <c r="AG465">
        <v>14.13</v>
      </c>
      <c r="AH465">
        <v>15.58</v>
      </c>
      <c r="AI465">
        <v>48.73</v>
      </c>
      <c r="AJ465">
        <v>45.94</v>
      </c>
      <c r="AK465" t="e">
        <f>VLOOKUP(A465,'NHL Affiliations (from scraper)'!B:C,2,FALSE)</f>
        <v>#N/A</v>
      </c>
      <c r="AL465">
        <f>IF(ISNUMBER(MATCH(A465,'Age Fix'!A:A,0))=FALSE,F465,VLOOKUP(A465,'Age Fix'!A:C,3,FALSE))</f>
        <v>18</v>
      </c>
    </row>
    <row r="466" spans="1:38" x14ac:dyDescent="0.2">
      <c r="A466" t="s">
        <v>371</v>
      </c>
      <c r="B466" t="s">
        <v>1748</v>
      </c>
      <c r="C466" t="s">
        <v>41</v>
      </c>
      <c r="D466" t="s">
        <v>1745</v>
      </c>
      <c r="E466" t="s">
        <v>119</v>
      </c>
      <c r="F466" s="2">
        <v>17</v>
      </c>
      <c r="G466">
        <v>41</v>
      </c>
      <c r="H466" s="1">
        <v>10.59</v>
      </c>
      <c r="I466" s="1">
        <v>434.24</v>
      </c>
      <c r="J466">
        <v>12</v>
      </c>
      <c r="K466">
        <v>26</v>
      </c>
      <c r="L466" s="1">
        <v>1.658069270449521</v>
      </c>
      <c r="M466" s="1">
        <v>3.5924834193072956</v>
      </c>
      <c r="N466">
        <v>27</v>
      </c>
      <c r="O466" s="1">
        <v>3.730655858511422</v>
      </c>
      <c r="P466">
        <v>9</v>
      </c>
      <c r="Q466">
        <v>6</v>
      </c>
      <c r="R466">
        <v>12</v>
      </c>
      <c r="S466" s="1">
        <v>33.333333333333329</v>
      </c>
      <c r="T466" s="1">
        <v>22.222222222222221</v>
      </c>
      <c r="U466" s="1">
        <v>44.444444444444443</v>
      </c>
      <c r="V466">
        <v>8</v>
      </c>
      <c r="W466" s="1">
        <v>1.105379513633014</v>
      </c>
      <c r="X466">
        <v>2</v>
      </c>
      <c r="Y466" s="1">
        <v>0.2763448784082535</v>
      </c>
      <c r="Z466">
        <v>0</v>
      </c>
      <c r="AA466">
        <v>1</v>
      </c>
      <c r="AB466">
        <v>1</v>
      </c>
      <c r="AC466" s="1">
        <v>3.6838590381811906</v>
      </c>
      <c r="AD466" s="1">
        <v>0.50900778898966337</v>
      </c>
      <c r="AE466" s="1">
        <v>7.4074074074074066</v>
      </c>
      <c r="AF466" s="1">
        <v>13.64392236363404</v>
      </c>
      <c r="AG466">
        <v>14.07</v>
      </c>
      <c r="AH466">
        <v>13.57</v>
      </c>
      <c r="AI466">
        <v>43.63</v>
      </c>
      <c r="AJ466">
        <v>50.71</v>
      </c>
      <c r="AK466">
        <f>VLOOKUP(A466,'NHL Affiliations (from scraper)'!B:C,2,FALSE)</f>
        <v>2019</v>
      </c>
      <c r="AL466">
        <f>IF(ISNUMBER(MATCH(A466,'Age Fix'!A:A,0))=FALSE,F466,VLOOKUP(A466,'Age Fix'!A:C,3,FALSE))</f>
        <v>17</v>
      </c>
    </row>
    <row r="467" spans="1:38" x14ac:dyDescent="0.2">
      <c r="A467" t="s">
        <v>72</v>
      </c>
      <c r="B467" t="s">
        <v>1748</v>
      </c>
      <c r="C467" t="s">
        <v>46</v>
      </c>
      <c r="D467" t="s">
        <v>1745</v>
      </c>
      <c r="E467" t="s">
        <v>1746</v>
      </c>
      <c r="F467" s="2">
        <v>20</v>
      </c>
      <c r="G467">
        <v>58</v>
      </c>
      <c r="H467" s="1">
        <v>15.54</v>
      </c>
      <c r="I467" s="1">
        <v>901.58</v>
      </c>
      <c r="J467">
        <v>65</v>
      </c>
      <c r="K467">
        <v>44</v>
      </c>
      <c r="L467" s="1">
        <v>4.32573925774751</v>
      </c>
      <c r="M467" s="1">
        <v>2.9281927283213913</v>
      </c>
      <c r="N467">
        <v>139</v>
      </c>
      <c r="O467" s="1">
        <v>9.2504270281062126</v>
      </c>
      <c r="P467">
        <v>30</v>
      </c>
      <c r="Q467">
        <v>25</v>
      </c>
      <c r="R467">
        <v>84</v>
      </c>
      <c r="S467" s="1">
        <v>21.582733812949641</v>
      </c>
      <c r="T467" s="1">
        <v>17.985611510791365</v>
      </c>
      <c r="U467" s="1">
        <v>60.431654676258994</v>
      </c>
      <c r="V467">
        <v>43</v>
      </c>
      <c r="W467" s="1">
        <v>2.8616428935868141</v>
      </c>
      <c r="X467">
        <v>23</v>
      </c>
      <c r="Y467" s="1">
        <v>1.5306461988952729</v>
      </c>
      <c r="Z467">
        <v>6</v>
      </c>
      <c r="AA467">
        <v>8</v>
      </c>
      <c r="AB467">
        <v>9</v>
      </c>
      <c r="AC467" s="1">
        <v>15.922677474602132</v>
      </c>
      <c r="AD467" s="1">
        <v>1.0596515544667449</v>
      </c>
      <c r="AE467" s="1">
        <v>16.546762589928058</v>
      </c>
      <c r="AF467" s="1">
        <v>11.455163650792899</v>
      </c>
      <c r="AG467">
        <v>15.58</v>
      </c>
      <c r="AH467">
        <v>14.64</v>
      </c>
      <c r="AI467">
        <v>56.42</v>
      </c>
      <c r="AJ467">
        <v>50.89</v>
      </c>
      <c r="AK467" t="str">
        <f>VLOOKUP(A467,'NHL Affiliations (from scraper)'!B:C,2,FALSE)</f>
        <v>Tampa Bay Lightning</v>
      </c>
      <c r="AL467">
        <f>IF(ISNUMBER(MATCH(A467,'Age Fix'!A:A,0))=FALSE,F467,VLOOKUP(A467,'Age Fix'!A:C,3,FALSE))</f>
        <v>20</v>
      </c>
    </row>
    <row r="468" spans="1:38" x14ac:dyDescent="0.2">
      <c r="A468" t="s">
        <v>122</v>
      </c>
      <c r="B468" t="s">
        <v>1748</v>
      </c>
      <c r="C468" t="s">
        <v>41</v>
      </c>
      <c r="D468" t="s">
        <v>1745</v>
      </c>
      <c r="E468" t="s">
        <v>58</v>
      </c>
      <c r="F468" s="2">
        <v>21</v>
      </c>
      <c r="G468">
        <v>68</v>
      </c>
      <c r="H468" s="1">
        <v>14.36</v>
      </c>
      <c r="I468" s="1">
        <v>976.16</v>
      </c>
      <c r="J468">
        <v>37</v>
      </c>
      <c r="K468">
        <v>59</v>
      </c>
      <c r="L468" s="1">
        <v>2.2742173414194395</v>
      </c>
      <c r="M468" s="1">
        <v>3.626454679560728</v>
      </c>
      <c r="N468">
        <v>119</v>
      </c>
      <c r="O468" s="1">
        <v>7.314374692673332</v>
      </c>
      <c r="P468">
        <v>13</v>
      </c>
      <c r="Q468">
        <v>13</v>
      </c>
      <c r="R468">
        <v>93</v>
      </c>
      <c r="S468" s="1">
        <v>10.92436974789916</v>
      </c>
      <c r="T468" s="1">
        <v>10.92436974789916</v>
      </c>
      <c r="U468" s="1">
        <v>78.151260504201687</v>
      </c>
      <c r="V468">
        <v>22</v>
      </c>
      <c r="W468" s="1">
        <v>1.3522373381412884</v>
      </c>
      <c r="X468">
        <v>5</v>
      </c>
      <c r="Y468" s="1">
        <v>0.30732666775938372</v>
      </c>
      <c r="Z468">
        <v>2</v>
      </c>
      <c r="AA468">
        <v>0</v>
      </c>
      <c r="AB468">
        <v>3</v>
      </c>
      <c r="AC468" s="1">
        <v>10.889514243991085</v>
      </c>
      <c r="AD468" s="1">
        <v>0.66932762522482503</v>
      </c>
      <c r="AE468" s="1">
        <v>4.2016806722689077</v>
      </c>
      <c r="AF468" s="1">
        <v>9.1508523058748601</v>
      </c>
      <c r="AG468">
        <v>14.6</v>
      </c>
      <c r="AH468">
        <v>14.04</v>
      </c>
      <c r="AI468">
        <v>51.67</v>
      </c>
      <c r="AJ468">
        <v>50.55</v>
      </c>
      <c r="AK468" t="e">
        <f>VLOOKUP(A468,'NHL Affiliations (from scraper)'!B:C,2,FALSE)</f>
        <v>#N/A</v>
      </c>
      <c r="AL468">
        <f>IF(ISNUMBER(MATCH(A468,'Age Fix'!A:A,0))=FALSE,F468,VLOOKUP(A468,'Age Fix'!A:C,3,FALSE))</f>
        <v>21</v>
      </c>
    </row>
    <row r="469" spans="1:38" x14ac:dyDescent="0.2">
      <c r="A469" t="s">
        <v>229</v>
      </c>
      <c r="B469" t="s">
        <v>1748</v>
      </c>
      <c r="C469" t="s">
        <v>102</v>
      </c>
      <c r="D469" t="s">
        <v>102</v>
      </c>
      <c r="E469" t="s">
        <v>47</v>
      </c>
      <c r="F469" s="2">
        <v>19</v>
      </c>
      <c r="G469">
        <v>68</v>
      </c>
      <c r="H469" s="1">
        <v>16.82</v>
      </c>
      <c r="I469" s="1">
        <v>1143.49</v>
      </c>
      <c r="J469">
        <v>86</v>
      </c>
      <c r="K469">
        <v>66</v>
      </c>
      <c r="L469" s="1">
        <v>4.5125012024591378</v>
      </c>
      <c r="M469" s="1">
        <v>3.4630823181663155</v>
      </c>
      <c r="N469">
        <v>73</v>
      </c>
      <c r="O469" s="1">
        <v>3.8303789276688032</v>
      </c>
      <c r="P469">
        <v>1</v>
      </c>
      <c r="Q469">
        <v>1</v>
      </c>
      <c r="R469">
        <v>71</v>
      </c>
      <c r="S469" s="1">
        <v>1.3698630136986301</v>
      </c>
      <c r="T469" s="1">
        <v>1.3698630136986301</v>
      </c>
      <c r="U469" s="1">
        <v>97.260273972602747</v>
      </c>
      <c r="V469">
        <v>11</v>
      </c>
      <c r="W469" s="1">
        <v>0.57718038636105251</v>
      </c>
      <c r="X469">
        <v>3</v>
      </c>
      <c r="Y469" s="1">
        <v>0.15741283264392342</v>
      </c>
      <c r="Z469">
        <v>1</v>
      </c>
      <c r="AA469">
        <v>1</v>
      </c>
      <c r="AB469">
        <v>1</v>
      </c>
      <c r="AC469" s="1">
        <v>4.9388747018341386</v>
      </c>
      <c r="AD469" s="1">
        <v>0.2591474189630415</v>
      </c>
      <c r="AE469" s="1">
        <v>4.10958904109589</v>
      </c>
      <c r="AF469" s="1">
        <v>6.7655817833344374</v>
      </c>
      <c r="AG469">
        <v>13.34</v>
      </c>
      <c r="AH469">
        <v>14.47</v>
      </c>
      <c r="AI469">
        <v>55.73</v>
      </c>
      <c r="AJ469">
        <v>50.66</v>
      </c>
      <c r="AK469" t="e">
        <f>VLOOKUP(A469,'NHL Affiliations (from scraper)'!B:C,2,FALSE)</f>
        <v>#N/A</v>
      </c>
      <c r="AL469">
        <f>IF(ISNUMBER(MATCH(A469,'Age Fix'!A:A,0))=FALSE,F469,VLOOKUP(A469,'Age Fix'!A:C,3,FALSE))</f>
        <v>19</v>
      </c>
    </row>
    <row r="470" spans="1:38" x14ac:dyDescent="0.2">
      <c r="A470" t="s">
        <v>452</v>
      </c>
      <c r="B470" t="s">
        <v>1748</v>
      </c>
      <c r="C470" t="s">
        <v>102</v>
      </c>
      <c r="D470" t="s">
        <v>102</v>
      </c>
      <c r="E470" t="s">
        <v>75</v>
      </c>
      <c r="F470" s="2">
        <v>16</v>
      </c>
      <c r="G470">
        <v>62</v>
      </c>
      <c r="H470" s="1">
        <v>12.56</v>
      </c>
      <c r="I470" s="1">
        <v>778.58</v>
      </c>
      <c r="J470">
        <v>38</v>
      </c>
      <c r="K470">
        <v>40</v>
      </c>
      <c r="L470" s="1">
        <v>2.9284081276169434</v>
      </c>
      <c r="M470" s="1">
        <v>3.0825348711757301</v>
      </c>
      <c r="N470">
        <v>46</v>
      </c>
      <c r="O470" s="1">
        <v>3.5449151018520895</v>
      </c>
      <c r="P470">
        <v>0</v>
      </c>
      <c r="Q470">
        <v>1</v>
      </c>
      <c r="R470">
        <v>45</v>
      </c>
      <c r="S470" s="1">
        <v>0</v>
      </c>
      <c r="T470" s="1">
        <v>2.1739130434782608</v>
      </c>
      <c r="U470" s="1">
        <v>97.826086956521735</v>
      </c>
      <c r="V470">
        <v>5</v>
      </c>
      <c r="W470" s="1">
        <v>0.38531685889696626</v>
      </c>
      <c r="X470">
        <v>0</v>
      </c>
      <c r="Y470" s="1">
        <v>0</v>
      </c>
      <c r="Z470">
        <v>0</v>
      </c>
      <c r="AA470">
        <v>0</v>
      </c>
      <c r="AB470">
        <v>0</v>
      </c>
      <c r="AC470" s="1">
        <v>3.0539716610936107</v>
      </c>
      <c r="AD470" s="1">
        <v>0.23534935352258807</v>
      </c>
      <c r="AE470" s="1">
        <v>0</v>
      </c>
      <c r="AF470" s="1">
        <v>6.6390688284643717</v>
      </c>
      <c r="AG470">
        <v>13.99</v>
      </c>
      <c r="AH470">
        <v>13.79</v>
      </c>
      <c r="AI470">
        <v>48.31</v>
      </c>
      <c r="AJ470">
        <v>49.91</v>
      </c>
      <c r="AK470">
        <f>VLOOKUP(A470,'NHL Affiliations (from scraper)'!B:C,2,FALSE)</f>
        <v>2019</v>
      </c>
      <c r="AL470">
        <f>IF(ISNUMBER(MATCH(A470,'Age Fix'!A:A,0))=FALSE,F470,VLOOKUP(A470,'Age Fix'!A:C,3,FALSE))</f>
        <v>16</v>
      </c>
    </row>
    <row r="471" spans="1:38" x14ac:dyDescent="0.2">
      <c r="A471" t="s">
        <v>368</v>
      </c>
      <c r="B471" t="s">
        <v>1748</v>
      </c>
      <c r="C471" t="s">
        <v>102</v>
      </c>
      <c r="D471" t="s">
        <v>102</v>
      </c>
      <c r="E471" t="s">
        <v>114</v>
      </c>
      <c r="F471" s="2">
        <v>18</v>
      </c>
      <c r="G471">
        <v>67</v>
      </c>
      <c r="H471" s="1">
        <v>14.91</v>
      </c>
      <c r="I471" s="1">
        <v>998.89</v>
      </c>
      <c r="J471">
        <v>43</v>
      </c>
      <c r="K471">
        <v>57</v>
      </c>
      <c r="L471" s="1">
        <v>2.5828669823504091</v>
      </c>
      <c r="M471" s="1">
        <v>3.4238004184644955</v>
      </c>
      <c r="N471">
        <v>53</v>
      </c>
      <c r="O471" s="1">
        <v>3.1835337224318994</v>
      </c>
      <c r="P471">
        <v>0</v>
      </c>
      <c r="Q471">
        <v>2</v>
      </c>
      <c r="R471">
        <v>51</v>
      </c>
      <c r="S471" s="1">
        <v>0</v>
      </c>
      <c r="T471" s="1">
        <v>3.7735849056603774</v>
      </c>
      <c r="U471" s="1">
        <v>96.226415094339629</v>
      </c>
      <c r="V471">
        <v>6</v>
      </c>
      <c r="W471" s="1">
        <v>0.36040004404889431</v>
      </c>
      <c r="X471">
        <v>3</v>
      </c>
      <c r="Y471" s="1">
        <v>0.18020002202444715</v>
      </c>
      <c r="Z471">
        <v>0</v>
      </c>
      <c r="AA471">
        <v>0</v>
      </c>
      <c r="AB471">
        <v>3</v>
      </c>
      <c r="AC471" s="1">
        <v>3.6027404085555874</v>
      </c>
      <c r="AD471" s="1">
        <v>0.21640463365669418</v>
      </c>
      <c r="AE471" s="1">
        <v>5.6603773584905666</v>
      </c>
      <c r="AF471" s="1">
        <v>6.7976234123690329</v>
      </c>
      <c r="AG471">
        <v>14.01</v>
      </c>
      <c r="AH471">
        <v>14.33</v>
      </c>
      <c r="AI471">
        <v>51.46</v>
      </c>
      <c r="AJ471">
        <v>50.8</v>
      </c>
      <c r="AK471" t="e">
        <f>VLOOKUP(A471,'NHL Affiliations (from scraper)'!B:C,2,FALSE)</f>
        <v>#N/A</v>
      </c>
      <c r="AL471">
        <f>IF(ISNUMBER(MATCH(A471,'Age Fix'!A:A,0))=FALSE,F471,VLOOKUP(A471,'Age Fix'!A:C,3,FALSE))</f>
        <v>18</v>
      </c>
    </row>
    <row r="472" spans="1:38" x14ac:dyDescent="0.2">
      <c r="A472" t="s">
        <v>388</v>
      </c>
      <c r="B472" t="s">
        <v>1748</v>
      </c>
      <c r="C472" t="s">
        <v>102</v>
      </c>
      <c r="D472" t="s">
        <v>102</v>
      </c>
      <c r="E472" t="s">
        <v>54</v>
      </c>
      <c r="F472" s="2">
        <v>19</v>
      </c>
      <c r="G472">
        <v>43</v>
      </c>
      <c r="H472" s="1">
        <v>10.1</v>
      </c>
      <c r="I472" s="1">
        <v>434.11</v>
      </c>
      <c r="J472">
        <v>12</v>
      </c>
      <c r="K472">
        <v>18</v>
      </c>
      <c r="L472" s="1">
        <v>1.6585658012946027</v>
      </c>
      <c r="M472" s="1">
        <v>2.4878487019419042</v>
      </c>
      <c r="N472">
        <v>28</v>
      </c>
      <c r="O472" s="1">
        <v>3.8699868696874065</v>
      </c>
      <c r="P472">
        <v>0</v>
      </c>
      <c r="Q472">
        <v>0</v>
      </c>
      <c r="R472">
        <v>28</v>
      </c>
      <c r="S472" s="1">
        <v>0</v>
      </c>
      <c r="T472" s="1">
        <v>0</v>
      </c>
      <c r="U472" s="1">
        <v>100</v>
      </c>
      <c r="V472">
        <v>4</v>
      </c>
      <c r="W472" s="1">
        <v>0.55285526709820088</v>
      </c>
      <c r="X472">
        <v>2</v>
      </c>
      <c r="Y472" s="1">
        <v>0.27642763354910044</v>
      </c>
      <c r="Z472">
        <v>0</v>
      </c>
      <c r="AA472">
        <v>0</v>
      </c>
      <c r="AB472">
        <v>2</v>
      </c>
      <c r="AC472" s="1">
        <v>1.7986072200432244</v>
      </c>
      <c r="AD472" s="1">
        <v>0.24859236876043739</v>
      </c>
      <c r="AE472" s="1">
        <v>7.1428571428571423</v>
      </c>
      <c r="AF472" s="1">
        <v>6.423597214440087</v>
      </c>
      <c r="AG472">
        <v>12.69</v>
      </c>
      <c r="AH472">
        <v>13.61</v>
      </c>
      <c r="AI472">
        <v>50.1</v>
      </c>
      <c r="AJ472">
        <v>46.04</v>
      </c>
      <c r="AK472" t="e">
        <f>VLOOKUP(A472,'NHL Affiliations (from scraper)'!B:C,2,FALSE)</f>
        <v>#N/A</v>
      </c>
      <c r="AL472">
        <f>IF(ISNUMBER(MATCH(A472,'Age Fix'!A:A,0))=FALSE,F472,VLOOKUP(A472,'Age Fix'!A:C,3,FALSE))</f>
        <v>19</v>
      </c>
    </row>
    <row r="473" spans="1:38" x14ac:dyDescent="0.2">
      <c r="A473" t="s">
        <v>103</v>
      </c>
      <c r="B473" t="s">
        <v>1748</v>
      </c>
      <c r="C473" t="s">
        <v>49</v>
      </c>
      <c r="D473" t="s">
        <v>1745</v>
      </c>
      <c r="E473" t="s">
        <v>42</v>
      </c>
      <c r="F473" s="2">
        <v>19</v>
      </c>
      <c r="G473">
        <v>66</v>
      </c>
      <c r="H473" s="1">
        <v>14.66</v>
      </c>
      <c r="I473" s="1">
        <v>967.67</v>
      </c>
      <c r="J473">
        <v>67</v>
      </c>
      <c r="K473">
        <v>37</v>
      </c>
      <c r="L473" s="1">
        <v>4.1543088036210696</v>
      </c>
      <c r="M473" s="1">
        <v>2.2941705333429785</v>
      </c>
      <c r="N473">
        <v>186</v>
      </c>
      <c r="O473" s="1">
        <v>11.532857275724163</v>
      </c>
      <c r="P473">
        <v>25</v>
      </c>
      <c r="Q473">
        <v>21</v>
      </c>
      <c r="R473">
        <v>140</v>
      </c>
      <c r="S473" s="1">
        <v>13.440860215053762</v>
      </c>
      <c r="T473" s="1">
        <v>11.29032258064516</v>
      </c>
      <c r="U473" s="1">
        <v>75.268817204301072</v>
      </c>
      <c r="V473">
        <v>34</v>
      </c>
      <c r="W473" s="1">
        <v>2.1081567063151692</v>
      </c>
      <c r="X473">
        <v>20</v>
      </c>
      <c r="Y473" s="1">
        <v>1.2400921801853937</v>
      </c>
      <c r="Z473">
        <v>6</v>
      </c>
      <c r="AA473">
        <v>3</v>
      </c>
      <c r="AB473">
        <v>11</v>
      </c>
      <c r="AC473" s="1">
        <v>17.792641431375763</v>
      </c>
      <c r="AD473" s="1">
        <v>1.1032257751945869</v>
      </c>
      <c r="AE473" s="1">
        <v>10.75268817204301</v>
      </c>
      <c r="AF473" s="1">
        <v>9.5659362534278305</v>
      </c>
      <c r="AG473">
        <v>14</v>
      </c>
      <c r="AH473">
        <v>13.87</v>
      </c>
      <c r="AI473">
        <v>62.45</v>
      </c>
      <c r="AJ473">
        <v>49.82</v>
      </c>
      <c r="AK473" t="e">
        <f>VLOOKUP(A473,'NHL Affiliations (from scraper)'!B:C,2,FALSE)</f>
        <v>#N/A</v>
      </c>
      <c r="AL473">
        <f>IF(ISNUMBER(MATCH(A473,'Age Fix'!A:A,0))=FALSE,F473,VLOOKUP(A473,'Age Fix'!A:C,3,FALSE))</f>
        <v>19</v>
      </c>
    </row>
    <row r="474" spans="1:38" x14ac:dyDescent="0.2">
      <c r="A474" t="s">
        <v>239</v>
      </c>
      <c r="B474" t="s">
        <v>1748</v>
      </c>
      <c r="C474" t="s">
        <v>102</v>
      </c>
      <c r="D474" t="s">
        <v>102</v>
      </c>
      <c r="E474" t="s">
        <v>1746</v>
      </c>
      <c r="F474" s="2">
        <v>20</v>
      </c>
      <c r="G474">
        <v>64</v>
      </c>
      <c r="H474" s="1">
        <v>17.71</v>
      </c>
      <c r="I474" s="1">
        <v>1133.25</v>
      </c>
      <c r="J474">
        <v>72</v>
      </c>
      <c r="K474">
        <v>65</v>
      </c>
      <c r="L474" s="1">
        <v>3.8120450033090667</v>
      </c>
      <c r="M474" s="1">
        <v>3.4414295168762408</v>
      </c>
      <c r="N474">
        <v>75</v>
      </c>
      <c r="O474" s="1">
        <v>3.9708802117802779</v>
      </c>
      <c r="P474">
        <v>2</v>
      </c>
      <c r="Q474">
        <v>2</v>
      </c>
      <c r="R474">
        <v>71</v>
      </c>
      <c r="S474" s="1">
        <v>2.666666666666667</v>
      </c>
      <c r="T474" s="1">
        <v>2.666666666666667</v>
      </c>
      <c r="U474" s="1">
        <v>94.666666666666671</v>
      </c>
      <c r="V474">
        <v>11</v>
      </c>
      <c r="W474" s="1">
        <v>0.58239576439444074</v>
      </c>
      <c r="X474">
        <v>2</v>
      </c>
      <c r="Y474" s="1">
        <v>0.1058901389808074</v>
      </c>
      <c r="Z474">
        <v>0</v>
      </c>
      <c r="AA474">
        <v>0</v>
      </c>
      <c r="AB474">
        <v>2</v>
      </c>
      <c r="AC474" s="1">
        <v>5.3169953814158157</v>
      </c>
      <c r="AD474" s="1">
        <v>0.28150868994921591</v>
      </c>
      <c r="AE474" s="1">
        <v>2.666666666666667</v>
      </c>
      <c r="AF474" s="1">
        <v>7.0893271752210882</v>
      </c>
      <c r="AG474">
        <v>14.14</v>
      </c>
      <c r="AH474">
        <v>14.2</v>
      </c>
      <c r="AI474">
        <v>57.99</v>
      </c>
      <c r="AJ474">
        <v>49.26</v>
      </c>
      <c r="AK474" t="e">
        <f>VLOOKUP(A474,'NHL Affiliations (from scraper)'!B:C,2,FALSE)</f>
        <v>#N/A</v>
      </c>
      <c r="AL474">
        <f>IF(ISNUMBER(MATCH(A474,'Age Fix'!A:A,0))=FALSE,F474,VLOOKUP(A474,'Age Fix'!A:C,3,FALSE))</f>
        <v>20</v>
      </c>
    </row>
    <row r="475" spans="1:38" x14ac:dyDescent="0.2">
      <c r="A475" t="s">
        <v>506</v>
      </c>
      <c r="B475" t="s">
        <v>1748</v>
      </c>
      <c r="C475" t="s">
        <v>102</v>
      </c>
      <c r="D475" t="s">
        <v>102</v>
      </c>
      <c r="E475" t="s">
        <v>65</v>
      </c>
      <c r="F475" s="2">
        <v>19</v>
      </c>
      <c r="G475">
        <v>16</v>
      </c>
      <c r="H475" s="1">
        <v>13.01</v>
      </c>
      <c r="I475" s="1">
        <v>208.21</v>
      </c>
      <c r="J475">
        <v>8</v>
      </c>
      <c r="K475">
        <v>11</v>
      </c>
      <c r="L475" s="1">
        <v>2.3053647759473606</v>
      </c>
      <c r="M475" s="1">
        <v>3.1698765669276212</v>
      </c>
      <c r="N475">
        <v>19</v>
      </c>
      <c r="O475" s="1">
        <v>5.4752413428749822</v>
      </c>
      <c r="P475">
        <v>0</v>
      </c>
      <c r="Q475">
        <v>0</v>
      </c>
      <c r="R475">
        <v>19</v>
      </c>
      <c r="S475" s="1">
        <v>0</v>
      </c>
      <c r="T475" s="1">
        <v>0</v>
      </c>
      <c r="U475" s="1">
        <v>100</v>
      </c>
      <c r="V475">
        <v>0</v>
      </c>
      <c r="W475" s="1">
        <v>0</v>
      </c>
      <c r="X475">
        <v>0</v>
      </c>
      <c r="Y475" s="1">
        <v>0</v>
      </c>
      <c r="Z475">
        <v>0</v>
      </c>
      <c r="AA475">
        <v>0</v>
      </c>
      <c r="AB475">
        <v>0</v>
      </c>
      <c r="AC475" s="1">
        <v>1.2204834707436165</v>
      </c>
      <c r="AD475" s="1">
        <v>0.35170745038478934</v>
      </c>
      <c r="AE475" s="1">
        <v>0</v>
      </c>
      <c r="AF475" s="1">
        <v>6.423597214440087</v>
      </c>
      <c r="AG475">
        <v>12.91</v>
      </c>
      <c r="AH475">
        <v>13.74</v>
      </c>
      <c r="AI475">
        <v>44.89</v>
      </c>
      <c r="AJ475">
        <v>50.22</v>
      </c>
      <c r="AK475" t="e">
        <f>VLOOKUP(A475,'NHL Affiliations (from scraper)'!B:C,2,FALSE)</f>
        <v>#N/A</v>
      </c>
      <c r="AL475">
        <f>IF(ISNUMBER(MATCH(A475,'Age Fix'!A:A,0))=FALSE,F475,VLOOKUP(A475,'Age Fix'!A:C,3,FALSE))</f>
        <v>19</v>
      </c>
    </row>
    <row r="476" spans="1:38" x14ac:dyDescent="0.2">
      <c r="A476" t="s">
        <v>106</v>
      </c>
      <c r="B476" t="s">
        <v>1748</v>
      </c>
      <c r="C476" t="s">
        <v>49</v>
      </c>
      <c r="D476" t="s">
        <v>1745</v>
      </c>
      <c r="E476" t="s">
        <v>107</v>
      </c>
      <c r="F476" s="2">
        <v>19</v>
      </c>
      <c r="G476">
        <v>67</v>
      </c>
      <c r="H476" s="1">
        <v>19.010000000000002</v>
      </c>
      <c r="I476" s="1">
        <v>1273.3900000000001</v>
      </c>
      <c r="J476">
        <v>76</v>
      </c>
      <c r="K476">
        <v>79</v>
      </c>
      <c r="L476" s="1">
        <v>3.58099246892154</v>
      </c>
      <c r="M476" s="1">
        <v>3.7223474348000218</v>
      </c>
      <c r="N476">
        <v>175</v>
      </c>
      <c r="O476" s="1">
        <v>8.2457063429114399</v>
      </c>
      <c r="P476">
        <v>32</v>
      </c>
      <c r="Q476">
        <v>36</v>
      </c>
      <c r="R476">
        <v>107</v>
      </c>
      <c r="S476" s="1">
        <v>18.285714285714285</v>
      </c>
      <c r="T476" s="1">
        <v>20.571428571428569</v>
      </c>
      <c r="U476" s="1">
        <v>61.142857142857146</v>
      </c>
      <c r="V476">
        <v>36</v>
      </c>
      <c r="W476" s="1">
        <v>1.6962595905417821</v>
      </c>
      <c r="X476">
        <v>17</v>
      </c>
      <c r="Y476" s="1">
        <v>0.80101147331139699</v>
      </c>
      <c r="Z476">
        <v>8</v>
      </c>
      <c r="AA476">
        <v>2</v>
      </c>
      <c r="AB476">
        <v>7</v>
      </c>
      <c r="AC476" s="1">
        <v>19.626522424446851</v>
      </c>
      <c r="AD476" s="1">
        <v>0.92476880254031435</v>
      </c>
      <c r="AE476" s="1">
        <v>9.7142857142857135</v>
      </c>
      <c r="AF476" s="1">
        <v>11.215155671112488</v>
      </c>
      <c r="AG476">
        <v>14.8</v>
      </c>
      <c r="AH476">
        <v>14.39</v>
      </c>
      <c r="AI476">
        <v>48.03</v>
      </c>
      <c r="AJ476">
        <v>51.92</v>
      </c>
      <c r="AK476" t="str">
        <f>VLOOKUP(A476,'NHL Affiliations (from scraper)'!B:C,2,FALSE)</f>
        <v>Colorado Avalanche</v>
      </c>
      <c r="AL476">
        <f>IF(ISNUMBER(MATCH(A476,'Age Fix'!A:A,0))=FALSE,F476,VLOOKUP(A476,'Age Fix'!A:C,3,FALSE))</f>
        <v>19</v>
      </c>
    </row>
    <row r="477" spans="1:38" x14ac:dyDescent="0.2">
      <c r="A477" t="s">
        <v>528</v>
      </c>
      <c r="B477" t="s">
        <v>1748</v>
      </c>
      <c r="C477" t="s">
        <v>102</v>
      </c>
      <c r="D477" t="s">
        <v>102</v>
      </c>
      <c r="E477" t="s">
        <v>71</v>
      </c>
      <c r="F477" s="2">
        <v>18</v>
      </c>
      <c r="G477">
        <v>30</v>
      </c>
      <c r="H477" s="1">
        <v>7.5</v>
      </c>
      <c r="I477" s="1">
        <v>224.92</v>
      </c>
      <c r="J477">
        <v>4</v>
      </c>
      <c r="K477">
        <v>6</v>
      </c>
      <c r="L477" s="1">
        <v>1.0670460608216255</v>
      </c>
      <c r="M477" s="1">
        <v>1.6005690912324382</v>
      </c>
      <c r="N477">
        <v>15</v>
      </c>
      <c r="O477" s="1">
        <v>4.0014227280810957</v>
      </c>
      <c r="P477">
        <v>0</v>
      </c>
      <c r="Q477">
        <v>0</v>
      </c>
      <c r="R477">
        <v>15</v>
      </c>
      <c r="S477" s="1">
        <v>0</v>
      </c>
      <c r="T477" s="1">
        <v>0</v>
      </c>
      <c r="U477" s="1">
        <v>100</v>
      </c>
      <c r="V477">
        <v>0</v>
      </c>
      <c r="W477" s="1">
        <v>0</v>
      </c>
      <c r="X477">
        <v>0</v>
      </c>
      <c r="Y477" s="1">
        <v>0</v>
      </c>
      <c r="Z477">
        <v>0</v>
      </c>
      <c r="AA477">
        <v>0</v>
      </c>
      <c r="AB477">
        <v>0</v>
      </c>
      <c r="AC477" s="1">
        <v>0.96353958216601299</v>
      </c>
      <c r="AD477" s="1">
        <v>0.25703527889898981</v>
      </c>
      <c r="AE477" s="1">
        <v>0</v>
      </c>
      <c r="AF477" s="1">
        <v>6.423597214440087</v>
      </c>
      <c r="AG477">
        <v>12.42</v>
      </c>
      <c r="AH477">
        <v>13.67</v>
      </c>
      <c r="AI477">
        <v>46.55</v>
      </c>
      <c r="AJ477">
        <v>46.45</v>
      </c>
      <c r="AK477" t="e">
        <f>VLOOKUP(A477,'NHL Affiliations (from scraper)'!B:C,2,FALSE)</f>
        <v>#N/A</v>
      </c>
      <c r="AL477">
        <f>IF(ISNUMBER(MATCH(A477,'Age Fix'!A:A,0))=FALSE,F477,VLOOKUP(A477,'Age Fix'!A:C,3,FALSE))</f>
        <v>18</v>
      </c>
    </row>
    <row r="478" spans="1:38" x14ac:dyDescent="0.2">
      <c r="A478" t="s">
        <v>152</v>
      </c>
      <c r="B478" t="s">
        <v>1748</v>
      </c>
      <c r="C478" t="s">
        <v>49</v>
      </c>
      <c r="D478" t="s">
        <v>1745</v>
      </c>
      <c r="E478" t="s">
        <v>75</v>
      </c>
      <c r="F478" s="2">
        <v>20</v>
      </c>
      <c r="G478">
        <v>60</v>
      </c>
      <c r="H478" s="1">
        <v>15.17</v>
      </c>
      <c r="I478" s="1">
        <v>909.96</v>
      </c>
      <c r="J478">
        <v>51</v>
      </c>
      <c r="K478">
        <v>50</v>
      </c>
      <c r="L478" s="1">
        <v>3.362785177370434</v>
      </c>
      <c r="M478" s="1">
        <v>3.2968482131082686</v>
      </c>
      <c r="N478">
        <v>165</v>
      </c>
      <c r="O478" s="1">
        <v>10.879599103257286</v>
      </c>
      <c r="P478">
        <v>30</v>
      </c>
      <c r="Q478">
        <v>40</v>
      </c>
      <c r="R478">
        <v>95</v>
      </c>
      <c r="S478" s="1">
        <v>18.181818181818183</v>
      </c>
      <c r="T478" s="1">
        <v>24.242424242424242</v>
      </c>
      <c r="U478" s="1">
        <v>57.575757575757578</v>
      </c>
      <c r="V478">
        <v>31</v>
      </c>
      <c r="W478" s="1">
        <v>2.0440458921271265</v>
      </c>
      <c r="X478">
        <v>18</v>
      </c>
      <c r="Y478" s="1">
        <v>1.1868653567189764</v>
      </c>
      <c r="Z478">
        <v>5</v>
      </c>
      <c r="AA478">
        <v>8</v>
      </c>
      <c r="AB478">
        <v>5</v>
      </c>
      <c r="AC478" s="1">
        <v>19.079566887124116</v>
      </c>
      <c r="AD478" s="1">
        <v>1.2580487199738966</v>
      </c>
      <c r="AE478" s="1">
        <v>10.909090909090908</v>
      </c>
      <c r="AF478" s="1">
        <v>11.563373870984311</v>
      </c>
      <c r="AG478">
        <v>15.11</v>
      </c>
      <c r="AH478">
        <v>14.1</v>
      </c>
      <c r="AI478">
        <v>49.17</v>
      </c>
      <c r="AJ478">
        <v>50.65</v>
      </c>
      <c r="AK478" t="e">
        <f>VLOOKUP(A478,'NHL Affiliations (from scraper)'!B:C,2,FALSE)</f>
        <v>#N/A</v>
      </c>
      <c r="AL478">
        <f>IF(ISNUMBER(MATCH(A478,'Age Fix'!A:A,0))=FALSE,F478,VLOOKUP(A478,'Age Fix'!A:C,3,FALSE))</f>
        <v>20</v>
      </c>
    </row>
    <row r="479" spans="1:38" x14ac:dyDescent="0.2">
      <c r="A479" t="s">
        <v>503</v>
      </c>
      <c r="B479" t="s">
        <v>1748</v>
      </c>
      <c r="C479" t="s">
        <v>102</v>
      </c>
      <c r="D479" t="s">
        <v>102</v>
      </c>
      <c r="E479" t="s">
        <v>82</v>
      </c>
      <c r="F479" s="2">
        <v>19</v>
      </c>
      <c r="G479">
        <v>62</v>
      </c>
      <c r="H479" s="1">
        <v>16.57</v>
      </c>
      <c r="I479" s="1">
        <v>1027.52</v>
      </c>
      <c r="J479">
        <v>60</v>
      </c>
      <c r="K479">
        <v>68</v>
      </c>
      <c r="L479" s="1">
        <v>3.5035814388041109</v>
      </c>
      <c r="M479" s="1">
        <v>3.9707256306446586</v>
      </c>
      <c r="N479">
        <v>55</v>
      </c>
      <c r="O479" s="1">
        <v>3.2116163189037685</v>
      </c>
      <c r="P479">
        <v>1</v>
      </c>
      <c r="Q479">
        <v>3</v>
      </c>
      <c r="R479">
        <v>51</v>
      </c>
      <c r="S479" s="1">
        <v>1.8181818181818181</v>
      </c>
      <c r="T479" s="1">
        <v>5.4545454545454541</v>
      </c>
      <c r="U479" s="1">
        <v>92.72727272727272</v>
      </c>
      <c r="V479">
        <v>5</v>
      </c>
      <c r="W479" s="1">
        <v>0.29196511990034257</v>
      </c>
      <c r="X479">
        <v>0</v>
      </c>
      <c r="Y479" s="1">
        <v>0</v>
      </c>
      <c r="Z479">
        <v>0</v>
      </c>
      <c r="AA479">
        <v>0</v>
      </c>
      <c r="AB479">
        <v>0</v>
      </c>
      <c r="AC479" s="1">
        <v>3.9808610881372646</v>
      </c>
      <c r="AD479" s="1">
        <v>0.23245451698092093</v>
      </c>
      <c r="AE479" s="1">
        <v>0</v>
      </c>
      <c r="AF479" s="1">
        <v>7.237929251158663</v>
      </c>
      <c r="AG479">
        <v>14.43</v>
      </c>
      <c r="AH479">
        <v>14.2</v>
      </c>
      <c r="AI479">
        <v>54.19</v>
      </c>
      <c r="AJ479">
        <v>49.38</v>
      </c>
      <c r="AK479" t="str">
        <f>VLOOKUP(A479,'NHL Affiliations (from scraper)'!B:C,2,FALSE)</f>
        <v>St. Louis Blues</v>
      </c>
      <c r="AL479">
        <f>IF(ISNUMBER(MATCH(A479,'Age Fix'!A:A,0))=FALSE,F479,VLOOKUP(A479,'Age Fix'!A:C,3,FALSE))</f>
        <v>19</v>
      </c>
    </row>
    <row r="480" spans="1:38" x14ac:dyDescent="0.2">
      <c r="A480" t="s">
        <v>165</v>
      </c>
      <c r="B480" t="s">
        <v>1748</v>
      </c>
      <c r="C480" t="s">
        <v>41</v>
      </c>
      <c r="D480" t="s">
        <v>1745</v>
      </c>
      <c r="E480" t="s">
        <v>1746</v>
      </c>
      <c r="F480" s="2">
        <v>20</v>
      </c>
      <c r="G480">
        <v>60</v>
      </c>
      <c r="H480" s="1">
        <v>15</v>
      </c>
      <c r="I480" s="1">
        <v>899.7</v>
      </c>
      <c r="J480">
        <v>43</v>
      </c>
      <c r="K480">
        <v>57</v>
      </c>
      <c r="L480" s="1">
        <v>2.8676225408469489</v>
      </c>
      <c r="M480" s="1">
        <v>3.8012670890296767</v>
      </c>
      <c r="N480">
        <v>74</v>
      </c>
      <c r="O480" s="1">
        <v>4.9349783261087028</v>
      </c>
      <c r="P480">
        <v>6</v>
      </c>
      <c r="Q480">
        <v>7</v>
      </c>
      <c r="R480">
        <v>61</v>
      </c>
      <c r="S480" s="1">
        <v>8.1081081081081088</v>
      </c>
      <c r="T480" s="1">
        <v>9.4594594594594597</v>
      </c>
      <c r="U480" s="1">
        <v>82.432432432432435</v>
      </c>
      <c r="V480">
        <v>20</v>
      </c>
      <c r="W480" s="1">
        <v>1.3337779259753251</v>
      </c>
      <c r="X480">
        <v>11</v>
      </c>
      <c r="Y480" s="1">
        <v>0.73357785928642871</v>
      </c>
      <c r="Z480">
        <v>3</v>
      </c>
      <c r="AA480">
        <v>0</v>
      </c>
      <c r="AB480">
        <v>8</v>
      </c>
      <c r="AC480" s="1">
        <v>6.3504712928940883</v>
      </c>
      <c r="AD480" s="1">
        <v>0.42350592150010591</v>
      </c>
      <c r="AE480" s="1">
        <v>14.864864864864865</v>
      </c>
      <c r="AF480" s="1">
        <v>8.5817179633703891</v>
      </c>
      <c r="AG480">
        <v>14.33</v>
      </c>
      <c r="AH480">
        <v>14.1</v>
      </c>
      <c r="AI480">
        <v>44.95</v>
      </c>
      <c r="AJ480">
        <v>49.91</v>
      </c>
      <c r="AK480" t="e">
        <f>VLOOKUP(A480,'NHL Affiliations (from scraper)'!B:C,2,FALSE)</f>
        <v>#N/A</v>
      </c>
      <c r="AL480">
        <f>IF(ISNUMBER(MATCH(A480,'Age Fix'!A:A,0))=FALSE,F480,VLOOKUP(A480,'Age Fix'!A:C,3,FALSE))</f>
        <v>20</v>
      </c>
    </row>
    <row r="481" spans="1:38" x14ac:dyDescent="0.2">
      <c r="A481" t="s">
        <v>137</v>
      </c>
      <c r="B481" t="s">
        <v>1748</v>
      </c>
      <c r="C481" t="s">
        <v>41</v>
      </c>
      <c r="D481" t="s">
        <v>1745</v>
      </c>
      <c r="E481" t="s">
        <v>138</v>
      </c>
      <c r="F481" s="2">
        <v>17</v>
      </c>
      <c r="G481">
        <v>67</v>
      </c>
      <c r="H481" s="1">
        <v>14.68</v>
      </c>
      <c r="I481" s="1">
        <v>983.77</v>
      </c>
      <c r="J481">
        <v>40</v>
      </c>
      <c r="K481">
        <v>74</v>
      </c>
      <c r="L481" s="1">
        <v>2.4395946206938612</v>
      </c>
      <c r="M481" s="1">
        <v>4.513250048283644</v>
      </c>
      <c r="N481">
        <v>165</v>
      </c>
      <c r="O481" s="1">
        <v>10.063327810362178</v>
      </c>
      <c r="P481">
        <v>29</v>
      </c>
      <c r="Q481">
        <v>11</v>
      </c>
      <c r="R481">
        <v>125</v>
      </c>
      <c r="S481" s="1">
        <v>17.575757575757574</v>
      </c>
      <c r="T481" s="1">
        <v>6.666666666666667</v>
      </c>
      <c r="U481" s="1">
        <v>75.757575757575751</v>
      </c>
      <c r="V481">
        <v>24</v>
      </c>
      <c r="W481" s="1">
        <v>1.4637567724163167</v>
      </c>
      <c r="X481">
        <v>14</v>
      </c>
      <c r="Y481" s="1">
        <v>0.85385811724285154</v>
      </c>
      <c r="Z481">
        <v>4</v>
      </c>
      <c r="AA481">
        <v>2</v>
      </c>
      <c r="AB481">
        <v>8</v>
      </c>
      <c r="AC481" s="1">
        <v>16.05464376319846</v>
      </c>
      <c r="AD481" s="1">
        <v>0.97917056404638025</v>
      </c>
      <c r="AE481" s="1">
        <v>8.4848484848484862</v>
      </c>
      <c r="AF481" s="1">
        <v>9.7300871292111868</v>
      </c>
      <c r="AG481">
        <v>15.08</v>
      </c>
      <c r="AH481">
        <v>14.17</v>
      </c>
      <c r="AI481">
        <v>37.020000000000003</v>
      </c>
      <c r="AJ481">
        <v>51.5</v>
      </c>
      <c r="AK481">
        <f>VLOOKUP(A481,'NHL Affiliations (from scraper)'!B:C,2,FALSE)</f>
        <v>2018</v>
      </c>
      <c r="AL481">
        <f>IF(ISNUMBER(MATCH(A481,'Age Fix'!A:A,0))=FALSE,F481,VLOOKUP(A481,'Age Fix'!A:C,3,FALSE))</f>
        <v>17</v>
      </c>
    </row>
    <row r="482" spans="1:38" x14ac:dyDescent="0.2">
      <c r="A482" t="s">
        <v>199</v>
      </c>
      <c r="B482" t="s">
        <v>1748</v>
      </c>
      <c r="C482" t="s">
        <v>49</v>
      </c>
      <c r="D482" t="s">
        <v>1745</v>
      </c>
      <c r="E482" t="s">
        <v>107</v>
      </c>
      <c r="F482" s="2">
        <v>19</v>
      </c>
      <c r="G482">
        <v>68</v>
      </c>
      <c r="H482" s="1">
        <v>16.93</v>
      </c>
      <c r="I482" s="1">
        <v>1151.3800000000001</v>
      </c>
      <c r="J482">
        <v>70</v>
      </c>
      <c r="K482">
        <v>67</v>
      </c>
      <c r="L482" s="1">
        <v>3.6477965571748681</v>
      </c>
      <c r="M482" s="1">
        <v>3.4914624190102308</v>
      </c>
      <c r="N482">
        <v>193</v>
      </c>
      <c r="O482" s="1">
        <v>10.057496221924994</v>
      </c>
      <c r="P482">
        <v>24</v>
      </c>
      <c r="Q482">
        <v>39</v>
      </c>
      <c r="R482">
        <v>130</v>
      </c>
      <c r="S482" s="1">
        <v>12.435233160621761</v>
      </c>
      <c r="T482" s="1">
        <v>20.207253886010363</v>
      </c>
      <c r="U482" s="1">
        <v>67.357512953367873</v>
      </c>
      <c r="V482">
        <v>43</v>
      </c>
      <c r="W482" s="1">
        <v>2.2407893136931332</v>
      </c>
      <c r="X482">
        <v>23</v>
      </c>
      <c r="Y482" s="1">
        <v>1.1985617259288852</v>
      </c>
      <c r="Z482">
        <v>6</v>
      </c>
      <c r="AA482">
        <v>9</v>
      </c>
      <c r="AB482">
        <v>8</v>
      </c>
      <c r="AC482" s="1">
        <v>19.875866407665939</v>
      </c>
      <c r="AD482" s="1">
        <v>1.035758815039306</v>
      </c>
      <c r="AE482" s="1">
        <v>11.917098445595855</v>
      </c>
      <c r="AF482" s="1">
        <v>10.298376377028985</v>
      </c>
      <c r="AG482">
        <v>15.03</v>
      </c>
      <c r="AH482">
        <v>14.41</v>
      </c>
      <c r="AI482">
        <v>47.76</v>
      </c>
      <c r="AJ482">
        <v>52.78</v>
      </c>
      <c r="AK482" t="e">
        <f>VLOOKUP(A482,'NHL Affiliations (from scraper)'!B:C,2,FALSE)</f>
        <v>#N/A</v>
      </c>
      <c r="AL482">
        <f>IF(ISNUMBER(MATCH(A482,'Age Fix'!A:A,0))=FALSE,F482,VLOOKUP(A482,'Age Fix'!A:C,3,FALSE))</f>
        <v>19</v>
      </c>
    </row>
    <row r="483" spans="1:38" x14ac:dyDescent="0.2">
      <c r="A483" t="s">
        <v>314</v>
      </c>
      <c r="B483" t="s">
        <v>1748</v>
      </c>
      <c r="C483" t="s">
        <v>41</v>
      </c>
      <c r="D483" t="s">
        <v>1745</v>
      </c>
      <c r="E483" t="s">
        <v>114</v>
      </c>
      <c r="F483" s="2">
        <v>17</v>
      </c>
      <c r="G483">
        <v>67</v>
      </c>
      <c r="H483" s="1">
        <v>12.5</v>
      </c>
      <c r="I483" s="1">
        <v>837.7</v>
      </c>
      <c r="J483">
        <v>30</v>
      </c>
      <c r="K483">
        <v>45</v>
      </c>
      <c r="L483" s="1">
        <v>2.1487405992598783</v>
      </c>
      <c r="M483" s="1">
        <v>3.2231108988898174</v>
      </c>
      <c r="N483">
        <v>103</v>
      </c>
      <c r="O483" s="1">
        <v>7.3773427241255813</v>
      </c>
      <c r="P483">
        <v>24</v>
      </c>
      <c r="Q483">
        <v>14</v>
      </c>
      <c r="R483">
        <v>65</v>
      </c>
      <c r="S483" s="1">
        <v>23.300970873786408</v>
      </c>
      <c r="T483" s="1">
        <v>13.592233009708737</v>
      </c>
      <c r="U483" s="1">
        <v>63.10679611650486</v>
      </c>
      <c r="V483">
        <v>14</v>
      </c>
      <c r="W483" s="1">
        <v>1.0027456129879431</v>
      </c>
      <c r="X483">
        <v>10</v>
      </c>
      <c r="Y483" s="1">
        <v>0.71624686641995938</v>
      </c>
      <c r="Z483">
        <v>4</v>
      </c>
      <c r="AA483">
        <v>4</v>
      </c>
      <c r="AB483">
        <v>2</v>
      </c>
      <c r="AC483" s="1">
        <v>11.616705353390593</v>
      </c>
      <c r="AD483" s="1">
        <v>0.8320428807489979</v>
      </c>
      <c r="AE483" s="1">
        <v>9.7087378640776691</v>
      </c>
      <c r="AF483" s="1">
        <v>11.278354712029703</v>
      </c>
      <c r="AG483">
        <v>14.08</v>
      </c>
      <c r="AH483">
        <v>13.69</v>
      </c>
      <c r="AI483">
        <v>52.43</v>
      </c>
      <c r="AJ483">
        <v>49.63</v>
      </c>
      <c r="AK483" t="e">
        <f>VLOOKUP(A483,'NHL Affiliations (from scraper)'!B:C,2,FALSE)</f>
        <v>#N/A</v>
      </c>
      <c r="AL483">
        <f>IF(ISNUMBER(MATCH(A483,'Age Fix'!A:A,0))=FALSE,F483,VLOOKUP(A483,'Age Fix'!A:C,3,FALSE))</f>
        <v>17</v>
      </c>
    </row>
    <row r="484" spans="1:38" x14ac:dyDescent="0.2">
      <c r="A484" t="s">
        <v>132</v>
      </c>
      <c r="B484" t="s">
        <v>1748</v>
      </c>
      <c r="C484" t="s">
        <v>41</v>
      </c>
      <c r="D484" t="s">
        <v>1745</v>
      </c>
      <c r="E484" t="s">
        <v>58</v>
      </c>
      <c r="F484" s="2">
        <v>19</v>
      </c>
      <c r="G484">
        <v>55</v>
      </c>
      <c r="H484" s="1">
        <v>12.13</v>
      </c>
      <c r="I484" s="1">
        <v>667.32</v>
      </c>
      <c r="J484">
        <v>28</v>
      </c>
      <c r="K484">
        <v>31</v>
      </c>
      <c r="L484" s="1">
        <v>2.5175328178385179</v>
      </c>
      <c r="M484" s="1">
        <v>2.787268476892645</v>
      </c>
      <c r="N484">
        <v>87</v>
      </c>
      <c r="O484" s="1">
        <v>7.8223341125696804</v>
      </c>
      <c r="P484">
        <v>15</v>
      </c>
      <c r="Q484">
        <v>20</v>
      </c>
      <c r="R484">
        <v>52</v>
      </c>
      <c r="S484" s="1">
        <v>17.241379310344829</v>
      </c>
      <c r="T484" s="1">
        <v>22.988505747126435</v>
      </c>
      <c r="U484" s="1">
        <v>59.770114942528743</v>
      </c>
      <c r="V484">
        <v>16</v>
      </c>
      <c r="W484" s="1">
        <v>1.4385901816220104</v>
      </c>
      <c r="X484">
        <v>12</v>
      </c>
      <c r="Y484" s="1">
        <v>1.0789426362165078</v>
      </c>
      <c r="Z484">
        <v>4</v>
      </c>
      <c r="AA484">
        <v>5</v>
      </c>
      <c r="AB484">
        <v>3</v>
      </c>
      <c r="AC484" s="1">
        <v>9.8288453182118616</v>
      </c>
      <c r="AD484" s="1">
        <v>0.88373002321631555</v>
      </c>
      <c r="AE484" s="1">
        <v>13.793103448275861</v>
      </c>
      <c r="AF484" s="1">
        <v>11.297523354266508</v>
      </c>
      <c r="AG484">
        <v>14.46</v>
      </c>
      <c r="AH484">
        <v>13.82</v>
      </c>
      <c r="AI484">
        <v>49.51</v>
      </c>
      <c r="AJ484">
        <v>50.62</v>
      </c>
      <c r="AK484" t="e">
        <f>VLOOKUP(A484,'NHL Affiliations (from scraper)'!B:C,2,FALSE)</f>
        <v>#N/A</v>
      </c>
      <c r="AL484">
        <f>IF(ISNUMBER(MATCH(A484,'Age Fix'!A:A,0))=FALSE,F484,VLOOKUP(A484,'Age Fix'!A:C,3,FALSE))</f>
        <v>19</v>
      </c>
    </row>
    <row r="485" spans="1:38" x14ac:dyDescent="0.2">
      <c r="A485" t="s">
        <v>481</v>
      </c>
      <c r="B485" t="s">
        <v>1748</v>
      </c>
      <c r="C485" t="s">
        <v>102</v>
      </c>
      <c r="D485" t="s">
        <v>102</v>
      </c>
      <c r="E485" t="s">
        <v>52</v>
      </c>
      <c r="F485" s="2">
        <v>20</v>
      </c>
      <c r="G485">
        <v>5</v>
      </c>
      <c r="H485" s="1">
        <v>13.2</v>
      </c>
      <c r="I485" s="1">
        <v>66.010000000000005</v>
      </c>
      <c r="J485">
        <v>5</v>
      </c>
      <c r="K485">
        <v>5</v>
      </c>
      <c r="L485" s="1">
        <v>4.5447659445538555</v>
      </c>
      <c r="M485" s="1">
        <v>4.5447659445538555</v>
      </c>
      <c r="N485">
        <v>2</v>
      </c>
      <c r="O485" s="1">
        <v>1.8179063778215421</v>
      </c>
      <c r="P485">
        <v>0</v>
      </c>
      <c r="Q485">
        <v>0</v>
      </c>
      <c r="R485">
        <v>2</v>
      </c>
      <c r="S485" s="1">
        <v>0</v>
      </c>
      <c r="T485" s="1">
        <v>0</v>
      </c>
      <c r="U485" s="1">
        <v>100</v>
      </c>
      <c r="V485">
        <v>1</v>
      </c>
      <c r="W485" s="1">
        <v>0.90895318891077104</v>
      </c>
      <c r="X485">
        <v>0</v>
      </c>
      <c r="Y485" s="1">
        <v>0</v>
      </c>
      <c r="Z485">
        <v>0</v>
      </c>
      <c r="AA485">
        <v>0</v>
      </c>
      <c r="AB485">
        <v>0</v>
      </c>
      <c r="AC485" s="1">
        <v>0.12847194428880174</v>
      </c>
      <c r="AD485" s="1">
        <v>0.11677498344687326</v>
      </c>
      <c r="AE485" s="1">
        <v>0</v>
      </c>
      <c r="AF485" s="1">
        <v>6.423597214440087</v>
      </c>
      <c r="AG485">
        <v>12.97</v>
      </c>
      <c r="AH485">
        <v>13.7</v>
      </c>
      <c r="AI485">
        <v>57.38</v>
      </c>
      <c r="AJ485">
        <v>49.02</v>
      </c>
      <c r="AK485" t="e">
        <f>VLOOKUP(A485,'NHL Affiliations (from scraper)'!B:C,2,FALSE)</f>
        <v>#N/A</v>
      </c>
      <c r="AL485">
        <f>IF(ISNUMBER(MATCH(A485,'Age Fix'!A:A,0))=FALSE,F485,VLOOKUP(A485,'Age Fix'!A:C,3,FALSE))</f>
        <v>20</v>
      </c>
    </row>
    <row r="486" spans="1:38" x14ac:dyDescent="0.2">
      <c r="A486" t="s">
        <v>212</v>
      </c>
      <c r="B486" t="s">
        <v>1748</v>
      </c>
      <c r="C486" t="s">
        <v>49</v>
      </c>
      <c r="D486" t="s">
        <v>1745</v>
      </c>
      <c r="E486" t="s">
        <v>1746</v>
      </c>
      <c r="F486" s="2">
        <v>20</v>
      </c>
      <c r="G486">
        <v>62</v>
      </c>
      <c r="H486" s="1">
        <v>12.63</v>
      </c>
      <c r="I486" s="1">
        <v>783.26</v>
      </c>
      <c r="J486">
        <v>39</v>
      </c>
      <c r="K486">
        <v>33</v>
      </c>
      <c r="L486" s="1">
        <v>2.9875137246891197</v>
      </c>
      <c r="M486" s="1">
        <v>2.5278962285831015</v>
      </c>
      <c r="N486">
        <v>67</v>
      </c>
      <c r="O486" s="1">
        <v>5.132395373183873</v>
      </c>
      <c r="P486">
        <v>11</v>
      </c>
      <c r="Q486">
        <v>19</v>
      </c>
      <c r="R486">
        <v>37</v>
      </c>
      <c r="S486" s="1">
        <v>16.417910447761194</v>
      </c>
      <c r="T486" s="1">
        <v>28.35820895522388</v>
      </c>
      <c r="U486" s="1">
        <v>55.223880597014926</v>
      </c>
      <c r="V486">
        <v>19</v>
      </c>
      <c r="W486" s="1">
        <v>1.4554554043357251</v>
      </c>
      <c r="X486">
        <v>9</v>
      </c>
      <c r="Y486" s="1">
        <v>0.68942624415902765</v>
      </c>
      <c r="Z486">
        <v>1</v>
      </c>
      <c r="AA486">
        <v>3</v>
      </c>
      <c r="AB486">
        <v>5</v>
      </c>
      <c r="AC486" s="1">
        <v>7.8428817615058541</v>
      </c>
      <c r="AD486" s="1">
        <v>0.60078761291314664</v>
      </c>
      <c r="AE486" s="1">
        <v>13.432835820895523</v>
      </c>
      <c r="AF486" s="1">
        <v>11.705793673889337</v>
      </c>
      <c r="AG486">
        <v>14.37</v>
      </c>
      <c r="AH486">
        <v>14.27</v>
      </c>
      <c r="AI486">
        <v>51.25</v>
      </c>
      <c r="AJ486">
        <v>49.32</v>
      </c>
      <c r="AK486" t="e">
        <f>VLOOKUP(A486,'NHL Affiliations (from scraper)'!B:C,2,FALSE)</f>
        <v>#N/A</v>
      </c>
      <c r="AL486">
        <f>IF(ISNUMBER(MATCH(A486,'Age Fix'!A:A,0))=FALSE,F486,VLOOKUP(A486,'Age Fix'!A:C,3,FALSE))</f>
        <v>20</v>
      </c>
    </row>
    <row r="487" spans="1:38" x14ac:dyDescent="0.2">
      <c r="A487" t="s">
        <v>401</v>
      </c>
      <c r="B487" t="s">
        <v>1748</v>
      </c>
      <c r="C487" t="s">
        <v>102</v>
      </c>
      <c r="D487" t="s">
        <v>102</v>
      </c>
      <c r="E487" t="s">
        <v>52</v>
      </c>
      <c r="F487" s="2">
        <v>18</v>
      </c>
      <c r="G487">
        <v>59</v>
      </c>
      <c r="H487" s="1">
        <v>15.29</v>
      </c>
      <c r="I487" s="1">
        <v>902.16</v>
      </c>
      <c r="J487">
        <v>67</v>
      </c>
      <c r="K487">
        <v>44</v>
      </c>
      <c r="L487" s="1">
        <v>4.4559723330673053</v>
      </c>
      <c r="M487" s="1">
        <v>2.9263101888800214</v>
      </c>
      <c r="N487">
        <v>95</v>
      </c>
      <c r="O487" s="1">
        <v>6.3181697259909555</v>
      </c>
      <c r="P487">
        <v>5</v>
      </c>
      <c r="Q487">
        <v>4</v>
      </c>
      <c r="R487">
        <v>86</v>
      </c>
      <c r="S487" s="1">
        <v>5.2631578947368416</v>
      </c>
      <c r="T487" s="1">
        <v>4.2105263157894735</v>
      </c>
      <c r="U487" s="1">
        <v>90.526315789473685</v>
      </c>
      <c r="V487">
        <v>8</v>
      </c>
      <c r="W487" s="1">
        <v>0.53205639797818571</v>
      </c>
      <c r="X487">
        <v>1</v>
      </c>
      <c r="Y487" s="1">
        <v>6.6507049747273214E-2</v>
      </c>
      <c r="Z487">
        <v>0</v>
      </c>
      <c r="AA487">
        <v>0</v>
      </c>
      <c r="AB487">
        <v>1</v>
      </c>
      <c r="AC487" s="1">
        <v>7.2515440877312889</v>
      </c>
      <c r="AD487" s="1">
        <v>0.48227880338728984</v>
      </c>
      <c r="AE487" s="1">
        <v>1.0526315789473684</v>
      </c>
      <c r="AF487" s="1">
        <v>7.6332043028750407</v>
      </c>
      <c r="AG487">
        <v>13.59</v>
      </c>
      <c r="AH487">
        <v>14.24</v>
      </c>
      <c r="AI487">
        <v>58.22</v>
      </c>
      <c r="AJ487">
        <v>49.56</v>
      </c>
      <c r="AK487">
        <f>VLOOKUP(A487,'NHL Affiliations (from scraper)'!B:C,2,FALSE)</f>
        <v>2018</v>
      </c>
      <c r="AL487">
        <f>IF(ISNUMBER(MATCH(A487,'Age Fix'!A:A,0))=FALSE,F487,VLOOKUP(A487,'Age Fix'!A:C,3,FALSE))</f>
        <v>18</v>
      </c>
    </row>
    <row r="488" spans="1:38" x14ac:dyDescent="0.2">
      <c r="A488" t="s">
        <v>533</v>
      </c>
      <c r="B488" t="s">
        <v>1748</v>
      </c>
      <c r="C488" t="s">
        <v>102</v>
      </c>
      <c r="D488" t="s">
        <v>102</v>
      </c>
      <c r="E488" t="s">
        <v>52</v>
      </c>
      <c r="F488" s="2">
        <v>17</v>
      </c>
      <c r="G488">
        <v>27</v>
      </c>
      <c r="H488" s="1">
        <v>7.81</v>
      </c>
      <c r="I488" s="1">
        <v>210.89</v>
      </c>
      <c r="J488">
        <v>7</v>
      </c>
      <c r="K488">
        <v>7</v>
      </c>
      <c r="L488" s="1">
        <v>1.9915595808241267</v>
      </c>
      <c r="M488" s="1">
        <v>1.9915595808241267</v>
      </c>
      <c r="N488">
        <v>16</v>
      </c>
      <c r="O488" s="1">
        <v>4.5521361847408599</v>
      </c>
      <c r="P488">
        <v>2</v>
      </c>
      <c r="Q488">
        <v>5</v>
      </c>
      <c r="R488">
        <v>9</v>
      </c>
      <c r="S488" s="1">
        <v>12.5</v>
      </c>
      <c r="T488" s="1">
        <v>31.25</v>
      </c>
      <c r="U488" s="1">
        <v>56.25</v>
      </c>
      <c r="V488">
        <v>0</v>
      </c>
      <c r="W488" s="1">
        <v>0</v>
      </c>
      <c r="X488">
        <v>0</v>
      </c>
      <c r="Y488" s="1">
        <v>0</v>
      </c>
      <c r="Z488">
        <v>0</v>
      </c>
      <c r="AA488">
        <v>0</v>
      </c>
      <c r="AB488">
        <v>0</v>
      </c>
      <c r="AC488" s="1">
        <v>1.8244238522496772</v>
      </c>
      <c r="AD488" s="1">
        <v>0.51906411463312929</v>
      </c>
      <c r="AE488" s="1">
        <v>0</v>
      </c>
      <c r="AF488" s="1">
        <v>11.402649076560483</v>
      </c>
      <c r="AG488">
        <v>12.35</v>
      </c>
      <c r="AH488">
        <v>13.56</v>
      </c>
      <c r="AI488">
        <v>57.28</v>
      </c>
      <c r="AJ488">
        <v>48.29</v>
      </c>
      <c r="AK488" t="e">
        <f>VLOOKUP(A488,'NHL Affiliations (from scraper)'!B:C,2,FALSE)</f>
        <v>#N/A</v>
      </c>
      <c r="AL488">
        <f>IF(ISNUMBER(MATCH(A488,'Age Fix'!A:A,0))=FALSE,F488,VLOOKUP(A488,'Age Fix'!A:C,3,FALSE))</f>
        <v>17</v>
      </c>
    </row>
    <row r="489" spans="1:38" x14ac:dyDescent="0.2">
      <c r="A489" t="s">
        <v>143</v>
      </c>
      <c r="B489" t="s">
        <v>1748</v>
      </c>
      <c r="C489" t="s">
        <v>41</v>
      </c>
      <c r="D489" t="s">
        <v>1745</v>
      </c>
      <c r="E489" t="s">
        <v>90</v>
      </c>
      <c r="F489" s="2">
        <v>19</v>
      </c>
      <c r="G489">
        <v>62</v>
      </c>
      <c r="H489" s="1">
        <v>15.38</v>
      </c>
      <c r="I489" s="1">
        <v>953.32</v>
      </c>
      <c r="J489">
        <v>53</v>
      </c>
      <c r="K489">
        <v>47</v>
      </c>
      <c r="L489" s="1">
        <v>3.3357109889648804</v>
      </c>
      <c r="M489" s="1">
        <v>2.9580833298367808</v>
      </c>
      <c r="N489">
        <v>123</v>
      </c>
      <c r="O489" s="1">
        <v>7.7413670121260436</v>
      </c>
      <c r="P489">
        <v>32</v>
      </c>
      <c r="Q489">
        <v>21</v>
      </c>
      <c r="R489">
        <v>70</v>
      </c>
      <c r="S489" s="1">
        <v>26.016260162601629</v>
      </c>
      <c r="T489" s="1">
        <v>17.073170731707318</v>
      </c>
      <c r="U489" s="1">
        <v>56.910569105691053</v>
      </c>
      <c r="V489">
        <v>31</v>
      </c>
      <c r="W489" s="1">
        <v>1.9510762388285148</v>
      </c>
      <c r="X489">
        <v>15</v>
      </c>
      <c r="Y489" s="1">
        <v>0.9440691478202492</v>
      </c>
      <c r="Z489">
        <v>5</v>
      </c>
      <c r="AA489">
        <v>4</v>
      </c>
      <c r="AB489">
        <v>6</v>
      </c>
      <c r="AC489" s="1">
        <v>14.799497736170444</v>
      </c>
      <c r="AD489" s="1">
        <v>0.9314499477302759</v>
      </c>
      <c r="AE489" s="1">
        <v>12.195121951219512</v>
      </c>
      <c r="AF489" s="1">
        <v>12.032111980626377</v>
      </c>
      <c r="AG489">
        <v>14.84</v>
      </c>
      <c r="AH489">
        <v>14.14</v>
      </c>
      <c r="AI489">
        <v>55.66</v>
      </c>
      <c r="AJ489">
        <v>49.61</v>
      </c>
      <c r="AK489" t="e">
        <f>VLOOKUP(A489,'NHL Affiliations (from scraper)'!B:C,2,FALSE)</f>
        <v>#N/A</v>
      </c>
      <c r="AL489">
        <f>IF(ISNUMBER(MATCH(A489,'Age Fix'!A:A,0))=FALSE,F489,VLOOKUP(A489,'Age Fix'!A:C,3,FALSE))</f>
        <v>19</v>
      </c>
    </row>
    <row r="490" spans="1:38" x14ac:dyDescent="0.2">
      <c r="A490" t="s">
        <v>555</v>
      </c>
      <c r="B490" t="s">
        <v>1748</v>
      </c>
      <c r="C490" t="s">
        <v>102</v>
      </c>
      <c r="D490" t="s">
        <v>102</v>
      </c>
      <c r="E490" t="s">
        <v>391</v>
      </c>
      <c r="F490" s="2">
        <v>20</v>
      </c>
      <c r="G490">
        <v>1</v>
      </c>
      <c r="H490" s="1">
        <v>0</v>
      </c>
      <c r="I490" s="1">
        <v>0</v>
      </c>
      <c r="J490">
        <v>0</v>
      </c>
      <c r="K490">
        <v>0</v>
      </c>
      <c r="L490" s="1" t="e">
        <v>#DIV/0!</v>
      </c>
      <c r="M490" s="1" t="e">
        <v>#DIV/0!</v>
      </c>
      <c r="N490">
        <v>2</v>
      </c>
      <c r="O490" s="1" t="e">
        <v>#DIV/0!</v>
      </c>
      <c r="P490">
        <v>0</v>
      </c>
      <c r="Q490">
        <v>0</v>
      </c>
      <c r="R490">
        <v>2</v>
      </c>
      <c r="S490" s="1">
        <v>0</v>
      </c>
      <c r="T490" s="1">
        <v>0</v>
      </c>
      <c r="U490" s="1">
        <v>100</v>
      </c>
      <c r="V490">
        <v>0</v>
      </c>
      <c r="W490" s="1" t="e">
        <v>#DIV/0!</v>
      </c>
      <c r="X490">
        <v>0</v>
      </c>
      <c r="Y490" s="1" t="e">
        <v>#DIV/0!</v>
      </c>
      <c r="Z490">
        <v>0</v>
      </c>
      <c r="AA490">
        <v>0</v>
      </c>
      <c r="AB490">
        <v>0</v>
      </c>
      <c r="AC490" s="1">
        <v>0.12847194428880174</v>
      </c>
      <c r="AD490" s="1" t="e">
        <v>#DIV/0!</v>
      </c>
      <c r="AE490" s="1">
        <v>0</v>
      </c>
      <c r="AF490" s="1">
        <v>6.423597214440087</v>
      </c>
      <c r="AG490">
        <v>0</v>
      </c>
      <c r="AH490">
        <v>0</v>
      </c>
      <c r="AI490">
        <v>0</v>
      </c>
      <c r="AJ490">
        <v>0</v>
      </c>
      <c r="AK490" t="e">
        <f>VLOOKUP(A490,'NHL Affiliations (from scraper)'!B:C,2,FALSE)</f>
        <v>#N/A</v>
      </c>
      <c r="AL490">
        <f>IF(ISNUMBER(MATCH(A490,'Age Fix'!A:A,0))=FALSE,F490,VLOOKUP(A490,'Age Fix'!A:C,3,FALSE))</f>
        <v>20</v>
      </c>
    </row>
    <row r="491" spans="1:38" x14ac:dyDescent="0.2">
      <c r="A491" t="s">
        <v>1023</v>
      </c>
      <c r="B491" t="s">
        <v>1748</v>
      </c>
      <c r="C491" t="s">
        <v>41</v>
      </c>
      <c r="D491" t="s">
        <v>1745</v>
      </c>
      <c r="E491" t="s">
        <v>391</v>
      </c>
      <c r="F491" s="2">
        <v>18</v>
      </c>
      <c r="G491">
        <v>1</v>
      </c>
      <c r="H491" s="1">
        <v>0</v>
      </c>
      <c r="I491" s="1">
        <v>0</v>
      </c>
      <c r="J491">
        <v>0</v>
      </c>
      <c r="K491">
        <v>0</v>
      </c>
      <c r="L491" s="1" t="e">
        <v>#DIV/0!</v>
      </c>
      <c r="M491" s="1" t="e">
        <v>#DIV/0!</v>
      </c>
      <c r="N491">
        <v>0</v>
      </c>
      <c r="O491" s="1" t="e">
        <v>#DIV/0!</v>
      </c>
      <c r="P491">
        <v>0</v>
      </c>
      <c r="Q491">
        <v>0</v>
      </c>
      <c r="R491">
        <v>0</v>
      </c>
      <c r="S491" s="1" t="e">
        <v>#DIV/0!</v>
      </c>
      <c r="T491" s="1" t="e">
        <v>#DIV/0!</v>
      </c>
      <c r="U491" s="1" t="e">
        <v>#DIV/0!</v>
      </c>
      <c r="V491">
        <v>0</v>
      </c>
      <c r="W491" s="1" t="e">
        <v>#DIV/0!</v>
      </c>
      <c r="X491">
        <v>0</v>
      </c>
      <c r="Y491" s="1" t="e">
        <v>#DIV/0!</v>
      </c>
      <c r="Z491">
        <v>0</v>
      </c>
      <c r="AA491">
        <v>0</v>
      </c>
      <c r="AB491">
        <v>0</v>
      </c>
      <c r="AC491" s="1">
        <v>0</v>
      </c>
      <c r="AD491" s="1" t="e">
        <v>#DIV/0!</v>
      </c>
      <c r="AE491" s="1" t="e">
        <v>#DIV/0!</v>
      </c>
      <c r="AF491" s="1" t="e">
        <v>#DIV/0!</v>
      </c>
      <c r="AG491">
        <v>0</v>
      </c>
      <c r="AH491">
        <v>0</v>
      </c>
      <c r="AI491">
        <v>0</v>
      </c>
      <c r="AJ491">
        <v>0</v>
      </c>
      <c r="AK491" t="e">
        <f>VLOOKUP(A491,'NHL Affiliations (from scraper)'!B:C,2,FALSE)</f>
        <v>#N/A</v>
      </c>
      <c r="AL491">
        <f>IF(ISNUMBER(MATCH(A491,'Age Fix'!A:A,0))=FALSE,F491,VLOOKUP(A491,'Age Fix'!A:C,3,FALSE))</f>
        <v>18</v>
      </c>
    </row>
    <row r="492" spans="1:38" x14ac:dyDescent="0.2">
      <c r="A492" t="s">
        <v>440</v>
      </c>
      <c r="B492" t="s">
        <v>1748</v>
      </c>
      <c r="C492" t="s">
        <v>102</v>
      </c>
      <c r="D492" t="s">
        <v>102</v>
      </c>
      <c r="E492" t="s">
        <v>80</v>
      </c>
      <c r="F492" s="2">
        <v>17</v>
      </c>
      <c r="G492">
        <v>66</v>
      </c>
      <c r="H492" s="1">
        <v>15.14</v>
      </c>
      <c r="I492" s="1">
        <v>999.54</v>
      </c>
      <c r="J492">
        <v>52</v>
      </c>
      <c r="K492">
        <v>60</v>
      </c>
      <c r="L492" s="1">
        <v>3.1214358604958283</v>
      </c>
      <c r="M492" s="1">
        <v>3.6016567621105708</v>
      </c>
      <c r="N492">
        <v>38</v>
      </c>
      <c r="O492" s="1">
        <v>2.2810492826700286</v>
      </c>
      <c r="P492">
        <v>0</v>
      </c>
      <c r="Q492">
        <v>1</v>
      </c>
      <c r="R492">
        <v>37</v>
      </c>
      <c r="S492" s="1">
        <v>0</v>
      </c>
      <c r="T492" s="1">
        <v>2.6315789473684208</v>
      </c>
      <c r="U492" s="1">
        <v>97.368421052631575</v>
      </c>
      <c r="V492">
        <v>2</v>
      </c>
      <c r="W492" s="1">
        <v>0.12005522540368571</v>
      </c>
      <c r="X492">
        <v>1</v>
      </c>
      <c r="Y492" s="1">
        <v>6.0027612701842856E-2</v>
      </c>
      <c r="Z492">
        <v>0</v>
      </c>
      <c r="AA492">
        <v>0</v>
      </c>
      <c r="AB492">
        <v>1</v>
      </c>
      <c r="AC492" s="1">
        <v>2.5400838839384035</v>
      </c>
      <c r="AD492" s="1">
        <v>0.15247517161524723</v>
      </c>
      <c r="AE492" s="1">
        <v>2.6315789473684208</v>
      </c>
      <c r="AF492" s="1">
        <v>6.6844312735221152</v>
      </c>
      <c r="AG492">
        <v>13.58</v>
      </c>
      <c r="AH492">
        <v>14.56</v>
      </c>
      <c r="AI492">
        <v>51.47</v>
      </c>
      <c r="AJ492">
        <v>50.24</v>
      </c>
      <c r="AK492">
        <f>VLOOKUP(A492,'NHL Affiliations (from scraper)'!B:C,2,FALSE)</f>
        <v>2018</v>
      </c>
      <c r="AL492">
        <f>IF(ISNUMBER(MATCH(A492,'Age Fix'!A:A,0))=FALSE,F492,VLOOKUP(A492,'Age Fix'!A:C,3,FALSE))</f>
        <v>17</v>
      </c>
    </row>
    <row r="493" spans="1:38" x14ac:dyDescent="0.2">
      <c r="A493" t="s">
        <v>455</v>
      </c>
      <c r="B493" t="s">
        <v>1748</v>
      </c>
      <c r="C493" t="s">
        <v>102</v>
      </c>
      <c r="D493" t="s">
        <v>102</v>
      </c>
      <c r="E493" t="s">
        <v>85</v>
      </c>
      <c r="F493" s="2">
        <v>19</v>
      </c>
      <c r="G493">
        <v>55</v>
      </c>
      <c r="H493" s="1">
        <v>13.51</v>
      </c>
      <c r="I493" s="1">
        <v>742.99</v>
      </c>
      <c r="J493">
        <v>42</v>
      </c>
      <c r="K493">
        <v>34</v>
      </c>
      <c r="L493" s="1">
        <v>3.3917010996110308</v>
      </c>
      <c r="M493" s="1">
        <v>2.7456627949232155</v>
      </c>
      <c r="N493">
        <v>63</v>
      </c>
      <c r="O493" s="1">
        <v>5.0875516494165467</v>
      </c>
      <c r="P493">
        <v>3</v>
      </c>
      <c r="Q493">
        <v>4</v>
      </c>
      <c r="R493">
        <v>56</v>
      </c>
      <c r="S493" s="1">
        <v>4.7619047619047619</v>
      </c>
      <c r="T493" s="1">
        <v>6.3492063492063489</v>
      </c>
      <c r="U493" s="1">
        <v>88.888888888888886</v>
      </c>
      <c r="V493">
        <v>7</v>
      </c>
      <c r="W493" s="1">
        <v>0.56528351660183851</v>
      </c>
      <c r="X493">
        <v>5</v>
      </c>
      <c r="Y493" s="1">
        <v>0.40377394042988463</v>
      </c>
      <c r="Z493">
        <v>1</v>
      </c>
      <c r="AA493">
        <v>2</v>
      </c>
      <c r="AB493">
        <v>2</v>
      </c>
      <c r="AC493" s="1">
        <v>4.8949293934270521</v>
      </c>
      <c r="AD493" s="1">
        <v>0.39528898586202121</v>
      </c>
      <c r="AE493" s="1">
        <v>7.9365079365079358</v>
      </c>
      <c r="AF493" s="1">
        <v>7.7697291959159562</v>
      </c>
      <c r="AG493">
        <v>12.94</v>
      </c>
      <c r="AH493">
        <v>14.45</v>
      </c>
      <c r="AI493">
        <v>50.74</v>
      </c>
      <c r="AJ493">
        <v>49.34</v>
      </c>
      <c r="AK493" t="e">
        <f>VLOOKUP(A493,'NHL Affiliations (from scraper)'!B:C,2,FALSE)</f>
        <v>#N/A</v>
      </c>
      <c r="AL493">
        <f>IF(ISNUMBER(MATCH(A493,'Age Fix'!A:A,0))=FALSE,F493,VLOOKUP(A493,'Age Fix'!A:C,3,FALSE))</f>
        <v>19</v>
      </c>
    </row>
    <row r="494" spans="1:38" x14ac:dyDescent="0.2">
      <c r="A494" t="s">
        <v>190</v>
      </c>
      <c r="B494" t="s">
        <v>1748</v>
      </c>
      <c r="C494" t="s">
        <v>41</v>
      </c>
      <c r="D494" t="s">
        <v>1745</v>
      </c>
      <c r="E494" t="s">
        <v>114</v>
      </c>
      <c r="F494" s="2">
        <v>18</v>
      </c>
      <c r="G494">
        <v>66</v>
      </c>
      <c r="H494" s="1">
        <v>11.62</v>
      </c>
      <c r="I494" s="1">
        <v>766.71</v>
      </c>
      <c r="J494">
        <v>36</v>
      </c>
      <c r="K494">
        <v>29</v>
      </c>
      <c r="L494" s="1">
        <v>2.8172320694917241</v>
      </c>
      <c r="M494" s="1">
        <v>2.2694369448683336</v>
      </c>
      <c r="N494">
        <v>68</v>
      </c>
      <c r="O494" s="1">
        <v>5.3214383534843677</v>
      </c>
      <c r="P494">
        <v>14</v>
      </c>
      <c r="Q494">
        <v>7</v>
      </c>
      <c r="R494">
        <v>47</v>
      </c>
      <c r="S494" s="1">
        <v>20.588235294117645</v>
      </c>
      <c r="T494" s="1">
        <v>10.294117647058822</v>
      </c>
      <c r="U494" s="1">
        <v>69.117647058823522</v>
      </c>
      <c r="V494">
        <v>15</v>
      </c>
      <c r="W494" s="1">
        <v>1.1738466956215516</v>
      </c>
      <c r="X494">
        <v>6</v>
      </c>
      <c r="Y494" s="1">
        <v>0.46953867824862072</v>
      </c>
      <c r="Z494">
        <v>2</v>
      </c>
      <c r="AA494">
        <v>2</v>
      </c>
      <c r="AB494">
        <v>2</v>
      </c>
      <c r="AC494" s="1">
        <v>7.1693098027613207</v>
      </c>
      <c r="AD494" s="1">
        <v>0.56104470812390506</v>
      </c>
      <c r="AE494" s="1">
        <v>8.8235294117647065</v>
      </c>
      <c r="AF494" s="1">
        <v>10.54310265111959</v>
      </c>
      <c r="AG494">
        <v>14.09</v>
      </c>
      <c r="AH494">
        <v>13.87</v>
      </c>
      <c r="AI494">
        <v>50.62</v>
      </c>
      <c r="AJ494">
        <v>49.72</v>
      </c>
      <c r="AK494" t="e">
        <f>VLOOKUP(A494,'NHL Affiliations (from scraper)'!B:C,2,FALSE)</f>
        <v>#N/A</v>
      </c>
      <c r="AL494">
        <f>IF(ISNUMBER(MATCH(A494,'Age Fix'!A:A,0))=FALSE,F494,VLOOKUP(A494,'Age Fix'!A:C,3,FALSE))</f>
        <v>18</v>
      </c>
    </row>
    <row r="495" spans="1:38" x14ac:dyDescent="0.2">
      <c r="A495" t="s">
        <v>195</v>
      </c>
      <c r="B495" t="s">
        <v>1748</v>
      </c>
      <c r="C495" t="s">
        <v>41</v>
      </c>
      <c r="D495" t="s">
        <v>1745</v>
      </c>
      <c r="E495" t="s">
        <v>98</v>
      </c>
      <c r="F495" s="2">
        <v>19</v>
      </c>
      <c r="G495">
        <v>54</v>
      </c>
      <c r="H495" s="1">
        <v>12.85</v>
      </c>
      <c r="I495" s="1">
        <v>694.12</v>
      </c>
      <c r="J495">
        <v>33</v>
      </c>
      <c r="K495">
        <v>33</v>
      </c>
      <c r="L495" s="1">
        <v>2.8525327032789716</v>
      </c>
      <c r="M495" s="1">
        <v>2.8525327032789716</v>
      </c>
      <c r="N495">
        <v>81</v>
      </c>
      <c r="O495" s="1">
        <v>7.0016711807756584</v>
      </c>
      <c r="P495">
        <v>15</v>
      </c>
      <c r="Q495">
        <v>9</v>
      </c>
      <c r="R495">
        <v>57</v>
      </c>
      <c r="S495" s="1">
        <v>18.518518518518519</v>
      </c>
      <c r="T495" s="1">
        <v>11.111111111111111</v>
      </c>
      <c r="U495" s="1">
        <v>70.370370370370367</v>
      </c>
      <c r="V495">
        <v>16</v>
      </c>
      <c r="W495" s="1">
        <v>1.3830461591655623</v>
      </c>
      <c r="X495">
        <v>6</v>
      </c>
      <c r="Y495" s="1">
        <v>0.5186423096870858</v>
      </c>
      <c r="Z495">
        <v>1</v>
      </c>
      <c r="AA495">
        <v>1</v>
      </c>
      <c r="AB495">
        <v>4</v>
      </c>
      <c r="AC495" s="1">
        <v>8.3531431183825777</v>
      </c>
      <c r="AD495" s="1">
        <v>0.72204890667745436</v>
      </c>
      <c r="AE495" s="1">
        <v>7.4074074074074066</v>
      </c>
      <c r="AF495" s="1">
        <v>10.312522368373553</v>
      </c>
      <c r="AG495">
        <v>13.96</v>
      </c>
      <c r="AH495">
        <v>14.46</v>
      </c>
      <c r="AI495">
        <v>44.71</v>
      </c>
      <c r="AJ495">
        <v>50.67</v>
      </c>
      <c r="AK495" t="str">
        <f>VLOOKUP(A495,'NHL Affiliations (from scraper)'!B:C,2,FALSE)</f>
        <v>Detroit Red Wings</v>
      </c>
      <c r="AL495">
        <f>IF(ISNUMBER(MATCH(A495,'Age Fix'!A:A,0))=FALSE,F495,VLOOKUP(A495,'Age Fix'!A:C,3,FALSE))</f>
        <v>19</v>
      </c>
    </row>
    <row r="496" spans="1:38" x14ac:dyDescent="0.2">
      <c r="A496" t="s">
        <v>408</v>
      </c>
      <c r="B496" t="s">
        <v>1748</v>
      </c>
      <c r="C496" t="s">
        <v>46</v>
      </c>
      <c r="D496" t="s">
        <v>1745</v>
      </c>
      <c r="E496" t="s">
        <v>119</v>
      </c>
      <c r="F496" s="2">
        <v>19</v>
      </c>
      <c r="G496">
        <v>54</v>
      </c>
      <c r="H496" s="1">
        <v>11.41</v>
      </c>
      <c r="I496" s="1">
        <v>616.28</v>
      </c>
      <c r="J496">
        <v>22</v>
      </c>
      <c r="K496">
        <v>33</v>
      </c>
      <c r="L496" s="1">
        <v>2.1418835594210424</v>
      </c>
      <c r="M496" s="1">
        <v>3.2128253391315638</v>
      </c>
      <c r="N496">
        <v>81</v>
      </c>
      <c r="O496" s="1">
        <v>7.8860258324138393</v>
      </c>
      <c r="P496">
        <v>16</v>
      </c>
      <c r="Q496">
        <v>11</v>
      </c>
      <c r="R496">
        <v>54</v>
      </c>
      <c r="S496" s="1">
        <v>19.753086419753085</v>
      </c>
      <c r="T496" s="1">
        <v>13.580246913580247</v>
      </c>
      <c r="U496" s="1">
        <v>66.666666666666657</v>
      </c>
      <c r="V496">
        <v>9</v>
      </c>
      <c r="W496" s="1">
        <v>0.87622509249042646</v>
      </c>
      <c r="X496">
        <v>5</v>
      </c>
      <c r="Y496" s="1">
        <v>0.48679171805023691</v>
      </c>
      <c r="Z496">
        <v>2</v>
      </c>
      <c r="AA496">
        <v>0</v>
      </c>
      <c r="AB496">
        <v>3</v>
      </c>
      <c r="AC496" s="1">
        <v>8.7019087961266237</v>
      </c>
      <c r="AD496" s="1">
        <v>0.84720342663658965</v>
      </c>
      <c r="AE496" s="1">
        <v>6.1728395061728394</v>
      </c>
      <c r="AF496" s="1">
        <v>10.743097279168673</v>
      </c>
      <c r="AG496">
        <v>14.14</v>
      </c>
      <c r="AH496">
        <v>13.74</v>
      </c>
      <c r="AI496">
        <v>44.23</v>
      </c>
      <c r="AJ496">
        <v>48.77</v>
      </c>
      <c r="AK496" t="e">
        <f>VLOOKUP(A496,'NHL Affiliations (from scraper)'!B:C,2,FALSE)</f>
        <v>#N/A</v>
      </c>
      <c r="AL496">
        <f>IF(ISNUMBER(MATCH(A496,'Age Fix'!A:A,0))=FALSE,F496,VLOOKUP(A496,'Age Fix'!A:C,3,FALSE))</f>
        <v>19</v>
      </c>
    </row>
    <row r="497" spans="1:40" x14ac:dyDescent="0.2">
      <c r="A497" t="s">
        <v>300</v>
      </c>
      <c r="B497" t="s">
        <v>1748</v>
      </c>
      <c r="C497" t="s">
        <v>102</v>
      </c>
      <c r="D497" t="s">
        <v>102</v>
      </c>
      <c r="E497" t="s">
        <v>1746</v>
      </c>
      <c r="F497" s="2">
        <v>21</v>
      </c>
      <c r="G497">
        <v>53</v>
      </c>
      <c r="H497" s="1">
        <v>13.84</v>
      </c>
      <c r="I497" s="1">
        <v>733.6</v>
      </c>
      <c r="J497">
        <v>40</v>
      </c>
      <c r="K497">
        <v>34</v>
      </c>
      <c r="L497" s="1">
        <v>3.2715376226826609</v>
      </c>
      <c r="M497" s="1">
        <v>2.7808069792802619</v>
      </c>
      <c r="N497">
        <v>53</v>
      </c>
      <c r="O497" s="1">
        <v>4.3347873500545253</v>
      </c>
      <c r="P497">
        <v>2</v>
      </c>
      <c r="Q497">
        <v>2</v>
      </c>
      <c r="R497">
        <v>49</v>
      </c>
      <c r="S497" s="1">
        <v>3.7735849056603774</v>
      </c>
      <c r="T497" s="1">
        <v>3.7735849056603774</v>
      </c>
      <c r="U497" s="1">
        <v>92.452830188679243</v>
      </c>
      <c r="V497">
        <v>8</v>
      </c>
      <c r="W497" s="1">
        <v>0.65430752453653218</v>
      </c>
      <c r="X497">
        <v>2</v>
      </c>
      <c r="Y497" s="1">
        <v>0.16357688113413305</v>
      </c>
      <c r="Z497">
        <v>0</v>
      </c>
      <c r="AA497">
        <v>0</v>
      </c>
      <c r="AB497">
        <v>2</v>
      </c>
      <c r="AC497" s="1">
        <v>3.9038039942389968</v>
      </c>
      <c r="AD497" s="1">
        <v>0.31928604096829311</v>
      </c>
      <c r="AE497" s="1">
        <v>3.7735849056603774</v>
      </c>
      <c r="AF497" s="1">
        <v>7.3656679136584859</v>
      </c>
      <c r="AG497">
        <v>13.02</v>
      </c>
      <c r="AH497">
        <v>13.92</v>
      </c>
      <c r="AI497">
        <v>51.29</v>
      </c>
      <c r="AJ497">
        <v>48.37</v>
      </c>
      <c r="AK497" t="e">
        <f>VLOOKUP(A497,'NHL Affiliations (from scraper)'!B:C,2,FALSE)</f>
        <v>#N/A</v>
      </c>
      <c r="AL497">
        <f>IF(ISNUMBER(MATCH(A497,'Age Fix'!A:A,0))=FALSE,F497,VLOOKUP(A497,'Age Fix'!A:C,3,FALSE))</f>
        <v>21</v>
      </c>
    </row>
    <row r="498" spans="1:40" x14ac:dyDescent="0.2">
      <c r="A498" t="s">
        <v>365</v>
      </c>
      <c r="B498" t="s">
        <v>1748</v>
      </c>
      <c r="C498" t="s">
        <v>49</v>
      </c>
      <c r="D498" t="s">
        <v>1745</v>
      </c>
      <c r="E498" t="s">
        <v>90</v>
      </c>
      <c r="F498" s="2">
        <v>19</v>
      </c>
      <c r="G498">
        <v>42</v>
      </c>
      <c r="H498" s="1">
        <v>8.19</v>
      </c>
      <c r="I498" s="1">
        <v>343.97</v>
      </c>
      <c r="J498">
        <v>10</v>
      </c>
      <c r="K498">
        <v>10</v>
      </c>
      <c r="L498" s="1">
        <v>1.7443381690263684</v>
      </c>
      <c r="M498" s="1">
        <v>1.7443381690263684</v>
      </c>
      <c r="N498">
        <v>24</v>
      </c>
      <c r="O498" s="1">
        <v>4.1864116056632845</v>
      </c>
      <c r="P498">
        <v>5</v>
      </c>
      <c r="Q498">
        <v>3</v>
      </c>
      <c r="R498">
        <v>16</v>
      </c>
      <c r="S498" s="1">
        <v>20.833333333333336</v>
      </c>
      <c r="T498" s="1">
        <v>12.5</v>
      </c>
      <c r="U498" s="1">
        <v>66.666666666666657</v>
      </c>
      <c r="V498">
        <v>5</v>
      </c>
      <c r="W498" s="1">
        <v>0.8721690845131842</v>
      </c>
      <c r="X498">
        <v>3</v>
      </c>
      <c r="Y498" s="1">
        <v>0.52330145070791056</v>
      </c>
      <c r="Z498">
        <v>3</v>
      </c>
      <c r="AA498">
        <v>0</v>
      </c>
      <c r="AB498">
        <v>0</v>
      </c>
      <c r="AC498" s="1">
        <v>2.5916731230276566</v>
      </c>
      <c r="AD498" s="1">
        <v>0.45207543501369124</v>
      </c>
      <c r="AE498" s="1">
        <v>12.5</v>
      </c>
      <c r="AF498" s="1">
        <v>10.798638012615235</v>
      </c>
      <c r="AG498">
        <v>12.78</v>
      </c>
      <c r="AH498">
        <v>13.85</v>
      </c>
      <c r="AI498">
        <v>51.82</v>
      </c>
      <c r="AJ498">
        <v>48.55</v>
      </c>
      <c r="AK498" t="e">
        <f>VLOOKUP(A498,'NHL Affiliations (from scraper)'!B:C,2,FALSE)</f>
        <v>#N/A</v>
      </c>
      <c r="AL498">
        <f>IF(ISNUMBER(MATCH(A498,'Age Fix'!A:A,0))=FALSE,F498,VLOOKUP(A498,'Age Fix'!A:C,3,FALSE))</f>
        <v>19</v>
      </c>
    </row>
    <row r="499" spans="1:40" x14ac:dyDescent="0.2">
      <c r="A499" t="s">
        <v>135</v>
      </c>
      <c r="B499" t="s">
        <v>1748</v>
      </c>
      <c r="C499" t="s">
        <v>41</v>
      </c>
      <c r="D499" t="s">
        <v>1745</v>
      </c>
      <c r="E499" t="s">
        <v>52</v>
      </c>
      <c r="F499" s="2">
        <v>19</v>
      </c>
      <c r="G499">
        <v>65</v>
      </c>
      <c r="H499" s="1">
        <v>12.77</v>
      </c>
      <c r="I499" s="1">
        <v>830.37</v>
      </c>
      <c r="J499">
        <v>57</v>
      </c>
      <c r="K499">
        <v>37</v>
      </c>
      <c r="L499" s="1">
        <v>4.118645904837603</v>
      </c>
      <c r="M499" s="1">
        <v>2.6735069908594964</v>
      </c>
      <c r="N499">
        <v>106</v>
      </c>
      <c r="O499" s="1">
        <v>7.6592362440839628</v>
      </c>
      <c r="P499">
        <v>20</v>
      </c>
      <c r="Q499">
        <v>21</v>
      </c>
      <c r="R499">
        <v>65</v>
      </c>
      <c r="S499" s="1">
        <v>18.867924528301888</v>
      </c>
      <c r="T499" s="1">
        <v>19.811320754716981</v>
      </c>
      <c r="U499" s="1">
        <v>61.320754716981128</v>
      </c>
      <c r="V499">
        <v>37</v>
      </c>
      <c r="W499" s="1">
        <v>2.6735069908594964</v>
      </c>
      <c r="X499">
        <v>20</v>
      </c>
      <c r="Y499" s="1">
        <v>1.4451389139781061</v>
      </c>
      <c r="Z499">
        <v>6</v>
      </c>
      <c r="AA499">
        <v>5</v>
      </c>
      <c r="AB499">
        <v>9</v>
      </c>
      <c r="AC499" s="1">
        <v>11.901104695615171</v>
      </c>
      <c r="AD499" s="1">
        <v>0.85993747574805235</v>
      </c>
      <c r="AE499" s="1">
        <v>18.867924528301888</v>
      </c>
      <c r="AF499" s="1">
        <v>11.227457260014313</v>
      </c>
      <c r="AG499">
        <v>13.67</v>
      </c>
      <c r="AH499">
        <v>13.82</v>
      </c>
      <c r="AI499">
        <v>58.25</v>
      </c>
      <c r="AJ499">
        <v>47.97</v>
      </c>
      <c r="AK499" t="e">
        <f>VLOOKUP(A499,'NHL Affiliations (from scraper)'!B:C,2,FALSE)</f>
        <v>#N/A</v>
      </c>
      <c r="AL499">
        <f>IF(ISNUMBER(MATCH(A499,'Age Fix'!A:A,0))=FALSE,F499,VLOOKUP(A499,'Age Fix'!A:C,3,FALSE))</f>
        <v>19</v>
      </c>
    </row>
    <row r="500" spans="1:40" x14ac:dyDescent="0.2">
      <c r="A500" t="s">
        <v>297</v>
      </c>
      <c r="B500" t="s">
        <v>1748</v>
      </c>
      <c r="C500" t="s">
        <v>49</v>
      </c>
      <c r="D500" t="s">
        <v>1745</v>
      </c>
      <c r="E500" t="s">
        <v>82</v>
      </c>
      <c r="F500" s="2">
        <v>18</v>
      </c>
      <c r="G500">
        <v>23</v>
      </c>
      <c r="H500" s="1">
        <v>10.17</v>
      </c>
      <c r="I500" s="1">
        <v>233.91</v>
      </c>
      <c r="J500">
        <v>12</v>
      </c>
      <c r="K500">
        <v>9</v>
      </c>
      <c r="L500" s="1">
        <v>3.0781069642170067</v>
      </c>
      <c r="M500" s="1">
        <v>2.308580223162755</v>
      </c>
      <c r="N500">
        <v>37</v>
      </c>
      <c r="O500" s="1">
        <v>9.4908298063357712</v>
      </c>
      <c r="P500">
        <v>10</v>
      </c>
      <c r="Q500">
        <v>8</v>
      </c>
      <c r="R500">
        <v>19</v>
      </c>
      <c r="S500" s="1">
        <v>27.027027027027028</v>
      </c>
      <c r="T500" s="1">
        <v>21.621621621621621</v>
      </c>
      <c r="U500" s="1">
        <v>51.351351351351347</v>
      </c>
      <c r="V500">
        <v>5</v>
      </c>
      <c r="W500" s="1">
        <v>1.2825445684237526</v>
      </c>
      <c r="X500">
        <v>3</v>
      </c>
      <c r="Y500" s="1">
        <v>0.76952674105425167</v>
      </c>
      <c r="Z500">
        <v>1</v>
      </c>
      <c r="AA500">
        <v>1</v>
      </c>
      <c r="AB500">
        <v>1</v>
      </c>
      <c r="AC500" s="1">
        <v>4.6749844373692451</v>
      </c>
      <c r="AD500" s="1">
        <v>1.1991751795226999</v>
      </c>
      <c r="AE500" s="1">
        <v>8.1081081081081088</v>
      </c>
      <c r="AF500" s="1">
        <v>12.635093073970932</v>
      </c>
      <c r="AG500">
        <v>14.71</v>
      </c>
      <c r="AH500">
        <v>13.4</v>
      </c>
      <c r="AI500">
        <v>50.5</v>
      </c>
      <c r="AJ500">
        <v>46.44</v>
      </c>
      <c r="AK500" t="e">
        <f>VLOOKUP(A500,'NHL Affiliations (from scraper)'!B:C,2,FALSE)</f>
        <v>#N/A</v>
      </c>
      <c r="AL500">
        <f>IF(ISNUMBER(MATCH(A500,'Age Fix'!A:A,0))=FALSE,F500,VLOOKUP(A500,'Age Fix'!A:C,3,FALSE))</f>
        <v>18</v>
      </c>
      <c r="AN500" s="1"/>
    </row>
    <row r="501" spans="1:40" x14ac:dyDescent="0.2">
      <c r="A501" t="s">
        <v>559</v>
      </c>
      <c r="B501" t="s">
        <v>1748</v>
      </c>
      <c r="C501" t="s">
        <v>102</v>
      </c>
      <c r="D501" t="s">
        <v>102</v>
      </c>
      <c r="E501" t="s">
        <v>78</v>
      </c>
      <c r="F501" s="2">
        <v>19</v>
      </c>
      <c r="G501">
        <v>9</v>
      </c>
      <c r="H501" s="1">
        <v>6.75</v>
      </c>
      <c r="I501" s="1">
        <v>60.77</v>
      </c>
      <c r="J501">
        <v>1</v>
      </c>
      <c r="K501">
        <v>2</v>
      </c>
      <c r="L501" s="1">
        <v>0.98732927431298334</v>
      </c>
      <c r="M501" s="1">
        <v>1.9746585486259667</v>
      </c>
      <c r="N501">
        <v>2</v>
      </c>
      <c r="O501" s="1">
        <v>1.9746585486259667</v>
      </c>
      <c r="P501">
        <v>0</v>
      </c>
      <c r="Q501">
        <v>1</v>
      </c>
      <c r="R501">
        <v>1</v>
      </c>
      <c r="S501" s="1">
        <v>0</v>
      </c>
      <c r="T501" s="1">
        <v>50</v>
      </c>
      <c r="U501" s="1">
        <v>50</v>
      </c>
      <c r="V501">
        <v>0</v>
      </c>
      <c r="W501" s="1">
        <v>0</v>
      </c>
      <c r="X501">
        <v>0</v>
      </c>
      <c r="Y501" s="1">
        <v>0</v>
      </c>
      <c r="Z501">
        <v>0</v>
      </c>
      <c r="AA501">
        <v>0</v>
      </c>
      <c r="AB501">
        <v>0</v>
      </c>
      <c r="AC501" s="1">
        <v>0.22758888673997252</v>
      </c>
      <c r="AD501" s="1">
        <v>0.22470517038667681</v>
      </c>
      <c r="AE501" s="1">
        <v>0</v>
      </c>
      <c r="AF501" s="1">
        <v>11.379444336998626</v>
      </c>
      <c r="AG501">
        <v>15.09</v>
      </c>
      <c r="AH501">
        <v>14.31</v>
      </c>
      <c r="AI501">
        <v>44.76</v>
      </c>
      <c r="AJ501">
        <v>56.39</v>
      </c>
      <c r="AK501" t="e">
        <f>VLOOKUP(A501,'NHL Affiliations (from scraper)'!B:C,2,FALSE)</f>
        <v>#N/A</v>
      </c>
      <c r="AL501">
        <f>IF(ISNUMBER(MATCH(A501,'Age Fix'!A:A,0))=FALSE,F501,VLOOKUP(A501,'Age Fix'!A:C,3,FALSE))</f>
        <v>19</v>
      </c>
    </row>
    <row r="502" spans="1:40" x14ac:dyDescent="0.2">
      <c r="A502" t="s">
        <v>394</v>
      </c>
      <c r="B502" t="s">
        <v>1748</v>
      </c>
      <c r="C502" t="s">
        <v>102</v>
      </c>
      <c r="D502" t="s">
        <v>102</v>
      </c>
      <c r="E502" t="s">
        <v>78</v>
      </c>
      <c r="F502" s="2">
        <v>17</v>
      </c>
      <c r="G502">
        <v>32</v>
      </c>
      <c r="H502" s="1">
        <v>14.59</v>
      </c>
      <c r="I502" s="1">
        <v>466.82</v>
      </c>
      <c r="J502">
        <v>23</v>
      </c>
      <c r="K502">
        <v>28</v>
      </c>
      <c r="L502" s="1">
        <v>2.9561715436356626</v>
      </c>
      <c r="M502" s="1">
        <v>3.5988175313825455</v>
      </c>
      <c r="N502">
        <v>26</v>
      </c>
      <c r="O502" s="1">
        <v>3.3417591362837924</v>
      </c>
      <c r="P502">
        <v>1</v>
      </c>
      <c r="Q502">
        <v>0</v>
      </c>
      <c r="R502">
        <v>25</v>
      </c>
      <c r="S502" s="1">
        <v>3.8461538461538463</v>
      </c>
      <c r="T502" s="1">
        <v>0</v>
      </c>
      <c r="U502" s="1">
        <v>96.15384615384616</v>
      </c>
      <c r="V502">
        <v>4</v>
      </c>
      <c r="W502" s="1">
        <v>0.51411679019750656</v>
      </c>
      <c r="X502">
        <v>0</v>
      </c>
      <c r="Y502" s="1">
        <v>0</v>
      </c>
      <c r="Z502">
        <v>0</v>
      </c>
      <c r="AA502">
        <v>0</v>
      </c>
      <c r="AB502">
        <v>0</v>
      </c>
      <c r="AC502" s="1">
        <v>1.8206670685961273</v>
      </c>
      <c r="AD502" s="1">
        <v>0.2340088773312361</v>
      </c>
      <c r="AE502" s="1">
        <v>0</v>
      </c>
      <c r="AF502" s="1">
        <v>7.0025656484466428</v>
      </c>
      <c r="AG502">
        <v>13.75</v>
      </c>
      <c r="AH502">
        <v>14.27</v>
      </c>
      <c r="AI502">
        <v>44.13</v>
      </c>
      <c r="AJ502">
        <v>51.34</v>
      </c>
      <c r="AK502" t="e">
        <f>VLOOKUP(A502,'NHL Affiliations (from scraper)'!B:C,2,FALSE)</f>
        <v>#N/A</v>
      </c>
      <c r="AL502">
        <f>IF(ISNUMBER(MATCH(A502,'Age Fix'!A:A,0))=FALSE,F502,VLOOKUP(A502,'Age Fix'!A:C,3,FALSE))</f>
        <v>17</v>
      </c>
    </row>
    <row r="503" spans="1:40" x14ac:dyDescent="0.2">
      <c r="A503" t="s">
        <v>498</v>
      </c>
      <c r="B503" t="s">
        <v>1748</v>
      </c>
      <c r="C503" t="s">
        <v>102</v>
      </c>
      <c r="D503" t="s">
        <v>102</v>
      </c>
      <c r="E503" t="s">
        <v>138</v>
      </c>
      <c r="F503">
        <v>17</v>
      </c>
      <c r="G503">
        <v>43</v>
      </c>
      <c r="H503">
        <v>8.8699999999999992</v>
      </c>
      <c r="I503">
        <v>381.24</v>
      </c>
      <c r="J503">
        <v>12</v>
      </c>
      <c r="K503">
        <v>19</v>
      </c>
      <c r="L503">
        <v>1.8885741265344667</v>
      </c>
      <c r="M503">
        <v>2.9902423670129052</v>
      </c>
      <c r="N503">
        <v>22</v>
      </c>
      <c r="O503">
        <v>3.4623858986465219</v>
      </c>
      <c r="P503">
        <v>2</v>
      </c>
      <c r="Q503">
        <v>0</v>
      </c>
      <c r="R503">
        <v>20</v>
      </c>
      <c r="S503">
        <v>9.0909090909090917</v>
      </c>
      <c r="T503">
        <v>0</v>
      </c>
      <c r="U503">
        <v>90.909090909090907</v>
      </c>
      <c r="V503">
        <v>1</v>
      </c>
      <c r="W503">
        <v>0.15738117721120554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1.7142549728602285</v>
      </c>
      <c r="AD503">
        <v>0.26979146566890594</v>
      </c>
      <c r="AE503">
        <v>0</v>
      </c>
      <c r="AF503">
        <v>7.7920680584555839</v>
      </c>
      <c r="AG503">
        <v>13.46</v>
      </c>
      <c r="AH503">
        <v>13.22</v>
      </c>
      <c r="AI503">
        <v>36.229999999999997</v>
      </c>
      <c r="AJ503">
        <v>51.74</v>
      </c>
      <c r="AK503" t="e">
        <f>VLOOKUP(A503,'NHL Affiliations (from scraper)'!B:C,2,FALSE)</f>
        <v>#N/A</v>
      </c>
      <c r="AL503">
        <f>IF(ISNUMBER(MATCH(A503,'Age Fix'!A:A,0))=FALSE,F503,VLOOKUP(A503,'Age Fix'!A:C,3,FALSE))</f>
        <v>17</v>
      </c>
    </row>
    <row r="504" spans="1:40" x14ac:dyDescent="0.2">
      <c r="A504" t="s">
        <v>472</v>
      </c>
      <c r="B504" t="s">
        <v>1748</v>
      </c>
      <c r="C504" t="s">
        <v>49</v>
      </c>
      <c r="D504" t="s">
        <v>1745</v>
      </c>
      <c r="E504" t="s">
        <v>42</v>
      </c>
      <c r="F504">
        <v>17</v>
      </c>
      <c r="G504">
        <v>38</v>
      </c>
      <c r="H504">
        <v>7.94</v>
      </c>
      <c r="I504">
        <v>301.61</v>
      </c>
      <c r="J504">
        <v>7</v>
      </c>
      <c r="K504">
        <v>11</v>
      </c>
      <c r="L504">
        <v>1.3925267729849806</v>
      </c>
      <c r="M504">
        <v>2.1882563575478264</v>
      </c>
      <c r="N504">
        <v>25</v>
      </c>
      <c r="O504">
        <v>4.9733099035177881</v>
      </c>
      <c r="P504">
        <v>4</v>
      </c>
      <c r="Q504">
        <v>3</v>
      </c>
      <c r="R504">
        <v>18</v>
      </c>
      <c r="S504">
        <v>16</v>
      </c>
      <c r="T504">
        <v>12</v>
      </c>
      <c r="U504">
        <v>72</v>
      </c>
      <c r="V504">
        <v>2</v>
      </c>
      <c r="W504">
        <v>0.39786479228142302</v>
      </c>
      <c r="X504">
        <v>2</v>
      </c>
      <c r="Y504">
        <v>0.39786479228142302</v>
      </c>
      <c r="Z504">
        <v>0</v>
      </c>
      <c r="AA504">
        <v>0</v>
      </c>
      <c r="AB504">
        <v>2</v>
      </c>
      <c r="AC504">
        <v>2.5053773023303529</v>
      </c>
      <c r="AD504">
        <v>0.49840070998912889</v>
      </c>
      <c r="AE504">
        <v>8</v>
      </c>
      <c r="AF504">
        <v>10.021509209321412</v>
      </c>
      <c r="AG504">
        <v>13.81</v>
      </c>
      <c r="AH504">
        <v>13.59</v>
      </c>
      <c r="AI504">
        <v>60.55</v>
      </c>
      <c r="AJ504">
        <v>48.21</v>
      </c>
      <c r="AK504" t="e">
        <f>VLOOKUP(A504,'NHL Affiliations (from scraper)'!B:C,2,FALSE)</f>
        <v>#N/A</v>
      </c>
      <c r="AL504">
        <f>IF(ISNUMBER(MATCH(A504,'Age Fix'!A:A,0))=FALSE,F504,VLOOKUP(A504,'Age Fix'!A:C,3,FALSE))</f>
        <v>17</v>
      </c>
    </row>
    <row r="505" spans="1:40" x14ac:dyDescent="0.2">
      <c r="A505" t="s">
        <v>951</v>
      </c>
      <c r="B505" t="s">
        <v>1749</v>
      </c>
      <c r="C505" t="s">
        <v>41</v>
      </c>
      <c r="D505" t="s">
        <v>1745</v>
      </c>
      <c r="E505" t="s">
        <v>608</v>
      </c>
      <c r="F505">
        <v>18</v>
      </c>
      <c r="G505">
        <v>42</v>
      </c>
      <c r="H505">
        <v>11.78</v>
      </c>
      <c r="I505">
        <v>494.82</v>
      </c>
      <c r="J505">
        <v>19</v>
      </c>
      <c r="K505">
        <v>35</v>
      </c>
      <c r="L505">
        <v>2.3038680732387538</v>
      </c>
      <c r="M505">
        <v>4.2439675033345461</v>
      </c>
      <c r="N505">
        <v>35</v>
      </c>
      <c r="O505">
        <v>4.2439675033345461</v>
      </c>
      <c r="P505">
        <v>5</v>
      </c>
      <c r="Q505">
        <v>8</v>
      </c>
      <c r="R505">
        <v>22</v>
      </c>
      <c r="S505">
        <v>14.285714285714285</v>
      </c>
      <c r="T505">
        <v>22.857142857142858</v>
      </c>
      <c r="U505">
        <v>62.857142857142854</v>
      </c>
      <c r="V505">
        <v>8</v>
      </c>
      <c r="W505">
        <v>0.97004971504789628</v>
      </c>
      <c r="X505">
        <v>2</v>
      </c>
      <c r="Y505">
        <v>0.24251242876197407</v>
      </c>
      <c r="Z505">
        <v>1</v>
      </c>
      <c r="AA505">
        <v>1</v>
      </c>
      <c r="AB505">
        <v>0</v>
      </c>
      <c r="AC505">
        <v>4.0605269560579309</v>
      </c>
      <c r="AD505">
        <v>0.49236412708353722</v>
      </c>
      <c r="AE505">
        <v>5.7142857142857144</v>
      </c>
      <c r="AF505">
        <v>11.601505588736947</v>
      </c>
      <c r="AG505">
        <v>12.69</v>
      </c>
      <c r="AH505">
        <v>13.2</v>
      </c>
      <c r="AI505">
        <v>41.74</v>
      </c>
      <c r="AJ505">
        <v>50.96</v>
      </c>
      <c r="AK505" t="e">
        <f>VLOOKUP(A505,'NHL Affiliations (from scraper)'!B:C,2,FALSE)</f>
        <v>#N/A</v>
      </c>
      <c r="AL505">
        <f>IF(ISNUMBER(MATCH(A505,'Age Fix'!A:A,0))=FALSE,F505,VLOOKUP(A505,'Age Fix'!A:C,3,FALSE))</f>
        <v>18</v>
      </c>
    </row>
    <row r="506" spans="1:40" x14ac:dyDescent="0.2">
      <c r="A506" t="s">
        <v>638</v>
      </c>
      <c r="B506" t="s">
        <v>1749</v>
      </c>
      <c r="C506" t="s">
        <v>46</v>
      </c>
      <c r="D506" t="s">
        <v>1745</v>
      </c>
      <c r="E506" t="s">
        <v>616</v>
      </c>
      <c r="F506">
        <v>19</v>
      </c>
      <c r="G506">
        <v>52</v>
      </c>
      <c r="H506">
        <v>15.13</v>
      </c>
      <c r="I506">
        <v>786.85</v>
      </c>
      <c r="J506">
        <v>32</v>
      </c>
      <c r="K506">
        <v>61</v>
      </c>
      <c r="L506">
        <v>2.440109296562242</v>
      </c>
      <c r="M506">
        <v>4.6514583465717729</v>
      </c>
      <c r="N506">
        <v>60</v>
      </c>
      <c r="O506">
        <v>4.5752049310542038</v>
      </c>
      <c r="P506">
        <v>4</v>
      </c>
      <c r="Q506">
        <v>9</v>
      </c>
      <c r="R506">
        <v>47</v>
      </c>
      <c r="S506">
        <v>6.666666666666667</v>
      </c>
      <c r="T506">
        <v>15</v>
      </c>
      <c r="U506">
        <v>78.333333333333329</v>
      </c>
      <c r="V506">
        <v>17</v>
      </c>
      <c r="W506">
        <v>1.296308063798691</v>
      </c>
      <c r="X506">
        <v>7</v>
      </c>
      <c r="Y506">
        <v>0.53377390862299035</v>
      </c>
      <c r="Z506">
        <v>0</v>
      </c>
      <c r="AA506">
        <v>2</v>
      </c>
      <c r="AB506">
        <v>5</v>
      </c>
      <c r="AC506">
        <v>5.5605631602705392</v>
      </c>
      <c r="AD506">
        <v>0.42401193317180191</v>
      </c>
      <c r="AE506">
        <v>11.666666666666666</v>
      </c>
      <c r="AF506">
        <v>9.267605267117565</v>
      </c>
      <c r="AG506">
        <v>13.86</v>
      </c>
      <c r="AH506">
        <v>13.34</v>
      </c>
      <c r="AI506">
        <v>38.33</v>
      </c>
      <c r="AJ506">
        <v>54.88</v>
      </c>
      <c r="AK506" t="e">
        <f>VLOOKUP(A506,'NHL Affiliations (from scraper)'!B:C,2,FALSE)</f>
        <v>#N/A</v>
      </c>
      <c r="AL506">
        <f>IF(ISNUMBER(MATCH(A506,'Age Fix'!A:A,0))=FALSE,F506,VLOOKUP(A506,'Age Fix'!A:C,3,FALSE))</f>
        <v>19</v>
      </c>
    </row>
    <row r="507" spans="1:40" x14ac:dyDescent="0.2">
      <c r="A507" t="s">
        <v>1032</v>
      </c>
      <c r="B507" t="s">
        <v>1749</v>
      </c>
      <c r="C507" t="s">
        <v>102</v>
      </c>
      <c r="D507" t="s">
        <v>102</v>
      </c>
      <c r="E507" t="s">
        <v>644</v>
      </c>
      <c r="F507">
        <v>18</v>
      </c>
      <c r="G507">
        <v>24</v>
      </c>
      <c r="H507">
        <v>7.51</v>
      </c>
      <c r="I507">
        <v>180.33</v>
      </c>
      <c r="J507">
        <v>9</v>
      </c>
      <c r="K507">
        <v>2</v>
      </c>
      <c r="L507">
        <v>2.9945100648810512</v>
      </c>
      <c r="M507">
        <v>0.66544668108467797</v>
      </c>
      <c r="N507">
        <v>6</v>
      </c>
      <c r="O507">
        <v>1.9963400432540341</v>
      </c>
      <c r="P507">
        <v>0</v>
      </c>
      <c r="Q507">
        <v>0</v>
      </c>
      <c r="R507">
        <v>6</v>
      </c>
      <c r="S507">
        <v>0</v>
      </c>
      <c r="T507">
        <v>0</v>
      </c>
      <c r="U507">
        <v>100</v>
      </c>
      <c r="V507">
        <v>1</v>
      </c>
      <c r="W507">
        <v>0.33272334054233899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0.37701210589330847</v>
      </c>
      <c r="AD507">
        <v>0.12544072729772365</v>
      </c>
      <c r="AE507">
        <v>0</v>
      </c>
      <c r="AF507">
        <v>6.2835350982218081</v>
      </c>
      <c r="AG507">
        <v>12.71</v>
      </c>
      <c r="AH507">
        <v>12.34</v>
      </c>
      <c r="AI507">
        <v>54.97</v>
      </c>
      <c r="AJ507">
        <v>47.55</v>
      </c>
      <c r="AK507" t="e">
        <f>VLOOKUP(A507,'NHL Affiliations (from scraper)'!B:C,2,FALSE)</f>
        <v>#N/A</v>
      </c>
      <c r="AL507">
        <f>IF(ISNUMBER(MATCH(A507,'Age Fix'!A:A,0))=FALSE,F507,VLOOKUP(A507,'Age Fix'!A:C,3,FALSE))</f>
        <v>18</v>
      </c>
    </row>
    <row r="508" spans="1:40" x14ac:dyDescent="0.2">
      <c r="A508" t="s">
        <v>669</v>
      </c>
      <c r="B508" t="s">
        <v>1749</v>
      </c>
      <c r="C508" t="s">
        <v>102</v>
      </c>
      <c r="D508" t="s">
        <v>102</v>
      </c>
      <c r="E508" t="s">
        <v>593</v>
      </c>
      <c r="F508">
        <v>21</v>
      </c>
      <c r="G508">
        <v>67</v>
      </c>
      <c r="H508">
        <v>16.440000000000001</v>
      </c>
      <c r="I508">
        <v>1101.75</v>
      </c>
      <c r="J508">
        <v>78</v>
      </c>
      <c r="K508">
        <v>42</v>
      </c>
      <c r="L508">
        <v>4.2477876106194685</v>
      </c>
      <c r="M508">
        <v>2.2872702518720218</v>
      </c>
      <c r="N508">
        <v>122</v>
      </c>
      <c r="O508">
        <v>6.6439754935330155</v>
      </c>
      <c r="P508">
        <v>4</v>
      </c>
      <c r="Q508">
        <v>8</v>
      </c>
      <c r="R508">
        <v>110</v>
      </c>
      <c r="S508">
        <v>3.278688524590164</v>
      </c>
      <c r="T508">
        <v>6.557377049180328</v>
      </c>
      <c r="U508">
        <v>90.163934426229503</v>
      </c>
      <c r="V508">
        <v>20</v>
      </c>
      <c r="W508">
        <v>1.0891763104152485</v>
      </c>
      <c r="X508">
        <v>8</v>
      </c>
      <c r="Y508">
        <v>0.43567052416609936</v>
      </c>
      <c r="Z508">
        <v>0</v>
      </c>
      <c r="AA508">
        <v>1</v>
      </c>
      <c r="AB508">
        <v>7</v>
      </c>
      <c r="AC508">
        <v>9.3404278580937472</v>
      </c>
      <c r="AD508">
        <v>0.50866863760891745</v>
      </c>
      <c r="AE508">
        <v>6.557377049180328</v>
      </c>
      <c r="AF508">
        <v>7.656088408273563</v>
      </c>
      <c r="AG508">
        <v>13.65</v>
      </c>
      <c r="AH508">
        <v>13.37</v>
      </c>
      <c r="AI508">
        <v>60.12</v>
      </c>
      <c r="AJ508">
        <v>47.55</v>
      </c>
      <c r="AK508" t="e">
        <f>VLOOKUP(A508,'NHL Affiliations (from scraper)'!B:C,2,FALSE)</f>
        <v>#N/A</v>
      </c>
      <c r="AL508">
        <f>IF(ISNUMBER(MATCH(A508,'Age Fix'!A:A,0))=FALSE,F508,VLOOKUP(A508,'Age Fix'!A:C,3,FALSE))</f>
        <v>21</v>
      </c>
    </row>
    <row r="509" spans="1:40" x14ac:dyDescent="0.2">
      <c r="A509" t="s">
        <v>729</v>
      </c>
      <c r="B509" t="s">
        <v>1749</v>
      </c>
      <c r="C509" t="s">
        <v>49</v>
      </c>
      <c r="D509" t="s">
        <v>1745</v>
      </c>
      <c r="E509" t="s">
        <v>636</v>
      </c>
      <c r="F509">
        <v>20</v>
      </c>
      <c r="G509">
        <v>19</v>
      </c>
      <c r="H509">
        <v>13.27</v>
      </c>
      <c r="I509">
        <v>252.04</v>
      </c>
      <c r="J509">
        <v>13</v>
      </c>
      <c r="K509">
        <v>9</v>
      </c>
      <c r="L509">
        <v>3.0947468655768926</v>
      </c>
      <c r="M509">
        <v>2.1425170607840025</v>
      </c>
      <c r="N509">
        <v>36</v>
      </c>
      <c r="O509">
        <v>8.57006824313601</v>
      </c>
      <c r="P509">
        <v>2</v>
      </c>
      <c r="Q509">
        <v>8</v>
      </c>
      <c r="R509">
        <v>26</v>
      </c>
      <c r="S509">
        <v>5.5555555555555554</v>
      </c>
      <c r="T509">
        <v>22.222222222222221</v>
      </c>
      <c r="U509">
        <v>72.222222222222214</v>
      </c>
      <c r="V509">
        <v>7</v>
      </c>
      <c r="W509">
        <v>1.6664021583875577</v>
      </c>
      <c r="X509">
        <v>3</v>
      </c>
      <c r="Y509">
        <v>0.71417235359466757</v>
      </c>
      <c r="Z509">
        <v>0</v>
      </c>
      <c r="AA509">
        <v>2</v>
      </c>
      <c r="AB509">
        <v>1</v>
      </c>
      <c r="AC509">
        <v>3.5630384067886758</v>
      </c>
      <c r="AD509">
        <v>0.84820784164148766</v>
      </c>
      <c r="AE509">
        <v>8.3333333333333321</v>
      </c>
      <c r="AF509">
        <v>9.8973289077463225</v>
      </c>
      <c r="AG509">
        <v>13.1</v>
      </c>
      <c r="AH509">
        <v>13.43</v>
      </c>
      <c r="AI509">
        <v>52.63</v>
      </c>
      <c r="AJ509">
        <v>49.41</v>
      </c>
      <c r="AK509" t="e">
        <f>VLOOKUP(A509,'NHL Affiliations (from scraper)'!B:C,2,FALSE)</f>
        <v>#N/A</v>
      </c>
      <c r="AL509">
        <f>IF(ISNUMBER(MATCH(A509,'Age Fix'!A:A,0))=FALSE,F509,VLOOKUP(A509,'Age Fix'!A:C,3,FALSE))</f>
        <v>20</v>
      </c>
    </row>
    <row r="510" spans="1:40" x14ac:dyDescent="0.2">
      <c r="A510" t="s">
        <v>806</v>
      </c>
      <c r="B510" t="s">
        <v>1749</v>
      </c>
      <c r="C510" t="s">
        <v>102</v>
      </c>
      <c r="D510" t="s">
        <v>102</v>
      </c>
      <c r="E510" t="s">
        <v>621</v>
      </c>
      <c r="F510">
        <v>17</v>
      </c>
      <c r="G510">
        <v>67</v>
      </c>
      <c r="H510">
        <v>15.48</v>
      </c>
      <c r="I510">
        <v>1037.3499999999999</v>
      </c>
      <c r="J510">
        <v>51</v>
      </c>
      <c r="K510">
        <v>66</v>
      </c>
      <c r="L510">
        <v>2.949824070950017</v>
      </c>
      <c r="M510">
        <v>3.8174193859353163</v>
      </c>
      <c r="N510">
        <v>56</v>
      </c>
      <c r="O510">
        <v>3.2390225092784499</v>
      </c>
      <c r="P510">
        <v>1</v>
      </c>
      <c r="Q510">
        <v>1</v>
      </c>
      <c r="R510">
        <v>54</v>
      </c>
      <c r="S510">
        <v>1.7857142857142856</v>
      </c>
      <c r="T510">
        <v>1.7857142857142856</v>
      </c>
      <c r="U510">
        <v>96.428571428571431</v>
      </c>
      <c r="V510">
        <v>12</v>
      </c>
      <c r="W510">
        <v>0.69407625198823941</v>
      </c>
      <c r="X510">
        <v>5</v>
      </c>
      <c r="Y510">
        <v>0.28919843832843306</v>
      </c>
      <c r="Z510">
        <v>0</v>
      </c>
      <c r="AA510">
        <v>1</v>
      </c>
      <c r="AB510">
        <v>4</v>
      </c>
      <c r="AC510">
        <v>3.8214813514956845</v>
      </c>
      <c r="AD510">
        <v>0.22103328779075634</v>
      </c>
      <c r="AE510">
        <v>8.9285714285714288</v>
      </c>
      <c r="AF510">
        <v>6.8240738419565776</v>
      </c>
      <c r="AG510">
        <v>12.46</v>
      </c>
      <c r="AH510">
        <v>13.34</v>
      </c>
      <c r="AI510">
        <v>44</v>
      </c>
      <c r="AJ510">
        <v>49.79</v>
      </c>
      <c r="AK510">
        <f>VLOOKUP(A510,'NHL Affiliations (from scraper)'!B:C,2,FALSE)</f>
        <v>2018</v>
      </c>
      <c r="AL510">
        <f>IF(ISNUMBER(MATCH(A510,'Age Fix'!A:A,0))=FALSE,F510,VLOOKUP(A510,'Age Fix'!A:C,3,FALSE))</f>
        <v>17</v>
      </c>
    </row>
    <row r="511" spans="1:40" x14ac:dyDescent="0.2">
      <c r="A511" t="s">
        <v>976</v>
      </c>
      <c r="B511" t="s">
        <v>1749</v>
      </c>
      <c r="C511" t="s">
        <v>41</v>
      </c>
      <c r="D511" t="s">
        <v>1745</v>
      </c>
      <c r="E511" t="s">
        <v>630</v>
      </c>
      <c r="F511">
        <v>16</v>
      </c>
      <c r="G511">
        <v>29</v>
      </c>
      <c r="H511">
        <v>8.99</v>
      </c>
      <c r="I511">
        <v>260.69</v>
      </c>
      <c r="J511">
        <v>11</v>
      </c>
      <c r="K511">
        <v>13</v>
      </c>
      <c r="L511">
        <v>2.5317426828800489</v>
      </c>
      <c r="M511">
        <v>2.9920595343127854</v>
      </c>
      <c r="N511">
        <v>16</v>
      </c>
      <c r="O511">
        <v>3.6825348114618897</v>
      </c>
      <c r="P511">
        <v>5</v>
      </c>
      <c r="Q511">
        <v>1</v>
      </c>
      <c r="R511">
        <v>10</v>
      </c>
      <c r="S511">
        <v>31.25</v>
      </c>
      <c r="T511">
        <v>6.25</v>
      </c>
      <c r="U511">
        <v>62.5</v>
      </c>
      <c r="V511">
        <v>6</v>
      </c>
      <c r="W511">
        <v>1.3809505542982086</v>
      </c>
      <c r="X511">
        <v>4</v>
      </c>
      <c r="Y511">
        <v>0.92063370286547241</v>
      </c>
      <c r="Z511">
        <v>2</v>
      </c>
      <c r="AA511">
        <v>0</v>
      </c>
      <c r="AB511">
        <v>2</v>
      </c>
      <c r="AC511">
        <v>2.0551658458755924</v>
      </c>
      <c r="AD511">
        <v>0.47301373567277433</v>
      </c>
      <c r="AE511">
        <v>25</v>
      </c>
      <c r="AF511">
        <v>12.844786536722452</v>
      </c>
      <c r="AG511">
        <v>12.21</v>
      </c>
      <c r="AH511">
        <v>12.53</v>
      </c>
      <c r="AI511">
        <v>39.51</v>
      </c>
      <c r="AJ511">
        <v>51.16</v>
      </c>
      <c r="AK511" t="e">
        <f>VLOOKUP(A511,'NHL Affiliations (from scraper)'!B:C,2,FALSE)</f>
        <v>#N/A</v>
      </c>
      <c r="AL511">
        <f>IF(ISNUMBER(MATCH(A511,'Age Fix'!A:A,0))=FALSE,F511,VLOOKUP(A511,'Age Fix'!A:C,3,FALSE))</f>
        <v>16</v>
      </c>
    </row>
    <row r="512" spans="1:40" x14ac:dyDescent="0.2">
      <c r="A512" t="s">
        <v>546</v>
      </c>
      <c r="B512" t="s">
        <v>1749</v>
      </c>
      <c r="C512" t="s">
        <v>49</v>
      </c>
      <c r="D512" t="s">
        <v>1745</v>
      </c>
      <c r="E512" t="s">
        <v>391</v>
      </c>
      <c r="F512">
        <v>18</v>
      </c>
      <c r="G512">
        <v>60</v>
      </c>
      <c r="H512">
        <v>8.65</v>
      </c>
      <c r="I512">
        <v>519.07000000000005</v>
      </c>
      <c r="J512">
        <v>12</v>
      </c>
      <c r="K512">
        <v>20</v>
      </c>
      <c r="L512">
        <v>1.3870961527346986</v>
      </c>
      <c r="M512">
        <v>2.3118269212244971</v>
      </c>
      <c r="N512">
        <v>42</v>
      </c>
      <c r="O512">
        <v>4.8548365345714446</v>
      </c>
      <c r="P512">
        <v>3</v>
      </c>
      <c r="Q512">
        <v>6</v>
      </c>
      <c r="R512">
        <v>33</v>
      </c>
      <c r="S512">
        <v>7.1428571428571423</v>
      </c>
      <c r="T512">
        <v>14.285714285714285</v>
      </c>
      <c r="U512">
        <v>78.571428571428569</v>
      </c>
      <c r="V512">
        <v>5</v>
      </c>
      <c r="W512">
        <v>0.57795673030612427</v>
      </c>
      <c r="X512">
        <v>5</v>
      </c>
      <c r="Y512">
        <v>0.57795673030612427</v>
      </c>
      <c r="Z512">
        <v>0</v>
      </c>
      <c r="AA512">
        <v>1</v>
      </c>
      <c r="AB512">
        <v>4</v>
      </c>
      <c r="AC512">
        <v>3.894971019950515</v>
      </c>
      <c r="AD512">
        <v>0.45022494306554195</v>
      </c>
      <c r="AE512">
        <v>11.904761904761903</v>
      </c>
      <c r="AF512">
        <v>9.2737405236917017</v>
      </c>
      <c r="AG512">
        <v>12.45</v>
      </c>
      <c r="AH512">
        <v>12.89</v>
      </c>
      <c r="AI512">
        <v>51.96</v>
      </c>
      <c r="AJ512">
        <v>51.17</v>
      </c>
      <c r="AK512" t="e">
        <f>VLOOKUP(A512,'NHL Affiliations (from scraper)'!B:C,2,FALSE)</f>
        <v>#N/A</v>
      </c>
      <c r="AL512">
        <f>IF(ISNUMBER(MATCH(A512,'Age Fix'!A:A,0))=FALSE,F512,VLOOKUP(A512,'Age Fix'!A:C,3,FALSE))</f>
        <v>18</v>
      </c>
    </row>
    <row r="513" spans="1:38" x14ac:dyDescent="0.2">
      <c r="A513" t="s">
        <v>809</v>
      </c>
      <c r="B513" t="s">
        <v>1749</v>
      </c>
      <c r="C513" t="s">
        <v>102</v>
      </c>
      <c r="D513" t="s">
        <v>102</v>
      </c>
      <c r="E513" t="s">
        <v>579</v>
      </c>
      <c r="F513">
        <v>18</v>
      </c>
      <c r="G513">
        <v>61</v>
      </c>
      <c r="H513">
        <v>15.58</v>
      </c>
      <c r="I513">
        <v>950.68</v>
      </c>
      <c r="J513">
        <v>44</v>
      </c>
      <c r="K513">
        <v>45</v>
      </c>
      <c r="L513">
        <v>2.7769596499347835</v>
      </c>
      <c r="M513">
        <v>2.8400723692514833</v>
      </c>
      <c r="N513">
        <v>68</v>
      </c>
      <c r="O513">
        <v>4.2916649135355742</v>
      </c>
      <c r="P513">
        <v>1</v>
      </c>
      <c r="Q513">
        <v>1</v>
      </c>
      <c r="R513">
        <v>66</v>
      </c>
      <c r="S513">
        <v>1.4705882352941175</v>
      </c>
      <c r="T513">
        <v>1.4705882352941175</v>
      </c>
      <c r="U513">
        <v>97.058823529411768</v>
      </c>
      <c r="V513">
        <v>7</v>
      </c>
      <c r="W513">
        <v>0.44178903521689739</v>
      </c>
      <c r="X513">
        <v>2</v>
      </c>
      <c r="Y513">
        <v>0.12622543863339925</v>
      </c>
      <c r="Z513">
        <v>0</v>
      </c>
      <c r="AA513">
        <v>1</v>
      </c>
      <c r="AB513">
        <v>1</v>
      </c>
      <c r="AC513">
        <v>4.5755055632823014</v>
      </c>
      <c r="AD513">
        <v>0.28877259834743352</v>
      </c>
      <c r="AE513">
        <v>2.9411764705882351</v>
      </c>
      <c r="AF513">
        <v>6.7286846518857368</v>
      </c>
      <c r="AG513">
        <v>13.73</v>
      </c>
      <c r="AH513">
        <v>13.23</v>
      </c>
      <c r="AI513">
        <v>58.27</v>
      </c>
      <c r="AJ513">
        <v>51.46</v>
      </c>
      <c r="AK513" t="e">
        <f>VLOOKUP(A513,'NHL Affiliations (from scraper)'!B:C,2,FALSE)</f>
        <v>#N/A</v>
      </c>
      <c r="AL513">
        <f>IF(ISNUMBER(MATCH(A513,'Age Fix'!A:A,0))=FALSE,F513,VLOOKUP(A513,'Age Fix'!A:C,3,FALSE))</f>
        <v>18</v>
      </c>
    </row>
    <row r="514" spans="1:38" x14ac:dyDescent="0.2">
      <c r="A514" t="s">
        <v>578</v>
      </c>
      <c r="B514" t="s">
        <v>1749</v>
      </c>
      <c r="C514" t="s">
        <v>41</v>
      </c>
      <c r="D514" t="s">
        <v>1745</v>
      </c>
      <c r="E514" t="s">
        <v>579</v>
      </c>
      <c r="F514">
        <v>20</v>
      </c>
      <c r="G514">
        <v>65</v>
      </c>
      <c r="H514">
        <v>16.670000000000002</v>
      </c>
      <c r="I514">
        <v>1083.33</v>
      </c>
      <c r="J514">
        <v>64</v>
      </c>
      <c r="K514">
        <v>41</v>
      </c>
      <c r="L514">
        <v>3.5446262911578192</v>
      </c>
      <c r="M514">
        <v>2.2707762177729776</v>
      </c>
      <c r="N514">
        <v>212</v>
      </c>
      <c r="O514">
        <v>11.741574589460276</v>
      </c>
      <c r="P514">
        <v>22</v>
      </c>
      <c r="Q514">
        <v>28</v>
      </c>
      <c r="R514">
        <v>162</v>
      </c>
      <c r="S514">
        <v>10.377358490566039</v>
      </c>
      <c r="T514">
        <v>13.20754716981132</v>
      </c>
      <c r="U514">
        <v>76.415094339622641</v>
      </c>
      <c r="V514">
        <v>47</v>
      </c>
      <c r="W514">
        <v>2.6030849325690233</v>
      </c>
      <c r="X514">
        <v>28</v>
      </c>
      <c r="Y514">
        <v>1.5507740023815459</v>
      </c>
      <c r="Z514">
        <v>7</v>
      </c>
      <c r="AA514">
        <v>5</v>
      </c>
      <c r="AB514">
        <v>16</v>
      </c>
      <c r="AC514">
        <v>20.676094109488488</v>
      </c>
      <c r="AD514">
        <v>1.1451410434210345</v>
      </c>
      <c r="AE514">
        <v>13.20754716981132</v>
      </c>
      <c r="AF514">
        <v>9.7528745799474006</v>
      </c>
      <c r="AG514">
        <v>14.44</v>
      </c>
      <c r="AH514">
        <v>13.52</v>
      </c>
      <c r="AI514">
        <v>59.2</v>
      </c>
      <c r="AJ514">
        <v>51.2</v>
      </c>
      <c r="AK514" t="e">
        <f>VLOOKUP(A514,'NHL Affiliations (from scraper)'!B:C,2,FALSE)</f>
        <v>#N/A</v>
      </c>
      <c r="AL514">
        <f>IF(ISNUMBER(MATCH(A514,'Age Fix'!A:A,0))=FALSE,F514,VLOOKUP(A514,'Age Fix'!A:C,3,FALSE))</f>
        <v>20</v>
      </c>
    </row>
    <row r="515" spans="1:38" x14ac:dyDescent="0.2">
      <c r="A515" t="s">
        <v>789</v>
      </c>
      <c r="B515" t="s">
        <v>1749</v>
      </c>
      <c r="C515" t="s">
        <v>46</v>
      </c>
      <c r="D515" t="s">
        <v>1745</v>
      </c>
      <c r="E515" t="s">
        <v>590</v>
      </c>
      <c r="F515">
        <v>16</v>
      </c>
      <c r="G515">
        <v>56</v>
      </c>
      <c r="H515">
        <v>11.54</v>
      </c>
      <c r="I515">
        <v>646.15</v>
      </c>
      <c r="J515">
        <v>36</v>
      </c>
      <c r="K515">
        <v>15</v>
      </c>
      <c r="L515">
        <v>3.3428770409347677</v>
      </c>
      <c r="M515">
        <v>1.3928654337228199</v>
      </c>
      <c r="N515">
        <v>103</v>
      </c>
      <c r="O515">
        <v>9.5643426448966959</v>
      </c>
      <c r="P515">
        <v>1</v>
      </c>
      <c r="Q515">
        <v>13</v>
      </c>
      <c r="R515">
        <v>89</v>
      </c>
      <c r="S515">
        <v>0.97087378640776689</v>
      </c>
      <c r="T515">
        <v>12.621359223300971</v>
      </c>
      <c r="U515">
        <v>86.40776699029125</v>
      </c>
      <c r="V515">
        <v>15</v>
      </c>
      <c r="W515">
        <v>1.3928654337228199</v>
      </c>
      <c r="X515">
        <v>9</v>
      </c>
      <c r="Y515">
        <v>0.83571926023369192</v>
      </c>
      <c r="Z515">
        <v>0</v>
      </c>
      <c r="AA515">
        <v>4</v>
      </c>
      <c r="AB515">
        <v>5</v>
      </c>
      <c r="AC515">
        <v>8.1658676045516962</v>
      </c>
      <c r="AD515">
        <v>0.75826364818246805</v>
      </c>
      <c r="AE515">
        <v>8.7378640776699026</v>
      </c>
      <c r="AF515">
        <v>7.9280268005356289</v>
      </c>
      <c r="AG515">
        <v>13.16</v>
      </c>
      <c r="AH515">
        <v>13.26</v>
      </c>
      <c r="AI515">
        <v>56.19</v>
      </c>
      <c r="AJ515">
        <v>46.51</v>
      </c>
      <c r="AK515" t="e">
        <f>VLOOKUP(A515,'NHL Affiliations (from scraper)'!B:C,2,FALSE)</f>
        <v>#N/A</v>
      </c>
      <c r="AL515">
        <f>IF(ISNUMBER(MATCH(A515,'Age Fix'!A:A,0))=FALSE,F515,VLOOKUP(A515,'Age Fix'!A:C,3,FALSE))</f>
        <v>16</v>
      </c>
    </row>
    <row r="516" spans="1:38" x14ac:dyDescent="0.2">
      <c r="A516" t="s">
        <v>553</v>
      </c>
      <c r="B516" t="s">
        <v>1749</v>
      </c>
      <c r="C516" t="s">
        <v>102</v>
      </c>
      <c r="D516" t="s">
        <v>102</v>
      </c>
      <c r="E516" t="s">
        <v>391</v>
      </c>
      <c r="F516">
        <v>20</v>
      </c>
      <c r="G516">
        <v>59</v>
      </c>
      <c r="H516">
        <v>17.649999999999999</v>
      </c>
      <c r="I516">
        <v>1041.53</v>
      </c>
      <c r="J516">
        <v>59</v>
      </c>
      <c r="K516">
        <v>39</v>
      </c>
      <c r="L516">
        <v>3.3988459285858306</v>
      </c>
      <c r="M516">
        <v>2.2466947663533454</v>
      </c>
      <c r="N516">
        <v>101</v>
      </c>
      <c r="O516">
        <v>5.8183633692740493</v>
      </c>
      <c r="P516">
        <v>2</v>
      </c>
      <c r="Q516">
        <v>9</v>
      </c>
      <c r="R516">
        <v>90</v>
      </c>
      <c r="S516">
        <v>1.9801980198019802</v>
      </c>
      <c r="T516">
        <v>8.9108910891089099</v>
      </c>
      <c r="U516">
        <v>89.10891089108911</v>
      </c>
      <c r="V516">
        <v>13</v>
      </c>
      <c r="W516">
        <v>0.74889825545111521</v>
      </c>
      <c r="X516">
        <v>3</v>
      </c>
      <c r="Y516">
        <v>0.17282267433487275</v>
      </c>
      <c r="Z516">
        <v>1</v>
      </c>
      <c r="AA516">
        <v>1</v>
      </c>
      <c r="AB516">
        <v>1</v>
      </c>
      <c r="AC516">
        <v>7.7632632837071647</v>
      </c>
      <c r="AD516">
        <v>0.44722264075199936</v>
      </c>
      <c r="AE516">
        <v>2.9702970297029703</v>
      </c>
      <c r="AF516">
        <v>7.6863992907991729</v>
      </c>
      <c r="AG516">
        <v>12.61</v>
      </c>
      <c r="AH516">
        <v>13.91</v>
      </c>
      <c r="AI516">
        <v>52.52</v>
      </c>
      <c r="AJ516">
        <v>50.68</v>
      </c>
      <c r="AK516" t="e">
        <f>VLOOKUP(A516,'NHL Affiliations (from scraper)'!B:C,2,FALSE)</f>
        <v>#N/A</v>
      </c>
      <c r="AL516">
        <f>IF(ISNUMBER(MATCH(A516,'Age Fix'!A:A,0))=FALSE,F516,VLOOKUP(A516,'Age Fix'!A:C,3,FALSE))</f>
        <v>20</v>
      </c>
    </row>
    <row r="517" spans="1:38" x14ac:dyDescent="0.2">
      <c r="A517" t="s">
        <v>917</v>
      </c>
      <c r="B517" t="s">
        <v>1749</v>
      </c>
      <c r="C517" t="s">
        <v>102</v>
      </c>
      <c r="D517" t="s">
        <v>102</v>
      </c>
      <c r="E517" t="s">
        <v>618</v>
      </c>
      <c r="F517">
        <v>18</v>
      </c>
      <c r="G517">
        <v>50</v>
      </c>
      <c r="H517">
        <v>11.94</v>
      </c>
      <c r="I517">
        <v>597.25</v>
      </c>
      <c r="J517">
        <v>25</v>
      </c>
      <c r="K517">
        <v>32</v>
      </c>
      <c r="L517">
        <v>2.5115110925073254</v>
      </c>
      <c r="M517">
        <v>3.2147341984093765</v>
      </c>
      <c r="N517">
        <v>34</v>
      </c>
      <c r="O517">
        <v>3.4156550858099624</v>
      </c>
      <c r="P517">
        <v>0</v>
      </c>
      <c r="Q517">
        <v>0</v>
      </c>
      <c r="R517">
        <v>34</v>
      </c>
      <c r="S517">
        <v>0</v>
      </c>
      <c r="T517">
        <v>0</v>
      </c>
      <c r="U517">
        <v>100</v>
      </c>
      <c r="V517">
        <v>2</v>
      </c>
      <c r="W517">
        <v>0.20092088740058603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2.136401933395415</v>
      </c>
      <c r="AD517">
        <v>0.2146238861510672</v>
      </c>
      <c r="AE517">
        <v>0</v>
      </c>
      <c r="AF517">
        <v>6.2835350982218081</v>
      </c>
      <c r="AG517">
        <v>12.81</v>
      </c>
      <c r="AH517">
        <v>12.77</v>
      </c>
      <c r="AI517">
        <v>39.79</v>
      </c>
      <c r="AJ517">
        <v>51.1</v>
      </c>
      <c r="AK517" t="e">
        <f>VLOOKUP(A517,'NHL Affiliations (from scraper)'!B:C,2,FALSE)</f>
        <v>#N/A</v>
      </c>
      <c r="AL517">
        <f>IF(ISNUMBER(MATCH(A517,'Age Fix'!A:A,0))=FALSE,F517,VLOOKUP(A517,'Age Fix'!A:C,3,FALSE))</f>
        <v>18</v>
      </c>
    </row>
    <row r="518" spans="1:38" x14ac:dyDescent="0.2">
      <c r="A518" t="s">
        <v>796</v>
      </c>
      <c r="B518" t="s">
        <v>1749</v>
      </c>
      <c r="C518" t="s">
        <v>41</v>
      </c>
      <c r="D518" t="s">
        <v>1745</v>
      </c>
      <c r="E518" t="s">
        <v>618</v>
      </c>
      <c r="F518">
        <v>18</v>
      </c>
      <c r="G518">
        <v>58</v>
      </c>
      <c r="H518">
        <v>9.84</v>
      </c>
      <c r="I518">
        <v>570.5</v>
      </c>
      <c r="J518">
        <v>21</v>
      </c>
      <c r="K518">
        <v>28</v>
      </c>
      <c r="L518">
        <v>2.2085889570552149</v>
      </c>
      <c r="M518">
        <v>2.9447852760736195</v>
      </c>
      <c r="N518">
        <v>59</v>
      </c>
      <c r="O518">
        <v>6.2050832602979842</v>
      </c>
      <c r="P518">
        <v>7</v>
      </c>
      <c r="Q518">
        <v>11</v>
      </c>
      <c r="R518">
        <v>41</v>
      </c>
      <c r="S518">
        <v>11.864406779661017</v>
      </c>
      <c r="T518">
        <v>18.64406779661017</v>
      </c>
      <c r="U518">
        <v>69.491525423728817</v>
      </c>
      <c r="V518">
        <v>12</v>
      </c>
      <c r="W518">
        <v>1.2620508326029798</v>
      </c>
      <c r="X518">
        <v>9</v>
      </c>
      <c r="Y518">
        <v>0.94653812445223484</v>
      </c>
      <c r="Z518">
        <v>3</v>
      </c>
      <c r="AA518">
        <v>4</v>
      </c>
      <c r="AB518">
        <v>2</v>
      </c>
      <c r="AC518">
        <v>6.2899058356884225</v>
      </c>
      <c r="AD518">
        <v>0.66151507474374294</v>
      </c>
      <c r="AE518">
        <v>15.254237288135593</v>
      </c>
      <c r="AF518">
        <v>10.660857348624445</v>
      </c>
      <c r="AG518">
        <v>12.82</v>
      </c>
      <c r="AH518">
        <v>12.79</v>
      </c>
      <c r="AI518">
        <v>38.159999999999997</v>
      </c>
      <c r="AJ518">
        <v>50.24</v>
      </c>
      <c r="AK518" t="e">
        <f>VLOOKUP(A518,'NHL Affiliations (from scraper)'!B:C,2,FALSE)</f>
        <v>#N/A</v>
      </c>
      <c r="AL518">
        <f>IF(ISNUMBER(MATCH(A518,'Age Fix'!A:A,0))=FALSE,F518,VLOOKUP(A518,'Age Fix'!A:C,3,FALSE))</f>
        <v>18</v>
      </c>
    </row>
    <row r="519" spans="1:38" x14ac:dyDescent="0.2">
      <c r="A519" t="s">
        <v>680</v>
      </c>
      <c r="B519" t="s">
        <v>1749</v>
      </c>
      <c r="C519" t="s">
        <v>46</v>
      </c>
      <c r="D519" t="s">
        <v>1745</v>
      </c>
      <c r="E519" t="s">
        <v>583</v>
      </c>
      <c r="F519">
        <v>18</v>
      </c>
      <c r="G519">
        <v>55</v>
      </c>
      <c r="H519">
        <v>12.42</v>
      </c>
      <c r="I519">
        <v>683.14</v>
      </c>
      <c r="J519">
        <v>37</v>
      </c>
      <c r="K519">
        <v>23</v>
      </c>
      <c r="L519">
        <v>3.2496999150979304</v>
      </c>
      <c r="M519">
        <v>2.0200837310068218</v>
      </c>
      <c r="N519">
        <v>94</v>
      </c>
      <c r="O519">
        <v>8.2559943788974444</v>
      </c>
      <c r="P519">
        <v>7</v>
      </c>
      <c r="Q519">
        <v>11</v>
      </c>
      <c r="R519">
        <v>76</v>
      </c>
      <c r="S519">
        <v>7.4468085106382977</v>
      </c>
      <c r="T519">
        <v>11.702127659574469</v>
      </c>
      <c r="U519">
        <v>80.851063829787222</v>
      </c>
      <c r="V519">
        <v>16</v>
      </c>
      <c r="W519">
        <v>1.4052756389612671</v>
      </c>
      <c r="X519">
        <v>8</v>
      </c>
      <c r="Y519">
        <v>0.70263781948063353</v>
      </c>
      <c r="Z519">
        <v>0</v>
      </c>
      <c r="AA519">
        <v>3</v>
      </c>
      <c r="AB519">
        <v>5</v>
      </c>
      <c r="AC519">
        <v>8.4891431200660552</v>
      </c>
      <c r="AD519">
        <v>0.74559912639277948</v>
      </c>
      <c r="AE519">
        <v>8.5106382978723403</v>
      </c>
      <c r="AF519">
        <v>9.0310033192192076</v>
      </c>
      <c r="AG519">
        <v>13.51</v>
      </c>
      <c r="AH519">
        <v>13.12</v>
      </c>
      <c r="AI519">
        <v>60.76</v>
      </c>
      <c r="AJ519">
        <v>47.54</v>
      </c>
      <c r="AK519" t="e">
        <f>VLOOKUP(A519,'NHL Affiliations (from scraper)'!B:C,2,FALSE)</f>
        <v>#N/A</v>
      </c>
      <c r="AL519">
        <f>IF(ISNUMBER(MATCH(A519,'Age Fix'!A:A,0))=FALSE,F519,VLOOKUP(A519,'Age Fix'!A:C,3,FALSE))</f>
        <v>18</v>
      </c>
    </row>
    <row r="520" spans="1:38" x14ac:dyDescent="0.2">
      <c r="A520" t="s">
        <v>683</v>
      </c>
      <c r="B520" t="s">
        <v>1749</v>
      </c>
      <c r="C520" t="s">
        <v>46</v>
      </c>
      <c r="D520" t="s">
        <v>1745</v>
      </c>
      <c r="E520" t="s">
        <v>579</v>
      </c>
      <c r="F520">
        <v>19</v>
      </c>
      <c r="G520">
        <v>51</v>
      </c>
      <c r="H520">
        <v>13.41</v>
      </c>
      <c r="I520">
        <v>684.16</v>
      </c>
      <c r="J520">
        <v>40</v>
      </c>
      <c r="K520">
        <v>20</v>
      </c>
      <c r="L520">
        <v>3.5079513564078577</v>
      </c>
      <c r="M520">
        <v>1.7539756782039289</v>
      </c>
      <c r="N520">
        <v>84</v>
      </c>
      <c r="O520">
        <v>7.3666978484565018</v>
      </c>
      <c r="P520">
        <v>8</v>
      </c>
      <c r="Q520">
        <v>10</v>
      </c>
      <c r="R520">
        <v>66</v>
      </c>
      <c r="S520">
        <v>9.5238095238095237</v>
      </c>
      <c r="T520">
        <v>11.904761904761903</v>
      </c>
      <c r="U520">
        <v>78.571428571428569</v>
      </c>
      <c r="V520">
        <v>26</v>
      </c>
      <c r="W520">
        <v>2.2801683816651077</v>
      </c>
      <c r="X520">
        <v>12</v>
      </c>
      <c r="Y520">
        <v>1.0523854069223575</v>
      </c>
      <c r="Z520">
        <v>5</v>
      </c>
      <c r="AA520">
        <v>3</v>
      </c>
      <c r="AB520">
        <v>4</v>
      </c>
      <c r="AC520">
        <v>7.9316371805867183</v>
      </c>
      <c r="AD520">
        <v>0.69559493515435444</v>
      </c>
      <c r="AE520">
        <v>14.285714285714285</v>
      </c>
      <c r="AF520">
        <v>9.442425214984187</v>
      </c>
      <c r="AG520">
        <v>13.66</v>
      </c>
      <c r="AH520">
        <v>13.23</v>
      </c>
      <c r="AI520">
        <v>58.42</v>
      </c>
      <c r="AJ520">
        <v>50.59</v>
      </c>
      <c r="AK520" t="e">
        <f>VLOOKUP(A520,'NHL Affiliations (from scraper)'!B:C,2,FALSE)</f>
        <v>#N/A</v>
      </c>
      <c r="AL520">
        <f>IF(ISNUMBER(MATCH(A520,'Age Fix'!A:A,0))=FALSE,F520,VLOOKUP(A520,'Age Fix'!A:C,3,FALSE))</f>
        <v>19</v>
      </c>
    </row>
    <row r="521" spans="1:38" x14ac:dyDescent="0.2">
      <c r="A521" t="s">
        <v>1668</v>
      </c>
      <c r="B521" t="s">
        <v>1749</v>
      </c>
      <c r="C521" t="s">
        <v>41</v>
      </c>
      <c r="D521" t="s">
        <v>1745</v>
      </c>
      <c r="E521" t="s">
        <v>608</v>
      </c>
      <c r="F521">
        <v>17</v>
      </c>
      <c r="G521">
        <v>29</v>
      </c>
      <c r="H521">
        <v>14.5</v>
      </c>
      <c r="I521">
        <v>420.52</v>
      </c>
      <c r="J521">
        <v>27</v>
      </c>
      <c r="K521">
        <v>25</v>
      </c>
      <c r="L521">
        <v>3.852373252163988</v>
      </c>
      <c r="M521">
        <v>3.5670122705222105</v>
      </c>
      <c r="N521">
        <v>49</v>
      </c>
      <c r="O521">
        <v>6.9913440502235327</v>
      </c>
      <c r="P521">
        <v>6</v>
      </c>
      <c r="Q521">
        <v>10</v>
      </c>
      <c r="R521">
        <v>33</v>
      </c>
      <c r="S521">
        <v>12.244897959183673</v>
      </c>
      <c r="T521">
        <v>20.408163265306122</v>
      </c>
      <c r="U521">
        <v>67.346938775510196</v>
      </c>
      <c r="V521">
        <v>10</v>
      </c>
      <c r="W521">
        <v>1.4268049082088843</v>
      </c>
      <c r="X521">
        <v>5</v>
      </c>
      <c r="Y521">
        <v>0.71340245410444214</v>
      </c>
      <c r="Z521">
        <v>2</v>
      </c>
      <c r="AA521">
        <v>1</v>
      </c>
      <c r="AB521">
        <v>2</v>
      </c>
      <c r="AC521">
        <v>5.3588506293747695</v>
      </c>
      <c r="AD521">
        <v>0.76460343803501896</v>
      </c>
      <c r="AE521">
        <v>10.204081632653061</v>
      </c>
      <c r="AF521">
        <v>10.936429855866878</v>
      </c>
      <c r="AG521">
        <v>13.58</v>
      </c>
      <c r="AH521">
        <v>13.15</v>
      </c>
      <c r="AI521">
        <v>43.66</v>
      </c>
      <c r="AJ521">
        <v>49.82</v>
      </c>
      <c r="AK521">
        <f>VLOOKUP(A521,'NHL Affiliations (from scraper)'!B:C,2,FALSE)</f>
        <v>2018</v>
      </c>
      <c r="AL521">
        <f>IF(ISNUMBER(MATCH(A521,'Age Fix'!A:A,0))=FALSE,F521,VLOOKUP(A521,'Age Fix'!A:C,3,FALSE))</f>
        <v>17</v>
      </c>
    </row>
    <row r="522" spans="1:38" x14ac:dyDescent="0.2">
      <c r="A522" t="s">
        <v>624</v>
      </c>
      <c r="B522" t="s">
        <v>1749</v>
      </c>
      <c r="C522" t="s">
        <v>41</v>
      </c>
      <c r="D522" t="s">
        <v>1745</v>
      </c>
      <c r="E522" t="s">
        <v>579</v>
      </c>
      <c r="F522">
        <v>21</v>
      </c>
      <c r="G522">
        <v>65</v>
      </c>
      <c r="H522">
        <v>15.66</v>
      </c>
      <c r="I522">
        <v>1017.71</v>
      </c>
      <c r="J522">
        <v>62</v>
      </c>
      <c r="K522">
        <v>34</v>
      </c>
      <c r="L522">
        <v>3.6552652523803442</v>
      </c>
      <c r="M522">
        <v>2.0045002996924466</v>
      </c>
      <c r="N522">
        <v>187</v>
      </c>
      <c r="O522">
        <v>11.024751648308456</v>
      </c>
      <c r="P522">
        <v>19</v>
      </c>
      <c r="Q522">
        <v>33</v>
      </c>
      <c r="R522">
        <v>135</v>
      </c>
      <c r="S522">
        <v>10.160427807486631</v>
      </c>
      <c r="T522">
        <v>17.647058823529413</v>
      </c>
      <c r="U522">
        <v>72.192513368983953</v>
      </c>
      <c r="V522">
        <v>40</v>
      </c>
      <c r="W522">
        <v>2.358235646696996</v>
      </c>
      <c r="X522">
        <v>22</v>
      </c>
      <c r="Y522">
        <v>1.2970296056833479</v>
      </c>
      <c r="Z522">
        <v>3</v>
      </c>
      <c r="AA522">
        <v>10</v>
      </c>
      <c r="AB522">
        <v>9</v>
      </c>
      <c r="AC522">
        <v>19.124521750053134</v>
      </c>
      <c r="AD522">
        <v>1.1275032229251831</v>
      </c>
      <c r="AE522">
        <v>11.76470588235294</v>
      </c>
      <c r="AF522">
        <v>10.227016978638037</v>
      </c>
      <c r="AG522">
        <v>14.65</v>
      </c>
      <c r="AH522">
        <v>13.42</v>
      </c>
      <c r="AI522">
        <v>58.48</v>
      </c>
      <c r="AJ522">
        <v>50.5</v>
      </c>
      <c r="AK522" t="e">
        <f>VLOOKUP(A522,'NHL Affiliations (from scraper)'!B:C,2,FALSE)</f>
        <v>#N/A</v>
      </c>
      <c r="AL522">
        <f>IF(ISNUMBER(MATCH(A522,'Age Fix'!A:A,0))=FALSE,F522,VLOOKUP(A522,'Age Fix'!A:C,3,FALSE))</f>
        <v>21</v>
      </c>
    </row>
    <row r="523" spans="1:38" x14ac:dyDescent="0.2">
      <c r="A523" t="s">
        <v>842</v>
      </c>
      <c r="B523" t="s">
        <v>1749</v>
      </c>
      <c r="C523" t="s">
        <v>46</v>
      </c>
      <c r="D523" t="s">
        <v>1745</v>
      </c>
      <c r="E523" t="s">
        <v>616</v>
      </c>
      <c r="F523">
        <v>17</v>
      </c>
      <c r="G523">
        <v>67</v>
      </c>
      <c r="H523">
        <v>11.92</v>
      </c>
      <c r="I523">
        <v>798.37</v>
      </c>
      <c r="J523">
        <v>24</v>
      </c>
      <c r="K523">
        <v>55</v>
      </c>
      <c r="L523">
        <v>1.8036749877876173</v>
      </c>
      <c r="M523">
        <v>4.13342184701329</v>
      </c>
      <c r="N523">
        <v>36</v>
      </c>
      <c r="O523">
        <v>2.705512481681426</v>
      </c>
      <c r="P523">
        <v>4</v>
      </c>
      <c r="Q523">
        <v>4</v>
      </c>
      <c r="R523">
        <v>28</v>
      </c>
      <c r="S523">
        <v>11.111111111111111</v>
      </c>
      <c r="T523">
        <v>11.111111111111111</v>
      </c>
      <c r="U523">
        <v>77.777777777777786</v>
      </c>
      <c r="V523">
        <v>7</v>
      </c>
      <c r="W523">
        <v>0.52607187143805501</v>
      </c>
      <c r="X523">
        <v>3</v>
      </c>
      <c r="Y523">
        <v>0.22545937347345216</v>
      </c>
      <c r="Z523">
        <v>1</v>
      </c>
      <c r="AA523">
        <v>1</v>
      </c>
      <c r="AB523">
        <v>1</v>
      </c>
      <c r="AC523">
        <v>3.4728794213257368</v>
      </c>
      <c r="AD523">
        <v>0.26099773949364857</v>
      </c>
      <c r="AE523">
        <v>8.3333333333333321</v>
      </c>
      <c r="AF523">
        <v>9.6468872814603817</v>
      </c>
      <c r="AG523">
        <v>13.35</v>
      </c>
      <c r="AH523">
        <v>13.13</v>
      </c>
      <c r="AI523">
        <v>33.909999999999997</v>
      </c>
      <c r="AJ523">
        <v>53.78</v>
      </c>
      <c r="AK523" t="e">
        <f>VLOOKUP(A523,'NHL Affiliations (from scraper)'!B:C,2,FALSE)</f>
        <v>#N/A</v>
      </c>
      <c r="AL523">
        <f>IF(ISNUMBER(MATCH(A523,'Age Fix'!A:A,0))=FALSE,F523,VLOOKUP(A523,'Age Fix'!A:C,3,FALSE))</f>
        <v>17</v>
      </c>
    </row>
    <row r="524" spans="1:38" x14ac:dyDescent="0.2">
      <c r="A524" t="s">
        <v>755</v>
      </c>
      <c r="B524" t="s">
        <v>1749</v>
      </c>
      <c r="C524" t="s">
        <v>49</v>
      </c>
      <c r="D524" t="s">
        <v>1745</v>
      </c>
      <c r="E524" t="s">
        <v>644</v>
      </c>
      <c r="F524">
        <v>19</v>
      </c>
      <c r="G524">
        <v>59</v>
      </c>
      <c r="H524">
        <v>10.51</v>
      </c>
      <c r="I524">
        <v>620.19000000000005</v>
      </c>
      <c r="J524">
        <v>28</v>
      </c>
      <c r="K524">
        <v>27</v>
      </c>
      <c r="L524">
        <v>2.7088472887340975</v>
      </c>
      <c r="M524">
        <v>2.6121027427078798</v>
      </c>
      <c r="N524">
        <v>75</v>
      </c>
      <c r="O524">
        <v>7.2558409519663316</v>
      </c>
      <c r="P524">
        <v>5</v>
      </c>
      <c r="Q524">
        <v>7</v>
      </c>
      <c r="R524">
        <v>63</v>
      </c>
      <c r="S524">
        <v>6.666666666666667</v>
      </c>
      <c r="T524">
        <v>9.3333333333333339</v>
      </c>
      <c r="U524">
        <v>84</v>
      </c>
      <c r="V524">
        <v>13</v>
      </c>
      <c r="W524">
        <v>1.257679098340831</v>
      </c>
      <c r="X524">
        <v>9</v>
      </c>
      <c r="Y524">
        <v>0.87070091423595986</v>
      </c>
      <c r="Z524">
        <v>3</v>
      </c>
      <c r="AA524">
        <v>2</v>
      </c>
      <c r="AB524">
        <v>4</v>
      </c>
      <c r="AC524">
        <v>6.4580139322723413</v>
      </c>
      <c r="AD524">
        <v>0.62477762610867715</v>
      </c>
      <c r="AE524">
        <v>12</v>
      </c>
      <c r="AF524">
        <v>8.6106852430297884</v>
      </c>
      <c r="AG524">
        <v>12.72</v>
      </c>
      <c r="AH524">
        <v>13.27</v>
      </c>
      <c r="AI524">
        <v>52.71</v>
      </c>
      <c r="AJ524">
        <v>50.43</v>
      </c>
      <c r="AK524" t="e">
        <f>VLOOKUP(A524,'NHL Affiliations (from scraper)'!B:C,2,FALSE)</f>
        <v>#N/A</v>
      </c>
      <c r="AL524">
        <f>IF(ISNUMBER(MATCH(A524,'Age Fix'!A:A,0))=FALSE,F524,VLOOKUP(A524,'Age Fix'!A:C,3,FALSE))</f>
        <v>19</v>
      </c>
    </row>
    <row r="525" spans="1:38" x14ac:dyDescent="0.2">
      <c r="A525" t="s">
        <v>826</v>
      </c>
      <c r="B525" t="s">
        <v>1749</v>
      </c>
      <c r="C525" t="s">
        <v>102</v>
      </c>
      <c r="D525" t="s">
        <v>102</v>
      </c>
      <c r="E525" t="s">
        <v>601</v>
      </c>
      <c r="F525">
        <v>17</v>
      </c>
      <c r="G525">
        <v>68</v>
      </c>
      <c r="H525">
        <v>13.81</v>
      </c>
      <c r="I525">
        <v>939.01</v>
      </c>
      <c r="J525">
        <v>47</v>
      </c>
      <c r="K525">
        <v>45</v>
      </c>
      <c r="L525">
        <v>3.0031629056133586</v>
      </c>
      <c r="M525">
        <v>2.8753687394170457</v>
      </c>
      <c r="N525">
        <v>41</v>
      </c>
      <c r="O525">
        <v>2.6197804070244191</v>
      </c>
      <c r="P525">
        <v>0</v>
      </c>
      <c r="Q525">
        <v>0</v>
      </c>
      <c r="R525">
        <v>41</v>
      </c>
      <c r="S525">
        <v>0</v>
      </c>
      <c r="T525">
        <v>0</v>
      </c>
      <c r="U525">
        <v>100</v>
      </c>
      <c r="V525">
        <v>6</v>
      </c>
      <c r="W525">
        <v>0.38338249858893941</v>
      </c>
      <c r="X525">
        <v>1</v>
      </c>
      <c r="Y525">
        <v>6.3897083098156573E-2</v>
      </c>
      <c r="Z525">
        <v>0</v>
      </c>
      <c r="AA525">
        <v>0</v>
      </c>
      <c r="AB525">
        <v>1</v>
      </c>
      <c r="AC525">
        <v>2.5762493902709416</v>
      </c>
      <c r="AD525">
        <v>0.16461482137171757</v>
      </c>
      <c r="AE525">
        <v>2.4390243902439024</v>
      </c>
      <c r="AF525">
        <v>6.2835350982218081</v>
      </c>
      <c r="AG525">
        <v>13.06</v>
      </c>
      <c r="AH525">
        <v>13.01</v>
      </c>
      <c r="AI525">
        <v>51.66</v>
      </c>
      <c r="AJ525">
        <v>50.92</v>
      </c>
      <c r="AK525" t="e">
        <f>VLOOKUP(A525,'NHL Affiliations (from scraper)'!B:C,2,FALSE)</f>
        <v>#N/A</v>
      </c>
      <c r="AL525">
        <f>IF(ISNUMBER(MATCH(A525,'Age Fix'!A:A,0))=FALSE,F525,VLOOKUP(A525,'Age Fix'!A:C,3,FALSE))</f>
        <v>17</v>
      </c>
    </row>
    <row r="526" spans="1:38" x14ac:dyDescent="0.2">
      <c r="A526" t="s">
        <v>867</v>
      </c>
      <c r="B526" t="s">
        <v>1749</v>
      </c>
      <c r="C526" t="s">
        <v>46</v>
      </c>
      <c r="D526" t="s">
        <v>1745</v>
      </c>
      <c r="E526" t="s">
        <v>630</v>
      </c>
      <c r="F526">
        <v>18</v>
      </c>
      <c r="G526">
        <v>14</v>
      </c>
      <c r="H526">
        <v>11.6</v>
      </c>
      <c r="I526">
        <v>162.41999999999999</v>
      </c>
      <c r="J526">
        <v>4</v>
      </c>
      <c r="K526">
        <v>7</v>
      </c>
      <c r="L526">
        <v>1.4776505356483192</v>
      </c>
      <c r="M526">
        <v>2.585888437384559</v>
      </c>
      <c r="N526">
        <v>12</v>
      </c>
      <c r="O526">
        <v>4.4329516069449584</v>
      </c>
      <c r="P526">
        <v>1</v>
      </c>
      <c r="Q526">
        <v>1</v>
      </c>
      <c r="R526">
        <v>10</v>
      </c>
      <c r="S526">
        <v>8.3333333333333321</v>
      </c>
      <c r="T526">
        <v>8.3333333333333321</v>
      </c>
      <c r="U526">
        <v>83.333333333333343</v>
      </c>
      <c r="V526">
        <v>2</v>
      </c>
      <c r="W526">
        <v>0.73882526782415958</v>
      </c>
      <c r="X526">
        <v>1</v>
      </c>
      <c r="Y526">
        <v>0.36941263391207979</v>
      </c>
      <c r="Z526">
        <v>0</v>
      </c>
      <c r="AA526">
        <v>0</v>
      </c>
      <c r="AB526">
        <v>1</v>
      </c>
      <c r="AC526">
        <v>1.0567259082780884</v>
      </c>
      <c r="AD526">
        <v>0.39036790110014352</v>
      </c>
      <c r="AE526">
        <v>8.3333333333333321</v>
      </c>
      <c r="AF526">
        <v>8.8060492356507361</v>
      </c>
      <c r="AG526">
        <v>12.85</v>
      </c>
      <c r="AH526">
        <v>13.23</v>
      </c>
      <c r="AI526">
        <v>38.85</v>
      </c>
      <c r="AJ526">
        <v>49.07</v>
      </c>
      <c r="AK526" t="e">
        <f>VLOOKUP(A526,'NHL Affiliations (from scraper)'!B:C,2,FALSE)</f>
        <v>#N/A</v>
      </c>
      <c r="AL526">
        <f>IF(ISNUMBER(MATCH(A526,'Age Fix'!A:A,0))=FALSE,F526,VLOOKUP(A526,'Age Fix'!A:C,3,FALSE))</f>
        <v>18</v>
      </c>
    </row>
    <row r="527" spans="1:38" x14ac:dyDescent="0.2">
      <c r="A527" t="s">
        <v>548</v>
      </c>
      <c r="B527" t="s">
        <v>1749</v>
      </c>
      <c r="C527" t="s">
        <v>41</v>
      </c>
      <c r="D527" t="s">
        <v>1745</v>
      </c>
      <c r="E527" t="s">
        <v>391</v>
      </c>
      <c r="F527">
        <v>20</v>
      </c>
      <c r="G527">
        <v>68</v>
      </c>
      <c r="H527">
        <v>12.11</v>
      </c>
      <c r="I527">
        <v>823.77</v>
      </c>
      <c r="J527">
        <v>31</v>
      </c>
      <c r="K527">
        <v>37</v>
      </c>
      <c r="L527">
        <v>2.2579117957682362</v>
      </c>
      <c r="M527">
        <v>2.6949269820459594</v>
      </c>
      <c r="N527">
        <v>73</v>
      </c>
      <c r="O527">
        <v>5.3170180997122989</v>
      </c>
      <c r="P527">
        <v>7</v>
      </c>
      <c r="Q527">
        <v>14</v>
      </c>
      <c r="R527">
        <v>52</v>
      </c>
      <c r="S527">
        <v>9.5890410958904102</v>
      </c>
      <c r="T527">
        <v>19.17808219178082</v>
      </c>
      <c r="U527">
        <v>71.232876712328761</v>
      </c>
      <c r="V527">
        <v>14</v>
      </c>
      <c r="W527">
        <v>1.0197021013146874</v>
      </c>
      <c r="X527">
        <v>9</v>
      </c>
      <c r="Y527">
        <v>0.65552277941658477</v>
      </c>
      <c r="Z527">
        <v>4</v>
      </c>
      <c r="AA527">
        <v>2</v>
      </c>
      <c r="AB527">
        <v>3</v>
      </c>
      <c r="AC527">
        <v>7.5173819386624166</v>
      </c>
      <c r="AD527">
        <v>0.54753501137422467</v>
      </c>
      <c r="AE527">
        <v>12.328767123287671</v>
      </c>
      <c r="AF527">
        <v>10.297783477619749</v>
      </c>
      <c r="AG527">
        <v>13.01</v>
      </c>
      <c r="AH527">
        <v>13.4</v>
      </c>
      <c r="AI527">
        <v>52.99</v>
      </c>
      <c r="AJ527">
        <v>52.05</v>
      </c>
      <c r="AK527" t="e">
        <f>VLOOKUP(A527,'NHL Affiliations (from scraper)'!B:C,2,FALSE)</f>
        <v>#N/A</v>
      </c>
      <c r="AL527">
        <f>IF(ISNUMBER(MATCH(A527,'Age Fix'!A:A,0))=FALSE,F527,VLOOKUP(A527,'Age Fix'!A:C,3,FALSE))</f>
        <v>20</v>
      </c>
    </row>
    <row r="528" spans="1:38" x14ac:dyDescent="0.2">
      <c r="A528" t="s">
        <v>1021</v>
      </c>
      <c r="B528" t="s">
        <v>1749</v>
      </c>
      <c r="C528" t="s">
        <v>41</v>
      </c>
      <c r="D528" t="s">
        <v>1745</v>
      </c>
      <c r="E528" t="s">
        <v>391</v>
      </c>
      <c r="F528">
        <v>16</v>
      </c>
      <c r="G528">
        <v>1</v>
      </c>
      <c r="H528">
        <v>0</v>
      </c>
      <c r="I528">
        <v>0</v>
      </c>
      <c r="J528">
        <v>0</v>
      </c>
      <c r="K528">
        <v>0</v>
      </c>
      <c r="L528" t="e">
        <v>#DIV/0!</v>
      </c>
      <c r="M528" t="e">
        <v>#DIV/0!</v>
      </c>
      <c r="N528">
        <v>1</v>
      </c>
      <c r="O528" t="e">
        <v>#DIV/0!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100</v>
      </c>
      <c r="V528">
        <v>0</v>
      </c>
      <c r="W528" t="e">
        <v>#DIV/0!</v>
      </c>
      <c r="X528">
        <v>0</v>
      </c>
      <c r="Y528" t="e">
        <v>#DIV/0!</v>
      </c>
      <c r="Z528">
        <v>0</v>
      </c>
      <c r="AA528">
        <v>0</v>
      </c>
      <c r="AB528">
        <v>0</v>
      </c>
      <c r="AC528">
        <v>6.2835350982218083E-2</v>
      </c>
      <c r="AD528" t="e">
        <v>#DIV/0!</v>
      </c>
      <c r="AE528">
        <v>0</v>
      </c>
      <c r="AF528">
        <v>6.2835350982218081</v>
      </c>
      <c r="AG528">
        <v>0</v>
      </c>
      <c r="AH528">
        <v>0</v>
      </c>
      <c r="AI528">
        <v>0</v>
      </c>
      <c r="AJ528">
        <v>0</v>
      </c>
      <c r="AK528" t="e">
        <f>VLOOKUP(A528,'NHL Affiliations (from scraper)'!B:C,2,FALSE)</f>
        <v>#N/A</v>
      </c>
      <c r="AL528">
        <f>IF(ISNUMBER(MATCH(A528,'Age Fix'!A:A,0))=FALSE,F528,VLOOKUP(A528,'Age Fix'!A:C,3,FALSE))</f>
        <v>16</v>
      </c>
    </row>
    <row r="529" spans="1:38" x14ac:dyDescent="0.2">
      <c r="A529" t="s">
        <v>754</v>
      </c>
      <c r="B529" t="s">
        <v>1749</v>
      </c>
      <c r="C529" t="s">
        <v>102</v>
      </c>
      <c r="D529" t="s">
        <v>102</v>
      </c>
      <c r="E529" t="s">
        <v>590</v>
      </c>
      <c r="F529">
        <v>17</v>
      </c>
      <c r="G529">
        <v>65</v>
      </c>
      <c r="H529">
        <v>12.58</v>
      </c>
      <c r="I529">
        <v>817.81</v>
      </c>
      <c r="J529">
        <v>43</v>
      </c>
      <c r="K529">
        <v>30</v>
      </c>
      <c r="L529">
        <v>3.1547669996698504</v>
      </c>
      <c r="M529">
        <v>2.2010002323278024</v>
      </c>
      <c r="N529">
        <v>58</v>
      </c>
      <c r="O529">
        <v>4.2552671158337514</v>
      </c>
      <c r="P529">
        <v>1</v>
      </c>
      <c r="Q529">
        <v>4</v>
      </c>
      <c r="R529">
        <v>53</v>
      </c>
      <c r="S529">
        <v>1.7241379310344827</v>
      </c>
      <c r="T529">
        <v>6.8965517241379306</v>
      </c>
      <c r="U529">
        <v>91.379310344827587</v>
      </c>
      <c r="V529">
        <v>10</v>
      </c>
      <c r="W529">
        <v>0.73366674410926747</v>
      </c>
      <c r="X529">
        <v>6</v>
      </c>
      <c r="Y529">
        <v>0.44020004646556049</v>
      </c>
      <c r="Z529">
        <v>0</v>
      </c>
      <c r="AA529">
        <v>2</v>
      </c>
      <c r="AB529">
        <v>4</v>
      </c>
      <c r="AC529">
        <v>4.2949332426830615</v>
      </c>
      <c r="AD529">
        <v>0.31510496883259403</v>
      </c>
      <c r="AE529">
        <v>10.344827586206897</v>
      </c>
      <c r="AF529">
        <v>7.4050573149707946</v>
      </c>
      <c r="AG529">
        <v>12.64</v>
      </c>
      <c r="AH529">
        <v>13.09</v>
      </c>
      <c r="AI529">
        <v>55.4</v>
      </c>
      <c r="AJ529">
        <v>46.27</v>
      </c>
      <c r="AK529" t="e">
        <f>VLOOKUP(A529,'NHL Affiliations (from scraper)'!B:C,2,FALSE)</f>
        <v>#N/A</v>
      </c>
      <c r="AL529">
        <f>IF(ISNUMBER(MATCH(A529,'Age Fix'!A:A,0))=FALSE,F529,VLOOKUP(A529,'Age Fix'!A:C,3,FALSE))</f>
        <v>17</v>
      </c>
    </row>
    <row r="530" spans="1:38" x14ac:dyDescent="0.2">
      <c r="A530" t="s">
        <v>823</v>
      </c>
      <c r="B530" t="s">
        <v>1749</v>
      </c>
      <c r="C530" t="s">
        <v>46</v>
      </c>
      <c r="D530" t="s">
        <v>1745</v>
      </c>
      <c r="E530" t="s">
        <v>586</v>
      </c>
      <c r="F530">
        <v>19</v>
      </c>
      <c r="G530">
        <v>28</v>
      </c>
      <c r="H530">
        <v>8.43</v>
      </c>
      <c r="I530">
        <v>235.92</v>
      </c>
      <c r="J530">
        <v>7</v>
      </c>
      <c r="K530">
        <v>9</v>
      </c>
      <c r="L530">
        <v>1.7802644964394712</v>
      </c>
      <c r="M530">
        <v>2.2889114954221772</v>
      </c>
      <c r="N530">
        <v>22</v>
      </c>
      <c r="O530">
        <v>5.5951169888097665</v>
      </c>
      <c r="P530">
        <v>1</v>
      </c>
      <c r="Q530">
        <v>3</v>
      </c>
      <c r="R530">
        <v>18</v>
      </c>
      <c r="S530">
        <v>4.5454545454545459</v>
      </c>
      <c r="T530">
        <v>13.636363636363635</v>
      </c>
      <c r="U530">
        <v>81.818181818181827</v>
      </c>
      <c r="V530">
        <v>3</v>
      </c>
      <c r="W530">
        <v>0.76297049847405907</v>
      </c>
      <c r="X530">
        <v>2</v>
      </c>
      <c r="Y530">
        <v>0.50864699898270604</v>
      </c>
      <c r="Z530">
        <v>1</v>
      </c>
      <c r="AA530">
        <v>0</v>
      </c>
      <c r="AB530">
        <v>1</v>
      </c>
      <c r="AC530">
        <v>1.9169335442488964</v>
      </c>
      <c r="AD530">
        <v>0.48752124726574175</v>
      </c>
      <c r="AE530">
        <v>9.0909090909090917</v>
      </c>
      <c r="AF530">
        <v>8.7133342920404395</v>
      </c>
      <c r="AG530">
        <v>12.87</v>
      </c>
      <c r="AH530">
        <v>12.88</v>
      </c>
      <c r="AI530">
        <v>50.49</v>
      </c>
      <c r="AJ530">
        <v>48.26</v>
      </c>
      <c r="AK530" t="e">
        <f>VLOOKUP(A530,'NHL Affiliations (from scraper)'!B:C,2,FALSE)</f>
        <v>#N/A</v>
      </c>
      <c r="AL530">
        <f>IF(ISNUMBER(MATCH(A530,'Age Fix'!A:A,0))=FALSE,F530,VLOOKUP(A530,'Age Fix'!A:C,3,FALSE))</f>
        <v>19</v>
      </c>
    </row>
    <row r="531" spans="1:38" x14ac:dyDescent="0.2">
      <c r="A531" t="s">
        <v>841</v>
      </c>
      <c r="B531" t="s">
        <v>1749</v>
      </c>
      <c r="C531" t="s">
        <v>102</v>
      </c>
      <c r="D531" t="s">
        <v>102</v>
      </c>
      <c r="E531" t="s">
        <v>630</v>
      </c>
      <c r="F531">
        <v>18</v>
      </c>
      <c r="G531">
        <v>62</v>
      </c>
      <c r="H531">
        <v>14.55</v>
      </c>
      <c r="I531">
        <v>902.28</v>
      </c>
      <c r="J531">
        <v>45</v>
      </c>
      <c r="K531">
        <v>57</v>
      </c>
      <c r="L531">
        <v>2.9924192046814739</v>
      </c>
      <c r="M531">
        <v>3.7903976592631996</v>
      </c>
      <c r="N531">
        <v>65</v>
      </c>
      <c r="O531">
        <v>4.3223832956510169</v>
      </c>
      <c r="P531">
        <v>5</v>
      </c>
      <c r="Q531">
        <v>2</v>
      </c>
      <c r="R531">
        <v>58</v>
      </c>
      <c r="S531">
        <v>7.6923076923076925</v>
      </c>
      <c r="T531">
        <v>3.0769230769230771</v>
      </c>
      <c r="U531">
        <v>89.230769230769241</v>
      </c>
      <c r="V531">
        <v>10</v>
      </c>
      <c r="W531">
        <v>0.66498204548477191</v>
      </c>
      <c r="X531">
        <v>4</v>
      </c>
      <c r="Y531">
        <v>0.26599281819390874</v>
      </c>
      <c r="Z531">
        <v>0</v>
      </c>
      <c r="AA531">
        <v>1</v>
      </c>
      <c r="AB531">
        <v>3</v>
      </c>
      <c r="AC531">
        <v>5.2500251070785922</v>
      </c>
      <c r="AD531">
        <v>0.3491172434551531</v>
      </c>
      <c r="AE531">
        <v>6.1538461538461542</v>
      </c>
      <c r="AF531">
        <v>8.0769617031978331</v>
      </c>
      <c r="AG531">
        <v>12.87</v>
      </c>
      <c r="AH531">
        <v>13.11</v>
      </c>
      <c r="AI531">
        <v>39.270000000000003</v>
      </c>
      <c r="AJ531">
        <v>51.56</v>
      </c>
      <c r="AK531" t="e">
        <f>VLOOKUP(A531,'NHL Affiliations (from scraper)'!B:C,2,FALSE)</f>
        <v>#N/A</v>
      </c>
      <c r="AL531">
        <f>IF(ISNUMBER(MATCH(A531,'Age Fix'!A:A,0))=FALSE,F531,VLOOKUP(A531,'Age Fix'!A:C,3,FALSE))</f>
        <v>18</v>
      </c>
    </row>
    <row r="532" spans="1:38" x14ac:dyDescent="0.2">
      <c r="A532" t="s">
        <v>582</v>
      </c>
      <c r="B532" t="s">
        <v>1749</v>
      </c>
      <c r="C532" t="s">
        <v>49</v>
      </c>
      <c r="D532" t="s">
        <v>1745</v>
      </c>
      <c r="E532" t="s">
        <v>583</v>
      </c>
      <c r="F532">
        <v>16</v>
      </c>
      <c r="G532">
        <v>60</v>
      </c>
      <c r="H532">
        <v>16.47</v>
      </c>
      <c r="I532">
        <v>987.95</v>
      </c>
      <c r="J532">
        <v>72</v>
      </c>
      <c r="K532">
        <v>29</v>
      </c>
      <c r="L532">
        <v>4.3726909256541324</v>
      </c>
      <c r="M532">
        <v>1.7612227339440254</v>
      </c>
      <c r="N532">
        <v>148</v>
      </c>
      <c r="O532">
        <v>8.9883091249557161</v>
      </c>
      <c r="P532">
        <v>27</v>
      </c>
      <c r="Q532">
        <v>35</v>
      </c>
      <c r="R532">
        <v>86</v>
      </c>
      <c r="S532">
        <v>18.243243243243242</v>
      </c>
      <c r="T532">
        <v>23.648648648648649</v>
      </c>
      <c r="U532">
        <v>58.108108108108105</v>
      </c>
      <c r="V532">
        <v>53</v>
      </c>
      <c r="W532">
        <v>3.2187863758287358</v>
      </c>
      <c r="X532">
        <v>35</v>
      </c>
      <c r="Y532">
        <v>2.1256136444152034</v>
      </c>
      <c r="Z532">
        <v>11</v>
      </c>
      <c r="AA532">
        <v>12</v>
      </c>
      <c r="AB532">
        <v>12</v>
      </c>
      <c r="AC532">
        <v>18.399994255232517</v>
      </c>
      <c r="AD532">
        <v>1.1174651098881025</v>
      </c>
      <c r="AE532">
        <v>23.648648648648649</v>
      </c>
      <c r="AF532">
        <v>12.43242855083278</v>
      </c>
      <c r="AG532">
        <v>14.39</v>
      </c>
      <c r="AH532">
        <v>13.27</v>
      </c>
      <c r="AI532">
        <v>61.16</v>
      </c>
      <c r="AJ532">
        <v>48.98</v>
      </c>
      <c r="AK532" t="e">
        <f>VLOOKUP(A532,'NHL Affiliations (from scraper)'!B:C,2,FALSE)</f>
        <v>#N/A</v>
      </c>
      <c r="AL532">
        <f>IF(ISNUMBER(MATCH(A532,'Age Fix'!A:A,0))=FALSE,F532,VLOOKUP(A532,'Age Fix'!A:C,3,FALSE))</f>
        <v>16</v>
      </c>
    </row>
    <row r="533" spans="1:38" x14ac:dyDescent="0.2">
      <c r="A533" t="s">
        <v>849</v>
      </c>
      <c r="B533" t="s">
        <v>1749</v>
      </c>
      <c r="C533" t="s">
        <v>102</v>
      </c>
      <c r="D533" t="s">
        <v>102</v>
      </c>
      <c r="E533" t="s">
        <v>1746</v>
      </c>
      <c r="F533">
        <v>19</v>
      </c>
      <c r="G533">
        <v>60</v>
      </c>
      <c r="H533">
        <v>12.72</v>
      </c>
      <c r="I533">
        <v>763.22</v>
      </c>
      <c r="J533">
        <v>35</v>
      </c>
      <c r="K533">
        <v>39</v>
      </c>
      <c r="L533">
        <v>2.7515002227404941</v>
      </c>
      <c r="M533">
        <v>3.0659573910536935</v>
      </c>
      <c r="N533">
        <v>47</v>
      </c>
      <c r="O533">
        <v>3.6948717276800922</v>
      </c>
      <c r="P533">
        <v>1</v>
      </c>
      <c r="Q533">
        <v>0</v>
      </c>
      <c r="R533">
        <v>46</v>
      </c>
      <c r="S533">
        <v>2.1276595744680851</v>
      </c>
      <c r="T533">
        <v>0</v>
      </c>
      <c r="U533">
        <v>97.872340425531917</v>
      </c>
      <c r="V533">
        <v>4</v>
      </c>
      <c r="W533">
        <v>0.31445716831319931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3.1400361295814081</v>
      </c>
      <c r="AD533">
        <v>0.24685171742732692</v>
      </c>
      <c r="AE533">
        <v>0</v>
      </c>
      <c r="AF533">
        <v>6.6809279352795921</v>
      </c>
      <c r="AG533">
        <v>13.15</v>
      </c>
      <c r="AH533">
        <v>12.97</v>
      </c>
      <c r="AI533">
        <v>49.82</v>
      </c>
      <c r="AJ533">
        <v>49.89</v>
      </c>
      <c r="AK533" t="e">
        <f>VLOOKUP(A533,'NHL Affiliations (from scraper)'!B:C,2,FALSE)</f>
        <v>#N/A</v>
      </c>
      <c r="AL533">
        <f>IF(ISNUMBER(MATCH(A533,'Age Fix'!A:A,0))=FALSE,F533,VLOOKUP(A533,'Age Fix'!A:C,3,FALSE))</f>
        <v>19</v>
      </c>
    </row>
    <row r="534" spans="1:38" x14ac:dyDescent="0.2">
      <c r="A534" t="s">
        <v>651</v>
      </c>
      <c r="B534" t="s">
        <v>1749</v>
      </c>
      <c r="C534" t="s">
        <v>49</v>
      </c>
      <c r="D534" t="s">
        <v>1745</v>
      </c>
      <c r="E534" t="s">
        <v>608</v>
      </c>
      <c r="F534">
        <v>17</v>
      </c>
      <c r="G534">
        <v>58</v>
      </c>
      <c r="H534">
        <v>14.75</v>
      </c>
      <c r="I534">
        <v>855.36</v>
      </c>
      <c r="J534">
        <v>37</v>
      </c>
      <c r="K534">
        <v>59</v>
      </c>
      <c r="L534">
        <v>2.595398428731762</v>
      </c>
      <c r="M534">
        <v>4.138608305274972</v>
      </c>
      <c r="N534">
        <v>103</v>
      </c>
      <c r="O534">
        <v>7.2250280583613913</v>
      </c>
      <c r="P534">
        <v>15</v>
      </c>
      <c r="Q534">
        <v>26</v>
      </c>
      <c r="R534">
        <v>62</v>
      </c>
      <c r="S534">
        <v>14.563106796116504</v>
      </c>
      <c r="T534">
        <v>25.242718446601941</v>
      </c>
      <c r="U534">
        <v>60.194174757281552</v>
      </c>
      <c r="V534">
        <v>21</v>
      </c>
      <c r="W534">
        <v>1.473063973063973</v>
      </c>
      <c r="X534">
        <v>14</v>
      </c>
      <c r="Y534">
        <v>0.98204264870931524</v>
      </c>
      <c r="Z534">
        <v>4</v>
      </c>
      <c r="AA534">
        <v>6</v>
      </c>
      <c r="AB534">
        <v>4</v>
      </c>
      <c r="AC534">
        <v>12.287764292357984</v>
      </c>
      <c r="AD534">
        <v>0.86193632802735576</v>
      </c>
      <c r="AE534">
        <v>13.592233009708737</v>
      </c>
      <c r="AF534">
        <v>11.929868245007752</v>
      </c>
      <c r="AG534">
        <v>13.12</v>
      </c>
      <c r="AH534">
        <v>13.35</v>
      </c>
      <c r="AI534">
        <v>43.21</v>
      </c>
      <c r="AJ534">
        <v>50.34</v>
      </c>
      <c r="AK534">
        <f>VLOOKUP(A534,'NHL Affiliations (from scraper)'!B:C,2,FALSE)</f>
        <v>2018</v>
      </c>
      <c r="AL534">
        <f>IF(ISNUMBER(MATCH(A534,'Age Fix'!A:A,0))=FALSE,F534,VLOOKUP(A534,'Age Fix'!A:C,3,FALSE))</f>
        <v>17</v>
      </c>
    </row>
    <row r="535" spans="1:38" x14ac:dyDescent="0.2">
      <c r="A535" t="s">
        <v>737</v>
      </c>
      <c r="B535" t="s">
        <v>1749</v>
      </c>
      <c r="C535" t="s">
        <v>41</v>
      </c>
      <c r="D535" t="s">
        <v>1745</v>
      </c>
      <c r="E535" t="s">
        <v>599</v>
      </c>
      <c r="F535">
        <v>17</v>
      </c>
      <c r="G535">
        <v>68</v>
      </c>
      <c r="H535">
        <v>9.99</v>
      </c>
      <c r="I535">
        <v>679.6</v>
      </c>
      <c r="J535">
        <v>29</v>
      </c>
      <c r="K535">
        <v>21</v>
      </c>
      <c r="L535">
        <v>2.5603296056503826</v>
      </c>
      <c r="M535">
        <v>1.854031783402001</v>
      </c>
      <c r="N535">
        <v>93</v>
      </c>
      <c r="O535">
        <v>8.2107121836374333</v>
      </c>
      <c r="P535">
        <v>5</v>
      </c>
      <c r="Q535">
        <v>13</v>
      </c>
      <c r="R535">
        <v>75</v>
      </c>
      <c r="S535">
        <v>5.376344086021505</v>
      </c>
      <c r="T535">
        <v>13.978494623655912</v>
      </c>
      <c r="U535">
        <v>80.645161290322577</v>
      </c>
      <c r="V535">
        <v>15</v>
      </c>
      <c r="W535">
        <v>1.3243084167157151</v>
      </c>
      <c r="X535">
        <v>8</v>
      </c>
      <c r="Y535">
        <v>0.70629782224838134</v>
      </c>
      <c r="Z535">
        <v>2</v>
      </c>
      <c r="AA535">
        <v>1</v>
      </c>
      <c r="AB535">
        <v>5</v>
      </c>
      <c r="AC535">
        <v>8.2846126283981469</v>
      </c>
      <c r="AD535">
        <v>0.73142548220113124</v>
      </c>
      <c r="AE535">
        <v>8.6021505376344098</v>
      </c>
      <c r="AF535">
        <v>8.9081856219334927</v>
      </c>
      <c r="AG535">
        <v>12.84</v>
      </c>
      <c r="AH535">
        <v>13.04</v>
      </c>
      <c r="AI535">
        <v>51.76</v>
      </c>
      <c r="AJ535">
        <v>51.46</v>
      </c>
      <c r="AK535">
        <f>VLOOKUP(A535,'NHL Affiliations (from scraper)'!B:C,2,FALSE)</f>
        <v>2018</v>
      </c>
      <c r="AL535">
        <f>IF(ISNUMBER(MATCH(A535,'Age Fix'!A:A,0))=FALSE,F535,VLOOKUP(A535,'Age Fix'!A:C,3,FALSE))</f>
        <v>17</v>
      </c>
    </row>
    <row r="536" spans="1:38" x14ac:dyDescent="0.2">
      <c r="A536" t="s">
        <v>861</v>
      </c>
      <c r="B536" t="s">
        <v>1749</v>
      </c>
      <c r="C536" t="s">
        <v>102</v>
      </c>
      <c r="D536" t="s">
        <v>102</v>
      </c>
      <c r="E536" t="s">
        <v>599</v>
      </c>
      <c r="F536">
        <v>20</v>
      </c>
      <c r="G536">
        <v>56</v>
      </c>
      <c r="H536">
        <v>14.01</v>
      </c>
      <c r="I536">
        <v>784.35</v>
      </c>
      <c r="J536">
        <v>37</v>
      </c>
      <c r="K536">
        <v>34</v>
      </c>
      <c r="L536">
        <v>2.8303690954293366</v>
      </c>
      <c r="M536">
        <v>2.6008797093134444</v>
      </c>
      <c r="N536">
        <v>32</v>
      </c>
      <c r="O536">
        <v>2.4478867852361827</v>
      </c>
      <c r="P536">
        <v>0</v>
      </c>
      <c r="Q536">
        <v>1</v>
      </c>
      <c r="R536">
        <v>31</v>
      </c>
      <c r="S536">
        <v>0</v>
      </c>
      <c r="T536">
        <v>3.125</v>
      </c>
      <c r="U536">
        <v>96.875</v>
      </c>
      <c r="V536">
        <v>4</v>
      </c>
      <c r="W536">
        <v>0.30598584815452284</v>
      </c>
      <c r="X536">
        <v>1</v>
      </c>
      <c r="Y536">
        <v>7.6496462038630711E-2</v>
      </c>
      <c r="Z536">
        <v>0</v>
      </c>
      <c r="AA536">
        <v>0</v>
      </c>
      <c r="AB536">
        <v>1</v>
      </c>
      <c r="AC536">
        <v>2.1266582945052921</v>
      </c>
      <c r="AD536">
        <v>0.16268183549476323</v>
      </c>
      <c r="AE536">
        <v>3.125</v>
      </c>
      <c r="AF536">
        <v>6.6458071703290376</v>
      </c>
      <c r="AG536">
        <v>12.38</v>
      </c>
      <c r="AH536">
        <v>13.28</v>
      </c>
      <c r="AI536">
        <v>52.44</v>
      </c>
      <c r="AJ536">
        <v>49.92</v>
      </c>
      <c r="AK536" t="e">
        <f>VLOOKUP(A536,'NHL Affiliations (from scraper)'!B:C,2,FALSE)</f>
        <v>#N/A</v>
      </c>
      <c r="AL536">
        <f>IF(ISNUMBER(MATCH(A536,'Age Fix'!A:A,0))=FALSE,F536,VLOOKUP(A536,'Age Fix'!A:C,3,FALSE))</f>
        <v>20</v>
      </c>
    </row>
    <row r="537" spans="1:38" x14ac:dyDescent="0.2">
      <c r="A537" t="s">
        <v>810</v>
      </c>
      <c r="B537" t="s">
        <v>1749</v>
      </c>
      <c r="C537" t="s">
        <v>102</v>
      </c>
      <c r="D537" t="s">
        <v>102</v>
      </c>
      <c r="E537" t="s">
        <v>644</v>
      </c>
      <c r="F537">
        <v>20</v>
      </c>
      <c r="G537">
        <v>62</v>
      </c>
      <c r="H537">
        <v>11.83</v>
      </c>
      <c r="I537">
        <v>733.19</v>
      </c>
      <c r="J537">
        <v>31</v>
      </c>
      <c r="K537">
        <v>39</v>
      </c>
      <c r="L537">
        <v>2.5368594770796107</v>
      </c>
      <c r="M537">
        <v>3.1915328905195102</v>
      </c>
      <c r="N537">
        <v>34</v>
      </c>
      <c r="O537">
        <v>2.7823620071195729</v>
      </c>
      <c r="P537">
        <v>0</v>
      </c>
      <c r="Q537">
        <v>2</v>
      </c>
      <c r="R537">
        <v>32</v>
      </c>
      <c r="S537">
        <v>0</v>
      </c>
      <c r="T537">
        <v>5.8823529411764701</v>
      </c>
      <c r="U537">
        <v>94.117647058823522</v>
      </c>
      <c r="V537">
        <v>5</v>
      </c>
      <c r="W537">
        <v>0.40917088339993724</v>
      </c>
      <c r="X537">
        <v>1</v>
      </c>
      <c r="Y537">
        <v>8.183417667998745E-2</v>
      </c>
      <c r="Z537">
        <v>0</v>
      </c>
      <c r="AA537">
        <v>0</v>
      </c>
      <c r="AB537">
        <v>1</v>
      </c>
      <c r="AC537">
        <v>2.3682560595440423</v>
      </c>
      <c r="AD537">
        <v>0.19380428480017803</v>
      </c>
      <c r="AE537">
        <v>2.9411764705882351</v>
      </c>
      <c r="AF537">
        <v>6.9654589986589484</v>
      </c>
      <c r="AG537">
        <v>13.04</v>
      </c>
      <c r="AH537">
        <v>13.08</v>
      </c>
      <c r="AI537">
        <v>55.54</v>
      </c>
      <c r="AJ537">
        <v>49.86</v>
      </c>
      <c r="AK537" t="e">
        <f>VLOOKUP(A537,'NHL Affiliations (from scraper)'!B:C,2,FALSE)</f>
        <v>#N/A</v>
      </c>
      <c r="AL537">
        <f>IF(ISNUMBER(MATCH(A537,'Age Fix'!A:A,0))=FALSE,F537,VLOOKUP(A537,'Age Fix'!A:C,3,FALSE))</f>
        <v>20</v>
      </c>
    </row>
    <row r="538" spans="1:38" x14ac:dyDescent="0.2">
      <c r="A538" t="s">
        <v>901</v>
      </c>
      <c r="B538" t="s">
        <v>1749</v>
      </c>
      <c r="C538" t="s">
        <v>102</v>
      </c>
      <c r="D538" t="s">
        <v>102</v>
      </c>
      <c r="E538" t="s">
        <v>616</v>
      </c>
      <c r="F538">
        <v>16</v>
      </c>
      <c r="G538">
        <v>58</v>
      </c>
      <c r="H538">
        <v>10.57</v>
      </c>
      <c r="I538">
        <v>612.97</v>
      </c>
      <c r="J538">
        <v>16</v>
      </c>
      <c r="K538">
        <v>41</v>
      </c>
      <c r="L538">
        <v>1.5661451620797102</v>
      </c>
      <c r="M538">
        <v>4.0132469778292572</v>
      </c>
      <c r="N538">
        <v>21</v>
      </c>
      <c r="O538">
        <v>2.0555655252296199</v>
      </c>
      <c r="P538">
        <v>0</v>
      </c>
      <c r="Q538">
        <v>1</v>
      </c>
      <c r="R538">
        <v>20</v>
      </c>
      <c r="S538">
        <v>0</v>
      </c>
      <c r="T538">
        <v>4.7619047619047619</v>
      </c>
      <c r="U538">
        <v>95.238095238095227</v>
      </c>
      <c r="V538">
        <v>1</v>
      </c>
      <c r="W538">
        <v>9.7884072629981889E-2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1.4354694337008933</v>
      </c>
      <c r="AD538">
        <v>0.1405095943064972</v>
      </c>
      <c r="AE538">
        <v>0</v>
      </c>
      <c r="AF538">
        <v>6.8355687319090155</v>
      </c>
      <c r="AG538">
        <v>12.73</v>
      </c>
      <c r="AH538">
        <v>12.71</v>
      </c>
      <c r="AI538">
        <v>35.159999999999997</v>
      </c>
      <c r="AJ538">
        <v>51.97</v>
      </c>
      <c r="AK538" t="e">
        <f>VLOOKUP(A538,'NHL Affiliations (from scraper)'!B:C,2,FALSE)</f>
        <v>#N/A</v>
      </c>
      <c r="AL538">
        <f>IF(ISNUMBER(MATCH(A538,'Age Fix'!A:A,0))=FALSE,F538,VLOOKUP(A538,'Age Fix'!A:C,3,FALSE))</f>
        <v>16</v>
      </c>
    </row>
    <row r="539" spans="1:38" x14ac:dyDescent="0.2">
      <c r="A539" t="s">
        <v>541</v>
      </c>
      <c r="B539" t="s">
        <v>1749</v>
      </c>
      <c r="C539" t="s">
        <v>46</v>
      </c>
      <c r="D539" t="s">
        <v>1745</v>
      </c>
      <c r="E539" t="s">
        <v>391</v>
      </c>
      <c r="F539">
        <v>19</v>
      </c>
      <c r="G539">
        <v>65</v>
      </c>
      <c r="H539">
        <v>11.86</v>
      </c>
      <c r="I539">
        <v>770.58</v>
      </c>
      <c r="J539">
        <v>33</v>
      </c>
      <c r="K539">
        <v>29</v>
      </c>
      <c r="L539">
        <v>2.569493109086662</v>
      </c>
      <c r="M539">
        <v>2.2580393988943395</v>
      </c>
      <c r="N539">
        <v>103</v>
      </c>
      <c r="O539">
        <v>8.0199330374523079</v>
      </c>
      <c r="P539">
        <v>9</v>
      </c>
      <c r="Q539">
        <v>16</v>
      </c>
      <c r="R539">
        <v>78</v>
      </c>
      <c r="S539">
        <v>8.7378640776699026</v>
      </c>
      <c r="T539">
        <v>15.53398058252427</v>
      </c>
      <c r="U539">
        <v>75.728155339805824</v>
      </c>
      <c r="V539">
        <v>13</v>
      </c>
      <c r="W539">
        <v>1.0122245581250484</v>
      </c>
      <c r="X539">
        <v>8</v>
      </c>
      <c r="Y539">
        <v>0.62290742038464531</v>
      </c>
      <c r="Z539">
        <v>2</v>
      </c>
      <c r="AA539">
        <v>2</v>
      </c>
      <c r="AB539">
        <v>4</v>
      </c>
      <c r="AC539">
        <v>10.007845861111901</v>
      </c>
      <c r="AD539">
        <v>0.7792451811190455</v>
      </c>
      <c r="AE539">
        <v>7.7669902912621351</v>
      </c>
      <c r="AF539">
        <v>9.716355204963012</v>
      </c>
      <c r="AG539">
        <v>12.58</v>
      </c>
      <c r="AH539">
        <v>13.01</v>
      </c>
      <c r="AI539">
        <v>51.3</v>
      </c>
      <c r="AJ539">
        <v>50.02</v>
      </c>
      <c r="AK539" t="e">
        <f>VLOOKUP(A539,'NHL Affiliations (from scraper)'!B:C,2,FALSE)</f>
        <v>#N/A</v>
      </c>
      <c r="AL539">
        <f>IF(ISNUMBER(MATCH(A539,'Age Fix'!A:A,0))=FALSE,F539,VLOOKUP(A539,'Age Fix'!A:C,3,FALSE))</f>
        <v>19</v>
      </c>
    </row>
    <row r="540" spans="1:38" x14ac:dyDescent="0.2">
      <c r="A540" t="s">
        <v>845</v>
      </c>
      <c r="B540" t="s">
        <v>1749</v>
      </c>
      <c r="C540" t="s">
        <v>41</v>
      </c>
      <c r="D540" t="s">
        <v>1745</v>
      </c>
      <c r="E540" t="s">
        <v>630</v>
      </c>
      <c r="F540">
        <v>19</v>
      </c>
      <c r="G540">
        <v>68</v>
      </c>
      <c r="H540">
        <v>13.15</v>
      </c>
      <c r="I540">
        <v>894.2</v>
      </c>
      <c r="J540">
        <v>37</v>
      </c>
      <c r="K540">
        <v>59</v>
      </c>
      <c r="L540">
        <v>2.4826660702303736</v>
      </c>
      <c r="M540">
        <v>3.9588458957727579</v>
      </c>
      <c r="N540">
        <v>97</v>
      </c>
      <c r="O540">
        <v>6.5086110489823295</v>
      </c>
      <c r="P540">
        <v>10</v>
      </c>
      <c r="Q540">
        <v>13</v>
      </c>
      <c r="R540">
        <v>74</v>
      </c>
      <c r="S540">
        <v>10.309278350515463</v>
      </c>
      <c r="T540">
        <v>13.402061855670103</v>
      </c>
      <c r="U540">
        <v>76.288659793814432</v>
      </c>
      <c r="V540">
        <v>14</v>
      </c>
      <c r="W540">
        <v>0.93938716170878989</v>
      </c>
      <c r="X540">
        <v>10</v>
      </c>
      <c r="Y540">
        <v>0.67099082979199276</v>
      </c>
      <c r="Z540">
        <v>1</v>
      </c>
      <c r="AA540">
        <v>2</v>
      </c>
      <c r="AB540">
        <v>7</v>
      </c>
      <c r="AC540">
        <v>9.4698271994128103</v>
      </c>
      <c r="AD540">
        <v>0.63541672105207847</v>
      </c>
      <c r="AE540">
        <v>10.309278350515463</v>
      </c>
      <c r="AF540">
        <v>9.7627084530028974</v>
      </c>
      <c r="AG540">
        <v>13.31</v>
      </c>
      <c r="AH540">
        <v>13.3</v>
      </c>
      <c r="AI540">
        <v>38.119999999999997</v>
      </c>
      <c r="AJ540">
        <v>52.29</v>
      </c>
      <c r="AK540" t="e">
        <f>VLOOKUP(A540,'NHL Affiliations (from scraper)'!B:C,2,FALSE)</f>
        <v>#N/A</v>
      </c>
      <c r="AL540">
        <f>IF(ISNUMBER(MATCH(A540,'Age Fix'!A:A,0))=FALSE,F540,VLOOKUP(A540,'Age Fix'!A:C,3,FALSE))</f>
        <v>19</v>
      </c>
    </row>
    <row r="541" spans="1:38" x14ac:dyDescent="0.2">
      <c r="A541" t="s">
        <v>928</v>
      </c>
      <c r="B541" t="s">
        <v>1749</v>
      </c>
      <c r="C541" t="s">
        <v>102</v>
      </c>
      <c r="D541" t="s">
        <v>102</v>
      </c>
      <c r="E541" t="s">
        <v>583</v>
      </c>
      <c r="F541">
        <v>18</v>
      </c>
      <c r="G541">
        <v>53</v>
      </c>
      <c r="H541">
        <v>9.67</v>
      </c>
      <c r="I541">
        <v>512.55999999999995</v>
      </c>
      <c r="J541">
        <v>22</v>
      </c>
      <c r="K541">
        <v>17</v>
      </c>
      <c r="L541">
        <v>2.5753082565943499</v>
      </c>
      <c r="M541">
        <v>1.9900109255501799</v>
      </c>
      <c r="N541">
        <v>21</v>
      </c>
      <c r="O541">
        <v>2.4582487903855164</v>
      </c>
      <c r="P541">
        <v>0</v>
      </c>
      <c r="Q541">
        <v>1</v>
      </c>
      <c r="R541">
        <v>20</v>
      </c>
      <c r="S541">
        <v>0</v>
      </c>
      <c r="T541">
        <v>4.7619047619047619</v>
      </c>
      <c r="U541">
        <v>95.238095238095227</v>
      </c>
      <c r="V541">
        <v>2</v>
      </c>
      <c r="W541">
        <v>0.23411893241766821</v>
      </c>
      <c r="X541">
        <v>1</v>
      </c>
      <c r="Y541">
        <v>0.1170594662088341</v>
      </c>
      <c r="Z541">
        <v>0</v>
      </c>
      <c r="AA541">
        <v>0</v>
      </c>
      <c r="AB541">
        <v>1</v>
      </c>
      <c r="AC541">
        <v>1.4354694337008933</v>
      </c>
      <c r="AD541">
        <v>0.16803528566812395</v>
      </c>
      <c r="AE541">
        <v>4.7619047619047619</v>
      </c>
      <c r="AF541">
        <v>6.8355687319090155</v>
      </c>
      <c r="AG541">
        <v>12.22</v>
      </c>
      <c r="AH541">
        <v>12.51</v>
      </c>
      <c r="AI541">
        <v>58.21</v>
      </c>
      <c r="AJ541">
        <v>48.12</v>
      </c>
      <c r="AK541" t="e">
        <f>VLOOKUP(A541,'NHL Affiliations (from scraper)'!B:C,2,FALSE)</f>
        <v>#N/A</v>
      </c>
      <c r="AL541">
        <f>IF(ISNUMBER(MATCH(A541,'Age Fix'!A:A,0))=FALSE,F541,VLOOKUP(A541,'Age Fix'!A:C,3,FALSE))</f>
        <v>18</v>
      </c>
    </row>
    <row r="542" spans="1:38" x14ac:dyDescent="0.2">
      <c r="A542" t="s">
        <v>547</v>
      </c>
      <c r="B542" t="s">
        <v>1749</v>
      </c>
      <c r="C542" t="s">
        <v>46</v>
      </c>
      <c r="D542" t="s">
        <v>1745</v>
      </c>
      <c r="E542" t="s">
        <v>1746</v>
      </c>
      <c r="F542">
        <v>19</v>
      </c>
      <c r="G542">
        <v>67</v>
      </c>
      <c r="H542">
        <v>11.94</v>
      </c>
      <c r="I542">
        <v>799.97</v>
      </c>
      <c r="J542">
        <v>33</v>
      </c>
      <c r="K542">
        <v>31</v>
      </c>
      <c r="L542">
        <v>2.4750928159805992</v>
      </c>
      <c r="M542">
        <v>2.3250871907696538</v>
      </c>
      <c r="N542">
        <v>101</v>
      </c>
      <c r="O542">
        <v>7.5752840731527424</v>
      </c>
      <c r="P542">
        <v>8</v>
      </c>
      <c r="Q542">
        <v>16</v>
      </c>
      <c r="R542">
        <v>77</v>
      </c>
      <c r="S542">
        <v>7.9207920792079207</v>
      </c>
      <c r="T542">
        <v>15.841584158415841</v>
      </c>
      <c r="U542">
        <v>76.237623762376245</v>
      </c>
      <c r="V542">
        <v>13</v>
      </c>
      <c r="W542">
        <v>0.97503656387114523</v>
      </c>
      <c r="X542">
        <v>8</v>
      </c>
      <c r="Y542">
        <v>0.60002250084378161</v>
      </c>
      <c r="Z542">
        <v>0</v>
      </c>
      <c r="AA542">
        <v>5</v>
      </c>
      <c r="AB542">
        <v>3</v>
      </c>
      <c r="AC542">
        <v>9.6954005257303066</v>
      </c>
      <c r="AD542">
        <v>0.7271823087663517</v>
      </c>
      <c r="AE542">
        <v>7.9207920792079207</v>
      </c>
      <c r="AF542">
        <v>9.5994064611191163</v>
      </c>
      <c r="AG542">
        <v>13.27</v>
      </c>
      <c r="AH542">
        <v>13</v>
      </c>
      <c r="AI542">
        <v>57.89</v>
      </c>
      <c r="AJ542">
        <v>47.27</v>
      </c>
      <c r="AK542" t="e">
        <f>VLOOKUP(A542,'NHL Affiliations (from scraper)'!B:C,2,FALSE)</f>
        <v>#N/A</v>
      </c>
      <c r="AL542">
        <f>IF(ISNUMBER(MATCH(A542,'Age Fix'!A:A,0))=FALSE,F542,VLOOKUP(A542,'Age Fix'!A:C,3,FALSE))</f>
        <v>19</v>
      </c>
    </row>
    <row r="543" spans="1:38" x14ac:dyDescent="0.2">
      <c r="A543" t="s">
        <v>1015</v>
      </c>
      <c r="B543" t="s">
        <v>1749</v>
      </c>
      <c r="C543" t="s">
        <v>49</v>
      </c>
      <c r="D543" t="s">
        <v>1745</v>
      </c>
      <c r="E543" t="s">
        <v>618</v>
      </c>
      <c r="F543">
        <v>17</v>
      </c>
      <c r="G543">
        <v>26</v>
      </c>
      <c r="H543">
        <v>13</v>
      </c>
      <c r="I543">
        <v>337.93</v>
      </c>
      <c r="J543">
        <v>12</v>
      </c>
      <c r="K543">
        <v>24</v>
      </c>
      <c r="L543">
        <v>2.1306187672003074</v>
      </c>
      <c r="M543">
        <v>4.2612375344006148</v>
      </c>
      <c r="N543">
        <v>26</v>
      </c>
      <c r="O543">
        <v>4.6163406622673335</v>
      </c>
      <c r="P543">
        <v>3</v>
      </c>
      <c r="Q543">
        <v>5</v>
      </c>
      <c r="R543">
        <v>18</v>
      </c>
      <c r="S543">
        <v>11.538461538461538</v>
      </c>
      <c r="T543">
        <v>19.230769230769234</v>
      </c>
      <c r="U543">
        <v>69.230769230769226</v>
      </c>
      <c r="V543">
        <v>7</v>
      </c>
      <c r="W543">
        <v>1.2428609475335128</v>
      </c>
      <c r="X543">
        <v>4</v>
      </c>
      <c r="Y543">
        <v>0.71020625573343588</v>
      </c>
      <c r="Z543">
        <v>2</v>
      </c>
      <c r="AA543">
        <v>1</v>
      </c>
      <c r="AB543">
        <v>1</v>
      </c>
      <c r="AC543">
        <v>2.773678341160712</v>
      </c>
      <c r="AD543">
        <v>0.49247092732116921</v>
      </c>
      <c r="AE543">
        <v>15.384615384615385</v>
      </c>
      <c r="AF543">
        <v>10.667993619848893</v>
      </c>
      <c r="AG543">
        <v>13.1</v>
      </c>
      <c r="AH543">
        <v>13.37</v>
      </c>
      <c r="AI543">
        <v>39.979999999999997</v>
      </c>
      <c r="AJ543">
        <v>52.6</v>
      </c>
      <c r="AK543" t="e">
        <f>VLOOKUP(A543,'NHL Affiliations (from scraper)'!B:C,2,FALSE)</f>
        <v>#N/A</v>
      </c>
      <c r="AL543">
        <f>IF(ISNUMBER(MATCH(A543,'Age Fix'!A:A,0))=FALSE,F543,VLOOKUP(A543,'Age Fix'!A:C,3,FALSE))</f>
        <v>17</v>
      </c>
    </row>
    <row r="544" spans="1:38" x14ac:dyDescent="0.2">
      <c r="A544" t="s">
        <v>891</v>
      </c>
      <c r="B544" t="s">
        <v>1749</v>
      </c>
      <c r="C544" t="s">
        <v>41</v>
      </c>
      <c r="D544" t="s">
        <v>1745</v>
      </c>
      <c r="E544" t="s">
        <v>579</v>
      </c>
      <c r="F544">
        <v>18</v>
      </c>
      <c r="G544">
        <v>4</v>
      </c>
      <c r="H544">
        <v>10.32</v>
      </c>
      <c r="I544">
        <v>41.26</v>
      </c>
      <c r="J544">
        <v>2</v>
      </c>
      <c r="K544">
        <v>2</v>
      </c>
      <c r="L544">
        <v>2.90838584585555</v>
      </c>
      <c r="M544">
        <v>2.90838584585555</v>
      </c>
      <c r="N544">
        <v>3</v>
      </c>
      <c r="O544">
        <v>4.3625787687833251</v>
      </c>
      <c r="P544">
        <v>0</v>
      </c>
      <c r="Q544">
        <v>0</v>
      </c>
      <c r="R544">
        <v>3</v>
      </c>
      <c r="S544">
        <v>0</v>
      </c>
      <c r="T544">
        <v>0</v>
      </c>
      <c r="U544">
        <v>100</v>
      </c>
      <c r="V544">
        <v>2</v>
      </c>
      <c r="W544">
        <v>2.90838584585555</v>
      </c>
      <c r="X544">
        <v>1</v>
      </c>
      <c r="Y544">
        <v>1.454192922927775</v>
      </c>
      <c r="Z544">
        <v>0</v>
      </c>
      <c r="AA544">
        <v>0</v>
      </c>
      <c r="AB544">
        <v>1</v>
      </c>
      <c r="AC544">
        <v>0.18850605294665423</v>
      </c>
      <c r="AD544">
        <v>0.27412416812407303</v>
      </c>
      <c r="AE544">
        <v>33.333333333333329</v>
      </c>
      <c r="AF544">
        <v>6.2835350982218081</v>
      </c>
      <c r="AG544">
        <v>13.07</v>
      </c>
      <c r="AH544">
        <v>12.98</v>
      </c>
      <c r="AI544">
        <v>53.39</v>
      </c>
      <c r="AJ544">
        <v>49.29</v>
      </c>
      <c r="AK544" t="e">
        <f>VLOOKUP(A544,'NHL Affiliations (from scraper)'!B:C,2,FALSE)</f>
        <v>#N/A</v>
      </c>
      <c r="AL544">
        <f>IF(ISNUMBER(MATCH(A544,'Age Fix'!A:A,0))=FALSE,F544,VLOOKUP(A544,'Age Fix'!A:C,3,FALSE))</f>
        <v>18</v>
      </c>
    </row>
    <row r="545" spans="1:38" x14ac:dyDescent="0.2">
      <c r="A545" t="s">
        <v>773</v>
      </c>
      <c r="B545" t="s">
        <v>1749</v>
      </c>
      <c r="C545" t="s">
        <v>41</v>
      </c>
      <c r="D545" t="s">
        <v>1745</v>
      </c>
      <c r="E545" t="s">
        <v>579</v>
      </c>
      <c r="F545">
        <v>18</v>
      </c>
      <c r="G545">
        <v>40</v>
      </c>
      <c r="H545">
        <v>12.36</v>
      </c>
      <c r="I545">
        <v>494.58</v>
      </c>
      <c r="J545">
        <v>27</v>
      </c>
      <c r="K545">
        <v>14</v>
      </c>
      <c r="L545">
        <v>3.2755064903554532</v>
      </c>
      <c r="M545">
        <v>1.6984107727769016</v>
      </c>
      <c r="N545">
        <v>30</v>
      </c>
      <c r="O545">
        <v>3.6394516559505035</v>
      </c>
      <c r="P545">
        <v>4</v>
      </c>
      <c r="Q545">
        <v>6</v>
      </c>
      <c r="R545">
        <v>20</v>
      </c>
      <c r="S545">
        <v>13.333333333333334</v>
      </c>
      <c r="T545">
        <v>20</v>
      </c>
      <c r="U545">
        <v>66.666666666666657</v>
      </c>
      <c r="V545">
        <v>9</v>
      </c>
      <c r="W545">
        <v>1.0918354967851511</v>
      </c>
      <c r="X545">
        <v>5</v>
      </c>
      <c r="Y545">
        <v>0.60657527599175065</v>
      </c>
      <c r="Z545">
        <v>2</v>
      </c>
      <c r="AA545">
        <v>1</v>
      </c>
      <c r="AB545">
        <v>2</v>
      </c>
      <c r="AC545">
        <v>3.3277214415810561</v>
      </c>
      <c r="AD545">
        <v>0.40370271037013905</v>
      </c>
      <c r="AE545">
        <v>16.666666666666664</v>
      </c>
      <c r="AF545">
        <v>11.092404805270185</v>
      </c>
      <c r="AG545">
        <v>13.5</v>
      </c>
      <c r="AH545">
        <v>12.76</v>
      </c>
      <c r="AI545">
        <v>57.26</v>
      </c>
      <c r="AJ545">
        <v>50.36</v>
      </c>
      <c r="AK545" t="e">
        <f>VLOOKUP(A545,'NHL Affiliations (from scraper)'!B:C,2,FALSE)</f>
        <v>#N/A</v>
      </c>
      <c r="AL545">
        <f>IF(ISNUMBER(MATCH(A545,'Age Fix'!A:A,0))=FALSE,F545,VLOOKUP(A545,'Age Fix'!A:C,3,FALSE))</f>
        <v>18</v>
      </c>
    </row>
    <row r="546" spans="1:38" x14ac:dyDescent="0.2">
      <c r="A546" t="s">
        <v>939</v>
      </c>
      <c r="B546" t="s">
        <v>1749</v>
      </c>
      <c r="C546" t="s">
        <v>49</v>
      </c>
      <c r="D546" t="s">
        <v>1745</v>
      </c>
      <c r="E546" t="s">
        <v>599</v>
      </c>
      <c r="F546">
        <v>19</v>
      </c>
      <c r="G546">
        <v>9</v>
      </c>
      <c r="H546">
        <v>6.86</v>
      </c>
      <c r="I546">
        <v>61.76</v>
      </c>
      <c r="J546">
        <v>1</v>
      </c>
      <c r="K546">
        <v>2</v>
      </c>
      <c r="L546">
        <v>0.97150259067357525</v>
      </c>
      <c r="M546">
        <v>1.9430051813471505</v>
      </c>
      <c r="N546">
        <v>8</v>
      </c>
      <c r="O546">
        <v>7.772020725388602</v>
      </c>
      <c r="P546">
        <v>1</v>
      </c>
      <c r="Q546">
        <v>2</v>
      </c>
      <c r="R546">
        <v>5</v>
      </c>
      <c r="S546">
        <v>12.5</v>
      </c>
      <c r="T546">
        <v>25</v>
      </c>
      <c r="U546">
        <v>62.5</v>
      </c>
      <c r="V546">
        <v>1</v>
      </c>
      <c r="W546">
        <v>0.97150259067357525</v>
      </c>
      <c r="X546">
        <v>1</v>
      </c>
      <c r="Y546">
        <v>0.97150259067357525</v>
      </c>
      <c r="Z546">
        <v>0</v>
      </c>
      <c r="AA546">
        <v>1</v>
      </c>
      <c r="AB546">
        <v>0</v>
      </c>
      <c r="AC546">
        <v>0.92131156742352982</v>
      </c>
      <c r="AD546">
        <v>0.89505657456949139</v>
      </c>
      <c r="AE546">
        <v>12.5</v>
      </c>
      <c r="AF546">
        <v>11.516394592794123</v>
      </c>
      <c r="AG546">
        <v>12.67</v>
      </c>
      <c r="AH546">
        <v>12.28</v>
      </c>
      <c r="AI546">
        <v>48.62</v>
      </c>
      <c r="AJ546">
        <v>51.16</v>
      </c>
      <c r="AK546" t="e">
        <f>VLOOKUP(A546,'NHL Affiliations (from scraper)'!B:C,2,FALSE)</f>
        <v>#N/A</v>
      </c>
      <c r="AL546">
        <f>IF(ISNUMBER(MATCH(A546,'Age Fix'!A:A,0))=FALSE,F546,VLOOKUP(A546,'Age Fix'!A:C,3,FALSE))</f>
        <v>19</v>
      </c>
    </row>
    <row r="547" spans="1:38" x14ac:dyDescent="0.2">
      <c r="A547" t="s">
        <v>965</v>
      </c>
      <c r="B547" t="s">
        <v>1749</v>
      </c>
      <c r="C547" t="s">
        <v>102</v>
      </c>
      <c r="D547" t="s">
        <v>102</v>
      </c>
      <c r="E547" t="s">
        <v>579</v>
      </c>
      <c r="F547">
        <v>18</v>
      </c>
      <c r="G547">
        <v>51</v>
      </c>
      <c r="H547">
        <v>14.02</v>
      </c>
      <c r="I547">
        <v>714.95</v>
      </c>
      <c r="J547">
        <v>43</v>
      </c>
      <c r="K547">
        <v>20</v>
      </c>
      <c r="L547">
        <v>3.608643961116162</v>
      </c>
      <c r="M547">
        <v>1.6784390516819356</v>
      </c>
      <c r="N547">
        <v>31</v>
      </c>
      <c r="O547">
        <v>2.6015805301070003</v>
      </c>
      <c r="P547">
        <v>2</v>
      </c>
      <c r="Q547">
        <v>0</v>
      </c>
      <c r="R547">
        <v>29</v>
      </c>
      <c r="S547">
        <v>6.4516129032258061</v>
      </c>
      <c r="T547">
        <v>0</v>
      </c>
      <c r="U547">
        <v>93.548387096774192</v>
      </c>
      <c r="V547">
        <v>3</v>
      </c>
      <c r="W547">
        <v>0.25176585775229038</v>
      </c>
      <c r="X547">
        <v>1</v>
      </c>
      <c r="Y547">
        <v>8.3921952584096779E-2</v>
      </c>
      <c r="Z547">
        <v>0</v>
      </c>
      <c r="AA547">
        <v>0</v>
      </c>
      <c r="AB547">
        <v>1</v>
      </c>
      <c r="AC547">
        <v>2.3214451472830762</v>
      </c>
      <c r="AD547">
        <v>0.19482020957687191</v>
      </c>
      <c r="AE547">
        <v>3.225806451612903</v>
      </c>
      <c r="AF547">
        <v>7.4885327331712146</v>
      </c>
      <c r="AG547">
        <v>13.79</v>
      </c>
      <c r="AH547">
        <v>13.08</v>
      </c>
      <c r="AI547">
        <v>57.32</v>
      </c>
      <c r="AJ547">
        <v>50.46</v>
      </c>
      <c r="AK547" t="e">
        <f>VLOOKUP(A547,'NHL Affiliations (from scraper)'!B:C,2,FALSE)</f>
        <v>#N/A</v>
      </c>
      <c r="AL547">
        <f>IF(ISNUMBER(MATCH(A547,'Age Fix'!A:A,0))=FALSE,F547,VLOOKUP(A547,'Age Fix'!A:C,3,FALSE))</f>
        <v>18</v>
      </c>
    </row>
    <row r="548" spans="1:38" x14ac:dyDescent="0.2">
      <c r="A548" t="s">
        <v>667</v>
      </c>
      <c r="B548" t="s">
        <v>1749</v>
      </c>
      <c r="C548" t="s">
        <v>41</v>
      </c>
      <c r="D548" t="s">
        <v>1745</v>
      </c>
      <c r="E548" t="s">
        <v>618</v>
      </c>
      <c r="F548">
        <v>18</v>
      </c>
      <c r="G548">
        <v>67</v>
      </c>
      <c r="H548">
        <v>13.7</v>
      </c>
      <c r="I548">
        <v>917.7</v>
      </c>
      <c r="J548">
        <v>36</v>
      </c>
      <c r="K548">
        <v>62</v>
      </c>
      <c r="L548">
        <v>2.3537103628636808</v>
      </c>
      <c r="M548">
        <v>4.0536122915985615</v>
      </c>
      <c r="N548">
        <v>87</v>
      </c>
      <c r="O548">
        <v>5.688133376920562</v>
      </c>
      <c r="P548">
        <v>10</v>
      </c>
      <c r="Q548">
        <v>16</v>
      </c>
      <c r="R548">
        <v>61</v>
      </c>
      <c r="S548">
        <v>11.494252873563218</v>
      </c>
      <c r="T548">
        <v>18.390804597701148</v>
      </c>
      <c r="U548">
        <v>70.114942528735639</v>
      </c>
      <c r="V548">
        <v>21</v>
      </c>
      <c r="W548">
        <v>1.3729977116704806</v>
      </c>
      <c r="X548">
        <v>11</v>
      </c>
      <c r="Y548">
        <v>0.71918927754168016</v>
      </c>
      <c r="Z548">
        <v>2</v>
      </c>
      <c r="AA548">
        <v>4</v>
      </c>
      <c r="AB548">
        <v>5</v>
      </c>
      <c r="AC548">
        <v>9.1892548788135695</v>
      </c>
      <c r="AD548">
        <v>0.60080123431275378</v>
      </c>
      <c r="AE548">
        <v>12.643678160919542</v>
      </c>
      <c r="AF548">
        <v>10.56236192967077</v>
      </c>
      <c r="AG548">
        <v>12.71</v>
      </c>
      <c r="AH548">
        <v>13.12</v>
      </c>
      <c r="AI548">
        <v>38.950000000000003</v>
      </c>
      <c r="AJ548">
        <v>50.83</v>
      </c>
      <c r="AK548" t="e">
        <f>VLOOKUP(A548,'NHL Affiliations (from scraper)'!B:C,2,FALSE)</f>
        <v>#N/A</v>
      </c>
      <c r="AL548">
        <f>IF(ISNUMBER(MATCH(A548,'Age Fix'!A:A,0))=FALSE,F548,VLOOKUP(A548,'Age Fix'!A:C,3,FALSE))</f>
        <v>18</v>
      </c>
    </row>
    <row r="549" spans="1:38" x14ac:dyDescent="0.2">
      <c r="A549" t="s">
        <v>822</v>
      </c>
      <c r="B549" t="s">
        <v>1749</v>
      </c>
      <c r="C549" t="s">
        <v>49</v>
      </c>
      <c r="D549" t="s">
        <v>1745</v>
      </c>
      <c r="E549" t="s">
        <v>588</v>
      </c>
      <c r="F549">
        <v>19</v>
      </c>
      <c r="G549">
        <v>50</v>
      </c>
      <c r="H549">
        <v>10.85</v>
      </c>
      <c r="I549">
        <v>542.63</v>
      </c>
      <c r="J549">
        <v>22</v>
      </c>
      <c r="K549">
        <v>31</v>
      </c>
      <c r="L549">
        <v>2.4325967970808837</v>
      </c>
      <c r="M549">
        <v>3.4277500322503363</v>
      </c>
      <c r="N549">
        <v>74</v>
      </c>
      <c r="O549">
        <v>8.1823710447266098</v>
      </c>
      <c r="P549">
        <v>9</v>
      </c>
      <c r="Q549">
        <v>9</v>
      </c>
      <c r="R549">
        <v>56</v>
      </c>
      <c r="S549">
        <v>12.162162162162163</v>
      </c>
      <c r="T549">
        <v>12.162162162162163</v>
      </c>
      <c r="U549">
        <v>75.675675675675677</v>
      </c>
      <c r="V549">
        <v>9</v>
      </c>
      <c r="W549">
        <v>0.99515323516945242</v>
      </c>
      <c r="X549">
        <v>4</v>
      </c>
      <c r="Y549">
        <v>0.44229032674197888</v>
      </c>
      <c r="Z549">
        <v>2</v>
      </c>
      <c r="AA549">
        <v>0</v>
      </c>
      <c r="AB549">
        <v>2</v>
      </c>
      <c r="AC549">
        <v>7.3741312411073814</v>
      </c>
      <c r="AD549">
        <v>0.8153767290169045</v>
      </c>
      <c r="AE549">
        <v>5.4054054054054053</v>
      </c>
      <c r="AF549">
        <v>9.9650422177126767</v>
      </c>
      <c r="AG549">
        <v>12.98</v>
      </c>
      <c r="AH549">
        <v>12.92</v>
      </c>
      <c r="AI549">
        <v>43.94</v>
      </c>
      <c r="AJ549">
        <v>50.42</v>
      </c>
      <c r="AK549" t="e">
        <f>VLOOKUP(A549,'NHL Affiliations (from scraper)'!B:C,2,FALSE)</f>
        <v>#N/A</v>
      </c>
      <c r="AL549">
        <f>IF(ISNUMBER(MATCH(A549,'Age Fix'!A:A,0))=FALSE,F549,VLOOKUP(A549,'Age Fix'!A:C,3,FALSE))</f>
        <v>19</v>
      </c>
    </row>
    <row r="550" spans="1:38" x14ac:dyDescent="0.2">
      <c r="A550" t="s">
        <v>1031</v>
      </c>
      <c r="B550" t="s">
        <v>1749</v>
      </c>
      <c r="C550" t="s">
        <v>46</v>
      </c>
      <c r="D550" t="s">
        <v>1745</v>
      </c>
      <c r="E550" t="s">
        <v>644</v>
      </c>
      <c r="F550">
        <v>19</v>
      </c>
      <c r="G550">
        <v>1</v>
      </c>
      <c r="H550">
        <v>0</v>
      </c>
      <c r="I550">
        <v>0</v>
      </c>
      <c r="J550">
        <v>0</v>
      </c>
      <c r="K550">
        <v>0</v>
      </c>
      <c r="L550" t="e">
        <v>#DIV/0!</v>
      </c>
      <c r="M550" t="e">
        <v>#DIV/0!</v>
      </c>
      <c r="N550">
        <v>0</v>
      </c>
      <c r="O550" t="e">
        <v>#DIV/0!</v>
      </c>
      <c r="P550">
        <v>0</v>
      </c>
      <c r="Q550">
        <v>0</v>
      </c>
      <c r="R550">
        <v>0</v>
      </c>
      <c r="S550" t="e">
        <v>#DIV/0!</v>
      </c>
      <c r="T550" t="e">
        <v>#DIV/0!</v>
      </c>
      <c r="U550" t="e">
        <v>#DIV/0!</v>
      </c>
      <c r="V550">
        <v>0</v>
      </c>
      <c r="W550" t="e">
        <v>#DIV/0!</v>
      </c>
      <c r="X550">
        <v>0</v>
      </c>
      <c r="Y550" t="e">
        <v>#DIV/0!</v>
      </c>
      <c r="Z550">
        <v>0</v>
      </c>
      <c r="AA550">
        <v>0</v>
      </c>
      <c r="AB550">
        <v>0</v>
      </c>
      <c r="AC550">
        <v>0</v>
      </c>
      <c r="AD550" t="e">
        <v>#DIV/0!</v>
      </c>
      <c r="AE550" t="e">
        <v>#DIV/0!</v>
      </c>
      <c r="AF550" t="e">
        <v>#DIV/0!</v>
      </c>
      <c r="AG550">
        <v>0</v>
      </c>
      <c r="AH550">
        <v>0</v>
      </c>
      <c r="AI550">
        <v>0</v>
      </c>
      <c r="AJ550">
        <v>0</v>
      </c>
      <c r="AK550" t="e">
        <f>VLOOKUP(A550,'NHL Affiliations (from scraper)'!B:C,2,FALSE)</f>
        <v>#N/A</v>
      </c>
      <c r="AL550">
        <f>IF(ISNUMBER(MATCH(A550,'Age Fix'!A:A,0))=FALSE,F550,VLOOKUP(A550,'Age Fix'!A:C,3,FALSE))</f>
        <v>19</v>
      </c>
    </row>
    <row r="551" spans="1:38" x14ac:dyDescent="0.2">
      <c r="A551" t="s">
        <v>597</v>
      </c>
      <c r="B551" t="s">
        <v>1749</v>
      </c>
      <c r="C551" t="s">
        <v>41</v>
      </c>
      <c r="D551" t="s">
        <v>1745</v>
      </c>
      <c r="E551" t="s">
        <v>593</v>
      </c>
      <c r="F551">
        <v>19</v>
      </c>
      <c r="G551">
        <v>66</v>
      </c>
      <c r="H551">
        <v>15.12</v>
      </c>
      <c r="I551">
        <v>997.77</v>
      </c>
      <c r="J551">
        <v>62</v>
      </c>
      <c r="K551">
        <v>44</v>
      </c>
      <c r="L551">
        <v>3.7283141405333895</v>
      </c>
      <c r="M551">
        <v>2.6459003577978892</v>
      </c>
      <c r="N551">
        <v>141</v>
      </c>
      <c r="O551">
        <v>8.4789079647614187</v>
      </c>
      <c r="P551">
        <v>23</v>
      </c>
      <c r="Q551">
        <v>27</v>
      </c>
      <c r="R551">
        <v>91</v>
      </c>
      <c r="S551">
        <v>16.312056737588655</v>
      </c>
      <c r="T551">
        <v>19.148936170212767</v>
      </c>
      <c r="U551">
        <v>64.539007092198588</v>
      </c>
      <c r="V551">
        <v>37</v>
      </c>
      <c r="W551">
        <v>2.2249616645118615</v>
      </c>
      <c r="X551">
        <v>16</v>
      </c>
      <c r="Y551">
        <v>0.96214558465377797</v>
      </c>
      <c r="Z551">
        <v>7</v>
      </c>
      <c r="AA551">
        <v>4</v>
      </c>
      <c r="AB551">
        <v>5</v>
      </c>
      <c r="AC551">
        <v>16.28563176009385</v>
      </c>
      <c r="AD551">
        <v>0.97932179320447699</v>
      </c>
      <c r="AE551">
        <v>11.347517730496454</v>
      </c>
      <c r="AF551">
        <v>11.550093446875071</v>
      </c>
      <c r="AG551">
        <v>13.97</v>
      </c>
      <c r="AH551">
        <v>13.28</v>
      </c>
      <c r="AI551">
        <v>60.88</v>
      </c>
      <c r="AJ551">
        <v>47.99</v>
      </c>
      <c r="AK551" t="str">
        <f>VLOOKUP(A551,'NHL Affiliations (from scraper)'!B:C,2,FALSE)</f>
        <v>Anaheim Ducks</v>
      </c>
      <c r="AL551">
        <f>IF(ISNUMBER(MATCH(A551,'Age Fix'!A:A,0))=FALSE,F551,VLOOKUP(A551,'Age Fix'!A:C,3,FALSE))</f>
        <v>19</v>
      </c>
    </row>
    <row r="552" spans="1:38" x14ac:dyDescent="0.2">
      <c r="A552" t="s">
        <v>594</v>
      </c>
      <c r="B552" t="s">
        <v>1749</v>
      </c>
      <c r="C552" t="s">
        <v>49</v>
      </c>
      <c r="D552" t="s">
        <v>1745</v>
      </c>
      <c r="E552" t="s">
        <v>575</v>
      </c>
      <c r="F552">
        <v>19</v>
      </c>
      <c r="G552">
        <v>67</v>
      </c>
      <c r="H552">
        <v>15.02</v>
      </c>
      <c r="I552">
        <v>1006.24</v>
      </c>
      <c r="J552">
        <v>60</v>
      </c>
      <c r="K552">
        <v>60</v>
      </c>
      <c r="L552">
        <v>3.5776753060899984</v>
      </c>
      <c r="M552">
        <v>3.5776753060899984</v>
      </c>
      <c r="N552">
        <v>119</v>
      </c>
      <c r="O552">
        <v>7.0957226904118302</v>
      </c>
      <c r="P552">
        <v>15</v>
      </c>
      <c r="Q552">
        <v>28</v>
      </c>
      <c r="R552">
        <v>76</v>
      </c>
      <c r="S552">
        <v>12.605042016806722</v>
      </c>
      <c r="T552">
        <v>23.52941176470588</v>
      </c>
      <c r="U552">
        <v>63.865546218487388</v>
      </c>
      <c r="V552">
        <v>33</v>
      </c>
      <c r="W552">
        <v>1.9677214183494993</v>
      </c>
      <c r="X552">
        <v>15</v>
      </c>
      <c r="Y552">
        <v>0.8944188265224996</v>
      </c>
      <c r="Z552">
        <v>5</v>
      </c>
      <c r="AA552">
        <v>3</v>
      </c>
      <c r="AB552">
        <v>7</v>
      </c>
      <c r="AC552">
        <v>13.524984034222102</v>
      </c>
      <c r="AD552">
        <v>0.8064666899082984</v>
      </c>
      <c r="AE552">
        <v>12.605042016806722</v>
      </c>
      <c r="AF552">
        <v>11.365532801867312</v>
      </c>
      <c r="AG552">
        <v>14</v>
      </c>
      <c r="AH552">
        <v>13.08</v>
      </c>
      <c r="AI552">
        <v>54.72</v>
      </c>
      <c r="AJ552">
        <v>50.3</v>
      </c>
      <c r="AK552" t="str">
        <f>VLOOKUP(A552,'NHL Affiliations (from scraper)'!B:C,2,FALSE)</f>
        <v>New York Islanders</v>
      </c>
      <c r="AL552">
        <f>IF(ISNUMBER(MATCH(A552,'Age Fix'!A:A,0))=FALSE,F552,VLOOKUP(A552,'Age Fix'!A:C,3,FALSE))</f>
        <v>19</v>
      </c>
    </row>
    <row r="553" spans="1:38" x14ac:dyDescent="0.2">
      <c r="A553" t="s">
        <v>126</v>
      </c>
      <c r="B553" t="s">
        <v>1749</v>
      </c>
      <c r="C553" t="s">
        <v>41</v>
      </c>
      <c r="D553" t="s">
        <v>1745</v>
      </c>
      <c r="E553" t="s">
        <v>107</v>
      </c>
      <c r="F553">
        <v>2017</v>
      </c>
      <c r="G553">
        <v>2</v>
      </c>
      <c r="H553">
        <v>25.12</v>
      </c>
      <c r="I553">
        <v>50.25</v>
      </c>
      <c r="J553">
        <v>3</v>
      </c>
      <c r="K553">
        <v>3</v>
      </c>
      <c r="L553">
        <v>3.5820895522388061</v>
      </c>
      <c r="M553">
        <v>3.5820895522388061</v>
      </c>
      <c r="N553">
        <v>10</v>
      </c>
      <c r="O553">
        <v>11.940298507462687</v>
      </c>
      <c r="P553">
        <v>4</v>
      </c>
      <c r="Q553">
        <v>0</v>
      </c>
      <c r="R553">
        <v>6</v>
      </c>
      <c r="S553">
        <v>40</v>
      </c>
      <c r="T553">
        <v>0</v>
      </c>
      <c r="U553">
        <v>60</v>
      </c>
      <c r="V553">
        <v>2</v>
      </c>
      <c r="W553">
        <v>2.3880597014925371</v>
      </c>
      <c r="X553">
        <v>1</v>
      </c>
      <c r="Y553">
        <v>1.1940298507462686</v>
      </c>
      <c r="Z553">
        <v>1</v>
      </c>
      <c r="AA553">
        <v>0</v>
      </c>
      <c r="AB553">
        <v>0</v>
      </c>
      <c r="AC553">
        <v>1.3754520434908124</v>
      </c>
      <c r="AD553">
        <v>1.6423307981979849</v>
      </c>
      <c r="AE553">
        <v>10</v>
      </c>
      <c r="AF553">
        <v>13.754520434908123</v>
      </c>
      <c r="AG553">
        <v>19.09</v>
      </c>
      <c r="AH553">
        <v>12.5</v>
      </c>
      <c r="AI553">
        <v>50.56</v>
      </c>
      <c r="AJ553">
        <v>54.82</v>
      </c>
      <c r="AK553" t="e">
        <f>VLOOKUP(A553,'NHL Affiliations (from scraper)'!B:C,2,FALSE)</f>
        <v>#N/A</v>
      </c>
      <c r="AL553">
        <f>IF(ISNUMBER(MATCH(A553,'Age Fix'!A:A,0))=FALSE,F553,VLOOKUP(A553,'Age Fix'!A:C,3,FALSE))</f>
        <v>18</v>
      </c>
    </row>
    <row r="554" spans="1:38" x14ac:dyDescent="0.2">
      <c r="A554" t="s">
        <v>871</v>
      </c>
      <c r="B554" t="s">
        <v>1749</v>
      </c>
      <c r="C554" t="s">
        <v>49</v>
      </c>
      <c r="D554" t="s">
        <v>1745</v>
      </c>
      <c r="E554" t="s">
        <v>599</v>
      </c>
      <c r="F554">
        <v>20</v>
      </c>
      <c r="G554">
        <v>18</v>
      </c>
      <c r="H554">
        <v>9.56</v>
      </c>
      <c r="I554">
        <v>172.1</v>
      </c>
      <c r="J554">
        <v>6</v>
      </c>
      <c r="K554">
        <v>6</v>
      </c>
      <c r="L554">
        <v>2.0918070889018012</v>
      </c>
      <c r="M554">
        <v>2.0918070889018012</v>
      </c>
      <c r="N554">
        <v>17</v>
      </c>
      <c r="O554">
        <v>5.9267867518884367</v>
      </c>
      <c r="P554">
        <v>2</v>
      </c>
      <c r="Q554">
        <v>2</v>
      </c>
      <c r="R554">
        <v>13</v>
      </c>
      <c r="S554">
        <v>11.76470588235294</v>
      </c>
      <c r="T554">
        <v>11.76470588235294</v>
      </c>
      <c r="U554">
        <v>76.470588235294116</v>
      </c>
      <c r="V554">
        <v>2</v>
      </c>
      <c r="W554">
        <v>0.69726902963393378</v>
      </c>
      <c r="X554">
        <v>1</v>
      </c>
      <c r="Y554">
        <v>0.34863451481696689</v>
      </c>
      <c r="Z554">
        <v>0</v>
      </c>
      <c r="AA554">
        <v>0</v>
      </c>
      <c r="AB554">
        <v>1</v>
      </c>
      <c r="AC554">
        <v>1.6736043596806505</v>
      </c>
      <c r="AD554">
        <v>0.58347624393282416</v>
      </c>
      <c r="AE554">
        <v>5.8823529411764701</v>
      </c>
      <c r="AF554">
        <v>9.8447315275332379</v>
      </c>
      <c r="AG554">
        <v>12.88</v>
      </c>
      <c r="AH554">
        <v>12.55</v>
      </c>
      <c r="AI554">
        <v>48.72</v>
      </c>
      <c r="AJ554">
        <v>52.24</v>
      </c>
      <c r="AK554" t="e">
        <f>VLOOKUP(A554,'NHL Affiliations (from scraper)'!B:C,2,FALSE)</f>
        <v>#N/A</v>
      </c>
      <c r="AL554">
        <f>IF(ISNUMBER(MATCH(A554,'Age Fix'!A:A,0))=FALSE,F554,VLOOKUP(A554,'Age Fix'!A:C,3,FALSE))</f>
        <v>20</v>
      </c>
    </row>
    <row r="555" spans="1:38" x14ac:dyDescent="0.2">
      <c r="A555" t="s">
        <v>918</v>
      </c>
      <c r="B555" t="s">
        <v>1749</v>
      </c>
      <c r="C555" t="s">
        <v>46</v>
      </c>
      <c r="D555" t="s">
        <v>1745</v>
      </c>
      <c r="E555" t="s">
        <v>601</v>
      </c>
      <c r="F555">
        <v>17</v>
      </c>
      <c r="G555">
        <v>49</v>
      </c>
      <c r="H555">
        <v>8.5500000000000007</v>
      </c>
      <c r="I555">
        <v>418.75</v>
      </c>
      <c r="J555">
        <v>10</v>
      </c>
      <c r="K555">
        <v>18</v>
      </c>
      <c r="L555">
        <v>1.4328358208955223</v>
      </c>
      <c r="M555">
        <v>2.5791044776119403</v>
      </c>
      <c r="N555">
        <v>43</v>
      </c>
      <c r="O555">
        <v>6.1611940298507468</v>
      </c>
      <c r="P555">
        <v>1</v>
      </c>
      <c r="Q555">
        <v>9</v>
      </c>
      <c r="R555">
        <v>33</v>
      </c>
      <c r="S555">
        <v>2.3255813953488373</v>
      </c>
      <c r="T555">
        <v>20.930232558139537</v>
      </c>
      <c r="U555">
        <v>76.744186046511629</v>
      </c>
      <c r="V555">
        <v>4</v>
      </c>
      <c r="W555">
        <v>0.57313432835820899</v>
      </c>
      <c r="X555">
        <v>3</v>
      </c>
      <c r="Y555">
        <v>0.42985074626865671</v>
      </c>
      <c r="Z555">
        <v>0</v>
      </c>
      <c r="AA555">
        <v>1</v>
      </c>
      <c r="AB555">
        <v>2</v>
      </c>
      <c r="AC555">
        <v>3.9320382933213578</v>
      </c>
      <c r="AD555">
        <v>0.56339653158037362</v>
      </c>
      <c r="AE555">
        <v>6.9767441860465116</v>
      </c>
      <c r="AF555">
        <v>9.1442751007473433</v>
      </c>
      <c r="AG555">
        <v>12.68</v>
      </c>
      <c r="AH555">
        <v>12.93</v>
      </c>
      <c r="AI555">
        <v>47.3</v>
      </c>
      <c r="AJ555">
        <v>49.61</v>
      </c>
      <c r="AK555">
        <f>VLOOKUP(A555,'NHL Affiliations (from scraper)'!B:C,2,FALSE)</f>
        <v>2019</v>
      </c>
      <c r="AL555">
        <f>IF(ISNUMBER(MATCH(A555,'Age Fix'!A:A,0))=FALSE,F555,VLOOKUP(A555,'Age Fix'!A:C,3,FALSE))</f>
        <v>17</v>
      </c>
    </row>
    <row r="556" spans="1:38" x14ac:dyDescent="0.2">
      <c r="A556" t="s">
        <v>819</v>
      </c>
      <c r="B556" t="s">
        <v>1749</v>
      </c>
      <c r="C556" t="s">
        <v>102</v>
      </c>
      <c r="D556" t="s">
        <v>102</v>
      </c>
      <c r="E556" t="s">
        <v>630</v>
      </c>
      <c r="F556">
        <v>20</v>
      </c>
      <c r="G556">
        <v>67</v>
      </c>
      <c r="H556">
        <v>14.47</v>
      </c>
      <c r="I556">
        <v>969.63</v>
      </c>
      <c r="J556">
        <v>44</v>
      </c>
      <c r="K556">
        <v>66</v>
      </c>
      <c r="L556">
        <v>2.7226880356424616</v>
      </c>
      <c r="M556">
        <v>4.0840320534636927</v>
      </c>
      <c r="N556">
        <v>54</v>
      </c>
      <c r="O556">
        <v>3.3414807710157484</v>
      </c>
      <c r="P556">
        <v>0</v>
      </c>
      <c r="Q556">
        <v>0</v>
      </c>
      <c r="R556">
        <v>54</v>
      </c>
      <c r="S556">
        <v>0</v>
      </c>
      <c r="T556">
        <v>0</v>
      </c>
      <c r="U556">
        <v>100</v>
      </c>
      <c r="V556">
        <v>5</v>
      </c>
      <c r="W556">
        <v>0.30939636768664336</v>
      </c>
      <c r="X556">
        <v>1</v>
      </c>
      <c r="Y556">
        <v>6.187927353732868E-2</v>
      </c>
      <c r="Z556">
        <v>0</v>
      </c>
      <c r="AA556">
        <v>0</v>
      </c>
      <c r="AB556">
        <v>1</v>
      </c>
      <c r="AC556">
        <v>3.3931089530397767</v>
      </c>
      <c r="AD556">
        <v>0.20996311704710727</v>
      </c>
      <c r="AE556">
        <v>1.8518518518518516</v>
      </c>
      <c r="AF556">
        <v>6.2835350982218081</v>
      </c>
      <c r="AG556">
        <v>13.1</v>
      </c>
      <c r="AH556">
        <v>13.07</v>
      </c>
      <c r="AI556">
        <v>39.340000000000003</v>
      </c>
      <c r="AJ556">
        <v>52.2</v>
      </c>
      <c r="AK556" t="e">
        <f>VLOOKUP(A556,'NHL Affiliations (from scraper)'!B:C,2,FALSE)</f>
        <v>#N/A</v>
      </c>
      <c r="AL556">
        <f>IF(ISNUMBER(MATCH(A556,'Age Fix'!A:A,0))=FALSE,F556,VLOOKUP(A556,'Age Fix'!A:C,3,FALSE))</f>
        <v>20</v>
      </c>
    </row>
    <row r="557" spans="1:38" x14ac:dyDescent="0.2">
      <c r="A557" t="s">
        <v>999</v>
      </c>
      <c r="B557" t="s">
        <v>1749</v>
      </c>
      <c r="C557" t="s">
        <v>46</v>
      </c>
      <c r="D557" t="s">
        <v>1745</v>
      </c>
      <c r="E557" t="s">
        <v>575</v>
      </c>
      <c r="F557">
        <v>19</v>
      </c>
      <c r="G557">
        <v>52</v>
      </c>
      <c r="H557">
        <v>7.26</v>
      </c>
      <c r="I557">
        <v>377.42</v>
      </c>
      <c r="J557">
        <v>8</v>
      </c>
      <c r="K557">
        <v>15</v>
      </c>
      <c r="L557">
        <v>1.2717926977902601</v>
      </c>
      <c r="M557">
        <v>2.3846113083567375</v>
      </c>
      <c r="N557">
        <v>41</v>
      </c>
      <c r="O557">
        <v>6.5179375761750835</v>
      </c>
      <c r="P557">
        <v>2</v>
      </c>
      <c r="Q557">
        <v>6</v>
      </c>
      <c r="R557">
        <v>33</v>
      </c>
      <c r="S557">
        <v>4.8780487804878048</v>
      </c>
      <c r="T557">
        <v>14.634146341463413</v>
      </c>
      <c r="U557">
        <v>80.487804878048792</v>
      </c>
      <c r="V557">
        <v>3</v>
      </c>
      <c r="W557">
        <v>0.4769222616713476</v>
      </c>
      <c r="X557">
        <v>1</v>
      </c>
      <c r="Y557">
        <v>0.15897408722378251</v>
      </c>
      <c r="Z557">
        <v>0</v>
      </c>
      <c r="AA557">
        <v>0</v>
      </c>
      <c r="AB557">
        <v>1</v>
      </c>
      <c r="AC557">
        <v>3.6453610355511392</v>
      </c>
      <c r="AD557">
        <v>0.57951794322788497</v>
      </c>
      <c r="AE557">
        <v>2.4390243902439024</v>
      </c>
      <c r="AF557">
        <v>8.8911244769539977</v>
      </c>
      <c r="AG557">
        <v>11.71</v>
      </c>
      <c r="AH557">
        <v>12.82</v>
      </c>
      <c r="AI557">
        <v>53.41</v>
      </c>
      <c r="AJ557">
        <v>49.39</v>
      </c>
      <c r="AK557" t="e">
        <f>VLOOKUP(A557,'NHL Affiliations (from scraper)'!B:C,2,FALSE)</f>
        <v>#N/A</v>
      </c>
      <c r="AL557">
        <f>IF(ISNUMBER(MATCH(A557,'Age Fix'!A:A,0))=FALSE,F557,VLOOKUP(A557,'Age Fix'!A:C,3,FALSE))</f>
        <v>19</v>
      </c>
    </row>
    <row r="558" spans="1:38" x14ac:dyDescent="0.2">
      <c r="A558" t="s">
        <v>750</v>
      </c>
      <c r="B558" t="s">
        <v>1749</v>
      </c>
      <c r="C558" t="s">
        <v>46</v>
      </c>
      <c r="D558" t="s">
        <v>1745</v>
      </c>
      <c r="E558" t="s">
        <v>581</v>
      </c>
      <c r="F558">
        <v>17</v>
      </c>
      <c r="G558">
        <v>46</v>
      </c>
      <c r="H558">
        <v>9.01</v>
      </c>
      <c r="I558">
        <v>414.25</v>
      </c>
      <c r="J558">
        <v>21</v>
      </c>
      <c r="K558">
        <v>12</v>
      </c>
      <c r="L558">
        <v>3.0416415208207601</v>
      </c>
      <c r="M558">
        <v>1.7380808690404344</v>
      </c>
      <c r="N558">
        <v>52</v>
      </c>
      <c r="O558">
        <v>7.5316837658418834</v>
      </c>
      <c r="P558">
        <v>4</v>
      </c>
      <c r="Q558">
        <v>11</v>
      </c>
      <c r="R558">
        <v>37</v>
      </c>
      <c r="S558">
        <v>7.6923076923076925</v>
      </c>
      <c r="T558">
        <v>21.153846153846153</v>
      </c>
      <c r="U558">
        <v>71.15384615384616</v>
      </c>
      <c r="V558">
        <v>9</v>
      </c>
      <c r="W558">
        <v>1.303560651780326</v>
      </c>
      <c r="X558">
        <v>2</v>
      </c>
      <c r="Y558">
        <v>0.28968014484007243</v>
      </c>
      <c r="Z558">
        <v>2</v>
      </c>
      <c r="AA558">
        <v>0</v>
      </c>
      <c r="AB558">
        <v>0</v>
      </c>
      <c r="AC558">
        <v>5.2897344785614218</v>
      </c>
      <c r="AD558">
        <v>0.76616552495759882</v>
      </c>
      <c r="AE558">
        <v>3.8461538461538463</v>
      </c>
      <c r="AF558">
        <v>10.172566304925812</v>
      </c>
      <c r="AG558">
        <v>13.12</v>
      </c>
      <c r="AH558">
        <v>12.68</v>
      </c>
      <c r="AI558">
        <v>59.53</v>
      </c>
      <c r="AJ558">
        <v>48.69</v>
      </c>
      <c r="AK558">
        <f>VLOOKUP(A558,'NHL Affiliations (from scraper)'!B:C,2,FALSE)</f>
        <v>2018</v>
      </c>
      <c r="AL558">
        <f>IF(ISNUMBER(MATCH(A558,'Age Fix'!A:A,0))=FALSE,F558,VLOOKUP(A558,'Age Fix'!A:C,3,FALSE))</f>
        <v>17</v>
      </c>
    </row>
    <row r="559" spans="1:38" x14ac:dyDescent="0.2">
      <c r="A559" t="s">
        <v>886</v>
      </c>
      <c r="B559" t="s">
        <v>1749</v>
      </c>
      <c r="C559" t="s">
        <v>41</v>
      </c>
      <c r="D559" t="s">
        <v>1745</v>
      </c>
      <c r="E559" t="s">
        <v>575</v>
      </c>
      <c r="F559">
        <v>19</v>
      </c>
      <c r="G559">
        <v>65</v>
      </c>
      <c r="H559">
        <v>7.98</v>
      </c>
      <c r="I559">
        <v>519.01</v>
      </c>
      <c r="J559">
        <v>20</v>
      </c>
      <c r="K559">
        <v>16</v>
      </c>
      <c r="L559">
        <v>2.3120941793029037</v>
      </c>
      <c r="M559">
        <v>1.849675343442323</v>
      </c>
      <c r="N559">
        <v>47</v>
      </c>
      <c r="O559">
        <v>5.4334213213618234</v>
      </c>
      <c r="P559">
        <v>3</v>
      </c>
      <c r="Q559">
        <v>16</v>
      </c>
      <c r="R559">
        <v>28</v>
      </c>
      <c r="S559">
        <v>6.3829787234042552</v>
      </c>
      <c r="T559">
        <v>34.042553191489361</v>
      </c>
      <c r="U559">
        <v>59.574468085106382</v>
      </c>
      <c r="V559">
        <v>9</v>
      </c>
      <c r="W559">
        <v>1.0404423806863066</v>
      </c>
      <c r="X559">
        <v>4</v>
      </c>
      <c r="Y559">
        <v>0.46241883586058075</v>
      </c>
      <c r="Z559">
        <v>1</v>
      </c>
      <c r="AA559">
        <v>3</v>
      </c>
      <c r="AB559">
        <v>0</v>
      </c>
      <c r="AC559">
        <v>5.3684184056047419</v>
      </c>
      <c r="AD559">
        <v>0.62061444738306493</v>
      </c>
      <c r="AE559">
        <v>8.5106382978723403</v>
      </c>
      <c r="AF559">
        <v>11.422166820435621</v>
      </c>
      <c r="AG559">
        <v>12.3</v>
      </c>
      <c r="AH559">
        <v>12.73</v>
      </c>
      <c r="AI559">
        <v>52.05</v>
      </c>
      <c r="AJ559">
        <v>48.45</v>
      </c>
      <c r="AK559" t="e">
        <f>VLOOKUP(A559,'NHL Affiliations (from scraper)'!B:C,2,FALSE)</f>
        <v>#N/A</v>
      </c>
      <c r="AL559">
        <f>IF(ISNUMBER(MATCH(A559,'Age Fix'!A:A,0))=FALSE,F559,VLOOKUP(A559,'Age Fix'!A:C,3,FALSE))</f>
        <v>19</v>
      </c>
    </row>
    <row r="560" spans="1:38" x14ac:dyDescent="0.2">
      <c r="A560" t="s">
        <v>978</v>
      </c>
      <c r="B560" t="s">
        <v>1749</v>
      </c>
      <c r="C560" t="s">
        <v>46</v>
      </c>
      <c r="D560" t="s">
        <v>1745</v>
      </c>
      <c r="E560" t="s">
        <v>630</v>
      </c>
      <c r="F560">
        <v>18</v>
      </c>
      <c r="G560">
        <v>35</v>
      </c>
      <c r="H560">
        <v>10.77</v>
      </c>
      <c r="I560">
        <v>377.07</v>
      </c>
      <c r="J560">
        <v>15</v>
      </c>
      <c r="K560">
        <v>24</v>
      </c>
      <c r="L560">
        <v>2.3868247275041767</v>
      </c>
      <c r="M560">
        <v>3.8189195640066833</v>
      </c>
      <c r="N560">
        <v>38</v>
      </c>
      <c r="O560">
        <v>6.0466226430105818</v>
      </c>
      <c r="P560">
        <v>1</v>
      </c>
      <c r="Q560">
        <v>9</v>
      </c>
      <c r="R560">
        <v>28</v>
      </c>
      <c r="S560">
        <v>2.6315789473684208</v>
      </c>
      <c r="T560">
        <v>23.684210526315788</v>
      </c>
      <c r="U560">
        <v>73.68421052631578</v>
      </c>
      <c r="V560">
        <v>9</v>
      </c>
      <c r="W560">
        <v>1.4320948365025061</v>
      </c>
      <c r="X560">
        <v>5</v>
      </c>
      <c r="Y560">
        <v>0.79560824250139228</v>
      </c>
      <c r="Z560">
        <v>0</v>
      </c>
      <c r="AA560">
        <v>3</v>
      </c>
      <c r="AB560">
        <v>2</v>
      </c>
      <c r="AC560">
        <v>3.6178615384102675</v>
      </c>
      <c r="AD560">
        <v>0.57568009203759518</v>
      </c>
      <c r="AE560">
        <v>13.157894736842104</v>
      </c>
      <c r="AF560">
        <v>9.5206882589743884</v>
      </c>
      <c r="AG560">
        <v>12.75</v>
      </c>
      <c r="AH560">
        <v>12.96</v>
      </c>
      <c r="AI560">
        <v>40.5</v>
      </c>
      <c r="AJ560">
        <v>54.2</v>
      </c>
      <c r="AK560" t="e">
        <f>VLOOKUP(A560,'NHL Affiliations (from scraper)'!B:C,2,FALSE)</f>
        <v>#N/A</v>
      </c>
      <c r="AL560">
        <f>IF(ISNUMBER(MATCH(A560,'Age Fix'!A:A,0))=FALSE,F560,VLOOKUP(A560,'Age Fix'!A:C,3,FALSE))</f>
        <v>18</v>
      </c>
    </row>
    <row r="561" spans="1:38" x14ac:dyDescent="0.2">
      <c r="A561" t="s">
        <v>860</v>
      </c>
      <c r="B561" t="s">
        <v>1749</v>
      </c>
      <c r="C561" t="s">
        <v>49</v>
      </c>
      <c r="D561" t="s">
        <v>1745</v>
      </c>
      <c r="E561" t="s">
        <v>616</v>
      </c>
      <c r="F561">
        <v>16</v>
      </c>
      <c r="G561">
        <v>59</v>
      </c>
      <c r="H561">
        <v>8.8800000000000008</v>
      </c>
      <c r="I561">
        <v>523.69000000000005</v>
      </c>
      <c r="J561">
        <v>10</v>
      </c>
      <c r="K561">
        <v>31</v>
      </c>
      <c r="L561">
        <v>1.1457159770092993</v>
      </c>
      <c r="M561">
        <v>3.5517195287288277</v>
      </c>
      <c r="N561">
        <v>33</v>
      </c>
      <c r="O561">
        <v>3.7808627241306878</v>
      </c>
      <c r="P561">
        <v>1</v>
      </c>
      <c r="Q561">
        <v>3</v>
      </c>
      <c r="R561">
        <v>29</v>
      </c>
      <c r="S561">
        <v>3.0303030303030303</v>
      </c>
      <c r="T561">
        <v>9.0909090909090917</v>
      </c>
      <c r="U561">
        <v>87.878787878787875</v>
      </c>
      <c r="V561">
        <v>3</v>
      </c>
      <c r="W561">
        <v>0.3437147931027898</v>
      </c>
      <c r="X561">
        <v>2</v>
      </c>
      <c r="Y561">
        <v>0.22914319540185984</v>
      </c>
      <c r="Z561">
        <v>0</v>
      </c>
      <c r="AA561">
        <v>1</v>
      </c>
      <c r="AB561">
        <v>1</v>
      </c>
      <c r="AC561">
        <v>2.6081224050532956</v>
      </c>
      <c r="AD561">
        <v>0.29881675094654797</v>
      </c>
      <c r="AE561">
        <v>6.0606060606060606</v>
      </c>
      <c r="AF561">
        <v>7.9034012274342285</v>
      </c>
      <c r="AG561">
        <v>12.03</v>
      </c>
      <c r="AH561">
        <v>12.42</v>
      </c>
      <c r="AI561">
        <v>32.090000000000003</v>
      </c>
      <c r="AJ561">
        <v>51.17</v>
      </c>
      <c r="AK561" t="e">
        <f>VLOOKUP(A561,'NHL Affiliations (from scraper)'!B:C,2,FALSE)</f>
        <v>#N/A</v>
      </c>
      <c r="AL561">
        <f>IF(ISNUMBER(MATCH(A561,'Age Fix'!A:A,0))=FALSE,F561,VLOOKUP(A561,'Age Fix'!A:C,3,FALSE))</f>
        <v>16</v>
      </c>
    </row>
    <row r="562" spans="1:38" x14ac:dyDescent="0.2">
      <c r="A562" t="s">
        <v>791</v>
      </c>
      <c r="B562" t="s">
        <v>1749</v>
      </c>
      <c r="C562" t="s">
        <v>102</v>
      </c>
      <c r="D562" t="s">
        <v>102</v>
      </c>
      <c r="E562" t="s">
        <v>599</v>
      </c>
      <c r="F562">
        <v>19</v>
      </c>
      <c r="G562">
        <v>66</v>
      </c>
      <c r="H562">
        <v>16.54</v>
      </c>
      <c r="I562">
        <v>1091.5</v>
      </c>
      <c r="J562">
        <v>55</v>
      </c>
      <c r="K562">
        <v>55</v>
      </c>
      <c r="L562">
        <v>3.0233623453962437</v>
      </c>
      <c r="M562">
        <v>3.0233623453962437</v>
      </c>
      <c r="N562">
        <v>110</v>
      </c>
      <c r="O562">
        <v>6.0467246907924874</v>
      </c>
      <c r="P562">
        <v>4</v>
      </c>
      <c r="Q562">
        <v>5</v>
      </c>
      <c r="R562">
        <v>101</v>
      </c>
      <c r="S562">
        <v>3.6363636363636362</v>
      </c>
      <c r="T562">
        <v>4.5454545454545459</v>
      </c>
      <c r="U562">
        <v>91.818181818181827</v>
      </c>
      <c r="V562">
        <v>11</v>
      </c>
      <c r="W562">
        <v>0.60467246907924876</v>
      </c>
      <c r="X562">
        <v>4</v>
      </c>
      <c r="Y562">
        <v>0.21988089784699955</v>
      </c>
      <c r="Z562">
        <v>1</v>
      </c>
      <c r="AA562">
        <v>2</v>
      </c>
      <c r="AB562">
        <v>1</v>
      </c>
      <c r="AC562">
        <v>8.2386224570841886</v>
      </c>
      <c r="AD562">
        <v>0.45287892572153121</v>
      </c>
      <c r="AE562">
        <v>3.6363636363636362</v>
      </c>
      <c r="AF562">
        <v>7.4896567791674444</v>
      </c>
      <c r="AG562">
        <v>12.99</v>
      </c>
      <c r="AH562">
        <v>13.4</v>
      </c>
      <c r="AI562">
        <v>51.5</v>
      </c>
      <c r="AJ562">
        <v>50.57</v>
      </c>
      <c r="AK562" t="e">
        <f>VLOOKUP(A562,'NHL Affiliations (from scraper)'!B:C,2,FALSE)</f>
        <v>#N/A</v>
      </c>
      <c r="AL562">
        <f>IF(ISNUMBER(MATCH(A562,'Age Fix'!A:A,0))=FALSE,F562,VLOOKUP(A562,'Age Fix'!A:C,3,FALSE))</f>
        <v>19</v>
      </c>
    </row>
    <row r="563" spans="1:38" x14ac:dyDescent="0.2">
      <c r="A563" t="s">
        <v>684</v>
      </c>
      <c r="B563" t="s">
        <v>1749</v>
      </c>
      <c r="C563" t="s">
        <v>49</v>
      </c>
      <c r="D563" t="s">
        <v>1745</v>
      </c>
      <c r="E563" t="s">
        <v>601</v>
      </c>
      <c r="F563">
        <v>18</v>
      </c>
      <c r="G563">
        <v>68</v>
      </c>
      <c r="H563">
        <v>12.44</v>
      </c>
      <c r="I563">
        <v>846.16</v>
      </c>
      <c r="J563">
        <v>39</v>
      </c>
      <c r="K563">
        <v>39</v>
      </c>
      <c r="L563">
        <v>2.7654344332041223</v>
      </c>
      <c r="M563">
        <v>2.7654344332041223</v>
      </c>
      <c r="N563">
        <v>92</v>
      </c>
      <c r="O563">
        <v>6.5235889193533136</v>
      </c>
      <c r="P563">
        <v>10</v>
      </c>
      <c r="Q563">
        <v>15</v>
      </c>
      <c r="R563">
        <v>67</v>
      </c>
      <c r="S563">
        <v>10.869565217391305</v>
      </c>
      <c r="T563">
        <v>16.304347826086957</v>
      </c>
      <c r="U563">
        <v>72.826086956521735</v>
      </c>
      <c r="V563">
        <v>22</v>
      </c>
      <c r="W563">
        <v>1.5599886546279664</v>
      </c>
      <c r="X563">
        <v>14</v>
      </c>
      <c r="Y563">
        <v>0.99272005294506949</v>
      </c>
      <c r="Z563">
        <v>4</v>
      </c>
      <c r="AA563">
        <v>4</v>
      </c>
      <c r="AB563">
        <v>6</v>
      </c>
      <c r="AC563">
        <v>9.3875045706503464</v>
      </c>
      <c r="AD563">
        <v>0.66565457388557814</v>
      </c>
      <c r="AE563">
        <v>15.217391304347828</v>
      </c>
      <c r="AF563">
        <v>10.203809315924289</v>
      </c>
      <c r="AG563">
        <v>13.07</v>
      </c>
      <c r="AH563">
        <v>12.86</v>
      </c>
      <c r="AI563">
        <v>50.13</v>
      </c>
      <c r="AJ563">
        <v>50.76</v>
      </c>
      <c r="AK563" t="e">
        <f>VLOOKUP(A563,'NHL Affiliations (from scraper)'!B:C,2,FALSE)</f>
        <v>#N/A</v>
      </c>
      <c r="AL563">
        <f>IF(ISNUMBER(MATCH(A563,'Age Fix'!A:A,0))=FALSE,F563,VLOOKUP(A563,'Age Fix'!A:C,3,FALSE))</f>
        <v>18</v>
      </c>
    </row>
    <row r="564" spans="1:38" x14ac:dyDescent="0.2">
      <c r="A564" t="s">
        <v>948</v>
      </c>
      <c r="B564" t="s">
        <v>1749</v>
      </c>
      <c r="C564" t="s">
        <v>102</v>
      </c>
      <c r="D564" t="s">
        <v>102</v>
      </c>
      <c r="E564" t="s">
        <v>644</v>
      </c>
      <c r="F564">
        <v>18</v>
      </c>
      <c r="G564">
        <v>25</v>
      </c>
      <c r="H564">
        <v>9.89</v>
      </c>
      <c r="I564">
        <v>247.31</v>
      </c>
      <c r="J564">
        <v>9</v>
      </c>
      <c r="K564">
        <v>10</v>
      </c>
      <c r="L564">
        <v>2.1834943997412157</v>
      </c>
      <c r="M564">
        <v>2.4261048886013503</v>
      </c>
      <c r="N564">
        <v>16</v>
      </c>
      <c r="O564">
        <v>3.8817678217621605</v>
      </c>
      <c r="P564">
        <v>0</v>
      </c>
      <c r="Q564">
        <v>0</v>
      </c>
      <c r="R564">
        <v>16</v>
      </c>
      <c r="S564">
        <v>0</v>
      </c>
      <c r="T564">
        <v>0</v>
      </c>
      <c r="U564">
        <v>100</v>
      </c>
      <c r="V564">
        <v>1</v>
      </c>
      <c r="W564">
        <v>0.24261048886013503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1.0053656157154893</v>
      </c>
      <c r="AD564">
        <v>0.24391224351190552</v>
      </c>
      <c r="AE564">
        <v>0</v>
      </c>
      <c r="AF564">
        <v>6.2835350982218081</v>
      </c>
      <c r="AG564">
        <v>12.06</v>
      </c>
      <c r="AH564">
        <v>13</v>
      </c>
      <c r="AI564">
        <v>44.22</v>
      </c>
      <c r="AJ564">
        <v>49.35</v>
      </c>
      <c r="AK564" t="e">
        <f>VLOOKUP(A564,'NHL Affiliations (from scraper)'!B:C,2,FALSE)</f>
        <v>#N/A</v>
      </c>
      <c r="AL564">
        <f>IF(ISNUMBER(MATCH(A564,'Age Fix'!A:A,0))=FALSE,F564,VLOOKUP(A564,'Age Fix'!A:C,3,FALSE))</f>
        <v>18</v>
      </c>
    </row>
    <row r="565" spans="1:38" x14ac:dyDescent="0.2">
      <c r="A565" t="s">
        <v>603</v>
      </c>
      <c r="B565" t="s">
        <v>1749</v>
      </c>
      <c r="C565" t="s">
        <v>49</v>
      </c>
      <c r="D565" t="s">
        <v>1745</v>
      </c>
      <c r="E565" t="s">
        <v>575</v>
      </c>
      <c r="F565">
        <v>18</v>
      </c>
      <c r="G565">
        <v>68</v>
      </c>
      <c r="H565">
        <v>13.52</v>
      </c>
      <c r="I565">
        <v>919.38</v>
      </c>
      <c r="J565">
        <v>55</v>
      </c>
      <c r="K565">
        <v>48</v>
      </c>
      <c r="L565">
        <v>3.5893754486719311</v>
      </c>
      <c r="M565">
        <v>3.1325458461136853</v>
      </c>
      <c r="N565">
        <v>119</v>
      </c>
      <c r="O565">
        <v>7.7661032434901776</v>
      </c>
      <c r="P565">
        <v>18</v>
      </c>
      <c r="Q565">
        <v>17</v>
      </c>
      <c r="R565">
        <v>84</v>
      </c>
      <c r="S565">
        <v>15.126050420168067</v>
      </c>
      <c r="T565">
        <v>14.285714285714285</v>
      </c>
      <c r="U565">
        <v>70.588235294117652</v>
      </c>
      <c r="V565">
        <v>29</v>
      </c>
      <c r="W565">
        <v>1.8925797820270183</v>
      </c>
      <c r="X565">
        <v>18</v>
      </c>
      <c r="Y565">
        <v>1.1747046922926319</v>
      </c>
      <c r="Z565">
        <v>5</v>
      </c>
      <c r="AA565">
        <v>5</v>
      </c>
      <c r="AB565">
        <v>8</v>
      </c>
      <c r="AC565">
        <v>12.810110240656126</v>
      </c>
      <c r="AD565">
        <v>0.83600536713803608</v>
      </c>
      <c r="AE565">
        <v>15.126050420168067</v>
      </c>
      <c r="AF565">
        <v>10.764798521559769</v>
      </c>
      <c r="AG565">
        <v>14.04</v>
      </c>
      <c r="AH565">
        <v>13.14</v>
      </c>
      <c r="AI565">
        <v>55.37</v>
      </c>
      <c r="AJ565">
        <v>49.54</v>
      </c>
      <c r="AK565">
        <f>VLOOKUP(A565,'NHL Affiliations (from scraper)'!B:C,2,FALSE)</f>
        <v>2018</v>
      </c>
      <c r="AL565">
        <f>IF(ISNUMBER(MATCH(A565,'Age Fix'!A:A,0))=FALSE,F565,VLOOKUP(A565,'Age Fix'!A:C,3,FALSE))</f>
        <v>18</v>
      </c>
    </row>
    <row r="566" spans="1:38" x14ac:dyDescent="0.2">
      <c r="A566" t="s">
        <v>752</v>
      </c>
      <c r="B566" t="s">
        <v>1749</v>
      </c>
      <c r="C566" t="s">
        <v>102</v>
      </c>
      <c r="D566" t="s">
        <v>102</v>
      </c>
      <c r="E566" t="s">
        <v>588</v>
      </c>
      <c r="F566">
        <v>20</v>
      </c>
      <c r="G566">
        <v>60</v>
      </c>
      <c r="H566">
        <v>16.73</v>
      </c>
      <c r="I566">
        <v>1003.86</v>
      </c>
      <c r="J566">
        <v>61</v>
      </c>
      <c r="K566">
        <v>60</v>
      </c>
      <c r="L566">
        <v>3.6459267228497998</v>
      </c>
      <c r="M566">
        <v>3.5861574323112784</v>
      </c>
      <c r="N566">
        <v>131</v>
      </c>
      <c r="O566">
        <v>7.8297770605462906</v>
      </c>
      <c r="P566">
        <v>0</v>
      </c>
      <c r="Q566">
        <v>8</v>
      </c>
      <c r="R566">
        <v>123</v>
      </c>
      <c r="S566">
        <v>0</v>
      </c>
      <c r="T566">
        <v>6.1068702290076331</v>
      </c>
      <c r="U566">
        <v>93.893129770992374</v>
      </c>
      <c r="V566">
        <v>16</v>
      </c>
      <c r="W566">
        <v>0.95630864861634091</v>
      </c>
      <c r="X566">
        <v>8</v>
      </c>
      <c r="Y566">
        <v>0.47815432430817045</v>
      </c>
      <c r="Z566">
        <v>0</v>
      </c>
      <c r="AA566">
        <v>1</v>
      </c>
      <c r="AB566">
        <v>7</v>
      </c>
      <c r="AC566">
        <v>9.1588474832650775</v>
      </c>
      <c r="AD566">
        <v>0.54741781622527508</v>
      </c>
      <c r="AE566">
        <v>6.1068702290076331</v>
      </c>
      <c r="AF566">
        <v>6.9914866284466246</v>
      </c>
      <c r="AG566">
        <v>13</v>
      </c>
      <c r="AH566">
        <v>13.16</v>
      </c>
      <c r="AI566">
        <v>48.39</v>
      </c>
      <c r="AJ566">
        <v>50.2</v>
      </c>
      <c r="AK566" t="e">
        <f>VLOOKUP(A566,'NHL Affiliations (from scraper)'!B:C,2,FALSE)</f>
        <v>#N/A</v>
      </c>
      <c r="AL566">
        <f>IF(ISNUMBER(MATCH(A566,'Age Fix'!A:A,0))=FALSE,F566,VLOOKUP(A566,'Age Fix'!A:C,3,FALSE))</f>
        <v>20</v>
      </c>
    </row>
    <row r="567" spans="1:38" x14ac:dyDescent="0.2">
      <c r="A567" t="s">
        <v>717</v>
      </c>
      <c r="B567" t="s">
        <v>1749</v>
      </c>
      <c r="C567" t="s">
        <v>46</v>
      </c>
      <c r="D567" t="s">
        <v>1745</v>
      </c>
      <c r="E567" t="s">
        <v>608</v>
      </c>
      <c r="F567">
        <v>19</v>
      </c>
      <c r="G567">
        <v>47</v>
      </c>
      <c r="H567">
        <v>10.7</v>
      </c>
      <c r="I567">
        <v>502.98</v>
      </c>
      <c r="J567">
        <v>15</v>
      </c>
      <c r="K567">
        <v>33</v>
      </c>
      <c r="L567">
        <v>1.7893355600620302</v>
      </c>
      <c r="M567">
        <v>3.9365382321364661</v>
      </c>
      <c r="N567">
        <v>74</v>
      </c>
      <c r="O567">
        <v>8.8273887629726833</v>
      </c>
      <c r="P567">
        <v>7</v>
      </c>
      <c r="Q567">
        <v>13</v>
      </c>
      <c r="R567">
        <v>54</v>
      </c>
      <c r="S567">
        <v>9.4594594594594597</v>
      </c>
      <c r="T567">
        <v>17.567567567567568</v>
      </c>
      <c r="U567">
        <v>72.972972972972968</v>
      </c>
      <c r="V567">
        <v>10</v>
      </c>
      <c r="W567">
        <v>1.1928903733746867</v>
      </c>
      <c r="X567">
        <v>7</v>
      </c>
      <c r="Y567">
        <v>0.83502326136228078</v>
      </c>
      <c r="Z567">
        <v>0</v>
      </c>
      <c r="AA567">
        <v>5</v>
      </c>
      <c r="AB567">
        <v>2</v>
      </c>
      <c r="AC567">
        <v>7.4642902265703208</v>
      </c>
      <c r="AD567">
        <v>0.89040799553504957</v>
      </c>
      <c r="AE567">
        <v>9.4594594594594597</v>
      </c>
      <c r="AF567">
        <v>10.086878684554486</v>
      </c>
      <c r="AG567">
        <v>12.36</v>
      </c>
      <c r="AH567">
        <v>12.88</v>
      </c>
      <c r="AI567">
        <v>41.1</v>
      </c>
      <c r="AJ567">
        <v>50.52</v>
      </c>
      <c r="AK567" t="e">
        <f>VLOOKUP(A567,'NHL Affiliations (from scraper)'!B:C,2,FALSE)</f>
        <v>#N/A</v>
      </c>
      <c r="AL567">
        <f>IF(ISNUMBER(MATCH(A567,'Age Fix'!A:A,0))=FALSE,F567,VLOOKUP(A567,'Age Fix'!A:C,3,FALSE))</f>
        <v>19</v>
      </c>
    </row>
    <row r="568" spans="1:38" x14ac:dyDescent="0.2">
      <c r="A568" t="s">
        <v>957</v>
      </c>
      <c r="B568" t="s">
        <v>1749</v>
      </c>
      <c r="C568" t="s">
        <v>102</v>
      </c>
      <c r="D568" t="s">
        <v>102</v>
      </c>
      <c r="E568" t="s">
        <v>599</v>
      </c>
      <c r="F568">
        <v>17</v>
      </c>
      <c r="G568">
        <v>27</v>
      </c>
      <c r="H568">
        <v>10.78</v>
      </c>
      <c r="I568">
        <v>291.12</v>
      </c>
      <c r="J568">
        <v>10</v>
      </c>
      <c r="K568">
        <v>15</v>
      </c>
      <c r="L568">
        <v>2.0610057708161582</v>
      </c>
      <c r="M568">
        <v>3.0915086562242373</v>
      </c>
      <c r="N568">
        <v>17</v>
      </c>
      <c r="O568">
        <v>3.5037098103874693</v>
      </c>
      <c r="P568">
        <v>0</v>
      </c>
      <c r="Q568">
        <v>1</v>
      </c>
      <c r="R568">
        <v>16</v>
      </c>
      <c r="S568">
        <v>0</v>
      </c>
      <c r="T568">
        <v>5.8823529411764701</v>
      </c>
      <c r="U568">
        <v>94.117647058823522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1.1841280297720211</v>
      </c>
      <c r="AD568">
        <v>0.24404947027453031</v>
      </c>
      <c r="AE568">
        <v>0</v>
      </c>
      <c r="AF568">
        <v>6.9654589986589484</v>
      </c>
      <c r="AG568">
        <v>12.75</v>
      </c>
      <c r="AH568">
        <v>12.46</v>
      </c>
      <c r="AI568">
        <v>49.66</v>
      </c>
      <c r="AJ568">
        <v>45.84</v>
      </c>
      <c r="AK568" t="e">
        <f>VLOOKUP(A568,'NHL Affiliations (from scraper)'!B:C,2,FALSE)</f>
        <v>#N/A</v>
      </c>
      <c r="AL568">
        <f>IF(ISNUMBER(MATCH(A568,'Age Fix'!A:A,0))=FALSE,F568,VLOOKUP(A568,'Age Fix'!A:C,3,FALSE))</f>
        <v>17</v>
      </c>
    </row>
    <row r="569" spans="1:38" x14ac:dyDescent="0.2">
      <c r="A569" t="s">
        <v>1670</v>
      </c>
      <c r="B569" t="s">
        <v>1749</v>
      </c>
      <c r="C569" t="s">
        <v>102</v>
      </c>
      <c r="D569" t="s">
        <v>102</v>
      </c>
      <c r="E569" t="s">
        <v>391</v>
      </c>
      <c r="F569">
        <v>17</v>
      </c>
      <c r="G569">
        <v>6</v>
      </c>
      <c r="H569">
        <v>11.68</v>
      </c>
      <c r="I569">
        <v>70.069999999999993</v>
      </c>
      <c r="J569">
        <v>3</v>
      </c>
      <c r="K569">
        <v>3</v>
      </c>
      <c r="L569">
        <v>2.568859711716855</v>
      </c>
      <c r="M569">
        <v>2.568859711716855</v>
      </c>
      <c r="N569">
        <v>2</v>
      </c>
      <c r="O569">
        <v>1.7125731411445699</v>
      </c>
      <c r="P569">
        <v>0</v>
      </c>
      <c r="Q569">
        <v>0</v>
      </c>
      <c r="R569">
        <v>2</v>
      </c>
      <c r="S569">
        <v>0</v>
      </c>
      <c r="T569">
        <v>0</v>
      </c>
      <c r="U569">
        <v>100</v>
      </c>
      <c r="V569">
        <v>2</v>
      </c>
      <c r="W569">
        <v>1.7125731411445699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0.12567070196443617</v>
      </c>
      <c r="AD569">
        <v>0.10761013440653876</v>
      </c>
      <c r="AE569">
        <v>0</v>
      </c>
      <c r="AF569">
        <v>6.2835350982218081</v>
      </c>
      <c r="AG569">
        <v>12.93</v>
      </c>
      <c r="AH569">
        <v>12.74</v>
      </c>
      <c r="AI569">
        <v>49.82</v>
      </c>
      <c r="AJ569">
        <v>47.16</v>
      </c>
      <c r="AK569" t="e">
        <f>VLOOKUP(A569,'NHL Affiliations (from scraper)'!B:C,2,FALSE)</f>
        <v>#N/A</v>
      </c>
      <c r="AL569">
        <f>IF(ISNUMBER(MATCH(A569,'Age Fix'!A:A,0))=FALSE,F569,VLOOKUP(A569,'Age Fix'!A:C,3,FALSE))</f>
        <v>17</v>
      </c>
    </row>
    <row r="570" spans="1:38" x14ac:dyDescent="0.2">
      <c r="A570" t="s">
        <v>744</v>
      </c>
      <c r="B570" t="s">
        <v>1749</v>
      </c>
      <c r="C570" t="s">
        <v>46</v>
      </c>
      <c r="D570" t="s">
        <v>1745</v>
      </c>
      <c r="E570" t="s">
        <v>581</v>
      </c>
      <c r="F570">
        <v>18</v>
      </c>
      <c r="G570">
        <v>60</v>
      </c>
      <c r="H570">
        <v>11.54</v>
      </c>
      <c r="I570">
        <v>692.2</v>
      </c>
      <c r="J570">
        <v>40</v>
      </c>
      <c r="K570">
        <v>27</v>
      </c>
      <c r="L570">
        <v>3.4672060098237503</v>
      </c>
      <c r="M570">
        <v>2.3403640566310315</v>
      </c>
      <c r="N570">
        <v>74</v>
      </c>
      <c r="O570">
        <v>6.414331118173938</v>
      </c>
      <c r="P570">
        <v>11</v>
      </c>
      <c r="Q570">
        <v>15</v>
      </c>
      <c r="R570">
        <v>48</v>
      </c>
      <c r="S570">
        <v>14.864864864864865</v>
      </c>
      <c r="T570">
        <v>20.27027027027027</v>
      </c>
      <c r="U570">
        <v>64.86486486486487</v>
      </c>
      <c r="V570">
        <v>16</v>
      </c>
      <c r="W570">
        <v>1.3868824039295</v>
      </c>
      <c r="X570">
        <v>11</v>
      </c>
      <c r="Y570">
        <v>0.95348165270153129</v>
      </c>
      <c r="Z570">
        <v>4</v>
      </c>
      <c r="AA570">
        <v>2</v>
      </c>
      <c r="AB570">
        <v>5</v>
      </c>
      <c r="AC570">
        <v>8.4432428863875799</v>
      </c>
      <c r="AD570">
        <v>0.73186156195211616</v>
      </c>
      <c r="AE570">
        <v>14.864864864864865</v>
      </c>
      <c r="AF570">
        <v>11.40978768430754</v>
      </c>
      <c r="AG570">
        <v>13.1</v>
      </c>
      <c r="AH570">
        <v>13.22</v>
      </c>
      <c r="AI570">
        <v>58.18</v>
      </c>
      <c r="AJ570">
        <v>47.34</v>
      </c>
      <c r="AK570" t="e">
        <f>VLOOKUP(A570,'NHL Affiliations (from scraper)'!B:C,2,FALSE)</f>
        <v>#N/A</v>
      </c>
      <c r="AL570">
        <f>IF(ISNUMBER(MATCH(A570,'Age Fix'!A:A,0))=FALSE,F570,VLOOKUP(A570,'Age Fix'!A:C,3,FALSE))</f>
        <v>18</v>
      </c>
    </row>
    <row r="571" spans="1:38" x14ac:dyDescent="0.2">
      <c r="A571" t="s">
        <v>977</v>
      </c>
      <c r="B571" t="s">
        <v>1749</v>
      </c>
      <c r="C571" t="s">
        <v>102</v>
      </c>
      <c r="D571" t="s">
        <v>102</v>
      </c>
      <c r="E571" t="s">
        <v>630</v>
      </c>
      <c r="F571">
        <v>20</v>
      </c>
      <c r="G571">
        <v>31</v>
      </c>
      <c r="H571">
        <v>12.33</v>
      </c>
      <c r="I571">
        <v>382.19</v>
      </c>
      <c r="J571">
        <v>9</v>
      </c>
      <c r="K571">
        <v>30</v>
      </c>
      <c r="L571">
        <v>1.4129098092571757</v>
      </c>
      <c r="M571">
        <v>4.7096993641905867</v>
      </c>
      <c r="N571">
        <v>19</v>
      </c>
      <c r="O571">
        <v>2.9828095973207045</v>
      </c>
      <c r="P571">
        <v>1</v>
      </c>
      <c r="Q571">
        <v>0</v>
      </c>
      <c r="R571">
        <v>18</v>
      </c>
      <c r="S571">
        <v>5.2631578947368416</v>
      </c>
      <c r="T571">
        <v>0</v>
      </c>
      <c r="U571">
        <v>94.73684210526315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1.3806463020793014</v>
      </c>
      <c r="AD571">
        <v>0.21674763370249897</v>
      </c>
      <c r="AE571">
        <v>0</v>
      </c>
      <c r="AF571">
        <v>7.2665594846279022</v>
      </c>
      <c r="AG571">
        <v>12.68</v>
      </c>
      <c r="AH571">
        <v>13.27</v>
      </c>
      <c r="AI571">
        <v>39.619999999999997</v>
      </c>
      <c r="AJ571">
        <v>53.63</v>
      </c>
      <c r="AK571" t="e">
        <f>VLOOKUP(A571,'NHL Affiliations (from scraper)'!B:C,2,FALSE)</f>
        <v>#N/A</v>
      </c>
      <c r="AL571">
        <f>IF(ISNUMBER(MATCH(A571,'Age Fix'!A:A,0))=FALSE,F571,VLOOKUP(A571,'Age Fix'!A:C,3,FALSE))</f>
        <v>20</v>
      </c>
    </row>
    <row r="572" spans="1:38" x14ac:dyDescent="0.2">
      <c r="A572" t="s">
        <v>959</v>
      </c>
      <c r="B572" t="s">
        <v>1749</v>
      </c>
      <c r="C572" t="s">
        <v>102</v>
      </c>
      <c r="D572" t="s">
        <v>102</v>
      </c>
      <c r="E572" t="s">
        <v>630</v>
      </c>
      <c r="F572">
        <v>16</v>
      </c>
      <c r="G572">
        <v>30</v>
      </c>
      <c r="H572">
        <v>11.96</v>
      </c>
      <c r="I572">
        <v>358.65</v>
      </c>
      <c r="J572">
        <v>14</v>
      </c>
      <c r="K572">
        <v>24</v>
      </c>
      <c r="L572">
        <v>2.3421162693433715</v>
      </c>
      <c r="M572">
        <v>4.0150564617314934</v>
      </c>
      <c r="N572">
        <v>7</v>
      </c>
      <c r="O572">
        <v>1.1710581346716857</v>
      </c>
      <c r="P572">
        <v>0</v>
      </c>
      <c r="Q572">
        <v>2</v>
      </c>
      <c r="R572">
        <v>5</v>
      </c>
      <c r="S572">
        <v>0</v>
      </c>
      <c r="T572">
        <v>28.571428571428569</v>
      </c>
      <c r="U572">
        <v>71.428571428571431</v>
      </c>
      <c r="V572">
        <v>2</v>
      </c>
      <c r="W572">
        <v>0.33458803847762442</v>
      </c>
      <c r="X572">
        <v>1</v>
      </c>
      <c r="Y572">
        <v>0.16729401923881221</v>
      </c>
      <c r="Z572">
        <v>0</v>
      </c>
      <c r="AA572">
        <v>1</v>
      </c>
      <c r="AB572">
        <v>0</v>
      </c>
      <c r="AC572">
        <v>0.67170158302415384</v>
      </c>
      <c r="AD572">
        <v>0.11237165755318342</v>
      </c>
      <c r="AE572">
        <v>14.285714285714285</v>
      </c>
      <c r="AF572">
        <v>9.5957369003450523</v>
      </c>
      <c r="AG572">
        <v>12.46</v>
      </c>
      <c r="AH572">
        <v>12.97</v>
      </c>
      <c r="AI572">
        <v>39.82</v>
      </c>
      <c r="AJ572">
        <v>52.19</v>
      </c>
      <c r="AK572" t="e">
        <f>VLOOKUP(A572,'NHL Affiliations (from scraper)'!B:C,2,FALSE)</f>
        <v>#N/A</v>
      </c>
      <c r="AL572">
        <f>IF(ISNUMBER(MATCH(A572,'Age Fix'!A:A,0))=FALSE,F572,VLOOKUP(A572,'Age Fix'!A:C,3,FALSE))</f>
        <v>16</v>
      </c>
    </row>
    <row r="573" spans="1:38" x14ac:dyDescent="0.2">
      <c r="A573" t="s">
        <v>909</v>
      </c>
      <c r="B573" t="s">
        <v>1749</v>
      </c>
      <c r="C573" t="s">
        <v>102</v>
      </c>
      <c r="D573" t="s">
        <v>102</v>
      </c>
      <c r="E573" t="s">
        <v>636</v>
      </c>
      <c r="F573">
        <v>18</v>
      </c>
      <c r="G573">
        <v>56</v>
      </c>
      <c r="H573">
        <v>13.05</v>
      </c>
      <c r="I573">
        <v>730.8</v>
      </c>
      <c r="J573">
        <v>32</v>
      </c>
      <c r="K573">
        <v>34</v>
      </c>
      <c r="L573">
        <v>2.6272577996715927</v>
      </c>
      <c r="M573">
        <v>2.7914614121510675</v>
      </c>
      <c r="N573">
        <v>59</v>
      </c>
      <c r="O573">
        <v>4.8440065681444997</v>
      </c>
      <c r="P573">
        <v>0</v>
      </c>
      <c r="Q573">
        <v>1</v>
      </c>
      <c r="R573">
        <v>58</v>
      </c>
      <c r="S573">
        <v>0</v>
      </c>
      <c r="T573">
        <v>1.6949152542372881</v>
      </c>
      <c r="U573">
        <v>98.305084745762713</v>
      </c>
      <c r="V573">
        <v>3</v>
      </c>
      <c r="W573">
        <v>0.24630541871921183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3.8232127710251804</v>
      </c>
      <c r="AD573">
        <v>0.31389267413999838</v>
      </c>
      <c r="AE573">
        <v>0</v>
      </c>
      <c r="AF573">
        <v>6.4800216458053912</v>
      </c>
      <c r="AG573">
        <v>12.63</v>
      </c>
      <c r="AH573">
        <v>13.35</v>
      </c>
      <c r="AI573">
        <v>51.13</v>
      </c>
      <c r="AJ573">
        <v>50.04</v>
      </c>
      <c r="AK573" t="e">
        <f>VLOOKUP(A573,'NHL Affiliations (from scraper)'!B:C,2,FALSE)</f>
        <v>#N/A</v>
      </c>
      <c r="AL573">
        <f>IF(ISNUMBER(MATCH(A573,'Age Fix'!A:A,0))=FALSE,F573,VLOOKUP(A573,'Age Fix'!A:C,3,FALSE))</f>
        <v>18</v>
      </c>
    </row>
    <row r="574" spans="1:38" x14ac:dyDescent="0.2">
      <c r="A574" t="s">
        <v>1662</v>
      </c>
      <c r="B574" t="s">
        <v>1749</v>
      </c>
      <c r="C574" t="s">
        <v>49</v>
      </c>
      <c r="D574" t="s">
        <v>1745</v>
      </c>
      <c r="E574" t="s">
        <v>636</v>
      </c>
      <c r="F574">
        <v>16</v>
      </c>
      <c r="G574">
        <v>32</v>
      </c>
      <c r="H574">
        <v>12.77</v>
      </c>
      <c r="I574">
        <v>408.78</v>
      </c>
      <c r="J574">
        <v>24</v>
      </c>
      <c r="K574">
        <v>16</v>
      </c>
      <c r="L574">
        <v>3.5226772346983708</v>
      </c>
      <c r="M574">
        <v>2.3484514897989137</v>
      </c>
      <c r="N574">
        <v>51</v>
      </c>
      <c r="O574">
        <v>7.4856891237340388</v>
      </c>
      <c r="P574">
        <v>12</v>
      </c>
      <c r="Q574">
        <v>8</v>
      </c>
      <c r="R574">
        <v>31</v>
      </c>
      <c r="S574">
        <v>23.52941176470588</v>
      </c>
      <c r="T574">
        <v>15.686274509803921</v>
      </c>
      <c r="U574">
        <v>60.784313725490193</v>
      </c>
      <c r="V574">
        <v>14</v>
      </c>
      <c r="W574">
        <v>2.0548950535740498</v>
      </c>
      <c r="X574">
        <v>8</v>
      </c>
      <c r="Y574">
        <v>1.1742257448994569</v>
      </c>
      <c r="Z574">
        <v>3</v>
      </c>
      <c r="AA574">
        <v>3</v>
      </c>
      <c r="AB574">
        <v>2</v>
      </c>
      <c r="AC574">
        <v>6.3733150056935255</v>
      </c>
      <c r="AD574">
        <v>0.9354638200049209</v>
      </c>
      <c r="AE574">
        <v>15.686274509803921</v>
      </c>
      <c r="AF574">
        <v>12.496696089595149</v>
      </c>
      <c r="AG574">
        <v>13.7</v>
      </c>
      <c r="AH574">
        <v>13.28</v>
      </c>
      <c r="AI574">
        <v>51.71</v>
      </c>
      <c r="AJ574">
        <v>49.31</v>
      </c>
      <c r="AK574">
        <f>VLOOKUP(A574,'NHL Affiliations (from scraper)'!B:C,2,FALSE)</f>
        <v>2019</v>
      </c>
      <c r="AL574">
        <f>IF(ISNUMBER(MATCH(A574,'Age Fix'!A:A,0))=FALSE,F574,VLOOKUP(A574,'Age Fix'!A:C,3,FALSE))</f>
        <v>16</v>
      </c>
    </row>
    <row r="575" spans="1:38" x14ac:dyDescent="0.2">
      <c r="A575" t="s">
        <v>887</v>
      </c>
      <c r="B575" t="s">
        <v>1749</v>
      </c>
      <c r="C575" t="s">
        <v>41</v>
      </c>
      <c r="D575" t="s">
        <v>1745</v>
      </c>
      <c r="E575" t="s">
        <v>575</v>
      </c>
      <c r="F575">
        <v>20</v>
      </c>
      <c r="G575">
        <v>66</v>
      </c>
      <c r="H575">
        <v>7.53</v>
      </c>
      <c r="I575">
        <v>496.93</v>
      </c>
      <c r="J575">
        <v>15</v>
      </c>
      <c r="K575">
        <v>17</v>
      </c>
      <c r="L575">
        <v>1.8111202785100518</v>
      </c>
      <c r="M575">
        <v>2.052602982311392</v>
      </c>
      <c r="N575">
        <v>37</v>
      </c>
      <c r="O575">
        <v>4.4674300203247936</v>
      </c>
      <c r="P575">
        <v>2</v>
      </c>
      <c r="Q575">
        <v>5</v>
      </c>
      <c r="R575">
        <v>30</v>
      </c>
      <c r="S575">
        <v>5.4054054054054053</v>
      </c>
      <c r="T575">
        <v>13.513513513513514</v>
      </c>
      <c r="U575">
        <v>81.081081081081081</v>
      </c>
      <c r="V575">
        <v>7</v>
      </c>
      <c r="W575">
        <v>0.8451894633046908</v>
      </c>
      <c r="X575">
        <v>4</v>
      </c>
      <c r="Y575">
        <v>0.48296540760268047</v>
      </c>
      <c r="Z575">
        <v>1</v>
      </c>
      <c r="AA575">
        <v>0</v>
      </c>
      <c r="AB575">
        <v>3</v>
      </c>
      <c r="AC575">
        <v>3.2780925685479527</v>
      </c>
      <c r="AD575">
        <v>0.39580132838201992</v>
      </c>
      <c r="AE575">
        <v>10.810810810810811</v>
      </c>
      <c r="AF575">
        <v>8.8597096447241981</v>
      </c>
      <c r="AG575">
        <v>12.5</v>
      </c>
      <c r="AH575">
        <v>12.47</v>
      </c>
      <c r="AI575">
        <v>53.06</v>
      </c>
      <c r="AJ575">
        <v>48.22</v>
      </c>
      <c r="AK575" t="e">
        <f>VLOOKUP(A575,'NHL Affiliations (from scraper)'!B:C,2,FALSE)</f>
        <v>#N/A</v>
      </c>
      <c r="AL575">
        <f>IF(ISNUMBER(MATCH(A575,'Age Fix'!A:A,0))=FALSE,F575,VLOOKUP(A575,'Age Fix'!A:C,3,FALSE))</f>
        <v>20</v>
      </c>
    </row>
    <row r="576" spans="1:38" x14ac:dyDescent="0.2">
      <c r="A576" t="s">
        <v>932</v>
      </c>
      <c r="B576" t="s">
        <v>1749</v>
      </c>
      <c r="C576" t="s">
        <v>41</v>
      </c>
      <c r="D576" t="s">
        <v>1745</v>
      </c>
      <c r="E576" t="s">
        <v>636</v>
      </c>
      <c r="F576">
        <v>18</v>
      </c>
      <c r="G576">
        <v>2</v>
      </c>
      <c r="H576">
        <v>7.98</v>
      </c>
      <c r="I576">
        <v>15.97</v>
      </c>
      <c r="J576">
        <v>1</v>
      </c>
      <c r="K576">
        <v>0</v>
      </c>
      <c r="L576">
        <v>3.7570444583594238</v>
      </c>
      <c r="M576">
        <v>0</v>
      </c>
      <c r="N576">
        <v>1</v>
      </c>
      <c r="O576">
        <v>3.7570444583594238</v>
      </c>
      <c r="P576">
        <v>1</v>
      </c>
      <c r="Q576">
        <v>0</v>
      </c>
      <c r="R576">
        <v>0</v>
      </c>
      <c r="S576">
        <v>100</v>
      </c>
      <c r="T576">
        <v>0</v>
      </c>
      <c r="U576">
        <v>0</v>
      </c>
      <c r="V576">
        <v>1</v>
      </c>
      <c r="W576">
        <v>3.7570444583594238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0.24960998439937598</v>
      </c>
      <c r="AD576">
        <v>0.93779580863885781</v>
      </c>
      <c r="AE576">
        <v>0</v>
      </c>
      <c r="AF576">
        <v>24.960998439937597</v>
      </c>
      <c r="AG576">
        <v>13.21</v>
      </c>
      <c r="AH576">
        <v>9.3000000000000007</v>
      </c>
      <c r="AI576">
        <v>54.14</v>
      </c>
      <c r="AJ576">
        <v>46.5</v>
      </c>
      <c r="AK576" t="e">
        <f>VLOOKUP(A576,'NHL Affiliations (from scraper)'!B:C,2,FALSE)</f>
        <v>#N/A</v>
      </c>
      <c r="AL576">
        <f>IF(ISNUMBER(MATCH(A576,'Age Fix'!A:A,0))=FALSE,F576,VLOOKUP(A576,'Age Fix'!A:C,3,FALSE))</f>
        <v>18</v>
      </c>
    </row>
    <row r="577" spans="1:38" x14ac:dyDescent="0.2">
      <c r="A577" t="s">
        <v>996</v>
      </c>
      <c r="B577" t="s">
        <v>1749</v>
      </c>
      <c r="C577" t="s">
        <v>41</v>
      </c>
      <c r="D577" t="s">
        <v>1745</v>
      </c>
      <c r="E577" t="s">
        <v>608</v>
      </c>
      <c r="F577">
        <v>18</v>
      </c>
      <c r="G577">
        <v>1</v>
      </c>
      <c r="H577">
        <v>0</v>
      </c>
      <c r="I577">
        <v>0</v>
      </c>
      <c r="J577">
        <v>0</v>
      </c>
      <c r="K577">
        <v>0</v>
      </c>
      <c r="L577" t="e">
        <v>#DIV/0!</v>
      </c>
      <c r="M577" t="e">
        <v>#DIV/0!</v>
      </c>
      <c r="N577">
        <v>0</v>
      </c>
      <c r="O577" t="e">
        <v>#DIV/0!</v>
      </c>
      <c r="P577">
        <v>0</v>
      </c>
      <c r="Q577">
        <v>0</v>
      </c>
      <c r="R577">
        <v>0</v>
      </c>
      <c r="S577" t="e">
        <v>#DIV/0!</v>
      </c>
      <c r="T577" t="e">
        <v>#DIV/0!</v>
      </c>
      <c r="U577" t="e">
        <v>#DIV/0!</v>
      </c>
      <c r="V577">
        <v>0</v>
      </c>
      <c r="W577" t="e">
        <v>#DIV/0!</v>
      </c>
      <c r="X577">
        <v>0</v>
      </c>
      <c r="Y577" t="e">
        <v>#DIV/0!</v>
      </c>
      <c r="Z577">
        <v>0</v>
      </c>
      <c r="AA577">
        <v>0</v>
      </c>
      <c r="AB577">
        <v>0</v>
      </c>
      <c r="AC577">
        <v>0</v>
      </c>
      <c r="AD577" t="e">
        <v>#DIV/0!</v>
      </c>
      <c r="AE577" t="e">
        <v>#DIV/0!</v>
      </c>
      <c r="AF577" t="e">
        <v>#DIV/0!</v>
      </c>
      <c r="AG577">
        <v>0</v>
      </c>
      <c r="AH577">
        <v>0</v>
      </c>
      <c r="AI577">
        <v>0</v>
      </c>
      <c r="AJ577">
        <v>0</v>
      </c>
      <c r="AK577" t="e">
        <f>VLOOKUP(A577,'NHL Affiliations (from scraper)'!B:C,2,FALSE)</f>
        <v>#N/A</v>
      </c>
      <c r="AL577">
        <f>IF(ISNUMBER(MATCH(A577,'Age Fix'!A:A,0))=FALSE,F577,VLOOKUP(A577,'Age Fix'!A:C,3,FALSE))</f>
        <v>18</v>
      </c>
    </row>
    <row r="578" spans="1:38" x14ac:dyDescent="0.2">
      <c r="A578" t="s">
        <v>746</v>
      </c>
      <c r="B578" t="s">
        <v>1749</v>
      </c>
      <c r="C578" t="s">
        <v>49</v>
      </c>
      <c r="D578" t="s">
        <v>1745</v>
      </c>
      <c r="E578" t="s">
        <v>621</v>
      </c>
      <c r="F578">
        <v>16</v>
      </c>
      <c r="G578">
        <v>58</v>
      </c>
      <c r="H578">
        <v>12.26</v>
      </c>
      <c r="I578">
        <v>711.02</v>
      </c>
      <c r="J578">
        <v>33</v>
      </c>
      <c r="K578">
        <v>39</v>
      </c>
      <c r="L578">
        <v>2.7847317937610758</v>
      </c>
      <c r="M578">
        <v>3.2910466653539987</v>
      </c>
      <c r="N578">
        <v>71</v>
      </c>
      <c r="O578">
        <v>5.99139264718292</v>
      </c>
      <c r="P578">
        <v>6</v>
      </c>
      <c r="Q578">
        <v>14</v>
      </c>
      <c r="R578">
        <v>51</v>
      </c>
      <c r="S578">
        <v>8.4507042253521121</v>
      </c>
      <c r="T578">
        <v>19.718309859154928</v>
      </c>
      <c r="U578">
        <v>71.83098591549296</v>
      </c>
      <c r="V578">
        <v>16</v>
      </c>
      <c r="W578">
        <v>1.3501729909144609</v>
      </c>
      <c r="X578">
        <v>10</v>
      </c>
      <c r="Y578">
        <v>0.84385811932153809</v>
      </c>
      <c r="Z578">
        <v>1</v>
      </c>
      <c r="AA578">
        <v>3</v>
      </c>
      <c r="AB578">
        <v>6</v>
      </c>
      <c r="AC578">
        <v>7.2049366032808217</v>
      </c>
      <c r="AD578">
        <v>0.60799442518754654</v>
      </c>
      <c r="AE578">
        <v>14.084507042253522</v>
      </c>
      <c r="AF578">
        <v>10.14779803278989</v>
      </c>
      <c r="AG578">
        <v>13.05</v>
      </c>
      <c r="AH578">
        <v>12.85</v>
      </c>
      <c r="AI578">
        <v>44.26</v>
      </c>
      <c r="AJ578">
        <v>48.67</v>
      </c>
      <c r="AK578" t="e">
        <f>VLOOKUP(A578,'NHL Affiliations (from scraper)'!B:C,2,FALSE)</f>
        <v>#N/A</v>
      </c>
      <c r="AL578">
        <f>IF(ISNUMBER(MATCH(A578,'Age Fix'!A:A,0))=FALSE,F578,VLOOKUP(A578,'Age Fix'!A:C,3,FALSE))</f>
        <v>16</v>
      </c>
    </row>
    <row r="579" spans="1:38" x14ac:dyDescent="0.2">
      <c r="A579" t="s">
        <v>514</v>
      </c>
      <c r="B579" t="s">
        <v>1749</v>
      </c>
      <c r="C579" t="s">
        <v>41</v>
      </c>
      <c r="D579" t="s">
        <v>1745</v>
      </c>
      <c r="E579" t="s">
        <v>616</v>
      </c>
      <c r="F579">
        <v>18</v>
      </c>
      <c r="G579">
        <v>28</v>
      </c>
      <c r="H579">
        <v>13.57</v>
      </c>
      <c r="I579">
        <v>379.87</v>
      </c>
      <c r="J579">
        <v>11</v>
      </c>
      <c r="K579">
        <v>37</v>
      </c>
      <c r="L579">
        <v>1.7374364914312792</v>
      </c>
      <c r="M579">
        <v>5.84410456208703</v>
      </c>
      <c r="N579">
        <v>26</v>
      </c>
      <c r="O579">
        <v>4.1066680706557506</v>
      </c>
      <c r="P579">
        <v>0</v>
      </c>
      <c r="Q579">
        <v>7</v>
      </c>
      <c r="R579">
        <v>19</v>
      </c>
      <c r="S579">
        <v>0</v>
      </c>
      <c r="T579">
        <v>26.923076923076923</v>
      </c>
      <c r="U579">
        <v>73.076923076923066</v>
      </c>
      <c r="V579">
        <v>4</v>
      </c>
      <c r="W579">
        <v>0.63179508779319238</v>
      </c>
      <c r="X579">
        <v>2</v>
      </c>
      <c r="Y579">
        <v>0.31589754389659619</v>
      </c>
      <c r="Z579">
        <v>0</v>
      </c>
      <c r="AA579">
        <v>2</v>
      </c>
      <c r="AB579">
        <v>0</v>
      </c>
      <c r="AC579">
        <v>2.4452085670578656</v>
      </c>
      <c r="AD579">
        <v>0.38621769032424758</v>
      </c>
      <c r="AE579">
        <v>7.6923076923076925</v>
      </c>
      <c r="AF579">
        <v>9.4046483348379457</v>
      </c>
      <c r="AG579">
        <v>13.47</v>
      </c>
      <c r="AH579">
        <v>13.05</v>
      </c>
      <c r="AI579">
        <v>34.049999999999997</v>
      </c>
      <c r="AJ579">
        <v>54.2</v>
      </c>
      <c r="AK579" t="e">
        <f>VLOOKUP(A579,'NHL Affiliations (from scraper)'!B:C,2,FALSE)</f>
        <v>#N/A</v>
      </c>
      <c r="AL579">
        <f>IF(ISNUMBER(MATCH(A579,'Age Fix'!A:A,0))=FALSE,F579,VLOOKUP(A579,'Age Fix'!A:C,3,FALSE))</f>
        <v>18</v>
      </c>
    </row>
    <row r="580" spans="1:38" x14ac:dyDescent="0.2">
      <c r="A580" t="s">
        <v>664</v>
      </c>
      <c r="B580" t="s">
        <v>1749</v>
      </c>
      <c r="C580" t="s">
        <v>46</v>
      </c>
      <c r="D580" t="s">
        <v>1745</v>
      </c>
      <c r="E580" t="s">
        <v>1746</v>
      </c>
      <c r="F580">
        <v>20</v>
      </c>
      <c r="G580">
        <v>63</v>
      </c>
      <c r="H580">
        <v>13.1</v>
      </c>
      <c r="I580">
        <v>825.38</v>
      </c>
      <c r="J580">
        <v>36</v>
      </c>
      <c r="K580">
        <v>45</v>
      </c>
      <c r="L580">
        <v>2.61697642298093</v>
      </c>
      <c r="M580">
        <v>3.2712205287261629</v>
      </c>
      <c r="N580">
        <v>145</v>
      </c>
      <c r="O580">
        <v>10.540599481450968</v>
      </c>
      <c r="P580">
        <v>10</v>
      </c>
      <c r="Q580">
        <v>21</v>
      </c>
      <c r="R580">
        <v>114</v>
      </c>
      <c r="S580">
        <v>6.8965517241379306</v>
      </c>
      <c r="T580">
        <v>14.482758620689657</v>
      </c>
      <c r="U580">
        <v>78.620689655172413</v>
      </c>
      <c r="V580">
        <v>18</v>
      </c>
      <c r="W580">
        <v>1.308488211490465</v>
      </c>
      <c r="X580">
        <v>11</v>
      </c>
      <c r="Y580">
        <v>0.79963168479972868</v>
      </c>
      <c r="Z580">
        <v>6</v>
      </c>
      <c r="AA580">
        <v>3</v>
      </c>
      <c r="AB580">
        <v>2</v>
      </c>
      <c r="AC580">
        <v>13.413340551153787</v>
      </c>
      <c r="AD580">
        <v>0.97506655488287497</v>
      </c>
      <c r="AE580">
        <v>7.5862068965517242</v>
      </c>
      <c r="AF580">
        <v>9.2505796904508877</v>
      </c>
      <c r="AG580">
        <v>13.62</v>
      </c>
      <c r="AH580">
        <v>13.34</v>
      </c>
      <c r="AI580">
        <v>45.15</v>
      </c>
      <c r="AJ580">
        <v>50.36</v>
      </c>
      <c r="AK580" t="e">
        <f>VLOOKUP(A580,'NHL Affiliations (from scraper)'!B:C,2,FALSE)</f>
        <v>#N/A</v>
      </c>
      <c r="AL580">
        <f>IF(ISNUMBER(MATCH(A580,'Age Fix'!A:A,0))=FALSE,F580,VLOOKUP(A580,'Age Fix'!A:C,3,FALSE))</f>
        <v>20</v>
      </c>
    </row>
    <row r="581" spans="1:38" x14ac:dyDescent="0.2">
      <c r="A581" t="s">
        <v>947</v>
      </c>
      <c r="B581" t="s">
        <v>1749</v>
      </c>
      <c r="C581" t="s">
        <v>49</v>
      </c>
      <c r="D581" t="s">
        <v>1745</v>
      </c>
      <c r="E581" t="s">
        <v>581</v>
      </c>
      <c r="F581">
        <v>17</v>
      </c>
      <c r="G581">
        <v>28</v>
      </c>
      <c r="H581">
        <v>6.95</v>
      </c>
      <c r="I581">
        <v>194.52</v>
      </c>
      <c r="J581">
        <v>6</v>
      </c>
      <c r="K581">
        <v>3</v>
      </c>
      <c r="L581">
        <v>1.8507094386181369</v>
      </c>
      <c r="M581">
        <v>0.92535471930906843</v>
      </c>
      <c r="N581">
        <v>21</v>
      </c>
      <c r="O581">
        <v>6.4774830351634787</v>
      </c>
      <c r="P581">
        <v>3</v>
      </c>
      <c r="Q581">
        <v>4</v>
      </c>
      <c r="R581">
        <v>14</v>
      </c>
      <c r="S581">
        <v>14.285714285714285</v>
      </c>
      <c r="T581">
        <v>19.047619047619047</v>
      </c>
      <c r="U581">
        <v>66.666666666666657</v>
      </c>
      <c r="V581">
        <v>4</v>
      </c>
      <c r="W581">
        <v>1.2338062924120912</v>
      </c>
      <c r="X581">
        <v>2</v>
      </c>
      <c r="Y581">
        <v>0.61690314620604558</v>
      </c>
      <c r="Z581">
        <v>0</v>
      </c>
      <c r="AA581">
        <v>1</v>
      </c>
      <c r="AB581">
        <v>1</v>
      </c>
      <c r="AC581">
        <v>2.3435745231753078</v>
      </c>
      <c r="AD581">
        <v>0.72287924835759032</v>
      </c>
      <c r="AE581">
        <v>9.5238095238095237</v>
      </c>
      <c r="AF581">
        <v>11.15987868178718</v>
      </c>
      <c r="AG581">
        <v>12.58</v>
      </c>
      <c r="AH581">
        <v>13.12</v>
      </c>
      <c r="AI581">
        <v>59.54</v>
      </c>
      <c r="AJ581">
        <v>46.27</v>
      </c>
      <c r="AK581" t="e">
        <f>VLOOKUP(A581,'NHL Affiliations (from scraper)'!B:C,2,FALSE)</f>
        <v>#N/A</v>
      </c>
      <c r="AL581">
        <f>IF(ISNUMBER(MATCH(A581,'Age Fix'!A:A,0))=FALSE,F581,VLOOKUP(A581,'Age Fix'!A:C,3,FALSE))</f>
        <v>17</v>
      </c>
    </row>
    <row r="582" spans="1:38" x14ac:dyDescent="0.2">
      <c r="A582" t="s">
        <v>966</v>
      </c>
      <c r="B582" t="s">
        <v>1749</v>
      </c>
      <c r="C582" t="s">
        <v>102</v>
      </c>
      <c r="D582" t="s">
        <v>102</v>
      </c>
      <c r="E582" t="s">
        <v>391</v>
      </c>
      <c r="F582">
        <v>17</v>
      </c>
      <c r="G582">
        <v>24</v>
      </c>
      <c r="H582">
        <v>7.53</v>
      </c>
      <c r="I582">
        <v>180.64</v>
      </c>
      <c r="J582">
        <v>3</v>
      </c>
      <c r="K582">
        <v>5</v>
      </c>
      <c r="L582">
        <v>0.99645704162976101</v>
      </c>
      <c r="M582">
        <v>1.6607617360496016</v>
      </c>
      <c r="N582">
        <v>6</v>
      </c>
      <c r="O582">
        <v>1.992914083259522</v>
      </c>
      <c r="P582">
        <v>0</v>
      </c>
      <c r="Q582">
        <v>0</v>
      </c>
      <c r="R582">
        <v>6</v>
      </c>
      <c r="S582">
        <v>0</v>
      </c>
      <c r="T582">
        <v>0</v>
      </c>
      <c r="U582">
        <v>100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0.37701210589330847</v>
      </c>
      <c r="AD582">
        <v>0.12522545589901743</v>
      </c>
      <c r="AE582">
        <v>0</v>
      </c>
      <c r="AF582">
        <v>6.2835350982218081</v>
      </c>
      <c r="AG582">
        <v>12.88</v>
      </c>
      <c r="AH582">
        <v>12.91</v>
      </c>
      <c r="AI582">
        <v>56.72</v>
      </c>
      <c r="AJ582">
        <v>49.94</v>
      </c>
      <c r="AK582" t="e">
        <f>VLOOKUP(A582,'NHL Affiliations (from scraper)'!B:C,2,FALSE)</f>
        <v>#N/A</v>
      </c>
      <c r="AL582">
        <f>IF(ISNUMBER(MATCH(A582,'Age Fix'!A:A,0))=FALSE,F582,VLOOKUP(A582,'Age Fix'!A:C,3,FALSE))</f>
        <v>17</v>
      </c>
    </row>
    <row r="583" spans="1:38" x14ac:dyDescent="0.2">
      <c r="A583" t="s">
        <v>693</v>
      </c>
      <c r="B583" t="s">
        <v>1749</v>
      </c>
      <c r="C583" t="s">
        <v>41</v>
      </c>
      <c r="D583" t="s">
        <v>1745</v>
      </c>
      <c r="E583" t="s">
        <v>583</v>
      </c>
      <c r="F583">
        <v>18</v>
      </c>
      <c r="G583">
        <v>65</v>
      </c>
      <c r="H583">
        <v>10.38</v>
      </c>
      <c r="I583">
        <v>674.51</v>
      </c>
      <c r="J583">
        <v>31</v>
      </c>
      <c r="K583">
        <v>22</v>
      </c>
      <c r="L583">
        <v>2.7575573379193785</v>
      </c>
      <c r="M583">
        <v>1.9569761752976234</v>
      </c>
      <c r="N583">
        <v>100</v>
      </c>
      <c r="O583">
        <v>8.8953462513528336</v>
      </c>
      <c r="P583">
        <v>8</v>
      </c>
      <c r="Q583">
        <v>7</v>
      </c>
      <c r="R583">
        <v>85</v>
      </c>
      <c r="S583">
        <v>8</v>
      </c>
      <c r="T583">
        <v>7.0000000000000009</v>
      </c>
      <c r="U583">
        <v>85</v>
      </c>
      <c r="V583">
        <v>19</v>
      </c>
      <c r="W583">
        <v>1.6901157877570383</v>
      </c>
      <c r="X583">
        <v>11</v>
      </c>
      <c r="Y583">
        <v>0.97848808764881168</v>
      </c>
      <c r="Z583">
        <v>2</v>
      </c>
      <c r="AA583">
        <v>2</v>
      </c>
      <c r="AB583">
        <v>7</v>
      </c>
      <c r="AC583">
        <v>8.5892216070792671</v>
      </c>
      <c r="AD583">
        <v>0.76404100224571325</v>
      </c>
      <c r="AE583">
        <v>11</v>
      </c>
      <c r="AF583">
        <v>8.5892216070792671</v>
      </c>
      <c r="AG583">
        <v>13.67</v>
      </c>
      <c r="AH583">
        <v>13.13</v>
      </c>
      <c r="AI583">
        <v>60.13</v>
      </c>
      <c r="AJ583">
        <v>48.14</v>
      </c>
      <c r="AK583" t="e">
        <f>VLOOKUP(A583,'NHL Affiliations (from scraper)'!B:C,2,FALSE)</f>
        <v>#N/A</v>
      </c>
      <c r="AL583">
        <f>IF(ISNUMBER(MATCH(A583,'Age Fix'!A:A,0))=FALSE,F583,VLOOKUP(A583,'Age Fix'!A:C,3,FALSE))</f>
        <v>18</v>
      </c>
    </row>
    <row r="584" spans="1:38" x14ac:dyDescent="0.2">
      <c r="A584" t="s">
        <v>359</v>
      </c>
      <c r="B584" t="s">
        <v>1749</v>
      </c>
      <c r="C584" t="s">
        <v>102</v>
      </c>
      <c r="D584" t="s">
        <v>102</v>
      </c>
      <c r="E584" t="s">
        <v>107</v>
      </c>
      <c r="F584">
        <v>2017</v>
      </c>
      <c r="G584">
        <v>2</v>
      </c>
      <c r="H584">
        <v>8.2899999999999991</v>
      </c>
      <c r="I584">
        <v>16.579999999999998</v>
      </c>
      <c r="J584">
        <v>0</v>
      </c>
      <c r="K584">
        <v>1</v>
      </c>
      <c r="L584">
        <v>0</v>
      </c>
      <c r="M584">
        <v>3.618817852834741</v>
      </c>
      <c r="N584">
        <v>1</v>
      </c>
      <c r="O584">
        <v>3.618817852834741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100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6.2835350982218083E-2</v>
      </c>
      <c r="AD584">
        <v>0.22738968992358777</v>
      </c>
      <c r="AE584">
        <v>0</v>
      </c>
      <c r="AF584">
        <v>6.2835350982218081</v>
      </c>
      <c r="AG584">
        <v>24.14</v>
      </c>
      <c r="AH584">
        <v>13.77</v>
      </c>
      <c r="AI584">
        <v>17.5</v>
      </c>
      <c r="AJ584">
        <v>59.39</v>
      </c>
      <c r="AK584">
        <f>VLOOKUP(A584,'NHL Affiliations (from scraper)'!B:C,2,FALSE)</f>
        <v>2018</v>
      </c>
      <c r="AL584">
        <f>IF(ISNUMBER(MATCH(A584,'Age Fix'!A:A,0))=FALSE,F584,VLOOKUP(A584,'Age Fix'!A:C,3,FALSE))</f>
        <v>17</v>
      </c>
    </row>
    <row r="585" spans="1:38" x14ac:dyDescent="0.2">
      <c r="A585" t="s">
        <v>993</v>
      </c>
      <c r="B585" t="s">
        <v>1749</v>
      </c>
      <c r="C585" t="s">
        <v>41</v>
      </c>
      <c r="D585" t="s">
        <v>1745</v>
      </c>
      <c r="E585" t="s">
        <v>608</v>
      </c>
      <c r="F585">
        <v>19</v>
      </c>
      <c r="G585">
        <v>27</v>
      </c>
      <c r="H585">
        <v>6.82</v>
      </c>
      <c r="I585">
        <v>184.03</v>
      </c>
      <c r="J585">
        <v>4</v>
      </c>
      <c r="K585">
        <v>8</v>
      </c>
      <c r="L585">
        <v>1.3041351953485845</v>
      </c>
      <c r="M585">
        <v>2.6082703906971689</v>
      </c>
      <c r="N585">
        <v>18</v>
      </c>
      <c r="O585">
        <v>5.8686083790686299</v>
      </c>
      <c r="P585">
        <v>1</v>
      </c>
      <c r="Q585">
        <v>3</v>
      </c>
      <c r="R585">
        <v>14</v>
      </c>
      <c r="S585">
        <v>5.5555555555555554</v>
      </c>
      <c r="T585">
        <v>16.666666666666664</v>
      </c>
      <c r="U585">
        <v>77.777777777777786</v>
      </c>
      <c r="V585">
        <v>3</v>
      </c>
      <c r="W585">
        <v>0.97810139651143835</v>
      </c>
      <c r="X585">
        <v>2</v>
      </c>
      <c r="Y585">
        <v>0.65206759767429223</v>
      </c>
      <c r="Z585">
        <v>0</v>
      </c>
      <c r="AA585">
        <v>2</v>
      </c>
      <c r="AB585">
        <v>0</v>
      </c>
      <c r="AC585">
        <v>1.6655921403200242</v>
      </c>
      <c r="AD585">
        <v>0.54303933282183048</v>
      </c>
      <c r="AE585">
        <v>11.111111111111111</v>
      </c>
      <c r="AF585">
        <v>9.2532896684445802</v>
      </c>
      <c r="AG585">
        <v>12.12</v>
      </c>
      <c r="AH585">
        <v>12.85</v>
      </c>
      <c r="AI585">
        <v>38.99</v>
      </c>
      <c r="AJ585">
        <v>49.16</v>
      </c>
      <c r="AK585" t="e">
        <f>VLOOKUP(A585,'NHL Affiliations (from scraper)'!B:C,2,FALSE)</f>
        <v>#N/A</v>
      </c>
      <c r="AL585">
        <f>IF(ISNUMBER(MATCH(A585,'Age Fix'!A:A,0))=FALSE,F585,VLOOKUP(A585,'Age Fix'!A:C,3,FALSE))</f>
        <v>19</v>
      </c>
    </row>
    <row r="586" spans="1:38" x14ac:dyDescent="0.2">
      <c r="A586" t="s">
        <v>869</v>
      </c>
      <c r="B586" t="s">
        <v>1749</v>
      </c>
      <c r="C586" t="s">
        <v>41</v>
      </c>
      <c r="D586" t="s">
        <v>1745</v>
      </c>
      <c r="E586" t="s">
        <v>636</v>
      </c>
      <c r="F586">
        <v>18</v>
      </c>
      <c r="G586">
        <v>60</v>
      </c>
      <c r="H586">
        <v>8.89</v>
      </c>
      <c r="I586">
        <v>533.55999999999995</v>
      </c>
      <c r="J586">
        <v>14</v>
      </c>
      <c r="K586">
        <v>22</v>
      </c>
      <c r="L586">
        <v>1.5743309093635207</v>
      </c>
      <c r="M586">
        <v>2.4739485718569609</v>
      </c>
      <c r="N586">
        <v>44</v>
      </c>
      <c r="O586">
        <v>4.9478971437139219</v>
      </c>
      <c r="P586">
        <v>7</v>
      </c>
      <c r="Q586">
        <v>5</v>
      </c>
      <c r="R586">
        <v>32</v>
      </c>
      <c r="S586">
        <v>15.909090909090908</v>
      </c>
      <c r="T586">
        <v>11.363636363636363</v>
      </c>
      <c r="U586">
        <v>72.727272727272734</v>
      </c>
      <c r="V586">
        <v>6</v>
      </c>
      <c r="W586">
        <v>0.67471324687008027</v>
      </c>
      <c r="X586">
        <v>5</v>
      </c>
      <c r="Y586">
        <v>0.56226103905840019</v>
      </c>
      <c r="Z586">
        <v>2</v>
      </c>
      <c r="AA586">
        <v>1</v>
      </c>
      <c r="AB586">
        <v>2</v>
      </c>
      <c r="AC586">
        <v>4.6518131925092696</v>
      </c>
      <c r="AD586">
        <v>0.52310666382516713</v>
      </c>
      <c r="AE586">
        <v>11.363636363636363</v>
      </c>
      <c r="AF586">
        <v>10.572302710248339</v>
      </c>
      <c r="AG586">
        <v>12.24</v>
      </c>
      <c r="AH586">
        <v>13.36</v>
      </c>
      <c r="AI586">
        <v>47.58</v>
      </c>
      <c r="AJ586">
        <v>49.65</v>
      </c>
      <c r="AK586" t="e">
        <f>VLOOKUP(A586,'NHL Affiliations (from scraper)'!B:C,2,FALSE)</f>
        <v>#N/A</v>
      </c>
      <c r="AL586">
        <f>IF(ISNUMBER(MATCH(A586,'Age Fix'!A:A,0))=FALSE,F586,VLOOKUP(A586,'Age Fix'!A:C,3,FALSE))</f>
        <v>18</v>
      </c>
    </row>
    <row r="587" spans="1:38" x14ac:dyDescent="0.2">
      <c r="A587" t="s">
        <v>611</v>
      </c>
      <c r="B587" t="s">
        <v>1749</v>
      </c>
      <c r="C587" t="s">
        <v>49</v>
      </c>
      <c r="D587" t="s">
        <v>1745</v>
      </c>
      <c r="E587" t="s">
        <v>581</v>
      </c>
      <c r="F587">
        <v>18</v>
      </c>
      <c r="G587">
        <v>64</v>
      </c>
      <c r="H587">
        <v>11.74</v>
      </c>
      <c r="I587">
        <v>751.17</v>
      </c>
      <c r="J587">
        <v>47</v>
      </c>
      <c r="K587">
        <v>27</v>
      </c>
      <c r="L587">
        <v>3.7541435360837099</v>
      </c>
      <c r="M587">
        <v>2.1566356483885141</v>
      </c>
      <c r="N587">
        <v>113</v>
      </c>
      <c r="O587">
        <v>9.0259195654778566</v>
      </c>
      <c r="P587">
        <v>9</v>
      </c>
      <c r="Q587">
        <v>29</v>
      </c>
      <c r="R587">
        <v>75</v>
      </c>
      <c r="S587">
        <v>7.9646017699115044</v>
      </c>
      <c r="T587">
        <v>25.663716814159294</v>
      </c>
      <c r="U587">
        <v>66.371681415929203</v>
      </c>
      <c r="V587">
        <v>26</v>
      </c>
      <c r="W587">
        <v>2.0767602540037542</v>
      </c>
      <c r="X587">
        <v>19</v>
      </c>
      <c r="Y587">
        <v>1.5176324933104357</v>
      </c>
      <c r="Z587">
        <v>5</v>
      </c>
      <c r="AA587">
        <v>5</v>
      </c>
      <c r="AB587">
        <v>9</v>
      </c>
      <c r="AC587">
        <v>12.143251190900159</v>
      </c>
      <c r="AD587">
        <v>0.9699469779863541</v>
      </c>
      <c r="AE587">
        <v>16.814159292035399</v>
      </c>
      <c r="AF587">
        <v>10.746239991947045</v>
      </c>
      <c r="AG587">
        <v>13.06</v>
      </c>
      <c r="AH587">
        <v>13.12</v>
      </c>
      <c r="AI587">
        <v>58.94</v>
      </c>
      <c r="AJ587">
        <v>47.91</v>
      </c>
      <c r="AK587" t="e">
        <f>VLOOKUP(A587,'NHL Affiliations (from scraper)'!B:C,2,FALSE)</f>
        <v>#N/A</v>
      </c>
      <c r="AL587">
        <f>IF(ISNUMBER(MATCH(A587,'Age Fix'!A:A,0))=FALSE,F587,VLOOKUP(A587,'Age Fix'!A:C,3,FALSE))</f>
        <v>18</v>
      </c>
    </row>
    <row r="588" spans="1:38" x14ac:dyDescent="0.2">
      <c r="A588" t="s">
        <v>795</v>
      </c>
      <c r="B588" t="s">
        <v>1749</v>
      </c>
      <c r="C588" t="s">
        <v>41</v>
      </c>
      <c r="D588" t="s">
        <v>1745</v>
      </c>
      <c r="E588" t="s">
        <v>630</v>
      </c>
      <c r="F588">
        <v>19</v>
      </c>
      <c r="G588">
        <v>60</v>
      </c>
      <c r="H588">
        <v>13.01</v>
      </c>
      <c r="I588">
        <v>780.83</v>
      </c>
      <c r="J588">
        <v>39</v>
      </c>
      <c r="K588">
        <v>45</v>
      </c>
      <c r="L588">
        <v>2.9968110856396395</v>
      </c>
      <c r="M588">
        <v>3.4578589449688151</v>
      </c>
      <c r="N588">
        <v>94</v>
      </c>
      <c r="O588">
        <v>7.2230831294904139</v>
      </c>
      <c r="P588">
        <v>12</v>
      </c>
      <c r="Q588">
        <v>15</v>
      </c>
      <c r="R588">
        <v>67</v>
      </c>
      <c r="S588">
        <v>12.76595744680851</v>
      </c>
      <c r="T588">
        <v>15.957446808510639</v>
      </c>
      <c r="U588">
        <v>71.276595744680847</v>
      </c>
      <c r="V588">
        <v>16</v>
      </c>
      <c r="W588">
        <v>1.2294609582111344</v>
      </c>
      <c r="X588">
        <v>6</v>
      </c>
      <c r="Y588">
        <v>0.4610478593291753</v>
      </c>
      <c r="Z588">
        <v>0</v>
      </c>
      <c r="AA588">
        <v>1</v>
      </c>
      <c r="AB588">
        <v>5</v>
      </c>
      <c r="AC588">
        <v>9.8867245394490997</v>
      </c>
      <c r="AD588">
        <v>0.75970886411503902</v>
      </c>
      <c r="AE588">
        <v>6.3829787234042552</v>
      </c>
      <c r="AF588">
        <v>10.517792063243721</v>
      </c>
      <c r="AG588">
        <v>13.4</v>
      </c>
      <c r="AH588">
        <v>13.36</v>
      </c>
      <c r="AI588">
        <v>38.86</v>
      </c>
      <c r="AJ588">
        <v>52.63</v>
      </c>
      <c r="AK588" t="e">
        <f>VLOOKUP(A588,'NHL Affiliations (from scraper)'!B:C,2,FALSE)</f>
        <v>#N/A</v>
      </c>
      <c r="AL588">
        <f>IF(ISNUMBER(MATCH(A588,'Age Fix'!A:A,0))=FALSE,F588,VLOOKUP(A588,'Age Fix'!A:C,3,FALSE))</f>
        <v>19</v>
      </c>
    </row>
    <row r="589" spans="1:38" x14ac:dyDescent="0.2">
      <c r="A589" t="s">
        <v>719</v>
      </c>
      <c r="B589" t="s">
        <v>1749</v>
      </c>
      <c r="C589" t="s">
        <v>102</v>
      </c>
      <c r="D589" t="s">
        <v>102</v>
      </c>
      <c r="E589" t="s">
        <v>583</v>
      </c>
      <c r="F589">
        <v>19</v>
      </c>
      <c r="G589">
        <v>59</v>
      </c>
      <c r="H589">
        <v>18.510000000000002</v>
      </c>
      <c r="I589">
        <v>1091.98</v>
      </c>
      <c r="J589">
        <v>71</v>
      </c>
      <c r="K589">
        <v>42</v>
      </c>
      <c r="L589">
        <v>3.9011703511053319</v>
      </c>
      <c r="M589">
        <v>2.3077345738932951</v>
      </c>
      <c r="N589">
        <v>161</v>
      </c>
      <c r="O589">
        <v>8.8463158665909631</v>
      </c>
      <c r="P589">
        <v>1</v>
      </c>
      <c r="Q589">
        <v>7</v>
      </c>
      <c r="R589">
        <v>153</v>
      </c>
      <c r="S589">
        <v>0.6211180124223602</v>
      </c>
      <c r="T589">
        <v>4.3478260869565215</v>
      </c>
      <c r="U589">
        <v>95.031055900621126</v>
      </c>
      <c r="V589">
        <v>19</v>
      </c>
      <c r="W589">
        <v>1.0439751643802999</v>
      </c>
      <c r="X589">
        <v>11</v>
      </c>
      <c r="Y589">
        <v>0.60440667411491056</v>
      </c>
      <c r="Z589">
        <v>0</v>
      </c>
      <c r="AA589">
        <v>3</v>
      </c>
      <c r="AB589">
        <v>8</v>
      </c>
      <c r="AC589">
        <v>11.114755583074466</v>
      </c>
      <c r="AD589">
        <v>0.61071204141510649</v>
      </c>
      <c r="AE589">
        <v>6.8322981366459627</v>
      </c>
      <c r="AF589">
        <v>6.9035748963195438</v>
      </c>
      <c r="AG589">
        <v>13.65</v>
      </c>
      <c r="AH589">
        <v>13.49</v>
      </c>
      <c r="AI589">
        <v>60.48</v>
      </c>
      <c r="AJ589">
        <v>48.64</v>
      </c>
      <c r="AK589" t="e">
        <f>VLOOKUP(A589,'NHL Affiliations (from scraper)'!B:C,2,FALSE)</f>
        <v>#N/A</v>
      </c>
      <c r="AL589">
        <f>IF(ISNUMBER(MATCH(A589,'Age Fix'!A:A,0))=FALSE,F589,VLOOKUP(A589,'Age Fix'!A:C,3,FALSE))</f>
        <v>19</v>
      </c>
    </row>
    <row r="590" spans="1:38" x14ac:dyDescent="0.2">
      <c r="A590" t="s">
        <v>1002</v>
      </c>
      <c r="B590" t="s">
        <v>1749</v>
      </c>
      <c r="C590" t="s">
        <v>46</v>
      </c>
      <c r="D590" t="s">
        <v>1745</v>
      </c>
      <c r="E590" t="s">
        <v>616</v>
      </c>
      <c r="F590">
        <v>19</v>
      </c>
      <c r="G590">
        <v>2</v>
      </c>
      <c r="H590">
        <v>0</v>
      </c>
      <c r="I590">
        <v>0</v>
      </c>
      <c r="J590">
        <v>0</v>
      </c>
      <c r="K590">
        <v>0</v>
      </c>
      <c r="L590" t="e">
        <v>#DIV/0!</v>
      </c>
      <c r="M590" t="e">
        <v>#DIV/0!</v>
      </c>
      <c r="N590">
        <v>0</v>
      </c>
      <c r="O590" t="e">
        <v>#DIV/0!</v>
      </c>
      <c r="P590">
        <v>0</v>
      </c>
      <c r="Q590">
        <v>0</v>
      </c>
      <c r="R590">
        <v>0</v>
      </c>
      <c r="S590" t="e">
        <v>#DIV/0!</v>
      </c>
      <c r="T590" t="e">
        <v>#DIV/0!</v>
      </c>
      <c r="U590" t="e">
        <v>#DIV/0!</v>
      </c>
      <c r="V590">
        <v>0</v>
      </c>
      <c r="W590" t="e">
        <v>#DIV/0!</v>
      </c>
      <c r="X590">
        <v>0</v>
      </c>
      <c r="Y590" t="e">
        <v>#DIV/0!</v>
      </c>
      <c r="Z590">
        <v>0</v>
      </c>
      <c r="AA590">
        <v>0</v>
      </c>
      <c r="AB590">
        <v>0</v>
      </c>
      <c r="AC590">
        <v>0</v>
      </c>
      <c r="AD590" t="e">
        <v>#DIV/0!</v>
      </c>
      <c r="AE590" t="e">
        <v>#DIV/0!</v>
      </c>
      <c r="AF590" t="e">
        <v>#DIV/0!</v>
      </c>
      <c r="AG590">
        <v>0</v>
      </c>
      <c r="AH590">
        <v>0</v>
      </c>
      <c r="AI590">
        <v>0</v>
      </c>
      <c r="AJ590">
        <v>0</v>
      </c>
      <c r="AK590" t="e">
        <f>VLOOKUP(A590,'NHL Affiliations (from scraper)'!B:C,2,FALSE)</f>
        <v>#N/A</v>
      </c>
      <c r="AL590">
        <f>IF(ISNUMBER(MATCH(A590,'Age Fix'!A:A,0))=FALSE,F590,VLOOKUP(A590,'Age Fix'!A:C,3,FALSE))</f>
        <v>19</v>
      </c>
    </row>
    <row r="591" spans="1:38" x14ac:dyDescent="0.2">
      <c r="A591" t="s">
        <v>906</v>
      </c>
      <c r="B591" t="s">
        <v>1749</v>
      </c>
      <c r="C591" t="s">
        <v>41</v>
      </c>
      <c r="D591" t="s">
        <v>1745</v>
      </c>
      <c r="E591" t="s">
        <v>586</v>
      </c>
      <c r="F591">
        <v>17</v>
      </c>
      <c r="G591">
        <v>24</v>
      </c>
      <c r="H591">
        <v>8.27</v>
      </c>
      <c r="I591">
        <v>198.51</v>
      </c>
      <c r="J591">
        <v>4</v>
      </c>
      <c r="K591">
        <v>8</v>
      </c>
      <c r="L591">
        <v>1.2090071029167297</v>
      </c>
      <c r="M591">
        <v>2.4180142058334595</v>
      </c>
      <c r="N591">
        <v>19</v>
      </c>
      <c r="O591">
        <v>5.7427837388544667</v>
      </c>
      <c r="P591">
        <v>1</v>
      </c>
      <c r="Q591">
        <v>3</v>
      </c>
      <c r="R591">
        <v>15</v>
      </c>
      <c r="S591">
        <v>5.2631578947368416</v>
      </c>
      <c r="T591">
        <v>15.789473684210526</v>
      </c>
      <c r="U591">
        <v>78.94736842105263</v>
      </c>
      <c r="V591">
        <v>2</v>
      </c>
      <c r="W591">
        <v>0.60450355145836487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1.7284274913022424</v>
      </c>
      <c r="AD591">
        <v>0.52242027846523875</v>
      </c>
      <c r="AE591">
        <v>0</v>
      </c>
      <c r="AF591">
        <v>9.0969867963275917</v>
      </c>
      <c r="AG591">
        <v>12.59</v>
      </c>
      <c r="AH591">
        <v>12.89</v>
      </c>
      <c r="AI591">
        <v>43.47</v>
      </c>
      <c r="AJ591">
        <v>50.46</v>
      </c>
      <c r="AK591" t="e">
        <f>VLOOKUP(A591,'NHL Affiliations (from scraper)'!B:C,2,FALSE)</f>
        <v>#N/A</v>
      </c>
      <c r="AL591">
        <f>IF(ISNUMBER(MATCH(A591,'Age Fix'!A:A,0))=FALSE,F591,VLOOKUP(A591,'Age Fix'!A:C,3,FALSE))</f>
        <v>17</v>
      </c>
    </row>
    <row r="592" spans="1:38" x14ac:dyDescent="0.2">
      <c r="A592" t="s">
        <v>833</v>
      </c>
      <c r="B592" t="s">
        <v>1749</v>
      </c>
      <c r="C592" t="s">
        <v>49</v>
      </c>
      <c r="D592" t="s">
        <v>1745</v>
      </c>
      <c r="E592" t="s">
        <v>579</v>
      </c>
      <c r="F592">
        <v>18</v>
      </c>
      <c r="G592">
        <v>53</v>
      </c>
      <c r="H592">
        <v>11.08</v>
      </c>
      <c r="I592">
        <v>587</v>
      </c>
      <c r="J592">
        <v>19</v>
      </c>
      <c r="K592">
        <v>26</v>
      </c>
      <c r="L592">
        <v>1.9420783645655875</v>
      </c>
      <c r="M592">
        <v>2.6575809199318567</v>
      </c>
      <c r="N592">
        <v>42</v>
      </c>
      <c r="O592">
        <v>4.2930153321976148</v>
      </c>
      <c r="P592">
        <v>2</v>
      </c>
      <c r="Q592">
        <v>6</v>
      </c>
      <c r="R592">
        <v>34</v>
      </c>
      <c r="S592">
        <v>4.7619047619047619</v>
      </c>
      <c r="T592">
        <v>14.285714285714285</v>
      </c>
      <c r="U592">
        <v>80.952380952380949</v>
      </c>
      <c r="V592">
        <v>7</v>
      </c>
      <c r="W592">
        <v>0.71550255536626917</v>
      </c>
      <c r="X592">
        <v>5</v>
      </c>
      <c r="Y592">
        <v>0.51107325383304936</v>
      </c>
      <c r="Z592">
        <v>0</v>
      </c>
      <c r="AA592">
        <v>1</v>
      </c>
      <c r="AB592">
        <v>4</v>
      </c>
      <c r="AC592">
        <v>3.7081963865333574</v>
      </c>
      <c r="AD592">
        <v>0.37903199862351183</v>
      </c>
      <c r="AE592">
        <v>11.904761904761903</v>
      </c>
      <c r="AF592">
        <v>8.8290390155556118</v>
      </c>
      <c r="AG592">
        <v>13.42</v>
      </c>
      <c r="AH592">
        <v>12.66</v>
      </c>
      <c r="AI592">
        <v>58.75</v>
      </c>
      <c r="AJ592">
        <v>51.04</v>
      </c>
      <c r="AK592" t="e">
        <f>VLOOKUP(A592,'NHL Affiliations (from scraper)'!B:C,2,FALSE)</f>
        <v>#N/A</v>
      </c>
      <c r="AL592">
        <f>IF(ISNUMBER(MATCH(A592,'Age Fix'!A:A,0))=FALSE,F592,VLOOKUP(A592,'Age Fix'!A:C,3,FALSE))</f>
        <v>18</v>
      </c>
    </row>
    <row r="593" spans="1:38" x14ac:dyDescent="0.2">
      <c r="A593" t="s">
        <v>507</v>
      </c>
      <c r="B593" t="s">
        <v>1749</v>
      </c>
      <c r="C593" t="s">
        <v>41</v>
      </c>
      <c r="D593" t="s">
        <v>1745</v>
      </c>
      <c r="E593" t="s">
        <v>391</v>
      </c>
      <c r="F593">
        <v>19</v>
      </c>
      <c r="G593">
        <v>66</v>
      </c>
      <c r="H593">
        <v>10.8</v>
      </c>
      <c r="I593">
        <v>712.66</v>
      </c>
      <c r="J593">
        <v>30</v>
      </c>
      <c r="K593">
        <v>24</v>
      </c>
      <c r="L593">
        <v>2.5257486038222998</v>
      </c>
      <c r="M593">
        <v>2.0205988830578394</v>
      </c>
      <c r="N593">
        <v>55</v>
      </c>
      <c r="O593">
        <v>4.6305391070075492</v>
      </c>
      <c r="P593">
        <v>11</v>
      </c>
      <c r="Q593">
        <v>13</v>
      </c>
      <c r="R593">
        <v>31</v>
      </c>
      <c r="S593">
        <v>20</v>
      </c>
      <c r="T593">
        <v>23.636363636363637</v>
      </c>
      <c r="U593">
        <v>56.36363636363636</v>
      </c>
      <c r="V593">
        <v>15</v>
      </c>
      <c r="W593">
        <v>1.2628743019111499</v>
      </c>
      <c r="X593">
        <v>9</v>
      </c>
      <c r="Y593">
        <v>0.75772458114668995</v>
      </c>
      <c r="Z593">
        <v>4</v>
      </c>
      <c r="AA593">
        <v>2</v>
      </c>
      <c r="AB593">
        <v>3</v>
      </c>
      <c r="AC593">
        <v>7.0175170915768081</v>
      </c>
      <c r="AD593">
        <v>0.59081613321164161</v>
      </c>
      <c r="AE593">
        <v>16.363636363636363</v>
      </c>
      <c r="AF593">
        <v>12.759121984685107</v>
      </c>
      <c r="AG593">
        <v>12.66</v>
      </c>
      <c r="AH593">
        <v>13.94</v>
      </c>
      <c r="AI593">
        <v>50.62</v>
      </c>
      <c r="AJ593">
        <v>49.64</v>
      </c>
      <c r="AK593" t="e">
        <f>VLOOKUP(A593,'NHL Affiliations (from scraper)'!B:C,2,FALSE)</f>
        <v>#N/A</v>
      </c>
      <c r="AL593">
        <f>IF(ISNUMBER(MATCH(A593,'Age Fix'!A:A,0))=FALSE,F593,VLOOKUP(A593,'Age Fix'!A:C,3,FALSE))</f>
        <v>19</v>
      </c>
    </row>
    <row r="594" spans="1:38" x14ac:dyDescent="0.2">
      <c r="A594" t="s">
        <v>915</v>
      </c>
      <c r="B594" t="s">
        <v>1749</v>
      </c>
      <c r="C594" t="s">
        <v>102</v>
      </c>
      <c r="D594" t="s">
        <v>102</v>
      </c>
      <c r="E594" t="s">
        <v>618</v>
      </c>
      <c r="F594">
        <v>20</v>
      </c>
      <c r="G594">
        <v>5</v>
      </c>
      <c r="H594">
        <v>15.53</v>
      </c>
      <c r="I594">
        <v>77.650000000000006</v>
      </c>
      <c r="J594">
        <v>4</v>
      </c>
      <c r="K594">
        <v>4</v>
      </c>
      <c r="L594">
        <v>3.0907920154539599</v>
      </c>
      <c r="M594">
        <v>3.0907920154539599</v>
      </c>
      <c r="N594">
        <v>5</v>
      </c>
      <c r="O594">
        <v>3.8634900193174495</v>
      </c>
      <c r="P594">
        <v>0</v>
      </c>
      <c r="Q594">
        <v>0</v>
      </c>
      <c r="R594">
        <v>5</v>
      </c>
      <c r="S594">
        <v>0</v>
      </c>
      <c r="T594">
        <v>0</v>
      </c>
      <c r="U594">
        <v>100</v>
      </c>
      <c r="V594">
        <v>1</v>
      </c>
      <c r="W594">
        <v>0.77269800386348997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0.31417675491109043</v>
      </c>
      <c r="AD594">
        <v>0.24276375138010847</v>
      </c>
      <c r="AE594">
        <v>0</v>
      </c>
      <c r="AF594">
        <v>6.2835350982218081</v>
      </c>
      <c r="AG594">
        <v>12.84</v>
      </c>
      <c r="AH594">
        <v>13.4</v>
      </c>
      <c r="AI594">
        <v>43.94</v>
      </c>
      <c r="AJ594">
        <v>49.11</v>
      </c>
      <c r="AK594" t="e">
        <f>VLOOKUP(A594,'NHL Affiliations (from scraper)'!B:C,2,FALSE)</f>
        <v>#N/A</v>
      </c>
      <c r="AL594">
        <f>IF(ISNUMBER(MATCH(A594,'Age Fix'!A:A,0))=FALSE,F594,VLOOKUP(A594,'Age Fix'!A:C,3,FALSE))</f>
        <v>20</v>
      </c>
    </row>
    <row r="595" spans="1:38" x14ac:dyDescent="0.2">
      <c r="A595" t="s">
        <v>692</v>
      </c>
      <c r="B595" t="s">
        <v>1749</v>
      </c>
      <c r="C595" t="s">
        <v>46</v>
      </c>
      <c r="D595" t="s">
        <v>1745</v>
      </c>
      <c r="E595" t="s">
        <v>644</v>
      </c>
      <c r="F595">
        <v>21</v>
      </c>
      <c r="G595">
        <v>67</v>
      </c>
      <c r="H595">
        <v>12.61</v>
      </c>
      <c r="I595">
        <v>844.72</v>
      </c>
      <c r="J595">
        <v>39</v>
      </c>
      <c r="K595">
        <v>46</v>
      </c>
      <c r="L595">
        <v>2.7701486883227577</v>
      </c>
      <c r="M595">
        <v>3.2673548631499196</v>
      </c>
      <c r="N595">
        <v>150</v>
      </c>
      <c r="O595">
        <v>10.654418032010607</v>
      </c>
      <c r="P595">
        <v>13</v>
      </c>
      <c r="Q595">
        <v>28</v>
      </c>
      <c r="R595">
        <v>109</v>
      </c>
      <c r="S595">
        <v>8.6666666666666679</v>
      </c>
      <c r="T595">
        <v>18.666666666666668</v>
      </c>
      <c r="U595">
        <v>72.666666666666671</v>
      </c>
      <c r="V595">
        <v>19</v>
      </c>
      <c r="W595">
        <v>1.3495596173880102</v>
      </c>
      <c r="X595">
        <v>16</v>
      </c>
      <c r="Y595">
        <v>1.1364712567477979</v>
      </c>
      <c r="Z595">
        <v>3</v>
      </c>
      <c r="AA595">
        <v>5</v>
      </c>
      <c r="AB595">
        <v>8</v>
      </c>
      <c r="AC595">
        <v>15.099330647836547</v>
      </c>
      <c r="AD595">
        <v>1.072497204837334</v>
      </c>
      <c r="AE595">
        <v>10.666666666666668</v>
      </c>
      <c r="AF595">
        <v>10.066220431891029</v>
      </c>
      <c r="AG595">
        <v>12.87</v>
      </c>
      <c r="AH595">
        <v>13.14</v>
      </c>
      <c r="AI595">
        <v>54.99</v>
      </c>
      <c r="AJ595">
        <v>50.52</v>
      </c>
      <c r="AK595" t="e">
        <f>VLOOKUP(A595,'NHL Affiliations (from scraper)'!B:C,2,FALSE)</f>
        <v>#N/A</v>
      </c>
      <c r="AL595">
        <f>IF(ISNUMBER(MATCH(A595,'Age Fix'!A:A,0))=FALSE,F595,VLOOKUP(A595,'Age Fix'!A:C,3,FALSE))</f>
        <v>21</v>
      </c>
    </row>
    <row r="596" spans="1:38" x14ac:dyDescent="0.2">
      <c r="A596" t="s">
        <v>788</v>
      </c>
      <c r="B596" t="s">
        <v>1749</v>
      </c>
      <c r="C596" t="s">
        <v>102</v>
      </c>
      <c r="D596" t="s">
        <v>102</v>
      </c>
      <c r="E596" t="s">
        <v>583</v>
      </c>
      <c r="F596">
        <v>20</v>
      </c>
      <c r="G596">
        <v>53</v>
      </c>
      <c r="H596">
        <v>16.57</v>
      </c>
      <c r="I596">
        <v>878.06</v>
      </c>
      <c r="J596">
        <v>55</v>
      </c>
      <c r="K596">
        <v>37</v>
      </c>
      <c r="L596">
        <v>3.7582853107988066</v>
      </c>
      <c r="M596">
        <v>2.5283010272646518</v>
      </c>
      <c r="N596">
        <v>80</v>
      </c>
      <c r="O596">
        <v>5.466596815707355</v>
      </c>
      <c r="P596">
        <v>0</v>
      </c>
      <c r="Q596">
        <v>0</v>
      </c>
      <c r="R596">
        <v>80</v>
      </c>
      <c r="S596">
        <v>0</v>
      </c>
      <c r="T596">
        <v>0</v>
      </c>
      <c r="U596">
        <v>100</v>
      </c>
      <c r="V596">
        <v>10</v>
      </c>
      <c r="W596">
        <v>0.68332460196341938</v>
      </c>
      <c r="X596">
        <v>2</v>
      </c>
      <c r="Y596">
        <v>0.13666492039268388</v>
      </c>
      <c r="Z596">
        <v>0</v>
      </c>
      <c r="AA596">
        <v>0</v>
      </c>
      <c r="AB596">
        <v>2</v>
      </c>
      <c r="AC596">
        <v>5.0268280785774468</v>
      </c>
      <c r="AD596">
        <v>0.34349552959324742</v>
      </c>
      <c r="AE596">
        <v>2.5</v>
      </c>
      <c r="AF596">
        <v>6.2835350982218081</v>
      </c>
      <c r="AG596">
        <v>14.04</v>
      </c>
      <c r="AH596">
        <v>13.34</v>
      </c>
      <c r="AI596">
        <v>60.75</v>
      </c>
      <c r="AJ596">
        <v>48.69</v>
      </c>
      <c r="AK596" t="e">
        <f>VLOOKUP(A596,'NHL Affiliations (from scraper)'!B:C,2,FALSE)</f>
        <v>#N/A</v>
      </c>
      <c r="AL596">
        <f>IF(ISNUMBER(MATCH(A596,'Age Fix'!A:A,0))=FALSE,F596,VLOOKUP(A596,'Age Fix'!A:C,3,FALSE))</f>
        <v>20</v>
      </c>
    </row>
    <row r="597" spans="1:38" x14ac:dyDescent="0.2">
      <c r="A597" t="s">
        <v>808</v>
      </c>
      <c r="B597" t="s">
        <v>1749</v>
      </c>
      <c r="C597" t="s">
        <v>102</v>
      </c>
      <c r="D597" t="s">
        <v>102</v>
      </c>
      <c r="E597" t="s">
        <v>1746</v>
      </c>
      <c r="F597">
        <v>18</v>
      </c>
      <c r="G597">
        <v>68</v>
      </c>
      <c r="H597">
        <v>13.56</v>
      </c>
      <c r="I597">
        <v>921.81</v>
      </c>
      <c r="J597">
        <v>44</v>
      </c>
      <c r="K597">
        <v>44</v>
      </c>
      <c r="L597">
        <v>2.8639307449474405</v>
      </c>
      <c r="M597">
        <v>2.8639307449474405</v>
      </c>
      <c r="N597">
        <v>57</v>
      </c>
      <c r="O597">
        <v>3.7100921014091846</v>
      </c>
      <c r="P597">
        <v>0</v>
      </c>
      <c r="Q597">
        <v>1</v>
      </c>
      <c r="R597">
        <v>56</v>
      </c>
      <c r="S597">
        <v>0</v>
      </c>
      <c r="T597">
        <v>1.7543859649122806</v>
      </c>
      <c r="U597">
        <v>98.245614035087712</v>
      </c>
      <c r="V597">
        <v>9</v>
      </c>
      <c r="W597">
        <v>0.5858040160119764</v>
      </c>
      <c r="X597">
        <v>7</v>
      </c>
      <c r="Y597">
        <v>0.45562534578709279</v>
      </c>
      <c r="Z597">
        <v>0</v>
      </c>
      <c r="AA597">
        <v>1</v>
      </c>
      <c r="AB597">
        <v>6</v>
      </c>
      <c r="AC597">
        <v>3.6975420690607441</v>
      </c>
      <c r="AD597">
        <v>0.2406705548254463</v>
      </c>
      <c r="AE597">
        <v>12.280701754385964</v>
      </c>
      <c r="AF597">
        <v>6.4869159106328844</v>
      </c>
      <c r="AG597">
        <v>12.28</v>
      </c>
      <c r="AH597">
        <v>13.03</v>
      </c>
      <c r="AI597">
        <v>52.61</v>
      </c>
      <c r="AJ597">
        <v>52.44</v>
      </c>
      <c r="AK597">
        <f>VLOOKUP(A597,'NHL Affiliations (from scraper)'!B:C,2,FALSE)</f>
        <v>2018</v>
      </c>
      <c r="AL597">
        <f>IF(ISNUMBER(MATCH(A597,'Age Fix'!A:A,0))=FALSE,F597,VLOOKUP(A597,'Age Fix'!A:C,3,FALSE))</f>
        <v>18</v>
      </c>
    </row>
    <row r="598" spans="1:38" x14ac:dyDescent="0.2">
      <c r="A598" t="s">
        <v>790</v>
      </c>
      <c r="B598" t="s">
        <v>1749</v>
      </c>
      <c r="C598" t="s">
        <v>102</v>
      </c>
      <c r="D598" t="s">
        <v>102</v>
      </c>
      <c r="E598" t="s">
        <v>599</v>
      </c>
      <c r="F598">
        <v>19</v>
      </c>
      <c r="G598">
        <v>61</v>
      </c>
      <c r="H598">
        <v>13.29</v>
      </c>
      <c r="I598">
        <v>810.93</v>
      </c>
      <c r="J598">
        <v>34</v>
      </c>
      <c r="K598">
        <v>37</v>
      </c>
      <c r="L598">
        <v>2.5156302023602533</v>
      </c>
      <c r="M598">
        <v>2.7375975731567461</v>
      </c>
      <c r="N598">
        <v>69</v>
      </c>
      <c r="O598">
        <v>5.1052495283193373</v>
      </c>
      <c r="P598">
        <v>2</v>
      </c>
      <c r="Q598">
        <v>2</v>
      </c>
      <c r="R598">
        <v>65</v>
      </c>
      <c r="S598">
        <v>2.8985507246376812</v>
      </c>
      <c r="T598">
        <v>2.8985507246376812</v>
      </c>
      <c r="U598">
        <v>94.20289855072464</v>
      </c>
      <c r="V598">
        <v>10</v>
      </c>
      <c r="W598">
        <v>0.73989123598830975</v>
      </c>
      <c r="X598">
        <v>6</v>
      </c>
      <c r="Y598">
        <v>0.44393474159298585</v>
      </c>
      <c r="Z598">
        <v>2</v>
      </c>
      <c r="AA598">
        <v>0</v>
      </c>
      <c r="AB598">
        <v>4</v>
      </c>
      <c r="AC598">
        <v>4.941042610755991</v>
      </c>
      <c r="AD598">
        <v>0.36558341243431552</v>
      </c>
      <c r="AE598">
        <v>8.695652173913043</v>
      </c>
      <c r="AF598">
        <v>7.1609313199362177</v>
      </c>
      <c r="AG598">
        <v>12.51</v>
      </c>
      <c r="AH598">
        <v>13.24</v>
      </c>
      <c r="AI598">
        <v>51.02</v>
      </c>
      <c r="AJ598">
        <v>50.22</v>
      </c>
      <c r="AK598" t="e">
        <f>VLOOKUP(A598,'NHL Affiliations (from scraper)'!B:C,2,FALSE)</f>
        <v>#N/A</v>
      </c>
      <c r="AL598">
        <f>IF(ISNUMBER(MATCH(A598,'Age Fix'!A:A,0))=FALSE,F598,VLOOKUP(A598,'Age Fix'!A:C,3,FALSE))</f>
        <v>19</v>
      </c>
    </row>
    <row r="599" spans="1:38" x14ac:dyDescent="0.2">
      <c r="A599" t="s">
        <v>745</v>
      </c>
      <c r="B599" t="s">
        <v>1749</v>
      </c>
      <c r="C599" t="s">
        <v>41</v>
      </c>
      <c r="D599" t="s">
        <v>1745</v>
      </c>
      <c r="E599" t="s">
        <v>588</v>
      </c>
      <c r="F599">
        <v>18</v>
      </c>
      <c r="G599">
        <v>68</v>
      </c>
      <c r="H599">
        <v>10.65</v>
      </c>
      <c r="I599">
        <v>724</v>
      </c>
      <c r="J599">
        <v>21</v>
      </c>
      <c r="K599">
        <v>44</v>
      </c>
      <c r="L599">
        <v>1.7403314917127071</v>
      </c>
      <c r="M599">
        <v>3.6464088397790055</v>
      </c>
      <c r="N599">
        <v>75</v>
      </c>
      <c r="O599">
        <v>6.2154696132596685</v>
      </c>
      <c r="P599">
        <v>11</v>
      </c>
      <c r="Q599">
        <v>11</v>
      </c>
      <c r="R599">
        <v>53</v>
      </c>
      <c r="S599">
        <v>14.666666666666666</v>
      </c>
      <c r="T599">
        <v>14.666666666666666</v>
      </c>
      <c r="U599">
        <v>70.666666666666671</v>
      </c>
      <c r="V599">
        <v>12</v>
      </c>
      <c r="W599">
        <v>0.99447513812154686</v>
      </c>
      <c r="X599">
        <v>7</v>
      </c>
      <c r="Y599">
        <v>0.58011049723756902</v>
      </c>
      <c r="Z599">
        <v>1</v>
      </c>
      <c r="AA599">
        <v>1</v>
      </c>
      <c r="AB599">
        <v>5</v>
      </c>
      <c r="AC599">
        <v>8.0423699850725434</v>
      </c>
      <c r="AD599">
        <v>0.6664947501441334</v>
      </c>
      <c r="AE599">
        <v>9.3333333333333339</v>
      </c>
      <c r="AF599">
        <v>10.723159980096723</v>
      </c>
      <c r="AG599">
        <v>12.59</v>
      </c>
      <c r="AH599">
        <v>13.04</v>
      </c>
      <c r="AI599">
        <v>44.6</v>
      </c>
      <c r="AJ599">
        <v>52.12</v>
      </c>
      <c r="AK599" t="e">
        <f>VLOOKUP(A599,'NHL Affiliations (from scraper)'!B:C,2,FALSE)</f>
        <v>#N/A</v>
      </c>
      <c r="AL599">
        <f>IF(ISNUMBER(MATCH(A599,'Age Fix'!A:A,0))=FALSE,F599,VLOOKUP(A599,'Age Fix'!A:C,3,FALSE))</f>
        <v>18</v>
      </c>
    </row>
    <row r="600" spans="1:38" x14ac:dyDescent="0.2">
      <c r="A600" t="s">
        <v>980</v>
      </c>
      <c r="B600" t="s">
        <v>1749</v>
      </c>
      <c r="C600" t="s">
        <v>41</v>
      </c>
      <c r="D600" t="s">
        <v>1745</v>
      </c>
      <c r="E600" t="s">
        <v>586</v>
      </c>
      <c r="F600">
        <v>17</v>
      </c>
      <c r="G600">
        <v>4</v>
      </c>
      <c r="H600">
        <v>7.47</v>
      </c>
      <c r="I600">
        <v>29.87</v>
      </c>
      <c r="J600">
        <v>1</v>
      </c>
      <c r="K600">
        <v>1</v>
      </c>
      <c r="L600">
        <v>2.0087043856712419</v>
      </c>
      <c r="M600">
        <v>2.0087043856712419</v>
      </c>
      <c r="N600">
        <v>4</v>
      </c>
      <c r="O600">
        <v>8.0348175426849675</v>
      </c>
      <c r="P600">
        <v>0</v>
      </c>
      <c r="Q600">
        <v>0</v>
      </c>
      <c r="R600">
        <v>4</v>
      </c>
      <c r="S600">
        <v>0</v>
      </c>
      <c r="T600">
        <v>0</v>
      </c>
      <c r="U600">
        <v>100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0.25134140392887233</v>
      </c>
      <c r="AD600">
        <v>0.50487058037269295</v>
      </c>
      <c r="AE600">
        <v>0</v>
      </c>
      <c r="AF600">
        <v>6.2835350982218081</v>
      </c>
      <c r="AG600">
        <v>14.58</v>
      </c>
      <c r="AH600">
        <v>12.67</v>
      </c>
      <c r="AI600">
        <v>53.42</v>
      </c>
      <c r="AJ600">
        <v>55.38</v>
      </c>
      <c r="AK600" t="e">
        <f>VLOOKUP(A600,'NHL Affiliations (from scraper)'!B:C,2,FALSE)</f>
        <v>#N/A</v>
      </c>
      <c r="AL600">
        <f>IF(ISNUMBER(MATCH(A600,'Age Fix'!A:A,0))=FALSE,F600,VLOOKUP(A600,'Age Fix'!A:C,3,FALSE))</f>
        <v>17</v>
      </c>
    </row>
    <row r="601" spans="1:38" x14ac:dyDescent="0.2">
      <c r="A601" t="s">
        <v>926</v>
      </c>
      <c r="B601" t="s">
        <v>1749</v>
      </c>
      <c r="C601" t="s">
        <v>102</v>
      </c>
      <c r="D601" t="s">
        <v>102</v>
      </c>
      <c r="E601" t="s">
        <v>583</v>
      </c>
      <c r="F601">
        <v>17</v>
      </c>
      <c r="G601">
        <v>52</v>
      </c>
      <c r="H601">
        <v>9.2799999999999994</v>
      </c>
      <c r="I601">
        <v>482.45</v>
      </c>
      <c r="J601">
        <v>21</v>
      </c>
      <c r="K601">
        <v>10</v>
      </c>
      <c r="L601">
        <v>2.6116696030676758</v>
      </c>
      <c r="M601">
        <v>1.2436521919369883</v>
      </c>
      <c r="N601">
        <v>21</v>
      </c>
      <c r="O601">
        <v>2.6116696030676758</v>
      </c>
      <c r="P601">
        <v>0</v>
      </c>
      <c r="Q601">
        <v>0</v>
      </c>
      <c r="R601">
        <v>21</v>
      </c>
      <c r="S601">
        <v>0</v>
      </c>
      <c r="T601">
        <v>0</v>
      </c>
      <c r="U601">
        <v>100</v>
      </c>
      <c r="V601">
        <v>2</v>
      </c>
      <c r="W601">
        <v>0.24873043838739767</v>
      </c>
      <c r="X601">
        <v>1</v>
      </c>
      <c r="Y601">
        <v>0.12436521919369883</v>
      </c>
      <c r="Z601">
        <v>0</v>
      </c>
      <c r="AA601">
        <v>0</v>
      </c>
      <c r="AB601">
        <v>1</v>
      </c>
      <c r="AC601">
        <v>1.3195423706265796</v>
      </c>
      <c r="AD601">
        <v>0.16410517615834758</v>
      </c>
      <c r="AE601">
        <v>4.7619047619047619</v>
      </c>
      <c r="AF601">
        <v>6.2835350982218081</v>
      </c>
      <c r="AG601">
        <v>13.03</v>
      </c>
      <c r="AH601">
        <v>12.82</v>
      </c>
      <c r="AI601">
        <v>60.64</v>
      </c>
      <c r="AJ601">
        <v>46.2</v>
      </c>
      <c r="AK601" t="e">
        <f>VLOOKUP(A601,'NHL Affiliations (from scraper)'!B:C,2,FALSE)</f>
        <v>#N/A</v>
      </c>
      <c r="AL601">
        <f>IF(ISNUMBER(MATCH(A601,'Age Fix'!A:A,0))=FALSE,F601,VLOOKUP(A601,'Age Fix'!A:C,3,FALSE))</f>
        <v>17</v>
      </c>
    </row>
    <row r="602" spans="1:38" x14ac:dyDescent="0.2">
      <c r="A602" t="s">
        <v>896</v>
      </c>
      <c r="B602" t="s">
        <v>1749</v>
      </c>
      <c r="C602" t="s">
        <v>102</v>
      </c>
      <c r="D602" t="s">
        <v>102</v>
      </c>
      <c r="E602" t="s">
        <v>588</v>
      </c>
      <c r="F602">
        <v>17</v>
      </c>
      <c r="G602">
        <v>62</v>
      </c>
      <c r="H602">
        <v>14.35</v>
      </c>
      <c r="I602">
        <v>889.49</v>
      </c>
      <c r="J602">
        <v>48</v>
      </c>
      <c r="K602">
        <v>48</v>
      </c>
      <c r="L602">
        <v>3.2378104306962414</v>
      </c>
      <c r="M602">
        <v>3.2378104306962414</v>
      </c>
      <c r="N602">
        <v>17</v>
      </c>
      <c r="O602">
        <v>1.1467245275382523</v>
      </c>
      <c r="P602">
        <v>0</v>
      </c>
      <c r="Q602">
        <v>0</v>
      </c>
      <c r="R602">
        <v>17</v>
      </c>
      <c r="S602">
        <v>0</v>
      </c>
      <c r="T602">
        <v>0</v>
      </c>
      <c r="U602">
        <v>100</v>
      </c>
      <c r="V602">
        <v>6</v>
      </c>
      <c r="W602">
        <v>0.40472630383703018</v>
      </c>
      <c r="X602">
        <v>2</v>
      </c>
      <c r="Y602">
        <v>0.13490876794567672</v>
      </c>
      <c r="Z602">
        <v>0</v>
      </c>
      <c r="AA602">
        <v>0</v>
      </c>
      <c r="AB602">
        <v>2</v>
      </c>
      <c r="AC602">
        <v>1.0682009666977075</v>
      </c>
      <c r="AD602">
        <v>7.2054838167784296E-2</v>
      </c>
      <c r="AE602">
        <v>11.76470588235294</v>
      </c>
      <c r="AF602">
        <v>6.2835350982218081</v>
      </c>
      <c r="AG602">
        <v>12.89</v>
      </c>
      <c r="AH602">
        <v>13.07</v>
      </c>
      <c r="AI602">
        <v>48.18</v>
      </c>
      <c r="AJ602">
        <v>50.05</v>
      </c>
      <c r="AK602" t="e">
        <f>VLOOKUP(A602,'NHL Affiliations (from scraper)'!B:C,2,FALSE)</f>
        <v>#N/A</v>
      </c>
      <c r="AL602">
        <f>IF(ISNUMBER(MATCH(A602,'Age Fix'!A:A,0))=FALSE,F602,VLOOKUP(A602,'Age Fix'!A:C,3,FALSE))</f>
        <v>17</v>
      </c>
    </row>
    <row r="603" spans="1:38" x14ac:dyDescent="0.2">
      <c r="A603" t="s">
        <v>467</v>
      </c>
      <c r="B603" t="s">
        <v>1749</v>
      </c>
      <c r="C603" t="s">
        <v>41</v>
      </c>
      <c r="D603" t="s">
        <v>1745</v>
      </c>
      <c r="E603" t="s">
        <v>579</v>
      </c>
      <c r="F603">
        <v>17</v>
      </c>
      <c r="G603">
        <v>2</v>
      </c>
      <c r="H603">
        <v>10.51</v>
      </c>
      <c r="I603">
        <v>21.01</v>
      </c>
      <c r="J603">
        <v>1</v>
      </c>
      <c r="K603">
        <v>1</v>
      </c>
      <c r="L603">
        <v>2.8557829604950022</v>
      </c>
      <c r="M603">
        <v>2.8557829604950022</v>
      </c>
      <c r="N603">
        <v>1</v>
      </c>
      <c r="O603">
        <v>2.8557829604950022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100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6.2835350982218083E-2</v>
      </c>
      <c r="AD603">
        <v>0.17944412465174131</v>
      </c>
      <c r="AE603">
        <v>0</v>
      </c>
      <c r="AF603">
        <v>6.2835350982218081</v>
      </c>
      <c r="AG603">
        <v>13.27</v>
      </c>
      <c r="AH603">
        <v>13.24</v>
      </c>
      <c r="AI603">
        <v>65.66</v>
      </c>
      <c r="AJ603">
        <v>39.22</v>
      </c>
      <c r="AK603" t="str">
        <f>VLOOKUP(A603,'NHL Affiliations (from scraper)'!B:C,2,FALSE)</f>
        <v>Detroit Red Wings</v>
      </c>
      <c r="AL603">
        <f>IF(ISNUMBER(MATCH(A603,'Age Fix'!A:A,0))=FALSE,F603,VLOOKUP(A603,'Age Fix'!A:C,3,FALSE))</f>
        <v>17</v>
      </c>
    </row>
    <row r="604" spans="1:38" x14ac:dyDescent="0.2">
      <c r="A604" t="s">
        <v>769</v>
      </c>
      <c r="B604" t="s">
        <v>1749</v>
      </c>
      <c r="C604" t="s">
        <v>46</v>
      </c>
      <c r="D604" t="s">
        <v>1745</v>
      </c>
      <c r="E604" t="s">
        <v>593</v>
      </c>
      <c r="F604">
        <v>19</v>
      </c>
      <c r="G604">
        <v>66</v>
      </c>
      <c r="H604">
        <v>9.98</v>
      </c>
      <c r="I604">
        <v>658.87</v>
      </c>
      <c r="J604">
        <v>25</v>
      </c>
      <c r="K604">
        <v>28</v>
      </c>
      <c r="L604">
        <v>2.2766251309059453</v>
      </c>
      <c r="M604">
        <v>2.5498201466146582</v>
      </c>
      <c r="N604">
        <v>44</v>
      </c>
      <c r="O604">
        <v>4.0068602303944632</v>
      </c>
      <c r="P604">
        <v>9</v>
      </c>
      <c r="Q604">
        <v>6</v>
      </c>
      <c r="R604">
        <v>29</v>
      </c>
      <c r="S604">
        <v>20.454545454545457</v>
      </c>
      <c r="T604">
        <v>13.636363636363635</v>
      </c>
      <c r="U604">
        <v>65.909090909090907</v>
      </c>
      <c r="V604">
        <v>9</v>
      </c>
      <c r="W604">
        <v>0.81958504712614022</v>
      </c>
      <c r="X604">
        <v>7</v>
      </c>
      <c r="Y604">
        <v>0.63745503665366454</v>
      </c>
      <c r="Z604">
        <v>5</v>
      </c>
      <c r="AA604">
        <v>1</v>
      </c>
      <c r="AB604">
        <v>1</v>
      </c>
      <c r="AC604">
        <v>5.1412895224178987</v>
      </c>
      <c r="AD604">
        <v>0.46819155728000045</v>
      </c>
      <c r="AE604">
        <v>15.909090909090908</v>
      </c>
      <c r="AF604">
        <v>11.684748914586132</v>
      </c>
      <c r="AG604">
        <v>12.71</v>
      </c>
      <c r="AH604">
        <v>12.68</v>
      </c>
      <c r="AI604">
        <v>57.57</v>
      </c>
      <c r="AJ604">
        <v>48.63</v>
      </c>
      <c r="AK604" t="e">
        <f>VLOOKUP(A604,'NHL Affiliations (from scraper)'!B:C,2,FALSE)</f>
        <v>#N/A</v>
      </c>
      <c r="AL604">
        <f>IF(ISNUMBER(MATCH(A604,'Age Fix'!A:A,0))=FALSE,F604,VLOOKUP(A604,'Age Fix'!A:C,3,FALSE))</f>
        <v>19</v>
      </c>
    </row>
    <row r="605" spans="1:38" x14ac:dyDescent="0.2">
      <c r="A605" t="s">
        <v>733</v>
      </c>
      <c r="B605" t="s">
        <v>1749</v>
      </c>
      <c r="C605" t="s">
        <v>49</v>
      </c>
      <c r="D605" t="s">
        <v>1745</v>
      </c>
      <c r="E605" t="s">
        <v>630</v>
      </c>
      <c r="F605">
        <v>20</v>
      </c>
      <c r="G605">
        <v>40</v>
      </c>
      <c r="H605">
        <v>13.81</v>
      </c>
      <c r="I605">
        <v>552.53</v>
      </c>
      <c r="J605">
        <v>25</v>
      </c>
      <c r="K605">
        <v>34</v>
      </c>
      <c r="L605">
        <v>2.7147847175718969</v>
      </c>
      <c r="M605">
        <v>3.6921072158977797</v>
      </c>
      <c r="N605">
        <v>48</v>
      </c>
      <c r="O605">
        <v>5.2123866577380413</v>
      </c>
      <c r="P605">
        <v>8</v>
      </c>
      <c r="Q605">
        <v>9</v>
      </c>
      <c r="R605">
        <v>31</v>
      </c>
      <c r="S605">
        <v>16.666666666666664</v>
      </c>
      <c r="T605">
        <v>18.75</v>
      </c>
      <c r="U605">
        <v>64.583333333333343</v>
      </c>
      <c r="V605">
        <v>19</v>
      </c>
      <c r="W605">
        <v>2.0632363853546414</v>
      </c>
      <c r="X605">
        <v>12</v>
      </c>
      <c r="Y605">
        <v>1.3030966644345103</v>
      </c>
      <c r="Z605">
        <v>1</v>
      </c>
      <c r="AA605">
        <v>3</v>
      </c>
      <c r="AB605">
        <v>8</v>
      </c>
      <c r="AC605">
        <v>5.5536374821525536</v>
      </c>
      <c r="AD605">
        <v>0.60307720653928876</v>
      </c>
      <c r="AE605">
        <v>25</v>
      </c>
      <c r="AF605">
        <v>11.570078087817819</v>
      </c>
      <c r="AG605">
        <v>13.26</v>
      </c>
      <c r="AH605">
        <v>13.15</v>
      </c>
      <c r="AI605">
        <v>38.49</v>
      </c>
      <c r="AJ605">
        <v>52.06</v>
      </c>
      <c r="AK605" t="e">
        <f>VLOOKUP(A605,'NHL Affiliations (from scraper)'!B:C,2,FALSE)</f>
        <v>#N/A</v>
      </c>
      <c r="AL605">
        <f>IF(ISNUMBER(MATCH(A605,'Age Fix'!A:A,0))=FALSE,F605,VLOOKUP(A605,'Age Fix'!A:C,3,FALSE))</f>
        <v>20</v>
      </c>
    </row>
    <row r="606" spans="1:38" x14ac:dyDescent="0.2">
      <c r="A606" t="s">
        <v>1000</v>
      </c>
      <c r="B606" t="s">
        <v>1749</v>
      </c>
      <c r="C606" t="s">
        <v>41</v>
      </c>
      <c r="D606" t="s">
        <v>1745</v>
      </c>
      <c r="E606" t="s">
        <v>575</v>
      </c>
      <c r="F606">
        <v>16</v>
      </c>
      <c r="G606">
        <v>6</v>
      </c>
      <c r="H606">
        <v>8.42</v>
      </c>
      <c r="I606">
        <v>50.54</v>
      </c>
      <c r="J606">
        <v>2</v>
      </c>
      <c r="K606">
        <v>1</v>
      </c>
      <c r="L606">
        <v>2.374356944994064</v>
      </c>
      <c r="M606">
        <v>1.187178472497032</v>
      </c>
      <c r="N606">
        <v>1</v>
      </c>
      <c r="O606">
        <v>1.187178472497032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100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6.2835350982218083E-2</v>
      </c>
      <c r="AD606">
        <v>7.4596775997884557E-2</v>
      </c>
      <c r="AE606">
        <v>0</v>
      </c>
      <c r="AF606">
        <v>6.2835350982218081</v>
      </c>
      <c r="AG606">
        <v>12.48</v>
      </c>
      <c r="AH606">
        <v>11.56</v>
      </c>
      <c r="AI606">
        <v>52.58</v>
      </c>
      <c r="AJ606">
        <v>35.11</v>
      </c>
      <c r="AK606" t="e">
        <f>VLOOKUP(A606,'NHL Affiliations (from scraper)'!B:C,2,FALSE)</f>
        <v>#N/A</v>
      </c>
      <c r="AL606">
        <f>IF(ISNUMBER(MATCH(A606,'Age Fix'!A:A,0))=FALSE,F606,VLOOKUP(A606,'Age Fix'!A:C,3,FALSE))</f>
        <v>16</v>
      </c>
    </row>
    <row r="607" spans="1:38" x14ac:dyDescent="0.2">
      <c r="A607" t="s">
        <v>885</v>
      </c>
      <c r="B607" t="s">
        <v>1749</v>
      </c>
      <c r="C607" t="s">
        <v>49</v>
      </c>
      <c r="D607" t="s">
        <v>1745</v>
      </c>
      <c r="E607" t="s">
        <v>608</v>
      </c>
      <c r="F607">
        <v>18</v>
      </c>
      <c r="G607">
        <v>17</v>
      </c>
      <c r="H607">
        <v>9.89</v>
      </c>
      <c r="I607">
        <v>168.08</v>
      </c>
      <c r="J607">
        <v>3</v>
      </c>
      <c r="K607">
        <v>12</v>
      </c>
      <c r="L607">
        <v>1.0709186101856256</v>
      </c>
      <c r="M607">
        <v>4.2836744407425025</v>
      </c>
      <c r="N607">
        <v>10</v>
      </c>
      <c r="O607">
        <v>3.5697287006187528</v>
      </c>
      <c r="P607">
        <v>1</v>
      </c>
      <c r="Q607">
        <v>2</v>
      </c>
      <c r="R607">
        <v>7</v>
      </c>
      <c r="S607">
        <v>10</v>
      </c>
      <c r="T607">
        <v>20</v>
      </c>
      <c r="U607">
        <v>70</v>
      </c>
      <c r="V607">
        <v>2</v>
      </c>
      <c r="W607">
        <v>0.71394574012375056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1.046982269387966</v>
      </c>
      <c r="AD607">
        <v>0.37374426560731766</v>
      </c>
      <c r="AE607">
        <v>0</v>
      </c>
      <c r="AF607">
        <v>10.46982269387966</v>
      </c>
      <c r="AG607">
        <v>12.2</v>
      </c>
      <c r="AH607">
        <v>13.45</v>
      </c>
      <c r="AI607">
        <v>40.97</v>
      </c>
      <c r="AJ607">
        <v>50.91</v>
      </c>
      <c r="AK607" t="e">
        <f>VLOOKUP(A607,'NHL Affiliations (from scraper)'!B:C,2,FALSE)</f>
        <v>#N/A</v>
      </c>
      <c r="AL607">
        <f>IF(ISNUMBER(MATCH(A607,'Age Fix'!A:A,0))=FALSE,F607,VLOOKUP(A607,'Age Fix'!A:C,3,FALSE))</f>
        <v>18</v>
      </c>
    </row>
    <row r="608" spans="1:38" x14ac:dyDescent="0.2">
      <c r="A608" t="s">
        <v>713</v>
      </c>
      <c r="B608" t="s">
        <v>1749</v>
      </c>
      <c r="C608" t="s">
        <v>49</v>
      </c>
      <c r="D608" t="s">
        <v>1745</v>
      </c>
      <c r="E608" t="s">
        <v>1746</v>
      </c>
      <c r="F608">
        <v>20</v>
      </c>
      <c r="G608">
        <v>55</v>
      </c>
      <c r="H608">
        <v>14.35</v>
      </c>
      <c r="I608">
        <v>789.01</v>
      </c>
      <c r="J608">
        <v>43</v>
      </c>
      <c r="K608">
        <v>39</v>
      </c>
      <c r="L608">
        <v>3.269920533326574</v>
      </c>
      <c r="M608">
        <v>2.965741879063637</v>
      </c>
      <c r="N608">
        <v>92</v>
      </c>
      <c r="O608">
        <v>6.9961090480475532</v>
      </c>
      <c r="P608">
        <v>7</v>
      </c>
      <c r="Q608">
        <v>21</v>
      </c>
      <c r="R608">
        <v>64</v>
      </c>
      <c r="S608">
        <v>7.608695652173914</v>
      </c>
      <c r="T608">
        <v>22.826086956521738</v>
      </c>
      <c r="U608">
        <v>69.565217391304344</v>
      </c>
      <c r="V608">
        <v>23</v>
      </c>
      <c r="W608">
        <v>1.7490272620118883</v>
      </c>
      <c r="X608">
        <v>12</v>
      </c>
      <c r="Y608">
        <v>0.91253596278881133</v>
      </c>
      <c r="Z608">
        <v>0</v>
      </c>
      <c r="AA608">
        <v>4</v>
      </c>
      <c r="AB608">
        <v>8</v>
      </c>
      <c r="AC608">
        <v>9.522743048844756</v>
      </c>
      <c r="AD608">
        <v>0.72415379137233415</v>
      </c>
      <c r="AE608">
        <v>13.043478260869565</v>
      </c>
      <c r="AF608">
        <v>10.350807661787778</v>
      </c>
      <c r="AG608">
        <v>13.54</v>
      </c>
      <c r="AH608">
        <v>13.69</v>
      </c>
      <c r="AI608">
        <v>57.84</v>
      </c>
      <c r="AJ608">
        <v>51.25</v>
      </c>
      <c r="AK608" t="e">
        <f>VLOOKUP(A608,'NHL Affiliations (from scraper)'!B:C,2,FALSE)</f>
        <v>#N/A</v>
      </c>
      <c r="AL608">
        <f>IF(ISNUMBER(MATCH(A608,'Age Fix'!A:A,0))=FALSE,F608,VLOOKUP(A608,'Age Fix'!A:C,3,FALSE))</f>
        <v>20</v>
      </c>
    </row>
    <row r="609" spans="1:38" x14ac:dyDescent="0.2">
      <c r="A609" t="s">
        <v>995</v>
      </c>
      <c r="B609" t="s">
        <v>1749</v>
      </c>
      <c r="C609" t="s">
        <v>102</v>
      </c>
      <c r="D609" t="s">
        <v>102</v>
      </c>
      <c r="E609" t="s">
        <v>608</v>
      </c>
      <c r="F609">
        <v>16</v>
      </c>
      <c r="G609">
        <v>1</v>
      </c>
      <c r="H609">
        <v>0</v>
      </c>
      <c r="I609">
        <v>0</v>
      </c>
      <c r="J609">
        <v>0</v>
      </c>
      <c r="K609">
        <v>0</v>
      </c>
      <c r="L609" t="e">
        <v>#DIV/0!</v>
      </c>
      <c r="M609" t="e">
        <v>#DIV/0!</v>
      </c>
      <c r="N609">
        <v>0</v>
      </c>
      <c r="O609" t="e">
        <v>#DIV/0!</v>
      </c>
      <c r="P609">
        <v>0</v>
      </c>
      <c r="Q609">
        <v>0</v>
      </c>
      <c r="R609">
        <v>0</v>
      </c>
      <c r="S609" t="e">
        <v>#DIV/0!</v>
      </c>
      <c r="T609" t="e">
        <v>#DIV/0!</v>
      </c>
      <c r="U609" t="e">
        <v>#DIV/0!</v>
      </c>
      <c r="V609">
        <v>0</v>
      </c>
      <c r="W609" t="e">
        <v>#DIV/0!</v>
      </c>
      <c r="X609">
        <v>0</v>
      </c>
      <c r="Y609" t="e">
        <v>#DIV/0!</v>
      </c>
      <c r="Z609">
        <v>0</v>
      </c>
      <c r="AA609">
        <v>0</v>
      </c>
      <c r="AB609">
        <v>0</v>
      </c>
      <c r="AC609">
        <v>0</v>
      </c>
      <c r="AD609" t="e">
        <v>#DIV/0!</v>
      </c>
      <c r="AE609" t="e">
        <v>#DIV/0!</v>
      </c>
      <c r="AF609" t="e">
        <v>#DIV/0!</v>
      </c>
      <c r="AG609">
        <v>0</v>
      </c>
      <c r="AH609">
        <v>0</v>
      </c>
      <c r="AI609">
        <v>0</v>
      </c>
      <c r="AJ609">
        <v>0</v>
      </c>
      <c r="AK609" t="e">
        <f>VLOOKUP(A609,'NHL Affiliations (from scraper)'!B:C,2,FALSE)</f>
        <v>#N/A</v>
      </c>
      <c r="AL609">
        <f>IF(ISNUMBER(MATCH(A609,'Age Fix'!A:A,0))=FALSE,F609,VLOOKUP(A609,'Age Fix'!A:C,3,FALSE))</f>
        <v>16</v>
      </c>
    </row>
    <row r="610" spans="1:38" x14ac:dyDescent="0.2">
      <c r="A610" t="s">
        <v>642</v>
      </c>
      <c r="B610" t="s">
        <v>1749</v>
      </c>
      <c r="C610" t="s">
        <v>49</v>
      </c>
      <c r="D610" t="s">
        <v>1745</v>
      </c>
      <c r="E610" t="s">
        <v>575</v>
      </c>
      <c r="F610">
        <v>20</v>
      </c>
      <c r="G610">
        <v>66</v>
      </c>
      <c r="H610">
        <v>11.96</v>
      </c>
      <c r="I610">
        <v>789.47</v>
      </c>
      <c r="J610">
        <v>50</v>
      </c>
      <c r="K610">
        <v>34</v>
      </c>
      <c r="L610">
        <v>3.8000177334160892</v>
      </c>
      <c r="M610">
        <v>2.5840120587229407</v>
      </c>
      <c r="N610">
        <v>109</v>
      </c>
      <c r="O610">
        <v>8.2840386588470736</v>
      </c>
      <c r="P610">
        <v>19</v>
      </c>
      <c r="Q610">
        <v>18</v>
      </c>
      <c r="R610">
        <v>72</v>
      </c>
      <c r="S610">
        <v>17.431192660550458</v>
      </c>
      <c r="T610">
        <v>16.513761467889911</v>
      </c>
      <c r="U610">
        <v>66.055045871559642</v>
      </c>
      <c r="V610">
        <v>23</v>
      </c>
      <c r="W610">
        <v>1.7480081573714008</v>
      </c>
      <c r="X610">
        <v>17</v>
      </c>
      <c r="Y610">
        <v>1.2920060293614704</v>
      </c>
      <c r="Z610">
        <v>5</v>
      </c>
      <c r="AA610">
        <v>4</v>
      </c>
      <c r="AB610">
        <v>8</v>
      </c>
      <c r="AC610">
        <v>12.484458427325416</v>
      </c>
      <c r="AD610">
        <v>0.94882326831865027</v>
      </c>
      <c r="AE610">
        <v>15.596330275229359</v>
      </c>
      <c r="AF610">
        <v>11.453631584702217</v>
      </c>
      <c r="AG610">
        <v>13.99</v>
      </c>
      <c r="AH610">
        <v>13.05</v>
      </c>
      <c r="AI610">
        <v>54.58</v>
      </c>
      <c r="AJ610">
        <v>48.42</v>
      </c>
      <c r="AK610" t="e">
        <f>VLOOKUP(A610,'NHL Affiliations (from scraper)'!B:C,2,FALSE)</f>
        <v>#N/A</v>
      </c>
      <c r="AL610">
        <f>IF(ISNUMBER(MATCH(A610,'Age Fix'!A:A,0))=FALSE,F610,VLOOKUP(A610,'Age Fix'!A:C,3,FALSE))</f>
        <v>20</v>
      </c>
    </row>
    <row r="611" spans="1:38" x14ac:dyDescent="0.2">
      <c r="A611" t="s">
        <v>892</v>
      </c>
      <c r="B611" t="s">
        <v>1749</v>
      </c>
      <c r="C611" t="s">
        <v>102</v>
      </c>
      <c r="D611" t="s">
        <v>102</v>
      </c>
      <c r="E611" t="s">
        <v>601</v>
      </c>
      <c r="F611">
        <v>18</v>
      </c>
      <c r="G611">
        <v>51</v>
      </c>
      <c r="H611">
        <v>13.96</v>
      </c>
      <c r="I611">
        <v>712.18</v>
      </c>
      <c r="J611">
        <v>34</v>
      </c>
      <c r="K611">
        <v>40</v>
      </c>
      <c r="L611">
        <v>2.8644443820382488</v>
      </c>
      <c r="M611">
        <v>3.3699345671038223</v>
      </c>
      <c r="N611">
        <v>48</v>
      </c>
      <c r="O611">
        <v>4.0439214805245864</v>
      </c>
      <c r="P611">
        <v>0</v>
      </c>
      <c r="Q611">
        <v>2</v>
      </c>
      <c r="R611">
        <v>46</v>
      </c>
      <c r="S611">
        <v>0</v>
      </c>
      <c r="T611">
        <v>4.1666666666666661</v>
      </c>
      <c r="U611">
        <v>95.833333333333343</v>
      </c>
      <c r="V611">
        <v>3</v>
      </c>
      <c r="W611">
        <v>0.25274509253278665</v>
      </c>
      <c r="X611">
        <v>1</v>
      </c>
      <c r="Y611">
        <v>8.4248364177595569E-2</v>
      </c>
      <c r="Z611">
        <v>0</v>
      </c>
      <c r="AA611">
        <v>0</v>
      </c>
      <c r="AB611">
        <v>1</v>
      </c>
      <c r="AC611">
        <v>3.2479509732950955</v>
      </c>
      <c r="AD611">
        <v>0.27363455642914114</v>
      </c>
      <c r="AE611">
        <v>2.083333333333333</v>
      </c>
      <c r="AF611">
        <v>6.7665645276981152</v>
      </c>
      <c r="AG611">
        <v>12.95</v>
      </c>
      <c r="AH611">
        <v>12.81</v>
      </c>
      <c r="AI611">
        <v>51.59</v>
      </c>
      <c r="AJ611">
        <v>50.03</v>
      </c>
      <c r="AK611" t="e">
        <f>VLOOKUP(A611,'NHL Affiliations (from scraper)'!B:C,2,FALSE)</f>
        <v>#N/A</v>
      </c>
      <c r="AL611">
        <f>IF(ISNUMBER(MATCH(A611,'Age Fix'!A:A,0))=FALSE,F611,VLOOKUP(A611,'Age Fix'!A:C,3,FALSE))</f>
        <v>18</v>
      </c>
    </row>
    <row r="612" spans="1:38" x14ac:dyDescent="0.2">
      <c r="A612" t="s">
        <v>859</v>
      </c>
      <c r="B612" t="s">
        <v>1749</v>
      </c>
      <c r="C612" t="s">
        <v>102</v>
      </c>
      <c r="D612" t="s">
        <v>102</v>
      </c>
      <c r="E612" t="s">
        <v>575</v>
      </c>
      <c r="F612">
        <v>19</v>
      </c>
      <c r="G612">
        <v>53</v>
      </c>
      <c r="H612">
        <v>11.11</v>
      </c>
      <c r="I612">
        <v>588.65</v>
      </c>
      <c r="J612">
        <v>28</v>
      </c>
      <c r="K612">
        <v>31</v>
      </c>
      <c r="L612">
        <v>2.8539879385033551</v>
      </c>
      <c r="M612">
        <v>3.1597723604858574</v>
      </c>
      <c r="N612">
        <v>20</v>
      </c>
      <c r="O612">
        <v>2.0385628132166826</v>
      </c>
      <c r="P612">
        <v>0</v>
      </c>
      <c r="Q612">
        <v>0</v>
      </c>
      <c r="R612">
        <v>20</v>
      </c>
      <c r="S612">
        <v>0</v>
      </c>
      <c r="T612">
        <v>0</v>
      </c>
      <c r="U612">
        <v>100</v>
      </c>
      <c r="V612">
        <v>2</v>
      </c>
      <c r="W612">
        <v>0.20385628132166825</v>
      </c>
      <c r="X612">
        <v>1</v>
      </c>
      <c r="Y612">
        <v>0.10192814066083412</v>
      </c>
      <c r="Z612">
        <v>0</v>
      </c>
      <c r="AA612">
        <v>0</v>
      </c>
      <c r="AB612">
        <v>1</v>
      </c>
      <c r="AC612">
        <v>1.2567070196443617</v>
      </c>
      <c r="AD612">
        <v>0.12809380986776814</v>
      </c>
      <c r="AE612">
        <v>5</v>
      </c>
      <c r="AF612">
        <v>6.2835350982218081</v>
      </c>
      <c r="AG612">
        <v>13.94</v>
      </c>
      <c r="AH612">
        <v>13.05</v>
      </c>
      <c r="AI612">
        <v>54.1</v>
      </c>
      <c r="AJ612">
        <v>50.21</v>
      </c>
      <c r="AK612" t="e">
        <f>VLOOKUP(A612,'NHL Affiliations (from scraper)'!B:C,2,FALSE)</f>
        <v>#N/A</v>
      </c>
      <c r="AL612">
        <f>IF(ISNUMBER(MATCH(A612,'Age Fix'!A:A,0))=FALSE,F612,VLOOKUP(A612,'Age Fix'!A:C,3,FALSE))</f>
        <v>19</v>
      </c>
    </row>
    <row r="613" spans="1:38" x14ac:dyDescent="0.2">
      <c r="A613" t="s">
        <v>622</v>
      </c>
      <c r="B613" t="s">
        <v>1749</v>
      </c>
      <c r="C613" t="s">
        <v>41</v>
      </c>
      <c r="D613" t="s">
        <v>1745</v>
      </c>
      <c r="E613" t="s">
        <v>588</v>
      </c>
      <c r="F613">
        <v>18</v>
      </c>
      <c r="G613">
        <v>55</v>
      </c>
      <c r="H613">
        <v>15.39</v>
      </c>
      <c r="I613">
        <v>846.38</v>
      </c>
      <c r="J613">
        <v>52</v>
      </c>
      <c r="K613">
        <v>43</v>
      </c>
      <c r="L613">
        <v>3.686287483163591</v>
      </c>
      <c r="M613">
        <v>3.0482761880006617</v>
      </c>
      <c r="N613">
        <v>110</v>
      </c>
      <c r="O613">
        <v>7.797915829769134</v>
      </c>
      <c r="P613">
        <v>12</v>
      </c>
      <c r="Q613">
        <v>17</v>
      </c>
      <c r="R613">
        <v>81</v>
      </c>
      <c r="S613">
        <v>10.909090909090908</v>
      </c>
      <c r="T613">
        <v>15.454545454545453</v>
      </c>
      <c r="U613">
        <v>73.636363636363626</v>
      </c>
      <c r="V613">
        <v>38</v>
      </c>
      <c r="W613">
        <v>2.6938254684657013</v>
      </c>
      <c r="X613">
        <v>16</v>
      </c>
      <c r="Y613">
        <v>1.1342423025118742</v>
      </c>
      <c r="Z613">
        <v>4</v>
      </c>
      <c r="AA613">
        <v>3</v>
      </c>
      <c r="AB613">
        <v>9</v>
      </c>
      <c r="AC613">
        <v>11.123944281313214</v>
      </c>
      <c r="AD613">
        <v>0.78857801091565594</v>
      </c>
      <c r="AE613">
        <v>14.545454545454545</v>
      </c>
      <c r="AF613">
        <v>10.11267661937565</v>
      </c>
      <c r="AG613">
        <v>13.7</v>
      </c>
      <c r="AH613">
        <v>13.19</v>
      </c>
      <c r="AI613">
        <v>49.11</v>
      </c>
      <c r="AJ613">
        <v>49.92</v>
      </c>
      <c r="AK613" t="str">
        <f>VLOOKUP(A613,'NHL Affiliations (from scraper)'!B:C,2,FALSE)</f>
        <v>Calgary Flames</v>
      </c>
      <c r="AL613">
        <f>IF(ISNUMBER(MATCH(A613,'Age Fix'!A:A,0))=FALSE,F613,VLOOKUP(A613,'Age Fix'!A:C,3,FALSE))</f>
        <v>18</v>
      </c>
    </row>
    <row r="614" spans="1:38" x14ac:dyDescent="0.2">
      <c r="A614" t="s">
        <v>984</v>
      </c>
      <c r="B614" t="s">
        <v>1749</v>
      </c>
      <c r="C614" t="s">
        <v>41</v>
      </c>
      <c r="D614" t="s">
        <v>1745</v>
      </c>
      <c r="E614" t="s">
        <v>586</v>
      </c>
      <c r="F614">
        <v>18</v>
      </c>
      <c r="G614">
        <v>4</v>
      </c>
      <c r="H614">
        <v>0</v>
      </c>
      <c r="I614">
        <v>0</v>
      </c>
      <c r="J614">
        <v>0</v>
      </c>
      <c r="K614">
        <v>0</v>
      </c>
      <c r="L614" t="e">
        <v>#DIV/0!</v>
      </c>
      <c r="M614" t="e">
        <v>#DIV/0!</v>
      </c>
      <c r="N614">
        <v>0</v>
      </c>
      <c r="O614" t="e">
        <v>#DIV/0!</v>
      </c>
      <c r="P614">
        <v>0</v>
      </c>
      <c r="Q614">
        <v>0</v>
      </c>
      <c r="R614">
        <v>0</v>
      </c>
      <c r="S614" t="e">
        <v>#DIV/0!</v>
      </c>
      <c r="T614" t="e">
        <v>#DIV/0!</v>
      </c>
      <c r="U614" t="e">
        <v>#DIV/0!</v>
      </c>
      <c r="V614">
        <v>0</v>
      </c>
      <c r="W614" t="e">
        <v>#DIV/0!</v>
      </c>
      <c r="X614">
        <v>0</v>
      </c>
      <c r="Y614" t="e">
        <v>#DIV/0!</v>
      </c>
      <c r="Z614">
        <v>0</v>
      </c>
      <c r="AA614">
        <v>0</v>
      </c>
      <c r="AB614">
        <v>0</v>
      </c>
      <c r="AC614">
        <v>0</v>
      </c>
      <c r="AD614" t="e">
        <v>#DIV/0!</v>
      </c>
      <c r="AE614" t="e">
        <v>#DIV/0!</v>
      </c>
      <c r="AF614" t="e">
        <v>#DIV/0!</v>
      </c>
      <c r="AG614">
        <v>0</v>
      </c>
      <c r="AH614">
        <v>0</v>
      </c>
      <c r="AI614">
        <v>0</v>
      </c>
      <c r="AJ614">
        <v>0</v>
      </c>
      <c r="AK614" t="e">
        <f>VLOOKUP(A614,'NHL Affiliations (from scraper)'!B:C,2,FALSE)</f>
        <v>#N/A</v>
      </c>
      <c r="AL614">
        <f>IF(ISNUMBER(MATCH(A614,'Age Fix'!A:A,0))=FALSE,F614,VLOOKUP(A614,'Age Fix'!A:C,3,FALSE))</f>
        <v>18</v>
      </c>
    </row>
    <row r="615" spans="1:38" x14ac:dyDescent="0.2">
      <c r="A615" t="s">
        <v>1027</v>
      </c>
      <c r="B615" t="s">
        <v>1749</v>
      </c>
      <c r="C615" t="s">
        <v>102</v>
      </c>
      <c r="D615" t="s">
        <v>102</v>
      </c>
      <c r="E615" t="s">
        <v>581</v>
      </c>
      <c r="F615">
        <v>19</v>
      </c>
      <c r="G615">
        <v>6</v>
      </c>
      <c r="H615">
        <v>10.24</v>
      </c>
      <c r="I615">
        <v>61.46</v>
      </c>
      <c r="J615">
        <v>3</v>
      </c>
      <c r="K615">
        <v>4</v>
      </c>
      <c r="L615">
        <v>2.9287341360234298</v>
      </c>
      <c r="M615">
        <v>3.9049788480312397</v>
      </c>
      <c r="N615">
        <v>2</v>
      </c>
      <c r="O615">
        <v>1.9524894240156199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100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0.12567070196443617</v>
      </c>
      <c r="AD615">
        <v>0.12268535824709031</v>
      </c>
      <c r="AE615">
        <v>0</v>
      </c>
      <c r="AF615">
        <v>6.2835350982218081</v>
      </c>
      <c r="AG615">
        <v>13.15</v>
      </c>
      <c r="AH615">
        <v>12.69</v>
      </c>
      <c r="AI615">
        <v>58.88</v>
      </c>
      <c r="AJ615">
        <v>49.73</v>
      </c>
      <c r="AK615" t="e">
        <f>VLOOKUP(A615,'NHL Affiliations (from scraper)'!B:C,2,FALSE)</f>
        <v>#N/A</v>
      </c>
      <c r="AL615">
        <f>IF(ISNUMBER(MATCH(A615,'Age Fix'!A:A,0))=FALSE,F615,VLOOKUP(A615,'Age Fix'!A:C,3,FALSE))</f>
        <v>19</v>
      </c>
    </row>
    <row r="616" spans="1:38" x14ac:dyDescent="0.2">
      <c r="A616" t="s">
        <v>631</v>
      </c>
      <c r="B616" t="s">
        <v>1749</v>
      </c>
      <c r="C616" t="s">
        <v>49</v>
      </c>
      <c r="D616" t="s">
        <v>1745</v>
      </c>
      <c r="E616" t="s">
        <v>1746</v>
      </c>
      <c r="F616">
        <v>19</v>
      </c>
      <c r="G616">
        <v>68</v>
      </c>
      <c r="H616">
        <v>13.46</v>
      </c>
      <c r="I616">
        <v>915.3</v>
      </c>
      <c r="J616">
        <v>44</v>
      </c>
      <c r="K616">
        <v>45</v>
      </c>
      <c r="L616">
        <v>2.8843002294329732</v>
      </c>
      <c r="M616">
        <v>2.9498525073746316</v>
      </c>
      <c r="N616">
        <v>146</v>
      </c>
      <c r="O616">
        <v>9.5706325794821385</v>
      </c>
      <c r="P616">
        <v>18</v>
      </c>
      <c r="Q616">
        <v>28</v>
      </c>
      <c r="R616">
        <v>100</v>
      </c>
      <c r="S616">
        <v>12.328767123287671</v>
      </c>
      <c r="T616">
        <v>19.17808219178082</v>
      </c>
      <c r="U616">
        <v>68.493150684931507</v>
      </c>
      <c r="V616">
        <v>29</v>
      </c>
      <c r="W616">
        <v>1.9010160603080959</v>
      </c>
      <c r="X616">
        <v>20</v>
      </c>
      <c r="Y616">
        <v>1.3110455588331695</v>
      </c>
      <c r="Z616">
        <v>5</v>
      </c>
      <c r="AA616">
        <v>6</v>
      </c>
      <c r="AB616">
        <v>9</v>
      </c>
      <c r="AC616">
        <v>15.781862410993464</v>
      </c>
      <c r="AD616">
        <v>1.0345370312024558</v>
      </c>
      <c r="AE616">
        <v>13.698630136986301</v>
      </c>
      <c r="AF616">
        <v>10.809494802050319</v>
      </c>
      <c r="AG616">
        <v>13.16</v>
      </c>
      <c r="AH616">
        <v>13.06</v>
      </c>
      <c r="AI616">
        <v>46.22</v>
      </c>
      <c r="AJ616">
        <v>48.5</v>
      </c>
      <c r="AK616" t="e">
        <f>VLOOKUP(A616,'NHL Affiliations (from scraper)'!B:C,2,FALSE)</f>
        <v>#N/A</v>
      </c>
      <c r="AL616">
        <f>IF(ISNUMBER(MATCH(A616,'Age Fix'!A:A,0))=FALSE,F616,VLOOKUP(A616,'Age Fix'!A:C,3,FALSE))</f>
        <v>19</v>
      </c>
    </row>
    <row r="617" spans="1:38" x14ac:dyDescent="0.2">
      <c r="A617" t="s">
        <v>777</v>
      </c>
      <c r="B617" t="s">
        <v>1749</v>
      </c>
      <c r="C617" t="s">
        <v>41</v>
      </c>
      <c r="D617" t="s">
        <v>1745</v>
      </c>
      <c r="E617" t="s">
        <v>608</v>
      </c>
      <c r="F617">
        <v>18</v>
      </c>
      <c r="G617">
        <v>48</v>
      </c>
      <c r="H617">
        <v>10.130000000000001</v>
      </c>
      <c r="I617">
        <v>486.42</v>
      </c>
      <c r="J617">
        <v>18</v>
      </c>
      <c r="K617">
        <v>26</v>
      </c>
      <c r="L617">
        <v>2.2203034414703344</v>
      </c>
      <c r="M617">
        <v>3.2071049710127051</v>
      </c>
      <c r="N617">
        <v>44</v>
      </c>
      <c r="O617">
        <v>5.4274084124830386</v>
      </c>
      <c r="P617">
        <v>8</v>
      </c>
      <c r="Q617">
        <v>4</v>
      </c>
      <c r="R617">
        <v>32</v>
      </c>
      <c r="S617">
        <v>18.181818181818183</v>
      </c>
      <c r="T617">
        <v>9.0909090909090917</v>
      </c>
      <c r="U617">
        <v>72.727272727272734</v>
      </c>
      <c r="V617">
        <v>6</v>
      </c>
      <c r="W617">
        <v>0.74010114715677799</v>
      </c>
      <c r="X617">
        <v>2</v>
      </c>
      <c r="Y617">
        <v>0.24670038238559269</v>
      </c>
      <c r="Z617">
        <v>1</v>
      </c>
      <c r="AA617">
        <v>0</v>
      </c>
      <c r="AB617">
        <v>1</v>
      </c>
      <c r="AC617">
        <v>4.7226607628521133</v>
      </c>
      <c r="AD617">
        <v>0.58254110803652559</v>
      </c>
      <c r="AE617">
        <v>4.5454545454545459</v>
      </c>
      <c r="AF617">
        <v>10.733319915572984</v>
      </c>
      <c r="AG617">
        <v>12.73</v>
      </c>
      <c r="AH617">
        <v>13.12</v>
      </c>
      <c r="AI617">
        <v>41.11</v>
      </c>
      <c r="AJ617">
        <v>49.45</v>
      </c>
      <c r="AK617" t="e">
        <f>VLOOKUP(A617,'NHL Affiliations (from scraper)'!B:C,2,FALSE)</f>
        <v>#N/A</v>
      </c>
      <c r="AL617">
        <f>IF(ISNUMBER(MATCH(A617,'Age Fix'!A:A,0))=FALSE,F617,VLOOKUP(A617,'Age Fix'!A:C,3,FALSE))</f>
        <v>18</v>
      </c>
    </row>
    <row r="618" spans="1:38" x14ac:dyDescent="0.2">
      <c r="A618" t="s">
        <v>933</v>
      </c>
      <c r="B618" t="s">
        <v>1749</v>
      </c>
      <c r="C618" t="s">
        <v>102</v>
      </c>
      <c r="D618" t="s">
        <v>102</v>
      </c>
      <c r="E618" t="s">
        <v>608</v>
      </c>
      <c r="F618">
        <v>20</v>
      </c>
      <c r="G618">
        <v>38</v>
      </c>
      <c r="H618">
        <v>13.39</v>
      </c>
      <c r="I618">
        <v>508.74</v>
      </c>
      <c r="J618">
        <v>23</v>
      </c>
      <c r="K618">
        <v>38</v>
      </c>
      <c r="L618">
        <v>2.712584031135747</v>
      </c>
      <c r="M618">
        <v>4.4816605731807995</v>
      </c>
      <c r="N618">
        <v>73</v>
      </c>
      <c r="O618">
        <v>8.6095058379525895</v>
      </c>
      <c r="P618">
        <v>2</v>
      </c>
      <c r="Q618">
        <v>8</v>
      </c>
      <c r="R618">
        <v>63</v>
      </c>
      <c r="S618">
        <v>2.7397260273972601</v>
      </c>
      <c r="T618">
        <v>10.95890410958904</v>
      </c>
      <c r="U618">
        <v>86.301369863013704</v>
      </c>
      <c r="V618">
        <v>6</v>
      </c>
      <c r="W618">
        <v>0.70763061681802109</v>
      </c>
      <c r="X618">
        <v>4</v>
      </c>
      <c r="Y618">
        <v>0.4717537445453473</v>
      </c>
      <c r="Z618">
        <v>1</v>
      </c>
      <c r="AA618">
        <v>1</v>
      </c>
      <c r="AB618">
        <v>2</v>
      </c>
      <c r="AC618">
        <v>5.8879463931307452</v>
      </c>
      <c r="AD618">
        <v>0.69441518966042515</v>
      </c>
      <c r="AE618">
        <v>5.4794520547945202</v>
      </c>
      <c r="AF618">
        <v>8.0656799905900627</v>
      </c>
      <c r="AG618">
        <v>12.94</v>
      </c>
      <c r="AH618">
        <v>13.19</v>
      </c>
      <c r="AI618">
        <v>43.84</v>
      </c>
      <c r="AJ618">
        <v>52.1</v>
      </c>
      <c r="AK618" t="e">
        <f>VLOOKUP(A618,'NHL Affiliations (from scraper)'!B:C,2,FALSE)</f>
        <v>#N/A</v>
      </c>
      <c r="AL618">
        <f>IF(ISNUMBER(MATCH(A618,'Age Fix'!A:A,0))=FALSE,F618,VLOOKUP(A618,'Age Fix'!A:C,3,FALSE))</f>
        <v>20</v>
      </c>
    </row>
    <row r="619" spans="1:38" x14ac:dyDescent="0.2">
      <c r="A619" t="s">
        <v>550</v>
      </c>
      <c r="B619" t="s">
        <v>1749</v>
      </c>
      <c r="C619" t="s">
        <v>102</v>
      </c>
      <c r="D619" t="s">
        <v>102</v>
      </c>
      <c r="E619" t="s">
        <v>391</v>
      </c>
      <c r="F619">
        <v>19</v>
      </c>
      <c r="G619">
        <v>64</v>
      </c>
      <c r="H619">
        <v>13.54</v>
      </c>
      <c r="I619">
        <v>866.56</v>
      </c>
      <c r="J619">
        <v>37</v>
      </c>
      <c r="K619">
        <v>39</v>
      </c>
      <c r="L619">
        <v>2.5618537666174301</v>
      </c>
      <c r="M619">
        <v>2.7003323485967505</v>
      </c>
      <c r="N619">
        <v>62</v>
      </c>
      <c r="O619">
        <v>4.292836041358937</v>
      </c>
      <c r="P619">
        <v>3</v>
      </c>
      <c r="Q619">
        <v>7</v>
      </c>
      <c r="R619">
        <v>52</v>
      </c>
      <c r="S619">
        <v>4.838709677419355</v>
      </c>
      <c r="T619">
        <v>11.29032258064516</v>
      </c>
      <c r="U619">
        <v>83.870967741935488</v>
      </c>
      <c r="V619">
        <v>8</v>
      </c>
      <c r="W619">
        <v>0.55391432791728212</v>
      </c>
      <c r="X619">
        <v>5</v>
      </c>
      <c r="Y619">
        <v>0.34619645494830137</v>
      </c>
      <c r="Z619">
        <v>0</v>
      </c>
      <c r="AA619">
        <v>1</v>
      </c>
      <c r="AB619">
        <v>4</v>
      </c>
      <c r="AC619">
        <v>5.2676051026691901</v>
      </c>
      <c r="AD619">
        <v>0.36472524252233135</v>
      </c>
      <c r="AE619">
        <v>8.064516129032258</v>
      </c>
      <c r="AF619">
        <v>8.4961372623696612</v>
      </c>
      <c r="AG619">
        <v>12.76</v>
      </c>
      <c r="AH619">
        <v>13.47</v>
      </c>
      <c r="AI619">
        <v>53.3</v>
      </c>
      <c r="AJ619">
        <v>52.44</v>
      </c>
      <c r="AK619" t="e">
        <f>VLOOKUP(A619,'NHL Affiliations (from scraper)'!B:C,2,FALSE)</f>
        <v>#N/A</v>
      </c>
      <c r="AL619">
        <f>IF(ISNUMBER(MATCH(A619,'Age Fix'!A:A,0))=FALSE,F619,VLOOKUP(A619,'Age Fix'!A:C,3,FALSE))</f>
        <v>19</v>
      </c>
    </row>
    <row r="620" spans="1:38" x14ac:dyDescent="0.2">
      <c r="A620" t="s">
        <v>839</v>
      </c>
      <c r="B620" t="s">
        <v>1749</v>
      </c>
      <c r="C620" t="s">
        <v>102</v>
      </c>
      <c r="D620" t="s">
        <v>102</v>
      </c>
      <c r="E620" t="s">
        <v>581</v>
      </c>
      <c r="F620">
        <v>19</v>
      </c>
      <c r="G620">
        <v>57</v>
      </c>
      <c r="H620">
        <v>13.46</v>
      </c>
      <c r="I620">
        <v>767.27</v>
      </c>
      <c r="J620">
        <v>50</v>
      </c>
      <c r="K620">
        <v>34</v>
      </c>
      <c r="L620">
        <v>3.9099665046202774</v>
      </c>
      <c r="M620">
        <v>2.6587772231417888</v>
      </c>
      <c r="N620">
        <v>45</v>
      </c>
      <c r="O620">
        <v>3.5189698541582493</v>
      </c>
      <c r="P620">
        <v>1</v>
      </c>
      <c r="Q620">
        <v>0</v>
      </c>
      <c r="R620">
        <v>44</v>
      </c>
      <c r="S620">
        <v>2.2222222222222223</v>
      </c>
      <c r="T620">
        <v>0</v>
      </c>
      <c r="U620">
        <v>97.777777777777771</v>
      </c>
      <c r="V620">
        <v>6</v>
      </c>
      <c r="W620">
        <v>0.46919598055443323</v>
      </c>
      <c r="X620">
        <v>1</v>
      </c>
      <c r="Y620">
        <v>7.8199330092405539E-2</v>
      </c>
      <c r="Z620">
        <v>0</v>
      </c>
      <c r="AA620">
        <v>0</v>
      </c>
      <c r="AB620">
        <v>1</v>
      </c>
      <c r="AC620">
        <v>3.0143654276169718</v>
      </c>
      <c r="AD620">
        <v>0.23572135709335476</v>
      </c>
      <c r="AE620">
        <v>2.2222222222222223</v>
      </c>
      <c r="AF620">
        <v>6.6985898391488261</v>
      </c>
      <c r="AG620">
        <v>12.8</v>
      </c>
      <c r="AH620">
        <v>13.26</v>
      </c>
      <c r="AI620">
        <v>58.49</v>
      </c>
      <c r="AJ620">
        <v>48.9</v>
      </c>
      <c r="AK620" t="e">
        <f>VLOOKUP(A620,'NHL Affiliations (from scraper)'!B:C,2,FALSE)</f>
        <v>#N/A</v>
      </c>
      <c r="AL620">
        <f>IF(ISNUMBER(MATCH(A620,'Age Fix'!A:A,0))=FALSE,F620,VLOOKUP(A620,'Age Fix'!A:C,3,FALSE))</f>
        <v>19</v>
      </c>
    </row>
    <row r="621" spans="1:38" x14ac:dyDescent="0.2">
      <c r="A621" t="s">
        <v>1018</v>
      </c>
      <c r="B621" t="s">
        <v>1749</v>
      </c>
      <c r="C621" t="s">
        <v>46</v>
      </c>
      <c r="D621" t="s">
        <v>1745</v>
      </c>
      <c r="E621" t="s">
        <v>579</v>
      </c>
      <c r="F621">
        <v>17</v>
      </c>
      <c r="G621">
        <v>5</v>
      </c>
      <c r="H621">
        <v>7.43</v>
      </c>
      <c r="I621">
        <v>37.14</v>
      </c>
      <c r="J621">
        <v>1</v>
      </c>
      <c r="K621">
        <v>0</v>
      </c>
      <c r="L621">
        <v>1.615508885298869</v>
      </c>
      <c r="M621">
        <v>0</v>
      </c>
      <c r="N621">
        <v>2</v>
      </c>
      <c r="O621">
        <v>3.2310177705977381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100</v>
      </c>
      <c r="V621">
        <v>1</v>
      </c>
      <c r="W621">
        <v>1.615508885298869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0.12567070196443617</v>
      </c>
      <c r="AD621">
        <v>0.20302213564529267</v>
      </c>
      <c r="AE621">
        <v>0</v>
      </c>
      <c r="AF621">
        <v>6.2835350982218081</v>
      </c>
      <c r="AG621">
        <v>14.83</v>
      </c>
      <c r="AH621">
        <v>11.89</v>
      </c>
      <c r="AI621">
        <v>54.88</v>
      </c>
      <c r="AJ621">
        <v>48.54</v>
      </c>
      <c r="AK621" t="e">
        <f>VLOOKUP(A621,'NHL Affiliations (from scraper)'!B:C,2,FALSE)</f>
        <v>#N/A</v>
      </c>
      <c r="AL621">
        <f>IF(ISNUMBER(MATCH(A621,'Age Fix'!A:A,0))=FALSE,F621,VLOOKUP(A621,'Age Fix'!A:C,3,FALSE))</f>
        <v>17</v>
      </c>
    </row>
    <row r="622" spans="1:38" x14ac:dyDescent="0.2">
      <c r="A622" t="s">
        <v>900</v>
      </c>
      <c r="B622" t="s">
        <v>1749</v>
      </c>
      <c r="C622" t="s">
        <v>102</v>
      </c>
      <c r="D622" t="s">
        <v>102</v>
      </c>
      <c r="E622" t="s">
        <v>616</v>
      </c>
      <c r="F622">
        <v>21</v>
      </c>
      <c r="G622">
        <v>54</v>
      </c>
      <c r="H622">
        <v>16.61</v>
      </c>
      <c r="I622">
        <v>896.79</v>
      </c>
      <c r="J622">
        <v>42</v>
      </c>
      <c r="K622">
        <v>64</v>
      </c>
      <c r="L622">
        <v>2.8100224132740106</v>
      </c>
      <c r="M622">
        <v>4.281938915465159</v>
      </c>
      <c r="N622">
        <v>64</v>
      </c>
      <c r="O622">
        <v>4.281938915465159</v>
      </c>
      <c r="P622">
        <v>1</v>
      </c>
      <c r="Q622">
        <v>2</v>
      </c>
      <c r="R622">
        <v>61</v>
      </c>
      <c r="S622">
        <v>1.5625</v>
      </c>
      <c r="T622">
        <v>3.125</v>
      </c>
      <c r="U622">
        <v>95.3125</v>
      </c>
      <c r="V622">
        <v>2</v>
      </c>
      <c r="W622">
        <v>0.13381059110828622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4.4400912224277427</v>
      </c>
      <c r="AD622">
        <v>0.29706561552388472</v>
      </c>
      <c r="AE622">
        <v>0</v>
      </c>
      <c r="AF622">
        <v>6.9376425350433477</v>
      </c>
      <c r="AG622">
        <v>13.36</v>
      </c>
      <c r="AH622">
        <v>13.44</v>
      </c>
      <c r="AI622">
        <v>36.450000000000003</v>
      </c>
      <c r="AJ622">
        <v>53.17</v>
      </c>
      <c r="AK622" t="e">
        <f>VLOOKUP(A622,'NHL Affiliations (from scraper)'!B:C,2,FALSE)</f>
        <v>#N/A</v>
      </c>
      <c r="AL622">
        <f>IF(ISNUMBER(MATCH(A622,'Age Fix'!A:A,0))=FALSE,F622,VLOOKUP(A622,'Age Fix'!A:C,3,FALSE))</f>
        <v>21</v>
      </c>
    </row>
    <row r="623" spans="1:38" x14ac:dyDescent="0.2">
      <c r="A623" t="s">
        <v>671</v>
      </c>
      <c r="B623" t="s">
        <v>1749</v>
      </c>
      <c r="C623" t="s">
        <v>102</v>
      </c>
      <c r="D623" t="s">
        <v>102</v>
      </c>
      <c r="E623" t="s">
        <v>616</v>
      </c>
      <c r="F623">
        <v>18</v>
      </c>
      <c r="G623">
        <v>68</v>
      </c>
      <c r="H623">
        <v>17.399999999999999</v>
      </c>
      <c r="I623">
        <v>1183.53</v>
      </c>
      <c r="J623">
        <v>47</v>
      </c>
      <c r="K623">
        <v>94</v>
      </c>
      <c r="L623">
        <v>2.3827025930901624</v>
      </c>
      <c r="M623">
        <v>4.7654051861803248</v>
      </c>
      <c r="N623">
        <v>141</v>
      </c>
      <c r="O623">
        <v>7.1481077792704877</v>
      </c>
      <c r="P623">
        <v>1</v>
      </c>
      <c r="Q623">
        <v>0</v>
      </c>
      <c r="R623">
        <v>140</v>
      </c>
      <c r="S623">
        <v>0.70921985815602839</v>
      </c>
      <c r="T623">
        <v>0</v>
      </c>
      <c r="U623">
        <v>99.290780141843967</v>
      </c>
      <c r="V623">
        <v>16</v>
      </c>
      <c r="W623">
        <v>0.81113279764771484</v>
      </c>
      <c r="X623">
        <v>8</v>
      </c>
      <c r="Y623">
        <v>0.40556639882385742</v>
      </c>
      <c r="Z623">
        <v>0</v>
      </c>
      <c r="AA623">
        <v>0</v>
      </c>
      <c r="AB623">
        <v>8</v>
      </c>
      <c r="AC623">
        <v>9.0465591219099082</v>
      </c>
      <c r="AD623">
        <v>0.45862255060251494</v>
      </c>
      <c r="AE623">
        <v>5.6737588652482271</v>
      </c>
      <c r="AF623">
        <v>6.4159993772410706</v>
      </c>
      <c r="AG623">
        <v>13.3</v>
      </c>
      <c r="AH623">
        <v>13.5</v>
      </c>
      <c r="AI623">
        <v>38.020000000000003</v>
      </c>
      <c r="AJ623">
        <v>54.39</v>
      </c>
      <c r="AK623" t="e">
        <f>VLOOKUP(A623,'NHL Affiliations (from scraper)'!B:C,2,FALSE)</f>
        <v>#N/A</v>
      </c>
      <c r="AL623">
        <f>IF(ISNUMBER(MATCH(A623,'Age Fix'!A:A,0))=FALSE,F623,VLOOKUP(A623,'Age Fix'!A:C,3,FALSE))</f>
        <v>18</v>
      </c>
    </row>
    <row r="624" spans="1:38" x14ac:dyDescent="0.2">
      <c r="A624" t="s">
        <v>941</v>
      </c>
      <c r="B624" t="s">
        <v>1749</v>
      </c>
      <c r="C624" t="s">
        <v>49</v>
      </c>
      <c r="D624" t="s">
        <v>1745</v>
      </c>
      <c r="E624" t="s">
        <v>618</v>
      </c>
      <c r="F624">
        <v>17</v>
      </c>
      <c r="G624">
        <v>8</v>
      </c>
      <c r="H624">
        <v>8.8000000000000007</v>
      </c>
      <c r="I624">
        <v>70.41</v>
      </c>
      <c r="J624">
        <v>2</v>
      </c>
      <c r="K624">
        <v>3</v>
      </c>
      <c r="L624">
        <v>1.704303365999148</v>
      </c>
      <c r="M624">
        <v>2.5564550489987221</v>
      </c>
      <c r="N624">
        <v>0</v>
      </c>
      <c r="O624">
        <v>0</v>
      </c>
      <c r="P624">
        <v>0</v>
      </c>
      <c r="Q624">
        <v>0</v>
      </c>
      <c r="R624">
        <v>0</v>
      </c>
      <c r="S624" t="e">
        <v>#DIV/0!</v>
      </c>
      <c r="T624" t="e">
        <v>#DIV/0!</v>
      </c>
      <c r="U624" t="e">
        <v>#DIV/0!</v>
      </c>
      <c r="V624">
        <v>1</v>
      </c>
      <c r="W624">
        <v>0.852151682999574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e">
        <v>#DIV/0!</v>
      </c>
      <c r="AF624" t="e">
        <v>#DIV/0!</v>
      </c>
      <c r="AG624">
        <v>12.66</v>
      </c>
      <c r="AH624">
        <v>12.91</v>
      </c>
      <c r="AI624">
        <v>45.44</v>
      </c>
      <c r="AJ624">
        <v>50.76</v>
      </c>
      <c r="AK624" t="e">
        <f>VLOOKUP(A624,'NHL Affiliations (from scraper)'!B:C,2,FALSE)</f>
        <v>#N/A</v>
      </c>
      <c r="AL624">
        <f>IF(ISNUMBER(MATCH(A624,'Age Fix'!A:A,0))=FALSE,F624,VLOOKUP(A624,'Age Fix'!A:C,3,FALSE))</f>
        <v>17</v>
      </c>
    </row>
    <row r="625" spans="1:38" x14ac:dyDescent="0.2">
      <c r="A625" t="s">
        <v>709</v>
      </c>
      <c r="B625" t="s">
        <v>1749</v>
      </c>
      <c r="C625" t="s">
        <v>46</v>
      </c>
      <c r="D625" t="s">
        <v>1745</v>
      </c>
      <c r="E625" t="s">
        <v>581</v>
      </c>
      <c r="F625">
        <v>16</v>
      </c>
      <c r="G625">
        <v>61</v>
      </c>
      <c r="H625">
        <v>11.09</v>
      </c>
      <c r="I625">
        <v>676.43</v>
      </c>
      <c r="J625">
        <v>37</v>
      </c>
      <c r="K625">
        <v>27</v>
      </c>
      <c r="L625">
        <v>3.2819360465975786</v>
      </c>
      <c r="M625">
        <v>2.3949263042739091</v>
      </c>
      <c r="N625">
        <v>69</v>
      </c>
      <c r="O625">
        <v>6.1203672220333223</v>
      </c>
      <c r="P625">
        <v>9</v>
      </c>
      <c r="Q625">
        <v>14</v>
      </c>
      <c r="R625">
        <v>46</v>
      </c>
      <c r="S625">
        <v>13.043478260869565</v>
      </c>
      <c r="T625">
        <v>20.289855072463769</v>
      </c>
      <c r="U625">
        <v>66.666666666666657</v>
      </c>
      <c r="V625">
        <v>15</v>
      </c>
      <c r="W625">
        <v>1.3305146134855048</v>
      </c>
      <c r="X625">
        <v>9</v>
      </c>
      <c r="Y625">
        <v>0.79830876809130291</v>
      </c>
      <c r="Z625">
        <v>2</v>
      </c>
      <c r="AA625">
        <v>1</v>
      </c>
      <c r="AB625">
        <v>6</v>
      </c>
      <c r="AC625">
        <v>7.6395898015678601</v>
      </c>
      <c r="AD625">
        <v>0.67763905813472447</v>
      </c>
      <c r="AE625">
        <v>13.043478260869565</v>
      </c>
      <c r="AF625">
        <v>11.07186927763458</v>
      </c>
      <c r="AG625">
        <v>13.5</v>
      </c>
      <c r="AH625">
        <v>13.24</v>
      </c>
      <c r="AI625">
        <v>57.31</v>
      </c>
      <c r="AJ625">
        <v>50.01</v>
      </c>
      <c r="AK625" t="e">
        <f>VLOOKUP(A625,'NHL Affiliations (from scraper)'!B:C,2,FALSE)</f>
        <v>#N/A</v>
      </c>
      <c r="AL625">
        <f>IF(ISNUMBER(MATCH(A625,'Age Fix'!A:A,0))=FALSE,F625,VLOOKUP(A625,'Age Fix'!A:C,3,FALSE))</f>
        <v>16</v>
      </c>
    </row>
    <row r="626" spans="1:38" x14ac:dyDescent="0.2">
      <c r="A626" t="s">
        <v>592</v>
      </c>
      <c r="B626" t="s">
        <v>1749</v>
      </c>
      <c r="C626" t="s">
        <v>41</v>
      </c>
      <c r="D626" t="s">
        <v>1745</v>
      </c>
      <c r="E626" t="s">
        <v>1746</v>
      </c>
      <c r="F626">
        <v>20</v>
      </c>
      <c r="G626">
        <v>49</v>
      </c>
      <c r="H626">
        <v>12.83</v>
      </c>
      <c r="I626">
        <v>628.66999999999996</v>
      </c>
      <c r="J626">
        <v>33</v>
      </c>
      <c r="K626">
        <v>28</v>
      </c>
      <c r="L626">
        <v>3.1495061001797446</v>
      </c>
      <c r="M626">
        <v>2.6723082062131169</v>
      </c>
      <c r="N626">
        <v>93</v>
      </c>
      <c r="O626">
        <v>8.8758808277792802</v>
      </c>
      <c r="P626">
        <v>26</v>
      </c>
      <c r="Q626">
        <v>13</v>
      </c>
      <c r="R626">
        <v>54</v>
      </c>
      <c r="S626">
        <v>27.956989247311824</v>
      </c>
      <c r="T626">
        <v>13.978494623655912</v>
      </c>
      <c r="U626">
        <v>58.064516129032263</v>
      </c>
      <c r="V626">
        <v>26</v>
      </c>
      <c r="W626">
        <v>2.4814290486264654</v>
      </c>
      <c r="X626">
        <v>15</v>
      </c>
      <c r="Y626">
        <v>1.431593681899884</v>
      </c>
      <c r="Z626">
        <v>5</v>
      </c>
      <c r="AA626">
        <v>4</v>
      </c>
      <c r="AB626">
        <v>6</v>
      </c>
      <c r="AC626">
        <v>12.206879930158463</v>
      </c>
      <c r="AD626">
        <v>1.1650194789150237</v>
      </c>
      <c r="AE626">
        <v>16.129032258064516</v>
      </c>
      <c r="AF626">
        <v>13.125677344256415</v>
      </c>
      <c r="AG626">
        <v>13.48</v>
      </c>
      <c r="AH626">
        <v>13.33</v>
      </c>
      <c r="AI626">
        <v>56.3</v>
      </c>
      <c r="AJ626">
        <v>52.08</v>
      </c>
      <c r="AK626" t="e">
        <f>VLOOKUP(A626,'NHL Affiliations (from scraper)'!B:C,2,FALSE)</f>
        <v>#N/A</v>
      </c>
      <c r="AL626">
        <f>IF(ISNUMBER(MATCH(A626,'Age Fix'!A:A,0))=FALSE,F626,VLOOKUP(A626,'Age Fix'!A:C,3,FALSE))</f>
        <v>20</v>
      </c>
    </row>
    <row r="627" spans="1:38" x14ac:dyDescent="0.2">
      <c r="A627" t="s">
        <v>794</v>
      </c>
      <c r="B627" t="s">
        <v>1749</v>
      </c>
      <c r="C627" t="s">
        <v>41</v>
      </c>
      <c r="D627" t="s">
        <v>1745</v>
      </c>
      <c r="E627" t="s">
        <v>621</v>
      </c>
      <c r="F627">
        <v>19</v>
      </c>
      <c r="G627">
        <v>65</v>
      </c>
      <c r="H627">
        <v>10.86</v>
      </c>
      <c r="I627">
        <v>706.21</v>
      </c>
      <c r="J627">
        <v>26</v>
      </c>
      <c r="K627">
        <v>38</v>
      </c>
      <c r="L627">
        <v>2.208974667591793</v>
      </c>
      <c r="M627">
        <v>3.2285014372495433</v>
      </c>
      <c r="N627">
        <v>87</v>
      </c>
      <c r="O627">
        <v>7.3915690800186908</v>
      </c>
      <c r="P627">
        <v>12</v>
      </c>
      <c r="Q627">
        <v>11</v>
      </c>
      <c r="R627">
        <v>64</v>
      </c>
      <c r="S627">
        <v>13.793103448275861</v>
      </c>
      <c r="T627">
        <v>12.643678160919542</v>
      </c>
      <c r="U627">
        <v>73.563218390804593</v>
      </c>
      <c r="V627">
        <v>18</v>
      </c>
      <c r="W627">
        <v>1.5292901544866258</v>
      </c>
      <c r="X627">
        <v>10</v>
      </c>
      <c r="Y627">
        <v>0.84960564138145866</v>
      </c>
      <c r="Z627">
        <v>2</v>
      </c>
      <c r="AA627">
        <v>0</v>
      </c>
      <c r="AB627">
        <v>8</v>
      </c>
      <c r="AC627">
        <v>8.983168830276318</v>
      </c>
      <c r="AD627">
        <v>0.76321509156848399</v>
      </c>
      <c r="AE627">
        <v>11.494252873563218</v>
      </c>
      <c r="AF627">
        <v>10.32548141411071</v>
      </c>
      <c r="AG627">
        <v>12.6</v>
      </c>
      <c r="AH627">
        <v>13.05</v>
      </c>
      <c r="AI627">
        <v>43.4</v>
      </c>
      <c r="AJ627">
        <v>50.42</v>
      </c>
      <c r="AK627" t="e">
        <f>VLOOKUP(A627,'NHL Affiliations (from scraper)'!B:C,2,FALSE)</f>
        <v>#N/A</v>
      </c>
      <c r="AL627">
        <f>IF(ISNUMBER(MATCH(A627,'Age Fix'!A:A,0))=FALSE,F627,VLOOKUP(A627,'Age Fix'!A:C,3,FALSE))</f>
        <v>19</v>
      </c>
    </row>
    <row r="628" spans="1:38" x14ac:dyDescent="0.2">
      <c r="A628" t="s">
        <v>689</v>
      </c>
      <c r="B628" t="s">
        <v>1749</v>
      </c>
      <c r="C628" t="s">
        <v>46</v>
      </c>
      <c r="D628" t="s">
        <v>1745</v>
      </c>
      <c r="E628" t="s">
        <v>583</v>
      </c>
      <c r="F628">
        <v>18</v>
      </c>
      <c r="G628">
        <v>64</v>
      </c>
      <c r="H628">
        <v>12.53</v>
      </c>
      <c r="I628">
        <v>802.04</v>
      </c>
      <c r="J628">
        <v>44</v>
      </c>
      <c r="K628">
        <v>26</v>
      </c>
      <c r="L628">
        <v>3.2916064036706398</v>
      </c>
      <c r="M628">
        <v>1.9450401476235599</v>
      </c>
      <c r="N628">
        <v>110</v>
      </c>
      <c r="O628">
        <v>8.2290160091766005</v>
      </c>
      <c r="P628">
        <v>9</v>
      </c>
      <c r="Q628">
        <v>18</v>
      </c>
      <c r="R628">
        <v>83</v>
      </c>
      <c r="S628">
        <v>8.1818181818181817</v>
      </c>
      <c r="T628">
        <v>16.363636363636363</v>
      </c>
      <c r="U628">
        <v>75.454545454545453</v>
      </c>
      <c r="V628">
        <v>21</v>
      </c>
      <c r="W628">
        <v>1.5709939653882601</v>
      </c>
      <c r="X628">
        <v>12</v>
      </c>
      <c r="Y628">
        <v>0.89771083736472002</v>
      </c>
      <c r="Z628">
        <v>3</v>
      </c>
      <c r="AA628">
        <v>3</v>
      </c>
      <c r="AB628">
        <v>6</v>
      </c>
      <c r="AC628">
        <v>10.679547444136055</v>
      </c>
      <c r="AD628">
        <v>0.79892878989596938</v>
      </c>
      <c r="AE628">
        <v>10.909090909090908</v>
      </c>
      <c r="AF628">
        <v>9.7086794946691413</v>
      </c>
      <c r="AG628">
        <v>14.08</v>
      </c>
      <c r="AH628">
        <v>13.16</v>
      </c>
      <c r="AI628">
        <v>60.61</v>
      </c>
      <c r="AJ628">
        <v>47.43</v>
      </c>
      <c r="AK628" t="e">
        <f>VLOOKUP(A628,'NHL Affiliations (from scraper)'!B:C,2,FALSE)</f>
        <v>#N/A</v>
      </c>
      <c r="AL628">
        <f>IF(ISNUMBER(MATCH(A628,'Age Fix'!A:A,0))=FALSE,F628,VLOOKUP(A628,'Age Fix'!A:C,3,FALSE))</f>
        <v>18</v>
      </c>
    </row>
    <row r="629" spans="1:38" x14ac:dyDescent="0.2">
      <c r="A629" t="s">
        <v>998</v>
      </c>
      <c r="B629" t="s">
        <v>1749</v>
      </c>
      <c r="C629" t="s">
        <v>102</v>
      </c>
      <c r="D629" t="s">
        <v>102</v>
      </c>
      <c r="E629" t="s">
        <v>575</v>
      </c>
      <c r="F629">
        <v>18</v>
      </c>
      <c r="G629">
        <v>1</v>
      </c>
      <c r="H629">
        <v>0</v>
      </c>
      <c r="I629">
        <v>0</v>
      </c>
      <c r="J629">
        <v>0</v>
      </c>
      <c r="K629">
        <v>0</v>
      </c>
      <c r="L629" t="e">
        <v>#DIV/0!</v>
      </c>
      <c r="M629" t="e">
        <v>#DIV/0!</v>
      </c>
      <c r="N629">
        <v>2</v>
      </c>
      <c r="O629" t="e">
        <v>#DIV/0!</v>
      </c>
      <c r="P629">
        <v>0</v>
      </c>
      <c r="Q629">
        <v>0</v>
      </c>
      <c r="R629">
        <v>2</v>
      </c>
      <c r="S629">
        <v>0</v>
      </c>
      <c r="T629">
        <v>0</v>
      </c>
      <c r="U629">
        <v>100</v>
      </c>
      <c r="V629">
        <v>0</v>
      </c>
      <c r="W629" t="e">
        <v>#DIV/0!</v>
      </c>
      <c r="X629">
        <v>0</v>
      </c>
      <c r="Y629" t="e">
        <v>#DIV/0!</v>
      </c>
      <c r="Z629">
        <v>0</v>
      </c>
      <c r="AA629">
        <v>0</v>
      </c>
      <c r="AB629">
        <v>0</v>
      </c>
      <c r="AC629">
        <v>0.12567070196443617</v>
      </c>
      <c r="AD629" t="e">
        <v>#DIV/0!</v>
      </c>
      <c r="AE629">
        <v>0</v>
      </c>
      <c r="AF629">
        <v>6.2835350982218081</v>
      </c>
      <c r="AG629">
        <v>0</v>
      </c>
      <c r="AH629">
        <v>0</v>
      </c>
      <c r="AI629">
        <v>0</v>
      </c>
      <c r="AJ629">
        <v>0</v>
      </c>
      <c r="AK629" t="e">
        <f>VLOOKUP(A629,'NHL Affiliations (from scraper)'!B:C,2,FALSE)</f>
        <v>#N/A</v>
      </c>
      <c r="AL629">
        <f>IF(ISNUMBER(MATCH(A629,'Age Fix'!A:A,0))=FALSE,F629,VLOOKUP(A629,'Age Fix'!A:C,3,FALSE))</f>
        <v>18</v>
      </c>
    </row>
    <row r="630" spans="1:38" x14ac:dyDescent="0.2">
      <c r="A630" t="s">
        <v>1671</v>
      </c>
      <c r="B630" t="s">
        <v>1749</v>
      </c>
      <c r="C630" t="s">
        <v>49</v>
      </c>
      <c r="D630" t="s">
        <v>1745</v>
      </c>
      <c r="E630" t="s">
        <v>588</v>
      </c>
      <c r="F630">
        <v>18</v>
      </c>
      <c r="G630">
        <v>24</v>
      </c>
      <c r="H630">
        <v>10.55</v>
      </c>
      <c r="I630">
        <v>253.15</v>
      </c>
      <c r="J630">
        <v>9</v>
      </c>
      <c r="K630">
        <v>15</v>
      </c>
      <c r="L630">
        <v>2.1331226545526367</v>
      </c>
      <c r="M630">
        <v>3.5552044242543945</v>
      </c>
      <c r="N630">
        <v>18</v>
      </c>
      <c r="O630">
        <v>4.2662453091052734</v>
      </c>
      <c r="P630">
        <v>3</v>
      </c>
      <c r="Q630">
        <v>1</v>
      </c>
      <c r="R630">
        <v>14</v>
      </c>
      <c r="S630">
        <v>16.666666666666664</v>
      </c>
      <c r="T630">
        <v>5.5555555555555554</v>
      </c>
      <c r="U630">
        <v>77.777777777777786</v>
      </c>
      <c r="V630">
        <v>4</v>
      </c>
      <c r="W630">
        <v>0.94805451313450528</v>
      </c>
      <c r="X630">
        <v>1</v>
      </c>
      <c r="Y630">
        <v>0.23701362828362632</v>
      </c>
      <c r="Z630">
        <v>1</v>
      </c>
      <c r="AA630">
        <v>0</v>
      </c>
      <c r="AB630">
        <v>0</v>
      </c>
      <c r="AC630">
        <v>1.8072872810057128</v>
      </c>
      <c r="AD630">
        <v>0.4283517158220137</v>
      </c>
      <c r="AE630">
        <v>5.5555555555555554</v>
      </c>
      <c r="AF630">
        <v>10.040484894476181</v>
      </c>
      <c r="AG630">
        <v>12.88</v>
      </c>
      <c r="AH630">
        <v>12.84</v>
      </c>
      <c r="AI630">
        <v>46.47</v>
      </c>
      <c r="AJ630">
        <v>50.93</v>
      </c>
      <c r="AK630" t="e">
        <f>VLOOKUP(A630,'NHL Affiliations (from scraper)'!B:C,2,FALSE)</f>
        <v>#N/A</v>
      </c>
      <c r="AL630">
        <f>IF(ISNUMBER(MATCH(A630,'Age Fix'!A:A,0))=FALSE,F630,VLOOKUP(A630,'Age Fix'!A:C,3,FALSE))</f>
        <v>18</v>
      </c>
    </row>
    <row r="631" spans="1:38" x14ac:dyDescent="0.2">
      <c r="A631" t="s">
        <v>614</v>
      </c>
      <c r="B631" t="s">
        <v>1749</v>
      </c>
      <c r="C631" t="s">
        <v>46</v>
      </c>
      <c r="D631" t="s">
        <v>1745</v>
      </c>
      <c r="E631" t="s">
        <v>1746</v>
      </c>
      <c r="F631">
        <v>18</v>
      </c>
      <c r="G631">
        <v>67</v>
      </c>
      <c r="H631">
        <v>15.14</v>
      </c>
      <c r="I631">
        <v>1014.15</v>
      </c>
      <c r="J631">
        <v>54</v>
      </c>
      <c r="K631">
        <v>49</v>
      </c>
      <c r="L631">
        <v>3.1947936695755064</v>
      </c>
      <c r="M631">
        <v>2.8989794409111078</v>
      </c>
      <c r="N631">
        <v>149</v>
      </c>
      <c r="O631">
        <v>8.8152640141990837</v>
      </c>
      <c r="P631">
        <v>20</v>
      </c>
      <c r="Q631">
        <v>24</v>
      </c>
      <c r="R631">
        <v>105</v>
      </c>
      <c r="S631">
        <v>13.422818791946309</v>
      </c>
      <c r="T631">
        <v>16.107382550335569</v>
      </c>
      <c r="U631">
        <v>70.469798657718115</v>
      </c>
      <c r="V631">
        <v>31</v>
      </c>
      <c r="W631">
        <v>1.8340482177192723</v>
      </c>
      <c r="X631">
        <v>15</v>
      </c>
      <c r="Y631">
        <v>0.88744268599319631</v>
      </c>
      <c r="Z631">
        <v>6</v>
      </c>
      <c r="AA631">
        <v>6</v>
      </c>
      <c r="AB631">
        <v>3</v>
      </c>
      <c r="AC631">
        <v>15.88020947847718</v>
      </c>
      <c r="AD631">
        <v>0.93951838358096018</v>
      </c>
      <c r="AE631">
        <v>10.067114093959731</v>
      </c>
      <c r="AF631">
        <v>10.657858710387369</v>
      </c>
      <c r="AG631">
        <v>13.27</v>
      </c>
      <c r="AH631">
        <v>13.31</v>
      </c>
      <c r="AI631">
        <v>50.92</v>
      </c>
      <c r="AJ631">
        <v>50.17</v>
      </c>
      <c r="AK631">
        <f>VLOOKUP(A631,'NHL Affiliations (from scraper)'!B:C,2,FALSE)</f>
        <v>2018</v>
      </c>
      <c r="AL631">
        <f>IF(ISNUMBER(MATCH(A631,'Age Fix'!A:A,0))=FALSE,F631,VLOOKUP(A631,'Age Fix'!A:C,3,FALSE))</f>
        <v>18</v>
      </c>
    </row>
    <row r="632" spans="1:38" x14ac:dyDescent="0.2">
      <c r="A632" t="s">
        <v>634</v>
      </c>
      <c r="B632" t="s">
        <v>1749</v>
      </c>
      <c r="C632" t="s">
        <v>41</v>
      </c>
      <c r="D632" t="s">
        <v>1745</v>
      </c>
      <c r="E632" t="s">
        <v>583</v>
      </c>
      <c r="F632">
        <v>17</v>
      </c>
      <c r="G632">
        <v>62</v>
      </c>
      <c r="H632">
        <v>12.76</v>
      </c>
      <c r="I632">
        <v>790.84</v>
      </c>
      <c r="J632">
        <v>45</v>
      </c>
      <c r="K632">
        <v>28</v>
      </c>
      <c r="L632">
        <v>3.414091345910677</v>
      </c>
      <c r="M632">
        <v>2.1243235041221991</v>
      </c>
      <c r="N632">
        <v>100</v>
      </c>
      <c r="O632">
        <v>7.5868696575792818</v>
      </c>
      <c r="P632">
        <v>12</v>
      </c>
      <c r="Q632">
        <v>16</v>
      </c>
      <c r="R632">
        <v>72</v>
      </c>
      <c r="S632">
        <v>12</v>
      </c>
      <c r="T632">
        <v>16</v>
      </c>
      <c r="U632">
        <v>72</v>
      </c>
      <c r="V632">
        <v>23</v>
      </c>
      <c r="W632">
        <v>1.7449800212432349</v>
      </c>
      <c r="X632">
        <v>14</v>
      </c>
      <c r="Y632">
        <v>1.0621617520610995</v>
      </c>
      <c r="Z632">
        <v>5</v>
      </c>
      <c r="AA632">
        <v>4</v>
      </c>
      <c r="AB632">
        <v>5</v>
      </c>
      <c r="AC632">
        <v>10.379663708416722</v>
      </c>
      <c r="AD632">
        <v>0.7874915564526368</v>
      </c>
      <c r="AE632">
        <v>14.000000000000002</v>
      </c>
      <c r="AF632">
        <v>10.37966370841672</v>
      </c>
      <c r="AG632">
        <v>13.72</v>
      </c>
      <c r="AH632">
        <v>13.12</v>
      </c>
      <c r="AI632">
        <v>59.35</v>
      </c>
      <c r="AJ632">
        <v>49.4</v>
      </c>
      <c r="AK632" t="e">
        <f>VLOOKUP(A632,'NHL Affiliations (from scraper)'!B:C,2,FALSE)</f>
        <v>#N/A</v>
      </c>
      <c r="AL632">
        <f>IF(ISNUMBER(MATCH(A632,'Age Fix'!A:A,0))=FALSE,F632,VLOOKUP(A632,'Age Fix'!A:C,3,FALSE))</f>
        <v>17</v>
      </c>
    </row>
    <row r="633" spans="1:38" x14ac:dyDescent="0.2">
      <c r="A633" t="s">
        <v>847</v>
      </c>
      <c r="B633" t="s">
        <v>1749</v>
      </c>
      <c r="C633" t="s">
        <v>41</v>
      </c>
      <c r="D633" t="s">
        <v>1745</v>
      </c>
      <c r="E633" t="s">
        <v>593</v>
      </c>
      <c r="F633">
        <v>18</v>
      </c>
      <c r="G633">
        <v>45</v>
      </c>
      <c r="H633">
        <v>8.76</v>
      </c>
      <c r="I633">
        <v>394.27</v>
      </c>
      <c r="J633">
        <v>16</v>
      </c>
      <c r="K633">
        <v>14</v>
      </c>
      <c r="L633">
        <v>2.4348796510005832</v>
      </c>
      <c r="M633">
        <v>2.1305196946255105</v>
      </c>
      <c r="N633">
        <v>37</v>
      </c>
      <c r="O633">
        <v>5.6306591929388485</v>
      </c>
      <c r="P633">
        <v>0</v>
      </c>
      <c r="Q633">
        <v>6</v>
      </c>
      <c r="R633">
        <v>31</v>
      </c>
      <c r="S633">
        <v>0</v>
      </c>
      <c r="T633">
        <v>16.216216216216218</v>
      </c>
      <c r="U633">
        <v>83.78378378378379</v>
      </c>
      <c r="V633">
        <v>4</v>
      </c>
      <c r="W633">
        <v>0.60871991275014581</v>
      </c>
      <c r="X633">
        <v>1</v>
      </c>
      <c r="Y633">
        <v>0.15217997818753645</v>
      </c>
      <c r="Z633">
        <v>0</v>
      </c>
      <c r="AA633">
        <v>0</v>
      </c>
      <c r="AB633">
        <v>1</v>
      </c>
      <c r="AC633">
        <v>3.0204703647879505</v>
      </c>
      <c r="AD633">
        <v>0.45965511422953065</v>
      </c>
      <c r="AE633">
        <v>2.7027027027027026</v>
      </c>
      <c r="AF633">
        <v>8.1634334183458126</v>
      </c>
      <c r="AG633">
        <v>12.44</v>
      </c>
      <c r="AH633">
        <v>12.42</v>
      </c>
      <c r="AI633">
        <v>55.63</v>
      </c>
      <c r="AJ633">
        <v>45.9</v>
      </c>
      <c r="AK633" t="e">
        <f>VLOOKUP(A633,'NHL Affiliations (from scraper)'!B:C,2,FALSE)</f>
        <v>#N/A</v>
      </c>
      <c r="AL633">
        <f>IF(ISNUMBER(MATCH(A633,'Age Fix'!A:A,0))=FALSE,F633,VLOOKUP(A633,'Age Fix'!A:C,3,FALSE))</f>
        <v>18</v>
      </c>
    </row>
    <row r="634" spans="1:38" x14ac:dyDescent="0.2">
      <c r="A634" t="s">
        <v>735</v>
      </c>
      <c r="B634" t="s">
        <v>1749</v>
      </c>
      <c r="C634" t="s">
        <v>102</v>
      </c>
      <c r="D634" t="s">
        <v>102</v>
      </c>
      <c r="E634" t="s">
        <v>1746</v>
      </c>
      <c r="F634">
        <v>20</v>
      </c>
      <c r="G634">
        <v>66</v>
      </c>
      <c r="H634">
        <v>16.059999999999999</v>
      </c>
      <c r="I634">
        <v>1060.02</v>
      </c>
      <c r="J634">
        <v>75</v>
      </c>
      <c r="K634">
        <v>37</v>
      </c>
      <c r="L634">
        <v>4.2452029206996098</v>
      </c>
      <c r="M634">
        <v>2.0943001075451404</v>
      </c>
      <c r="N634">
        <v>117</v>
      </c>
      <c r="O634">
        <v>6.6225165562913908</v>
      </c>
      <c r="P634">
        <v>2</v>
      </c>
      <c r="Q634">
        <v>8</v>
      </c>
      <c r="R634">
        <v>107</v>
      </c>
      <c r="S634">
        <v>1.7094017094017095</v>
      </c>
      <c r="T634">
        <v>6.8376068376068382</v>
      </c>
      <c r="U634">
        <v>91.452991452991455</v>
      </c>
      <c r="V634">
        <v>17</v>
      </c>
      <c r="W634">
        <v>0.96224599535857813</v>
      </c>
      <c r="X634">
        <v>8</v>
      </c>
      <c r="Y634">
        <v>0.45282164487462501</v>
      </c>
      <c r="Z634">
        <v>1</v>
      </c>
      <c r="AA634">
        <v>2</v>
      </c>
      <c r="AB634">
        <v>5</v>
      </c>
      <c r="AC634">
        <v>8.6527018363483403</v>
      </c>
      <c r="AD634">
        <v>0.48976633476811798</v>
      </c>
      <c r="AE634">
        <v>6.8376068376068382</v>
      </c>
      <c r="AF634">
        <v>7.3954716549985813</v>
      </c>
      <c r="AG634">
        <v>13.43</v>
      </c>
      <c r="AH634">
        <v>13.19</v>
      </c>
      <c r="AI634">
        <v>59.71</v>
      </c>
      <c r="AJ634">
        <v>49.38</v>
      </c>
      <c r="AK634">
        <f>VLOOKUP(A634,'NHL Affiliations (from scraper)'!B:C,2,FALSE)</f>
        <v>2018</v>
      </c>
      <c r="AL634">
        <f>IF(ISNUMBER(MATCH(A634,'Age Fix'!A:A,0))=FALSE,F634,VLOOKUP(A634,'Age Fix'!A:C,3,FALSE))</f>
        <v>20</v>
      </c>
    </row>
    <row r="635" spans="1:38" x14ac:dyDescent="0.2">
      <c r="A635" t="s">
        <v>735</v>
      </c>
      <c r="B635" t="s">
        <v>1749</v>
      </c>
      <c r="C635" t="s">
        <v>49</v>
      </c>
      <c r="D635" t="s">
        <v>1745</v>
      </c>
      <c r="E635" t="s">
        <v>583</v>
      </c>
      <c r="F635">
        <v>18</v>
      </c>
      <c r="G635">
        <v>10</v>
      </c>
      <c r="H635">
        <v>6.65</v>
      </c>
      <c r="I635">
        <v>66.489999999999995</v>
      </c>
      <c r="J635">
        <v>1</v>
      </c>
      <c r="K635">
        <v>1</v>
      </c>
      <c r="L635">
        <v>0.90239133704316443</v>
      </c>
      <c r="M635">
        <v>0.90239133704316443</v>
      </c>
      <c r="N635">
        <v>5</v>
      </c>
      <c r="O635">
        <v>4.5119566852158224</v>
      </c>
      <c r="P635">
        <v>0</v>
      </c>
      <c r="Q635">
        <v>1</v>
      </c>
      <c r="R635">
        <v>4</v>
      </c>
      <c r="S635">
        <v>0</v>
      </c>
      <c r="T635">
        <v>20</v>
      </c>
      <c r="U635">
        <v>80</v>
      </c>
      <c r="V635">
        <v>1</v>
      </c>
      <c r="W635">
        <v>0.90239133704316443</v>
      </c>
      <c r="X635">
        <v>1</v>
      </c>
      <c r="Y635">
        <v>0.90239133704316443</v>
      </c>
      <c r="Z635">
        <v>0</v>
      </c>
      <c r="AA635">
        <v>1</v>
      </c>
      <c r="AB635">
        <v>0</v>
      </c>
      <c r="AC635">
        <v>0.43010381798540404</v>
      </c>
      <c r="AD635">
        <v>0.38812195937921856</v>
      </c>
      <c r="AE635">
        <v>20</v>
      </c>
      <c r="AF635">
        <v>8.6020763597080805</v>
      </c>
      <c r="AG635">
        <v>10.59</v>
      </c>
      <c r="AH635">
        <v>11.41</v>
      </c>
      <c r="AI635">
        <v>56.21</v>
      </c>
      <c r="AJ635">
        <v>50.47</v>
      </c>
      <c r="AK635">
        <f>VLOOKUP(A635,'NHL Affiliations (from scraper)'!B:C,2,FALSE)</f>
        <v>2018</v>
      </c>
      <c r="AL635">
        <f>IF(ISNUMBER(MATCH(A635,'Age Fix'!A:A,0))=FALSE,F635,VLOOKUP(A635,'Age Fix'!A:C,3,FALSE))</f>
        <v>18</v>
      </c>
    </row>
    <row r="636" spans="1:38" x14ac:dyDescent="0.2">
      <c r="A636" t="s">
        <v>992</v>
      </c>
      <c r="B636" t="s">
        <v>1749</v>
      </c>
      <c r="C636" t="s">
        <v>102</v>
      </c>
      <c r="D636" t="s">
        <v>102</v>
      </c>
      <c r="E636" t="s">
        <v>636</v>
      </c>
      <c r="F636">
        <v>18</v>
      </c>
      <c r="G636">
        <v>4</v>
      </c>
      <c r="H636">
        <v>0</v>
      </c>
      <c r="I636">
        <v>0</v>
      </c>
      <c r="J636">
        <v>0</v>
      </c>
      <c r="K636">
        <v>0</v>
      </c>
      <c r="L636" t="e">
        <v>#DIV/0!</v>
      </c>
      <c r="M636" t="e">
        <v>#DIV/0!</v>
      </c>
      <c r="N636">
        <v>0</v>
      </c>
      <c r="O636" t="e">
        <v>#DIV/0!</v>
      </c>
      <c r="P636">
        <v>0</v>
      </c>
      <c r="Q636">
        <v>0</v>
      </c>
      <c r="R636">
        <v>0</v>
      </c>
      <c r="S636" t="e">
        <v>#DIV/0!</v>
      </c>
      <c r="T636" t="e">
        <v>#DIV/0!</v>
      </c>
      <c r="U636" t="e">
        <v>#DIV/0!</v>
      </c>
      <c r="V636">
        <v>0</v>
      </c>
      <c r="W636" t="e">
        <v>#DIV/0!</v>
      </c>
      <c r="X636">
        <v>0</v>
      </c>
      <c r="Y636" t="e">
        <v>#DIV/0!</v>
      </c>
      <c r="Z636">
        <v>0</v>
      </c>
      <c r="AA636">
        <v>0</v>
      </c>
      <c r="AB636">
        <v>0</v>
      </c>
      <c r="AC636">
        <v>0</v>
      </c>
      <c r="AD636" t="e">
        <v>#DIV/0!</v>
      </c>
      <c r="AE636" t="e">
        <v>#DIV/0!</v>
      </c>
      <c r="AF636" t="e">
        <v>#DIV/0!</v>
      </c>
      <c r="AG636">
        <v>0</v>
      </c>
      <c r="AH636">
        <v>0</v>
      </c>
      <c r="AI636">
        <v>0</v>
      </c>
      <c r="AJ636">
        <v>0</v>
      </c>
      <c r="AK636" t="e">
        <f>VLOOKUP(A636,'NHL Affiliations (from scraper)'!B:C,2,FALSE)</f>
        <v>#N/A</v>
      </c>
      <c r="AL636">
        <f>IF(ISNUMBER(MATCH(A636,'Age Fix'!A:A,0))=FALSE,F636,VLOOKUP(A636,'Age Fix'!A:C,3,FALSE))</f>
        <v>18</v>
      </c>
    </row>
    <row r="637" spans="1:38" x14ac:dyDescent="0.2">
      <c r="A637" t="s">
        <v>620</v>
      </c>
      <c r="B637" t="s">
        <v>1749</v>
      </c>
      <c r="C637" t="s">
        <v>41</v>
      </c>
      <c r="D637" t="s">
        <v>1745</v>
      </c>
      <c r="E637" t="s">
        <v>1746</v>
      </c>
      <c r="F637">
        <v>19</v>
      </c>
      <c r="G637">
        <v>51</v>
      </c>
      <c r="H637">
        <v>16.29</v>
      </c>
      <c r="I637">
        <v>830.61</v>
      </c>
      <c r="J637">
        <v>50</v>
      </c>
      <c r="K637">
        <v>40</v>
      </c>
      <c r="L637">
        <v>3.6118033734243506</v>
      </c>
      <c r="M637">
        <v>2.8894426987394803</v>
      </c>
      <c r="N637">
        <v>116</v>
      </c>
      <c r="O637">
        <v>8.379383826344494</v>
      </c>
      <c r="P637">
        <v>15</v>
      </c>
      <c r="Q637">
        <v>20</v>
      </c>
      <c r="R637">
        <v>81</v>
      </c>
      <c r="S637">
        <v>12.931034482758621</v>
      </c>
      <c r="T637">
        <v>17.241379310344829</v>
      </c>
      <c r="U637">
        <v>69.827586206896555</v>
      </c>
      <c r="V637">
        <v>31</v>
      </c>
      <c r="W637">
        <v>2.2393180915230975</v>
      </c>
      <c r="X637">
        <v>13</v>
      </c>
      <c r="Y637">
        <v>0.93906887709033127</v>
      </c>
      <c r="Z637">
        <v>2</v>
      </c>
      <c r="AA637">
        <v>4</v>
      </c>
      <c r="AB637">
        <v>7</v>
      </c>
      <c r="AC637">
        <v>12.40906147668094</v>
      </c>
      <c r="AD637">
        <v>0.89638180205012752</v>
      </c>
      <c r="AE637">
        <v>11.206896551724139</v>
      </c>
      <c r="AF637">
        <v>10.697466790242188</v>
      </c>
      <c r="AG637">
        <v>13.96</v>
      </c>
      <c r="AH637">
        <v>13.32</v>
      </c>
      <c r="AI637">
        <v>51.63</v>
      </c>
      <c r="AJ637">
        <v>50.59</v>
      </c>
      <c r="AK637" t="str">
        <f>VLOOKUP(A637,'NHL Affiliations (from scraper)'!B:C,2,FALSE)</f>
        <v>Ottawa Senators</v>
      </c>
      <c r="AL637">
        <f>IF(ISNUMBER(MATCH(A637,'Age Fix'!A:A,0))=FALSE,F637,VLOOKUP(A637,'Age Fix'!A:C,3,FALSE))</f>
        <v>19</v>
      </c>
    </row>
    <row r="638" spans="1:38" x14ac:dyDescent="0.2">
      <c r="A638" t="s">
        <v>988</v>
      </c>
      <c r="B638" t="s">
        <v>1749</v>
      </c>
      <c r="C638" t="s">
        <v>41</v>
      </c>
      <c r="D638" t="s">
        <v>1745</v>
      </c>
      <c r="E638" t="s">
        <v>636</v>
      </c>
      <c r="F638">
        <v>16</v>
      </c>
      <c r="G638">
        <v>3</v>
      </c>
      <c r="H638">
        <v>0</v>
      </c>
      <c r="I638">
        <v>0</v>
      </c>
      <c r="J638">
        <v>0</v>
      </c>
      <c r="K638">
        <v>0</v>
      </c>
      <c r="L638" t="e">
        <v>#DIV/0!</v>
      </c>
      <c r="M638" t="e">
        <v>#DIV/0!</v>
      </c>
      <c r="N638">
        <v>2</v>
      </c>
      <c r="O638" t="e">
        <v>#DIV/0!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100</v>
      </c>
      <c r="V638">
        <v>0</v>
      </c>
      <c r="W638" t="e">
        <v>#DIV/0!</v>
      </c>
      <c r="X638">
        <v>0</v>
      </c>
      <c r="Y638" t="e">
        <v>#DIV/0!</v>
      </c>
      <c r="Z638">
        <v>0</v>
      </c>
      <c r="AA638">
        <v>0</v>
      </c>
      <c r="AB638">
        <v>0</v>
      </c>
      <c r="AC638">
        <v>0.12567070196443617</v>
      </c>
      <c r="AD638" t="e">
        <v>#DIV/0!</v>
      </c>
      <c r="AE638">
        <v>0</v>
      </c>
      <c r="AF638">
        <v>6.2835350982218081</v>
      </c>
      <c r="AG638">
        <v>0</v>
      </c>
      <c r="AH638">
        <v>0</v>
      </c>
      <c r="AI638">
        <v>0</v>
      </c>
      <c r="AJ638">
        <v>0</v>
      </c>
      <c r="AK638" t="e">
        <f>VLOOKUP(A638,'NHL Affiliations (from scraper)'!B:C,2,FALSE)</f>
        <v>#N/A</v>
      </c>
      <c r="AL638">
        <f>IF(ISNUMBER(MATCH(A638,'Age Fix'!A:A,0))=FALSE,F638,VLOOKUP(A638,'Age Fix'!A:C,3,FALSE))</f>
        <v>16</v>
      </c>
    </row>
    <row r="639" spans="1:38" x14ac:dyDescent="0.2">
      <c r="A639" t="s">
        <v>660</v>
      </c>
      <c r="B639" t="s">
        <v>1749</v>
      </c>
      <c r="C639" t="s">
        <v>41</v>
      </c>
      <c r="D639" t="s">
        <v>1745</v>
      </c>
      <c r="E639" t="s">
        <v>608</v>
      </c>
      <c r="F639">
        <v>19</v>
      </c>
      <c r="G639">
        <v>57</v>
      </c>
      <c r="H639">
        <v>11.09</v>
      </c>
      <c r="I639">
        <v>631.92999999999995</v>
      </c>
      <c r="J639">
        <v>28</v>
      </c>
      <c r="K639">
        <v>37</v>
      </c>
      <c r="L639">
        <v>2.6585223046856457</v>
      </c>
      <c r="M639">
        <v>3.5130473311917463</v>
      </c>
      <c r="N639">
        <v>80</v>
      </c>
      <c r="O639">
        <v>7.5957780133875588</v>
      </c>
      <c r="P639">
        <v>10</v>
      </c>
      <c r="Q639">
        <v>15</v>
      </c>
      <c r="R639">
        <v>55</v>
      </c>
      <c r="S639">
        <v>12.5</v>
      </c>
      <c r="T639">
        <v>18.75</v>
      </c>
      <c r="U639">
        <v>68.75</v>
      </c>
      <c r="V639">
        <v>18</v>
      </c>
      <c r="W639">
        <v>1.7090500530122008</v>
      </c>
      <c r="X639">
        <v>10</v>
      </c>
      <c r="Y639">
        <v>0.94947225167344484</v>
      </c>
      <c r="Z639">
        <v>3</v>
      </c>
      <c r="AA639">
        <v>4</v>
      </c>
      <c r="AB639">
        <v>3</v>
      </c>
      <c r="AC639">
        <v>8.6334803588637303</v>
      </c>
      <c r="AD639">
        <v>0.81972500361088074</v>
      </c>
      <c r="AE639">
        <v>12.5</v>
      </c>
      <c r="AF639">
        <v>10.791850448579662</v>
      </c>
      <c r="AG639">
        <v>12.31</v>
      </c>
      <c r="AH639">
        <v>12.78</v>
      </c>
      <c r="AI639">
        <v>39.880000000000003</v>
      </c>
      <c r="AJ639">
        <v>50.26</v>
      </c>
      <c r="AK639" t="e">
        <f>VLOOKUP(A639,'NHL Affiliations (from scraper)'!B:C,2,FALSE)</f>
        <v>#N/A</v>
      </c>
      <c r="AL639">
        <f>IF(ISNUMBER(MATCH(A639,'Age Fix'!A:A,0))=FALSE,F639,VLOOKUP(A639,'Age Fix'!A:C,3,FALSE))</f>
        <v>19</v>
      </c>
    </row>
    <row r="640" spans="1:38" x14ac:dyDescent="0.2">
      <c r="A640" t="s">
        <v>880</v>
      </c>
      <c r="B640" t="s">
        <v>1749</v>
      </c>
      <c r="C640" t="s">
        <v>46</v>
      </c>
      <c r="D640" t="s">
        <v>1745</v>
      </c>
      <c r="E640" t="s">
        <v>644</v>
      </c>
      <c r="F640">
        <v>18</v>
      </c>
      <c r="G640">
        <v>54</v>
      </c>
      <c r="H640">
        <v>8.8800000000000008</v>
      </c>
      <c r="I640">
        <v>479.36</v>
      </c>
      <c r="J640">
        <v>19</v>
      </c>
      <c r="K640">
        <v>16</v>
      </c>
      <c r="L640">
        <v>2.3781708945260345</v>
      </c>
      <c r="M640">
        <v>2.0026702269692924</v>
      </c>
      <c r="N640">
        <v>48</v>
      </c>
      <c r="O640">
        <v>6.0080106809078764</v>
      </c>
      <c r="P640">
        <v>4</v>
      </c>
      <c r="Q640">
        <v>9</v>
      </c>
      <c r="R640">
        <v>35</v>
      </c>
      <c r="S640">
        <v>8.3333333333333321</v>
      </c>
      <c r="T640">
        <v>18.75</v>
      </c>
      <c r="U640">
        <v>72.916666666666657</v>
      </c>
      <c r="V640">
        <v>9</v>
      </c>
      <c r="W640">
        <v>1.126502002670227</v>
      </c>
      <c r="X640">
        <v>5</v>
      </c>
      <c r="Y640">
        <v>0.62583444592790394</v>
      </c>
      <c r="Z640">
        <v>1</v>
      </c>
      <c r="AA640">
        <v>1</v>
      </c>
      <c r="AB640">
        <v>3</v>
      </c>
      <c r="AC640">
        <v>4.8065389484839223</v>
      </c>
      <c r="AD640">
        <v>0.60161952793106499</v>
      </c>
      <c r="AE640">
        <v>10.416666666666668</v>
      </c>
      <c r="AF640">
        <v>10.013622809341506</v>
      </c>
      <c r="AG640">
        <v>12.32</v>
      </c>
      <c r="AH640">
        <v>12.78</v>
      </c>
      <c r="AI640">
        <v>53.7</v>
      </c>
      <c r="AJ640">
        <v>47.51</v>
      </c>
      <c r="AK640" t="e">
        <f>VLOOKUP(A640,'NHL Affiliations (from scraper)'!B:C,2,FALSE)</f>
        <v>#N/A</v>
      </c>
      <c r="AL640">
        <f>IF(ISNUMBER(MATCH(A640,'Age Fix'!A:A,0))=FALSE,F640,VLOOKUP(A640,'Age Fix'!A:C,3,FALSE))</f>
        <v>18</v>
      </c>
    </row>
    <row r="641" spans="1:38" x14ac:dyDescent="0.2">
      <c r="A641" t="s">
        <v>798</v>
      </c>
      <c r="B641" t="s">
        <v>1749</v>
      </c>
      <c r="C641" t="s">
        <v>41</v>
      </c>
      <c r="D641" t="s">
        <v>1745</v>
      </c>
      <c r="E641" t="s">
        <v>588</v>
      </c>
      <c r="F641">
        <v>17</v>
      </c>
      <c r="G641">
        <v>61</v>
      </c>
      <c r="H641">
        <v>11.23</v>
      </c>
      <c r="I641">
        <v>685.2</v>
      </c>
      <c r="J641">
        <v>29</v>
      </c>
      <c r="K641">
        <v>37</v>
      </c>
      <c r="L641">
        <v>2.5394045534150611</v>
      </c>
      <c r="M641">
        <v>3.2399299474605954</v>
      </c>
      <c r="N641">
        <v>82</v>
      </c>
      <c r="O641">
        <v>7.1803852889667246</v>
      </c>
      <c r="P641">
        <v>11</v>
      </c>
      <c r="Q641">
        <v>20</v>
      </c>
      <c r="R641">
        <v>51</v>
      </c>
      <c r="S641">
        <v>13.414634146341465</v>
      </c>
      <c r="T641">
        <v>24.390243902439025</v>
      </c>
      <c r="U641">
        <v>62.195121951219512</v>
      </c>
      <c r="V641">
        <v>20</v>
      </c>
      <c r="W641">
        <v>1.7513134851138352</v>
      </c>
      <c r="X641">
        <v>12</v>
      </c>
      <c r="Y641">
        <v>1.0507880910683012</v>
      </c>
      <c r="Z641">
        <v>5</v>
      </c>
      <c r="AA641">
        <v>4</v>
      </c>
      <c r="AB641">
        <v>3</v>
      </c>
      <c r="AC641">
        <v>9.5255610096168937</v>
      </c>
      <c r="AD641">
        <v>0.83411217247083125</v>
      </c>
      <c r="AE641">
        <v>14.634146341463413</v>
      </c>
      <c r="AF641">
        <v>11.616537816605966</v>
      </c>
      <c r="AG641">
        <v>13</v>
      </c>
      <c r="AH641">
        <v>12.84</v>
      </c>
      <c r="AI641">
        <v>46.74</v>
      </c>
      <c r="AJ641">
        <v>50.97</v>
      </c>
      <c r="AK641" t="e">
        <f>VLOOKUP(A641,'NHL Affiliations (from scraper)'!B:C,2,FALSE)</f>
        <v>#N/A</v>
      </c>
      <c r="AL641">
        <f>IF(ISNUMBER(MATCH(A641,'Age Fix'!A:A,0))=FALSE,F641,VLOOKUP(A641,'Age Fix'!A:C,3,FALSE))</f>
        <v>17</v>
      </c>
    </row>
    <row r="642" spans="1:38" x14ac:dyDescent="0.2">
      <c r="A642" t="s">
        <v>949</v>
      </c>
      <c r="B642" t="s">
        <v>1749</v>
      </c>
      <c r="C642" t="s">
        <v>49</v>
      </c>
      <c r="D642" t="s">
        <v>1745</v>
      </c>
      <c r="E642" t="s">
        <v>644</v>
      </c>
      <c r="F642">
        <v>18</v>
      </c>
      <c r="G642">
        <v>18</v>
      </c>
      <c r="H642">
        <v>8.58</v>
      </c>
      <c r="I642">
        <v>154.44999999999999</v>
      </c>
      <c r="J642">
        <v>4</v>
      </c>
      <c r="K642">
        <v>7</v>
      </c>
      <c r="L642">
        <v>1.5539009388151506</v>
      </c>
      <c r="M642">
        <v>2.7193266429265135</v>
      </c>
      <c r="N642">
        <v>14</v>
      </c>
      <c r="O642">
        <v>5.438653285853027</v>
      </c>
      <c r="P642">
        <v>1</v>
      </c>
      <c r="Q642">
        <v>4</v>
      </c>
      <c r="R642">
        <v>9</v>
      </c>
      <c r="S642">
        <v>7.1428571428571423</v>
      </c>
      <c r="T642">
        <v>28.571428571428569</v>
      </c>
      <c r="U642">
        <v>64.285714285714292</v>
      </c>
      <c r="V642">
        <v>1</v>
      </c>
      <c r="W642">
        <v>0.38847523470378764</v>
      </c>
      <c r="X642">
        <v>1</v>
      </c>
      <c r="Y642">
        <v>0.38847523470378764</v>
      </c>
      <c r="Z642">
        <v>0</v>
      </c>
      <c r="AA642">
        <v>1</v>
      </c>
      <c r="AB642">
        <v>0</v>
      </c>
      <c r="AC642">
        <v>1.5301777994654655</v>
      </c>
      <c r="AD642">
        <v>0.59443617978587204</v>
      </c>
      <c r="AE642">
        <v>7.1428571428571423</v>
      </c>
      <c r="AF642">
        <v>10.929841424753326</v>
      </c>
      <c r="AG642">
        <v>13.45</v>
      </c>
      <c r="AH642">
        <v>12.81</v>
      </c>
      <c r="AI642">
        <v>49.89</v>
      </c>
      <c r="AJ642">
        <v>49.53</v>
      </c>
      <c r="AK642" t="e">
        <f>VLOOKUP(A642,'NHL Affiliations (from scraper)'!B:C,2,FALSE)</f>
        <v>#N/A</v>
      </c>
      <c r="AL642">
        <f>IF(ISNUMBER(MATCH(A642,'Age Fix'!A:A,0))=FALSE,F642,VLOOKUP(A642,'Age Fix'!A:C,3,FALSE))</f>
        <v>18</v>
      </c>
    </row>
    <row r="643" spans="1:38" x14ac:dyDescent="0.2">
      <c r="A643" t="s">
        <v>659</v>
      </c>
      <c r="B643" t="s">
        <v>1749</v>
      </c>
      <c r="C643" t="s">
        <v>46</v>
      </c>
      <c r="D643" t="s">
        <v>1745</v>
      </c>
      <c r="E643" t="s">
        <v>621</v>
      </c>
      <c r="F643">
        <v>17</v>
      </c>
      <c r="G643">
        <v>64</v>
      </c>
      <c r="H643">
        <v>13.39</v>
      </c>
      <c r="I643">
        <v>857.1</v>
      </c>
      <c r="J643">
        <v>35</v>
      </c>
      <c r="K643">
        <v>55</v>
      </c>
      <c r="L643">
        <v>2.450122506125306</v>
      </c>
      <c r="M643">
        <v>3.8501925096254812</v>
      </c>
      <c r="N643">
        <v>127</v>
      </c>
      <c r="O643">
        <v>8.8904445222261099</v>
      </c>
      <c r="P643">
        <v>27</v>
      </c>
      <c r="Q643">
        <v>20</v>
      </c>
      <c r="R643">
        <v>80</v>
      </c>
      <c r="S643">
        <v>21.259842519685041</v>
      </c>
      <c r="T643">
        <v>15.748031496062993</v>
      </c>
      <c r="U643">
        <v>62.99212598425197</v>
      </c>
      <c r="V643">
        <v>18</v>
      </c>
      <c r="W643">
        <v>1.2600630031501574</v>
      </c>
      <c r="X643">
        <v>11</v>
      </c>
      <c r="Y643">
        <v>0.77003850192509626</v>
      </c>
      <c r="Z643">
        <v>3</v>
      </c>
      <c r="AA643">
        <v>2</v>
      </c>
      <c r="AB643">
        <v>6</v>
      </c>
      <c r="AC643">
        <v>15.341545938491233</v>
      </c>
      <c r="AD643">
        <v>1.0739619137900758</v>
      </c>
      <c r="AE643">
        <v>8.6614173228346463</v>
      </c>
      <c r="AF643">
        <v>12.07995743188286</v>
      </c>
      <c r="AG643">
        <v>13.01</v>
      </c>
      <c r="AH643">
        <v>13.33</v>
      </c>
      <c r="AI643">
        <v>44.51</v>
      </c>
      <c r="AJ643">
        <v>50.22</v>
      </c>
      <c r="AK643" t="e">
        <f>VLOOKUP(A643,'NHL Affiliations (from scraper)'!B:C,2,FALSE)</f>
        <v>#N/A</v>
      </c>
      <c r="AL643">
        <f>IF(ISNUMBER(MATCH(A643,'Age Fix'!A:A,0))=FALSE,F643,VLOOKUP(A643,'Age Fix'!A:C,3,FALSE))</f>
        <v>17</v>
      </c>
    </row>
    <row r="644" spans="1:38" x14ac:dyDescent="0.2">
      <c r="A644" t="s">
        <v>894</v>
      </c>
      <c r="B644" t="s">
        <v>1749</v>
      </c>
      <c r="C644" t="s">
        <v>102</v>
      </c>
      <c r="D644" t="s">
        <v>102</v>
      </c>
      <c r="E644" t="s">
        <v>593</v>
      </c>
      <c r="F644">
        <v>20</v>
      </c>
      <c r="G644">
        <v>54</v>
      </c>
      <c r="H644">
        <v>10.53</v>
      </c>
      <c r="I644">
        <v>568.51</v>
      </c>
      <c r="J644">
        <v>25</v>
      </c>
      <c r="K644">
        <v>21</v>
      </c>
      <c r="L644">
        <v>2.6384760162530125</v>
      </c>
      <c r="M644">
        <v>2.2163198536525304</v>
      </c>
      <c r="N644">
        <v>33</v>
      </c>
      <c r="O644">
        <v>3.4827883414539764</v>
      </c>
      <c r="P644">
        <v>0</v>
      </c>
      <c r="Q644">
        <v>2</v>
      </c>
      <c r="R644">
        <v>31</v>
      </c>
      <c r="S644">
        <v>0</v>
      </c>
      <c r="T644">
        <v>6.0606060606060606</v>
      </c>
      <c r="U644">
        <v>93.939393939393938</v>
      </c>
      <c r="V644">
        <v>5</v>
      </c>
      <c r="W644">
        <v>0.52769520325060248</v>
      </c>
      <c r="X644">
        <v>1</v>
      </c>
      <c r="Y644">
        <v>0.1055390406501205</v>
      </c>
      <c r="Z644">
        <v>0</v>
      </c>
      <c r="AA644">
        <v>1</v>
      </c>
      <c r="AB644">
        <v>0</v>
      </c>
      <c r="AC644">
        <v>2.3054207085618241</v>
      </c>
      <c r="AD644">
        <v>0.24331188987653596</v>
      </c>
      <c r="AE644">
        <v>3.0303030303030303</v>
      </c>
      <c r="AF644">
        <v>6.9861233592782543</v>
      </c>
      <c r="AG644">
        <v>12.7</v>
      </c>
      <c r="AH644">
        <v>12.69</v>
      </c>
      <c r="AI644">
        <v>57.36</v>
      </c>
      <c r="AJ644">
        <v>48.08</v>
      </c>
      <c r="AK644" t="e">
        <f>VLOOKUP(A644,'NHL Affiliations (from scraper)'!B:C,2,FALSE)</f>
        <v>#N/A</v>
      </c>
      <c r="AL644">
        <f>IF(ISNUMBER(MATCH(A644,'Age Fix'!A:A,0))=FALSE,F644,VLOOKUP(A644,'Age Fix'!A:C,3,FALSE))</f>
        <v>20</v>
      </c>
    </row>
    <row r="645" spans="1:38" x14ac:dyDescent="0.2">
      <c r="A645" t="s">
        <v>1679</v>
      </c>
      <c r="B645" t="s">
        <v>1749</v>
      </c>
      <c r="C645" t="s">
        <v>102</v>
      </c>
      <c r="D645" t="s">
        <v>102</v>
      </c>
      <c r="E645" t="s">
        <v>583</v>
      </c>
      <c r="F645">
        <v>17</v>
      </c>
      <c r="G645">
        <v>1</v>
      </c>
      <c r="H645">
        <v>11.74</v>
      </c>
      <c r="I645">
        <v>11.74</v>
      </c>
      <c r="J645">
        <v>0</v>
      </c>
      <c r="K645">
        <v>1</v>
      </c>
      <c r="L645">
        <v>0</v>
      </c>
      <c r="M645">
        <v>5.1107325383304936</v>
      </c>
      <c r="N645">
        <v>0</v>
      </c>
      <c r="O645">
        <v>0</v>
      </c>
      <c r="P645">
        <v>0</v>
      </c>
      <c r="Q645">
        <v>0</v>
      </c>
      <c r="R645">
        <v>0</v>
      </c>
      <c r="S645" t="e">
        <v>#DIV/0!</v>
      </c>
      <c r="T645" t="e">
        <v>#DIV/0!</v>
      </c>
      <c r="U645" t="e">
        <v>#DIV/0!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e">
        <v>#DIV/0!</v>
      </c>
      <c r="AF645" t="e">
        <v>#DIV/0!</v>
      </c>
      <c r="AG645">
        <v>15.09</v>
      </c>
      <c r="AH645">
        <v>10.02</v>
      </c>
      <c r="AI645">
        <v>55.12</v>
      </c>
      <c r="AJ645">
        <v>39.89</v>
      </c>
      <c r="AK645" t="e">
        <f>VLOOKUP(A645,'NHL Affiliations (from scraper)'!B:C,2,FALSE)</f>
        <v>#N/A</v>
      </c>
      <c r="AL645">
        <f>IF(ISNUMBER(MATCH(A645,'Age Fix'!A:A,0))=FALSE,F645,VLOOKUP(A645,'Age Fix'!A:C,3,FALSE))</f>
        <v>17</v>
      </c>
    </row>
    <row r="646" spans="1:38" x14ac:dyDescent="0.2">
      <c r="A646" t="s">
        <v>1683</v>
      </c>
      <c r="B646" t="s">
        <v>1749</v>
      </c>
      <c r="C646" t="s">
        <v>49</v>
      </c>
      <c r="D646" t="s">
        <v>1745</v>
      </c>
      <c r="E646" t="s">
        <v>616</v>
      </c>
      <c r="F646">
        <v>17</v>
      </c>
      <c r="G646">
        <v>8</v>
      </c>
      <c r="H646">
        <v>10.97</v>
      </c>
      <c r="I646">
        <v>87.74</v>
      </c>
      <c r="J646">
        <v>2</v>
      </c>
      <c r="K646">
        <v>7</v>
      </c>
      <c r="L646">
        <v>1.3676772281741509</v>
      </c>
      <c r="M646">
        <v>4.7868702986095286</v>
      </c>
      <c r="N646">
        <v>4</v>
      </c>
      <c r="O646">
        <v>2.7353544563483019</v>
      </c>
      <c r="P646">
        <v>0</v>
      </c>
      <c r="Q646">
        <v>1</v>
      </c>
      <c r="R646">
        <v>3</v>
      </c>
      <c r="S646">
        <v>0</v>
      </c>
      <c r="T646">
        <v>25</v>
      </c>
      <c r="U646">
        <v>75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0.36726846700318594</v>
      </c>
      <c r="AD646">
        <v>0.25115235947334352</v>
      </c>
      <c r="AE646">
        <v>0</v>
      </c>
      <c r="AF646">
        <v>9.181711675079649</v>
      </c>
      <c r="AG646">
        <v>13.01</v>
      </c>
      <c r="AH646">
        <v>13.68</v>
      </c>
      <c r="AI646">
        <v>32.25</v>
      </c>
      <c r="AJ646">
        <v>55.14</v>
      </c>
      <c r="AK646" t="e">
        <f>VLOOKUP(A646,'NHL Affiliations (from scraper)'!B:C,2,FALSE)</f>
        <v>#N/A</v>
      </c>
      <c r="AL646">
        <f>IF(ISNUMBER(MATCH(A646,'Age Fix'!A:A,0))=FALSE,F646,VLOOKUP(A646,'Age Fix'!A:C,3,FALSE))</f>
        <v>17</v>
      </c>
    </row>
    <row r="647" spans="1:38" x14ac:dyDescent="0.2">
      <c r="A647" t="s">
        <v>1005</v>
      </c>
      <c r="B647" t="s">
        <v>1749</v>
      </c>
      <c r="C647" t="s">
        <v>41</v>
      </c>
      <c r="D647" t="s">
        <v>1745</v>
      </c>
      <c r="E647" t="s">
        <v>616</v>
      </c>
      <c r="F647">
        <v>16</v>
      </c>
      <c r="G647">
        <v>10</v>
      </c>
      <c r="H647">
        <v>8.1300000000000008</v>
      </c>
      <c r="I647">
        <v>81.33</v>
      </c>
      <c r="J647">
        <v>1</v>
      </c>
      <c r="K647">
        <v>5</v>
      </c>
      <c r="L647">
        <v>0.73773515308004434</v>
      </c>
      <c r="M647">
        <v>3.6886757654002214</v>
      </c>
      <c r="N647">
        <v>6</v>
      </c>
      <c r="O647">
        <v>4.4264109184802658</v>
      </c>
      <c r="P647">
        <v>0</v>
      </c>
      <c r="Q647">
        <v>1</v>
      </c>
      <c r="R647">
        <v>5</v>
      </c>
      <c r="S647">
        <v>0</v>
      </c>
      <c r="T647">
        <v>16.666666666666664</v>
      </c>
      <c r="U647">
        <v>83.333333333333343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0.49293916896762213</v>
      </c>
      <c r="AD647">
        <v>0.36365855327747848</v>
      </c>
      <c r="AE647">
        <v>0</v>
      </c>
      <c r="AF647">
        <v>8.2156528161270366</v>
      </c>
      <c r="AG647">
        <v>11.49</v>
      </c>
      <c r="AH647">
        <v>12.45</v>
      </c>
      <c r="AI647">
        <v>33.07</v>
      </c>
      <c r="AJ647">
        <v>47.36</v>
      </c>
      <c r="AK647" t="e">
        <f>VLOOKUP(A647,'NHL Affiliations (from scraper)'!B:C,2,FALSE)</f>
        <v>#N/A</v>
      </c>
      <c r="AL647">
        <f>IF(ISNUMBER(MATCH(A647,'Age Fix'!A:A,0))=FALSE,F647,VLOOKUP(A647,'Age Fix'!A:C,3,FALSE))</f>
        <v>16</v>
      </c>
    </row>
    <row r="648" spans="1:38" x14ac:dyDescent="0.2">
      <c r="A648" t="s">
        <v>1030</v>
      </c>
      <c r="B648" t="s">
        <v>1749</v>
      </c>
      <c r="C648" t="s">
        <v>41</v>
      </c>
      <c r="D648" t="s">
        <v>1745</v>
      </c>
      <c r="E648" t="s">
        <v>644</v>
      </c>
      <c r="F648">
        <v>17</v>
      </c>
      <c r="G648">
        <v>6</v>
      </c>
      <c r="H648">
        <v>8.75</v>
      </c>
      <c r="I648">
        <v>52.48</v>
      </c>
      <c r="J648">
        <v>2</v>
      </c>
      <c r="K648">
        <v>2</v>
      </c>
      <c r="L648">
        <v>2.2865853658536586</v>
      </c>
      <c r="M648">
        <v>2.2865853658536586</v>
      </c>
      <c r="N648">
        <v>4</v>
      </c>
      <c r="O648">
        <v>4.5731707317073171</v>
      </c>
      <c r="P648">
        <v>0</v>
      </c>
      <c r="Q648">
        <v>0</v>
      </c>
      <c r="R648">
        <v>4</v>
      </c>
      <c r="S648">
        <v>0</v>
      </c>
      <c r="T648">
        <v>0</v>
      </c>
      <c r="U648">
        <v>100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0.25134140392887233</v>
      </c>
      <c r="AD648">
        <v>0.28735678802843634</v>
      </c>
      <c r="AE648">
        <v>0</v>
      </c>
      <c r="AF648">
        <v>6.2835350982218081</v>
      </c>
      <c r="AG648">
        <v>13.19</v>
      </c>
      <c r="AH648">
        <v>12.17</v>
      </c>
      <c r="AI648">
        <v>53.46</v>
      </c>
      <c r="AJ648">
        <v>49.36</v>
      </c>
      <c r="AK648" t="e">
        <f>VLOOKUP(A648,'NHL Affiliations (from scraper)'!B:C,2,FALSE)</f>
        <v>#N/A</v>
      </c>
      <c r="AL648">
        <f>IF(ISNUMBER(MATCH(A648,'Age Fix'!A:A,0))=FALSE,F648,VLOOKUP(A648,'Age Fix'!A:C,3,FALSE))</f>
        <v>17</v>
      </c>
    </row>
    <row r="649" spans="1:38" x14ac:dyDescent="0.2">
      <c r="A649" t="s">
        <v>685</v>
      </c>
      <c r="B649" t="s">
        <v>1749</v>
      </c>
      <c r="C649" t="s">
        <v>49</v>
      </c>
      <c r="D649" t="s">
        <v>1745</v>
      </c>
      <c r="E649" t="s">
        <v>593</v>
      </c>
      <c r="F649">
        <v>19</v>
      </c>
      <c r="G649">
        <v>66</v>
      </c>
      <c r="H649">
        <v>11.91</v>
      </c>
      <c r="I649">
        <v>786.19</v>
      </c>
      <c r="J649">
        <v>48</v>
      </c>
      <c r="K649">
        <v>26</v>
      </c>
      <c r="L649">
        <v>3.6632366221905643</v>
      </c>
      <c r="M649">
        <v>1.9842531703532225</v>
      </c>
      <c r="N649">
        <v>126</v>
      </c>
      <c r="O649">
        <v>9.6159961332502313</v>
      </c>
      <c r="P649">
        <v>17</v>
      </c>
      <c r="Q649">
        <v>20</v>
      </c>
      <c r="R649">
        <v>89</v>
      </c>
      <c r="S649">
        <v>13.492063492063492</v>
      </c>
      <c r="T649">
        <v>15.873015873015872</v>
      </c>
      <c r="U649">
        <v>70.634920634920633</v>
      </c>
      <c r="V649">
        <v>28</v>
      </c>
      <c r="W649">
        <v>2.1368880296111623</v>
      </c>
      <c r="X649">
        <v>16</v>
      </c>
      <c r="Y649">
        <v>1.2210788740635214</v>
      </c>
      <c r="Z649">
        <v>8</v>
      </c>
      <c r="AA649">
        <v>4</v>
      </c>
      <c r="AB649">
        <v>4</v>
      </c>
      <c r="AC649">
        <v>13.410964253337434</v>
      </c>
      <c r="AD649">
        <v>1.0234903206607131</v>
      </c>
      <c r="AE649">
        <v>12.698412698412698</v>
      </c>
      <c r="AF649">
        <v>10.643622423283679</v>
      </c>
      <c r="AG649">
        <v>13.53</v>
      </c>
      <c r="AH649">
        <v>12.68</v>
      </c>
      <c r="AI649">
        <v>57.42</v>
      </c>
      <c r="AJ649">
        <v>47.91</v>
      </c>
      <c r="AK649" t="e">
        <f>VLOOKUP(A649,'NHL Affiliations (from scraper)'!B:C,2,FALSE)</f>
        <v>#N/A</v>
      </c>
      <c r="AL649">
        <f>IF(ISNUMBER(MATCH(A649,'Age Fix'!A:A,0))=FALSE,F649,VLOOKUP(A649,'Age Fix'!A:C,3,FALSE))</f>
        <v>19</v>
      </c>
    </row>
    <row r="650" spans="1:38" x14ac:dyDescent="0.2">
      <c r="A650" t="s">
        <v>804</v>
      </c>
      <c r="B650" t="s">
        <v>1749</v>
      </c>
      <c r="C650" t="s">
        <v>102</v>
      </c>
      <c r="D650" t="s">
        <v>102</v>
      </c>
      <c r="E650" t="s">
        <v>599</v>
      </c>
      <c r="F650">
        <v>19</v>
      </c>
      <c r="G650">
        <v>56</v>
      </c>
      <c r="H650">
        <v>13.27</v>
      </c>
      <c r="I650">
        <v>743.21</v>
      </c>
      <c r="J650">
        <v>39</v>
      </c>
      <c r="K650">
        <v>30</v>
      </c>
      <c r="L650">
        <v>3.1485044603813188</v>
      </c>
      <c r="M650">
        <v>2.4219265079856296</v>
      </c>
      <c r="N650">
        <v>39</v>
      </c>
      <c r="O650">
        <v>3.1485044603813188</v>
      </c>
      <c r="P650">
        <v>2</v>
      </c>
      <c r="Q650">
        <v>0</v>
      </c>
      <c r="R650">
        <v>37</v>
      </c>
      <c r="S650">
        <v>5.1282051282051277</v>
      </c>
      <c r="T650">
        <v>0</v>
      </c>
      <c r="U650">
        <v>94.871794871794862</v>
      </c>
      <c r="V650">
        <v>9</v>
      </c>
      <c r="W650">
        <v>0.72657795239568901</v>
      </c>
      <c r="X650">
        <v>1</v>
      </c>
      <c r="Y650">
        <v>8.0730883599520992E-2</v>
      </c>
      <c r="Z650">
        <v>1</v>
      </c>
      <c r="AA650">
        <v>0</v>
      </c>
      <c r="AB650">
        <v>0</v>
      </c>
      <c r="AC650">
        <v>2.8241279551408209</v>
      </c>
      <c r="AD650">
        <v>0.22799434521662687</v>
      </c>
      <c r="AE650">
        <v>2.5641025641025639</v>
      </c>
      <c r="AF650">
        <v>7.2413537311303111</v>
      </c>
      <c r="AG650">
        <v>12.81</v>
      </c>
      <c r="AH650">
        <v>13.06</v>
      </c>
      <c r="AI650">
        <v>52.06</v>
      </c>
      <c r="AJ650">
        <v>49.16</v>
      </c>
      <c r="AK650" t="e">
        <f>VLOOKUP(A650,'NHL Affiliations (from scraper)'!B:C,2,FALSE)</f>
        <v>#N/A</v>
      </c>
      <c r="AL650">
        <f>IF(ISNUMBER(MATCH(A650,'Age Fix'!A:A,0))=FALSE,F650,VLOOKUP(A650,'Age Fix'!A:C,3,FALSE))</f>
        <v>19</v>
      </c>
    </row>
    <row r="651" spans="1:38" x14ac:dyDescent="0.2">
      <c r="A651" t="s">
        <v>989</v>
      </c>
      <c r="B651" t="s">
        <v>1749</v>
      </c>
      <c r="C651" t="s">
        <v>41</v>
      </c>
      <c r="D651" t="s">
        <v>1745</v>
      </c>
      <c r="E651" t="s">
        <v>636</v>
      </c>
      <c r="F651">
        <v>17</v>
      </c>
      <c r="G651">
        <v>1</v>
      </c>
      <c r="H651">
        <v>12.39</v>
      </c>
      <c r="I651">
        <v>12.39</v>
      </c>
      <c r="J651">
        <v>0</v>
      </c>
      <c r="K651">
        <v>1</v>
      </c>
      <c r="L651">
        <v>0</v>
      </c>
      <c r="M651">
        <v>4.8426150121065374</v>
      </c>
      <c r="N651">
        <v>1</v>
      </c>
      <c r="O651">
        <v>4.8426150121065374</v>
      </c>
      <c r="P651">
        <v>0</v>
      </c>
      <c r="Q651">
        <v>1</v>
      </c>
      <c r="R651">
        <v>0</v>
      </c>
      <c r="S651">
        <v>0</v>
      </c>
      <c r="T651">
        <v>100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0.1787624140565317</v>
      </c>
      <c r="AD651">
        <v>0.86567754991056511</v>
      </c>
      <c r="AE651">
        <v>0</v>
      </c>
      <c r="AF651">
        <v>17.876241405653172</v>
      </c>
      <c r="AG651">
        <v>12.33</v>
      </c>
      <c r="AH651">
        <v>13.21</v>
      </c>
      <c r="AI651">
        <v>47.94</v>
      </c>
      <c r="AJ651">
        <v>58.09</v>
      </c>
      <c r="AK651" t="e">
        <f>VLOOKUP(A651,'NHL Affiliations (from scraper)'!B:C,2,FALSE)</f>
        <v>#N/A</v>
      </c>
      <c r="AL651">
        <f>IF(ISNUMBER(MATCH(A651,'Age Fix'!A:A,0))=FALSE,F651,VLOOKUP(A651,'Age Fix'!A:C,3,FALSE))</f>
        <v>17</v>
      </c>
    </row>
    <row r="652" spans="1:38" x14ac:dyDescent="0.2">
      <c r="A652" t="s">
        <v>780</v>
      </c>
      <c r="B652" t="s">
        <v>1749</v>
      </c>
      <c r="C652" t="s">
        <v>49</v>
      </c>
      <c r="D652" t="s">
        <v>1745</v>
      </c>
      <c r="E652" t="s">
        <v>601</v>
      </c>
      <c r="F652">
        <v>18</v>
      </c>
      <c r="G652">
        <v>62</v>
      </c>
      <c r="H652">
        <v>10.199999999999999</v>
      </c>
      <c r="I652">
        <v>632.59</v>
      </c>
      <c r="J652">
        <v>24</v>
      </c>
      <c r="K652">
        <v>25</v>
      </c>
      <c r="L652">
        <v>2.2763559335430528</v>
      </c>
      <c r="M652">
        <v>2.3712040974406801</v>
      </c>
      <c r="N652">
        <v>50</v>
      </c>
      <c r="O652">
        <v>4.7424081948813601</v>
      </c>
      <c r="P652">
        <v>4</v>
      </c>
      <c r="Q652">
        <v>7</v>
      </c>
      <c r="R652">
        <v>39</v>
      </c>
      <c r="S652">
        <v>8</v>
      </c>
      <c r="T652">
        <v>14.000000000000002</v>
      </c>
      <c r="U652">
        <v>78</v>
      </c>
      <c r="V652">
        <v>8</v>
      </c>
      <c r="W652">
        <v>0.75878531118101766</v>
      </c>
      <c r="X652">
        <v>6</v>
      </c>
      <c r="Y652">
        <v>0.56908898338576319</v>
      </c>
      <c r="Z652">
        <v>1</v>
      </c>
      <c r="AA652">
        <v>2</v>
      </c>
      <c r="AB652">
        <v>3</v>
      </c>
      <c r="AC652">
        <v>4.7003555242997308</v>
      </c>
      <c r="AD652">
        <v>0.44582009114589838</v>
      </c>
      <c r="AE652">
        <v>12</v>
      </c>
      <c r="AF652">
        <v>9.4007110485994616</v>
      </c>
      <c r="AG652">
        <v>13.32</v>
      </c>
      <c r="AH652">
        <v>12.85</v>
      </c>
      <c r="AI652">
        <v>50.24</v>
      </c>
      <c r="AJ652">
        <v>49.3</v>
      </c>
      <c r="AK652" t="e">
        <f>VLOOKUP(A652,'NHL Affiliations (from scraper)'!B:C,2,FALSE)</f>
        <v>#N/A</v>
      </c>
      <c r="AL652">
        <f>IF(ISNUMBER(MATCH(A652,'Age Fix'!A:A,0))=FALSE,F652,VLOOKUP(A652,'Age Fix'!A:C,3,FALSE))</f>
        <v>18</v>
      </c>
    </row>
    <row r="653" spans="1:38" x14ac:dyDescent="0.2">
      <c r="A653" t="s">
        <v>1680</v>
      </c>
      <c r="B653" t="s">
        <v>1749</v>
      </c>
      <c r="C653" t="s">
        <v>102</v>
      </c>
      <c r="D653" t="s">
        <v>102</v>
      </c>
      <c r="E653" t="s">
        <v>586</v>
      </c>
      <c r="F653">
        <v>18</v>
      </c>
      <c r="G653">
        <v>4</v>
      </c>
      <c r="H653">
        <v>7.63</v>
      </c>
      <c r="I653">
        <v>30.54</v>
      </c>
      <c r="J653">
        <v>0</v>
      </c>
      <c r="K653">
        <v>2</v>
      </c>
      <c r="L653">
        <v>0</v>
      </c>
      <c r="M653">
        <v>3.9292730844793717</v>
      </c>
      <c r="N653">
        <v>2</v>
      </c>
      <c r="O653">
        <v>3.9292730844793717</v>
      </c>
      <c r="P653">
        <v>0</v>
      </c>
      <c r="Q653">
        <v>0</v>
      </c>
      <c r="R653">
        <v>2</v>
      </c>
      <c r="S653">
        <v>0</v>
      </c>
      <c r="T653">
        <v>0</v>
      </c>
      <c r="U653">
        <v>100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0.12567070196443617</v>
      </c>
      <c r="AD653">
        <v>0.24689725336824395</v>
      </c>
      <c r="AE653">
        <v>0</v>
      </c>
      <c r="AF653">
        <v>6.2835350982218081</v>
      </c>
      <c r="AG653">
        <v>11.74</v>
      </c>
      <c r="AH653">
        <v>12.72</v>
      </c>
      <c r="AI653">
        <v>49.13</v>
      </c>
      <c r="AJ653">
        <v>57.74</v>
      </c>
      <c r="AK653" t="e">
        <f>VLOOKUP(A653,'NHL Affiliations (from scraper)'!B:C,2,FALSE)</f>
        <v>#N/A</v>
      </c>
      <c r="AL653">
        <f>IF(ISNUMBER(MATCH(A653,'Age Fix'!A:A,0))=FALSE,F653,VLOOKUP(A653,'Age Fix'!A:C,3,FALSE))</f>
        <v>18</v>
      </c>
    </row>
    <row r="654" spans="1:38" x14ac:dyDescent="0.2">
      <c r="A654" t="s">
        <v>662</v>
      </c>
      <c r="B654" t="s">
        <v>1749</v>
      </c>
      <c r="C654" t="s">
        <v>41</v>
      </c>
      <c r="D654" t="s">
        <v>1745</v>
      </c>
      <c r="E654" t="s">
        <v>590</v>
      </c>
      <c r="F654">
        <v>18</v>
      </c>
      <c r="G654">
        <v>61</v>
      </c>
      <c r="H654">
        <v>12.13</v>
      </c>
      <c r="I654">
        <v>739.67</v>
      </c>
      <c r="J654">
        <v>44</v>
      </c>
      <c r="K654">
        <v>20</v>
      </c>
      <c r="L654">
        <v>3.5691592196520072</v>
      </c>
      <c r="M654">
        <v>1.6223450998418214</v>
      </c>
      <c r="N654">
        <v>148</v>
      </c>
      <c r="O654">
        <v>12.005353738829479</v>
      </c>
      <c r="P654">
        <v>16</v>
      </c>
      <c r="Q654">
        <v>13</v>
      </c>
      <c r="R654">
        <v>119</v>
      </c>
      <c r="S654">
        <v>10.810810810810811</v>
      </c>
      <c r="T654">
        <v>8.7837837837837842</v>
      </c>
      <c r="U654">
        <v>80.405405405405403</v>
      </c>
      <c r="V654">
        <v>21</v>
      </c>
      <c r="W654">
        <v>1.7034623548339125</v>
      </c>
      <c r="X654">
        <v>11</v>
      </c>
      <c r="Y654">
        <v>0.8922898049130018</v>
      </c>
      <c r="Z654">
        <v>4</v>
      </c>
      <c r="AA654">
        <v>3</v>
      </c>
      <c r="AB654">
        <v>4</v>
      </c>
      <c r="AC654">
        <v>13.795077900008881</v>
      </c>
      <c r="AD654">
        <v>1.1190188516507806</v>
      </c>
      <c r="AE654">
        <v>7.4324324324324325</v>
      </c>
      <c r="AF654">
        <v>9.3209985810870819</v>
      </c>
      <c r="AG654">
        <v>12.83</v>
      </c>
      <c r="AH654">
        <v>13.35</v>
      </c>
      <c r="AI654">
        <v>59.77</v>
      </c>
      <c r="AJ654">
        <v>47.13</v>
      </c>
      <c r="AK654" t="e">
        <f>VLOOKUP(A654,'NHL Affiliations (from scraper)'!B:C,2,FALSE)</f>
        <v>#N/A</v>
      </c>
      <c r="AL654">
        <f>IF(ISNUMBER(MATCH(A654,'Age Fix'!A:A,0))=FALSE,F654,VLOOKUP(A654,'Age Fix'!A:C,3,FALSE))</f>
        <v>18</v>
      </c>
    </row>
    <row r="655" spans="1:38" x14ac:dyDescent="0.2">
      <c r="A655" t="s">
        <v>768</v>
      </c>
      <c r="B655" t="s">
        <v>1749</v>
      </c>
      <c r="C655" t="s">
        <v>102</v>
      </c>
      <c r="D655" t="s">
        <v>102</v>
      </c>
      <c r="E655" t="s">
        <v>644</v>
      </c>
      <c r="F655">
        <v>20</v>
      </c>
      <c r="G655">
        <v>68</v>
      </c>
      <c r="H655">
        <v>13.64</v>
      </c>
      <c r="I655">
        <v>927.45</v>
      </c>
      <c r="J655">
        <v>55</v>
      </c>
      <c r="K655">
        <v>42</v>
      </c>
      <c r="L655">
        <v>3.5581432961345625</v>
      </c>
      <c r="M655">
        <v>2.7171276079573023</v>
      </c>
      <c r="N655">
        <v>110</v>
      </c>
      <c r="O655">
        <v>7.116286592269125</v>
      </c>
      <c r="P655">
        <v>1</v>
      </c>
      <c r="Q655">
        <v>3</v>
      </c>
      <c r="R655">
        <v>106</v>
      </c>
      <c r="S655">
        <v>0.90909090909090906</v>
      </c>
      <c r="T655">
        <v>2.7272727272727271</v>
      </c>
      <c r="U655">
        <v>96.36363636363636</v>
      </c>
      <c r="V655">
        <v>8</v>
      </c>
      <c r="W655">
        <v>0.51754811580139082</v>
      </c>
      <c r="X655">
        <v>4</v>
      </c>
      <c r="Y655">
        <v>0.25877405790069541</v>
      </c>
      <c r="Z655">
        <v>0</v>
      </c>
      <c r="AA655">
        <v>0</v>
      </c>
      <c r="AB655">
        <v>4</v>
      </c>
      <c r="AC655">
        <v>7.446444430684088</v>
      </c>
      <c r="AD655">
        <v>0.48173666056503883</v>
      </c>
      <c r="AE655">
        <v>3.6363636363636362</v>
      </c>
      <c r="AF655">
        <v>6.7694949369855344</v>
      </c>
      <c r="AG655">
        <v>13.08</v>
      </c>
      <c r="AH655">
        <v>13.05</v>
      </c>
      <c r="AI655">
        <v>55.84</v>
      </c>
      <c r="AJ655">
        <v>49.92</v>
      </c>
      <c r="AK655" t="e">
        <f>VLOOKUP(A655,'NHL Affiliations (from scraper)'!B:C,2,FALSE)</f>
        <v>#N/A</v>
      </c>
      <c r="AL655">
        <f>IF(ISNUMBER(MATCH(A655,'Age Fix'!A:A,0))=FALSE,F655,VLOOKUP(A655,'Age Fix'!A:C,3,FALSE))</f>
        <v>20</v>
      </c>
    </row>
    <row r="656" spans="1:38" x14ac:dyDescent="0.2">
      <c r="A656" t="s">
        <v>1019</v>
      </c>
      <c r="B656" t="s">
        <v>1749</v>
      </c>
      <c r="C656" t="s">
        <v>41</v>
      </c>
      <c r="D656" t="s">
        <v>1745</v>
      </c>
      <c r="E656" t="s">
        <v>579</v>
      </c>
      <c r="F656">
        <v>16</v>
      </c>
      <c r="G656">
        <v>1</v>
      </c>
      <c r="H656">
        <v>0</v>
      </c>
      <c r="I656">
        <v>0</v>
      </c>
      <c r="J656">
        <v>0</v>
      </c>
      <c r="K656">
        <v>0</v>
      </c>
      <c r="L656" t="e">
        <v>#DIV/0!</v>
      </c>
      <c r="M656" t="e">
        <v>#DIV/0!</v>
      </c>
      <c r="N656">
        <v>0</v>
      </c>
      <c r="O656" t="e">
        <v>#DIV/0!</v>
      </c>
      <c r="P656">
        <v>0</v>
      </c>
      <c r="Q656">
        <v>0</v>
      </c>
      <c r="R656">
        <v>0</v>
      </c>
      <c r="S656" t="e">
        <v>#DIV/0!</v>
      </c>
      <c r="T656" t="e">
        <v>#DIV/0!</v>
      </c>
      <c r="U656" t="e">
        <v>#DIV/0!</v>
      </c>
      <c r="V656">
        <v>0</v>
      </c>
      <c r="W656" t="e">
        <v>#DIV/0!</v>
      </c>
      <c r="X656">
        <v>0</v>
      </c>
      <c r="Y656" t="e">
        <v>#DIV/0!</v>
      </c>
      <c r="Z656">
        <v>0</v>
      </c>
      <c r="AA656">
        <v>0</v>
      </c>
      <c r="AB656">
        <v>0</v>
      </c>
      <c r="AC656">
        <v>0</v>
      </c>
      <c r="AD656" t="e">
        <v>#DIV/0!</v>
      </c>
      <c r="AE656" t="e">
        <v>#DIV/0!</v>
      </c>
      <c r="AF656" t="e">
        <v>#DIV/0!</v>
      </c>
      <c r="AG656">
        <v>0</v>
      </c>
      <c r="AH656">
        <v>0</v>
      </c>
      <c r="AI656">
        <v>0</v>
      </c>
      <c r="AJ656">
        <v>0</v>
      </c>
      <c r="AK656" t="e">
        <f>VLOOKUP(A656,'NHL Affiliations (from scraper)'!B:C,2,FALSE)</f>
        <v>#N/A</v>
      </c>
      <c r="AL656">
        <f>IF(ISNUMBER(MATCH(A656,'Age Fix'!A:A,0))=FALSE,F656,VLOOKUP(A656,'Age Fix'!A:C,3,FALSE))</f>
        <v>16</v>
      </c>
    </row>
    <row r="657" spans="1:38" x14ac:dyDescent="0.2">
      <c r="A657" t="s">
        <v>864</v>
      </c>
      <c r="B657" t="s">
        <v>1749</v>
      </c>
      <c r="C657" t="s">
        <v>41</v>
      </c>
      <c r="D657" t="s">
        <v>1745</v>
      </c>
      <c r="E657" t="s">
        <v>644</v>
      </c>
      <c r="F657">
        <v>19</v>
      </c>
      <c r="G657">
        <v>38</v>
      </c>
      <c r="H657">
        <v>12.25</v>
      </c>
      <c r="I657">
        <v>465.37</v>
      </c>
      <c r="J657">
        <v>27</v>
      </c>
      <c r="K657">
        <v>21</v>
      </c>
      <c r="L657">
        <v>3.4811010593721123</v>
      </c>
      <c r="M657">
        <v>2.7075230461783097</v>
      </c>
      <c r="N657">
        <v>56</v>
      </c>
      <c r="O657">
        <v>7.2200614564754932</v>
      </c>
      <c r="P657">
        <v>5</v>
      </c>
      <c r="Q657">
        <v>7</v>
      </c>
      <c r="R657">
        <v>44</v>
      </c>
      <c r="S657">
        <v>8.9285714285714288</v>
      </c>
      <c r="T657">
        <v>12.5</v>
      </c>
      <c r="U657">
        <v>78.571428571428569</v>
      </c>
      <c r="V657">
        <v>13</v>
      </c>
      <c r="W657">
        <v>1.6760856952532395</v>
      </c>
      <c r="X657">
        <v>5</v>
      </c>
      <c r="Y657">
        <v>0.64464834432816898</v>
      </c>
      <c r="Z657">
        <v>2</v>
      </c>
      <c r="AA657">
        <v>1</v>
      </c>
      <c r="AB657">
        <v>2</v>
      </c>
      <c r="AC657">
        <v>5.2641422636101982</v>
      </c>
      <c r="AD657">
        <v>0.67870411890885085</v>
      </c>
      <c r="AE657">
        <v>8.9285714285714288</v>
      </c>
      <c r="AF657">
        <v>9.4002540421610661</v>
      </c>
      <c r="AG657">
        <v>13.61</v>
      </c>
      <c r="AH657">
        <v>13.11</v>
      </c>
      <c r="AI657">
        <v>56.59</v>
      </c>
      <c r="AJ657">
        <v>49.76</v>
      </c>
      <c r="AK657" t="e">
        <f>VLOOKUP(A657,'NHL Affiliations (from scraper)'!B:C,2,FALSE)</f>
        <v>#N/A</v>
      </c>
      <c r="AL657">
        <f>IF(ISNUMBER(MATCH(A657,'Age Fix'!A:A,0))=FALSE,F657,VLOOKUP(A657,'Age Fix'!A:C,3,FALSE))</f>
        <v>19</v>
      </c>
    </row>
    <row r="658" spans="1:38" x14ac:dyDescent="0.2">
      <c r="A658" t="s">
        <v>828</v>
      </c>
      <c r="B658" t="s">
        <v>1749</v>
      </c>
      <c r="C658" t="s">
        <v>49</v>
      </c>
      <c r="D658" t="s">
        <v>1745</v>
      </c>
      <c r="E658" t="s">
        <v>593</v>
      </c>
      <c r="F658">
        <v>18</v>
      </c>
      <c r="G658">
        <v>13</v>
      </c>
      <c r="H658">
        <v>11.02</v>
      </c>
      <c r="I658">
        <v>143.28</v>
      </c>
      <c r="J658">
        <v>4</v>
      </c>
      <c r="K658">
        <v>8</v>
      </c>
      <c r="L658">
        <v>1.675041876046901</v>
      </c>
      <c r="M658">
        <v>3.350083752093802</v>
      </c>
      <c r="N658">
        <v>16</v>
      </c>
      <c r="O658">
        <v>6.7001675041876041</v>
      </c>
      <c r="P658">
        <v>1</v>
      </c>
      <c r="Q658">
        <v>2</v>
      </c>
      <c r="R658">
        <v>13</v>
      </c>
      <c r="S658">
        <v>6.25</v>
      </c>
      <c r="T658">
        <v>12.5</v>
      </c>
      <c r="U658">
        <v>81.25</v>
      </c>
      <c r="V658">
        <v>3</v>
      </c>
      <c r="W658">
        <v>1.2562814070351758</v>
      </c>
      <c r="X658">
        <v>2</v>
      </c>
      <c r="Y658">
        <v>0.83752093802345051</v>
      </c>
      <c r="Z658">
        <v>1</v>
      </c>
      <c r="AA658">
        <v>0</v>
      </c>
      <c r="AB658">
        <v>1</v>
      </c>
      <c r="AC658">
        <v>1.4239943752812745</v>
      </c>
      <c r="AD658">
        <v>0.5963125524628452</v>
      </c>
      <c r="AE658">
        <v>12.5</v>
      </c>
      <c r="AF658">
        <v>8.8999648455079647</v>
      </c>
      <c r="AG658">
        <v>12.66</v>
      </c>
      <c r="AH658">
        <v>12.96</v>
      </c>
      <c r="AI658">
        <v>52.82</v>
      </c>
      <c r="AJ658">
        <v>50.33</v>
      </c>
      <c r="AK658" t="e">
        <f>VLOOKUP(A658,'NHL Affiliations (from scraper)'!B:C,2,FALSE)</f>
        <v>#N/A</v>
      </c>
      <c r="AL658">
        <f>IF(ISNUMBER(MATCH(A658,'Age Fix'!A:A,0))=FALSE,F658,VLOOKUP(A658,'Age Fix'!A:C,3,FALSE))</f>
        <v>18</v>
      </c>
    </row>
    <row r="659" spans="1:38" x14ac:dyDescent="0.2">
      <c r="A659" t="s">
        <v>920</v>
      </c>
      <c r="B659" t="s">
        <v>1749</v>
      </c>
      <c r="C659" t="s">
        <v>46</v>
      </c>
      <c r="D659" t="s">
        <v>1745</v>
      </c>
      <c r="E659" t="s">
        <v>644</v>
      </c>
      <c r="F659">
        <v>17</v>
      </c>
      <c r="G659">
        <v>51</v>
      </c>
      <c r="H659">
        <v>8.2200000000000006</v>
      </c>
      <c r="I659">
        <v>419.02</v>
      </c>
      <c r="J659">
        <v>10</v>
      </c>
      <c r="K659">
        <v>18</v>
      </c>
      <c r="L659">
        <v>1.4319125578731327</v>
      </c>
      <c r="M659">
        <v>2.577442604171639</v>
      </c>
      <c r="N659">
        <v>29</v>
      </c>
      <c r="O659">
        <v>4.1525464178320846</v>
      </c>
      <c r="P659">
        <v>1</v>
      </c>
      <c r="Q659">
        <v>2</v>
      </c>
      <c r="R659">
        <v>26</v>
      </c>
      <c r="S659">
        <v>3.4482758620689653</v>
      </c>
      <c r="T659">
        <v>6.8965517241379306</v>
      </c>
      <c r="U659">
        <v>89.65517241379311</v>
      </c>
      <c r="V659">
        <v>2</v>
      </c>
      <c r="W659">
        <v>0.28638251157462652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2.2408539380501096</v>
      </c>
      <c r="AD659">
        <v>0.32087068942534147</v>
      </c>
      <c r="AE659">
        <v>0</v>
      </c>
      <c r="AF659">
        <v>7.7270825450003775</v>
      </c>
      <c r="AG659">
        <v>11.75</v>
      </c>
      <c r="AH659">
        <v>12.74</v>
      </c>
      <c r="AI659">
        <v>51.04</v>
      </c>
      <c r="AJ659">
        <v>51.29</v>
      </c>
      <c r="AK659" t="e">
        <f>VLOOKUP(A659,'NHL Affiliations (from scraper)'!B:C,2,FALSE)</f>
        <v>#N/A</v>
      </c>
      <c r="AL659">
        <f>IF(ISNUMBER(MATCH(A659,'Age Fix'!A:A,0))=FALSE,F659,VLOOKUP(A659,'Age Fix'!A:C,3,FALSE))</f>
        <v>17</v>
      </c>
    </row>
    <row r="660" spans="1:38" x14ac:dyDescent="0.2">
      <c r="A660" t="s">
        <v>647</v>
      </c>
      <c r="B660" t="s">
        <v>1749</v>
      </c>
      <c r="C660" t="s">
        <v>41</v>
      </c>
      <c r="D660" t="s">
        <v>1745</v>
      </c>
      <c r="E660" t="s">
        <v>601</v>
      </c>
      <c r="F660">
        <v>18</v>
      </c>
      <c r="G660">
        <v>66</v>
      </c>
      <c r="H660">
        <v>12.69</v>
      </c>
      <c r="I660">
        <v>837.68</v>
      </c>
      <c r="J660">
        <v>48</v>
      </c>
      <c r="K660">
        <v>31</v>
      </c>
      <c r="L660">
        <v>3.438067042307325</v>
      </c>
      <c r="M660">
        <v>2.2204182981568144</v>
      </c>
      <c r="N660">
        <v>113</v>
      </c>
      <c r="O660">
        <v>8.0937828287651605</v>
      </c>
      <c r="P660">
        <v>17</v>
      </c>
      <c r="Q660">
        <v>30</v>
      </c>
      <c r="R660">
        <v>66</v>
      </c>
      <c r="S660">
        <v>15.044247787610621</v>
      </c>
      <c r="T660">
        <v>26.548672566371685</v>
      </c>
      <c r="U660">
        <v>58.407079646017699</v>
      </c>
      <c r="V660">
        <v>24</v>
      </c>
      <c r="W660">
        <v>1.7190335211536625</v>
      </c>
      <c r="X660">
        <v>10</v>
      </c>
      <c r="Y660">
        <v>0.7162639671473594</v>
      </c>
      <c r="Z660">
        <v>3</v>
      </c>
      <c r="AA660">
        <v>3</v>
      </c>
      <c r="AB660">
        <v>4</v>
      </c>
      <c r="AC660">
        <v>13.753375321311736</v>
      </c>
      <c r="AD660">
        <v>0.98510471693093338</v>
      </c>
      <c r="AE660">
        <v>8.8495575221238933</v>
      </c>
      <c r="AF660">
        <v>12.171128602930741</v>
      </c>
      <c r="AG660">
        <v>13.77</v>
      </c>
      <c r="AH660">
        <v>12.9</v>
      </c>
      <c r="AI660">
        <v>52.66</v>
      </c>
      <c r="AJ660">
        <v>49.94</v>
      </c>
      <c r="AK660" t="e">
        <f>VLOOKUP(A660,'NHL Affiliations (from scraper)'!B:C,2,FALSE)</f>
        <v>#N/A</v>
      </c>
      <c r="AL660">
        <f>IF(ISNUMBER(MATCH(A660,'Age Fix'!A:A,0))=FALSE,F660,VLOOKUP(A660,'Age Fix'!A:C,3,FALSE))</f>
        <v>18</v>
      </c>
    </row>
    <row r="661" spans="1:38" x14ac:dyDescent="0.2">
      <c r="A661" t="s">
        <v>866</v>
      </c>
      <c r="B661" t="s">
        <v>1749</v>
      </c>
      <c r="C661" t="s">
        <v>102</v>
      </c>
      <c r="D661" t="s">
        <v>102</v>
      </c>
      <c r="E661" t="s">
        <v>593</v>
      </c>
      <c r="F661">
        <v>17</v>
      </c>
      <c r="G661">
        <v>58</v>
      </c>
      <c r="H661">
        <v>10.46</v>
      </c>
      <c r="I661">
        <v>606.89</v>
      </c>
      <c r="J661">
        <v>26</v>
      </c>
      <c r="K661">
        <v>25</v>
      </c>
      <c r="L661">
        <v>2.5704822949793207</v>
      </c>
      <c r="M661">
        <v>2.4716175913262703</v>
      </c>
      <c r="N661">
        <v>43</v>
      </c>
      <c r="O661">
        <v>4.2511822570811848</v>
      </c>
      <c r="P661">
        <v>1</v>
      </c>
      <c r="Q661">
        <v>1</v>
      </c>
      <c r="R661">
        <v>41</v>
      </c>
      <c r="S661">
        <v>2.3255813953488373</v>
      </c>
      <c r="T661">
        <v>2.3255813953488373</v>
      </c>
      <c r="U661">
        <v>95.348837209302332</v>
      </c>
      <c r="V661">
        <v>4</v>
      </c>
      <c r="W661">
        <v>0.39545881461220322</v>
      </c>
      <c r="X661">
        <v>2</v>
      </c>
      <c r="Y661">
        <v>0.19772940730610161</v>
      </c>
      <c r="Z661">
        <v>0</v>
      </c>
      <c r="AA661">
        <v>1</v>
      </c>
      <c r="AB661">
        <v>1</v>
      </c>
      <c r="AC661">
        <v>3.0046217887268494</v>
      </c>
      <c r="AD661">
        <v>0.29705104273197941</v>
      </c>
      <c r="AE661">
        <v>4.6511627906976747</v>
      </c>
      <c r="AF661">
        <v>6.9874925319229053</v>
      </c>
      <c r="AG661">
        <v>12.97</v>
      </c>
      <c r="AH661">
        <v>12.47</v>
      </c>
      <c r="AI661">
        <v>58.63</v>
      </c>
      <c r="AJ661">
        <v>48.38</v>
      </c>
      <c r="AK661" t="e">
        <f>VLOOKUP(A661,'NHL Affiliations (from scraper)'!B:C,2,FALSE)</f>
        <v>#N/A</v>
      </c>
      <c r="AL661">
        <f>IF(ISNUMBER(MATCH(A661,'Age Fix'!A:A,0))=FALSE,F661,VLOOKUP(A661,'Age Fix'!A:C,3,FALSE))</f>
        <v>17</v>
      </c>
    </row>
    <row r="662" spans="1:38" x14ac:dyDescent="0.2">
      <c r="A662" t="s">
        <v>640</v>
      </c>
      <c r="B662" t="s">
        <v>1749</v>
      </c>
      <c r="C662" t="s">
        <v>46</v>
      </c>
      <c r="D662" t="s">
        <v>1745</v>
      </c>
      <c r="E662" t="s">
        <v>586</v>
      </c>
      <c r="F662">
        <v>17</v>
      </c>
      <c r="G662">
        <v>59</v>
      </c>
      <c r="H662">
        <v>10.49</v>
      </c>
      <c r="I662">
        <v>619.01</v>
      </c>
      <c r="J662">
        <v>34</v>
      </c>
      <c r="K662">
        <v>17</v>
      </c>
      <c r="L662">
        <v>3.295584885543045</v>
      </c>
      <c r="M662">
        <v>1.6477924427715225</v>
      </c>
      <c r="N662">
        <v>79</v>
      </c>
      <c r="O662">
        <v>7.6573884105264858</v>
      </c>
      <c r="P662">
        <v>5</v>
      </c>
      <c r="Q662">
        <v>10</v>
      </c>
      <c r="R662">
        <v>64</v>
      </c>
      <c r="S662">
        <v>6.3291139240506329</v>
      </c>
      <c r="T662">
        <v>12.658227848101266</v>
      </c>
      <c r="U662">
        <v>81.012658227848107</v>
      </c>
      <c r="V662">
        <v>16</v>
      </c>
      <c r="W662">
        <v>1.550863475549668</v>
      </c>
      <c r="X662">
        <v>10</v>
      </c>
      <c r="Y662">
        <v>0.96928967221854267</v>
      </c>
      <c r="Z662">
        <v>1</v>
      </c>
      <c r="AA662">
        <v>3</v>
      </c>
      <c r="AB662">
        <v>6</v>
      </c>
      <c r="AC662">
        <v>7.0571365254241538</v>
      </c>
      <c r="AD662">
        <v>0.68404095495298822</v>
      </c>
      <c r="AE662">
        <v>12.658227848101266</v>
      </c>
      <c r="AF662">
        <v>8.9330842093976628</v>
      </c>
      <c r="AG662">
        <v>12.86</v>
      </c>
      <c r="AH662">
        <v>13.04</v>
      </c>
      <c r="AI662">
        <v>47.08</v>
      </c>
      <c r="AJ662">
        <v>49.02</v>
      </c>
      <c r="AK662" t="e">
        <f>VLOOKUP(A662,'NHL Affiliations (from scraper)'!B:C,2,FALSE)</f>
        <v>#N/A</v>
      </c>
      <c r="AL662">
        <f>IF(ISNUMBER(MATCH(A662,'Age Fix'!A:A,0))=FALSE,F662,VLOOKUP(A662,'Age Fix'!A:C,3,FALSE))</f>
        <v>17</v>
      </c>
    </row>
    <row r="663" spans="1:38" x14ac:dyDescent="0.2">
      <c r="A663" t="s">
        <v>1010</v>
      </c>
      <c r="B663" t="s">
        <v>1749</v>
      </c>
      <c r="C663" t="s">
        <v>41</v>
      </c>
      <c r="D663" t="s">
        <v>1745</v>
      </c>
      <c r="E663" t="s">
        <v>590</v>
      </c>
      <c r="F663">
        <v>18</v>
      </c>
      <c r="G663">
        <v>7</v>
      </c>
      <c r="H663">
        <v>6.56</v>
      </c>
      <c r="I663">
        <v>45.91</v>
      </c>
      <c r="J663">
        <v>1</v>
      </c>
      <c r="K663">
        <v>1</v>
      </c>
      <c r="L663">
        <v>1.3069048137660642</v>
      </c>
      <c r="M663">
        <v>1.3069048137660642</v>
      </c>
      <c r="N663">
        <v>0</v>
      </c>
      <c r="O663">
        <v>0</v>
      </c>
      <c r="P663">
        <v>0</v>
      </c>
      <c r="Q663">
        <v>0</v>
      </c>
      <c r="R663">
        <v>0</v>
      </c>
      <c r="S663" t="e">
        <v>#DIV/0!</v>
      </c>
      <c r="T663" t="e">
        <v>#DIV/0!</v>
      </c>
      <c r="U663" t="e">
        <v>#DIV/0!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e">
        <v>#DIV/0!</v>
      </c>
      <c r="AF663" t="e">
        <v>#DIV/0!</v>
      </c>
      <c r="AG663">
        <v>11.78</v>
      </c>
      <c r="AH663">
        <v>11.28</v>
      </c>
      <c r="AI663">
        <v>49.12</v>
      </c>
      <c r="AJ663">
        <v>33.86</v>
      </c>
      <c r="AK663" t="e">
        <f>VLOOKUP(A663,'NHL Affiliations (from scraper)'!B:C,2,FALSE)</f>
        <v>#N/A</v>
      </c>
      <c r="AL663">
        <f>IF(ISNUMBER(MATCH(A663,'Age Fix'!A:A,0))=FALSE,F663,VLOOKUP(A663,'Age Fix'!A:C,3,FALSE))</f>
        <v>18</v>
      </c>
    </row>
    <row r="664" spans="1:38" x14ac:dyDescent="0.2">
      <c r="A664" t="s">
        <v>574</v>
      </c>
      <c r="B664" t="s">
        <v>1749</v>
      </c>
      <c r="C664" t="s">
        <v>46</v>
      </c>
      <c r="D664" t="s">
        <v>1745</v>
      </c>
      <c r="E664" t="s">
        <v>575</v>
      </c>
      <c r="F664">
        <v>18</v>
      </c>
      <c r="G664">
        <v>57</v>
      </c>
      <c r="H664">
        <v>16.760000000000002</v>
      </c>
      <c r="I664">
        <v>955.04</v>
      </c>
      <c r="J664">
        <v>72</v>
      </c>
      <c r="K664">
        <v>48</v>
      </c>
      <c r="L664">
        <v>4.5233707488691577</v>
      </c>
      <c r="M664">
        <v>3.0155804992461048</v>
      </c>
      <c r="N664">
        <v>182</v>
      </c>
      <c r="O664">
        <v>11.434076059641482</v>
      </c>
      <c r="P664">
        <v>22</v>
      </c>
      <c r="Q664">
        <v>27</v>
      </c>
      <c r="R664">
        <v>133</v>
      </c>
      <c r="S664">
        <v>12.087912087912088</v>
      </c>
      <c r="T664">
        <v>14.835164835164836</v>
      </c>
      <c r="U664">
        <v>73.076923076923066</v>
      </c>
      <c r="V664">
        <v>47</v>
      </c>
      <c r="W664">
        <v>2.9527559055118111</v>
      </c>
      <c r="X664">
        <v>33</v>
      </c>
      <c r="Y664">
        <v>2.0732115932316972</v>
      </c>
      <c r="Z664">
        <v>7</v>
      </c>
      <c r="AA664">
        <v>8</v>
      </c>
      <c r="AB664">
        <v>18</v>
      </c>
      <c r="AC664">
        <v>18.675106516947633</v>
      </c>
      <c r="AD664">
        <v>1.1732559798718984</v>
      </c>
      <c r="AE664">
        <v>18.131868131868131</v>
      </c>
      <c r="AF664">
        <v>10.261047536784416</v>
      </c>
      <c r="AG664">
        <v>14.36</v>
      </c>
      <c r="AH664">
        <v>13.45</v>
      </c>
      <c r="AI664">
        <v>54.66</v>
      </c>
      <c r="AJ664">
        <v>51.34</v>
      </c>
      <c r="AK664">
        <f>VLOOKUP(A664,'NHL Affiliations (from scraper)'!B:C,2,FALSE)</f>
        <v>2018</v>
      </c>
      <c r="AL664">
        <f>IF(ISNUMBER(MATCH(A664,'Age Fix'!A:A,0))=FALSE,F664,VLOOKUP(A664,'Age Fix'!A:C,3,FALSE))</f>
        <v>18</v>
      </c>
    </row>
    <row r="665" spans="1:38" x14ac:dyDescent="0.2">
      <c r="A665" t="s">
        <v>785</v>
      </c>
      <c r="B665" t="s">
        <v>1749</v>
      </c>
      <c r="C665" t="s">
        <v>41</v>
      </c>
      <c r="D665" t="s">
        <v>1745</v>
      </c>
      <c r="E665" t="s">
        <v>616</v>
      </c>
      <c r="F665">
        <v>17</v>
      </c>
      <c r="G665">
        <v>31</v>
      </c>
      <c r="H665">
        <v>9.67</v>
      </c>
      <c r="I665">
        <v>299.64</v>
      </c>
      <c r="J665">
        <v>7</v>
      </c>
      <c r="K665">
        <v>13</v>
      </c>
      <c r="L665">
        <v>1.4016820184221066</v>
      </c>
      <c r="M665">
        <v>2.6031237484981982</v>
      </c>
      <c r="N665">
        <v>20</v>
      </c>
      <c r="O665">
        <v>4.0048057669203043</v>
      </c>
      <c r="P665">
        <v>1</v>
      </c>
      <c r="Q665">
        <v>3</v>
      </c>
      <c r="R665">
        <v>16</v>
      </c>
      <c r="S665">
        <v>5</v>
      </c>
      <c r="T665">
        <v>15</v>
      </c>
      <c r="U665">
        <v>80</v>
      </c>
      <c r="V665">
        <v>5</v>
      </c>
      <c r="W665">
        <v>1.0012014417300761</v>
      </c>
      <c r="X665">
        <v>1</v>
      </c>
      <c r="Y665">
        <v>0.20024028834601523</v>
      </c>
      <c r="Z665">
        <v>0</v>
      </c>
      <c r="AA665">
        <v>1</v>
      </c>
      <c r="AB665">
        <v>0</v>
      </c>
      <c r="AC665">
        <v>1.7912628422844605</v>
      </c>
      <c r="AD665">
        <v>0.35868298804254317</v>
      </c>
      <c r="AE665">
        <v>5</v>
      </c>
      <c r="AF665">
        <v>8.9563142114223027</v>
      </c>
      <c r="AG665">
        <v>12.98</v>
      </c>
      <c r="AH665">
        <v>12.59</v>
      </c>
      <c r="AI665">
        <v>37.590000000000003</v>
      </c>
      <c r="AJ665">
        <v>53.03</v>
      </c>
      <c r="AK665" t="e">
        <f>VLOOKUP(A665,'NHL Affiliations (from scraper)'!B:C,2,FALSE)</f>
        <v>#N/A</v>
      </c>
      <c r="AL665">
        <f>IF(ISNUMBER(MATCH(A665,'Age Fix'!A:A,0))=FALSE,F665,VLOOKUP(A665,'Age Fix'!A:C,3,FALSE))</f>
        <v>17</v>
      </c>
    </row>
    <row r="666" spans="1:38" x14ac:dyDescent="0.2">
      <c r="A666" t="s">
        <v>3749</v>
      </c>
      <c r="B666" t="s">
        <v>1749</v>
      </c>
      <c r="C666" t="s">
        <v>102</v>
      </c>
      <c r="D666" t="s">
        <v>102</v>
      </c>
      <c r="E666" t="s">
        <v>616</v>
      </c>
      <c r="F666">
        <v>19</v>
      </c>
      <c r="G666">
        <v>2</v>
      </c>
      <c r="H666">
        <v>11.39</v>
      </c>
      <c r="I666">
        <v>22.78</v>
      </c>
      <c r="J666">
        <v>1</v>
      </c>
      <c r="K666">
        <v>1</v>
      </c>
      <c r="L666">
        <v>2.6338893766461808</v>
      </c>
      <c r="M666">
        <v>2.6338893766461808</v>
      </c>
      <c r="N666">
        <v>1</v>
      </c>
      <c r="O666">
        <v>2.6338893766461808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100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6.2835350982218083E-2</v>
      </c>
      <c r="AD666">
        <v>0.16550136342989838</v>
      </c>
      <c r="AE666">
        <v>0</v>
      </c>
      <c r="AF666">
        <v>6.2835350982218081</v>
      </c>
      <c r="AG666">
        <v>13.12</v>
      </c>
      <c r="AH666">
        <v>13.22</v>
      </c>
      <c r="AI666">
        <v>37.85</v>
      </c>
      <c r="AJ666">
        <v>45.93</v>
      </c>
      <c r="AK666" t="e">
        <f>VLOOKUP(A666,'NHL Affiliations (from scraper)'!B:C,2,FALSE)</f>
        <v>#N/A</v>
      </c>
      <c r="AL666">
        <f>IF(ISNUMBER(MATCH(A666,'Age Fix'!A:A,0))=FALSE,F666,VLOOKUP(A666,'Age Fix'!A:C,3,FALSE))</f>
        <v>19</v>
      </c>
    </row>
    <row r="667" spans="1:38" x14ac:dyDescent="0.2">
      <c r="A667" t="s">
        <v>916</v>
      </c>
      <c r="B667" t="s">
        <v>1749</v>
      </c>
      <c r="C667" t="s">
        <v>49</v>
      </c>
      <c r="D667" t="s">
        <v>1745</v>
      </c>
      <c r="E667" t="s">
        <v>618</v>
      </c>
      <c r="F667">
        <v>18</v>
      </c>
      <c r="G667">
        <v>49</v>
      </c>
      <c r="H667">
        <v>9.17</v>
      </c>
      <c r="I667">
        <v>449.22</v>
      </c>
      <c r="J667">
        <v>13</v>
      </c>
      <c r="K667">
        <v>22</v>
      </c>
      <c r="L667">
        <v>1.7363429945238411</v>
      </c>
      <c r="M667">
        <v>2.9384266061172699</v>
      </c>
      <c r="N667">
        <v>40</v>
      </c>
      <c r="O667">
        <v>5.3425938293041266</v>
      </c>
      <c r="P667">
        <v>4</v>
      </c>
      <c r="Q667">
        <v>5</v>
      </c>
      <c r="R667">
        <v>31</v>
      </c>
      <c r="S667">
        <v>10</v>
      </c>
      <c r="T667">
        <v>12.5</v>
      </c>
      <c r="U667">
        <v>77.5</v>
      </c>
      <c r="V667">
        <v>2</v>
      </c>
      <c r="W667">
        <v>0.26712969146520638</v>
      </c>
      <c r="X667">
        <v>2</v>
      </c>
      <c r="Y667">
        <v>0.26712969146520638</v>
      </c>
      <c r="Z667">
        <v>0</v>
      </c>
      <c r="AA667">
        <v>1</v>
      </c>
      <c r="AB667">
        <v>1</v>
      </c>
      <c r="AC667">
        <v>3.8401478883289228</v>
      </c>
      <c r="AD667">
        <v>0.5129087602950344</v>
      </c>
      <c r="AE667">
        <v>5</v>
      </c>
      <c r="AF667">
        <v>9.6003697208223073</v>
      </c>
      <c r="AG667">
        <v>12.71</v>
      </c>
      <c r="AH667">
        <v>12.94</v>
      </c>
      <c r="AI667">
        <v>38.17</v>
      </c>
      <c r="AJ667">
        <v>49.74</v>
      </c>
      <c r="AK667" t="e">
        <f>VLOOKUP(A667,'NHL Affiliations (from scraper)'!B:C,2,FALSE)</f>
        <v>#N/A</v>
      </c>
      <c r="AL667">
        <f>IF(ISNUMBER(MATCH(A667,'Age Fix'!A:A,0))=FALSE,F667,VLOOKUP(A667,'Age Fix'!A:C,3,FALSE))</f>
        <v>18</v>
      </c>
    </row>
    <row r="668" spans="1:38" x14ac:dyDescent="0.2">
      <c r="A668" t="s">
        <v>1687</v>
      </c>
      <c r="B668" t="s">
        <v>1749</v>
      </c>
      <c r="C668" t="s">
        <v>102</v>
      </c>
      <c r="D668" t="s">
        <v>102</v>
      </c>
      <c r="E668" t="s">
        <v>618</v>
      </c>
      <c r="F668">
        <v>16</v>
      </c>
      <c r="G668">
        <v>1</v>
      </c>
      <c r="H668">
        <v>0</v>
      </c>
      <c r="I668">
        <v>0</v>
      </c>
      <c r="J668">
        <v>0</v>
      </c>
      <c r="K668">
        <v>0</v>
      </c>
      <c r="L668" t="e">
        <v>#DIV/0!</v>
      </c>
      <c r="M668" t="e">
        <v>#DIV/0!</v>
      </c>
      <c r="N668">
        <v>0</v>
      </c>
      <c r="O668" t="e">
        <v>#DIV/0!</v>
      </c>
      <c r="P668">
        <v>0</v>
      </c>
      <c r="Q668">
        <v>0</v>
      </c>
      <c r="R668">
        <v>0</v>
      </c>
      <c r="S668" t="e">
        <v>#DIV/0!</v>
      </c>
      <c r="T668" t="e">
        <v>#DIV/0!</v>
      </c>
      <c r="U668" t="e">
        <v>#DIV/0!</v>
      </c>
      <c r="V668">
        <v>0</v>
      </c>
      <c r="W668" t="e">
        <v>#DIV/0!</v>
      </c>
      <c r="X668">
        <v>0</v>
      </c>
      <c r="Y668" t="e">
        <v>#DIV/0!</v>
      </c>
      <c r="Z668">
        <v>0</v>
      </c>
      <c r="AA668">
        <v>0</v>
      </c>
      <c r="AB668">
        <v>0</v>
      </c>
      <c r="AC668">
        <v>0</v>
      </c>
      <c r="AD668" t="e">
        <v>#DIV/0!</v>
      </c>
      <c r="AE668" t="e">
        <v>#DIV/0!</v>
      </c>
      <c r="AF668" t="e">
        <v>#DIV/0!</v>
      </c>
      <c r="AG668">
        <v>0</v>
      </c>
      <c r="AH668">
        <v>0</v>
      </c>
      <c r="AI668">
        <v>0</v>
      </c>
      <c r="AJ668">
        <v>0</v>
      </c>
      <c r="AK668" t="e">
        <f>VLOOKUP(A668,'NHL Affiliations (from scraper)'!B:C,2,FALSE)</f>
        <v>#N/A</v>
      </c>
      <c r="AL668">
        <f>IF(ISNUMBER(MATCH(A668,'Age Fix'!A:A,0))=FALSE,F668,VLOOKUP(A668,'Age Fix'!A:C,3,FALSE))</f>
        <v>16</v>
      </c>
    </row>
    <row r="669" spans="1:38" x14ac:dyDescent="0.2">
      <c r="A669" t="s">
        <v>545</v>
      </c>
      <c r="B669" t="s">
        <v>1749</v>
      </c>
      <c r="C669" t="s">
        <v>102</v>
      </c>
      <c r="D669" t="s">
        <v>102</v>
      </c>
      <c r="E669" t="s">
        <v>391</v>
      </c>
      <c r="F669">
        <v>19</v>
      </c>
      <c r="G669">
        <v>66</v>
      </c>
      <c r="H669">
        <v>13.44</v>
      </c>
      <c r="I669">
        <v>887.03</v>
      </c>
      <c r="J669">
        <v>41</v>
      </c>
      <c r="K669">
        <v>37</v>
      </c>
      <c r="L669">
        <v>2.7732996629200817</v>
      </c>
      <c r="M669">
        <v>2.5027338421473906</v>
      </c>
      <c r="N669">
        <v>75</v>
      </c>
      <c r="O669">
        <v>5.0731091394879542</v>
      </c>
      <c r="P669">
        <v>3</v>
      </c>
      <c r="Q669">
        <v>5</v>
      </c>
      <c r="R669">
        <v>67</v>
      </c>
      <c r="S669">
        <v>4</v>
      </c>
      <c r="T669">
        <v>6.666666666666667</v>
      </c>
      <c r="U669">
        <v>89.333333333333329</v>
      </c>
      <c r="V669">
        <v>9</v>
      </c>
      <c r="W669">
        <v>0.60877309673855451</v>
      </c>
      <c r="X669">
        <v>4</v>
      </c>
      <c r="Y669">
        <v>0.27056582077269092</v>
      </c>
      <c r="Z669">
        <v>0</v>
      </c>
      <c r="AA669">
        <v>0</v>
      </c>
      <c r="AB669">
        <v>4</v>
      </c>
      <c r="AC669">
        <v>5.8526105392893983</v>
      </c>
      <c r="AD669">
        <v>0.3958790935564343</v>
      </c>
      <c r="AE669">
        <v>5.3333333333333339</v>
      </c>
      <c r="AF669">
        <v>7.8034807190525299</v>
      </c>
      <c r="AG669">
        <v>12.77</v>
      </c>
      <c r="AH669">
        <v>13.93</v>
      </c>
      <c r="AI669">
        <v>53.6</v>
      </c>
      <c r="AJ669">
        <v>51.01</v>
      </c>
      <c r="AK669" t="e">
        <f>VLOOKUP(A669,'NHL Affiliations (from scraper)'!B:C,2,FALSE)</f>
        <v>#N/A</v>
      </c>
      <c r="AL669">
        <f>IF(ISNUMBER(MATCH(A669,'Age Fix'!A:A,0))=FALSE,F669,VLOOKUP(A669,'Age Fix'!A:C,3,FALSE))</f>
        <v>19</v>
      </c>
    </row>
    <row r="670" spans="1:38" x14ac:dyDescent="0.2">
      <c r="A670" t="s">
        <v>655</v>
      </c>
      <c r="B670" t="s">
        <v>1749</v>
      </c>
      <c r="C670" t="s">
        <v>41</v>
      </c>
      <c r="D670" t="s">
        <v>1745</v>
      </c>
      <c r="E670" t="s">
        <v>618</v>
      </c>
      <c r="F670">
        <v>17</v>
      </c>
      <c r="G670">
        <v>66</v>
      </c>
      <c r="H670">
        <v>13.47</v>
      </c>
      <c r="I670">
        <v>888.71</v>
      </c>
      <c r="J670">
        <v>39</v>
      </c>
      <c r="K670">
        <v>55</v>
      </c>
      <c r="L670">
        <v>2.6330298972668249</v>
      </c>
      <c r="M670">
        <v>3.7132472910173173</v>
      </c>
      <c r="N670">
        <v>75</v>
      </c>
      <c r="O670">
        <v>5.0635190332054325</v>
      </c>
      <c r="P670">
        <v>11</v>
      </c>
      <c r="Q670">
        <v>12</v>
      </c>
      <c r="R670">
        <v>52</v>
      </c>
      <c r="S670">
        <v>14.666666666666666</v>
      </c>
      <c r="T670">
        <v>16</v>
      </c>
      <c r="U670">
        <v>69.333333333333343</v>
      </c>
      <c r="V670">
        <v>17</v>
      </c>
      <c r="W670">
        <v>1.1477309808598979</v>
      </c>
      <c r="X670">
        <v>10</v>
      </c>
      <c r="Y670">
        <v>0.67513587109405759</v>
      </c>
      <c r="Z670">
        <v>2</v>
      </c>
      <c r="AA670">
        <v>1</v>
      </c>
      <c r="AB670">
        <v>7</v>
      </c>
      <c r="AC670">
        <v>8.1582970481468564</v>
      </c>
      <c r="AD670">
        <v>0.55079589842447074</v>
      </c>
      <c r="AE670">
        <v>13.333333333333334</v>
      </c>
      <c r="AF670">
        <v>10.877729397529141</v>
      </c>
      <c r="AG670">
        <v>13.32</v>
      </c>
      <c r="AH670">
        <v>13.19</v>
      </c>
      <c r="AI670">
        <v>40.17</v>
      </c>
      <c r="AJ670">
        <v>50.82</v>
      </c>
      <c r="AK670">
        <f>VLOOKUP(A670,'NHL Affiliations (from scraper)'!B:C,2,FALSE)</f>
        <v>2019</v>
      </c>
      <c r="AL670">
        <f>IF(ISNUMBER(MATCH(A670,'Age Fix'!A:A,0))=FALSE,F670,VLOOKUP(A670,'Age Fix'!A:C,3,FALSE))</f>
        <v>17</v>
      </c>
    </row>
    <row r="671" spans="1:38" x14ac:dyDescent="0.2">
      <c r="A671" t="s">
        <v>649</v>
      </c>
      <c r="B671" t="s">
        <v>1749</v>
      </c>
      <c r="C671" t="s">
        <v>41</v>
      </c>
      <c r="D671" t="s">
        <v>1745</v>
      </c>
      <c r="E671" t="s">
        <v>588</v>
      </c>
      <c r="F671">
        <v>18</v>
      </c>
      <c r="G671">
        <v>66</v>
      </c>
      <c r="H671">
        <v>13.37</v>
      </c>
      <c r="I671">
        <v>882.35</v>
      </c>
      <c r="J671">
        <v>46</v>
      </c>
      <c r="K671">
        <v>44</v>
      </c>
      <c r="L671">
        <v>3.1280104267014219</v>
      </c>
      <c r="M671">
        <v>2.9920099733665779</v>
      </c>
      <c r="N671">
        <v>126</v>
      </c>
      <c r="O671">
        <v>8.5680285600951986</v>
      </c>
      <c r="P671">
        <v>24</v>
      </c>
      <c r="Q671">
        <v>25</v>
      </c>
      <c r="R671">
        <v>77</v>
      </c>
      <c r="S671">
        <v>19.047619047619047</v>
      </c>
      <c r="T671">
        <v>19.841269841269842</v>
      </c>
      <c r="U671">
        <v>61.111111111111114</v>
      </c>
      <c r="V671">
        <v>27</v>
      </c>
      <c r="W671">
        <v>1.8360061200203999</v>
      </c>
      <c r="X671">
        <v>16</v>
      </c>
      <c r="Y671">
        <v>1.0880036266787556</v>
      </c>
      <c r="Z671">
        <v>7</v>
      </c>
      <c r="AA671">
        <v>3</v>
      </c>
      <c r="AB671">
        <v>6</v>
      </c>
      <c r="AC671">
        <v>15.298022002629107</v>
      </c>
      <c r="AD671">
        <v>1.0402689637419917</v>
      </c>
      <c r="AE671">
        <v>12.698412698412698</v>
      </c>
      <c r="AF671">
        <v>12.141287303673895</v>
      </c>
      <c r="AG671">
        <v>13.76</v>
      </c>
      <c r="AH671">
        <v>13.59</v>
      </c>
      <c r="AI671">
        <v>49.46</v>
      </c>
      <c r="AJ671">
        <v>51.65</v>
      </c>
      <c r="AK671">
        <f>VLOOKUP(A671,'NHL Affiliations (from scraper)'!B:C,2,FALSE)</f>
        <v>2018</v>
      </c>
      <c r="AL671">
        <f>IF(ISNUMBER(MATCH(A671,'Age Fix'!A:A,0))=FALSE,F671,VLOOKUP(A671,'Age Fix'!A:C,3,FALSE))</f>
        <v>18</v>
      </c>
    </row>
    <row r="672" spans="1:38" x14ac:dyDescent="0.2">
      <c r="A672" t="s">
        <v>1685</v>
      </c>
      <c r="B672" t="s">
        <v>1749</v>
      </c>
      <c r="C672" t="s">
        <v>41</v>
      </c>
      <c r="D672" t="s">
        <v>1745</v>
      </c>
      <c r="E672" t="s">
        <v>599</v>
      </c>
      <c r="F672">
        <v>17</v>
      </c>
      <c r="G672">
        <v>2</v>
      </c>
      <c r="H672">
        <v>0</v>
      </c>
      <c r="I672">
        <v>0</v>
      </c>
      <c r="J672">
        <v>0</v>
      </c>
      <c r="K672">
        <v>0</v>
      </c>
      <c r="L672" t="e">
        <v>#DIV/0!</v>
      </c>
      <c r="M672" t="e">
        <v>#DIV/0!</v>
      </c>
      <c r="N672">
        <v>1</v>
      </c>
      <c r="O672" t="e">
        <v>#DIV/0!</v>
      </c>
      <c r="P672">
        <v>1</v>
      </c>
      <c r="Q672">
        <v>0</v>
      </c>
      <c r="R672">
        <v>0</v>
      </c>
      <c r="S672">
        <v>100</v>
      </c>
      <c r="T672">
        <v>0</v>
      </c>
      <c r="U672">
        <v>0</v>
      </c>
      <c r="V672">
        <v>0</v>
      </c>
      <c r="W672" t="e">
        <v>#DIV/0!</v>
      </c>
      <c r="X672">
        <v>0</v>
      </c>
      <c r="Y672" t="e">
        <v>#DIV/0!</v>
      </c>
      <c r="Z672">
        <v>0</v>
      </c>
      <c r="AA672">
        <v>0</v>
      </c>
      <c r="AB672">
        <v>0</v>
      </c>
      <c r="AC672">
        <v>0.24960998439937598</v>
      </c>
      <c r="AD672" t="e">
        <v>#DIV/0!</v>
      </c>
      <c r="AE672">
        <v>0</v>
      </c>
      <c r="AF672">
        <v>24.960998439937597</v>
      </c>
      <c r="AG672">
        <v>0</v>
      </c>
      <c r="AH672">
        <v>0</v>
      </c>
      <c r="AI672">
        <v>0</v>
      </c>
      <c r="AJ672">
        <v>0</v>
      </c>
      <c r="AK672" t="e">
        <f>VLOOKUP(A672,'NHL Affiliations (from scraper)'!B:C,2,FALSE)</f>
        <v>#N/A</v>
      </c>
      <c r="AL672">
        <f>IF(ISNUMBER(MATCH(A672,'Age Fix'!A:A,0))=FALSE,F672,VLOOKUP(A672,'Age Fix'!A:C,3,FALSE))</f>
        <v>17</v>
      </c>
    </row>
    <row r="673" spans="1:38" x14ac:dyDescent="0.2">
      <c r="A673" t="s">
        <v>815</v>
      </c>
      <c r="B673" t="s">
        <v>1749</v>
      </c>
      <c r="C673" t="s">
        <v>46</v>
      </c>
      <c r="D673" t="s">
        <v>1745</v>
      </c>
      <c r="E673" t="s">
        <v>621</v>
      </c>
      <c r="F673">
        <v>19</v>
      </c>
      <c r="G673">
        <v>57</v>
      </c>
      <c r="H673">
        <v>11.53</v>
      </c>
      <c r="I673">
        <v>657.03</v>
      </c>
      <c r="J673">
        <v>27</v>
      </c>
      <c r="K673">
        <v>34</v>
      </c>
      <c r="L673">
        <v>2.4656408383178849</v>
      </c>
      <c r="M673">
        <v>3.104881055659559</v>
      </c>
      <c r="N673">
        <v>78</v>
      </c>
      <c r="O673">
        <v>7.1229624218072241</v>
      </c>
      <c r="P673">
        <v>11</v>
      </c>
      <c r="Q673">
        <v>13</v>
      </c>
      <c r="R673">
        <v>54</v>
      </c>
      <c r="S673">
        <v>14.102564102564102</v>
      </c>
      <c r="T673">
        <v>16.666666666666664</v>
      </c>
      <c r="U673">
        <v>69.230769230769226</v>
      </c>
      <c r="V673">
        <v>9</v>
      </c>
      <c r="W673">
        <v>0.82188027943929509</v>
      </c>
      <c r="X673">
        <v>5</v>
      </c>
      <c r="Y673">
        <v>0.45660015524405279</v>
      </c>
      <c r="Z673">
        <v>2</v>
      </c>
      <c r="AA673">
        <v>1</v>
      </c>
      <c r="AB673">
        <v>2</v>
      </c>
      <c r="AC673">
        <v>8.4627301641678248</v>
      </c>
      <c r="AD673">
        <v>0.77281678134951137</v>
      </c>
      <c r="AE673">
        <v>6.4102564102564097</v>
      </c>
      <c r="AF673">
        <v>10.849654056625416</v>
      </c>
      <c r="AG673">
        <v>12.8</v>
      </c>
      <c r="AH673">
        <v>12.86</v>
      </c>
      <c r="AI673">
        <v>43.79</v>
      </c>
      <c r="AJ673">
        <v>48.86</v>
      </c>
      <c r="AK673" t="e">
        <f>VLOOKUP(A673,'NHL Affiliations (from scraper)'!B:C,2,FALSE)</f>
        <v>#N/A</v>
      </c>
      <c r="AL673">
        <f>IF(ISNUMBER(MATCH(A673,'Age Fix'!A:A,0))=FALSE,F673,VLOOKUP(A673,'Age Fix'!A:C,3,FALSE))</f>
        <v>19</v>
      </c>
    </row>
    <row r="674" spans="1:38" x14ac:dyDescent="0.2">
      <c r="A674" t="s">
        <v>712</v>
      </c>
      <c r="B674" t="s">
        <v>1749</v>
      </c>
      <c r="C674" t="s">
        <v>102</v>
      </c>
      <c r="D674" t="s">
        <v>102</v>
      </c>
      <c r="E674" t="s">
        <v>1746</v>
      </c>
      <c r="F674">
        <v>20</v>
      </c>
      <c r="G674">
        <v>60</v>
      </c>
      <c r="H674">
        <v>15.75</v>
      </c>
      <c r="I674">
        <v>944.83</v>
      </c>
      <c r="J674">
        <v>50</v>
      </c>
      <c r="K674">
        <v>62</v>
      </c>
      <c r="L674">
        <v>3.1751743699924853</v>
      </c>
      <c r="M674">
        <v>3.9372162187906818</v>
      </c>
      <c r="N674">
        <v>63</v>
      </c>
      <c r="O674">
        <v>4.0007197061905311</v>
      </c>
      <c r="P674">
        <v>0</v>
      </c>
      <c r="Q674">
        <v>4</v>
      </c>
      <c r="R674">
        <v>59</v>
      </c>
      <c r="S674">
        <v>0</v>
      </c>
      <c r="T674">
        <v>6.3492063492063489</v>
      </c>
      <c r="U674">
        <v>93.650793650793645</v>
      </c>
      <c r="V674">
        <v>13</v>
      </c>
      <c r="W674">
        <v>0.82554533619804615</v>
      </c>
      <c r="X674">
        <v>8</v>
      </c>
      <c r="Y674">
        <v>0.50802789919879765</v>
      </c>
      <c r="Z674">
        <v>0</v>
      </c>
      <c r="AA674">
        <v>3</v>
      </c>
      <c r="AB674">
        <v>5</v>
      </c>
      <c r="AC674">
        <v>4.4223353641769938</v>
      </c>
      <c r="AD674">
        <v>0.28083371807692348</v>
      </c>
      <c r="AE674">
        <v>12.698412698412698</v>
      </c>
      <c r="AF674">
        <v>7.0195799431380852</v>
      </c>
      <c r="AG674">
        <v>12.99</v>
      </c>
      <c r="AH674">
        <v>13.12</v>
      </c>
      <c r="AI674">
        <v>42.18</v>
      </c>
      <c r="AJ674">
        <v>50.28</v>
      </c>
      <c r="AK674">
        <f>VLOOKUP(A674,'NHL Affiliations (from scraper)'!B:C,2,FALSE)</f>
        <v>2018</v>
      </c>
      <c r="AL674">
        <f>IF(ISNUMBER(MATCH(A674,'Age Fix'!A:A,0))=FALSE,F674,VLOOKUP(A674,'Age Fix'!A:C,3,FALSE))</f>
        <v>20</v>
      </c>
    </row>
    <row r="675" spans="1:38" x14ac:dyDescent="0.2">
      <c r="A675" t="s">
        <v>1672</v>
      </c>
      <c r="B675" t="s">
        <v>1749</v>
      </c>
      <c r="C675" t="s">
        <v>41</v>
      </c>
      <c r="D675" t="s">
        <v>1745</v>
      </c>
      <c r="E675" t="s">
        <v>579</v>
      </c>
      <c r="F675">
        <v>19</v>
      </c>
      <c r="G675">
        <v>4</v>
      </c>
      <c r="H675">
        <v>8.15</v>
      </c>
      <c r="I675">
        <v>32.6</v>
      </c>
      <c r="J675">
        <v>2</v>
      </c>
      <c r="K675">
        <v>0</v>
      </c>
      <c r="L675">
        <v>3.6809815950920246</v>
      </c>
      <c r="M675">
        <v>0</v>
      </c>
      <c r="N675">
        <v>6</v>
      </c>
      <c r="O675">
        <v>11.042944785276074</v>
      </c>
      <c r="P675">
        <v>0</v>
      </c>
      <c r="Q675">
        <v>0</v>
      </c>
      <c r="R675">
        <v>6</v>
      </c>
      <c r="S675">
        <v>0</v>
      </c>
      <c r="T675">
        <v>0</v>
      </c>
      <c r="U675">
        <v>100</v>
      </c>
      <c r="V675">
        <v>1</v>
      </c>
      <c r="W675">
        <v>1.8404907975460123</v>
      </c>
      <c r="X675">
        <v>1</v>
      </c>
      <c r="Y675">
        <v>1.8404907975460123</v>
      </c>
      <c r="Z675">
        <v>0</v>
      </c>
      <c r="AA675">
        <v>0</v>
      </c>
      <c r="AB675">
        <v>1</v>
      </c>
      <c r="AC675">
        <v>0.37701210589330847</v>
      </c>
      <c r="AD675">
        <v>0.69388731146007687</v>
      </c>
      <c r="AE675">
        <v>16.666666666666664</v>
      </c>
      <c r="AF675">
        <v>6.2835350982218081</v>
      </c>
      <c r="AG675">
        <v>12.32</v>
      </c>
      <c r="AH675">
        <v>11.89</v>
      </c>
      <c r="AI675">
        <v>65.760000000000005</v>
      </c>
      <c r="AJ675">
        <v>41.58</v>
      </c>
      <c r="AK675" t="e">
        <f>VLOOKUP(A675,'NHL Affiliations (from scraper)'!B:C,2,FALSE)</f>
        <v>#N/A</v>
      </c>
      <c r="AL675">
        <f>IF(ISNUMBER(MATCH(A675,'Age Fix'!A:A,0))=FALSE,F675,VLOOKUP(A675,'Age Fix'!A:C,3,FALSE))</f>
        <v>19</v>
      </c>
    </row>
    <row r="676" spans="1:38" x14ac:dyDescent="0.2">
      <c r="A676" t="s">
        <v>938</v>
      </c>
      <c r="B676" t="s">
        <v>1749</v>
      </c>
      <c r="C676" t="s">
        <v>102</v>
      </c>
      <c r="D676" t="s">
        <v>102</v>
      </c>
      <c r="E676" t="s">
        <v>1746</v>
      </c>
      <c r="F676">
        <v>17</v>
      </c>
      <c r="G676">
        <v>42</v>
      </c>
      <c r="H676">
        <v>12.65</v>
      </c>
      <c r="I676">
        <v>531.14</v>
      </c>
      <c r="J676">
        <v>20</v>
      </c>
      <c r="K676">
        <v>25</v>
      </c>
      <c r="L676">
        <v>2.259291335617728</v>
      </c>
      <c r="M676">
        <v>2.8241141695221601</v>
      </c>
      <c r="N676">
        <v>38</v>
      </c>
      <c r="O676">
        <v>4.2926535376736839</v>
      </c>
      <c r="P676">
        <v>1</v>
      </c>
      <c r="Q676">
        <v>2</v>
      </c>
      <c r="R676">
        <v>35</v>
      </c>
      <c r="S676">
        <v>2.6315789473684208</v>
      </c>
      <c r="T676">
        <v>5.2631578947368416</v>
      </c>
      <c r="U676">
        <v>92.10526315789474</v>
      </c>
      <c r="V676">
        <v>5</v>
      </c>
      <c r="W676">
        <v>0.564822833904432</v>
      </c>
      <c r="X676">
        <v>3</v>
      </c>
      <c r="Y676">
        <v>0.3388937003426592</v>
      </c>
      <c r="Z676">
        <v>0</v>
      </c>
      <c r="AA676">
        <v>1</v>
      </c>
      <c r="AB676">
        <v>2</v>
      </c>
      <c r="AC676">
        <v>2.8063720968900725</v>
      </c>
      <c r="AD676">
        <v>0.31702060815115479</v>
      </c>
      <c r="AE676">
        <v>7.8947368421052628</v>
      </c>
      <c r="AF676">
        <v>7.3851897286580845</v>
      </c>
      <c r="AG676">
        <v>12.17</v>
      </c>
      <c r="AH676">
        <v>12.77</v>
      </c>
      <c r="AI676">
        <v>47.52</v>
      </c>
      <c r="AJ676">
        <v>50.44</v>
      </c>
      <c r="AK676" t="e">
        <f>VLOOKUP(A676,'NHL Affiliations (from scraper)'!B:C,2,FALSE)</f>
        <v>#N/A</v>
      </c>
      <c r="AL676">
        <f>IF(ISNUMBER(MATCH(A676,'Age Fix'!A:A,0))=FALSE,F676,VLOOKUP(A676,'Age Fix'!A:C,3,FALSE))</f>
        <v>17</v>
      </c>
    </row>
    <row r="677" spans="1:38" x14ac:dyDescent="0.2">
      <c r="A677" t="s">
        <v>1001</v>
      </c>
      <c r="B677" t="s">
        <v>1749</v>
      </c>
      <c r="C677" t="s">
        <v>41</v>
      </c>
      <c r="D677" t="s">
        <v>1745</v>
      </c>
      <c r="E677" t="s">
        <v>575</v>
      </c>
      <c r="F677">
        <v>16</v>
      </c>
      <c r="G677">
        <v>2</v>
      </c>
      <c r="H677">
        <v>0</v>
      </c>
      <c r="I677">
        <v>0</v>
      </c>
      <c r="J677">
        <v>0</v>
      </c>
      <c r="K677">
        <v>0</v>
      </c>
      <c r="L677" t="e">
        <v>#DIV/0!</v>
      </c>
      <c r="M677" t="e">
        <v>#DIV/0!</v>
      </c>
      <c r="N677">
        <v>1</v>
      </c>
      <c r="O677" t="e">
        <v>#DIV/0!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100</v>
      </c>
      <c r="V677">
        <v>0</v>
      </c>
      <c r="W677" t="e">
        <v>#DIV/0!</v>
      </c>
      <c r="X677">
        <v>0</v>
      </c>
      <c r="Y677" t="e">
        <v>#DIV/0!</v>
      </c>
      <c r="Z677">
        <v>0</v>
      </c>
      <c r="AA677">
        <v>0</v>
      </c>
      <c r="AB677">
        <v>0</v>
      </c>
      <c r="AC677">
        <v>6.2835350982218083E-2</v>
      </c>
      <c r="AD677" t="e">
        <v>#DIV/0!</v>
      </c>
      <c r="AE677">
        <v>0</v>
      </c>
      <c r="AF677">
        <v>6.2835350982218081</v>
      </c>
      <c r="AG677">
        <v>0</v>
      </c>
      <c r="AH677">
        <v>0</v>
      </c>
      <c r="AI677">
        <v>0</v>
      </c>
      <c r="AJ677">
        <v>0</v>
      </c>
      <c r="AK677" t="e">
        <f>VLOOKUP(A677,'NHL Affiliations (from scraper)'!B:C,2,FALSE)</f>
        <v>#N/A</v>
      </c>
      <c r="AL677">
        <f>IF(ISNUMBER(MATCH(A677,'Age Fix'!A:A,0))=FALSE,F677,VLOOKUP(A677,'Age Fix'!A:C,3,FALSE))</f>
        <v>16</v>
      </c>
    </row>
    <row r="678" spans="1:38" x14ac:dyDescent="0.2">
      <c r="A678" t="s">
        <v>767</v>
      </c>
      <c r="B678" t="s">
        <v>1749</v>
      </c>
      <c r="C678" t="s">
        <v>46</v>
      </c>
      <c r="D678" t="s">
        <v>1745</v>
      </c>
      <c r="E678" t="s">
        <v>608</v>
      </c>
      <c r="F678">
        <v>18</v>
      </c>
      <c r="G678">
        <v>56</v>
      </c>
      <c r="H678">
        <v>10.78</v>
      </c>
      <c r="I678">
        <v>603.47</v>
      </c>
      <c r="J678">
        <v>22</v>
      </c>
      <c r="K678">
        <v>41</v>
      </c>
      <c r="L678">
        <v>2.1873498268348053</v>
      </c>
      <c r="M678">
        <v>4.0764246772830459</v>
      </c>
      <c r="N678">
        <v>29</v>
      </c>
      <c r="O678">
        <v>2.8833247717367891</v>
      </c>
      <c r="P678">
        <v>3</v>
      </c>
      <c r="Q678">
        <v>8</v>
      </c>
      <c r="R678">
        <v>18</v>
      </c>
      <c r="S678">
        <v>10.344827586206897</v>
      </c>
      <c r="T678">
        <v>27.586206896551722</v>
      </c>
      <c r="U678">
        <v>62.068965517241381</v>
      </c>
      <c r="V678">
        <v>6</v>
      </c>
      <c r="W678">
        <v>0.59654995277312872</v>
      </c>
      <c r="X678">
        <v>3</v>
      </c>
      <c r="Y678">
        <v>0.29827497638656436</v>
      </c>
      <c r="Z678">
        <v>2</v>
      </c>
      <c r="AA678">
        <v>1</v>
      </c>
      <c r="AB678">
        <v>0</v>
      </c>
      <c r="AC678">
        <v>3.3099655833303072</v>
      </c>
      <c r="AD678">
        <v>0.32909330206939602</v>
      </c>
      <c r="AE678">
        <v>10.344827586206897</v>
      </c>
      <c r="AF678">
        <v>11.41367442527692</v>
      </c>
      <c r="AG678">
        <v>12.23</v>
      </c>
      <c r="AH678">
        <v>12.99</v>
      </c>
      <c r="AI678">
        <v>38.869999999999997</v>
      </c>
      <c r="AJ678">
        <v>49.63</v>
      </c>
      <c r="AK678" t="e">
        <f>VLOOKUP(A678,'NHL Affiliations (from scraper)'!B:C,2,FALSE)</f>
        <v>#N/A</v>
      </c>
      <c r="AL678">
        <f>IF(ISNUMBER(MATCH(A678,'Age Fix'!A:A,0))=FALSE,F678,VLOOKUP(A678,'Age Fix'!A:C,3,FALSE))</f>
        <v>18</v>
      </c>
    </row>
    <row r="679" spans="1:38" x14ac:dyDescent="0.2">
      <c r="A679" t="s">
        <v>672</v>
      </c>
      <c r="B679" t="s">
        <v>1749</v>
      </c>
      <c r="C679" t="s">
        <v>41</v>
      </c>
      <c r="D679" t="s">
        <v>1745</v>
      </c>
      <c r="E679" t="s">
        <v>1746</v>
      </c>
      <c r="F679">
        <v>19</v>
      </c>
      <c r="G679">
        <v>49</v>
      </c>
      <c r="H679">
        <v>13.52</v>
      </c>
      <c r="I679">
        <v>662.69</v>
      </c>
      <c r="J679">
        <v>43</v>
      </c>
      <c r="K679">
        <v>27</v>
      </c>
      <c r="L679">
        <v>3.8932230756462296</v>
      </c>
      <c r="M679">
        <v>2.4445819312197257</v>
      </c>
      <c r="N679">
        <v>77</v>
      </c>
      <c r="O679">
        <v>6.9715855075525504</v>
      </c>
      <c r="P679">
        <v>9</v>
      </c>
      <c r="Q679">
        <v>8</v>
      </c>
      <c r="R679">
        <v>60</v>
      </c>
      <c r="S679">
        <v>11.688311688311687</v>
      </c>
      <c r="T679">
        <v>10.38961038961039</v>
      </c>
      <c r="U679">
        <v>77.922077922077932</v>
      </c>
      <c r="V679">
        <v>20</v>
      </c>
      <c r="W679">
        <v>1.8108014305331299</v>
      </c>
      <c r="X679">
        <v>12</v>
      </c>
      <c r="Y679">
        <v>1.086480858319878</v>
      </c>
      <c r="Z679">
        <v>2</v>
      </c>
      <c r="AA679">
        <v>1</v>
      </c>
      <c r="AB679">
        <v>9</v>
      </c>
      <c r="AC679">
        <v>7.446710230979722</v>
      </c>
      <c r="AD679">
        <v>0.67422567695118873</v>
      </c>
      <c r="AE679">
        <v>15.584415584415584</v>
      </c>
      <c r="AF679">
        <v>9.6710522480256138</v>
      </c>
      <c r="AG679">
        <v>14.3</v>
      </c>
      <c r="AH679">
        <v>13.56</v>
      </c>
      <c r="AI679">
        <v>59.47</v>
      </c>
      <c r="AJ679">
        <v>48.25</v>
      </c>
      <c r="AK679" t="str">
        <f>VLOOKUP(A679,'NHL Affiliations (from scraper)'!B:C,2,FALSE)</f>
        <v>Philadelphia Flyers</v>
      </c>
      <c r="AL679">
        <f>IF(ISNUMBER(MATCH(A679,'Age Fix'!A:A,0))=FALSE,F679,VLOOKUP(A679,'Age Fix'!A:C,3,FALSE))</f>
        <v>19</v>
      </c>
    </row>
    <row r="680" spans="1:38" x14ac:dyDescent="0.2">
      <c r="A680" t="s">
        <v>549</v>
      </c>
      <c r="B680" t="s">
        <v>1749</v>
      </c>
      <c r="C680" t="s">
        <v>41</v>
      </c>
      <c r="D680" t="s">
        <v>1745</v>
      </c>
      <c r="E680" t="s">
        <v>391</v>
      </c>
      <c r="F680">
        <v>19</v>
      </c>
      <c r="G680">
        <v>57</v>
      </c>
      <c r="H680">
        <v>12.18</v>
      </c>
      <c r="I680">
        <v>694.42</v>
      </c>
      <c r="J680">
        <v>32</v>
      </c>
      <c r="K680">
        <v>28</v>
      </c>
      <c r="L680">
        <v>2.7648973243858186</v>
      </c>
      <c r="M680">
        <v>2.4192851588375914</v>
      </c>
      <c r="N680">
        <v>67</v>
      </c>
      <c r="O680">
        <v>5.7890037729328077</v>
      </c>
      <c r="P680">
        <v>6</v>
      </c>
      <c r="Q680">
        <v>16</v>
      </c>
      <c r="R680">
        <v>45</v>
      </c>
      <c r="S680">
        <v>8.9552238805970141</v>
      </c>
      <c r="T680">
        <v>23.880597014925371</v>
      </c>
      <c r="U680">
        <v>67.164179104477611</v>
      </c>
      <c r="V680">
        <v>24</v>
      </c>
      <c r="W680">
        <v>2.0736729932893643</v>
      </c>
      <c r="X680">
        <v>11</v>
      </c>
      <c r="Y680">
        <v>0.95043345525762502</v>
      </c>
      <c r="Z680">
        <v>4</v>
      </c>
      <c r="AA680">
        <v>4</v>
      </c>
      <c r="AB680">
        <v>3</v>
      </c>
      <c r="AC680">
        <v>7.1854493255005778</v>
      </c>
      <c r="AD680">
        <v>0.620844675455826</v>
      </c>
      <c r="AE680">
        <v>16.417910447761194</v>
      </c>
      <c r="AF680">
        <v>10.724551232090413</v>
      </c>
      <c r="AG680">
        <v>13.22</v>
      </c>
      <c r="AH680">
        <v>13.34</v>
      </c>
      <c r="AI680">
        <v>54.33</v>
      </c>
      <c r="AJ680">
        <v>51.2</v>
      </c>
      <c r="AK680" t="e">
        <f>VLOOKUP(A680,'NHL Affiliations (from scraper)'!B:C,2,FALSE)</f>
        <v>#N/A</v>
      </c>
      <c r="AL680">
        <f>IF(ISNUMBER(MATCH(A680,'Age Fix'!A:A,0))=FALSE,F680,VLOOKUP(A680,'Age Fix'!A:C,3,FALSE))</f>
        <v>19</v>
      </c>
    </row>
    <row r="681" spans="1:38" x14ac:dyDescent="0.2">
      <c r="A681" t="s">
        <v>262</v>
      </c>
      <c r="B681" t="s">
        <v>1749</v>
      </c>
      <c r="C681" t="s">
        <v>41</v>
      </c>
      <c r="D681" t="s">
        <v>1745</v>
      </c>
      <c r="E681" t="s">
        <v>107</v>
      </c>
      <c r="F681">
        <v>16</v>
      </c>
      <c r="G681">
        <v>2</v>
      </c>
      <c r="H681">
        <v>8.2899999999999991</v>
      </c>
      <c r="I681">
        <v>16.579999999999998</v>
      </c>
      <c r="J681">
        <v>1</v>
      </c>
      <c r="K681">
        <v>0</v>
      </c>
      <c r="L681">
        <v>3.618817852834741</v>
      </c>
      <c r="M681">
        <v>0</v>
      </c>
      <c r="N681">
        <v>6</v>
      </c>
      <c r="O681">
        <v>21.712907117008445</v>
      </c>
      <c r="P681">
        <v>0</v>
      </c>
      <c r="Q681">
        <v>0</v>
      </c>
      <c r="R681">
        <v>6</v>
      </c>
      <c r="S681">
        <v>0</v>
      </c>
      <c r="T681">
        <v>0</v>
      </c>
      <c r="U681">
        <v>100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0.37701210589330847</v>
      </c>
      <c r="AD681">
        <v>1.3643381395415266</v>
      </c>
      <c r="AE681">
        <v>0</v>
      </c>
      <c r="AF681">
        <v>6.2835350982218081</v>
      </c>
      <c r="AG681">
        <v>18.39</v>
      </c>
      <c r="AH681">
        <v>11.32</v>
      </c>
      <c r="AI681">
        <v>87.5</v>
      </c>
      <c r="AJ681">
        <v>50.82</v>
      </c>
      <c r="AK681">
        <f>VLOOKUP(A681,'NHL Affiliations (from scraper)'!B:C,2,FALSE)</f>
        <v>2019</v>
      </c>
      <c r="AL681">
        <f>IF(ISNUMBER(MATCH(A681,'Age Fix'!A:A,0))=FALSE,F681,VLOOKUP(A681,'Age Fix'!A:C,3,FALSE))</f>
        <v>16</v>
      </c>
    </row>
    <row r="682" spans="1:38" x14ac:dyDescent="0.2">
      <c r="A682" t="s">
        <v>697</v>
      </c>
      <c r="B682" t="s">
        <v>1749</v>
      </c>
      <c r="C682" t="s">
        <v>41</v>
      </c>
      <c r="D682" t="s">
        <v>1745</v>
      </c>
      <c r="E682" t="s">
        <v>1746</v>
      </c>
      <c r="F682">
        <v>19</v>
      </c>
      <c r="G682">
        <v>54</v>
      </c>
      <c r="H682">
        <v>14.31</v>
      </c>
      <c r="I682">
        <v>772.74</v>
      </c>
      <c r="J682">
        <v>45</v>
      </c>
      <c r="K682">
        <v>27</v>
      </c>
      <c r="L682">
        <v>3.4940600978336827</v>
      </c>
      <c r="M682">
        <v>2.0964360587002098</v>
      </c>
      <c r="N682">
        <v>96</v>
      </c>
      <c r="O682">
        <v>7.4539948753785232</v>
      </c>
      <c r="P682">
        <v>9</v>
      </c>
      <c r="Q682">
        <v>24</v>
      </c>
      <c r="R682">
        <v>63</v>
      </c>
      <c r="S682">
        <v>9.375</v>
      </c>
      <c r="T682">
        <v>25</v>
      </c>
      <c r="U682">
        <v>65.625</v>
      </c>
      <c r="V682">
        <v>27</v>
      </c>
      <c r="W682">
        <v>2.0964360587002098</v>
      </c>
      <c r="X682">
        <v>15</v>
      </c>
      <c r="Y682">
        <v>1.1646866992778944</v>
      </c>
      <c r="Z682">
        <v>2</v>
      </c>
      <c r="AA682">
        <v>7</v>
      </c>
      <c r="AB682">
        <v>6</v>
      </c>
      <c r="AC682">
        <v>10.495414908830885</v>
      </c>
      <c r="AD682">
        <v>0.81492467651454958</v>
      </c>
      <c r="AE682">
        <v>15.625</v>
      </c>
      <c r="AF682">
        <v>10.932723863365505</v>
      </c>
      <c r="AG682">
        <v>13.18</v>
      </c>
      <c r="AH682">
        <v>13.2</v>
      </c>
      <c r="AI682">
        <v>51.95</v>
      </c>
      <c r="AJ682">
        <v>47.38</v>
      </c>
      <c r="AK682" t="e">
        <f>VLOOKUP(A682,'NHL Affiliations (from scraper)'!B:C,2,FALSE)</f>
        <v>#N/A</v>
      </c>
      <c r="AL682">
        <f>IF(ISNUMBER(MATCH(A682,'Age Fix'!A:A,0))=FALSE,F682,VLOOKUP(A682,'Age Fix'!A:C,3,FALSE))</f>
        <v>19</v>
      </c>
    </row>
    <row r="683" spans="1:38" x14ac:dyDescent="0.2">
      <c r="A683" t="s">
        <v>919</v>
      </c>
      <c r="B683" t="s">
        <v>1749</v>
      </c>
      <c r="C683" t="s">
        <v>102</v>
      </c>
      <c r="D683" t="s">
        <v>102</v>
      </c>
      <c r="E683" t="s">
        <v>581</v>
      </c>
      <c r="F683">
        <v>17</v>
      </c>
      <c r="G683">
        <v>53</v>
      </c>
      <c r="H683">
        <v>11.87</v>
      </c>
      <c r="I683">
        <v>629.34</v>
      </c>
      <c r="J683">
        <v>35</v>
      </c>
      <c r="K683">
        <v>25</v>
      </c>
      <c r="L683">
        <v>3.3368290590142053</v>
      </c>
      <c r="M683">
        <v>2.3834493278672895</v>
      </c>
      <c r="N683">
        <v>33</v>
      </c>
      <c r="O683">
        <v>3.1461531127848219</v>
      </c>
      <c r="P683">
        <v>1</v>
      </c>
      <c r="Q683">
        <v>3</v>
      </c>
      <c r="R683">
        <v>29</v>
      </c>
      <c r="S683">
        <v>3.0303030303030303</v>
      </c>
      <c r="T683">
        <v>9.0909090909090917</v>
      </c>
      <c r="U683">
        <v>87.878787878787875</v>
      </c>
      <c r="V683">
        <v>7</v>
      </c>
      <c r="W683">
        <v>0.66736581180284105</v>
      </c>
      <c r="X683">
        <v>1</v>
      </c>
      <c r="Y683">
        <v>9.5337973114691568E-2</v>
      </c>
      <c r="Z683">
        <v>0</v>
      </c>
      <c r="AA683">
        <v>0</v>
      </c>
      <c r="AB683">
        <v>1</v>
      </c>
      <c r="AC683">
        <v>2.6081224050532956</v>
      </c>
      <c r="AD683">
        <v>0.24865310373279581</v>
      </c>
      <c r="AE683">
        <v>3.0303030303030303</v>
      </c>
      <c r="AF683">
        <v>7.9034012274342285</v>
      </c>
      <c r="AG683">
        <v>12.77</v>
      </c>
      <c r="AH683">
        <v>13.01</v>
      </c>
      <c r="AI683">
        <v>59.53</v>
      </c>
      <c r="AJ683">
        <v>48.4</v>
      </c>
      <c r="AK683" t="e">
        <f>VLOOKUP(A683,'NHL Affiliations (from scraper)'!B:C,2,FALSE)</f>
        <v>#N/A</v>
      </c>
      <c r="AL683">
        <f>IF(ISNUMBER(MATCH(A683,'Age Fix'!A:A,0))=FALSE,F683,VLOOKUP(A683,'Age Fix'!A:C,3,FALSE))</f>
        <v>17</v>
      </c>
    </row>
    <row r="684" spans="1:38" x14ac:dyDescent="0.2">
      <c r="A684" t="s">
        <v>879</v>
      </c>
      <c r="B684" t="s">
        <v>1749</v>
      </c>
      <c r="C684" t="s">
        <v>49</v>
      </c>
      <c r="D684" t="s">
        <v>1745</v>
      </c>
      <c r="E684" t="s">
        <v>581</v>
      </c>
      <c r="F684">
        <v>17</v>
      </c>
      <c r="G684">
        <v>28</v>
      </c>
      <c r="H684">
        <v>9.48</v>
      </c>
      <c r="I684">
        <v>265.38</v>
      </c>
      <c r="J684">
        <v>14</v>
      </c>
      <c r="K684">
        <v>7</v>
      </c>
      <c r="L684">
        <v>3.1652724395206873</v>
      </c>
      <c r="M684">
        <v>1.5826362197603436</v>
      </c>
      <c r="N684">
        <v>25</v>
      </c>
      <c r="O684">
        <v>5.6522722134297991</v>
      </c>
      <c r="P684">
        <v>2</v>
      </c>
      <c r="Q684">
        <v>6</v>
      </c>
      <c r="R684">
        <v>17</v>
      </c>
      <c r="S684">
        <v>8</v>
      </c>
      <c r="T684">
        <v>24</v>
      </c>
      <c r="U684">
        <v>68</v>
      </c>
      <c r="V684">
        <v>6</v>
      </c>
      <c r="W684">
        <v>1.3565453312231517</v>
      </c>
      <c r="X684">
        <v>5</v>
      </c>
      <c r="Y684">
        <v>1.1304544426859597</v>
      </c>
      <c r="Z684">
        <v>1</v>
      </c>
      <c r="AA684">
        <v>1</v>
      </c>
      <c r="AB684">
        <v>3</v>
      </c>
      <c r="AC684">
        <v>2.6399954198356497</v>
      </c>
      <c r="AD684">
        <v>0.59687891020475914</v>
      </c>
      <c r="AE684">
        <v>20</v>
      </c>
      <c r="AF684">
        <v>10.559981679342597</v>
      </c>
      <c r="AG684">
        <v>12.64</v>
      </c>
      <c r="AH684">
        <v>12.51</v>
      </c>
      <c r="AI684">
        <v>58.55</v>
      </c>
      <c r="AJ684">
        <v>45.08</v>
      </c>
      <c r="AK684" t="e">
        <f>VLOOKUP(A684,'NHL Affiliations (from scraper)'!B:C,2,FALSE)</f>
        <v>#N/A</v>
      </c>
      <c r="AL684">
        <f>IF(ISNUMBER(MATCH(A684,'Age Fix'!A:A,0))=FALSE,F684,VLOOKUP(A684,'Age Fix'!A:C,3,FALSE))</f>
        <v>17</v>
      </c>
    </row>
    <row r="685" spans="1:38" x14ac:dyDescent="0.2">
      <c r="A685" t="s">
        <v>1007</v>
      </c>
      <c r="B685" t="s">
        <v>1749</v>
      </c>
      <c r="C685" t="s">
        <v>46</v>
      </c>
      <c r="D685" t="s">
        <v>1745</v>
      </c>
      <c r="E685" t="s">
        <v>590</v>
      </c>
      <c r="F685">
        <v>18</v>
      </c>
      <c r="G685">
        <v>4</v>
      </c>
      <c r="H685">
        <v>7.96</v>
      </c>
      <c r="I685">
        <v>31.85</v>
      </c>
      <c r="J685">
        <v>0</v>
      </c>
      <c r="K685">
        <v>2</v>
      </c>
      <c r="L685">
        <v>0</v>
      </c>
      <c r="M685">
        <v>3.7676609105180532</v>
      </c>
      <c r="N685">
        <v>0</v>
      </c>
      <c r="O685">
        <v>0</v>
      </c>
      <c r="P685">
        <v>0</v>
      </c>
      <c r="Q685">
        <v>0</v>
      </c>
      <c r="R685">
        <v>0</v>
      </c>
      <c r="S685" t="e">
        <v>#DIV/0!</v>
      </c>
      <c r="T685" t="e">
        <v>#DIV/0!</v>
      </c>
      <c r="U685" t="e">
        <v>#DIV/0!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e">
        <v>#DIV/0!</v>
      </c>
      <c r="AF685" t="e">
        <v>#DIV/0!</v>
      </c>
      <c r="AG685">
        <v>12.28</v>
      </c>
      <c r="AH685">
        <v>14.48</v>
      </c>
      <c r="AI685">
        <v>54.41</v>
      </c>
      <c r="AJ685">
        <v>62.44</v>
      </c>
      <c r="AK685" t="e">
        <f>VLOOKUP(A685,'NHL Affiliations (from scraper)'!B:C,2,FALSE)</f>
        <v>#N/A</v>
      </c>
      <c r="AL685">
        <f>IF(ISNUMBER(MATCH(A685,'Age Fix'!A:A,0))=FALSE,F685,VLOOKUP(A685,'Age Fix'!A:C,3,FALSE))</f>
        <v>18</v>
      </c>
    </row>
    <row r="686" spans="1:38" x14ac:dyDescent="0.2">
      <c r="A686" t="s">
        <v>416</v>
      </c>
      <c r="B686" t="s">
        <v>1749</v>
      </c>
      <c r="C686" t="s">
        <v>102</v>
      </c>
      <c r="D686" t="s">
        <v>102</v>
      </c>
      <c r="E686" t="s">
        <v>107</v>
      </c>
      <c r="F686">
        <v>2017</v>
      </c>
      <c r="G686">
        <v>2</v>
      </c>
      <c r="H686">
        <v>18.39</v>
      </c>
      <c r="I686">
        <v>36.78</v>
      </c>
      <c r="J686">
        <v>4</v>
      </c>
      <c r="K686">
        <v>0</v>
      </c>
      <c r="L686">
        <v>6.5252854812398038</v>
      </c>
      <c r="M686">
        <v>0</v>
      </c>
      <c r="N686">
        <v>1</v>
      </c>
      <c r="O686">
        <v>1.6313213703099509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100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6.2835350982218083E-2</v>
      </c>
      <c r="AD686">
        <v>0.10250465086821872</v>
      </c>
      <c r="AE686">
        <v>0</v>
      </c>
      <c r="AF686">
        <v>6.2835350982218081</v>
      </c>
      <c r="AG686">
        <v>15.77</v>
      </c>
      <c r="AH686">
        <v>11.18</v>
      </c>
      <c r="AI686">
        <v>85.42</v>
      </c>
      <c r="AJ686">
        <v>48.5</v>
      </c>
      <c r="AK686" t="e">
        <f>VLOOKUP(A686,'NHL Affiliations (from scraper)'!B:C,2,FALSE)</f>
        <v>#N/A</v>
      </c>
      <c r="AL686">
        <f>IF(ISNUMBER(MATCH(A686,'Age Fix'!A:A,0))=FALSE,F686,VLOOKUP(A686,'Age Fix'!A:C,3,FALSE))</f>
        <v>18</v>
      </c>
    </row>
    <row r="687" spans="1:38" x14ac:dyDescent="0.2">
      <c r="A687" t="s">
        <v>770</v>
      </c>
      <c r="B687" t="s">
        <v>1749</v>
      </c>
      <c r="C687" t="s">
        <v>41</v>
      </c>
      <c r="D687" t="s">
        <v>1745</v>
      </c>
      <c r="E687" t="s">
        <v>590</v>
      </c>
      <c r="F687">
        <v>18</v>
      </c>
      <c r="G687">
        <v>35</v>
      </c>
      <c r="H687">
        <v>12.8</v>
      </c>
      <c r="I687">
        <v>447.96</v>
      </c>
      <c r="J687">
        <v>17</v>
      </c>
      <c r="K687">
        <v>21</v>
      </c>
      <c r="L687">
        <v>2.2769890168765072</v>
      </c>
      <c r="M687">
        <v>2.8127511384945088</v>
      </c>
      <c r="N687">
        <v>44</v>
      </c>
      <c r="O687">
        <v>5.893383337798018</v>
      </c>
      <c r="P687">
        <v>4</v>
      </c>
      <c r="Q687">
        <v>5</v>
      </c>
      <c r="R687">
        <v>35</v>
      </c>
      <c r="S687">
        <v>9.0909090909090917</v>
      </c>
      <c r="T687">
        <v>11.363636363636363</v>
      </c>
      <c r="U687">
        <v>79.545454545454547</v>
      </c>
      <c r="V687">
        <v>8</v>
      </c>
      <c r="W687">
        <v>1.0715242432360033</v>
      </c>
      <c r="X687">
        <v>3</v>
      </c>
      <c r="Y687">
        <v>0.40182159121350119</v>
      </c>
      <c r="Z687">
        <v>1</v>
      </c>
      <c r="AA687">
        <v>1</v>
      </c>
      <c r="AB687">
        <v>1</v>
      </c>
      <c r="AC687">
        <v>4.0914892922577959</v>
      </c>
      <c r="AD687">
        <v>0.54801624594934317</v>
      </c>
      <c r="AE687">
        <v>6.8181818181818175</v>
      </c>
      <c r="AF687">
        <v>9.2988393005858985</v>
      </c>
      <c r="AG687">
        <v>12.24</v>
      </c>
      <c r="AH687">
        <v>13.33</v>
      </c>
      <c r="AI687">
        <v>51.16</v>
      </c>
      <c r="AJ687">
        <v>48.84</v>
      </c>
      <c r="AK687" t="e">
        <f>VLOOKUP(A687,'NHL Affiliations (from scraper)'!B:C,2,FALSE)</f>
        <v>#N/A</v>
      </c>
      <c r="AL687">
        <f>IF(ISNUMBER(MATCH(A687,'Age Fix'!A:A,0))=FALSE,F687,VLOOKUP(A687,'Age Fix'!A:C,3,FALSE))</f>
        <v>18</v>
      </c>
    </row>
    <row r="688" spans="1:38" x14ac:dyDescent="0.2">
      <c r="A688" t="s">
        <v>657</v>
      </c>
      <c r="B688" t="s">
        <v>1749</v>
      </c>
      <c r="C688" t="s">
        <v>41</v>
      </c>
      <c r="D688" t="s">
        <v>1745</v>
      </c>
      <c r="E688" t="s">
        <v>601</v>
      </c>
      <c r="F688">
        <v>20</v>
      </c>
      <c r="G688">
        <v>64</v>
      </c>
      <c r="H688">
        <v>14.78</v>
      </c>
      <c r="I688">
        <v>945.73</v>
      </c>
      <c r="J688">
        <v>49</v>
      </c>
      <c r="K688">
        <v>46</v>
      </c>
      <c r="L688">
        <v>3.1087096740084381</v>
      </c>
      <c r="M688">
        <v>2.9183805102936358</v>
      </c>
      <c r="N688">
        <v>105</v>
      </c>
      <c r="O688">
        <v>6.661520730018081</v>
      </c>
      <c r="P688">
        <v>10</v>
      </c>
      <c r="Q688">
        <v>31</v>
      </c>
      <c r="R688">
        <v>64</v>
      </c>
      <c r="S688">
        <v>9.5238095238095237</v>
      </c>
      <c r="T688">
        <v>29.523809523809526</v>
      </c>
      <c r="U688">
        <v>60.952380952380956</v>
      </c>
      <c r="V688">
        <v>22</v>
      </c>
      <c r="W688">
        <v>1.3957472005752172</v>
      </c>
      <c r="X688">
        <v>13</v>
      </c>
      <c r="Y688">
        <v>0.82475970943081001</v>
      </c>
      <c r="Z688">
        <v>3</v>
      </c>
      <c r="AA688">
        <v>3</v>
      </c>
      <c r="AB688">
        <v>7</v>
      </c>
      <c r="AC688">
        <v>12.059197142608198</v>
      </c>
      <c r="AD688">
        <v>0.76507230240818402</v>
      </c>
      <c r="AE688">
        <v>12.380952380952381</v>
      </c>
      <c r="AF688">
        <v>11.484949659626857</v>
      </c>
      <c r="AG688">
        <v>14.09</v>
      </c>
      <c r="AH688">
        <v>13.57</v>
      </c>
      <c r="AI688">
        <v>53.87</v>
      </c>
      <c r="AJ688">
        <v>52.64</v>
      </c>
      <c r="AK688" t="e">
        <f>VLOOKUP(A688,'NHL Affiliations (from scraper)'!B:C,2,FALSE)</f>
        <v>#N/A</v>
      </c>
      <c r="AL688">
        <f>IF(ISNUMBER(MATCH(A688,'Age Fix'!A:A,0))=FALSE,F688,VLOOKUP(A688,'Age Fix'!A:C,3,FALSE))</f>
        <v>20</v>
      </c>
    </row>
    <row r="689" spans="1:38" x14ac:dyDescent="0.2">
      <c r="A689" t="s">
        <v>844</v>
      </c>
      <c r="B689" t="s">
        <v>1749</v>
      </c>
      <c r="C689" t="s">
        <v>102</v>
      </c>
      <c r="D689" t="s">
        <v>102</v>
      </c>
      <c r="E689" t="s">
        <v>588</v>
      </c>
      <c r="F689">
        <v>18</v>
      </c>
      <c r="G689">
        <v>44</v>
      </c>
      <c r="H689">
        <v>11.32</v>
      </c>
      <c r="I689">
        <v>498.27</v>
      </c>
      <c r="J689">
        <v>25</v>
      </c>
      <c r="K689">
        <v>20</v>
      </c>
      <c r="L689">
        <v>3.0104160394966586</v>
      </c>
      <c r="M689">
        <v>2.4083328315973271</v>
      </c>
      <c r="N689">
        <v>23</v>
      </c>
      <c r="O689">
        <v>2.7695827563369257</v>
      </c>
      <c r="P689">
        <v>0</v>
      </c>
      <c r="Q689">
        <v>0</v>
      </c>
      <c r="R689">
        <v>23</v>
      </c>
      <c r="S689">
        <v>0</v>
      </c>
      <c r="T689">
        <v>0</v>
      </c>
      <c r="U689">
        <v>100</v>
      </c>
      <c r="V689">
        <v>2</v>
      </c>
      <c r="W689">
        <v>0.24083328315973268</v>
      </c>
      <c r="X689">
        <v>1</v>
      </c>
      <c r="Y689">
        <v>0.12041664157986634</v>
      </c>
      <c r="Z689">
        <v>0</v>
      </c>
      <c r="AA689">
        <v>0</v>
      </c>
      <c r="AB689">
        <v>1</v>
      </c>
      <c r="AC689">
        <v>1.4452130725910159</v>
      </c>
      <c r="AD689">
        <v>0.17402770456872974</v>
      </c>
      <c r="AE689">
        <v>4.3478260869565215</v>
      </c>
      <c r="AF689">
        <v>6.2835350982218081</v>
      </c>
      <c r="AG689">
        <v>12.55</v>
      </c>
      <c r="AH689">
        <v>12.81</v>
      </c>
      <c r="AI689">
        <v>47.03</v>
      </c>
      <c r="AJ689">
        <v>47.96</v>
      </c>
      <c r="AK689">
        <f>VLOOKUP(A689,'NHL Affiliations (from scraper)'!B:C,2,FALSE)</f>
        <v>2018</v>
      </c>
      <c r="AL689">
        <f>IF(ISNUMBER(MATCH(A689,'Age Fix'!A:A,0))=FALSE,F689,VLOOKUP(A689,'Age Fix'!A:C,3,FALSE))</f>
        <v>18</v>
      </c>
    </row>
    <row r="690" spans="1:38" x14ac:dyDescent="0.2">
      <c r="A690" t="s">
        <v>722</v>
      </c>
      <c r="B690" t="s">
        <v>1749</v>
      </c>
      <c r="C690" t="s">
        <v>102</v>
      </c>
      <c r="D690" t="s">
        <v>102</v>
      </c>
      <c r="E690" t="s">
        <v>636</v>
      </c>
      <c r="F690">
        <v>19</v>
      </c>
      <c r="G690">
        <v>64</v>
      </c>
      <c r="H690">
        <v>16.04</v>
      </c>
      <c r="I690">
        <v>1026.67</v>
      </c>
      <c r="J690">
        <v>58</v>
      </c>
      <c r="K690">
        <v>45</v>
      </c>
      <c r="L690">
        <v>3.3895993844175827</v>
      </c>
      <c r="M690">
        <v>2.6298615913584693</v>
      </c>
      <c r="N690">
        <v>136</v>
      </c>
      <c r="O690">
        <v>7.9480261427722629</v>
      </c>
      <c r="P690">
        <v>2</v>
      </c>
      <c r="Q690">
        <v>5</v>
      </c>
      <c r="R690">
        <v>129</v>
      </c>
      <c r="S690">
        <v>1.4705882352941175</v>
      </c>
      <c r="T690">
        <v>3.6764705882352944</v>
      </c>
      <c r="U690">
        <v>94.85294117647058</v>
      </c>
      <c r="V690">
        <v>11</v>
      </c>
      <c r="W690">
        <v>0.64285505566540357</v>
      </c>
      <c r="X690">
        <v>4</v>
      </c>
      <c r="Y690">
        <v>0.23376547478741952</v>
      </c>
      <c r="Z690">
        <v>0</v>
      </c>
      <c r="AA690">
        <v>1</v>
      </c>
      <c r="AB690">
        <v>3</v>
      </c>
      <c r="AC690">
        <v>9.4987923157875418</v>
      </c>
      <c r="AD690">
        <v>0.55512242390179167</v>
      </c>
      <c r="AE690">
        <v>2.9411764705882351</v>
      </c>
      <c r="AF690">
        <v>6.9844061145496639</v>
      </c>
      <c r="AG690">
        <v>12.22</v>
      </c>
      <c r="AH690">
        <v>13.3</v>
      </c>
      <c r="AI690">
        <v>50.18</v>
      </c>
      <c r="AJ690">
        <v>49.77</v>
      </c>
      <c r="AK690" t="e">
        <f>VLOOKUP(A690,'NHL Affiliations (from scraper)'!B:C,2,FALSE)</f>
        <v>#N/A</v>
      </c>
      <c r="AL690">
        <f>IF(ISNUMBER(MATCH(A690,'Age Fix'!A:A,0))=FALSE,F690,VLOOKUP(A690,'Age Fix'!A:C,3,FALSE))</f>
        <v>19</v>
      </c>
    </row>
    <row r="691" spans="1:38" x14ac:dyDescent="0.2">
      <c r="A691" t="s">
        <v>1024</v>
      </c>
      <c r="B691" t="s">
        <v>1749</v>
      </c>
      <c r="C691" t="s">
        <v>102</v>
      </c>
      <c r="D691" t="s">
        <v>102</v>
      </c>
      <c r="E691" t="s">
        <v>601</v>
      </c>
      <c r="F691">
        <v>17</v>
      </c>
      <c r="G691">
        <v>1</v>
      </c>
      <c r="H691">
        <v>9.34</v>
      </c>
      <c r="I691">
        <v>9.34</v>
      </c>
      <c r="J691">
        <v>1</v>
      </c>
      <c r="K691">
        <v>0</v>
      </c>
      <c r="L691">
        <v>6.4239828693790155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e">
        <v>#DIV/0!</v>
      </c>
      <c r="T691" t="e">
        <v>#DIV/0!</v>
      </c>
      <c r="U691" t="e">
        <v>#DIV/0!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e">
        <v>#DIV/0!</v>
      </c>
      <c r="AF691" t="e">
        <v>#DIV/0!</v>
      </c>
      <c r="AG691">
        <v>14.94</v>
      </c>
      <c r="AH691">
        <v>12.82</v>
      </c>
      <c r="AI691">
        <v>53.98</v>
      </c>
      <c r="AJ691">
        <v>38.31</v>
      </c>
      <c r="AK691" t="e">
        <f>VLOOKUP(A691,'NHL Affiliations (from scraper)'!B:C,2,FALSE)</f>
        <v>#N/A</v>
      </c>
      <c r="AL691">
        <f>IF(ISNUMBER(MATCH(A691,'Age Fix'!A:A,0))=FALSE,F691,VLOOKUP(A691,'Age Fix'!A:C,3,FALSE))</f>
        <v>17</v>
      </c>
    </row>
    <row r="692" spans="1:38" x14ac:dyDescent="0.2">
      <c r="A692" t="s">
        <v>1684</v>
      </c>
      <c r="B692" t="s">
        <v>1749</v>
      </c>
      <c r="C692" t="s">
        <v>46</v>
      </c>
      <c r="D692" t="s">
        <v>1745</v>
      </c>
      <c r="E692" t="s">
        <v>590</v>
      </c>
      <c r="F692">
        <v>18</v>
      </c>
      <c r="G692">
        <v>18</v>
      </c>
      <c r="H692">
        <v>6.3</v>
      </c>
      <c r="I692">
        <v>113.37</v>
      </c>
      <c r="J692">
        <v>2</v>
      </c>
      <c r="K692">
        <v>3</v>
      </c>
      <c r="L692">
        <v>1.0584810796507012</v>
      </c>
      <c r="M692">
        <v>1.5877216194760517</v>
      </c>
      <c r="N692">
        <v>11</v>
      </c>
      <c r="O692">
        <v>5.8216459380788566</v>
      </c>
      <c r="P692">
        <v>1</v>
      </c>
      <c r="Q692">
        <v>0</v>
      </c>
      <c r="R692">
        <v>10</v>
      </c>
      <c r="S692">
        <v>9.0909090909090917</v>
      </c>
      <c r="T692">
        <v>0</v>
      </c>
      <c r="U692">
        <v>90.909090909090907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0.87796349422155684</v>
      </c>
      <c r="AD692">
        <v>0.46465387362876787</v>
      </c>
      <c r="AE692">
        <v>0</v>
      </c>
      <c r="AF692">
        <v>7.9814863111050611</v>
      </c>
      <c r="AG692">
        <v>11.78</v>
      </c>
      <c r="AH692">
        <v>13.67</v>
      </c>
      <c r="AI692">
        <v>53.89</v>
      </c>
      <c r="AJ692">
        <v>46.8</v>
      </c>
      <c r="AK692" t="e">
        <f>VLOOKUP(A692,'NHL Affiliations (from scraper)'!B:C,2,FALSE)</f>
        <v>#N/A</v>
      </c>
      <c r="AL692">
        <f>IF(ISNUMBER(MATCH(A692,'Age Fix'!A:A,0))=FALSE,F692,VLOOKUP(A692,'Age Fix'!A:C,3,FALSE))</f>
        <v>18</v>
      </c>
    </row>
    <row r="693" spans="1:38" x14ac:dyDescent="0.2">
      <c r="A693" t="s">
        <v>953</v>
      </c>
      <c r="B693" t="s">
        <v>1749</v>
      </c>
      <c r="C693" t="s">
        <v>102</v>
      </c>
      <c r="D693" t="s">
        <v>102</v>
      </c>
      <c r="E693" t="s">
        <v>621</v>
      </c>
      <c r="F693">
        <v>19</v>
      </c>
      <c r="G693">
        <v>36</v>
      </c>
      <c r="H693">
        <v>10.9</v>
      </c>
      <c r="I693">
        <v>392.54</v>
      </c>
      <c r="J693">
        <v>19</v>
      </c>
      <c r="K693">
        <v>16</v>
      </c>
      <c r="L693">
        <v>2.9041626331074539</v>
      </c>
      <c r="M693">
        <v>2.445610638406277</v>
      </c>
      <c r="N693">
        <v>21</v>
      </c>
      <c r="O693">
        <v>3.2098639629082384</v>
      </c>
      <c r="P693">
        <v>0</v>
      </c>
      <c r="Q693">
        <v>1</v>
      </c>
      <c r="R693">
        <v>20</v>
      </c>
      <c r="S693">
        <v>0</v>
      </c>
      <c r="T693">
        <v>4.7619047619047619</v>
      </c>
      <c r="U693">
        <v>95.238095238095227</v>
      </c>
      <c r="V693">
        <v>4</v>
      </c>
      <c r="W693">
        <v>0.61140265960156925</v>
      </c>
      <c r="X693">
        <v>2</v>
      </c>
      <c r="Y693">
        <v>0.30570132980078463</v>
      </c>
      <c r="Z693">
        <v>0</v>
      </c>
      <c r="AA693">
        <v>0</v>
      </c>
      <c r="AB693">
        <v>2</v>
      </c>
      <c r="AC693">
        <v>1.4354694337008933</v>
      </c>
      <c r="AD693">
        <v>0.21941245738537116</v>
      </c>
      <c r="AE693">
        <v>9.5238095238095237</v>
      </c>
      <c r="AF693">
        <v>6.8355687319090155</v>
      </c>
      <c r="AG693">
        <v>11.87</v>
      </c>
      <c r="AH693">
        <v>13.13</v>
      </c>
      <c r="AI693">
        <v>44.07</v>
      </c>
      <c r="AJ693">
        <v>50.92</v>
      </c>
      <c r="AK693" t="e">
        <f>VLOOKUP(A693,'NHL Affiliations (from scraper)'!B:C,2,FALSE)</f>
        <v>#N/A</v>
      </c>
      <c r="AL693">
        <f>IF(ISNUMBER(MATCH(A693,'Age Fix'!A:A,0))=FALSE,F693,VLOOKUP(A693,'Age Fix'!A:C,3,FALSE))</f>
        <v>19</v>
      </c>
    </row>
    <row r="694" spans="1:38" x14ac:dyDescent="0.2">
      <c r="A694" t="s">
        <v>968</v>
      </c>
      <c r="B694" t="s">
        <v>1749</v>
      </c>
      <c r="C694" t="s">
        <v>102</v>
      </c>
      <c r="D694" t="s">
        <v>102</v>
      </c>
      <c r="E694" t="s">
        <v>601</v>
      </c>
      <c r="F694">
        <v>17</v>
      </c>
      <c r="G694">
        <v>4</v>
      </c>
      <c r="H694">
        <v>11.15</v>
      </c>
      <c r="I694">
        <v>44.58</v>
      </c>
      <c r="J694">
        <v>3</v>
      </c>
      <c r="K694">
        <v>1</v>
      </c>
      <c r="L694">
        <v>4.0376850605652761</v>
      </c>
      <c r="M694">
        <v>1.3458950201884254</v>
      </c>
      <c r="N694">
        <v>0</v>
      </c>
      <c r="O694">
        <v>0</v>
      </c>
      <c r="P694">
        <v>0</v>
      </c>
      <c r="Q694">
        <v>0</v>
      </c>
      <c r="R694">
        <v>0</v>
      </c>
      <c r="S694" t="e">
        <v>#DIV/0!</v>
      </c>
      <c r="T694" t="e">
        <v>#DIV/0!</v>
      </c>
      <c r="U694" t="e">
        <v>#DIV/0!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e">
        <v>#DIV/0!</v>
      </c>
      <c r="AF694" t="e">
        <v>#DIV/0!</v>
      </c>
      <c r="AG694">
        <v>13.37</v>
      </c>
      <c r="AH694">
        <v>13.14</v>
      </c>
      <c r="AI694">
        <v>49.32</v>
      </c>
      <c r="AJ694">
        <v>48.5</v>
      </c>
      <c r="AK694" t="e">
        <f>VLOOKUP(A694,'NHL Affiliations (from scraper)'!B:C,2,FALSE)</f>
        <v>#N/A</v>
      </c>
      <c r="AL694">
        <f>IF(ISNUMBER(MATCH(A694,'Age Fix'!A:A,0))=FALSE,F694,VLOOKUP(A694,'Age Fix'!A:C,3,FALSE))</f>
        <v>17</v>
      </c>
    </row>
    <row r="695" spans="1:38" x14ac:dyDescent="0.2">
      <c r="A695" t="s">
        <v>731</v>
      </c>
      <c r="B695" t="s">
        <v>1749</v>
      </c>
      <c r="C695" t="s">
        <v>41</v>
      </c>
      <c r="D695" t="s">
        <v>1745</v>
      </c>
      <c r="E695" t="s">
        <v>588</v>
      </c>
      <c r="F695">
        <v>19</v>
      </c>
      <c r="G695">
        <v>50</v>
      </c>
      <c r="H695">
        <v>9.98</v>
      </c>
      <c r="I695">
        <v>499.08</v>
      </c>
      <c r="J695">
        <v>19</v>
      </c>
      <c r="K695">
        <v>23</v>
      </c>
      <c r="L695">
        <v>2.2842029333974514</v>
      </c>
      <c r="M695">
        <v>2.7650877614811256</v>
      </c>
      <c r="N695">
        <v>38</v>
      </c>
      <c r="O695">
        <v>4.5684058667949028</v>
      </c>
      <c r="P695">
        <v>6</v>
      </c>
      <c r="Q695">
        <v>10</v>
      </c>
      <c r="R695">
        <v>22</v>
      </c>
      <c r="S695">
        <v>15.789473684210526</v>
      </c>
      <c r="T695">
        <v>26.315789473684209</v>
      </c>
      <c r="U695">
        <v>57.894736842105267</v>
      </c>
      <c r="V695">
        <v>12</v>
      </c>
      <c r="W695">
        <v>1.4426544842510218</v>
      </c>
      <c r="X695">
        <v>6</v>
      </c>
      <c r="Y695">
        <v>0.72132724212551091</v>
      </c>
      <c r="Z695">
        <v>3</v>
      </c>
      <c r="AA695">
        <v>2</v>
      </c>
      <c r="AB695">
        <v>1</v>
      </c>
      <c r="AC695">
        <v>4.6676617685703707</v>
      </c>
      <c r="AD695">
        <v>0.56115193178292511</v>
      </c>
      <c r="AE695">
        <v>15.789473684210526</v>
      </c>
      <c r="AF695">
        <v>12.283320443606238</v>
      </c>
      <c r="AG695">
        <v>13.22</v>
      </c>
      <c r="AH695">
        <v>12.8</v>
      </c>
      <c r="AI695">
        <v>48.64</v>
      </c>
      <c r="AJ695">
        <v>50.55</v>
      </c>
      <c r="AK695" t="e">
        <f>VLOOKUP(A695,'NHL Affiliations (from scraper)'!B:C,2,FALSE)</f>
        <v>#N/A</v>
      </c>
      <c r="AL695">
        <f>IF(ISNUMBER(MATCH(A695,'Age Fix'!A:A,0))=FALSE,F695,VLOOKUP(A695,'Age Fix'!A:C,3,FALSE))</f>
        <v>19</v>
      </c>
    </row>
    <row r="696" spans="1:38" x14ac:dyDescent="0.2">
      <c r="A696" t="s">
        <v>756</v>
      </c>
      <c r="B696" t="s">
        <v>1749</v>
      </c>
      <c r="C696" t="s">
        <v>49</v>
      </c>
      <c r="D696" t="s">
        <v>1745</v>
      </c>
      <c r="E696" t="s">
        <v>1746</v>
      </c>
      <c r="F696">
        <v>17</v>
      </c>
      <c r="G696">
        <v>61</v>
      </c>
      <c r="H696">
        <v>10.9</v>
      </c>
      <c r="I696">
        <v>664.62</v>
      </c>
      <c r="J696">
        <v>25</v>
      </c>
      <c r="K696">
        <v>30</v>
      </c>
      <c r="L696">
        <v>2.2569287713279769</v>
      </c>
      <c r="M696">
        <v>2.7083145255935723</v>
      </c>
      <c r="N696">
        <v>78</v>
      </c>
      <c r="O696">
        <v>7.041617766543288</v>
      </c>
      <c r="P696">
        <v>11</v>
      </c>
      <c r="Q696">
        <v>15</v>
      </c>
      <c r="R696">
        <v>52</v>
      </c>
      <c r="S696">
        <v>14.102564102564102</v>
      </c>
      <c r="T696">
        <v>19.230769230769234</v>
      </c>
      <c r="U696">
        <v>66.666666666666657</v>
      </c>
      <c r="V696">
        <v>16</v>
      </c>
      <c r="W696">
        <v>1.4444344136499052</v>
      </c>
      <c r="X696">
        <v>6</v>
      </c>
      <c r="Y696">
        <v>0.5416629051187144</v>
      </c>
      <c r="Z696">
        <v>2</v>
      </c>
      <c r="AA696">
        <v>3</v>
      </c>
      <c r="AB696">
        <v>1</v>
      </c>
      <c r="AC696">
        <v>8.6945842903164525</v>
      </c>
      <c r="AD696">
        <v>0.78492229758205767</v>
      </c>
      <c r="AE696">
        <v>7.6923076923076925</v>
      </c>
      <c r="AF696">
        <v>11.146902936303142</v>
      </c>
      <c r="AG696">
        <v>12.92</v>
      </c>
      <c r="AH696">
        <v>13.04</v>
      </c>
      <c r="AI696">
        <v>41.21</v>
      </c>
      <c r="AJ696">
        <v>49.24</v>
      </c>
      <c r="AK696" t="e">
        <f>VLOOKUP(A696,'NHL Affiliations (from scraper)'!B:C,2,FALSE)</f>
        <v>#N/A</v>
      </c>
      <c r="AL696">
        <f>IF(ISNUMBER(MATCH(A696,'Age Fix'!A:A,0))=FALSE,F696,VLOOKUP(A696,'Age Fix'!A:C,3,FALSE))</f>
        <v>17</v>
      </c>
    </row>
    <row r="697" spans="1:38" x14ac:dyDescent="0.2">
      <c r="A697" t="s">
        <v>686</v>
      </c>
      <c r="B697" t="s">
        <v>1749</v>
      </c>
      <c r="C697" t="s">
        <v>49</v>
      </c>
      <c r="D697" t="s">
        <v>1745</v>
      </c>
      <c r="E697" t="s">
        <v>588</v>
      </c>
      <c r="F697">
        <v>19</v>
      </c>
      <c r="G697">
        <v>65</v>
      </c>
      <c r="H697">
        <v>13.81</v>
      </c>
      <c r="I697">
        <v>897.37</v>
      </c>
      <c r="J697">
        <v>51</v>
      </c>
      <c r="K697">
        <v>44</v>
      </c>
      <c r="L697">
        <v>3.4099646745489598</v>
      </c>
      <c r="M697">
        <v>2.9419303074540046</v>
      </c>
      <c r="N697">
        <v>151</v>
      </c>
      <c r="O697">
        <v>10.096169918762605</v>
      </c>
      <c r="P697">
        <v>9</v>
      </c>
      <c r="Q697">
        <v>28</v>
      </c>
      <c r="R697">
        <v>114</v>
      </c>
      <c r="S697">
        <v>5.9602649006622519</v>
      </c>
      <c r="T697">
        <v>18.543046357615893</v>
      </c>
      <c r="U697">
        <v>75.496688741721854</v>
      </c>
      <c r="V697">
        <v>30</v>
      </c>
      <c r="W697">
        <v>2.0058615732640943</v>
      </c>
      <c r="X697">
        <v>16</v>
      </c>
      <c r="Y697">
        <v>1.0697928390741835</v>
      </c>
      <c r="Z697">
        <v>0</v>
      </c>
      <c r="AA697">
        <v>7</v>
      </c>
      <c r="AB697">
        <v>9</v>
      </c>
      <c r="AC697">
        <v>14.415067465150134</v>
      </c>
      <c r="AD697">
        <v>0.96382099681180333</v>
      </c>
      <c r="AE697">
        <v>10.596026490066226</v>
      </c>
      <c r="AF697">
        <v>9.5464022948014122</v>
      </c>
      <c r="AG697">
        <v>13.79</v>
      </c>
      <c r="AH697">
        <v>13.37</v>
      </c>
      <c r="AI697">
        <v>49.26</v>
      </c>
      <c r="AJ697">
        <v>51.16</v>
      </c>
      <c r="AK697" t="str">
        <f>VLOOKUP(A697,'NHL Affiliations (from scraper)'!B:C,2,FALSE)</f>
        <v>San Jose Sharks</v>
      </c>
      <c r="AL697">
        <f>IF(ISNUMBER(MATCH(A697,'Age Fix'!A:A,0))=FALSE,F697,VLOOKUP(A697,'Age Fix'!A:C,3,FALSE))</f>
        <v>19</v>
      </c>
    </row>
    <row r="698" spans="1:38" x14ac:dyDescent="0.2">
      <c r="A698" t="s">
        <v>645</v>
      </c>
      <c r="B698" t="s">
        <v>1749</v>
      </c>
      <c r="C698" t="s">
        <v>46</v>
      </c>
      <c r="D698" t="s">
        <v>1745</v>
      </c>
      <c r="E698" t="s">
        <v>644</v>
      </c>
      <c r="F698">
        <v>20</v>
      </c>
      <c r="G698">
        <v>63</v>
      </c>
      <c r="H698">
        <v>14.37</v>
      </c>
      <c r="I698">
        <v>905.42</v>
      </c>
      <c r="J698">
        <v>67</v>
      </c>
      <c r="K698">
        <v>28</v>
      </c>
      <c r="L698">
        <v>4.4399284310043958</v>
      </c>
      <c r="M698">
        <v>1.8554924786287028</v>
      </c>
      <c r="N698">
        <v>127</v>
      </c>
      <c r="O698">
        <v>8.4159837423516173</v>
      </c>
      <c r="P698">
        <v>15</v>
      </c>
      <c r="Q698">
        <v>16</v>
      </c>
      <c r="R698">
        <v>96</v>
      </c>
      <c r="S698">
        <v>11.811023622047244</v>
      </c>
      <c r="T698">
        <v>12.598425196850393</v>
      </c>
      <c r="U698">
        <v>75.590551181102356</v>
      </c>
      <c r="V698">
        <v>39</v>
      </c>
      <c r="W698">
        <v>2.584435952375693</v>
      </c>
      <c r="X698">
        <v>22</v>
      </c>
      <c r="Y698">
        <v>1.4578869474939808</v>
      </c>
      <c r="Z698">
        <v>5</v>
      </c>
      <c r="AA698">
        <v>2</v>
      </c>
      <c r="AB698">
        <v>15</v>
      </c>
      <c r="AC698">
        <v>12.636542085188083</v>
      </c>
      <c r="AD698">
        <v>0.83739317124791257</v>
      </c>
      <c r="AE698">
        <v>17.322834645669293</v>
      </c>
      <c r="AF698">
        <v>9.9500331379433735</v>
      </c>
      <c r="AG698">
        <v>14.7</v>
      </c>
      <c r="AH698">
        <v>13.52</v>
      </c>
      <c r="AI698">
        <v>59.81</v>
      </c>
      <c r="AJ698">
        <v>50.4</v>
      </c>
      <c r="AK698" t="e">
        <f>VLOOKUP(A698,'NHL Affiliations (from scraper)'!B:C,2,FALSE)</f>
        <v>#N/A</v>
      </c>
      <c r="AL698">
        <f>IF(ISNUMBER(MATCH(A698,'Age Fix'!A:A,0))=FALSE,F698,VLOOKUP(A698,'Age Fix'!A:C,3,FALSE))</f>
        <v>20</v>
      </c>
    </row>
    <row r="699" spans="1:38" x14ac:dyDescent="0.2">
      <c r="A699" t="s">
        <v>701</v>
      </c>
      <c r="B699" t="s">
        <v>1749</v>
      </c>
      <c r="C699" t="s">
        <v>49</v>
      </c>
      <c r="D699" t="s">
        <v>1745</v>
      </c>
      <c r="E699" t="s">
        <v>616</v>
      </c>
      <c r="F699">
        <v>18</v>
      </c>
      <c r="G699">
        <v>66</v>
      </c>
      <c r="H699">
        <v>12.92</v>
      </c>
      <c r="I699">
        <v>853.01</v>
      </c>
      <c r="J699">
        <v>36</v>
      </c>
      <c r="K699">
        <v>53</v>
      </c>
      <c r="L699">
        <v>2.5322094699944899</v>
      </c>
      <c r="M699">
        <v>3.7279750530474436</v>
      </c>
      <c r="N699">
        <v>97</v>
      </c>
      <c r="O699">
        <v>6.8228977385962644</v>
      </c>
      <c r="P699">
        <v>17</v>
      </c>
      <c r="Q699">
        <v>15</v>
      </c>
      <c r="R699">
        <v>65</v>
      </c>
      <c r="S699">
        <v>17.525773195876287</v>
      </c>
      <c r="T699">
        <v>15.463917525773196</v>
      </c>
      <c r="U699">
        <v>67.010309278350505</v>
      </c>
      <c r="V699">
        <v>18</v>
      </c>
      <c r="W699">
        <v>1.266104734997245</v>
      </c>
      <c r="X699">
        <v>12</v>
      </c>
      <c r="Y699">
        <v>0.84406982333149672</v>
      </c>
      <c r="Z699">
        <v>3</v>
      </c>
      <c r="AA699">
        <v>5</v>
      </c>
      <c r="AB699">
        <v>4</v>
      </c>
      <c r="AC699">
        <v>11.009103759481542</v>
      </c>
      <c r="AD699">
        <v>0.77437102210864173</v>
      </c>
      <c r="AE699">
        <v>12.371134020618557</v>
      </c>
      <c r="AF699">
        <v>11.349591504620147</v>
      </c>
      <c r="AG699">
        <v>13.94</v>
      </c>
      <c r="AH699">
        <v>13.2</v>
      </c>
      <c r="AI699">
        <v>37.11</v>
      </c>
      <c r="AJ699">
        <v>53.8</v>
      </c>
      <c r="AK699" t="e">
        <f>VLOOKUP(A699,'NHL Affiliations (from scraper)'!B:C,2,FALSE)</f>
        <v>#N/A</v>
      </c>
      <c r="AL699">
        <f>IF(ISNUMBER(MATCH(A699,'Age Fix'!A:A,0))=FALSE,F699,VLOOKUP(A699,'Age Fix'!A:C,3,FALSE))</f>
        <v>18</v>
      </c>
    </row>
    <row r="700" spans="1:38" x14ac:dyDescent="0.2">
      <c r="A700" t="s">
        <v>987</v>
      </c>
      <c r="B700" t="s">
        <v>1749</v>
      </c>
      <c r="C700" t="s">
        <v>102</v>
      </c>
      <c r="D700" t="s">
        <v>102</v>
      </c>
      <c r="E700" t="s">
        <v>636</v>
      </c>
      <c r="F700">
        <v>18</v>
      </c>
      <c r="G700">
        <v>5</v>
      </c>
      <c r="H700">
        <v>13.25</v>
      </c>
      <c r="I700">
        <v>66.260000000000005</v>
      </c>
      <c r="J700">
        <v>3</v>
      </c>
      <c r="K700">
        <v>1</v>
      </c>
      <c r="L700">
        <v>2.7165710836100208</v>
      </c>
      <c r="M700">
        <v>0.9055236945366737</v>
      </c>
      <c r="N700">
        <v>4</v>
      </c>
      <c r="O700">
        <v>3.6220947781466948</v>
      </c>
      <c r="P700">
        <v>0</v>
      </c>
      <c r="Q700">
        <v>0</v>
      </c>
      <c r="R700">
        <v>4</v>
      </c>
      <c r="S700">
        <v>0</v>
      </c>
      <c r="T700">
        <v>0</v>
      </c>
      <c r="U700">
        <v>100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0.25134140392887233</v>
      </c>
      <c r="AD700">
        <v>0.22759559667570689</v>
      </c>
      <c r="AE700">
        <v>0</v>
      </c>
      <c r="AF700">
        <v>6.2835350982218081</v>
      </c>
      <c r="AG700">
        <v>13.1</v>
      </c>
      <c r="AH700">
        <v>13.48</v>
      </c>
      <c r="AI700">
        <v>57.39</v>
      </c>
      <c r="AJ700">
        <v>57.17</v>
      </c>
      <c r="AK700" t="e">
        <f>VLOOKUP(A700,'NHL Affiliations (from scraper)'!B:C,2,FALSE)</f>
        <v>#N/A</v>
      </c>
      <c r="AL700">
        <f>IF(ISNUMBER(MATCH(A700,'Age Fix'!A:A,0))=FALSE,F700,VLOOKUP(A700,'Age Fix'!A:C,3,FALSE))</f>
        <v>18</v>
      </c>
    </row>
    <row r="701" spans="1:38" x14ac:dyDescent="0.2">
      <c r="A701" t="s">
        <v>476</v>
      </c>
      <c r="B701" t="s">
        <v>1749</v>
      </c>
      <c r="C701" t="s">
        <v>46</v>
      </c>
      <c r="D701" t="s">
        <v>1745</v>
      </c>
      <c r="E701" t="s">
        <v>107</v>
      </c>
      <c r="F701">
        <v>2017</v>
      </c>
      <c r="G701">
        <v>1</v>
      </c>
      <c r="H701">
        <v>0</v>
      </c>
      <c r="I701">
        <v>0</v>
      </c>
      <c r="J701">
        <v>0</v>
      </c>
      <c r="K701">
        <v>0</v>
      </c>
      <c r="L701" t="e">
        <v>#DIV/0!</v>
      </c>
      <c r="M701" t="e">
        <v>#DIV/0!</v>
      </c>
      <c r="N701">
        <v>0</v>
      </c>
      <c r="O701" t="e">
        <v>#DIV/0!</v>
      </c>
      <c r="P701">
        <v>0</v>
      </c>
      <c r="Q701">
        <v>0</v>
      </c>
      <c r="R701">
        <v>0</v>
      </c>
      <c r="S701" t="e">
        <v>#DIV/0!</v>
      </c>
      <c r="T701" t="e">
        <v>#DIV/0!</v>
      </c>
      <c r="U701" t="e">
        <v>#DIV/0!</v>
      </c>
      <c r="V701">
        <v>0</v>
      </c>
      <c r="W701" t="e">
        <v>#DIV/0!</v>
      </c>
      <c r="X701">
        <v>0</v>
      </c>
      <c r="Y701" t="e">
        <v>#DIV/0!</v>
      </c>
      <c r="Z701">
        <v>0</v>
      </c>
      <c r="AA701">
        <v>0</v>
      </c>
      <c r="AB701">
        <v>0</v>
      </c>
      <c r="AC701">
        <v>0</v>
      </c>
      <c r="AD701" t="e">
        <v>#DIV/0!</v>
      </c>
      <c r="AE701" t="e">
        <v>#DIV/0!</v>
      </c>
      <c r="AF701" t="e">
        <v>#DIV/0!</v>
      </c>
      <c r="AG701">
        <v>0</v>
      </c>
      <c r="AH701">
        <v>0</v>
      </c>
      <c r="AI701">
        <v>0</v>
      </c>
      <c r="AJ701">
        <v>0</v>
      </c>
      <c r="AK701">
        <f>VLOOKUP(A701,'NHL Affiliations (from scraper)'!B:C,2,FALSE)</f>
        <v>2020</v>
      </c>
      <c r="AL701">
        <f>IF(ISNUMBER(MATCH(A701,'Age Fix'!A:A,0))=FALSE,F701,VLOOKUP(A701,'Age Fix'!A:C,3,FALSE))</f>
        <v>16</v>
      </c>
    </row>
    <row r="702" spans="1:38" x14ac:dyDescent="0.2">
      <c r="A702" t="s">
        <v>997</v>
      </c>
      <c r="B702" t="s">
        <v>1749</v>
      </c>
      <c r="C702" t="s">
        <v>102</v>
      </c>
      <c r="D702" t="s">
        <v>102</v>
      </c>
      <c r="E702" t="s">
        <v>608</v>
      </c>
      <c r="F702">
        <v>17</v>
      </c>
      <c r="G702">
        <v>53</v>
      </c>
      <c r="H702">
        <v>9.99</v>
      </c>
      <c r="I702">
        <v>529.63</v>
      </c>
      <c r="J702">
        <v>21</v>
      </c>
      <c r="K702">
        <v>31</v>
      </c>
      <c r="L702">
        <v>2.3790193153711083</v>
      </c>
      <c r="M702">
        <v>3.5118856560240168</v>
      </c>
      <c r="N702">
        <v>28</v>
      </c>
      <c r="O702">
        <v>3.172025753828144</v>
      </c>
      <c r="P702">
        <v>0</v>
      </c>
      <c r="Q702">
        <v>2</v>
      </c>
      <c r="R702">
        <v>26</v>
      </c>
      <c r="S702">
        <v>0</v>
      </c>
      <c r="T702">
        <v>7.1428571428571423</v>
      </c>
      <c r="U702">
        <v>92.857142857142861</v>
      </c>
      <c r="V702">
        <v>1</v>
      </c>
      <c r="W702">
        <v>0.11328663406529087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1.9912439536507336</v>
      </c>
      <c r="AD702">
        <v>0.22558132511195367</v>
      </c>
      <c r="AE702">
        <v>0</v>
      </c>
      <c r="AF702">
        <v>7.1115855487526192</v>
      </c>
      <c r="AG702">
        <v>12.42</v>
      </c>
      <c r="AH702">
        <v>13.14</v>
      </c>
      <c r="AI702">
        <v>41.57</v>
      </c>
      <c r="AJ702">
        <v>50.81</v>
      </c>
      <c r="AK702" t="e">
        <f>VLOOKUP(A702,'NHL Affiliations (from scraper)'!B:C,2,FALSE)</f>
        <v>#N/A</v>
      </c>
      <c r="AL702">
        <f>IF(ISNUMBER(MATCH(A702,'Age Fix'!A:A,0))=FALSE,F702,VLOOKUP(A702,'Age Fix'!A:C,3,FALSE))</f>
        <v>17</v>
      </c>
    </row>
    <row r="703" spans="1:38" x14ac:dyDescent="0.2">
      <c r="A703" t="s">
        <v>962</v>
      </c>
      <c r="B703" t="s">
        <v>1749</v>
      </c>
      <c r="C703" t="s">
        <v>102</v>
      </c>
      <c r="D703" t="s">
        <v>102</v>
      </c>
      <c r="E703" t="s">
        <v>608</v>
      </c>
      <c r="F703">
        <v>19</v>
      </c>
      <c r="G703">
        <v>16</v>
      </c>
      <c r="H703">
        <v>11.57</v>
      </c>
      <c r="I703">
        <v>185.13</v>
      </c>
      <c r="J703">
        <v>7</v>
      </c>
      <c r="K703">
        <v>11</v>
      </c>
      <c r="L703">
        <v>2.2686760654675093</v>
      </c>
      <c r="M703">
        <v>3.5650623885918007</v>
      </c>
      <c r="N703">
        <v>3</v>
      </c>
      <c r="O703">
        <v>0.97228974234321841</v>
      </c>
      <c r="P703">
        <v>0</v>
      </c>
      <c r="Q703">
        <v>0</v>
      </c>
      <c r="R703">
        <v>3</v>
      </c>
      <c r="S703">
        <v>0</v>
      </c>
      <c r="T703">
        <v>0</v>
      </c>
      <c r="U703">
        <v>100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0.18850605294665423</v>
      </c>
      <c r="AD703">
        <v>6.1094167216546508E-2</v>
      </c>
      <c r="AE703">
        <v>0</v>
      </c>
      <c r="AF703">
        <v>6.2835350982218081</v>
      </c>
      <c r="AG703">
        <v>12.02</v>
      </c>
      <c r="AH703">
        <v>12.93</v>
      </c>
      <c r="AI703">
        <v>41.08</v>
      </c>
      <c r="AJ703">
        <v>47.74</v>
      </c>
      <c r="AK703" t="e">
        <f>VLOOKUP(A703,'NHL Affiliations (from scraper)'!B:C,2,FALSE)</f>
        <v>#N/A</v>
      </c>
      <c r="AL703">
        <f>IF(ISNUMBER(MATCH(A703,'Age Fix'!A:A,0))=FALSE,F703,VLOOKUP(A703,'Age Fix'!A:C,3,FALSE))</f>
        <v>19</v>
      </c>
    </row>
    <row r="704" spans="1:38" x14ac:dyDescent="0.2">
      <c r="A704" t="s">
        <v>899</v>
      </c>
      <c r="B704" t="s">
        <v>1749</v>
      </c>
      <c r="C704" t="s">
        <v>102</v>
      </c>
      <c r="D704" t="s">
        <v>102</v>
      </c>
      <c r="E704" t="s">
        <v>608</v>
      </c>
      <c r="F704">
        <v>18</v>
      </c>
      <c r="G704">
        <v>60</v>
      </c>
      <c r="H704">
        <v>10.199999999999999</v>
      </c>
      <c r="I704">
        <v>612.08000000000004</v>
      </c>
      <c r="J704">
        <v>22</v>
      </c>
      <c r="K704">
        <v>37</v>
      </c>
      <c r="L704">
        <v>2.1565808391059988</v>
      </c>
      <c r="M704">
        <v>3.6269768657691803</v>
      </c>
      <c r="N704">
        <v>21</v>
      </c>
      <c r="O704">
        <v>2.0585544373284534</v>
      </c>
      <c r="P704">
        <v>0</v>
      </c>
      <c r="Q704">
        <v>0</v>
      </c>
      <c r="R704">
        <v>21</v>
      </c>
      <c r="S704">
        <v>0</v>
      </c>
      <c r="T704">
        <v>0</v>
      </c>
      <c r="U704">
        <v>100</v>
      </c>
      <c r="V704">
        <v>1</v>
      </c>
      <c r="W704">
        <v>9.8026401777545402E-2</v>
      </c>
      <c r="X704">
        <v>1</v>
      </c>
      <c r="Y704">
        <v>9.8026401777545402E-2</v>
      </c>
      <c r="Z704">
        <v>0</v>
      </c>
      <c r="AA704">
        <v>0</v>
      </c>
      <c r="AB704">
        <v>1</v>
      </c>
      <c r="AC704">
        <v>1.3195423706265796</v>
      </c>
      <c r="AD704">
        <v>0.12934999058553581</v>
      </c>
      <c r="AE704">
        <v>4.7619047619047619</v>
      </c>
      <c r="AF704">
        <v>6.2835350982218081</v>
      </c>
      <c r="AG704">
        <v>12.36</v>
      </c>
      <c r="AH704">
        <v>13.16</v>
      </c>
      <c r="AI704">
        <v>41.52</v>
      </c>
      <c r="AJ704">
        <v>51.51</v>
      </c>
      <c r="AK704" t="e">
        <f>VLOOKUP(A704,'NHL Affiliations (from scraper)'!B:C,2,FALSE)</f>
        <v>#N/A</v>
      </c>
      <c r="AL704">
        <f>IF(ISNUMBER(MATCH(A704,'Age Fix'!A:A,0))=FALSE,F704,VLOOKUP(A704,'Age Fix'!A:C,3,FALSE))</f>
        <v>18</v>
      </c>
    </row>
    <row r="705" spans="1:38" x14ac:dyDescent="0.2">
      <c r="A705" t="s">
        <v>925</v>
      </c>
      <c r="B705" t="s">
        <v>1749</v>
      </c>
      <c r="C705" t="s">
        <v>102</v>
      </c>
      <c r="D705" t="s">
        <v>102</v>
      </c>
      <c r="E705" t="s">
        <v>583</v>
      </c>
      <c r="F705">
        <v>17</v>
      </c>
      <c r="G705">
        <v>17</v>
      </c>
      <c r="H705">
        <v>12.93</v>
      </c>
      <c r="I705">
        <v>219.84</v>
      </c>
      <c r="J705">
        <v>10</v>
      </c>
      <c r="K705">
        <v>8</v>
      </c>
      <c r="L705">
        <v>2.7292576419213974</v>
      </c>
      <c r="M705">
        <v>2.1834061135371177</v>
      </c>
      <c r="N705">
        <v>9</v>
      </c>
      <c r="O705">
        <v>2.4563318777292578</v>
      </c>
      <c r="P705">
        <v>0</v>
      </c>
      <c r="Q705">
        <v>0</v>
      </c>
      <c r="R705">
        <v>9</v>
      </c>
      <c r="S705">
        <v>0</v>
      </c>
      <c r="T705">
        <v>0</v>
      </c>
      <c r="U705">
        <v>100</v>
      </c>
      <c r="V705">
        <v>2</v>
      </c>
      <c r="W705">
        <v>0.54585152838427942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0.5655181588399627</v>
      </c>
      <c r="AD705">
        <v>0.15434447566592868</v>
      </c>
      <c r="AE705">
        <v>0</v>
      </c>
      <c r="AF705">
        <v>6.2835350982218081</v>
      </c>
      <c r="AG705">
        <v>13.12</v>
      </c>
      <c r="AH705">
        <v>12.4</v>
      </c>
      <c r="AI705">
        <v>59.96</v>
      </c>
      <c r="AJ705">
        <v>46.5</v>
      </c>
      <c r="AK705" t="e">
        <f>VLOOKUP(A705,'NHL Affiliations (from scraper)'!B:C,2,FALSE)</f>
        <v>#N/A</v>
      </c>
      <c r="AL705">
        <f>IF(ISNUMBER(MATCH(A705,'Age Fix'!A:A,0))=FALSE,F705,VLOOKUP(A705,'Age Fix'!A:C,3,FALSE))</f>
        <v>17</v>
      </c>
    </row>
    <row r="706" spans="1:38" x14ac:dyDescent="0.2">
      <c r="A706" t="s">
        <v>234</v>
      </c>
      <c r="B706" t="s">
        <v>1749</v>
      </c>
      <c r="C706" t="s">
        <v>41</v>
      </c>
      <c r="D706" t="s">
        <v>1745</v>
      </c>
      <c r="E706" t="s">
        <v>107</v>
      </c>
      <c r="F706">
        <v>21</v>
      </c>
      <c r="G706">
        <v>1</v>
      </c>
      <c r="H706">
        <v>0</v>
      </c>
      <c r="I706">
        <v>0</v>
      </c>
      <c r="J706">
        <v>0</v>
      </c>
      <c r="K706">
        <v>0</v>
      </c>
      <c r="L706" t="e">
        <v>#DIV/0!</v>
      </c>
      <c r="M706" t="e">
        <v>#DIV/0!</v>
      </c>
      <c r="N706">
        <v>0</v>
      </c>
      <c r="O706" t="e">
        <v>#DIV/0!</v>
      </c>
      <c r="P706">
        <v>0</v>
      </c>
      <c r="Q706">
        <v>0</v>
      </c>
      <c r="R706">
        <v>0</v>
      </c>
      <c r="S706" t="e">
        <v>#DIV/0!</v>
      </c>
      <c r="T706" t="e">
        <v>#DIV/0!</v>
      </c>
      <c r="U706" t="e">
        <v>#DIV/0!</v>
      </c>
      <c r="V706">
        <v>0</v>
      </c>
      <c r="W706" t="e">
        <v>#DIV/0!</v>
      </c>
      <c r="X706">
        <v>0</v>
      </c>
      <c r="Y706" t="e">
        <v>#DIV/0!</v>
      </c>
      <c r="Z706">
        <v>0</v>
      </c>
      <c r="AA706">
        <v>0</v>
      </c>
      <c r="AB706">
        <v>0</v>
      </c>
      <c r="AC706">
        <v>0</v>
      </c>
      <c r="AD706" t="e">
        <v>#DIV/0!</v>
      </c>
      <c r="AE706" t="e">
        <v>#DIV/0!</v>
      </c>
      <c r="AF706" t="e">
        <v>#DIV/0!</v>
      </c>
      <c r="AG706">
        <v>0</v>
      </c>
      <c r="AH706">
        <v>0</v>
      </c>
      <c r="AI706">
        <v>0</v>
      </c>
      <c r="AJ706">
        <v>0</v>
      </c>
      <c r="AK706" t="e">
        <f>VLOOKUP(A706,'NHL Affiliations (from scraper)'!B:C,2,FALSE)</f>
        <v>#N/A</v>
      </c>
      <c r="AL706">
        <f>IF(ISNUMBER(MATCH(A706,'Age Fix'!A:A,0))=FALSE,F706,VLOOKUP(A706,'Age Fix'!A:C,3,FALSE))</f>
        <v>21</v>
      </c>
    </row>
    <row r="707" spans="1:38" x14ac:dyDescent="0.2">
      <c r="A707" t="s">
        <v>1004</v>
      </c>
      <c r="B707" t="s">
        <v>1749</v>
      </c>
      <c r="C707" t="s">
        <v>41</v>
      </c>
      <c r="D707" t="s">
        <v>1745</v>
      </c>
      <c r="E707" t="s">
        <v>616</v>
      </c>
      <c r="F707">
        <v>17</v>
      </c>
      <c r="G707">
        <v>10</v>
      </c>
      <c r="H707">
        <v>7.34</v>
      </c>
      <c r="I707">
        <v>73.41</v>
      </c>
      <c r="J707">
        <v>0</v>
      </c>
      <c r="K707">
        <v>5</v>
      </c>
      <c r="L707">
        <v>0</v>
      </c>
      <c r="M707">
        <v>4.0866366979975481</v>
      </c>
      <c r="N707">
        <v>4</v>
      </c>
      <c r="O707">
        <v>3.2693093583980386</v>
      </c>
      <c r="P707">
        <v>0</v>
      </c>
      <c r="Q707">
        <v>0</v>
      </c>
      <c r="R707">
        <v>4</v>
      </c>
      <c r="S707">
        <v>0</v>
      </c>
      <c r="T707">
        <v>0</v>
      </c>
      <c r="U707">
        <v>100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0.25134140392887233</v>
      </c>
      <c r="AD707">
        <v>0.20542820100439096</v>
      </c>
      <c r="AE707">
        <v>0</v>
      </c>
      <c r="AF707">
        <v>6.2835350982218081</v>
      </c>
      <c r="AG707">
        <v>12.66</v>
      </c>
      <c r="AH707">
        <v>12.41</v>
      </c>
      <c r="AI707">
        <v>32.85</v>
      </c>
      <c r="AJ707">
        <v>55.31</v>
      </c>
      <c r="AK707" t="e">
        <f>VLOOKUP(A707,'NHL Affiliations (from scraper)'!B:C,2,FALSE)</f>
        <v>#N/A</v>
      </c>
      <c r="AL707">
        <f>IF(ISNUMBER(MATCH(A707,'Age Fix'!A:A,0))=FALSE,F707,VLOOKUP(A707,'Age Fix'!A:C,3,FALSE))</f>
        <v>17</v>
      </c>
    </row>
    <row r="708" spans="1:38" x14ac:dyDescent="0.2">
      <c r="A708" t="s">
        <v>758</v>
      </c>
      <c r="B708" t="s">
        <v>1749</v>
      </c>
      <c r="C708" t="s">
        <v>41</v>
      </c>
      <c r="D708" t="s">
        <v>1745</v>
      </c>
      <c r="E708" t="s">
        <v>608</v>
      </c>
      <c r="F708">
        <v>17</v>
      </c>
      <c r="G708">
        <v>64</v>
      </c>
      <c r="H708">
        <v>9.6199999999999992</v>
      </c>
      <c r="I708">
        <v>615.85</v>
      </c>
      <c r="J708">
        <v>21</v>
      </c>
      <c r="K708">
        <v>35</v>
      </c>
      <c r="L708">
        <v>2.0459527482341477</v>
      </c>
      <c r="M708">
        <v>3.4099212470569134</v>
      </c>
      <c r="N708">
        <v>43</v>
      </c>
      <c r="O708">
        <v>4.1893318178127785</v>
      </c>
      <c r="P708">
        <v>2</v>
      </c>
      <c r="Q708">
        <v>5</v>
      </c>
      <c r="R708">
        <v>36</v>
      </c>
      <c r="S708">
        <v>4.6511627906976747</v>
      </c>
      <c r="T708">
        <v>11.627906976744185</v>
      </c>
      <c r="U708">
        <v>83.720930232558146</v>
      </c>
      <c r="V708">
        <v>11</v>
      </c>
      <c r="W708">
        <v>1.0716895347893156</v>
      </c>
      <c r="X708">
        <v>5</v>
      </c>
      <c r="Y708">
        <v>0.48713160672241618</v>
      </c>
      <c r="Z708">
        <v>0</v>
      </c>
      <c r="AA708">
        <v>2</v>
      </c>
      <c r="AB708">
        <v>3</v>
      </c>
      <c r="AC708">
        <v>3.6551046744412612</v>
      </c>
      <c r="AD708">
        <v>0.35610340255983708</v>
      </c>
      <c r="AE708">
        <v>11.627906976744185</v>
      </c>
      <c r="AF708">
        <v>8.5002434289331656</v>
      </c>
      <c r="AG708">
        <v>12.71</v>
      </c>
      <c r="AH708">
        <v>13.01</v>
      </c>
      <c r="AI708">
        <v>41.36</v>
      </c>
      <c r="AJ708">
        <v>50.34</v>
      </c>
      <c r="AK708" t="e">
        <f>VLOOKUP(A708,'NHL Affiliations (from scraper)'!B:C,2,FALSE)</f>
        <v>#N/A</v>
      </c>
      <c r="AL708">
        <f>IF(ISNUMBER(MATCH(A708,'Age Fix'!A:A,0))=FALSE,F708,VLOOKUP(A708,'Age Fix'!A:C,3,FALSE))</f>
        <v>17</v>
      </c>
    </row>
    <row r="709" spans="1:38" x14ac:dyDescent="0.2">
      <c r="A709" t="s">
        <v>803</v>
      </c>
      <c r="B709" t="s">
        <v>1749</v>
      </c>
      <c r="C709" t="s">
        <v>102</v>
      </c>
      <c r="D709" t="s">
        <v>102</v>
      </c>
      <c r="E709" t="s">
        <v>590</v>
      </c>
      <c r="F709">
        <v>20</v>
      </c>
      <c r="G709">
        <v>67</v>
      </c>
      <c r="H709">
        <v>14.26</v>
      </c>
      <c r="I709">
        <v>955.43</v>
      </c>
      <c r="J709">
        <v>45</v>
      </c>
      <c r="K709">
        <v>44</v>
      </c>
      <c r="L709">
        <v>2.8259527123912793</v>
      </c>
      <c r="M709">
        <v>2.7631537632270291</v>
      </c>
      <c r="N709">
        <v>53</v>
      </c>
      <c r="O709">
        <v>3.3283443057052846</v>
      </c>
      <c r="P709">
        <v>1</v>
      </c>
      <c r="Q709">
        <v>7</v>
      </c>
      <c r="R709">
        <v>45</v>
      </c>
      <c r="S709">
        <v>1.8867924528301887</v>
      </c>
      <c r="T709">
        <v>13.20754716981132</v>
      </c>
      <c r="U709">
        <v>84.905660377358487</v>
      </c>
      <c r="V709">
        <v>10</v>
      </c>
      <c r="W709">
        <v>0.6279894916425065</v>
      </c>
      <c r="X709">
        <v>5</v>
      </c>
      <c r="Y709">
        <v>0.31399474582125325</v>
      </c>
      <c r="Z709">
        <v>0</v>
      </c>
      <c r="AA709">
        <v>3</v>
      </c>
      <c r="AB709">
        <v>2</v>
      </c>
      <c r="AC709">
        <v>4.3285376769949115</v>
      </c>
      <c r="AD709">
        <v>0.27182761753314705</v>
      </c>
      <c r="AE709">
        <v>9.433962264150944</v>
      </c>
      <c r="AF709">
        <v>8.1670522207451164</v>
      </c>
      <c r="AG709">
        <v>12.61</v>
      </c>
      <c r="AH709">
        <v>13.56</v>
      </c>
      <c r="AI709">
        <v>55.02</v>
      </c>
      <c r="AJ709">
        <v>49.21</v>
      </c>
      <c r="AK709" t="e">
        <f>VLOOKUP(A709,'NHL Affiliations (from scraper)'!B:C,2,FALSE)</f>
        <v>#N/A</v>
      </c>
      <c r="AL709">
        <f>IF(ISNUMBER(MATCH(A709,'Age Fix'!A:A,0))=FALSE,F709,VLOOKUP(A709,'Age Fix'!A:C,3,FALSE))</f>
        <v>20</v>
      </c>
    </row>
    <row r="710" spans="1:38" x14ac:dyDescent="0.2">
      <c r="A710" t="s">
        <v>994</v>
      </c>
      <c r="B710" t="s">
        <v>1749</v>
      </c>
      <c r="C710" t="s">
        <v>41</v>
      </c>
      <c r="D710" t="s">
        <v>1745</v>
      </c>
      <c r="E710" t="s">
        <v>608</v>
      </c>
      <c r="F710">
        <v>16</v>
      </c>
      <c r="G710">
        <v>18</v>
      </c>
      <c r="H710">
        <v>7.78</v>
      </c>
      <c r="I710">
        <v>140.12</v>
      </c>
      <c r="J710">
        <v>2</v>
      </c>
      <c r="K710">
        <v>9</v>
      </c>
      <c r="L710">
        <v>0.85640879246360258</v>
      </c>
      <c r="M710">
        <v>3.8538395660862119</v>
      </c>
      <c r="N710">
        <v>6</v>
      </c>
      <c r="O710">
        <v>2.5692263773908075</v>
      </c>
      <c r="P710">
        <v>0</v>
      </c>
      <c r="Q710">
        <v>3</v>
      </c>
      <c r="R710">
        <v>3</v>
      </c>
      <c r="S710">
        <v>0</v>
      </c>
      <c r="T710">
        <v>50</v>
      </c>
      <c r="U710">
        <v>50</v>
      </c>
      <c r="V710">
        <v>1</v>
      </c>
      <c r="W710">
        <v>0.42820439623180129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0.72479329511624935</v>
      </c>
      <c r="AD710">
        <v>0.31035967532811137</v>
      </c>
      <c r="AE710">
        <v>0</v>
      </c>
      <c r="AF710">
        <v>12.07988825193749</v>
      </c>
      <c r="AG710">
        <v>12.25</v>
      </c>
      <c r="AH710">
        <v>13.19</v>
      </c>
      <c r="AI710">
        <v>40.130000000000003</v>
      </c>
      <c r="AJ710">
        <v>53.03</v>
      </c>
      <c r="AK710" t="e">
        <f>VLOOKUP(A710,'NHL Affiliations (from scraper)'!B:C,2,FALSE)</f>
        <v>#N/A</v>
      </c>
      <c r="AL710">
        <f>IF(ISNUMBER(MATCH(A710,'Age Fix'!A:A,0))=FALSE,F710,VLOOKUP(A710,'Age Fix'!A:C,3,FALSE))</f>
        <v>16</v>
      </c>
    </row>
    <row r="711" spans="1:38" x14ac:dyDescent="0.2">
      <c r="A711" t="s">
        <v>1661</v>
      </c>
      <c r="B711" t="s">
        <v>1749</v>
      </c>
      <c r="C711" t="s">
        <v>102</v>
      </c>
      <c r="D711" t="s">
        <v>102</v>
      </c>
      <c r="E711" t="s">
        <v>575</v>
      </c>
      <c r="F711">
        <v>20</v>
      </c>
      <c r="G711">
        <v>33</v>
      </c>
      <c r="H711">
        <v>16.09</v>
      </c>
      <c r="I711">
        <v>530.80999999999995</v>
      </c>
      <c r="J711">
        <v>40</v>
      </c>
      <c r="K711">
        <v>29</v>
      </c>
      <c r="L711">
        <v>4.5213918351199114</v>
      </c>
      <c r="M711">
        <v>3.2780090804619362</v>
      </c>
      <c r="N711">
        <v>57</v>
      </c>
      <c r="O711">
        <v>6.4429833650458743</v>
      </c>
      <c r="P711">
        <v>1</v>
      </c>
      <c r="Q711">
        <v>2</v>
      </c>
      <c r="R711">
        <v>54</v>
      </c>
      <c r="S711">
        <v>1.7543859649122806</v>
      </c>
      <c r="T711">
        <v>3.5087719298245612</v>
      </c>
      <c r="U711">
        <v>94.73684210526315</v>
      </c>
      <c r="V711">
        <v>10</v>
      </c>
      <c r="W711">
        <v>1.1303479587799778</v>
      </c>
      <c r="X711">
        <v>5</v>
      </c>
      <c r="Y711">
        <v>0.56517397938998892</v>
      </c>
      <c r="Z711">
        <v>0</v>
      </c>
      <c r="AA711">
        <v>0</v>
      </c>
      <c r="AB711">
        <v>5</v>
      </c>
      <c r="AC711">
        <v>4.0002437655522165</v>
      </c>
      <c r="AD711">
        <v>0.45216673750142805</v>
      </c>
      <c r="AE711">
        <v>8.7719298245614024</v>
      </c>
      <c r="AF711">
        <v>7.0179715185126588</v>
      </c>
      <c r="AG711">
        <v>13.71</v>
      </c>
      <c r="AH711">
        <v>13.32</v>
      </c>
      <c r="AI711">
        <v>54.49</v>
      </c>
      <c r="AJ711">
        <v>49.75</v>
      </c>
      <c r="AK711" t="str">
        <f>VLOOKUP(A711,'NHL Affiliations (from scraper)'!B:C,2,FALSE)</f>
        <v>Chicago Blackhawks</v>
      </c>
      <c r="AL711">
        <f>IF(ISNUMBER(MATCH(A711,'Age Fix'!A:A,0))=FALSE,F711,VLOOKUP(A711,'Age Fix'!A:C,3,FALSE))</f>
        <v>20</v>
      </c>
    </row>
    <row r="712" spans="1:38" x14ac:dyDescent="0.2">
      <c r="A712" t="s">
        <v>627</v>
      </c>
      <c r="B712" t="s">
        <v>1749</v>
      </c>
      <c r="C712" t="s">
        <v>41</v>
      </c>
      <c r="D712" t="s">
        <v>1745</v>
      </c>
      <c r="E712" t="s">
        <v>608</v>
      </c>
      <c r="F712">
        <v>17</v>
      </c>
      <c r="G712">
        <v>60</v>
      </c>
      <c r="H712">
        <v>14</v>
      </c>
      <c r="I712">
        <v>839.81</v>
      </c>
      <c r="J712">
        <v>52</v>
      </c>
      <c r="K712">
        <v>49</v>
      </c>
      <c r="L712">
        <v>3.7151260404139035</v>
      </c>
      <c r="M712">
        <v>3.5007918457746396</v>
      </c>
      <c r="N712">
        <v>123</v>
      </c>
      <c r="O712">
        <v>8.7877019802098104</v>
      </c>
      <c r="P712">
        <v>15</v>
      </c>
      <c r="Q712">
        <v>26</v>
      </c>
      <c r="R712">
        <v>82</v>
      </c>
      <c r="S712">
        <v>12.195121951219512</v>
      </c>
      <c r="T712">
        <v>21.138211382113823</v>
      </c>
      <c r="U712">
        <v>66.666666666666657</v>
      </c>
      <c r="V712">
        <v>29</v>
      </c>
      <c r="W712">
        <v>2.0718972148462154</v>
      </c>
      <c r="X712">
        <v>18</v>
      </c>
      <c r="Y712">
        <v>1.2860051678355819</v>
      </c>
      <c r="Z712">
        <v>5</v>
      </c>
      <c r="AA712">
        <v>5</v>
      </c>
      <c r="AB712">
        <v>8</v>
      </c>
      <c r="AC712">
        <v>13.544471312002347</v>
      </c>
      <c r="AD712">
        <v>0.96768111682421121</v>
      </c>
      <c r="AE712">
        <v>14.634146341463413</v>
      </c>
      <c r="AF712">
        <v>11.01176529431085</v>
      </c>
      <c r="AG712">
        <v>13.17</v>
      </c>
      <c r="AH712">
        <v>13.37</v>
      </c>
      <c r="AI712">
        <v>44.76</v>
      </c>
      <c r="AJ712">
        <v>51</v>
      </c>
      <c r="AK712">
        <f>VLOOKUP(A712,'NHL Affiliations (from scraper)'!B:C,2,FALSE)</f>
        <v>2019</v>
      </c>
      <c r="AL712">
        <f>IF(ISNUMBER(MATCH(A712,'Age Fix'!A:A,0))=FALSE,F712,VLOOKUP(A712,'Age Fix'!A:C,3,FALSE))</f>
        <v>17</v>
      </c>
    </row>
    <row r="713" spans="1:38" x14ac:dyDescent="0.2">
      <c r="A713" t="s">
        <v>720</v>
      </c>
      <c r="B713" t="s">
        <v>1749</v>
      </c>
      <c r="C713" t="s">
        <v>41</v>
      </c>
      <c r="D713" t="s">
        <v>1745</v>
      </c>
      <c r="E713" t="s">
        <v>1746</v>
      </c>
      <c r="F713">
        <v>21</v>
      </c>
      <c r="G713">
        <v>64</v>
      </c>
      <c r="H713">
        <v>12.91</v>
      </c>
      <c r="I713">
        <v>826.56</v>
      </c>
      <c r="J713">
        <v>39</v>
      </c>
      <c r="K713">
        <v>51</v>
      </c>
      <c r="L713">
        <v>2.8310104529616726</v>
      </c>
      <c r="M713">
        <v>3.7020905923344953</v>
      </c>
      <c r="N713">
        <v>100</v>
      </c>
      <c r="O713">
        <v>7.2590011614401861</v>
      </c>
      <c r="P713">
        <v>13</v>
      </c>
      <c r="Q713">
        <v>28</v>
      </c>
      <c r="R713">
        <v>59</v>
      </c>
      <c r="S713">
        <v>13</v>
      </c>
      <c r="T713">
        <v>28.000000000000004</v>
      </c>
      <c r="U713">
        <v>59</v>
      </c>
      <c r="V713">
        <v>27</v>
      </c>
      <c r="W713">
        <v>1.9599303135888504</v>
      </c>
      <c r="X713">
        <v>14</v>
      </c>
      <c r="Y713">
        <v>1.0162601626016261</v>
      </c>
      <c r="Z713">
        <v>3</v>
      </c>
      <c r="AA713">
        <v>4</v>
      </c>
      <c r="AB713">
        <v>7</v>
      </c>
      <c r="AC713">
        <v>11.957563098725643</v>
      </c>
      <c r="AD713">
        <v>0.86799964421643749</v>
      </c>
      <c r="AE713">
        <v>14.000000000000002</v>
      </c>
      <c r="AF713">
        <v>11.95756309872564</v>
      </c>
      <c r="AG713">
        <v>13.51</v>
      </c>
      <c r="AH713">
        <v>13.38</v>
      </c>
      <c r="AI713">
        <v>49.13</v>
      </c>
      <c r="AJ713">
        <v>51.31</v>
      </c>
      <c r="AK713" t="e">
        <f>VLOOKUP(A713,'NHL Affiliations (from scraper)'!B:C,2,FALSE)</f>
        <v>#N/A</v>
      </c>
      <c r="AL713">
        <f>IF(ISNUMBER(MATCH(A713,'Age Fix'!A:A,0))=FALSE,F713,VLOOKUP(A713,'Age Fix'!A:C,3,FALSE))</f>
        <v>21</v>
      </c>
    </row>
    <row r="714" spans="1:38" x14ac:dyDescent="0.2">
      <c r="A714" t="s">
        <v>663</v>
      </c>
      <c r="B714" t="s">
        <v>1749</v>
      </c>
      <c r="C714" t="s">
        <v>49</v>
      </c>
      <c r="D714" t="s">
        <v>1745</v>
      </c>
      <c r="E714" t="s">
        <v>618</v>
      </c>
      <c r="F714">
        <v>18</v>
      </c>
      <c r="G714">
        <v>61</v>
      </c>
      <c r="H714">
        <v>12.27</v>
      </c>
      <c r="I714">
        <v>748.18</v>
      </c>
      <c r="J714">
        <v>35</v>
      </c>
      <c r="K714">
        <v>40</v>
      </c>
      <c r="L714">
        <v>2.8068111951669388</v>
      </c>
      <c r="M714">
        <v>3.2077842230479301</v>
      </c>
      <c r="N714">
        <v>89</v>
      </c>
      <c r="O714">
        <v>7.1373198962816442</v>
      </c>
      <c r="P714">
        <v>4</v>
      </c>
      <c r="Q714">
        <v>16</v>
      </c>
      <c r="R714">
        <v>69</v>
      </c>
      <c r="S714">
        <v>4.4943820224719104</v>
      </c>
      <c r="T714">
        <v>17.977528089887642</v>
      </c>
      <c r="U714">
        <v>77.528089887640448</v>
      </c>
      <c r="V714">
        <v>21</v>
      </c>
      <c r="W714">
        <v>1.6840867171001632</v>
      </c>
      <c r="X714">
        <v>9</v>
      </c>
      <c r="Y714">
        <v>0.72175145018578424</v>
      </c>
      <c r="Z714">
        <v>2</v>
      </c>
      <c r="AA714">
        <v>4</v>
      </c>
      <c r="AB714">
        <v>3</v>
      </c>
      <c r="AC714">
        <v>8.1942777802750584</v>
      </c>
      <c r="AD714">
        <v>0.65713687457096359</v>
      </c>
      <c r="AE714">
        <v>10.112359550561797</v>
      </c>
      <c r="AF714">
        <v>9.2070536857023129</v>
      </c>
      <c r="AG714">
        <v>12.92</v>
      </c>
      <c r="AH714">
        <v>13.08</v>
      </c>
      <c r="AI714">
        <v>40.03</v>
      </c>
      <c r="AJ714">
        <v>52.7</v>
      </c>
      <c r="AK714" t="str">
        <f>VLOOKUP(A714,'NHL Affiliations (from scraper)'!B:C,2,FALSE)</f>
        <v>Pittsburgh Penguins</v>
      </c>
      <c r="AL714">
        <f>IF(ISNUMBER(MATCH(A714,'Age Fix'!A:A,0))=FALSE,F714,VLOOKUP(A714,'Age Fix'!A:C,3,FALSE))</f>
        <v>18</v>
      </c>
    </row>
    <row r="715" spans="1:38" x14ac:dyDescent="0.2">
      <c r="A715" t="s">
        <v>772</v>
      </c>
      <c r="B715" t="s">
        <v>1749</v>
      </c>
      <c r="C715" t="s">
        <v>41</v>
      </c>
      <c r="D715" t="s">
        <v>1745</v>
      </c>
      <c r="E715" t="s">
        <v>579</v>
      </c>
      <c r="F715">
        <v>18</v>
      </c>
      <c r="G715">
        <v>56</v>
      </c>
      <c r="H715">
        <v>11.41</v>
      </c>
      <c r="I715">
        <v>639.16</v>
      </c>
      <c r="J715">
        <v>28</v>
      </c>
      <c r="K715">
        <v>22</v>
      </c>
      <c r="L715">
        <v>2.6284498404155454</v>
      </c>
      <c r="M715">
        <v>2.0652105888979286</v>
      </c>
      <c r="N715">
        <v>67</v>
      </c>
      <c r="O715">
        <v>6.2895049752800558</v>
      </c>
      <c r="P715">
        <v>6</v>
      </c>
      <c r="Q715">
        <v>19</v>
      </c>
      <c r="R715">
        <v>42</v>
      </c>
      <c r="S715">
        <v>8.9552238805970141</v>
      </c>
      <c r="T715">
        <v>28.35820895522388</v>
      </c>
      <c r="U715">
        <v>62.68656716417911</v>
      </c>
      <c r="V715">
        <v>8</v>
      </c>
      <c r="W715">
        <v>0.75098566869015593</v>
      </c>
      <c r="X715">
        <v>4</v>
      </c>
      <c r="Y715">
        <v>0.37549283434507796</v>
      </c>
      <c r="Z715">
        <v>2</v>
      </c>
      <c r="AA715">
        <v>1</v>
      </c>
      <c r="AB715">
        <v>1</v>
      </c>
      <c r="AC715">
        <v>7.5332305147235168</v>
      </c>
      <c r="AD715">
        <v>0.70716851943709091</v>
      </c>
      <c r="AE715">
        <v>5.9701492537313428</v>
      </c>
      <c r="AF715">
        <v>11.243627633915699</v>
      </c>
      <c r="AG715">
        <v>14.66</v>
      </c>
      <c r="AH715">
        <v>13.26</v>
      </c>
      <c r="AI715">
        <v>58.54</v>
      </c>
      <c r="AJ715">
        <v>51.8</v>
      </c>
      <c r="AK715" t="e">
        <f>VLOOKUP(A715,'NHL Affiliations (from scraper)'!B:C,2,FALSE)</f>
        <v>#N/A</v>
      </c>
      <c r="AL715">
        <f>IF(ISNUMBER(MATCH(A715,'Age Fix'!A:A,0))=FALSE,F715,VLOOKUP(A715,'Age Fix'!A:C,3,FALSE))</f>
        <v>18</v>
      </c>
    </row>
    <row r="716" spans="1:38" x14ac:dyDescent="0.2">
      <c r="A716" t="s">
        <v>792</v>
      </c>
      <c r="B716" t="s">
        <v>1749</v>
      </c>
      <c r="C716" t="s">
        <v>102</v>
      </c>
      <c r="D716" t="s">
        <v>102</v>
      </c>
      <c r="E716" t="s">
        <v>575</v>
      </c>
      <c r="F716">
        <v>17</v>
      </c>
      <c r="G716">
        <v>65</v>
      </c>
      <c r="H716">
        <v>16.600000000000001</v>
      </c>
      <c r="I716">
        <v>1079.1400000000001</v>
      </c>
      <c r="J716">
        <v>69</v>
      </c>
      <c r="K716">
        <v>64</v>
      </c>
      <c r="L716">
        <v>3.836388235076079</v>
      </c>
      <c r="M716">
        <v>3.5583890876067978</v>
      </c>
      <c r="N716">
        <v>119</v>
      </c>
      <c r="O716">
        <v>6.6163797097688901</v>
      </c>
      <c r="P716">
        <v>1</v>
      </c>
      <c r="Q716">
        <v>6</v>
      </c>
      <c r="R716">
        <v>112</v>
      </c>
      <c r="S716">
        <v>0.84033613445378152</v>
      </c>
      <c r="T716">
        <v>5.0420168067226889</v>
      </c>
      <c r="U716">
        <v>94.117647058823522</v>
      </c>
      <c r="V716">
        <v>14</v>
      </c>
      <c r="W716">
        <v>0.77839761291398701</v>
      </c>
      <c r="X716">
        <v>3</v>
      </c>
      <c r="Y716">
        <v>0.16679948848156864</v>
      </c>
      <c r="Z716">
        <v>0</v>
      </c>
      <c r="AA716">
        <v>0</v>
      </c>
      <c r="AB716">
        <v>3</v>
      </c>
      <c r="AC716">
        <v>8.3597437787469921</v>
      </c>
      <c r="AD716">
        <v>0.46480032871065802</v>
      </c>
      <c r="AE716">
        <v>2.5210084033613445</v>
      </c>
      <c r="AF716">
        <v>7.0249947720562949</v>
      </c>
      <c r="AG716">
        <v>13.72</v>
      </c>
      <c r="AH716">
        <v>13.16</v>
      </c>
      <c r="AI716">
        <v>55.45</v>
      </c>
      <c r="AJ716">
        <v>49.07</v>
      </c>
      <c r="AK716">
        <f>VLOOKUP(A716,'NHL Affiliations (from scraper)'!B:C,2,FALSE)</f>
        <v>2018</v>
      </c>
      <c r="AL716">
        <f>IF(ISNUMBER(MATCH(A716,'Age Fix'!A:A,0))=FALSE,F716,VLOOKUP(A716,'Age Fix'!A:C,3,FALSE))</f>
        <v>17</v>
      </c>
    </row>
    <row r="717" spans="1:38" x14ac:dyDescent="0.2">
      <c r="A717" t="s">
        <v>774</v>
      </c>
      <c r="B717" t="s">
        <v>1749</v>
      </c>
      <c r="C717" t="s">
        <v>102</v>
      </c>
      <c r="D717" t="s">
        <v>102</v>
      </c>
      <c r="E717" t="s">
        <v>581</v>
      </c>
      <c r="F717">
        <v>17</v>
      </c>
      <c r="G717">
        <v>60</v>
      </c>
      <c r="H717">
        <v>13.86</v>
      </c>
      <c r="I717">
        <v>831.46</v>
      </c>
      <c r="J717">
        <v>53</v>
      </c>
      <c r="K717">
        <v>37</v>
      </c>
      <c r="L717">
        <v>3.8245976956197532</v>
      </c>
      <c r="M717">
        <v>2.6700021648666201</v>
      </c>
      <c r="N717">
        <v>78</v>
      </c>
      <c r="O717">
        <v>5.6286532124215238</v>
      </c>
      <c r="P717">
        <v>1</v>
      </c>
      <c r="Q717">
        <v>3</v>
      </c>
      <c r="R717">
        <v>74</v>
      </c>
      <c r="S717">
        <v>1.2820512820512819</v>
      </c>
      <c r="T717">
        <v>3.8461538461538463</v>
      </c>
      <c r="U717">
        <v>94.871794871794862</v>
      </c>
      <c r="V717">
        <v>15</v>
      </c>
      <c r="W717">
        <v>1.0824333100810621</v>
      </c>
      <c r="X717">
        <v>3</v>
      </c>
      <c r="Y717">
        <v>0.21648666201621244</v>
      </c>
      <c r="Z717">
        <v>0</v>
      </c>
      <c r="AA717">
        <v>0</v>
      </c>
      <c r="AB717">
        <v>3</v>
      </c>
      <c r="AC717">
        <v>5.4357131992531089</v>
      </c>
      <c r="AD717">
        <v>0.39225313539459089</v>
      </c>
      <c r="AE717">
        <v>3.8461538461538463</v>
      </c>
      <c r="AF717">
        <v>6.9688630759655243</v>
      </c>
      <c r="AG717">
        <v>13.07</v>
      </c>
      <c r="AH717">
        <v>13.29</v>
      </c>
      <c r="AI717">
        <v>58.96</v>
      </c>
      <c r="AJ717">
        <v>49.04</v>
      </c>
      <c r="AK717" t="e">
        <f>VLOOKUP(A717,'NHL Affiliations (from scraper)'!B:C,2,FALSE)</f>
        <v>#N/A</v>
      </c>
      <c r="AL717">
        <f>IF(ISNUMBER(MATCH(A717,'Age Fix'!A:A,0))=FALSE,F717,VLOOKUP(A717,'Age Fix'!A:C,3,FALSE))</f>
        <v>17</v>
      </c>
    </row>
    <row r="718" spans="1:38" x14ac:dyDescent="0.2">
      <c r="A718" t="s">
        <v>874</v>
      </c>
      <c r="B718" t="s">
        <v>1749</v>
      </c>
      <c r="C718" t="s">
        <v>102</v>
      </c>
      <c r="D718" t="s">
        <v>102</v>
      </c>
      <c r="E718" t="s">
        <v>618</v>
      </c>
      <c r="F718">
        <v>17</v>
      </c>
      <c r="G718">
        <v>48</v>
      </c>
      <c r="H718">
        <v>12.29</v>
      </c>
      <c r="I718">
        <v>590.12</v>
      </c>
      <c r="J718">
        <v>25</v>
      </c>
      <c r="K718">
        <v>36</v>
      </c>
      <c r="L718">
        <v>2.5418558937165323</v>
      </c>
      <c r="M718">
        <v>3.6602724869518064</v>
      </c>
      <c r="N718">
        <v>22</v>
      </c>
      <c r="O718">
        <v>2.2368331864705482</v>
      </c>
      <c r="P718">
        <v>0</v>
      </c>
      <c r="Q718">
        <v>0</v>
      </c>
      <c r="R718">
        <v>22</v>
      </c>
      <c r="S718">
        <v>0</v>
      </c>
      <c r="T718">
        <v>0</v>
      </c>
      <c r="U718">
        <v>100</v>
      </c>
      <c r="V718">
        <v>7</v>
      </c>
      <c r="W718">
        <v>0.711719650240629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1.3823777216087978</v>
      </c>
      <c r="AD718">
        <v>0.14055219836055016</v>
      </c>
      <c r="AE718">
        <v>0</v>
      </c>
      <c r="AF718">
        <v>6.2835350982218081</v>
      </c>
      <c r="AG718">
        <v>12.71</v>
      </c>
      <c r="AH718">
        <v>13</v>
      </c>
      <c r="AI718">
        <v>39.409999999999997</v>
      </c>
      <c r="AJ718">
        <v>52.49</v>
      </c>
      <c r="AK718" t="e">
        <f>VLOOKUP(A718,'NHL Affiliations (from scraper)'!B:C,2,FALSE)</f>
        <v>#N/A</v>
      </c>
      <c r="AL718">
        <f>IF(ISNUMBER(MATCH(A718,'Age Fix'!A:A,0))=FALSE,F718,VLOOKUP(A718,'Age Fix'!A:C,3,FALSE))</f>
        <v>17</v>
      </c>
    </row>
    <row r="719" spans="1:38" x14ac:dyDescent="0.2">
      <c r="A719" t="s">
        <v>1678</v>
      </c>
      <c r="B719" t="s">
        <v>1749</v>
      </c>
      <c r="C719" t="s">
        <v>46</v>
      </c>
      <c r="D719" t="s">
        <v>1745</v>
      </c>
      <c r="E719" t="s">
        <v>583</v>
      </c>
      <c r="F719">
        <v>19</v>
      </c>
      <c r="G719">
        <v>21</v>
      </c>
      <c r="H719">
        <v>9.77</v>
      </c>
      <c r="I719">
        <v>205.15</v>
      </c>
      <c r="J719">
        <v>10</v>
      </c>
      <c r="K719">
        <v>6</v>
      </c>
      <c r="L719">
        <v>2.9246892517669996</v>
      </c>
      <c r="M719">
        <v>1.7548135510601999</v>
      </c>
      <c r="N719">
        <v>20</v>
      </c>
      <c r="O719">
        <v>5.8493785035339991</v>
      </c>
      <c r="P719">
        <v>2</v>
      </c>
      <c r="Q719">
        <v>4</v>
      </c>
      <c r="R719">
        <v>14</v>
      </c>
      <c r="S719">
        <v>10</v>
      </c>
      <c r="T719">
        <v>20</v>
      </c>
      <c r="U719">
        <v>70</v>
      </c>
      <c r="V719">
        <v>4</v>
      </c>
      <c r="W719">
        <v>1.1698757007067999</v>
      </c>
      <c r="X719">
        <v>4</v>
      </c>
      <c r="Y719">
        <v>1.1698757007067999</v>
      </c>
      <c r="Z719">
        <v>0</v>
      </c>
      <c r="AA719">
        <v>1</v>
      </c>
      <c r="AB719">
        <v>3</v>
      </c>
      <c r="AC719">
        <v>2.093964538775932</v>
      </c>
      <c r="AD719">
        <v>0.61241955801392112</v>
      </c>
      <c r="AE719">
        <v>20</v>
      </c>
      <c r="AF719">
        <v>10.46982269387966</v>
      </c>
      <c r="AG719">
        <v>11.86</v>
      </c>
      <c r="AH719">
        <v>12.2</v>
      </c>
      <c r="AI719">
        <v>58.24</v>
      </c>
      <c r="AJ719">
        <v>44.32</v>
      </c>
      <c r="AK719" t="e">
        <f>VLOOKUP(A719,'NHL Affiliations (from scraper)'!B:C,2,FALSE)</f>
        <v>#N/A</v>
      </c>
      <c r="AL719">
        <f>IF(ISNUMBER(MATCH(A719,'Age Fix'!A:A,0))=FALSE,F719,VLOOKUP(A719,'Age Fix'!A:C,3,FALSE))</f>
        <v>19</v>
      </c>
    </row>
    <row r="720" spans="1:38" x14ac:dyDescent="0.2">
      <c r="A720" t="s">
        <v>910</v>
      </c>
      <c r="B720" t="s">
        <v>1749</v>
      </c>
      <c r="C720" t="s">
        <v>102</v>
      </c>
      <c r="D720" t="s">
        <v>102</v>
      </c>
      <c r="E720" t="s">
        <v>1746</v>
      </c>
      <c r="F720">
        <v>17</v>
      </c>
      <c r="G720">
        <v>52</v>
      </c>
      <c r="H720">
        <v>12.06</v>
      </c>
      <c r="I720">
        <v>627.37</v>
      </c>
      <c r="J720">
        <v>24</v>
      </c>
      <c r="K720">
        <v>35</v>
      </c>
      <c r="L720">
        <v>2.2952962366705449</v>
      </c>
      <c r="M720">
        <v>3.3473070118112118</v>
      </c>
      <c r="N720">
        <v>37</v>
      </c>
      <c r="O720">
        <v>3.5385816982004239</v>
      </c>
      <c r="P720">
        <v>0</v>
      </c>
      <c r="Q720">
        <v>0</v>
      </c>
      <c r="R720">
        <v>37</v>
      </c>
      <c r="S720">
        <v>0</v>
      </c>
      <c r="T720">
        <v>0</v>
      </c>
      <c r="U720">
        <v>100</v>
      </c>
      <c r="V720">
        <v>4</v>
      </c>
      <c r="W720">
        <v>0.38254937277842421</v>
      </c>
      <c r="X720">
        <v>3</v>
      </c>
      <c r="Y720">
        <v>0.28691202958381812</v>
      </c>
      <c r="Z720">
        <v>0</v>
      </c>
      <c r="AA720">
        <v>0</v>
      </c>
      <c r="AB720">
        <v>3</v>
      </c>
      <c r="AC720">
        <v>2.324907986342069</v>
      </c>
      <c r="AD720">
        <v>0.22234802298567694</v>
      </c>
      <c r="AE720">
        <v>8.1081081081081088</v>
      </c>
      <c r="AF720">
        <v>6.2835350982218081</v>
      </c>
      <c r="AG720">
        <v>12.8</v>
      </c>
      <c r="AH720">
        <v>12.84</v>
      </c>
      <c r="AI720">
        <v>47.43</v>
      </c>
      <c r="AJ720">
        <v>49.45</v>
      </c>
      <c r="AK720">
        <f>VLOOKUP(A720,'NHL Affiliations (from scraper)'!B:C,2,FALSE)</f>
        <v>2019</v>
      </c>
      <c r="AL720">
        <f>IF(ISNUMBER(MATCH(A720,'Age Fix'!A:A,0))=FALSE,F720,VLOOKUP(A720,'Age Fix'!A:C,3,FALSE))</f>
        <v>17</v>
      </c>
    </row>
    <row r="721" spans="1:38" x14ac:dyDescent="0.2">
      <c r="A721" t="s">
        <v>1026</v>
      </c>
      <c r="B721" t="s">
        <v>1749</v>
      </c>
      <c r="C721" t="s">
        <v>102</v>
      </c>
      <c r="D721" t="s">
        <v>102</v>
      </c>
      <c r="E721" t="s">
        <v>601</v>
      </c>
      <c r="F721">
        <v>19</v>
      </c>
      <c r="G721">
        <v>5</v>
      </c>
      <c r="H721">
        <v>8</v>
      </c>
      <c r="I721">
        <v>40</v>
      </c>
      <c r="J721">
        <v>1</v>
      </c>
      <c r="K721">
        <v>1</v>
      </c>
      <c r="L721">
        <v>1.5</v>
      </c>
      <c r="M721">
        <v>1.5</v>
      </c>
      <c r="N721">
        <v>0</v>
      </c>
      <c r="O721">
        <v>0</v>
      </c>
      <c r="P721">
        <v>0</v>
      </c>
      <c r="Q721">
        <v>0</v>
      </c>
      <c r="R721">
        <v>0</v>
      </c>
      <c r="S721" t="e">
        <v>#DIV/0!</v>
      </c>
      <c r="T721" t="e">
        <v>#DIV/0!</v>
      </c>
      <c r="U721" t="e">
        <v>#DIV/0!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e">
        <v>#DIV/0!</v>
      </c>
      <c r="AF721" t="e">
        <v>#DIV/0!</v>
      </c>
      <c r="AG721">
        <v>12.12</v>
      </c>
      <c r="AH721">
        <v>12.53</v>
      </c>
      <c r="AI721">
        <v>49.27</v>
      </c>
      <c r="AJ721">
        <v>46.05</v>
      </c>
      <c r="AK721" t="e">
        <f>VLOOKUP(A721,'NHL Affiliations (from scraper)'!B:C,2,FALSE)</f>
        <v>#N/A</v>
      </c>
      <c r="AL721">
        <f>IF(ISNUMBER(MATCH(A721,'Age Fix'!A:A,0))=FALSE,F721,VLOOKUP(A721,'Age Fix'!A:C,3,FALSE))</f>
        <v>19</v>
      </c>
    </row>
    <row r="722" spans="1:38" x14ac:dyDescent="0.2">
      <c r="A722" t="s">
        <v>751</v>
      </c>
      <c r="B722" t="s">
        <v>1749</v>
      </c>
      <c r="C722" t="s">
        <v>46</v>
      </c>
      <c r="D722" t="s">
        <v>1745</v>
      </c>
      <c r="E722" t="s">
        <v>588</v>
      </c>
      <c r="F722">
        <v>20</v>
      </c>
      <c r="G722">
        <v>27</v>
      </c>
      <c r="H722">
        <v>9.6999999999999993</v>
      </c>
      <c r="I722">
        <v>261.87</v>
      </c>
      <c r="J722">
        <v>10</v>
      </c>
      <c r="K722">
        <v>10</v>
      </c>
      <c r="L722">
        <v>2.291213197388017</v>
      </c>
      <c r="M722">
        <v>2.291213197388017</v>
      </c>
      <c r="N722">
        <v>35</v>
      </c>
      <c r="O722">
        <v>8.019246190858059</v>
      </c>
      <c r="P722">
        <v>4</v>
      </c>
      <c r="Q722">
        <v>1</v>
      </c>
      <c r="R722">
        <v>30</v>
      </c>
      <c r="S722">
        <v>11.428571428571429</v>
      </c>
      <c r="T722">
        <v>2.8571428571428572</v>
      </c>
      <c r="U722">
        <v>85.714285714285708</v>
      </c>
      <c r="V722">
        <v>6</v>
      </c>
      <c r="W722">
        <v>1.3747279184328103</v>
      </c>
      <c r="X722">
        <v>3</v>
      </c>
      <c r="Y722">
        <v>0.68736395921640514</v>
      </c>
      <c r="Z722">
        <v>1</v>
      </c>
      <c r="AA722">
        <v>0</v>
      </c>
      <c r="AB722">
        <v>2</v>
      </c>
      <c r="AC722">
        <v>3.0622628811205779</v>
      </c>
      <c r="AD722">
        <v>0.70162971270949193</v>
      </c>
      <c r="AE722">
        <v>8.5714285714285712</v>
      </c>
      <c r="AF722">
        <v>8.7493225174873661</v>
      </c>
      <c r="AG722">
        <v>12.35</v>
      </c>
      <c r="AH722">
        <v>12.56</v>
      </c>
      <c r="AI722">
        <v>42.09</v>
      </c>
      <c r="AJ722">
        <v>52.25</v>
      </c>
      <c r="AK722" t="e">
        <f>VLOOKUP(A722,'NHL Affiliations (from scraper)'!B:C,2,FALSE)</f>
        <v>#N/A</v>
      </c>
      <c r="AL722">
        <f>IF(ISNUMBER(MATCH(A722,'Age Fix'!A:A,0))=FALSE,F722,VLOOKUP(A722,'Age Fix'!A:C,3,FALSE))</f>
        <v>20</v>
      </c>
    </row>
    <row r="723" spans="1:38" x14ac:dyDescent="0.2">
      <c r="A723" t="s">
        <v>542</v>
      </c>
      <c r="B723" t="s">
        <v>1749</v>
      </c>
      <c r="C723" t="s">
        <v>49</v>
      </c>
      <c r="D723" t="s">
        <v>1745</v>
      </c>
      <c r="E723" t="s">
        <v>391</v>
      </c>
      <c r="F723">
        <v>19</v>
      </c>
      <c r="G723">
        <v>63</v>
      </c>
      <c r="H723">
        <v>12.34</v>
      </c>
      <c r="I723">
        <v>777.62</v>
      </c>
      <c r="J723">
        <v>30</v>
      </c>
      <c r="K723">
        <v>34</v>
      </c>
      <c r="L723">
        <v>2.3147552789280113</v>
      </c>
      <c r="M723">
        <v>2.6233893161184123</v>
      </c>
      <c r="N723">
        <v>58</v>
      </c>
      <c r="O723">
        <v>4.4751935392608209</v>
      </c>
      <c r="P723">
        <v>12</v>
      </c>
      <c r="Q723">
        <v>17</v>
      </c>
      <c r="R723">
        <v>29</v>
      </c>
      <c r="S723">
        <v>20.689655172413794</v>
      </c>
      <c r="T723">
        <v>29.310344827586203</v>
      </c>
      <c r="U723">
        <v>50</v>
      </c>
      <c r="V723">
        <v>11</v>
      </c>
      <c r="W723">
        <v>0.84874360227360401</v>
      </c>
      <c r="X723">
        <v>7</v>
      </c>
      <c r="Y723">
        <v>0.54010956508320251</v>
      </c>
      <c r="Z723">
        <v>2</v>
      </c>
      <c r="AA723">
        <v>3</v>
      </c>
      <c r="AB723">
        <v>2</v>
      </c>
      <c r="AC723">
        <v>7.8565060302378749</v>
      </c>
      <c r="AD723">
        <v>0.60619629358076244</v>
      </c>
      <c r="AE723">
        <v>12.068965517241379</v>
      </c>
      <c r="AF723">
        <v>13.545700052134269</v>
      </c>
      <c r="AG723">
        <v>12.94</v>
      </c>
      <c r="AH723">
        <v>13.53</v>
      </c>
      <c r="AI723">
        <v>53.51</v>
      </c>
      <c r="AJ723">
        <v>53.56</v>
      </c>
      <c r="AK723" t="e">
        <f>VLOOKUP(A723,'NHL Affiliations (from scraper)'!B:C,2,FALSE)</f>
        <v>#N/A</v>
      </c>
      <c r="AL723">
        <f>IF(ISNUMBER(MATCH(A723,'Age Fix'!A:A,0))=FALSE,F723,VLOOKUP(A723,'Age Fix'!A:C,3,FALSE))</f>
        <v>19</v>
      </c>
    </row>
    <row r="724" spans="1:38" x14ac:dyDescent="0.2">
      <c r="A724" t="s">
        <v>613</v>
      </c>
      <c r="B724" t="s">
        <v>1749</v>
      </c>
      <c r="C724" t="s">
        <v>49</v>
      </c>
      <c r="D724" t="s">
        <v>1745</v>
      </c>
      <c r="E724" t="s">
        <v>593</v>
      </c>
      <c r="F724">
        <v>21</v>
      </c>
      <c r="G724">
        <v>58</v>
      </c>
      <c r="H724">
        <v>14.05</v>
      </c>
      <c r="I724">
        <v>815.14</v>
      </c>
      <c r="J724">
        <v>56</v>
      </c>
      <c r="K724">
        <v>31</v>
      </c>
      <c r="L724">
        <v>4.1219913143754443</v>
      </c>
      <c r="M724">
        <v>2.2818166204578354</v>
      </c>
      <c r="N724">
        <v>180</v>
      </c>
      <c r="O724">
        <v>13.249257796206786</v>
      </c>
      <c r="P724">
        <v>35</v>
      </c>
      <c r="Q724">
        <v>32</v>
      </c>
      <c r="R724">
        <v>113</v>
      </c>
      <c r="S724">
        <v>19.444444444444446</v>
      </c>
      <c r="T724">
        <v>17.777777777777779</v>
      </c>
      <c r="U724">
        <v>62.777777777777779</v>
      </c>
      <c r="V724">
        <v>38</v>
      </c>
      <c r="W724">
        <v>2.7970655347547662</v>
      </c>
      <c r="X724">
        <v>26</v>
      </c>
      <c r="Y724">
        <v>1.9137816816743134</v>
      </c>
      <c r="Z724">
        <v>6</v>
      </c>
      <c r="AA724">
        <v>7</v>
      </c>
      <c r="AB724">
        <v>13</v>
      </c>
      <c r="AC724">
        <v>21.557141364777817</v>
      </c>
      <c r="AD724">
        <v>1.5867562405067461</v>
      </c>
      <c r="AE724">
        <v>14.444444444444443</v>
      </c>
      <c r="AF724">
        <v>11.976189647098787</v>
      </c>
      <c r="AG724">
        <v>14.23</v>
      </c>
      <c r="AH724">
        <v>13.47</v>
      </c>
      <c r="AI724">
        <v>60.41</v>
      </c>
      <c r="AJ724">
        <v>47.99</v>
      </c>
      <c r="AK724" t="e">
        <f>VLOOKUP(A724,'NHL Affiliations (from scraper)'!B:C,2,FALSE)</f>
        <v>#N/A</v>
      </c>
      <c r="AL724">
        <f>IF(ISNUMBER(MATCH(A724,'Age Fix'!A:A,0))=FALSE,F724,VLOOKUP(A724,'Age Fix'!A:C,3,FALSE))</f>
        <v>21</v>
      </c>
    </row>
    <row r="725" spans="1:38" x14ac:dyDescent="0.2">
      <c r="A725" t="s">
        <v>814</v>
      </c>
      <c r="B725" t="s">
        <v>1749</v>
      </c>
      <c r="C725" t="s">
        <v>102</v>
      </c>
      <c r="D725" t="s">
        <v>102</v>
      </c>
      <c r="E725" t="s">
        <v>644</v>
      </c>
      <c r="F725">
        <v>19</v>
      </c>
      <c r="G725">
        <v>66</v>
      </c>
      <c r="H725">
        <v>14.32</v>
      </c>
      <c r="I725">
        <v>945.32</v>
      </c>
      <c r="J725">
        <v>55</v>
      </c>
      <c r="K725">
        <v>48</v>
      </c>
      <c r="L725">
        <v>3.4908813946600095</v>
      </c>
      <c r="M725">
        <v>3.0465873989760079</v>
      </c>
      <c r="N725">
        <v>73</v>
      </c>
      <c r="O725">
        <v>4.6333516692760126</v>
      </c>
      <c r="P725">
        <v>0</v>
      </c>
      <c r="Q725">
        <v>7</v>
      </c>
      <c r="R725">
        <v>66</v>
      </c>
      <c r="S725">
        <v>0</v>
      </c>
      <c r="T725">
        <v>9.5890410958904102</v>
      </c>
      <c r="U725">
        <v>90.410958904109577</v>
      </c>
      <c r="V725">
        <v>15</v>
      </c>
      <c r="W725">
        <v>0.95205856218000251</v>
      </c>
      <c r="X725">
        <v>1</v>
      </c>
      <c r="Y725">
        <v>6.3470570812000165E-2</v>
      </c>
      <c r="Z725">
        <v>0</v>
      </c>
      <c r="AA725">
        <v>0</v>
      </c>
      <c r="AB725">
        <v>1</v>
      </c>
      <c r="AC725">
        <v>5.3984700632221152</v>
      </c>
      <c r="AD725">
        <v>0.34264397642420225</v>
      </c>
      <c r="AE725">
        <v>1.3698630136986301</v>
      </c>
      <c r="AF725">
        <v>7.3951644701672814</v>
      </c>
      <c r="AG725">
        <v>13.4</v>
      </c>
      <c r="AH725">
        <v>13.3</v>
      </c>
      <c r="AI725">
        <v>57.64</v>
      </c>
      <c r="AJ725">
        <v>49.69</v>
      </c>
      <c r="AK725" t="e">
        <f>VLOOKUP(A725,'NHL Affiliations (from scraper)'!B:C,2,FALSE)</f>
        <v>#N/A</v>
      </c>
      <c r="AL725">
        <f>IF(ISNUMBER(MATCH(A725,'Age Fix'!A:A,0))=FALSE,F725,VLOOKUP(A725,'Age Fix'!A:C,3,FALSE))</f>
        <v>19</v>
      </c>
    </row>
    <row r="726" spans="1:38" x14ac:dyDescent="0.2">
      <c r="A726" t="s">
        <v>952</v>
      </c>
      <c r="B726" t="s">
        <v>1749</v>
      </c>
      <c r="C726" t="s">
        <v>102</v>
      </c>
      <c r="D726" t="s">
        <v>102</v>
      </c>
      <c r="E726" t="s">
        <v>588</v>
      </c>
      <c r="F726">
        <v>16</v>
      </c>
      <c r="G726">
        <v>30</v>
      </c>
      <c r="H726">
        <v>9.2799999999999994</v>
      </c>
      <c r="I726">
        <v>278.39999999999998</v>
      </c>
      <c r="J726">
        <v>8</v>
      </c>
      <c r="K726">
        <v>12</v>
      </c>
      <c r="L726">
        <v>1.7241379310344829</v>
      </c>
      <c r="M726">
        <v>2.5862068965517242</v>
      </c>
      <c r="N726">
        <v>12</v>
      </c>
      <c r="O726">
        <v>2.5862068965517242</v>
      </c>
      <c r="P726">
        <v>0</v>
      </c>
      <c r="Q726">
        <v>1</v>
      </c>
      <c r="R726">
        <v>11</v>
      </c>
      <c r="S726">
        <v>0</v>
      </c>
      <c r="T726">
        <v>8.3333333333333321</v>
      </c>
      <c r="U726">
        <v>91.666666666666657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0.8699512748609306</v>
      </c>
      <c r="AD726">
        <v>0.18748949889244196</v>
      </c>
      <c r="AE726">
        <v>0</v>
      </c>
      <c r="AF726">
        <v>7.2495939571744215</v>
      </c>
      <c r="AG726">
        <v>12.55</v>
      </c>
      <c r="AH726">
        <v>12.81</v>
      </c>
      <c r="AI726">
        <v>49.48</v>
      </c>
      <c r="AJ726">
        <v>50.12</v>
      </c>
      <c r="AK726" t="e">
        <f>VLOOKUP(A726,'NHL Affiliations (from scraper)'!B:C,2,FALSE)</f>
        <v>#N/A</v>
      </c>
      <c r="AL726">
        <f>IF(ISNUMBER(MATCH(A726,'Age Fix'!A:A,0))=FALSE,F726,VLOOKUP(A726,'Age Fix'!A:C,3,FALSE))</f>
        <v>16</v>
      </c>
    </row>
    <row r="727" spans="1:38" x14ac:dyDescent="0.2">
      <c r="A727" t="s">
        <v>881</v>
      </c>
      <c r="B727" t="s">
        <v>1749</v>
      </c>
      <c r="C727" t="s">
        <v>49</v>
      </c>
      <c r="D727" t="s">
        <v>1745</v>
      </c>
      <c r="E727" t="s">
        <v>644</v>
      </c>
      <c r="F727">
        <v>18</v>
      </c>
      <c r="G727">
        <v>52</v>
      </c>
      <c r="H727">
        <v>8.09</v>
      </c>
      <c r="I727">
        <v>420.85</v>
      </c>
      <c r="J727">
        <v>13</v>
      </c>
      <c r="K727">
        <v>16</v>
      </c>
      <c r="L727">
        <v>1.8533919448734704</v>
      </c>
      <c r="M727">
        <v>2.2810977783058095</v>
      </c>
      <c r="N727">
        <v>27</v>
      </c>
      <c r="O727">
        <v>3.8493525008910541</v>
      </c>
      <c r="P727">
        <v>3</v>
      </c>
      <c r="Q727">
        <v>2</v>
      </c>
      <c r="R727">
        <v>22</v>
      </c>
      <c r="S727">
        <v>11.111111111111111</v>
      </c>
      <c r="T727">
        <v>7.4074074074074066</v>
      </c>
      <c r="U727">
        <v>81.481481481481481</v>
      </c>
      <c r="V727">
        <v>8</v>
      </c>
      <c r="W727">
        <v>1.1405488891529048</v>
      </c>
      <c r="X727">
        <v>2</v>
      </c>
      <c r="Y727">
        <v>0.28513722228822619</v>
      </c>
      <c r="Z727">
        <v>0</v>
      </c>
      <c r="AA727">
        <v>1</v>
      </c>
      <c r="AB727">
        <v>1</v>
      </c>
      <c r="AC727">
        <v>2.4887325029199889</v>
      </c>
      <c r="AD727">
        <v>0.35481513645051521</v>
      </c>
      <c r="AE727">
        <v>7.4074074074074066</v>
      </c>
      <c r="AF727">
        <v>9.2175277885925535</v>
      </c>
      <c r="AG727">
        <v>11.87</v>
      </c>
      <c r="AH727">
        <v>12.46</v>
      </c>
      <c r="AI727">
        <v>52.24</v>
      </c>
      <c r="AJ727">
        <v>47.28</v>
      </c>
      <c r="AK727" t="e">
        <f>VLOOKUP(A727,'NHL Affiliations (from scraper)'!B:C,2,FALSE)</f>
        <v>#N/A</v>
      </c>
      <c r="AL727">
        <f>IF(ISNUMBER(MATCH(A727,'Age Fix'!A:A,0))=FALSE,F727,VLOOKUP(A727,'Age Fix'!A:C,3,FALSE))</f>
        <v>18</v>
      </c>
    </row>
    <row r="728" spans="1:38" x14ac:dyDescent="0.2">
      <c r="A728" t="s">
        <v>695</v>
      </c>
      <c r="B728" t="s">
        <v>1749</v>
      </c>
      <c r="C728" t="s">
        <v>102</v>
      </c>
      <c r="D728" t="s">
        <v>102</v>
      </c>
      <c r="E728" t="s">
        <v>586</v>
      </c>
      <c r="F728">
        <v>18</v>
      </c>
      <c r="G728">
        <v>66</v>
      </c>
      <c r="H728">
        <v>13.37</v>
      </c>
      <c r="I728">
        <v>882.46</v>
      </c>
      <c r="J728">
        <v>46</v>
      </c>
      <c r="K728">
        <v>36</v>
      </c>
      <c r="L728">
        <v>3.1276205153774672</v>
      </c>
      <c r="M728">
        <v>2.4477030120345398</v>
      </c>
      <c r="N728">
        <v>75</v>
      </c>
      <c r="O728">
        <v>5.0993812750719574</v>
      </c>
      <c r="P728">
        <v>2</v>
      </c>
      <c r="Q728">
        <v>3</v>
      </c>
      <c r="R728">
        <v>70</v>
      </c>
      <c r="S728">
        <v>2.666666666666667</v>
      </c>
      <c r="T728">
        <v>4</v>
      </c>
      <c r="U728">
        <v>93.333333333333329</v>
      </c>
      <c r="V728">
        <v>10</v>
      </c>
      <c r="W728">
        <v>0.67991750334292766</v>
      </c>
      <c r="X728">
        <v>1</v>
      </c>
      <c r="Y728">
        <v>6.7991750334292764E-2</v>
      </c>
      <c r="Z728">
        <v>0</v>
      </c>
      <c r="AA728">
        <v>0</v>
      </c>
      <c r="AB728">
        <v>1</v>
      </c>
      <c r="AC728">
        <v>5.433981779723613</v>
      </c>
      <c r="AD728">
        <v>0.36946593248806381</v>
      </c>
      <c r="AE728">
        <v>1.3333333333333335</v>
      </c>
      <c r="AF728">
        <v>7.2453090396314836</v>
      </c>
      <c r="AG728">
        <v>13.01</v>
      </c>
      <c r="AH728">
        <v>13.48</v>
      </c>
      <c r="AI728">
        <v>51.4</v>
      </c>
      <c r="AJ728">
        <v>50.74</v>
      </c>
      <c r="AK728" t="e">
        <f>VLOOKUP(A728,'NHL Affiliations (from scraper)'!B:C,2,FALSE)</f>
        <v>#N/A</v>
      </c>
      <c r="AL728">
        <f>IF(ISNUMBER(MATCH(A728,'Age Fix'!A:A,0))=FALSE,F728,VLOOKUP(A728,'Age Fix'!A:C,3,FALSE))</f>
        <v>18</v>
      </c>
    </row>
    <row r="729" spans="1:38" x14ac:dyDescent="0.2">
      <c r="A729" t="s">
        <v>800</v>
      </c>
      <c r="B729" t="s">
        <v>1749</v>
      </c>
      <c r="C729" t="s">
        <v>49</v>
      </c>
      <c r="D729" t="s">
        <v>1745</v>
      </c>
      <c r="E729" t="s">
        <v>586</v>
      </c>
      <c r="F729">
        <v>18</v>
      </c>
      <c r="G729">
        <v>62</v>
      </c>
      <c r="H729">
        <v>10.49</v>
      </c>
      <c r="I729">
        <v>650.27</v>
      </c>
      <c r="J729">
        <v>20</v>
      </c>
      <c r="K729">
        <v>32</v>
      </c>
      <c r="L729">
        <v>1.8453873006597259</v>
      </c>
      <c r="M729">
        <v>2.9526196810555616</v>
      </c>
      <c r="N729">
        <v>48</v>
      </c>
      <c r="O729">
        <v>4.428929521583342</v>
      </c>
      <c r="P729">
        <v>6</v>
      </c>
      <c r="Q729">
        <v>9</v>
      </c>
      <c r="R729">
        <v>33</v>
      </c>
      <c r="S729">
        <v>12.5</v>
      </c>
      <c r="T729">
        <v>18.75</v>
      </c>
      <c r="U729">
        <v>68.75</v>
      </c>
      <c r="V729">
        <v>9</v>
      </c>
      <c r="W729">
        <v>0.83042428529687673</v>
      </c>
      <c r="X729">
        <v>4</v>
      </c>
      <c r="Y729">
        <v>0.3690774601319452</v>
      </c>
      <c r="Z729">
        <v>0</v>
      </c>
      <c r="AA729">
        <v>1</v>
      </c>
      <c r="AB729">
        <v>3</v>
      </c>
      <c r="AC729">
        <v>5.1800882153182375</v>
      </c>
      <c r="AD729">
        <v>0.47796345044226907</v>
      </c>
      <c r="AE729">
        <v>8.3333333333333321</v>
      </c>
      <c r="AF729">
        <v>10.791850448579662</v>
      </c>
      <c r="AG729">
        <v>12.7</v>
      </c>
      <c r="AH729">
        <v>13.12</v>
      </c>
      <c r="AI729">
        <v>46.15</v>
      </c>
      <c r="AJ729">
        <v>51.61</v>
      </c>
      <c r="AK729" t="e">
        <f>VLOOKUP(A729,'NHL Affiliations (from scraper)'!B:C,2,FALSE)</f>
        <v>#N/A</v>
      </c>
      <c r="AL729">
        <f>IF(ISNUMBER(MATCH(A729,'Age Fix'!A:A,0))=FALSE,F729,VLOOKUP(A729,'Age Fix'!A:C,3,FALSE))</f>
        <v>18</v>
      </c>
    </row>
    <row r="730" spans="1:38" x14ac:dyDescent="0.2">
      <c r="A730" t="s">
        <v>715</v>
      </c>
      <c r="B730" t="s">
        <v>1749</v>
      </c>
      <c r="C730" t="s">
        <v>102</v>
      </c>
      <c r="D730" t="s">
        <v>102</v>
      </c>
      <c r="E730" t="s">
        <v>586</v>
      </c>
      <c r="F730">
        <v>18</v>
      </c>
      <c r="G730">
        <v>63</v>
      </c>
      <c r="H730">
        <v>14.34</v>
      </c>
      <c r="I730">
        <v>903.6</v>
      </c>
      <c r="J730">
        <v>41</v>
      </c>
      <c r="K730">
        <v>48</v>
      </c>
      <c r="L730">
        <v>2.7224435590969454</v>
      </c>
      <c r="M730">
        <v>3.1872509960159365</v>
      </c>
      <c r="N730">
        <v>86</v>
      </c>
      <c r="O730">
        <v>5.7104913678618852</v>
      </c>
      <c r="P730">
        <v>0</v>
      </c>
      <c r="Q730">
        <v>1</v>
      </c>
      <c r="R730">
        <v>85</v>
      </c>
      <c r="S730">
        <v>0</v>
      </c>
      <c r="T730">
        <v>1.1627906976744187</v>
      </c>
      <c r="U730">
        <v>98.837209302325576</v>
      </c>
      <c r="V730">
        <v>9</v>
      </c>
      <c r="W730">
        <v>0.59760956175298807</v>
      </c>
      <c r="X730">
        <v>4</v>
      </c>
      <c r="Y730">
        <v>0.26560424966799467</v>
      </c>
      <c r="Z730">
        <v>0</v>
      </c>
      <c r="AA730">
        <v>0</v>
      </c>
      <c r="AB730">
        <v>4</v>
      </c>
      <c r="AC730">
        <v>5.5197672475450688</v>
      </c>
      <c r="AD730">
        <v>0.36651840953154502</v>
      </c>
      <c r="AE730">
        <v>4.6511627906976747</v>
      </c>
      <c r="AF730">
        <v>6.4183340087733356</v>
      </c>
      <c r="AG730">
        <v>12.58</v>
      </c>
      <c r="AH730">
        <v>13.46</v>
      </c>
      <c r="AI730">
        <v>48.79</v>
      </c>
      <c r="AJ730">
        <v>51.42</v>
      </c>
      <c r="AK730" t="e">
        <f>VLOOKUP(A730,'NHL Affiliations (from scraper)'!B:C,2,FALSE)</f>
        <v>#N/A</v>
      </c>
      <c r="AL730">
        <f>IF(ISNUMBER(MATCH(A730,'Age Fix'!A:A,0))=FALSE,F730,VLOOKUP(A730,'Age Fix'!A:C,3,FALSE))</f>
        <v>18</v>
      </c>
    </row>
    <row r="731" spans="1:38" x14ac:dyDescent="0.2">
      <c r="A731" t="s">
        <v>759</v>
      </c>
      <c r="B731" t="s">
        <v>1749</v>
      </c>
      <c r="C731" t="s">
        <v>41</v>
      </c>
      <c r="D731" t="s">
        <v>1745</v>
      </c>
      <c r="E731" t="s">
        <v>599</v>
      </c>
      <c r="F731">
        <v>18</v>
      </c>
      <c r="G731">
        <v>65</v>
      </c>
      <c r="H731">
        <v>8.35</v>
      </c>
      <c r="I731">
        <v>543.01</v>
      </c>
      <c r="J731">
        <v>16</v>
      </c>
      <c r="K731">
        <v>17</v>
      </c>
      <c r="L731">
        <v>1.7679232426658811</v>
      </c>
      <c r="M731">
        <v>1.8784184453324988</v>
      </c>
      <c r="N731">
        <v>44</v>
      </c>
      <c r="O731">
        <v>4.8617889173311726</v>
      </c>
      <c r="P731">
        <v>3</v>
      </c>
      <c r="Q731">
        <v>2</v>
      </c>
      <c r="R731">
        <v>39</v>
      </c>
      <c r="S731">
        <v>6.8181818181818175</v>
      </c>
      <c r="T731">
        <v>4.5454545454545459</v>
      </c>
      <c r="U731">
        <v>88.63636363636364</v>
      </c>
      <c r="V731">
        <v>7</v>
      </c>
      <c r="W731">
        <v>0.77346641866632293</v>
      </c>
      <c r="X731">
        <v>4</v>
      </c>
      <c r="Y731">
        <v>0.44198081066647027</v>
      </c>
      <c r="Z731">
        <v>1</v>
      </c>
      <c r="AA731">
        <v>1</v>
      </c>
      <c r="AB731">
        <v>2</v>
      </c>
      <c r="AC731">
        <v>3.5569334696176966</v>
      </c>
      <c r="AD731">
        <v>0.39302408459708255</v>
      </c>
      <c r="AE731">
        <v>9.0909090909090917</v>
      </c>
      <c r="AF731">
        <v>8.0839397036765828</v>
      </c>
      <c r="AG731">
        <v>12.55</v>
      </c>
      <c r="AH731">
        <v>12.56</v>
      </c>
      <c r="AI731">
        <v>49.57</v>
      </c>
      <c r="AJ731">
        <v>51.04</v>
      </c>
      <c r="AK731" t="e">
        <f>VLOOKUP(A731,'NHL Affiliations (from scraper)'!B:C,2,FALSE)</f>
        <v>#N/A</v>
      </c>
      <c r="AL731">
        <f>IF(ISNUMBER(MATCH(A731,'Age Fix'!A:A,0))=FALSE,F731,VLOOKUP(A731,'Age Fix'!A:C,3,FALSE))</f>
        <v>18</v>
      </c>
    </row>
    <row r="732" spans="1:38" x14ac:dyDescent="0.2">
      <c r="A732" t="s">
        <v>652</v>
      </c>
      <c r="B732" t="s">
        <v>1749</v>
      </c>
      <c r="C732" t="s">
        <v>41</v>
      </c>
      <c r="D732" t="s">
        <v>1745</v>
      </c>
      <c r="E732" t="s">
        <v>618</v>
      </c>
      <c r="F732">
        <v>19</v>
      </c>
      <c r="G732">
        <v>65</v>
      </c>
      <c r="H732">
        <v>11.54</v>
      </c>
      <c r="I732">
        <v>750.06</v>
      </c>
      <c r="J732">
        <v>32</v>
      </c>
      <c r="K732">
        <v>39</v>
      </c>
      <c r="L732">
        <v>2.5597952163826898</v>
      </c>
      <c r="M732">
        <v>3.1197504199664028</v>
      </c>
      <c r="N732">
        <v>87</v>
      </c>
      <c r="O732">
        <v>6.9594432445404379</v>
      </c>
      <c r="P732">
        <v>15</v>
      </c>
      <c r="Q732">
        <v>15</v>
      </c>
      <c r="R732">
        <v>57</v>
      </c>
      <c r="S732">
        <v>17.241379310344829</v>
      </c>
      <c r="T732">
        <v>17.241379310344829</v>
      </c>
      <c r="U732">
        <v>65.517241379310349</v>
      </c>
      <c r="V732">
        <v>20</v>
      </c>
      <c r="W732">
        <v>1.599872010239181</v>
      </c>
      <c r="X732">
        <v>9</v>
      </c>
      <c r="Y732">
        <v>0.71994240460763137</v>
      </c>
      <c r="Z732">
        <v>6</v>
      </c>
      <c r="AA732">
        <v>1</v>
      </c>
      <c r="AB732">
        <v>2</v>
      </c>
      <c r="AC732">
        <v>10.007200982825045</v>
      </c>
      <c r="AD732">
        <v>0.80051203766299062</v>
      </c>
      <c r="AE732">
        <v>10.344827586206897</v>
      </c>
      <c r="AF732">
        <v>11.502529865316143</v>
      </c>
      <c r="AG732">
        <v>12.94</v>
      </c>
      <c r="AH732">
        <v>13.18</v>
      </c>
      <c r="AI732">
        <v>40.11</v>
      </c>
      <c r="AJ732">
        <v>52.19</v>
      </c>
      <c r="AK732" t="e">
        <f>VLOOKUP(A732,'NHL Affiliations (from scraper)'!B:C,2,FALSE)</f>
        <v>#N/A</v>
      </c>
      <c r="AL732">
        <f>IF(ISNUMBER(MATCH(A732,'Age Fix'!A:A,0))=FALSE,F732,VLOOKUP(A732,'Age Fix'!A:C,3,FALSE))</f>
        <v>19</v>
      </c>
    </row>
    <row r="733" spans="1:38" x14ac:dyDescent="0.2">
      <c r="A733" t="s">
        <v>903</v>
      </c>
      <c r="B733" t="s">
        <v>1749</v>
      </c>
      <c r="C733" t="s">
        <v>41</v>
      </c>
      <c r="D733" t="s">
        <v>1745</v>
      </c>
      <c r="E733" t="s">
        <v>618</v>
      </c>
      <c r="F733">
        <v>17</v>
      </c>
      <c r="G733">
        <v>34</v>
      </c>
      <c r="H733">
        <v>10.93</v>
      </c>
      <c r="I733">
        <v>371.56</v>
      </c>
      <c r="J733">
        <v>8</v>
      </c>
      <c r="K733">
        <v>24</v>
      </c>
      <c r="L733">
        <v>1.2918505759500485</v>
      </c>
      <c r="M733">
        <v>3.8755517278501452</v>
      </c>
      <c r="N733">
        <v>30</v>
      </c>
      <c r="O733">
        <v>4.8444396598126822</v>
      </c>
      <c r="P733">
        <v>3</v>
      </c>
      <c r="Q733">
        <v>5</v>
      </c>
      <c r="R733">
        <v>22</v>
      </c>
      <c r="S733">
        <v>10</v>
      </c>
      <c r="T733">
        <v>16.666666666666664</v>
      </c>
      <c r="U733">
        <v>73.333333333333329</v>
      </c>
      <c r="V733">
        <v>4</v>
      </c>
      <c r="W733">
        <v>0.64592528797502424</v>
      </c>
      <c r="X733">
        <v>4</v>
      </c>
      <c r="Y733">
        <v>0.64592528797502424</v>
      </c>
      <c r="Z733">
        <v>1</v>
      </c>
      <c r="AA733">
        <v>2</v>
      </c>
      <c r="AB733">
        <v>1</v>
      </c>
      <c r="AC733">
        <v>3.0250197450895842</v>
      </c>
      <c r="AD733">
        <v>0.48848418749428102</v>
      </c>
      <c r="AE733">
        <v>13.333333333333334</v>
      </c>
      <c r="AF733">
        <v>10.083399150298614</v>
      </c>
      <c r="AG733">
        <v>12.66</v>
      </c>
      <c r="AH733">
        <v>12.97</v>
      </c>
      <c r="AI733">
        <v>39.26</v>
      </c>
      <c r="AJ733">
        <v>50.99</v>
      </c>
      <c r="AK733" t="e">
        <f>VLOOKUP(A733,'NHL Affiliations (from scraper)'!B:C,2,FALSE)</f>
        <v>#N/A</v>
      </c>
      <c r="AL733">
        <f>IF(ISNUMBER(MATCH(A733,'Age Fix'!A:A,0))=FALSE,F733,VLOOKUP(A733,'Age Fix'!A:C,3,FALSE))</f>
        <v>17</v>
      </c>
    </row>
    <row r="734" spans="1:38" x14ac:dyDescent="0.2">
      <c r="A734" t="s">
        <v>607</v>
      </c>
      <c r="B734" t="s">
        <v>1749</v>
      </c>
      <c r="C734" t="s">
        <v>46</v>
      </c>
      <c r="D734" t="s">
        <v>1745</v>
      </c>
      <c r="E734" t="s">
        <v>608</v>
      </c>
      <c r="F734">
        <v>18</v>
      </c>
      <c r="G734">
        <v>68</v>
      </c>
      <c r="H734">
        <v>13.67</v>
      </c>
      <c r="I734">
        <v>929.69</v>
      </c>
      <c r="J734">
        <v>57</v>
      </c>
      <c r="K734">
        <v>51</v>
      </c>
      <c r="L734">
        <v>3.6786455700287188</v>
      </c>
      <c r="M734">
        <v>3.2914197205520117</v>
      </c>
      <c r="N734">
        <v>197</v>
      </c>
      <c r="O734">
        <v>12.71391539115189</v>
      </c>
      <c r="P734">
        <v>23</v>
      </c>
      <c r="Q734">
        <v>36</v>
      </c>
      <c r="R734">
        <v>138</v>
      </c>
      <c r="S734">
        <v>11.6751269035533</v>
      </c>
      <c r="T734">
        <v>18.274111675126903</v>
      </c>
      <c r="U734">
        <v>70.050761421319791</v>
      </c>
      <c r="V734">
        <v>33</v>
      </c>
      <c r="W734">
        <v>2.1297421721218899</v>
      </c>
      <c r="X734">
        <v>22</v>
      </c>
      <c r="Y734">
        <v>1.4198281147479268</v>
      </c>
      <c r="Z734">
        <v>5</v>
      </c>
      <c r="AA734">
        <v>6</v>
      </c>
      <c r="AB734">
        <v>11</v>
      </c>
      <c r="AC734">
        <v>20.847754982766887</v>
      </c>
      <c r="AD734">
        <v>1.3454649388140274</v>
      </c>
      <c r="AE734">
        <v>11.167512690355331</v>
      </c>
      <c r="AF734">
        <v>10.582616742521262</v>
      </c>
      <c r="AG734">
        <v>13.21</v>
      </c>
      <c r="AH734">
        <v>13.32</v>
      </c>
      <c r="AI734">
        <v>44.92</v>
      </c>
      <c r="AJ734">
        <v>50.75</v>
      </c>
      <c r="AK734">
        <f>VLOOKUP(A734,'NHL Affiliations (from scraper)'!B:C,2,FALSE)</f>
        <v>2018</v>
      </c>
      <c r="AL734">
        <f>IF(ISNUMBER(MATCH(A734,'Age Fix'!A:A,0))=FALSE,F734,VLOOKUP(A734,'Age Fix'!A:C,3,FALSE))</f>
        <v>18</v>
      </c>
    </row>
    <row r="735" spans="1:38" x14ac:dyDescent="0.2">
      <c r="A735" t="s">
        <v>748</v>
      </c>
      <c r="B735" t="s">
        <v>1749</v>
      </c>
      <c r="C735" t="s">
        <v>49</v>
      </c>
      <c r="D735" t="s">
        <v>1745</v>
      </c>
      <c r="E735" t="s">
        <v>616</v>
      </c>
      <c r="F735">
        <v>16</v>
      </c>
      <c r="G735">
        <v>65</v>
      </c>
      <c r="H735">
        <v>10.91</v>
      </c>
      <c r="I735">
        <v>709.46</v>
      </c>
      <c r="J735">
        <v>23</v>
      </c>
      <c r="K735">
        <v>42</v>
      </c>
      <c r="L735">
        <v>1.9451413751303805</v>
      </c>
      <c r="M735">
        <v>3.5519972937163478</v>
      </c>
      <c r="N735">
        <v>50</v>
      </c>
      <c r="O735">
        <v>4.2285682068051749</v>
      </c>
      <c r="P735">
        <v>5</v>
      </c>
      <c r="Q735">
        <v>8</v>
      </c>
      <c r="R735">
        <v>37</v>
      </c>
      <c r="S735">
        <v>10</v>
      </c>
      <c r="T735">
        <v>16</v>
      </c>
      <c r="U735">
        <v>74</v>
      </c>
      <c r="V735">
        <v>13</v>
      </c>
      <c r="W735">
        <v>1.0994277337693457</v>
      </c>
      <c r="X735">
        <v>5</v>
      </c>
      <c r="Y735">
        <v>0.42285682068051755</v>
      </c>
      <c r="Z735">
        <v>2</v>
      </c>
      <c r="AA735">
        <v>1</v>
      </c>
      <c r="AB735">
        <v>2</v>
      </c>
      <c r="AC735">
        <v>5.0030572207912023</v>
      </c>
      <c r="AD735">
        <v>0.4231153740132948</v>
      </c>
      <c r="AE735">
        <v>10</v>
      </c>
      <c r="AF735">
        <v>10.006114441582405</v>
      </c>
      <c r="AG735">
        <v>13.9</v>
      </c>
      <c r="AH735">
        <v>13.05</v>
      </c>
      <c r="AI735">
        <v>36.909999999999997</v>
      </c>
      <c r="AJ735">
        <v>53.12</v>
      </c>
      <c r="AK735" t="e">
        <f>VLOOKUP(A735,'NHL Affiliations (from scraper)'!B:C,2,FALSE)</f>
        <v>#N/A</v>
      </c>
      <c r="AL735">
        <f>IF(ISNUMBER(MATCH(A735,'Age Fix'!A:A,0))=FALSE,F735,VLOOKUP(A735,'Age Fix'!A:C,3,FALSE))</f>
        <v>16</v>
      </c>
    </row>
    <row r="736" spans="1:38" x14ac:dyDescent="0.2">
      <c r="A736" t="s">
        <v>1028</v>
      </c>
      <c r="B736" t="s">
        <v>1749</v>
      </c>
      <c r="C736" t="s">
        <v>41</v>
      </c>
      <c r="D736" t="s">
        <v>1745</v>
      </c>
      <c r="E736" t="s">
        <v>644</v>
      </c>
      <c r="F736">
        <v>17</v>
      </c>
      <c r="G736">
        <v>2</v>
      </c>
      <c r="H736">
        <v>0</v>
      </c>
      <c r="I736">
        <v>0</v>
      </c>
      <c r="J736">
        <v>0</v>
      </c>
      <c r="K736">
        <v>0</v>
      </c>
      <c r="L736" t="e">
        <v>#DIV/0!</v>
      </c>
      <c r="M736" t="e">
        <v>#DIV/0!</v>
      </c>
      <c r="N736">
        <v>0</v>
      </c>
      <c r="O736" t="e">
        <v>#DIV/0!</v>
      </c>
      <c r="P736">
        <v>0</v>
      </c>
      <c r="Q736">
        <v>0</v>
      </c>
      <c r="R736">
        <v>0</v>
      </c>
      <c r="S736" t="e">
        <v>#DIV/0!</v>
      </c>
      <c r="T736" t="e">
        <v>#DIV/0!</v>
      </c>
      <c r="U736" t="e">
        <v>#DIV/0!</v>
      </c>
      <c r="V736">
        <v>0</v>
      </c>
      <c r="W736" t="e">
        <v>#DIV/0!</v>
      </c>
      <c r="X736">
        <v>0</v>
      </c>
      <c r="Y736" t="e">
        <v>#DIV/0!</v>
      </c>
      <c r="Z736">
        <v>0</v>
      </c>
      <c r="AA736">
        <v>0</v>
      </c>
      <c r="AB736">
        <v>0</v>
      </c>
      <c r="AC736">
        <v>0</v>
      </c>
      <c r="AD736" t="e">
        <v>#DIV/0!</v>
      </c>
      <c r="AE736" t="e">
        <v>#DIV/0!</v>
      </c>
      <c r="AF736" t="e">
        <v>#DIV/0!</v>
      </c>
      <c r="AG736">
        <v>0</v>
      </c>
      <c r="AH736">
        <v>0</v>
      </c>
      <c r="AI736">
        <v>0</v>
      </c>
      <c r="AJ736">
        <v>0</v>
      </c>
      <c r="AK736" t="e">
        <f>VLOOKUP(A736,'NHL Affiliations (from scraper)'!B:C,2,FALSE)</f>
        <v>#N/A</v>
      </c>
      <c r="AL736">
        <f>IF(ISNUMBER(MATCH(A736,'Age Fix'!A:A,0))=FALSE,F736,VLOOKUP(A736,'Age Fix'!A:C,3,FALSE))</f>
        <v>17</v>
      </c>
    </row>
    <row r="737" spans="1:38" x14ac:dyDescent="0.2">
      <c r="A737" t="s">
        <v>700</v>
      </c>
      <c r="B737" t="s">
        <v>1749</v>
      </c>
      <c r="C737" t="s">
        <v>102</v>
      </c>
      <c r="D737" t="s">
        <v>102</v>
      </c>
      <c r="E737" t="s">
        <v>644</v>
      </c>
      <c r="F737">
        <v>18</v>
      </c>
      <c r="G737">
        <v>64</v>
      </c>
      <c r="H737">
        <v>13.37</v>
      </c>
      <c r="I737">
        <v>855.75</v>
      </c>
      <c r="J737">
        <v>52</v>
      </c>
      <c r="K737">
        <v>36</v>
      </c>
      <c r="L737">
        <v>3.6459246275197192</v>
      </c>
      <c r="M737">
        <v>2.5241016652059596</v>
      </c>
      <c r="N737">
        <v>56</v>
      </c>
      <c r="O737">
        <v>3.9263803680981599</v>
      </c>
      <c r="P737">
        <v>1</v>
      </c>
      <c r="Q737">
        <v>0</v>
      </c>
      <c r="R737">
        <v>55</v>
      </c>
      <c r="S737">
        <v>1.7857142857142856</v>
      </c>
      <c r="T737">
        <v>0</v>
      </c>
      <c r="U737">
        <v>98.214285714285708</v>
      </c>
      <c r="V737">
        <v>14</v>
      </c>
      <c r="W737">
        <v>0.98159509202453998</v>
      </c>
      <c r="X737">
        <v>7</v>
      </c>
      <c r="Y737">
        <v>0.49079754601226999</v>
      </c>
      <c r="Z737">
        <v>1</v>
      </c>
      <c r="AA737">
        <v>0</v>
      </c>
      <c r="AB737">
        <v>6</v>
      </c>
      <c r="AC737">
        <v>3.7055542884213706</v>
      </c>
      <c r="AD737">
        <v>0.25981099305320737</v>
      </c>
      <c r="AE737">
        <v>12.5</v>
      </c>
      <c r="AF737">
        <v>6.617061229323876</v>
      </c>
      <c r="AG737">
        <v>12.94</v>
      </c>
      <c r="AH737">
        <v>13.11</v>
      </c>
      <c r="AI737">
        <v>54.56</v>
      </c>
      <c r="AJ737">
        <v>50.03</v>
      </c>
      <c r="AK737" t="e">
        <f>VLOOKUP(A737,'NHL Affiliations (from scraper)'!B:C,2,FALSE)</f>
        <v>#N/A</v>
      </c>
      <c r="AL737">
        <f>IF(ISNUMBER(MATCH(A737,'Age Fix'!A:A,0))=FALSE,F737,VLOOKUP(A737,'Age Fix'!A:C,3,FALSE))</f>
        <v>18</v>
      </c>
    </row>
    <row r="738" spans="1:38" x14ac:dyDescent="0.2">
      <c r="A738" t="s">
        <v>665</v>
      </c>
      <c r="B738" t="s">
        <v>1749</v>
      </c>
      <c r="C738" t="s">
        <v>41</v>
      </c>
      <c r="D738" t="s">
        <v>1745</v>
      </c>
      <c r="E738" t="s">
        <v>599</v>
      </c>
      <c r="F738">
        <v>19</v>
      </c>
      <c r="G738">
        <v>68</v>
      </c>
      <c r="H738">
        <v>11.91</v>
      </c>
      <c r="I738">
        <v>809.89</v>
      </c>
      <c r="J738">
        <v>31</v>
      </c>
      <c r="K738">
        <v>37</v>
      </c>
      <c r="L738">
        <v>2.2966081813579624</v>
      </c>
      <c r="M738">
        <v>2.7411129906530518</v>
      </c>
      <c r="N738">
        <v>78</v>
      </c>
      <c r="O738">
        <v>5.7785625208361626</v>
      </c>
      <c r="P738">
        <v>9</v>
      </c>
      <c r="Q738">
        <v>25</v>
      </c>
      <c r="R738">
        <v>44</v>
      </c>
      <c r="S738">
        <v>11.538461538461538</v>
      </c>
      <c r="T738">
        <v>32.051282051282051</v>
      </c>
      <c r="U738">
        <v>56.410256410256409</v>
      </c>
      <c r="V738">
        <v>19</v>
      </c>
      <c r="W738">
        <v>1.4075985627677834</v>
      </c>
      <c r="X738">
        <v>11</v>
      </c>
      <c r="Y738">
        <v>0.81492548370766404</v>
      </c>
      <c r="Z738">
        <v>3</v>
      </c>
      <c r="AA738">
        <v>5</v>
      </c>
      <c r="AB738">
        <v>3</v>
      </c>
      <c r="AC738">
        <v>9.4803056542252726</v>
      </c>
      <c r="AD738">
        <v>0.70234024281509388</v>
      </c>
      <c r="AE738">
        <v>14.102564102564102</v>
      </c>
      <c r="AF738">
        <v>12.154238018237528</v>
      </c>
      <c r="AG738">
        <v>13.03</v>
      </c>
      <c r="AH738">
        <v>13.03</v>
      </c>
      <c r="AI738">
        <v>50.99</v>
      </c>
      <c r="AJ738">
        <v>51.42</v>
      </c>
      <c r="AK738" t="e">
        <f>VLOOKUP(A738,'NHL Affiliations (from scraper)'!B:C,2,FALSE)</f>
        <v>#N/A</v>
      </c>
      <c r="AL738">
        <f>IF(ISNUMBER(MATCH(A738,'Age Fix'!A:A,0))=FALSE,F738,VLOOKUP(A738,'Age Fix'!A:C,3,FALSE))</f>
        <v>19</v>
      </c>
    </row>
    <row r="739" spans="1:38" x14ac:dyDescent="0.2">
      <c r="A739" t="s">
        <v>648</v>
      </c>
      <c r="B739" t="s">
        <v>1749</v>
      </c>
      <c r="C739" t="s">
        <v>41</v>
      </c>
      <c r="D739" t="s">
        <v>1745</v>
      </c>
      <c r="E739" t="s">
        <v>644</v>
      </c>
      <c r="F739">
        <v>19</v>
      </c>
      <c r="G739">
        <v>68</v>
      </c>
      <c r="H739">
        <v>13.73</v>
      </c>
      <c r="I739">
        <v>933.76</v>
      </c>
      <c r="J739">
        <v>52</v>
      </c>
      <c r="K739">
        <v>46</v>
      </c>
      <c r="L739">
        <v>3.3413296778615491</v>
      </c>
      <c r="M739">
        <v>2.9557916381082934</v>
      </c>
      <c r="N739">
        <v>114</v>
      </c>
      <c r="O739">
        <v>7.3252227553118576</v>
      </c>
      <c r="P739">
        <v>23</v>
      </c>
      <c r="Q739">
        <v>22</v>
      </c>
      <c r="R739">
        <v>69</v>
      </c>
      <c r="S739">
        <v>20.175438596491226</v>
      </c>
      <c r="T739">
        <v>19.298245614035086</v>
      </c>
      <c r="U739">
        <v>60.526315789473685</v>
      </c>
      <c r="V739">
        <v>26</v>
      </c>
      <c r="W739">
        <v>1.6706648389307746</v>
      </c>
      <c r="X739">
        <v>13</v>
      </c>
      <c r="Y739">
        <v>0.83533241946538728</v>
      </c>
      <c r="Z739">
        <v>3</v>
      </c>
      <c r="AA739">
        <v>6</v>
      </c>
      <c r="AB739">
        <v>4</v>
      </c>
      <c r="AC739">
        <v>14.009441968202394</v>
      </c>
      <c r="AD739">
        <v>0.90019546574295706</v>
      </c>
      <c r="AE739">
        <v>11.403508771929824</v>
      </c>
      <c r="AF739">
        <v>12.288984182633678</v>
      </c>
      <c r="AG739">
        <v>13.18</v>
      </c>
      <c r="AH739">
        <v>13.15</v>
      </c>
      <c r="AI739">
        <v>55.02</v>
      </c>
      <c r="AJ739">
        <v>49.47</v>
      </c>
      <c r="AK739" t="e">
        <f>VLOOKUP(A739,'NHL Affiliations (from scraper)'!B:C,2,FALSE)</f>
        <v>#N/A</v>
      </c>
      <c r="AL739">
        <f>IF(ISNUMBER(MATCH(A739,'Age Fix'!A:A,0))=FALSE,F739,VLOOKUP(A739,'Age Fix'!A:C,3,FALSE))</f>
        <v>19</v>
      </c>
    </row>
    <row r="740" spans="1:38" x14ac:dyDescent="0.2">
      <c r="A740" t="s">
        <v>908</v>
      </c>
      <c r="B740" t="s">
        <v>1749</v>
      </c>
      <c r="C740" t="s">
        <v>102</v>
      </c>
      <c r="D740" t="s">
        <v>102</v>
      </c>
      <c r="E740" t="s">
        <v>1746</v>
      </c>
      <c r="F740">
        <v>18</v>
      </c>
      <c r="G740">
        <v>43</v>
      </c>
      <c r="H740">
        <v>11.23</v>
      </c>
      <c r="I740">
        <v>483.03</v>
      </c>
      <c r="J740">
        <v>22</v>
      </c>
      <c r="K740">
        <v>24</v>
      </c>
      <c r="L740">
        <v>2.7327495186634372</v>
      </c>
      <c r="M740">
        <v>2.9811812930873858</v>
      </c>
      <c r="N740">
        <v>28</v>
      </c>
      <c r="O740">
        <v>3.4780448419352838</v>
      </c>
      <c r="P740">
        <v>1</v>
      </c>
      <c r="Q740">
        <v>1</v>
      </c>
      <c r="R740">
        <v>26</v>
      </c>
      <c r="S740">
        <v>3.5714285714285712</v>
      </c>
      <c r="T740">
        <v>3.5714285714285712</v>
      </c>
      <c r="U740">
        <v>92.857142857142861</v>
      </c>
      <c r="V740">
        <v>5</v>
      </c>
      <c r="W740">
        <v>0.62107943605987215</v>
      </c>
      <c r="X740">
        <v>3</v>
      </c>
      <c r="Y740">
        <v>0.37264766163592322</v>
      </c>
      <c r="Z740">
        <v>0</v>
      </c>
      <c r="AA740">
        <v>1</v>
      </c>
      <c r="AB740">
        <v>2</v>
      </c>
      <c r="AC740">
        <v>2.062091523993578</v>
      </c>
      <c r="AD740">
        <v>0.25614452816515471</v>
      </c>
      <c r="AE740">
        <v>10.714285714285714</v>
      </c>
      <c r="AF740">
        <v>7.3646125856913489</v>
      </c>
      <c r="AG740">
        <v>12.33</v>
      </c>
      <c r="AH740">
        <v>12.54</v>
      </c>
      <c r="AI740">
        <v>46.65</v>
      </c>
      <c r="AJ740">
        <v>47.85</v>
      </c>
      <c r="AK740" t="e">
        <f>VLOOKUP(A740,'NHL Affiliations (from scraper)'!B:C,2,FALSE)</f>
        <v>#N/A</v>
      </c>
      <c r="AL740">
        <f>IF(ISNUMBER(MATCH(A740,'Age Fix'!A:A,0))=FALSE,F740,VLOOKUP(A740,'Age Fix'!A:C,3,FALSE))</f>
        <v>18</v>
      </c>
    </row>
    <row r="741" spans="1:38" x14ac:dyDescent="0.2">
      <c r="A741" t="s">
        <v>721</v>
      </c>
      <c r="B741" t="s">
        <v>1749</v>
      </c>
      <c r="C741" t="s">
        <v>102</v>
      </c>
      <c r="D741" t="s">
        <v>102</v>
      </c>
      <c r="E741" t="s">
        <v>575</v>
      </c>
      <c r="F741">
        <v>18</v>
      </c>
      <c r="G741">
        <v>66</v>
      </c>
      <c r="H741">
        <v>16.07</v>
      </c>
      <c r="I741">
        <v>1060.31</v>
      </c>
      <c r="J741">
        <v>71</v>
      </c>
      <c r="K741">
        <v>57</v>
      </c>
      <c r="L741">
        <v>4.017692938857504</v>
      </c>
      <c r="M741">
        <v>3.2254717959841934</v>
      </c>
      <c r="N741">
        <v>70</v>
      </c>
      <c r="O741">
        <v>3.9611057143665533</v>
      </c>
      <c r="P741">
        <v>3</v>
      </c>
      <c r="Q741">
        <v>4</v>
      </c>
      <c r="R741">
        <v>63</v>
      </c>
      <c r="S741">
        <v>4.2857142857142856</v>
      </c>
      <c r="T741">
        <v>5.7142857142857144</v>
      </c>
      <c r="U741">
        <v>90</v>
      </c>
      <c r="V741">
        <v>11</v>
      </c>
      <c r="W741">
        <v>0.62245946940045838</v>
      </c>
      <c r="X741">
        <v>4</v>
      </c>
      <c r="Y741">
        <v>0.22634889796380306</v>
      </c>
      <c r="Z741">
        <v>1</v>
      </c>
      <c r="AA741">
        <v>0</v>
      </c>
      <c r="AB741">
        <v>3</v>
      </c>
      <c r="AC741">
        <v>5.4225067213039937</v>
      </c>
      <c r="AD741">
        <v>0.30684460514211848</v>
      </c>
      <c r="AE741">
        <v>5.7142857142857144</v>
      </c>
      <c r="AF741">
        <v>7.7464381732914198</v>
      </c>
      <c r="AG741">
        <v>13.63</v>
      </c>
      <c r="AH741">
        <v>13.34</v>
      </c>
      <c r="AI741">
        <v>55.13</v>
      </c>
      <c r="AJ741">
        <v>49.97</v>
      </c>
      <c r="AK741" t="str">
        <f>VLOOKUP(A741,'NHL Affiliations (from scraper)'!B:C,2,FALSE)</f>
        <v>New Jersey Devils</v>
      </c>
      <c r="AL741">
        <f>IF(ISNUMBER(MATCH(A741,'Age Fix'!A:A,0))=FALSE,F741,VLOOKUP(A741,'Age Fix'!A:C,3,FALSE))</f>
        <v>18</v>
      </c>
    </row>
    <row r="742" spans="1:38" x14ac:dyDescent="0.2">
      <c r="A742" t="s">
        <v>629</v>
      </c>
      <c r="B742" t="s">
        <v>1749</v>
      </c>
      <c r="C742" t="s">
        <v>41</v>
      </c>
      <c r="D742" t="s">
        <v>1745</v>
      </c>
      <c r="E742" t="s">
        <v>1746</v>
      </c>
      <c r="F742">
        <v>18</v>
      </c>
      <c r="G742">
        <v>64</v>
      </c>
      <c r="H742">
        <v>13.52</v>
      </c>
      <c r="I742">
        <v>865.35</v>
      </c>
      <c r="J742">
        <v>45</v>
      </c>
      <c r="K742">
        <v>39</v>
      </c>
      <c r="L742">
        <v>3.1201248049921997</v>
      </c>
      <c r="M742">
        <v>2.704108164326573</v>
      </c>
      <c r="N742">
        <v>143</v>
      </c>
      <c r="O742">
        <v>9.9150632691974359</v>
      </c>
      <c r="P742">
        <v>13</v>
      </c>
      <c r="Q742">
        <v>20</v>
      </c>
      <c r="R742">
        <v>110</v>
      </c>
      <c r="S742">
        <v>9.0909090909090917</v>
      </c>
      <c r="T742">
        <v>13.986013986013987</v>
      </c>
      <c r="U742">
        <v>76.923076923076934</v>
      </c>
      <c r="V742">
        <v>27</v>
      </c>
      <c r="W742">
        <v>1.8720748829953198</v>
      </c>
      <c r="X742">
        <v>13</v>
      </c>
      <c r="Y742">
        <v>0.90136938810885769</v>
      </c>
      <c r="Z742">
        <v>3</v>
      </c>
      <c r="AA742">
        <v>0</v>
      </c>
      <c r="AB742">
        <v>10</v>
      </c>
      <c r="AC742">
        <v>13.732066686366512</v>
      </c>
      <c r="AD742">
        <v>0.95212804204309309</v>
      </c>
      <c r="AE742">
        <v>9.0909090909090917</v>
      </c>
      <c r="AF742">
        <v>9.6028438366199378</v>
      </c>
      <c r="AG742">
        <v>13.77</v>
      </c>
      <c r="AH742">
        <v>13.32</v>
      </c>
      <c r="AI742">
        <v>48.58</v>
      </c>
      <c r="AJ742">
        <v>50.09</v>
      </c>
      <c r="AK742" t="e">
        <f>VLOOKUP(A742,'NHL Affiliations (from scraper)'!B:C,2,FALSE)</f>
        <v>#N/A</v>
      </c>
      <c r="AL742">
        <f>IF(ISNUMBER(MATCH(A742,'Age Fix'!A:A,0))=FALSE,F742,VLOOKUP(A742,'Age Fix'!A:C,3,FALSE))</f>
        <v>18</v>
      </c>
    </row>
    <row r="743" spans="1:38" x14ac:dyDescent="0.2">
      <c r="A743" t="s">
        <v>742</v>
      </c>
      <c r="B743" t="s">
        <v>1749</v>
      </c>
      <c r="C743" t="s">
        <v>49</v>
      </c>
      <c r="D743" t="s">
        <v>1745</v>
      </c>
      <c r="E743" t="s">
        <v>575</v>
      </c>
      <c r="F743">
        <v>18</v>
      </c>
      <c r="G743">
        <v>53</v>
      </c>
      <c r="H743">
        <v>10.78</v>
      </c>
      <c r="I743">
        <v>571.16999999999996</v>
      </c>
      <c r="J743">
        <v>26</v>
      </c>
      <c r="K743">
        <v>27</v>
      </c>
      <c r="L743">
        <v>2.7312358842376181</v>
      </c>
      <c r="M743">
        <v>2.8362834182467567</v>
      </c>
      <c r="N743">
        <v>65</v>
      </c>
      <c r="O743">
        <v>6.8280897105940443</v>
      </c>
      <c r="P743">
        <v>15</v>
      </c>
      <c r="Q743">
        <v>9</v>
      </c>
      <c r="R743">
        <v>41</v>
      </c>
      <c r="S743">
        <v>23.076923076923077</v>
      </c>
      <c r="T743">
        <v>13.846153846153847</v>
      </c>
      <c r="U743">
        <v>63.076923076923073</v>
      </c>
      <c r="V743">
        <v>11</v>
      </c>
      <c r="W743">
        <v>1.1555228741005306</v>
      </c>
      <c r="X743">
        <v>5</v>
      </c>
      <c r="Y743">
        <v>0.52523767004569566</v>
      </c>
      <c r="Z743">
        <v>3</v>
      </c>
      <c r="AA743">
        <v>1</v>
      </c>
      <c r="AB743">
        <v>1</v>
      </c>
      <c r="AC743">
        <v>7.9292608827703663</v>
      </c>
      <c r="AD743">
        <v>0.83294930225015673</v>
      </c>
      <c r="AE743">
        <v>7.6923076923076925</v>
      </c>
      <c r="AF743">
        <v>12.198862896569796</v>
      </c>
      <c r="AG743">
        <v>12.7</v>
      </c>
      <c r="AH743">
        <v>12.73</v>
      </c>
      <c r="AI743">
        <v>52.34</v>
      </c>
      <c r="AJ743">
        <v>46.58</v>
      </c>
      <c r="AK743" t="e">
        <f>VLOOKUP(A743,'NHL Affiliations (from scraper)'!B:C,2,FALSE)</f>
        <v>#N/A</v>
      </c>
      <c r="AL743">
        <f>IF(ISNUMBER(MATCH(A743,'Age Fix'!A:A,0))=FALSE,F743,VLOOKUP(A743,'Age Fix'!A:C,3,FALSE))</f>
        <v>18</v>
      </c>
    </row>
    <row r="744" spans="1:38" x14ac:dyDescent="0.2">
      <c r="A744" t="s">
        <v>674</v>
      </c>
      <c r="B744" t="s">
        <v>1749</v>
      </c>
      <c r="C744" t="s">
        <v>49</v>
      </c>
      <c r="D744" t="s">
        <v>1745</v>
      </c>
      <c r="E744" t="s">
        <v>579</v>
      </c>
      <c r="F744">
        <v>19</v>
      </c>
      <c r="G744">
        <v>65</v>
      </c>
      <c r="H744">
        <v>13.19</v>
      </c>
      <c r="I744">
        <v>857.6</v>
      </c>
      <c r="J744">
        <v>46</v>
      </c>
      <c r="K744">
        <v>30</v>
      </c>
      <c r="L744">
        <v>3.2182835820895521</v>
      </c>
      <c r="M744">
        <v>2.0988805970149254</v>
      </c>
      <c r="N744">
        <v>151</v>
      </c>
      <c r="O744">
        <v>10.56436567164179</v>
      </c>
      <c r="P744">
        <v>26</v>
      </c>
      <c r="Q744">
        <v>31</v>
      </c>
      <c r="R744">
        <v>94</v>
      </c>
      <c r="S744">
        <v>17.218543046357617</v>
      </c>
      <c r="T744">
        <v>20.52980132450331</v>
      </c>
      <c r="U744">
        <v>62.251655629139066</v>
      </c>
      <c r="V744">
        <v>23</v>
      </c>
      <c r="W744">
        <v>1.6091417910447761</v>
      </c>
      <c r="X744">
        <v>17</v>
      </c>
      <c r="Y744">
        <v>1.1893656716417909</v>
      </c>
      <c r="Z744">
        <v>3</v>
      </c>
      <c r="AA744">
        <v>5</v>
      </c>
      <c r="AB744">
        <v>9</v>
      </c>
      <c r="AC744">
        <v>17.938017422464757</v>
      </c>
      <c r="AD744">
        <v>1.2549918905642321</v>
      </c>
      <c r="AE744">
        <v>11.258278145695364</v>
      </c>
      <c r="AF744">
        <v>11.879481736731629</v>
      </c>
      <c r="AG744">
        <v>14.16</v>
      </c>
      <c r="AH744">
        <v>13.44</v>
      </c>
      <c r="AI744">
        <v>59.09</v>
      </c>
      <c r="AJ744">
        <v>50.66</v>
      </c>
      <c r="AK744" t="e">
        <f>VLOOKUP(A744,'NHL Affiliations (from scraper)'!B:C,2,FALSE)</f>
        <v>#N/A</v>
      </c>
      <c r="AL744">
        <f>IF(ISNUMBER(MATCH(A744,'Age Fix'!A:A,0))=FALSE,F744,VLOOKUP(A744,'Age Fix'!A:C,3,FALSE))</f>
        <v>19</v>
      </c>
    </row>
    <row r="745" spans="1:38" x14ac:dyDescent="0.2">
      <c r="A745" t="s">
        <v>764</v>
      </c>
      <c r="B745" t="s">
        <v>1749</v>
      </c>
      <c r="C745" t="s">
        <v>102</v>
      </c>
      <c r="D745" t="s">
        <v>102</v>
      </c>
      <c r="E745" t="s">
        <v>608</v>
      </c>
      <c r="F745">
        <v>18</v>
      </c>
      <c r="G745">
        <v>67</v>
      </c>
      <c r="H745">
        <v>15.53</v>
      </c>
      <c r="I745">
        <v>1040.77</v>
      </c>
      <c r="J745">
        <v>62</v>
      </c>
      <c r="K745">
        <v>66</v>
      </c>
      <c r="L745">
        <v>3.5742767374155671</v>
      </c>
      <c r="M745">
        <v>3.8048752366036682</v>
      </c>
      <c r="N745">
        <v>72</v>
      </c>
      <c r="O745">
        <v>4.1507729853858208</v>
      </c>
      <c r="P745">
        <v>2</v>
      </c>
      <c r="Q745">
        <v>5</v>
      </c>
      <c r="R745">
        <v>65</v>
      </c>
      <c r="S745">
        <v>2.7777777777777777</v>
      </c>
      <c r="T745">
        <v>6.9444444444444446</v>
      </c>
      <c r="U745">
        <v>90.277777777777786</v>
      </c>
      <c r="V745">
        <v>12</v>
      </c>
      <c r="W745">
        <v>0.69179549756430336</v>
      </c>
      <c r="X745">
        <v>5</v>
      </c>
      <c r="Y745">
        <v>0.28824812398512639</v>
      </c>
      <c r="Z745">
        <v>0</v>
      </c>
      <c r="AA745">
        <v>1</v>
      </c>
      <c r="AB745">
        <v>4</v>
      </c>
      <c r="AC745">
        <v>5.4773298529255854</v>
      </c>
      <c r="AD745">
        <v>0.31576601091070566</v>
      </c>
      <c r="AE745">
        <v>6.9444444444444446</v>
      </c>
      <c r="AF745">
        <v>7.6074025735077582</v>
      </c>
      <c r="AG745">
        <v>12.51</v>
      </c>
      <c r="AH745">
        <v>13.22</v>
      </c>
      <c r="AI745">
        <v>42.56</v>
      </c>
      <c r="AJ745">
        <v>49.99</v>
      </c>
      <c r="AK745" t="e">
        <f>VLOOKUP(A745,'NHL Affiliations (from scraper)'!B:C,2,FALSE)</f>
        <v>#N/A</v>
      </c>
      <c r="AL745">
        <f>IF(ISNUMBER(MATCH(A745,'Age Fix'!A:A,0))=FALSE,F745,VLOOKUP(A745,'Age Fix'!A:C,3,FALSE))</f>
        <v>18</v>
      </c>
    </row>
    <row r="746" spans="1:38" x14ac:dyDescent="0.2">
      <c r="A746" t="s">
        <v>870</v>
      </c>
      <c r="B746" t="s">
        <v>1749</v>
      </c>
      <c r="C746" t="s">
        <v>102</v>
      </c>
      <c r="D746" t="s">
        <v>102</v>
      </c>
      <c r="E746" t="s">
        <v>1746</v>
      </c>
      <c r="F746">
        <v>18</v>
      </c>
      <c r="G746">
        <v>47</v>
      </c>
      <c r="H746">
        <v>13.1</v>
      </c>
      <c r="I746">
        <v>615.76</v>
      </c>
      <c r="J746">
        <v>37</v>
      </c>
      <c r="K746">
        <v>26</v>
      </c>
      <c r="L746">
        <v>3.605300766532415</v>
      </c>
      <c r="M746">
        <v>2.5334545926984542</v>
      </c>
      <c r="N746">
        <v>47</v>
      </c>
      <c r="O746">
        <v>4.5797063791087433</v>
      </c>
      <c r="P746">
        <v>0</v>
      </c>
      <c r="Q746">
        <v>3</v>
      </c>
      <c r="R746">
        <v>44</v>
      </c>
      <c r="S746">
        <v>0</v>
      </c>
      <c r="T746">
        <v>6.3829787234042552</v>
      </c>
      <c r="U746">
        <v>93.61702127659575</v>
      </c>
      <c r="V746">
        <v>8</v>
      </c>
      <c r="W746">
        <v>0.77952449006106272</v>
      </c>
      <c r="X746">
        <v>2</v>
      </c>
      <c r="Y746">
        <v>0.19488112251526568</v>
      </c>
      <c r="Z746">
        <v>0</v>
      </c>
      <c r="AA746">
        <v>0</v>
      </c>
      <c r="AB746">
        <v>2</v>
      </c>
      <c r="AC746">
        <v>3.3010426853871908</v>
      </c>
      <c r="AD746">
        <v>0.32165545199953138</v>
      </c>
      <c r="AE746">
        <v>4.2553191489361701</v>
      </c>
      <c r="AF746">
        <v>7.023495075291895</v>
      </c>
      <c r="AG746">
        <v>13.21</v>
      </c>
      <c r="AH746">
        <v>13.02</v>
      </c>
      <c r="AI746">
        <v>58.53</v>
      </c>
      <c r="AJ746">
        <v>48.13</v>
      </c>
      <c r="AK746" t="e">
        <f>VLOOKUP(A746,'NHL Affiliations (from scraper)'!B:C,2,FALSE)</f>
        <v>#N/A</v>
      </c>
      <c r="AL746">
        <f>IF(ISNUMBER(MATCH(A746,'Age Fix'!A:A,0))=FALSE,F746,VLOOKUP(A746,'Age Fix'!A:C,3,FALSE))</f>
        <v>18</v>
      </c>
    </row>
    <row r="747" spans="1:38" x14ac:dyDescent="0.2">
      <c r="A747" t="s">
        <v>679</v>
      </c>
      <c r="B747" t="s">
        <v>1749</v>
      </c>
      <c r="C747" t="s">
        <v>46</v>
      </c>
      <c r="D747" t="s">
        <v>1745</v>
      </c>
      <c r="E747" t="s">
        <v>593</v>
      </c>
      <c r="F747">
        <v>20</v>
      </c>
      <c r="G747">
        <v>63</v>
      </c>
      <c r="H747">
        <v>13.69</v>
      </c>
      <c r="I747">
        <v>862.21</v>
      </c>
      <c r="J747">
        <v>64</v>
      </c>
      <c r="K747">
        <v>25</v>
      </c>
      <c r="L747">
        <v>4.4536713793623361</v>
      </c>
      <c r="M747">
        <v>1.7397153825634126</v>
      </c>
      <c r="N747">
        <v>92</v>
      </c>
      <c r="O747">
        <v>6.4021526078333579</v>
      </c>
      <c r="P747">
        <v>10</v>
      </c>
      <c r="Q747">
        <v>15</v>
      </c>
      <c r="R747">
        <v>67</v>
      </c>
      <c r="S747">
        <v>10.869565217391305</v>
      </c>
      <c r="T747">
        <v>16.304347826086957</v>
      </c>
      <c r="U747">
        <v>72.826086956521735</v>
      </c>
      <c r="V747">
        <v>28</v>
      </c>
      <c r="W747">
        <v>1.948481228471022</v>
      </c>
      <c r="X747">
        <v>13</v>
      </c>
      <c r="Y747">
        <v>0.90465199893297454</v>
      </c>
      <c r="Z747">
        <v>3</v>
      </c>
      <c r="AA747">
        <v>3</v>
      </c>
      <c r="AB747">
        <v>7</v>
      </c>
      <c r="AC747">
        <v>9.3875045706503464</v>
      </c>
      <c r="AD747">
        <v>0.65326344421779003</v>
      </c>
      <c r="AE747">
        <v>14.130434782608695</v>
      </c>
      <c r="AF747">
        <v>10.203809315924289</v>
      </c>
      <c r="AG747">
        <v>14.18</v>
      </c>
      <c r="AH747">
        <v>13.21</v>
      </c>
      <c r="AI747">
        <v>59.21</v>
      </c>
      <c r="AJ747">
        <v>47.43</v>
      </c>
      <c r="AK747" t="e">
        <f>VLOOKUP(A747,'NHL Affiliations (from scraper)'!B:C,2,FALSE)</f>
        <v>#N/A</v>
      </c>
      <c r="AL747">
        <f>IF(ISNUMBER(MATCH(A747,'Age Fix'!A:A,0))=FALSE,F747,VLOOKUP(A747,'Age Fix'!A:C,3,FALSE))</f>
        <v>20</v>
      </c>
    </row>
    <row r="748" spans="1:38" x14ac:dyDescent="0.2">
      <c r="A748" t="s">
        <v>587</v>
      </c>
      <c r="B748" t="s">
        <v>1749</v>
      </c>
      <c r="C748" t="s">
        <v>49</v>
      </c>
      <c r="D748" t="s">
        <v>1745</v>
      </c>
      <c r="E748" t="s">
        <v>588</v>
      </c>
      <c r="F748">
        <v>20</v>
      </c>
      <c r="G748">
        <v>66</v>
      </c>
      <c r="H748">
        <v>14.56</v>
      </c>
      <c r="I748">
        <v>960.7</v>
      </c>
      <c r="J748">
        <v>60</v>
      </c>
      <c r="K748">
        <v>45</v>
      </c>
      <c r="L748">
        <v>3.7472676173623398</v>
      </c>
      <c r="M748">
        <v>2.8104507130217549</v>
      </c>
      <c r="N748">
        <v>166</v>
      </c>
      <c r="O748">
        <v>10.367440408035808</v>
      </c>
      <c r="P748">
        <v>13</v>
      </c>
      <c r="Q748">
        <v>19</v>
      </c>
      <c r="R748">
        <v>134</v>
      </c>
      <c r="S748">
        <v>7.8313253012048198</v>
      </c>
      <c r="T748">
        <v>11.445783132530121</v>
      </c>
      <c r="U748">
        <v>80.722891566265062</v>
      </c>
      <c r="V748">
        <v>38</v>
      </c>
      <c r="W748">
        <v>2.3732694909961483</v>
      </c>
      <c r="X748">
        <v>26</v>
      </c>
      <c r="Y748">
        <v>1.6238159675236807</v>
      </c>
      <c r="Z748">
        <v>3</v>
      </c>
      <c r="AA748">
        <v>6</v>
      </c>
      <c r="AB748">
        <v>17</v>
      </c>
      <c r="AC748">
        <v>15.061352695883214</v>
      </c>
      <c r="AD748">
        <v>0.9406486538492691</v>
      </c>
      <c r="AE748">
        <v>15.66265060240964</v>
      </c>
      <c r="AF748">
        <v>9.0731040336645865</v>
      </c>
      <c r="AG748">
        <v>13.74</v>
      </c>
      <c r="AH748">
        <v>13.18</v>
      </c>
      <c r="AI748">
        <v>48.76</v>
      </c>
      <c r="AJ748">
        <v>50.49</v>
      </c>
      <c r="AK748">
        <f>VLOOKUP(A748,'NHL Affiliations (from scraper)'!B:C,2,FALSE)</f>
        <v>2018</v>
      </c>
      <c r="AL748">
        <f>IF(ISNUMBER(MATCH(A748,'Age Fix'!A:A,0))=FALSE,F748,VLOOKUP(A748,'Age Fix'!A:C,3,FALSE))</f>
        <v>20</v>
      </c>
    </row>
    <row r="749" spans="1:38" x14ac:dyDescent="0.2">
      <c r="A749" t="s">
        <v>666</v>
      </c>
      <c r="B749" t="s">
        <v>1749</v>
      </c>
      <c r="C749" t="s">
        <v>46</v>
      </c>
      <c r="D749" t="s">
        <v>1745</v>
      </c>
      <c r="E749" t="s">
        <v>621</v>
      </c>
      <c r="F749">
        <v>20</v>
      </c>
      <c r="G749">
        <v>67</v>
      </c>
      <c r="H749">
        <v>10.49</v>
      </c>
      <c r="I749">
        <v>703.05</v>
      </c>
      <c r="J749">
        <v>33</v>
      </c>
      <c r="K749">
        <v>30</v>
      </c>
      <c r="L749">
        <v>2.8163004053765741</v>
      </c>
      <c r="M749">
        <v>2.5602730957968851</v>
      </c>
      <c r="N749">
        <v>144</v>
      </c>
      <c r="O749">
        <v>12.289310859825049</v>
      </c>
      <c r="P749">
        <v>25</v>
      </c>
      <c r="Q749">
        <v>36</v>
      </c>
      <c r="R749">
        <v>83</v>
      </c>
      <c r="S749">
        <v>17.361111111111111</v>
      </c>
      <c r="T749">
        <v>25</v>
      </c>
      <c r="U749">
        <v>57.638888888888886</v>
      </c>
      <c r="V749">
        <v>20</v>
      </c>
      <c r="W749">
        <v>1.7068487305312567</v>
      </c>
      <c r="X749">
        <v>13</v>
      </c>
      <c r="Y749">
        <v>1.1094516748453169</v>
      </c>
      <c r="Z749">
        <v>5</v>
      </c>
      <c r="AA749">
        <v>4</v>
      </c>
      <c r="AB749">
        <v>4</v>
      </c>
      <c r="AC749">
        <v>17.891030647543641</v>
      </c>
      <c r="AD749">
        <v>1.5268641474327838</v>
      </c>
      <c r="AE749">
        <v>9.0277777777777768</v>
      </c>
      <c r="AF749">
        <v>12.424326838571972</v>
      </c>
      <c r="AG749">
        <v>12.79</v>
      </c>
      <c r="AH749">
        <v>13.2</v>
      </c>
      <c r="AI749">
        <v>44.59</v>
      </c>
      <c r="AJ749">
        <v>51.34</v>
      </c>
      <c r="AK749" t="e">
        <f>VLOOKUP(A749,'NHL Affiliations (from scraper)'!B:C,2,FALSE)</f>
        <v>#N/A</v>
      </c>
      <c r="AL749">
        <f>IF(ISNUMBER(MATCH(A749,'Age Fix'!A:A,0))=FALSE,F749,VLOOKUP(A749,'Age Fix'!A:C,3,FALSE))</f>
        <v>20</v>
      </c>
    </row>
    <row r="750" spans="1:38" x14ac:dyDescent="0.2">
      <c r="A750" t="s">
        <v>1674</v>
      </c>
      <c r="B750" t="s">
        <v>1749</v>
      </c>
      <c r="C750" t="s">
        <v>102</v>
      </c>
      <c r="D750" t="s">
        <v>102</v>
      </c>
      <c r="E750" t="s">
        <v>583</v>
      </c>
      <c r="F750">
        <v>18</v>
      </c>
      <c r="G750">
        <v>19</v>
      </c>
      <c r="H750">
        <v>11.22</v>
      </c>
      <c r="I750">
        <v>213.13</v>
      </c>
      <c r="J750">
        <v>11</v>
      </c>
      <c r="K750">
        <v>8</v>
      </c>
      <c r="L750">
        <v>3.0967015436588001</v>
      </c>
      <c r="M750">
        <v>2.2521465772064002</v>
      </c>
      <c r="N750">
        <v>9</v>
      </c>
      <c r="O750">
        <v>2.5336648993571997</v>
      </c>
      <c r="P750">
        <v>0</v>
      </c>
      <c r="Q750">
        <v>0</v>
      </c>
      <c r="R750">
        <v>9</v>
      </c>
      <c r="S750">
        <v>0</v>
      </c>
      <c r="T750">
        <v>0</v>
      </c>
      <c r="U750">
        <v>100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0.5655181588399627</v>
      </c>
      <c r="AD750">
        <v>0.15920372322243589</v>
      </c>
      <c r="AE750">
        <v>0</v>
      </c>
      <c r="AF750">
        <v>6.2835350982218081</v>
      </c>
      <c r="AG750">
        <v>12.83</v>
      </c>
      <c r="AH750">
        <v>12.43</v>
      </c>
      <c r="AI750">
        <v>59.5</v>
      </c>
      <c r="AJ750">
        <v>42.45</v>
      </c>
      <c r="AK750" t="e">
        <f>VLOOKUP(A750,'NHL Affiliations (from scraper)'!B:C,2,FALSE)</f>
        <v>#N/A</v>
      </c>
      <c r="AL750">
        <f>IF(ISNUMBER(MATCH(A750,'Age Fix'!A:A,0))=FALSE,F750,VLOOKUP(A750,'Age Fix'!A:C,3,FALSE))</f>
        <v>18</v>
      </c>
    </row>
    <row r="751" spans="1:38" x14ac:dyDescent="0.2">
      <c r="A751" t="s">
        <v>973</v>
      </c>
      <c r="B751" t="s">
        <v>1749</v>
      </c>
      <c r="C751" t="s">
        <v>41</v>
      </c>
      <c r="D751" t="s">
        <v>1745</v>
      </c>
      <c r="E751" t="s">
        <v>588</v>
      </c>
      <c r="F751">
        <v>17</v>
      </c>
      <c r="G751">
        <v>4</v>
      </c>
      <c r="H751">
        <v>6.74</v>
      </c>
      <c r="I751">
        <v>26.95</v>
      </c>
      <c r="J751">
        <v>1</v>
      </c>
      <c r="K751">
        <v>0</v>
      </c>
      <c r="L751">
        <v>2.2263450834879408</v>
      </c>
      <c r="M751">
        <v>0</v>
      </c>
      <c r="N751">
        <v>1</v>
      </c>
      <c r="O751">
        <v>2.2263450834879408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100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6.2835350982218083E-2</v>
      </c>
      <c r="AD751">
        <v>0.13989317472850035</v>
      </c>
      <c r="AE751">
        <v>0</v>
      </c>
      <c r="AF751">
        <v>6.2835350982218081</v>
      </c>
      <c r="AG751">
        <v>12.7</v>
      </c>
      <c r="AH751">
        <v>12.35</v>
      </c>
      <c r="AI751">
        <v>43.25</v>
      </c>
      <c r="AJ751">
        <v>46.38</v>
      </c>
      <c r="AK751" t="e">
        <f>VLOOKUP(A751,'NHL Affiliations (from scraper)'!B:C,2,FALSE)</f>
        <v>#N/A</v>
      </c>
      <c r="AL751">
        <f>IF(ISNUMBER(MATCH(A751,'Age Fix'!A:A,0))=FALSE,F751,VLOOKUP(A751,'Age Fix'!A:C,3,FALSE))</f>
        <v>17</v>
      </c>
    </row>
    <row r="752" spans="1:38" x14ac:dyDescent="0.2">
      <c r="A752" t="s">
        <v>612</v>
      </c>
      <c r="B752" t="s">
        <v>1749</v>
      </c>
      <c r="C752" t="s">
        <v>41</v>
      </c>
      <c r="D752" t="s">
        <v>1745</v>
      </c>
      <c r="E752" t="s">
        <v>1746</v>
      </c>
      <c r="F752">
        <v>19</v>
      </c>
      <c r="G752">
        <v>67</v>
      </c>
      <c r="H752">
        <v>14.34</v>
      </c>
      <c r="I752">
        <v>960.98</v>
      </c>
      <c r="J752">
        <v>48</v>
      </c>
      <c r="K752">
        <v>66</v>
      </c>
      <c r="L752">
        <v>2.9969406231139049</v>
      </c>
      <c r="M752">
        <v>4.1207933567816193</v>
      </c>
      <c r="N752">
        <v>112</v>
      </c>
      <c r="O752">
        <v>6.9928614539324441</v>
      </c>
      <c r="P752">
        <v>9</v>
      </c>
      <c r="Q752">
        <v>19</v>
      </c>
      <c r="R752">
        <v>84</v>
      </c>
      <c r="S752">
        <v>8.0357142857142865</v>
      </c>
      <c r="T752">
        <v>16.964285714285715</v>
      </c>
      <c r="U752">
        <v>75</v>
      </c>
      <c r="V752">
        <v>30</v>
      </c>
      <c r="W752">
        <v>1.8730878894461902</v>
      </c>
      <c r="X752">
        <v>14</v>
      </c>
      <c r="Y752">
        <v>0.87410768174155551</v>
      </c>
      <c r="Z752">
        <v>2</v>
      </c>
      <c r="AA752">
        <v>1</v>
      </c>
      <c r="AB752">
        <v>11</v>
      </c>
      <c r="AC752">
        <v>10.921145209174805</v>
      </c>
      <c r="AD752">
        <v>0.68187549433962025</v>
      </c>
      <c r="AE752">
        <v>12.5</v>
      </c>
      <c r="AF752">
        <v>9.7510225081917898</v>
      </c>
      <c r="AG752">
        <v>13.13</v>
      </c>
      <c r="AH752">
        <v>13.22</v>
      </c>
      <c r="AI752">
        <v>38.869999999999997</v>
      </c>
      <c r="AJ752">
        <v>51.51</v>
      </c>
      <c r="AK752" t="e">
        <f>VLOOKUP(A752,'NHL Affiliations (from scraper)'!B:C,2,FALSE)</f>
        <v>#N/A</v>
      </c>
      <c r="AL752">
        <f>IF(ISNUMBER(MATCH(A752,'Age Fix'!A:A,0))=FALSE,F752,VLOOKUP(A752,'Age Fix'!A:C,3,FALSE))</f>
        <v>19</v>
      </c>
    </row>
    <row r="753" spans="1:38" x14ac:dyDescent="0.2">
      <c r="A753" t="s">
        <v>736</v>
      </c>
      <c r="B753" t="s">
        <v>1749</v>
      </c>
      <c r="C753" t="s">
        <v>102</v>
      </c>
      <c r="D753" t="s">
        <v>102</v>
      </c>
      <c r="E753" t="s">
        <v>575</v>
      </c>
      <c r="F753">
        <v>16</v>
      </c>
      <c r="G753">
        <v>51</v>
      </c>
      <c r="H753">
        <v>13.49</v>
      </c>
      <c r="I753">
        <v>687.87</v>
      </c>
      <c r="J753">
        <v>46</v>
      </c>
      <c r="K753">
        <v>34</v>
      </c>
      <c r="L753">
        <v>4.0123860613197264</v>
      </c>
      <c r="M753">
        <v>2.9656766540189277</v>
      </c>
      <c r="N753">
        <v>51</v>
      </c>
      <c r="O753">
        <v>4.4485149810283913</v>
      </c>
      <c r="P753">
        <v>0</v>
      </c>
      <c r="Q753">
        <v>2</v>
      </c>
      <c r="R753">
        <v>49</v>
      </c>
      <c r="S753">
        <v>0</v>
      </c>
      <c r="T753">
        <v>3.9215686274509802</v>
      </c>
      <c r="U753">
        <v>96.078431372549019</v>
      </c>
      <c r="V753">
        <v>10</v>
      </c>
      <c r="W753">
        <v>0.8722578394173317</v>
      </c>
      <c r="X753">
        <v>2</v>
      </c>
      <c r="Y753">
        <v>0.17445156788346636</v>
      </c>
      <c r="Z753">
        <v>0</v>
      </c>
      <c r="AA753">
        <v>1</v>
      </c>
      <c r="AB753">
        <v>1</v>
      </c>
      <c r="AC753">
        <v>3.4364570262417491</v>
      </c>
      <c r="AD753">
        <v>0.29974765809601372</v>
      </c>
      <c r="AE753">
        <v>3.9215686274509802</v>
      </c>
      <c r="AF753">
        <v>6.7381510318465674</v>
      </c>
      <c r="AG753">
        <v>13.69</v>
      </c>
      <c r="AH753">
        <v>13.16</v>
      </c>
      <c r="AI753">
        <v>54.25</v>
      </c>
      <c r="AJ753">
        <v>48.64</v>
      </c>
      <c r="AK753">
        <f>VLOOKUP(A753,'NHL Affiliations (from scraper)'!B:C,2,FALSE)</f>
        <v>2020</v>
      </c>
      <c r="AL753">
        <f>IF(ISNUMBER(MATCH(A753,'Age Fix'!A:A,0))=FALSE,F753,VLOOKUP(A753,'Age Fix'!A:C,3,FALSE))</f>
        <v>16</v>
      </c>
    </row>
    <row r="754" spans="1:38" x14ac:dyDescent="0.2">
      <c r="A754" t="s">
        <v>821</v>
      </c>
      <c r="B754" t="s">
        <v>1749</v>
      </c>
      <c r="C754" t="s">
        <v>102</v>
      </c>
      <c r="D754" t="s">
        <v>102</v>
      </c>
      <c r="E754" t="s">
        <v>590</v>
      </c>
      <c r="F754">
        <v>17</v>
      </c>
      <c r="G754">
        <v>67</v>
      </c>
      <c r="H754">
        <v>12.83</v>
      </c>
      <c r="I754">
        <v>859.69</v>
      </c>
      <c r="J754">
        <v>38</v>
      </c>
      <c r="K754">
        <v>38</v>
      </c>
      <c r="L754">
        <v>2.6521187870046177</v>
      </c>
      <c r="M754">
        <v>2.6521187870046177</v>
      </c>
      <c r="N754">
        <v>100</v>
      </c>
      <c r="O754">
        <v>6.9792599658016252</v>
      </c>
      <c r="P754">
        <v>4</v>
      </c>
      <c r="Q754">
        <v>6</v>
      </c>
      <c r="R754">
        <v>90</v>
      </c>
      <c r="S754">
        <v>4</v>
      </c>
      <c r="T754">
        <v>6</v>
      </c>
      <c r="U754">
        <v>90</v>
      </c>
      <c r="V754">
        <v>11</v>
      </c>
      <c r="W754">
        <v>0.76771859623817884</v>
      </c>
      <c r="X754">
        <v>7</v>
      </c>
      <c r="Y754">
        <v>0.48854819760611379</v>
      </c>
      <c r="Z754">
        <v>1</v>
      </c>
      <c r="AA754">
        <v>0</v>
      </c>
      <c r="AB754">
        <v>6</v>
      </c>
      <c r="AC754">
        <v>7.7261960103363219</v>
      </c>
      <c r="AD754">
        <v>0.53923130502876537</v>
      </c>
      <c r="AE754">
        <v>7.0000000000000009</v>
      </c>
      <c r="AF754">
        <v>7.726196010336321</v>
      </c>
      <c r="AG754">
        <v>12.85</v>
      </c>
      <c r="AH754">
        <v>13.26</v>
      </c>
      <c r="AI754">
        <v>56.19</v>
      </c>
      <c r="AJ754">
        <v>47.59</v>
      </c>
      <c r="AK754" t="e">
        <f>VLOOKUP(A754,'NHL Affiliations (from scraper)'!B:C,2,FALSE)</f>
        <v>#N/A</v>
      </c>
      <c r="AL754">
        <f>IF(ISNUMBER(MATCH(A754,'Age Fix'!A:A,0))=FALSE,F754,VLOOKUP(A754,'Age Fix'!A:C,3,FALSE))</f>
        <v>17</v>
      </c>
    </row>
    <row r="755" spans="1:38" x14ac:dyDescent="0.2">
      <c r="A755" t="s">
        <v>625</v>
      </c>
      <c r="B755" t="s">
        <v>1749</v>
      </c>
      <c r="C755" t="s">
        <v>46</v>
      </c>
      <c r="D755" t="s">
        <v>1745</v>
      </c>
      <c r="E755" t="s">
        <v>593</v>
      </c>
      <c r="F755">
        <v>18</v>
      </c>
      <c r="G755">
        <v>53</v>
      </c>
      <c r="H755">
        <v>10.76</v>
      </c>
      <c r="I755">
        <v>570.29999999999995</v>
      </c>
      <c r="J755">
        <v>27</v>
      </c>
      <c r="K755">
        <v>23</v>
      </c>
      <c r="L755">
        <v>2.8406102051551816</v>
      </c>
      <c r="M755">
        <v>2.4197790636507102</v>
      </c>
      <c r="N755">
        <v>81</v>
      </c>
      <c r="O755">
        <v>8.5218306154655448</v>
      </c>
      <c r="P755">
        <v>16</v>
      </c>
      <c r="Q755">
        <v>11</v>
      </c>
      <c r="R755">
        <v>54</v>
      </c>
      <c r="S755">
        <v>19.753086419753085</v>
      </c>
      <c r="T755">
        <v>13.580246913580247</v>
      </c>
      <c r="U755">
        <v>66.666666666666657</v>
      </c>
      <c r="V755">
        <v>16</v>
      </c>
      <c r="W755">
        <v>1.6833245660178855</v>
      </c>
      <c r="X755">
        <v>10</v>
      </c>
      <c r="Y755">
        <v>1.0520778537611783</v>
      </c>
      <c r="Z755">
        <v>5</v>
      </c>
      <c r="AA755">
        <v>2</v>
      </c>
      <c r="AB755">
        <v>3</v>
      </c>
      <c r="AC755">
        <v>9.3532552580516413</v>
      </c>
      <c r="AD755">
        <v>0.98403527175714278</v>
      </c>
      <c r="AE755">
        <v>12.345679012345679</v>
      </c>
      <c r="AF755">
        <v>11.547228713644003</v>
      </c>
      <c r="AG755">
        <v>13.32</v>
      </c>
      <c r="AH755">
        <v>13.09</v>
      </c>
      <c r="AI755">
        <v>58.53</v>
      </c>
      <c r="AJ755">
        <v>48.43</v>
      </c>
      <c r="AK755">
        <f>VLOOKUP(A755,'NHL Affiliations (from scraper)'!B:C,2,FALSE)</f>
        <v>2018</v>
      </c>
      <c r="AL755">
        <f>IF(ISNUMBER(MATCH(A755,'Age Fix'!A:A,0))=FALSE,F755,VLOOKUP(A755,'Age Fix'!A:C,3,FALSE))</f>
        <v>18</v>
      </c>
    </row>
    <row r="756" spans="1:38" x14ac:dyDescent="0.2">
      <c r="A756" t="s">
        <v>882</v>
      </c>
      <c r="B756" t="s">
        <v>1749</v>
      </c>
      <c r="C756" t="s">
        <v>49</v>
      </c>
      <c r="D756" t="s">
        <v>1745</v>
      </c>
      <c r="E756" t="s">
        <v>1746</v>
      </c>
      <c r="F756">
        <v>19</v>
      </c>
      <c r="G756">
        <v>46</v>
      </c>
      <c r="H756">
        <v>7.96</v>
      </c>
      <c r="I756">
        <v>366.16</v>
      </c>
      <c r="J756">
        <v>5</v>
      </c>
      <c r="K756">
        <v>24</v>
      </c>
      <c r="L756">
        <v>0.81931396110989729</v>
      </c>
      <c r="M756">
        <v>3.9327070133275068</v>
      </c>
      <c r="N756">
        <v>36</v>
      </c>
      <c r="O756">
        <v>5.8990605199912602</v>
      </c>
      <c r="P756">
        <v>4</v>
      </c>
      <c r="Q756">
        <v>5</v>
      </c>
      <c r="R756">
        <v>27</v>
      </c>
      <c r="S756">
        <v>11.111111111111111</v>
      </c>
      <c r="T756">
        <v>13.888888888888889</v>
      </c>
      <c r="U756">
        <v>75</v>
      </c>
      <c r="V756">
        <v>3</v>
      </c>
      <c r="W756">
        <v>0.49158837666593835</v>
      </c>
      <c r="X756">
        <v>2</v>
      </c>
      <c r="Y756">
        <v>0.32772558444395894</v>
      </c>
      <c r="Z756">
        <v>0</v>
      </c>
      <c r="AA756">
        <v>0</v>
      </c>
      <c r="AB756">
        <v>2</v>
      </c>
      <c r="AC756">
        <v>3.5888064844000507</v>
      </c>
      <c r="AD756">
        <v>0.5880718512781381</v>
      </c>
      <c r="AE756">
        <v>5.5555555555555554</v>
      </c>
      <c r="AF756">
        <v>9.9689069011112519</v>
      </c>
      <c r="AG756">
        <v>12.28</v>
      </c>
      <c r="AH756">
        <v>12.74</v>
      </c>
      <c r="AI756">
        <v>41.59</v>
      </c>
      <c r="AJ756">
        <v>51.1</v>
      </c>
      <c r="AK756" t="e">
        <f>VLOOKUP(A756,'NHL Affiliations (from scraper)'!B:C,2,FALSE)</f>
        <v>#N/A</v>
      </c>
      <c r="AL756">
        <f>IF(ISNUMBER(MATCH(A756,'Age Fix'!A:A,0))=FALSE,F756,VLOOKUP(A756,'Age Fix'!A:C,3,FALSE))</f>
        <v>19</v>
      </c>
    </row>
    <row r="757" spans="1:38" x14ac:dyDescent="0.2">
      <c r="A757" t="s">
        <v>898</v>
      </c>
      <c r="B757" t="s">
        <v>1749</v>
      </c>
      <c r="C757" t="s">
        <v>41</v>
      </c>
      <c r="D757" t="s">
        <v>1745</v>
      </c>
      <c r="E757" t="s">
        <v>1746</v>
      </c>
      <c r="F757">
        <v>20</v>
      </c>
      <c r="G757">
        <v>31</v>
      </c>
      <c r="H757">
        <v>10.49</v>
      </c>
      <c r="I757">
        <v>325.27999999999997</v>
      </c>
      <c r="J757">
        <v>17</v>
      </c>
      <c r="K757">
        <v>11</v>
      </c>
      <c r="L757">
        <v>3.135759960649287</v>
      </c>
      <c r="M757">
        <v>2.0290211510083624</v>
      </c>
      <c r="N757">
        <v>13</v>
      </c>
      <c r="O757">
        <v>2.397934087555337</v>
      </c>
      <c r="P757">
        <v>4</v>
      </c>
      <c r="Q757">
        <v>1</v>
      </c>
      <c r="R757">
        <v>8</v>
      </c>
      <c r="S757">
        <v>30.76923076923077</v>
      </c>
      <c r="T757">
        <v>7.6923076923076925</v>
      </c>
      <c r="U757">
        <v>61.53846153846154</v>
      </c>
      <c r="V757">
        <v>5</v>
      </c>
      <c r="W757">
        <v>0.92228234136743736</v>
      </c>
      <c r="X757">
        <v>4</v>
      </c>
      <c r="Y757">
        <v>0.73782587309394987</v>
      </c>
      <c r="Z757">
        <v>2</v>
      </c>
      <c r="AA757">
        <v>1</v>
      </c>
      <c r="AB757">
        <v>1</v>
      </c>
      <c r="AC757">
        <v>1.6798851595117803</v>
      </c>
      <c r="AD757">
        <v>0.30986568362858713</v>
      </c>
      <c r="AE757">
        <v>30.76923076923077</v>
      </c>
      <c r="AF757">
        <v>12.922193534706002</v>
      </c>
      <c r="AG757">
        <v>12.33</v>
      </c>
      <c r="AH757">
        <v>12.7</v>
      </c>
      <c r="AI757">
        <v>54.95</v>
      </c>
      <c r="AJ757">
        <v>47.42</v>
      </c>
      <c r="AK757" t="e">
        <f>VLOOKUP(A757,'NHL Affiliations (from scraper)'!B:C,2,FALSE)</f>
        <v>#N/A</v>
      </c>
      <c r="AL757">
        <f>IF(ISNUMBER(MATCH(A757,'Age Fix'!A:A,0))=FALSE,F757,VLOOKUP(A757,'Age Fix'!A:C,3,FALSE))</f>
        <v>20</v>
      </c>
    </row>
    <row r="758" spans="1:38" x14ac:dyDescent="0.2">
      <c r="A758" t="s">
        <v>950</v>
      </c>
      <c r="B758" t="s">
        <v>1749</v>
      </c>
      <c r="C758" t="s">
        <v>102</v>
      </c>
      <c r="D758" t="s">
        <v>102</v>
      </c>
      <c r="E758" t="s">
        <v>1746</v>
      </c>
      <c r="F758">
        <v>17</v>
      </c>
      <c r="G758">
        <v>60</v>
      </c>
      <c r="H758">
        <v>13.97</v>
      </c>
      <c r="I758">
        <v>838.02</v>
      </c>
      <c r="J758">
        <v>28</v>
      </c>
      <c r="K758">
        <v>61</v>
      </c>
      <c r="L758">
        <v>2.0047254242142194</v>
      </c>
      <c r="M758">
        <v>4.3674375313238354</v>
      </c>
      <c r="N758">
        <v>57</v>
      </c>
      <c r="O758">
        <v>4.0810481850075178</v>
      </c>
      <c r="P758">
        <v>1</v>
      </c>
      <c r="Q758">
        <v>2</v>
      </c>
      <c r="R758">
        <v>54</v>
      </c>
      <c r="S758">
        <v>1.7543859649122806</v>
      </c>
      <c r="T758">
        <v>3.5087719298245612</v>
      </c>
      <c r="U758">
        <v>94.73684210526315</v>
      </c>
      <c r="V758">
        <v>5</v>
      </c>
      <c r="W758">
        <v>0.35798668289539631</v>
      </c>
      <c r="X758">
        <v>2</v>
      </c>
      <c r="Y758">
        <v>0.14319467315815854</v>
      </c>
      <c r="Z758">
        <v>0</v>
      </c>
      <c r="AA758">
        <v>0</v>
      </c>
      <c r="AB758">
        <v>2</v>
      </c>
      <c r="AC758">
        <v>4.0002437655522165</v>
      </c>
      <c r="AD758">
        <v>0.28640679928060547</v>
      </c>
      <c r="AE758">
        <v>3.5087719298245612</v>
      </c>
      <c r="AF758">
        <v>7.0179715185126588</v>
      </c>
      <c r="AG758">
        <v>12.74</v>
      </c>
      <c r="AH758">
        <v>12.96</v>
      </c>
      <c r="AI758">
        <v>38.68</v>
      </c>
      <c r="AJ758">
        <v>52.56</v>
      </c>
      <c r="AK758">
        <f>VLOOKUP(A758,'NHL Affiliations (from scraper)'!B:C,2,FALSE)</f>
        <v>2018</v>
      </c>
      <c r="AL758">
        <f>IF(ISNUMBER(MATCH(A758,'Age Fix'!A:A,0))=FALSE,F758,VLOOKUP(A758,'Age Fix'!A:C,3,FALSE))</f>
        <v>17</v>
      </c>
    </row>
    <row r="759" spans="1:38" x14ac:dyDescent="0.2">
      <c r="A759" t="s">
        <v>787</v>
      </c>
      <c r="B759" t="s">
        <v>1749</v>
      </c>
      <c r="C759" t="s">
        <v>102</v>
      </c>
      <c r="D759" t="s">
        <v>102</v>
      </c>
      <c r="E759" t="s">
        <v>593</v>
      </c>
      <c r="F759">
        <v>18</v>
      </c>
      <c r="G759">
        <v>68</v>
      </c>
      <c r="H759">
        <v>14.59</v>
      </c>
      <c r="I759">
        <v>991.84</v>
      </c>
      <c r="J759">
        <v>56</v>
      </c>
      <c r="K759">
        <v>48</v>
      </c>
      <c r="L759">
        <v>3.3876431682529442</v>
      </c>
      <c r="M759">
        <v>2.9036941442168094</v>
      </c>
      <c r="N759">
        <v>83</v>
      </c>
      <c r="O759">
        <v>5.0209711243748991</v>
      </c>
      <c r="P759">
        <v>2</v>
      </c>
      <c r="Q759">
        <v>0</v>
      </c>
      <c r="R759">
        <v>81</v>
      </c>
      <c r="S759">
        <v>2.4096385542168677</v>
      </c>
      <c r="T759">
        <v>0</v>
      </c>
      <c r="U759">
        <v>97.590361445783131</v>
      </c>
      <c r="V759">
        <v>8</v>
      </c>
      <c r="W759">
        <v>0.48394902403613482</v>
      </c>
      <c r="X759">
        <v>1</v>
      </c>
      <c r="Y759">
        <v>6.0493628004516853E-2</v>
      </c>
      <c r="Z759">
        <v>0</v>
      </c>
      <c r="AA759">
        <v>0</v>
      </c>
      <c r="AB759">
        <v>1</v>
      </c>
      <c r="AC759">
        <v>5.5888833983584174</v>
      </c>
      <c r="AD759">
        <v>0.33809183326091408</v>
      </c>
      <c r="AE759">
        <v>1.2048192771084338</v>
      </c>
      <c r="AF759">
        <v>6.7335944558535141</v>
      </c>
      <c r="AG759">
        <v>12.63</v>
      </c>
      <c r="AH759">
        <v>12.79</v>
      </c>
      <c r="AI759">
        <v>58.48</v>
      </c>
      <c r="AJ759">
        <v>47.78</v>
      </c>
      <c r="AK759" t="e">
        <f>VLOOKUP(A759,'NHL Affiliations (from scraper)'!B:C,2,FALSE)</f>
        <v>#N/A</v>
      </c>
      <c r="AL759">
        <f>IF(ISNUMBER(MATCH(A759,'Age Fix'!A:A,0))=FALSE,F759,VLOOKUP(A759,'Age Fix'!A:C,3,FALSE))</f>
        <v>18</v>
      </c>
    </row>
    <row r="760" spans="1:38" x14ac:dyDescent="0.2">
      <c r="A760" t="s">
        <v>704</v>
      </c>
      <c r="B760" t="s">
        <v>1749</v>
      </c>
      <c r="C760" t="s">
        <v>49</v>
      </c>
      <c r="D760" t="s">
        <v>1745</v>
      </c>
      <c r="E760" t="s">
        <v>636</v>
      </c>
      <c r="F760">
        <v>19</v>
      </c>
      <c r="G760">
        <v>68</v>
      </c>
      <c r="H760">
        <v>12.24</v>
      </c>
      <c r="I760">
        <v>832.17</v>
      </c>
      <c r="J760">
        <v>39</v>
      </c>
      <c r="K760">
        <v>34</v>
      </c>
      <c r="L760">
        <v>2.811925447925304</v>
      </c>
      <c r="M760">
        <v>2.4514221853707774</v>
      </c>
      <c r="N760">
        <v>124</v>
      </c>
      <c r="O760">
        <v>8.9404809113522496</v>
      </c>
      <c r="P760">
        <v>17</v>
      </c>
      <c r="Q760">
        <v>24</v>
      </c>
      <c r="R760">
        <v>83</v>
      </c>
      <c r="S760">
        <v>13.709677419354838</v>
      </c>
      <c r="T760">
        <v>19.35483870967742</v>
      </c>
      <c r="U760">
        <v>66.935483870967744</v>
      </c>
      <c r="V760">
        <v>22</v>
      </c>
      <c r="W760">
        <v>1.5862143552399148</v>
      </c>
      <c r="X760">
        <v>9</v>
      </c>
      <c r="Y760">
        <v>0.64890587259814703</v>
      </c>
      <c r="Z760">
        <v>2</v>
      </c>
      <c r="AA760">
        <v>3</v>
      </c>
      <c r="AB760">
        <v>4</v>
      </c>
      <c r="AC760">
        <v>13.749001803670254</v>
      </c>
      <c r="AD760">
        <v>0.99131200141823816</v>
      </c>
      <c r="AE760">
        <v>7.2580645161290329</v>
      </c>
      <c r="AF760">
        <v>11.087904680379236</v>
      </c>
      <c r="AG760">
        <v>13.3</v>
      </c>
      <c r="AH760">
        <v>13.43</v>
      </c>
      <c r="AI760">
        <v>52.13</v>
      </c>
      <c r="AJ760">
        <v>48.9</v>
      </c>
      <c r="AK760" t="e">
        <f>VLOOKUP(A760,'NHL Affiliations (from scraper)'!B:C,2,FALSE)</f>
        <v>#N/A</v>
      </c>
      <c r="AL760">
        <f>IF(ISNUMBER(MATCH(A760,'Age Fix'!A:A,0))=FALSE,F760,VLOOKUP(A760,'Age Fix'!A:C,3,FALSE))</f>
        <v>19</v>
      </c>
    </row>
    <row r="761" spans="1:38" x14ac:dyDescent="0.2">
      <c r="A761" t="s">
        <v>670</v>
      </c>
      <c r="B761" t="s">
        <v>1749</v>
      </c>
      <c r="C761" t="s">
        <v>46</v>
      </c>
      <c r="D761" t="s">
        <v>1745</v>
      </c>
      <c r="E761" t="s">
        <v>586</v>
      </c>
      <c r="F761">
        <v>20</v>
      </c>
      <c r="G761">
        <v>58</v>
      </c>
      <c r="H761">
        <v>12.63</v>
      </c>
      <c r="I761">
        <v>732.71</v>
      </c>
      <c r="J761">
        <v>31</v>
      </c>
      <c r="K761">
        <v>37</v>
      </c>
      <c r="L761">
        <v>2.5385213795362418</v>
      </c>
      <c r="M761">
        <v>3.0298480981561595</v>
      </c>
      <c r="N761">
        <v>94</v>
      </c>
      <c r="O761">
        <v>7.697451925045379</v>
      </c>
      <c r="P761">
        <v>4</v>
      </c>
      <c r="Q761">
        <v>13</v>
      </c>
      <c r="R761">
        <v>77</v>
      </c>
      <c r="S761">
        <v>4.2553191489361701</v>
      </c>
      <c r="T761">
        <v>13.829787234042554</v>
      </c>
      <c r="U761">
        <v>81.914893617021278</v>
      </c>
      <c r="V761">
        <v>18</v>
      </c>
      <c r="W761">
        <v>1.4739801558597534</v>
      </c>
      <c r="X761">
        <v>13</v>
      </c>
      <c r="Y761">
        <v>1.0645412236764886</v>
      </c>
      <c r="Z761">
        <v>1</v>
      </c>
      <c r="AA761">
        <v>3</v>
      </c>
      <c r="AB761">
        <v>9</v>
      </c>
      <c r="AC761">
        <v>8.1606733459632075</v>
      </c>
      <c r="AD761">
        <v>0.66825947613352132</v>
      </c>
      <c r="AE761">
        <v>13.829787234042554</v>
      </c>
      <c r="AF761">
        <v>8.6815673893225611</v>
      </c>
      <c r="AG761">
        <v>13.12</v>
      </c>
      <c r="AH761">
        <v>13.32</v>
      </c>
      <c r="AI761">
        <v>47.7</v>
      </c>
      <c r="AJ761">
        <v>51.34</v>
      </c>
      <c r="AK761" t="e">
        <f>VLOOKUP(A761,'NHL Affiliations (from scraper)'!B:C,2,FALSE)</f>
        <v>#N/A</v>
      </c>
      <c r="AL761">
        <f>IF(ISNUMBER(MATCH(A761,'Age Fix'!A:A,0))=FALSE,F761,VLOOKUP(A761,'Age Fix'!A:C,3,FALSE))</f>
        <v>20</v>
      </c>
    </row>
    <row r="762" spans="1:38" x14ac:dyDescent="0.2">
      <c r="A762" t="s">
        <v>355</v>
      </c>
      <c r="B762" t="s">
        <v>1749</v>
      </c>
      <c r="C762" t="s">
        <v>102</v>
      </c>
      <c r="D762" t="s">
        <v>102</v>
      </c>
      <c r="E762" t="s">
        <v>107</v>
      </c>
      <c r="F762">
        <v>2017</v>
      </c>
      <c r="G762">
        <v>2</v>
      </c>
      <c r="H762">
        <v>21.76</v>
      </c>
      <c r="I762">
        <v>43.52</v>
      </c>
      <c r="J762">
        <v>1</v>
      </c>
      <c r="K762">
        <v>4</v>
      </c>
      <c r="L762">
        <v>1.3786764705882353</v>
      </c>
      <c r="M762">
        <v>5.5147058823529411</v>
      </c>
      <c r="N762">
        <v>0</v>
      </c>
      <c r="O762">
        <v>0</v>
      </c>
      <c r="P762">
        <v>0</v>
      </c>
      <c r="Q762">
        <v>0</v>
      </c>
      <c r="R762">
        <v>0</v>
      </c>
      <c r="S762" t="e">
        <v>#DIV/0!</v>
      </c>
      <c r="T762" t="e">
        <v>#DIV/0!</v>
      </c>
      <c r="U762" t="e">
        <v>#DIV/0!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e">
        <v>#DIV/0!</v>
      </c>
      <c r="AF762" t="e">
        <v>#DIV/0!</v>
      </c>
      <c r="AG762">
        <v>21.22</v>
      </c>
      <c r="AH762">
        <v>13.07</v>
      </c>
      <c r="AI762">
        <v>31.67</v>
      </c>
      <c r="AJ762">
        <v>57.37</v>
      </c>
      <c r="AK762">
        <f>VLOOKUP(A762,'NHL Affiliations (from scraper)'!B:C,2,FALSE)</f>
        <v>2018</v>
      </c>
      <c r="AL762">
        <f>IF(ISNUMBER(MATCH(A762,'Age Fix'!A:A,0))=FALSE,F762,VLOOKUP(A762,'Age Fix'!A:C,3,FALSE))</f>
        <v>17</v>
      </c>
    </row>
    <row r="763" spans="1:38" x14ac:dyDescent="0.2">
      <c r="A763" t="s">
        <v>834</v>
      </c>
      <c r="B763" t="s">
        <v>1749</v>
      </c>
      <c r="C763" t="s">
        <v>46</v>
      </c>
      <c r="D763" t="s">
        <v>1745</v>
      </c>
      <c r="E763" t="s">
        <v>601</v>
      </c>
      <c r="F763">
        <v>20</v>
      </c>
      <c r="G763">
        <v>57</v>
      </c>
      <c r="H763">
        <v>10.83</v>
      </c>
      <c r="I763">
        <v>617.39</v>
      </c>
      <c r="J763">
        <v>22</v>
      </c>
      <c r="K763">
        <v>29</v>
      </c>
      <c r="L763">
        <v>2.1380326859845478</v>
      </c>
      <c r="M763">
        <v>2.818315813343268</v>
      </c>
      <c r="N763">
        <v>93</v>
      </c>
      <c r="O763">
        <v>9.0380472634801343</v>
      </c>
      <c r="P763">
        <v>14</v>
      </c>
      <c r="Q763">
        <v>20</v>
      </c>
      <c r="R763">
        <v>59</v>
      </c>
      <c r="S763">
        <v>15.053763440860216</v>
      </c>
      <c r="T763">
        <v>21.50537634408602</v>
      </c>
      <c r="U763">
        <v>63.44086021505376</v>
      </c>
      <c r="V763">
        <v>15</v>
      </c>
      <c r="W763">
        <v>1.4577495586258282</v>
      </c>
      <c r="X763">
        <v>6</v>
      </c>
      <c r="Y763">
        <v>0.58309982345033118</v>
      </c>
      <c r="Z763">
        <v>4</v>
      </c>
      <c r="AA763">
        <v>1</v>
      </c>
      <c r="AB763">
        <v>1</v>
      </c>
      <c r="AC763">
        <v>10.777073770672764</v>
      </c>
      <c r="AD763">
        <v>1.047351635498414</v>
      </c>
      <c r="AE763">
        <v>6.4516129032258061</v>
      </c>
      <c r="AF763">
        <v>11.588251366314802</v>
      </c>
      <c r="AG763">
        <v>13.28</v>
      </c>
      <c r="AH763">
        <v>12.94</v>
      </c>
      <c r="AI763">
        <v>52.6</v>
      </c>
      <c r="AJ763">
        <v>52.48</v>
      </c>
      <c r="AK763" t="e">
        <f>VLOOKUP(A763,'NHL Affiliations (from scraper)'!B:C,2,FALSE)</f>
        <v>#N/A</v>
      </c>
      <c r="AL763">
        <f>IF(ISNUMBER(MATCH(A763,'Age Fix'!A:A,0))=FALSE,F763,VLOOKUP(A763,'Age Fix'!A:C,3,FALSE))</f>
        <v>20</v>
      </c>
    </row>
    <row r="764" spans="1:38" x14ac:dyDescent="0.2">
      <c r="A764" t="s">
        <v>783</v>
      </c>
      <c r="B764" t="s">
        <v>1749</v>
      </c>
      <c r="C764" t="s">
        <v>49</v>
      </c>
      <c r="D764" t="s">
        <v>1745</v>
      </c>
      <c r="E764" t="s">
        <v>630</v>
      </c>
      <c r="F764">
        <v>18</v>
      </c>
      <c r="G764">
        <v>60</v>
      </c>
      <c r="H764">
        <v>12.13</v>
      </c>
      <c r="I764">
        <v>727.85</v>
      </c>
      <c r="J764">
        <v>30</v>
      </c>
      <c r="K764">
        <v>46</v>
      </c>
      <c r="L764">
        <v>2.4730370268599295</v>
      </c>
      <c r="M764">
        <v>3.7919901078518921</v>
      </c>
      <c r="N764">
        <v>67</v>
      </c>
      <c r="O764">
        <v>5.5231160266538435</v>
      </c>
      <c r="P764">
        <v>11</v>
      </c>
      <c r="Q764">
        <v>10</v>
      </c>
      <c r="R764">
        <v>46</v>
      </c>
      <c r="S764">
        <v>16.417910447761194</v>
      </c>
      <c r="T764">
        <v>14.925373134328357</v>
      </c>
      <c r="U764">
        <v>68.656716417910445</v>
      </c>
      <c r="V764">
        <v>10</v>
      </c>
      <c r="W764">
        <v>0.82434567561997651</v>
      </c>
      <c r="X764">
        <v>7</v>
      </c>
      <c r="Y764">
        <v>0.57704197293398363</v>
      </c>
      <c r="Z764">
        <v>4</v>
      </c>
      <c r="AA764">
        <v>1</v>
      </c>
      <c r="AB764">
        <v>2</v>
      </c>
      <c r="AC764">
        <v>7.4237601141404852</v>
      </c>
      <c r="AD764">
        <v>0.61197445469317724</v>
      </c>
      <c r="AE764">
        <v>10.44776119402985</v>
      </c>
      <c r="AF764">
        <v>11.080238976329081</v>
      </c>
      <c r="AG764">
        <v>13.22</v>
      </c>
      <c r="AH764">
        <v>13.34</v>
      </c>
      <c r="AI764">
        <v>39.380000000000003</v>
      </c>
      <c r="AJ764">
        <v>52.2</v>
      </c>
      <c r="AK764" t="e">
        <f>VLOOKUP(A764,'NHL Affiliations (from scraper)'!B:C,2,FALSE)</f>
        <v>#N/A</v>
      </c>
      <c r="AL764">
        <f>IF(ISNUMBER(MATCH(A764,'Age Fix'!A:A,0))=FALSE,F764,VLOOKUP(A764,'Age Fix'!A:C,3,FALSE))</f>
        <v>18</v>
      </c>
    </row>
    <row r="765" spans="1:38" x14ac:dyDescent="0.2">
      <c r="A765" t="s">
        <v>585</v>
      </c>
      <c r="B765" t="s">
        <v>1749</v>
      </c>
      <c r="C765" t="s">
        <v>41</v>
      </c>
      <c r="D765" t="s">
        <v>1745</v>
      </c>
      <c r="E765" t="s">
        <v>586</v>
      </c>
      <c r="F765">
        <v>20</v>
      </c>
      <c r="G765">
        <v>68</v>
      </c>
      <c r="H765">
        <v>14.32</v>
      </c>
      <c r="I765">
        <v>974.07</v>
      </c>
      <c r="J765">
        <v>56</v>
      </c>
      <c r="K765">
        <v>39</v>
      </c>
      <c r="L765">
        <v>3.449444085127352</v>
      </c>
      <c r="M765">
        <v>2.4022914164279774</v>
      </c>
      <c r="N765">
        <v>139</v>
      </c>
      <c r="O765">
        <v>8.562012997012534</v>
      </c>
      <c r="P765">
        <v>11</v>
      </c>
      <c r="Q765">
        <v>8</v>
      </c>
      <c r="R765">
        <v>120</v>
      </c>
      <c r="S765">
        <v>7.9136690647482011</v>
      </c>
      <c r="T765">
        <v>5.755395683453238</v>
      </c>
      <c r="U765">
        <v>86.330935251798564</v>
      </c>
      <c r="V765">
        <v>37</v>
      </c>
      <c r="W765">
        <v>2.2790969848162863</v>
      </c>
      <c r="X765">
        <v>20</v>
      </c>
      <c r="Y765">
        <v>1.2319443161169112</v>
      </c>
      <c r="Z765">
        <v>3</v>
      </c>
      <c r="AA765">
        <v>2</v>
      </c>
      <c r="AB765">
        <v>15</v>
      </c>
      <c r="AC765">
        <v>11.716051258711559</v>
      </c>
      <c r="AD765">
        <v>0.72167613777520456</v>
      </c>
      <c r="AE765">
        <v>14.388489208633093</v>
      </c>
      <c r="AF765">
        <v>8.4288138551881726</v>
      </c>
      <c r="AG765">
        <v>13.09</v>
      </c>
      <c r="AH765">
        <v>13.5</v>
      </c>
      <c r="AI765">
        <v>49.66</v>
      </c>
      <c r="AJ765">
        <v>51.04</v>
      </c>
      <c r="AK765" t="e">
        <f>VLOOKUP(A765,'NHL Affiliations (from scraper)'!B:C,2,FALSE)</f>
        <v>#N/A</v>
      </c>
      <c r="AL765">
        <f>IF(ISNUMBER(MATCH(A765,'Age Fix'!A:A,0))=FALSE,F765,VLOOKUP(A765,'Age Fix'!A:C,3,FALSE))</f>
        <v>20</v>
      </c>
    </row>
    <row r="766" spans="1:38" x14ac:dyDescent="0.2">
      <c r="A766" t="s">
        <v>975</v>
      </c>
      <c r="B766" t="s">
        <v>1749</v>
      </c>
      <c r="C766" t="s">
        <v>41</v>
      </c>
      <c r="D766" t="s">
        <v>1745</v>
      </c>
      <c r="E766" t="s">
        <v>630</v>
      </c>
      <c r="F766">
        <v>18</v>
      </c>
      <c r="G766">
        <v>25</v>
      </c>
      <c r="H766">
        <v>9.44</v>
      </c>
      <c r="I766">
        <v>235.9</v>
      </c>
      <c r="J766">
        <v>10</v>
      </c>
      <c r="K766">
        <v>13</v>
      </c>
      <c r="L766">
        <v>2.5434506146672318</v>
      </c>
      <c r="M766">
        <v>3.3064857990674015</v>
      </c>
      <c r="N766">
        <v>32</v>
      </c>
      <c r="O766">
        <v>8.1390419669351424</v>
      </c>
      <c r="P766">
        <v>3</v>
      </c>
      <c r="Q766">
        <v>4</v>
      </c>
      <c r="R766">
        <v>25</v>
      </c>
      <c r="S766">
        <v>9.375</v>
      </c>
      <c r="T766">
        <v>12.5</v>
      </c>
      <c r="U766">
        <v>78.125</v>
      </c>
      <c r="V766">
        <v>4</v>
      </c>
      <c r="W766">
        <v>1.0173802458668928</v>
      </c>
      <c r="X766">
        <v>2</v>
      </c>
      <c r="Y766">
        <v>0.5086901229334464</v>
      </c>
      <c r="Z766">
        <v>0</v>
      </c>
      <c r="AA766">
        <v>1</v>
      </c>
      <c r="AB766">
        <v>1</v>
      </c>
      <c r="AC766">
        <v>3.0347633839797066</v>
      </c>
      <c r="AD766">
        <v>0.77187707943527928</v>
      </c>
      <c r="AE766">
        <v>6.25</v>
      </c>
      <c r="AF766">
        <v>9.4836355749365833</v>
      </c>
      <c r="AG766">
        <v>11.93</v>
      </c>
      <c r="AH766">
        <v>13.03</v>
      </c>
      <c r="AI766">
        <v>40.68</v>
      </c>
      <c r="AJ766">
        <v>54.18</v>
      </c>
      <c r="AK766" t="e">
        <f>VLOOKUP(A766,'NHL Affiliations (from scraper)'!B:C,2,FALSE)</f>
        <v>#N/A</v>
      </c>
      <c r="AL766">
        <f>IF(ISNUMBER(MATCH(A766,'Age Fix'!A:A,0))=FALSE,F766,VLOOKUP(A766,'Age Fix'!A:C,3,FALSE))</f>
        <v>18</v>
      </c>
    </row>
    <row r="767" spans="1:38" x14ac:dyDescent="0.2">
      <c r="A767" t="s">
        <v>140</v>
      </c>
      <c r="B767" t="s">
        <v>1749</v>
      </c>
      <c r="C767" t="s">
        <v>41</v>
      </c>
      <c r="D767" t="s">
        <v>1745</v>
      </c>
      <c r="E767" t="s">
        <v>107</v>
      </c>
      <c r="F767">
        <v>2017</v>
      </c>
      <c r="G767">
        <v>2</v>
      </c>
      <c r="H767">
        <v>15.03</v>
      </c>
      <c r="I767">
        <v>30.05</v>
      </c>
      <c r="J767">
        <v>2</v>
      </c>
      <c r="K767">
        <v>1</v>
      </c>
      <c r="L767">
        <v>3.9933444259567388</v>
      </c>
      <c r="M767">
        <v>1.9966722129783694</v>
      </c>
      <c r="N767">
        <v>6</v>
      </c>
      <c r="O767">
        <v>11.980033277870216</v>
      </c>
      <c r="P767">
        <v>1</v>
      </c>
      <c r="Q767">
        <v>2</v>
      </c>
      <c r="R767">
        <v>3</v>
      </c>
      <c r="S767">
        <v>16.666666666666664</v>
      </c>
      <c r="T767">
        <v>33.333333333333329</v>
      </c>
      <c r="U767">
        <v>50</v>
      </c>
      <c r="V767">
        <v>1</v>
      </c>
      <c r="W767">
        <v>1.9966722129783694</v>
      </c>
      <c r="X767">
        <v>1</v>
      </c>
      <c r="Y767">
        <v>1.9966722129783694</v>
      </c>
      <c r="Z767">
        <v>1</v>
      </c>
      <c r="AA767">
        <v>0</v>
      </c>
      <c r="AB767">
        <v>0</v>
      </c>
      <c r="AC767">
        <v>0.79564086545909363</v>
      </c>
      <c r="AD767">
        <v>1.5886340075722334</v>
      </c>
      <c r="AE767">
        <v>16.666666666666664</v>
      </c>
      <c r="AF767">
        <v>13.260681090984894</v>
      </c>
      <c r="AG767">
        <v>18.489999999999998</v>
      </c>
      <c r="AH767">
        <v>12.39</v>
      </c>
      <c r="AI767">
        <v>53.33</v>
      </c>
      <c r="AJ767">
        <v>53.96</v>
      </c>
      <c r="AK767">
        <f>VLOOKUP(A767,'NHL Affiliations (from scraper)'!B:C,2,FALSE)</f>
        <v>2018</v>
      </c>
      <c r="AL767">
        <f>IF(ISNUMBER(MATCH(A767,'Age Fix'!A:A,0))=FALSE,F767,VLOOKUP(A767,'Age Fix'!A:C,3,FALSE))</f>
        <v>17</v>
      </c>
    </row>
    <row r="768" spans="1:38" x14ac:dyDescent="0.2">
      <c r="A768" t="s">
        <v>945</v>
      </c>
      <c r="B768" t="s">
        <v>1749</v>
      </c>
      <c r="C768" t="s">
        <v>49</v>
      </c>
      <c r="D768" t="s">
        <v>1745</v>
      </c>
      <c r="E768" t="s">
        <v>601</v>
      </c>
      <c r="F768">
        <v>19</v>
      </c>
      <c r="G768">
        <v>41</v>
      </c>
      <c r="H768">
        <v>9.16</v>
      </c>
      <c r="I768">
        <v>375.42</v>
      </c>
      <c r="J768">
        <v>6</v>
      </c>
      <c r="K768">
        <v>22</v>
      </c>
      <c r="L768">
        <v>0.95892600287677787</v>
      </c>
      <c r="M768">
        <v>3.5160620105481857</v>
      </c>
      <c r="N768">
        <v>36</v>
      </c>
      <c r="O768">
        <v>5.7535560172606672</v>
      </c>
      <c r="P768">
        <v>3</v>
      </c>
      <c r="Q768">
        <v>9</v>
      </c>
      <c r="R768">
        <v>24</v>
      </c>
      <c r="S768">
        <v>8.3333333333333321</v>
      </c>
      <c r="T768">
        <v>25</v>
      </c>
      <c r="U768">
        <v>66.666666666666657</v>
      </c>
      <c r="V768">
        <v>2</v>
      </c>
      <c r="W768">
        <v>0.31964200095892598</v>
      </c>
      <c r="X768">
        <v>1</v>
      </c>
      <c r="Y768">
        <v>0.15982100047946299</v>
      </c>
      <c r="Z768">
        <v>1</v>
      </c>
      <c r="AA768">
        <v>0</v>
      </c>
      <c r="AB768">
        <v>0</v>
      </c>
      <c r="AC768">
        <v>3.8657401032801468</v>
      </c>
      <c r="AD768">
        <v>0.61782645089981569</v>
      </c>
      <c r="AE768">
        <v>2.7777777777777777</v>
      </c>
      <c r="AF768">
        <v>10.738166953555965</v>
      </c>
      <c r="AG768">
        <v>12.75</v>
      </c>
      <c r="AH768">
        <v>12.84</v>
      </c>
      <c r="AI768">
        <v>49.19</v>
      </c>
      <c r="AJ768">
        <v>50.61</v>
      </c>
      <c r="AK768" t="e">
        <f>VLOOKUP(A768,'NHL Affiliations (from scraper)'!B:C,2,FALSE)</f>
        <v>#N/A</v>
      </c>
      <c r="AL768">
        <f>IF(ISNUMBER(MATCH(A768,'Age Fix'!A:A,0))=FALSE,F768,VLOOKUP(A768,'Age Fix'!A:C,3,FALSE))</f>
        <v>19</v>
      </c>
    </row>
    <row r="769" spans="1:38" x14ac:dyDescent="0.2">
      <c r="A769" t="s">
        <v>458</v>
      </c>
      <c r="B769" t="s">
        <v>1749</v>
      </c>
      <c r="C769" t="s">
        <v>102</v>
      </c>
      <c r="D769" t="s">
        <v>102</v>
      </c>
      <c r="E769" t="s">
        <v>608</v>
      </c>
      <c r="F769">
        <v>19</v>
      </c>
      <c r="G769">
        <v>13</v>
      </c>
      <c r="H769">
        <v>12.11</v>
      </c>
      <c r="I769">
        <v>157.37</v>
      </c>
      <c r="J769">
        <v>5</v>
      </c>
      <c r="K769">
        <v>10</v>
      </c>
      <c r="L769">
        <v>1.9063353879392513</v>
      </c>
      <c r="M769">
        <v>3.8126707758785026</v>
      </c>
      <c r="N769">
        <v>17</v>
      </c>
      <c r="O769">
        <v>6.4815403189934546</v>
      </c>
      <c r="P769">
        <v>0</v>
      </c>
      <c r="Q769">
        <v>0</v>
      </c>
      <c r="R769">
        <v>17</v>
      </c>
      <c r="S769">
        <v>0</v>
      </c>
      <c r="T769">
        <v>0</v>
      </c>
      <c r="U769">
        <v>100</v>
      </c>
      <c r="V769">
        <v>2</v>
      </c>
      <c r="W769">
        <v>0.76253415517570056</v>
      </c>
      <c r="X769">
        <v>1</v>
      </c>
      <c r="Y769">
        <v>0.38126707758785028</v>
      </c>
      <c r="Z769">
        <v>0</v>
      </c>
      <c r="AA769">
        <v>0</v>
      </c>
      <c r="AB769">
        <v>1</v>
      </c>
      <c r="AC769">
        <v>1.0682009666977075</v>
      </c>
      <c r="AD769">
        <v>0.40726986084935146</v>
      </c>
      <c r="AE769">
        <v>5.8823529411764701</v>
      </c>
      <c r="AF769">
        <v>6.2835350982218081</v>
      </c>
      <c r="AG769">
        <v>12.52</v>
      </c>
      <c r="AH769">
        <v>13.09</v>
      </c>
      <c r="AI769">
        <v>43.43</v>
      </c>
      <c r="AJ769">
        <v>49.79</v>
      </c>
      <c r="AK769" t="e">
        <f>VLOOKUP(A769,'NHL Affiliations (from scraper)'!B:C,2,FALSE)</f>
        <v>#N/A</v>
      </c>
      <c r="AL769">
        <f>IF(ISNUMBER(MATCH(A769,'Age Fix'!A:A,0))=FALSE,F769,VLOOKUP(A769,'Age Fix'!A:C,3,FALSE))</f>
        <v>19</v>
      </c>
    </row>
    <row r="770" spans="1:38" x14ac:dyDescent="0.2">
      <c r="A770" t="s">
        <v>1682</v>
      </c>
      <c r="B770" t="s">
        <v>1749</v>
      </c>
      <c r="C770" t="s">
        <v>41</v>
      </c>
      <c r="D770" t="s">
        <v>1745</v>
      </c>
      <c r="E770" t="s">
        <v>608</v>
      </c>
      <c r="F770">
        <v>17</v>
      </c>
      <c r="G770">
        <v>1</v>
      </c>
      <c r="H770">
        <v>0</v>
      </c>
      <c r="I770">
        <v>0</v>
      </c>
      <c r="J770">
        <v>0</v>
      </c>
      <c r="K770">
        <v>0</v>
      </c>
      <c r="L770" t="e">
        <v>#DIV/0!</v>
      </c>
      <c r="M770" t="e">
        <v>#DIV/0!</v>
      </c>
      <c r="N770">
        <v>0</v>
      </c>
      <c r="O770" t="e">
        <v>#DIV/0!</v>
      </c>
      <c r="P770">
        <v>0</v>
      </c>
      <c r="Q770">
        <v>0</v>
      </c>
      <c r="R770">
        <v>0</v>
      </c>
      <c r="S770" t="e">
        <v>#DIV/0!</v>
      </c>
      <c r="T770" t="e">
        <v>#DIV/0!</v>
      </c>
      <c r="U770" t="e">
        <v>#DIV/0!</v>
      </c>
      <c r="V770">
        <v>0</v>
      </c>
      <c r="W770" t="e">
        <v>#DIV/0!</v>
      </c>
      <c r="X770">
        <v>0</v>
      </c>
      <c r="Y770" t="e">
        <v>#DIV/0!</v>
      </c>
      <c r="Z770">
        <v>0</v>
      </c>
      <c r="AA770">
        <v>0</v>
      </c>
      <c r="AB770">
        <v>0</v>
      </c>
      <c r="AC770">
        <v>0</v>
      </c>
      <c r="AD770" t="e">
        <v>#DIV/0!</v>
      </c>
      <c r="AE770" t="e">
        <v>#DIV/0!</v>
      </c>
      <c r="AF770" t="e">
        <v>#DIV/0!</v>
      </c>
      <c r="AG770">
        <v>0</v>
      </c>
      <c r="AH770">
        <v>0</v>
      </c>
      <c r="AI770">
        <v>0</v>
      </c>
      <c r="AJ770">
        <v>0</v>
      </c>
      <c r="AK770" t="e">
        <f>VLOOKUP(A770,'NHL Affiliations (from scraper)'!B:C,2,FALSE)</f>
        <v>#N/A</v>
      </c>
      <c r="AL770">
        <f>IF(ISNUMBER(MATCH(A770,'Age Fix'!A:A,0))=FALSE,F770,VLOOKUP(A770,'Age Fix'!A:C,3,FALSE))</f>
        <v>17</v>
      </c>
    </row>
    <row r="771" spans="1:38" x14ac:dyDescent="0.2">
      <c r="A771" t="s">
        <v>943</v>
      </c>
      <c r="B771" t="s">
        <v>1749</v>
      </c>
      <c r="C771" t="s">
        <v>102</v>
      </c>
      <c r="D771" t="s">
        <v>102</v>
      </c>
      <c r="E771" t="s">
        <v>1746</v>
      </c>
      <c r="F771">
        <v>17</v>
      </c>
      <c r="G771">
        <v>44</v>
      </c>
      <c r="H771">
        <v>10.39</v>
      </c>
      <c r="I771">
        <v>457.19</v>
      </c>
      <c r="J771">
        <v>14</v>
      </c>
      <c r="K771">
        <v>22</v>
      </c>
      <c r="L771">
        <v>1.8373105273518668</v>
      </c>
      <c r="M771">
        <v>2.8872022572672194</v>
      </c>
      <c r="N771">
        <v>45</v>
      </c>
      <c r="O771">
        <v>5.9056409807738577</v>
      </c>
      <c r="P771">
        <v>0</v>
      </c>
      <c r="Q771">
        <v>5</v>
      </c>
      <c r="R771">
        <v>40</v>
      </c>
      <c r="S771">
        <v>0</v>
      </c>
      <c r="T771">
        <v>11.111111111111111</v>
      </c>
      <c r="U771">
        <v>88.888888888888886</v>
      </c>
      <c r="V771">
        <v>3</v>
      </c>
      <c r="W771">
        <v>0.39370939871825716</v>
      </c>
      <c r="X771">
        <v>1</v>
      </c>
      <c r="Y771">
        <v>0.13123646623941906</v>
      </c>
      <c r="Z771">
        <v>0</v>
      </c>
      <c r="AA771">
        <v>0</v>
      </c>
      <c r="AB771">
        <v>1</v>
      </c>
      <c r="AC771">
        <v>3.4072261095713818</v>
      </c>
      <c r="AD771">
        <v>0.44715231429883179</v>
      </c>
      <c r="AE771">
        <v>2.2222222222222223</v>
      </c>
      <c r="AF771">
        <v>7.5716135768252935</v>
      </c>
      <c r="AG771">
        <v>12.42</v>
      </c>
      <c r="AH771">
        <v>13.2</v>
      </c>
      <c r="AI771">
        <v>47.93</v>
      </c>
      <c r="AJ771">
        <v>50.31</v>
      </c>
      <c r="AK771" t="e">
        <f>VLOOKUP(A771,'NHL Affiliations (from scraper)'!B:C,2,FALSE)</f>
        <v>#N/A</v>
      </c>
      <c r="AL771">
        <f>IF(ISNUMBER(MATCH(A771,'Age Fix'!A:A,0))=FALSE,F771,VLOOKUP(A771,'Age Fix'!A:C,3,FALSE))</f>
        <v>17</v>
      </c>
    </row>
    <row r="772" spans="1:38" x14ac:dyDescent="0.2">
      <c r="A772" t="s">
        <v>835</v>
      </c>
      <c r="B772" t="s">
        <v>1749</v>
      </c>
      <c r="C772" t="s">
        <v>46</v>
      </c>
      <c r="D772" t="s">
        <v>1745</v>
      </c>
      <c r="E772" t="s">
        <v>621</v>
      </c>
      <c r="F772">
        <v>18</v>
      </c>
      <c r="G772">
        <v>33</v>
      </c>
      <c r="H772">
        <v>9.09</v>
      </c>
      <c r="I772">
        <v>299.91000000000003</v>
      </c>
      <c r="J772">
        <v>7</v>
      </c>
      <c r="K772">
        <v>17</v>
      </c>
      <c r="L772">
        <v>1.4004201260378113</v>
      </c>
      <c r="M772">
        <v>3.4010203060918274</v>
      </c>
      <c r="N772">
        <v>28</v>
      </c>
      <c r="O772">
        <v>5.6016805041512452</v>
      </c>
      <c r="P772">
        <v>4</v>
      </c>
      <c r="Q772">
        <v>3</v>
      </c>
      <c r="R772">
        <v>21</v>
      </c>
      <c r="S772">
        <v>14.285714285714285</v>
      </c>
      <c r="T772">
        <v>10.714285714285714</v>
      </c>
      <c r="U772">
        <v>75</v>
      </c>
      <c r="V772">
        <v>5</v>
      </c>
      <c r="W772">
        <v>1.000300090027008</v>
      </c>
      <c r="X772">
        <v>3</v>
      </c>
      <c r="Y772">
        <v>0.60018005401620478</v>
      </c>
      <c r="Z772">
        <v>1</v>
      </c>
      <c r="AA772">
        <v>1</v>
      </c>
      <c r="AB772">
        <v>1</v>
      </c>
      <c r="AC772">
        <v>2.8542695503936786</v>
      </c>
      <c r="AD772">
        <v>0.57102521764402892</v>
      </c>
      <c r="AE772">
        <v>10.714285714285714</v>
      </c>
      <c r="AF772">
        <v>10.193819822834566</v>
      </c>
      <c r="AG772">
        <v>12.65</v>
      </c>
      <c r="AH772">
        <v>12.73</v>
      </c>
      <c r="AI772">
        <v>43.49</v>
      </c>
      <c r="AJ772">
        <v>50.28</v>
      </c>
      <c r="AK772" t="e">
        <f>VLOOKUP(A772,'NHL Affiliations (from scraper)'!B:C,2,FALSE)</f>
        <v>#N/A</v>
      </c>
      <c r="AL772">
        <f>IF(ISNUMBER(MATCH(A772,'Age Fix'!A:A,0))=FALSE,F772,VLOOKUP(A772,'Age Fix'!A:C,3,FALSE))</f>
        <v>18</v>
      </c>
    </row>
    <row r="773" spans="1:38" x14ac:dyDescent="0.2">
      <c r="A773" t="s">
        <v>935</v>
      </c>
      <c r="B773" t="s">
        <v>1749</v>
      </c>
      <c r="C773" t="s">
        <v>41</v>
      </c>
      <c r="D773" t="s">
        <v>1745</v>
      </c>
      <c r="E773" t="s">
        <v>575</v>
      </c>
      <c r="F773">
        <v>17</v>
      </c>
      <c r="G773">
        <v>44</v>
      </c>
      <c r="H773">
        <v>6.48</v>
      </c>
      <c r="I773">
        <v>285.05</v>
      </c>
      <c r="J773">
        <v>8</v>
      </c>
      <c r="K773">
        <v>6</v>
      </c>
      <c r="L773">
        <v>1.6839151026135766</v>
      </c>
      <c r="M773">
        <v>1.2629363269601823</v>
      </c>
      <c r="N773">
        <v>15</v>
      </c>
      <c r="O773">
        <v>3.1573408174004562</v>
      </c>
      <c r="P773">
        <v>4</v>
      </c>
      <c r="Q773">
        <v>0</v>
      </c>
      <c r="R773">
        <v>11</v>
      </c>
      <c r="S773">
        <v>26.666666666666668</v>
      </c>
      <c r="T773">
        <v>0</v>
      </c>
      <c r="U773">
        <v>73.333333333333329</v>
      </c>
      <c r="V773">
        <v>4</v>
      </c>
      <c r="W773">
        <v>0.84195755130678829</v>
      </c>
      <c r="X773">
        <v>2</v>
      </c>
      <c r="Y773">
        <v>0.42097877565339414</v>
      </c>
      <c r="Z773">
        <v>1</v>
      </c>
      <c r="AA773">
        <v>0</v>
      </c>
      <c r="AB773">
        <v>1</v>
      </c>
      <c r="AC773">
        <v>1.6896287984019027</v>
      </c>
      <c r="AD773">
        <v>0.35564893142997422</v>
      </c>
      <c r="AE773">
        <v>13.333333333333334</v>
      </c>
      <c r="AF773">
        <v>11.264191989346021</v>
      </c>
      <c r="AG773">
        <v>11.91</v>
      </c>
      <c r="AH773">
        <v>12.77</v>
      </c>
      <c r="AI773">
        <v>50.42</v>
      </c>
      <c r="AJ773">
        <v>45.93</v>
      </c>
      <c r="AK773" t="e">
        <f>VLOOKUP(A773,'NHL Affiliations (from scraper)'!B:C,2,FALSE)</f>
        <v>#N/A</v>
      </c>
      <c r="AL773">
        <f>IF(ISNUMBER(MATCH(A773,'Age Fix'!A:A,0))=FALSE,F773,VLOOKUP(A773,'Age Fix'!A:C,3,FALSE))</f>
        <v>17</v>
      </c>
    </row>
    <row r="774" spans="1:38" x14ac:dyDescent="0.2">
      <c r="A774" t="s">
        <v>890</v>
      </c>
      <c r="B774" t="s">
        <v>1749</v>
      </c>
      <c r="C774" t="s">
        <v>46</v>
      </c>
      <c r="D774" t="s">
        <v>1745</v>
      </c>
      <c r="E774" t="s">
        <v>590</v>
      </c>
      <c r="F774">
        <v>20</v>
      </c>
      <c r="G774">
        <v>8</v>
      </c>
      <c r="H774">
        <v>11.59</v>
      </c>
      <c r="I774">
        <v>92.75</v>
      </c>
      <c r="J774">
        <v>4</v>
      </c>
      <c r="K774">
        <v>4</v>
      </c>
      <c r="L774">
        <v>2.5876010781671162</v>
      </c>
      <c r="M774">
        <v>2.5876010781671162</v>
      </c>
      <c r="N774">
        <v>11</v>
      </c>
      <c r="O774">
        <v>7.1159029649595684</v>
      </c>
      <c r="P774">
        <v>2</v>
      </c>
      <c r="Q774">
        <v>0</v>
      </c>
      <c r="R774">
        <v>9</v>
      </c>
      <c r="S774">
        <v>18.181818181818183</v>
      </c>
      <c r="T774">
        <v>0</v>
      </c>
      <c r="U774">
        <v>81.818181818181827</v>
      </c>
      <c r="V774">
        <v>2</v>
      </c>
      <c r="W774">
        <v>1.2938005390835581</v>
      </c>
      <c r="X774">
        <v>2</v>
      </c>
      <c r="Y774">
        <v>1.2938005390835581</v>
      </c>
      <c r="Z774">
        <v>0</v>
      </c>
      <c r="AA774">
        <v>0</v>
      </c>
      <c r="AB774">
        <v>2</v>
      </c>
      <c r="AC774">
        <v>1.0647381276387147</v>
      </c>
      <c r="AD774">
        <v>0.68877938176089359</v>
      </c>
      <c r="AE774">
        <v>18.181818181818183</v>
      </c>
      <c r="AF774">
        <v>9.6794375239883159</v>
      </c>
      <c r="AG774">
        <v>13.56</v>
      </c>
      <c r="AH774">
        <v>13.59</v>
      </c>
      <c r="AI774">
        <v>54.07</v>
      </c>
      <c r="AJ774">
        <v>47.21</v>
      </c>
      <c r="AK774" t="e">
        <f>VLOOKUP(A774,'NHL Affiliations (from scraper)'!B:C,2,FALSE)</f>
        <v>#N/A</v>
      </c>
      <c r="AL774">
        <f>IF(ISNUMBER(MATCH(A774,'Age Fix'!A:A,0))=FALSE,F774,VLOOKUP(A774,'Age Fix'!A:C,3,FALSE))</f>
        <v>20</v>
      </c>
    </row>
    <row r="775" spans="1:38" x14ac:dyDescent="0.2">
      <c r="A775" t="s">
        <v>991</v>
      </c>
      <c r="B775" t="s">
        <v>1749</v>
      </c>
      <c r="C775" t="s">
        <v>49</v>
      </c>
      <c r="D775" t="s">
        <v>1745</v>
      </c>
      <c r="E775" t="s">
        <v>636</v>
      </c>
      <c r="F775">
        <v>19</v>
      </c>
      <c r="G775">
        <v>5</v>
      </c>
      <c r="H775">
        <v>7.23</v>
      </c>
      <c r="I775">
        <v>36.15</v>
      </c>
      <c r="J775">
        <v>0</v>
      </c>
      <c r="K775">
        <v>1</v>
      </c>
      <c r="L775">
        <v>0</v>
      </c>
      <c r="M775">
        <v>1.6597510373443984</v>
      </c>
      <c r="N775">
        <v>3</v>
      </c>
      <c r="O775">
        <v>4.9792531120331951</v>
      </c>
      <c r="P775">
        <v>1</v>
      </c>
      <c r="Q775">
        <v>0</v>
      </c>
      <c r="R775">
        <v>2</v>
      </c>
      <c r="S775">
        <v>33.333333333333329</v>
      </c>
      <c r="T775">
        <v>0</v>
      </c>
      <c r="U775">
        <v>66.666666666666657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0.37528068636381218</v>
      </c>
      <c r="AD775">
        <v>0.62287250848765507</v>
      </c>
      <c r="AE775">
        <v>0</v>
      </c>
      <c r="AF775">
        <v>12.50935621212707</v>
      </c>
      <c r="AG775">
        <v>11.08</v>
      </c>
      <c r="AH775">
        <v>14.27</v>
      </c>
      <c r="AI775">
        <v>40.53</v>
      </c>
      <c r="AJ775">
        <v>48.92</v>
      </c>
      <c r="AK775" t="e">
        <f>VLOOKUP(A775,'NHL Affiliations (from scraper)'!B:C,2,FALSE)</f>
        <v>#N/A</v>
      </c>
      <c r="AL775">
        <f>IF(ISNUMBER(MATCH(A775,'Age Fix'!A:A,0))=FALSE,F775,VLOOKUP(A775,'Age Fix'!A:C,3,FALSE))</f>
        <v>19</v>
      </c>
    </row>
    <row r="776" spans="1:38" x14ac:dyDescent="0.2">
      <c r="A776" t="s">
        <v>830</v>
      </c>
      <c r="B776" t="s">
        <v>1749</v>
      </c>
      <c r="C776" t="s">
        <v>46</v>
      </c>
      <c r="D776" t="s">
        <v>1745</v>
      </c>
      <c r="E776" t="s">
        <v>630</v>
      </c>
      <c r="F776">
        <v>19</v>
      </c>
      <c r="G776">
        <v>27</v>
      </c>
      <c r="H776">
        <v>9.6300000000000008</v>
      </c>
      <c r="I776">
        <v>260.08999999999997</v>
      </c>
      <c r="J776">
        <v>6</v>
      </c>
      <c r="K776">
        <v>15</v>
      </c>
      <c r="L776">
        <v>1.3841362605252028</v>
      </c>
      <c r="M776">
        <v>3.4603406513130071</v>
      </c>
      <c r="N776">
        <v>25</v>
      </c>
      <c r="O776">
        <v>5.7672344188550122</v>
      </c>
      <c r="P776">
        <v>3</v>
      </c>
      <c r="Q776">
        <v>5</v>
      </c>
      <c r="R776">
        <v>17</v>
      </c>
      <c r="S776">
        <v>12</v>
      </c>
      <c r="T776">
        <v>20</v>
      </c>
      <c r="U776">
        <v>68</v>
      </c>
      <c r="V776">
        <v>4</v>
      </c>
      <c r="W776">
        <v>0.92275750701680204</v>
      </c>
      <c r="X776">
        <v>2</v>
      </c>
      <c r="Y776">
        <v>0.46137875350840102</v>
      </c>
      <c r="Z776">
        <v>0</v>
      </c>
      <c r="AA776">
        <v>1</v>
      </c>
      <c r="AB776">
        <v>1</v>
      </c>
      <c r="AC776">
        <v>2.7108429901784943</v>
      </c>
      <c r="AD776">
        <v>0.62536267988277006</v>
      </c>
      <c r="AE776">
        <v>8</v>
      </c>
      <c r="AF776">
        <v>10.843371960713975</v>
      </c>
      <c r="AG776">
        <v>12.56</v>
      </c>
      <c r="AH776">
        <v>12.69</v>
      </c>
      <c r="AI776">
        <v>37.159999999999997</v>
      </c>
      <c r="AJ776">
        <v>53.61</v>
      </c>
      <c r="AK776" t="e">
        <f>VLOOKUP(A776,'NHL Affiliations (from scraper)'!B:C,2,FALSE)</f>
        <v>#N/A</v>
      </c>
      <c r="AL776">
        <f>IF(ISNUMBER(MATCH(A776,'Age Fix'!A:A,0))=FALSE,F776,VLOOKUP(A776,'Age Fix'!A:C,3,FALSE))</f>
        <v>19</v>
      </c>
    </row>
    <row r="777" spans="1:38" x14ac:dyDescent="0.2">
      <c r="A777" t="s">
        <v>1011</v>
      </c>
      <c r="B777" t="s">
        <v>1749</v>
      </c>
      <c r="C777" t="s">
        <v>46</v>
      </c>
      <c r="D777" t="s">
        <v>1745</v>
      </c>
      <c r="E777" t="s">
        <v>590</v>
      </c>
      <c r="F777">
        <v>21</v>
      </c>
      <c r="G777">
        <v>5</v>
      </c>
      <c r="H777">
        <v>6.26</v>
      </c>
      <c r="I777">
        <v>31.3</v>
      </c>
      <c r="J777">
        <v>1</v>
      </c>
      <c r="K777">
        <v>0</v>
      </c>
      <c r="L777">
        <v>1.9169329073482428</v>
      </c>
      <c r="M777">
        <v>0</v>
      </c>
      <c r="N777">
        <v>3</v>
      </c>
      <c r="O777">
        <v>5.7507987220447285</v>
      </c>
      <c r="P777">
        <v>0</v>
      </c>
      <c r="Q777">
        <v>0</v>
      </c>
      <c r="R777">
        <v>3</v>
      </c>
      <c r="S777">
        <v>0</v>
      </c>
      <c r="T777">
        <v>0</v>
      </c>
      <c r="U777">
        <v>100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0.18850605294665423</v>
      </c>
      <c r="AD777">
        <v>0.3613534561277717</v>
      </c>
      <c r="AE777">
        <v>0</v>
      </c>
      <c r="AF777">
        <v>6.2835350982218081</v>
      </c>
      <c r="AG777">
        <v>12.66</v>
      </c>
      <c r="AH777">
        <v>12.4</v>
      </c>
      <c r="AI777">
        <v>52.67</v>
      </c>
      <c r="AJ777">
        <v>51.79</v>
      </c>
      <c r="AK777" t="e">
        <f>VLOOKUP(A777,'NHL Affiliations (from scraper)'!B:C,2,FALSE)</f>
        <v>#N/A</v>
      </c>
      <c r="AL777">
        <f>IF(ISNUMBER(MATCH(A777,'Age Fix'!A:A,0))=FALSE,F777,VLOOKUP(A777,'Age Fix'!A:C,3,FALSE))</f>
        <v>21</v>
      </c>
    </row>
    <row r="778" spans="1:38" x14ac:dyDescent="0.2">
      <c r="A778" t="s">
        <v>972</v>
      </c>
      <c r="B778" t="s">
        <v>1749</v>
      </c>
      <c r="C778" t="s">
        <v>102</v>
      </c>
      <c r="D778" t="s">
        <v>102</v>
      </c>
      <c r="E778" t="s">
        <v>588</v>
      </c>
      <c r="F778">
        <v>17</v>
      </c>
      <c r="G778">
        <v>1</v>
      </c>
      <c r="H778">
        <v>17.670000000000002</v>
      </c>
      <c r="I778">
        <v>17.670000000000002</v>
      </c>
      <c r="J778">
        <v>1</v>
      </c>
      <c r="K778">
        <v>1</v>
      </c>
      <c r="L778">
        <v>3.3955857385398978</v>
      </c>
      <c r="M778">
        <v>3.3955857385398978</v>
      </c>
      <c r="N778">
        <v>0</v>
      </c>
      <c r="O778">
        <v>0</v>
      </c>
      <c r="P778">
        <v>0</v>
      </c>
      <c r="Q778">
        <v>0</v>
      </c>
      <c r="R778">
        <v>0</v>
      </c>
      <c r="S778" t="e">
        <v>#DIV/0!</v>
      </c>
      <c r="T778" t="e">
        <v>#DIV/0!</v>
      </c>
      <c r="U778" t="e">
        <v>#DIV/0!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e">
        <v>#DIV/0!</v>
      </c>
      <c r="AF778" t="e">
        <v>#DIV/0!</v>
      </c>
      <c r="AG778">
        <v>12.23</v>
      </c>
      <c r="AH778">
        <v>13.35</v>
      </c>
      <c r="AI778">
        <v>44.71</v>
      </c>
      <c r="AJ778">
        <v>51.67</v>
      </c>
      <c r="AK778" t="e">
        <f>VLOOKUP(A778,'NHL Affiliations (from scraper)'!B:C,2,FALSE)</f>
        <v>#N/A</v>
      </c>
      <c r="AL778">
        <f>IF(ISNUMBER(MATCH(A778,'Age Fix'!A:A,0))=FALSE,F778,VLOOKUP(A778,'Age Fix'!A:C,3,FALSE))</f>
        <v>17</v>
      </c>
    </row>
    <row r="779" spans="1:38" x14ac:dyDescent="0.2">
      <c r="A779" t="s">
        <v>852</v>
      </c>
      <c r="B779" t="s">
        <v>1749</v>
      </c>
      <c r="C779" t="s">
        <v>102</v>
      </c>
      <c r="D779" t="s">
        <v>102</v>
      </c>
      <c r="E779" t="s">
        <v>618</v>
      </c>
      <c r="F779">
        <v>18</v>
      </c>
      <c r="G779">
        <v>60</v>
      </c>
      <c r="H779">
        <v>13.92</v>
      </c>
      <c r="I779">
        <v>835.47</v>
      </c>
      <c r="J779">
        <v>32</v>
      </c>
      <c r="K779">
        <v>56</v>
      </c>
      <c r="L779">
        <v>2.2981076519803225</v>
      </c>
      <c r="M779">
        <v>4.0216883909655641</v>
      </c>
      <c r="N779">
        <v>44</v>
      </c>
      <c r="O779">
        <v>3.1598980214729435</v>
      </c>
      <c r="P779">
        <v>0</v>
      </c>
      <c r="Q779">
        <v>2</v>
      </c>
      <c r="R779">
        <v>42</v>
      </c>
      <c r="S779">
        <v>0</v>
      </c>
      <c r="T779">
        <v>4.5454545454545459</v>
      </c>
      <c r="U779">
        <v>95.454545454545453</v>
      </c>
      <c r="V779">
        <v>6</v>
      </c>
      <c r="W779">
        <v>0.43089518474631044</v>
      </c>
      <c r="X779">
        <v>3</v>
      </c>
      <c r="Y779">
        <v>0.21544759237315522</v>
      </c>
      <c r="Z779">
        <v>0</v>
      </c>
      <c r="AA779">
        <v>0</v>
      </c>
      <c r="AB779">
        <v>3</v>
      </c>
      <c r="AC779">
        <v>2.9966095693662229</v>
      </c>
      <c r="AD779">
        <v>0.21520410566743675</v>
      </c>
      <c r="AE779">
        <v>6.8181818181818175</v>
      </c>
      <c r="AF779">
        <v>6.8104762940141423</v>
      </c>
      <c r="AG779">
        <v>12.73</v>
      </c>
      <c r="AH779">
        <v>13.27</v>
      </c>
      <c r="AI779">
        <v>39.76</v>
      </c>
      <c r="AJ779">
        <v>51.36</v>
      </c>
      <c r="AK779">
        <f>VLOOKUP(A779,'NHL Affiliations (from scraper)'!B:C,2,FALSE)</f>
        <v>2018</v>
      </c>
      <c r="AL779">
        <f>IF(ISNUMBER(MATCH(A779,'Age Fix'!A:A,0))=FALSE,F779,VLOOKUP(A779,'Age Fix'!A:C,3,FALSE))</f>
        <v>18</v>
      </c>
    </row>
    <row r="780" spans="1:38" x14ac:dyDescent="0.2">
      <c r="A780" t="s">
        <v>837</v>
      </c>
      <c r="B780" t="s">
        <v>1749</v>
      </c>
      <c r="C780" t="s">
        <v>102</v>
      </c>
      <c r="D780" t="s">
        <v>102</v>
      </c>
      <c r="E780" t="s">
        <v>621</v>
      </c>
      <c r="F780">
        <v>18</v>
      </c>
      <c r="G780">
        <v>62</v>
      </c>
      <c r="H780">
        <v>14.36</v>
      </c>
      <c r="I780">
        <v>890.33</v>
      </c>
      <c r="J780">
        <v>38</v>
      </c>
      <c r="K780">
        <v>59</v>
      </c>
      <c r="L780">
        <v>2.5608482248155178</v>
      </c>
      <c r="M780">
        <v>3.9760538227398827</v>
      </c>
      <c r="N780">
        <v>112</v>
      </c>
      <c r="O780">
        <v>7.5477631889299461</v>
      </c>
      <c r="P780">
        <v>2</v>
      </c>
      <c r="Q780">
        <v>5</v>
      </c>
      <c r="R780">
        <v>105</v>
      </c>
      <c r="S780">
        <v>1.7857142857142856</v>
      </c>
      <c r="T780">
        <v>4.4642857142857144</v>
      </c>
      <c r="U780">
        <v>93.75</v>
      </c>
      <c r="V780">
        <v>7</v>
      </c>
      <c r="W780">
        <v>0.47173519930812163</v>
      </c>
      <c r="X780">
        <v>1</v>
      </c>
      <c r="Y780">
        <v>6.7390742758303104E-2</v>
      </c>
      <c r="Z780">
        <v>0</v>
      </c>
      <c r="AA780">
        <v>0</v>
      </c>
      <c r="AB780">
        <v>1</v>
      </c>
      <c r="AC780">
        <v>7.9907438922143097</v>
      </c>
      <c r="AD780">
        <v>0.53850216608769619</v>
      </c>
      <c r="AE780">
        <v>0.89285714285714279</v>
      </c>
      <c r="AF780">
        <v>7.1345927609056323</v>
      </c>
      <c r="AG780">
        <v>12.63</v>
      </c>
      <c r="AH780">
        <v>13.3</v>
      </c>
      <c r="AI780">
        <v>44.36</v>
      </c>
      <c r="AJ780">
        <v>49.37</v>
      </c>
      <c r="AK780" t="str">
        <f>VLOOKUP(A780,'NHL Affiliations (from scraper)'!B:C,2,FALSE)</f>
        <v>Winnipeg Jets</v>
      </c>
      <c r="AL780">
        <f>IF(ISNUMBER(MATCH(A780,'Age Fix'!A:A,0))=FALSE,F780,VLOOKUP(A780,'Age Fix'!A:C,3,FALSE))</f>
        <v>18</v>
      </c>
    </row>
    <row r="781" spans="1:38" x14ac:dyDescent="0.2">
      <c r="A781" t="s">
        <v>724</v>
      </c>
      <c r="B781" t="s">
        <v>1749</v>
      </c>
      <c r="C781" t="s">
        <v>46</v>
      </c>
      <c r="D781" t="s">
        <v>1745</v>
      </c>
      <c r="E781" t="s">
        <v>608</v>
      </c>
      <c r="F781">
        <v>20</v>
      </c>
      <c r="G781">
        <v>33</v>
      </c>
      <c r="H781">
        <v>11.21</v>
      </c>
      <c r="I781">
        <v>370.04</v>
      </c>
      <c r="J781">
        <v>14</v>
      </c>
      <c r="K781">
        <v>21</v>
      </c>
      <c r="L781">
        <v>2.270024862177062</v>
      </c>
      <c r="M781">
        <v>3.4050372932655928</v>
      </c>
      <c r="N781">
        <v>48</v>
      </c>
      <c r="O781">
        <v>7.7829423846070691</v>
      </c>
      <c r="P781">
        <v>3</v>
      </c>
      <c r="Q781">
        <v>4</v>
      </c>
      <c r="R781">
        <v>41</v>
      </c>
      <c r="S781">
        <v>6.25</v>
      </c>
      <c r="T781">
        <v>8.3333333333333321</v>
      </c>
      <c r="U781">
        <v>85.416666666666657</v>
      </c>
      <c r="V781">
        <v>7</v>
      </c>
      <c r="W781">
        <v>1.135012431088531</v>
      </c>
      <c r="X781">
        <v>2</v>
      </c>
      <c r="Y781">
        <v>0.32428926602529451</v>
      </c>
      <c r="Z781">
        <v>0</v>
      </c>
      <c r="AA781">
        <v>0</v>
      </c>
      <c r="AB781">
        <v>2</v>
      </c>
      <c r="AC781">
        <v>4.0401289996951961</v>
      </c>
      <c r="AD781">
        <v>0.65508523397933138</v>
      </c>
      <c r="AE781">
        <v>4.1666666666666661</v>
      </c>
      <c r="AF781">
        <v>8.4169354160316594</v>
      </c>
      <c r="AG781">
        <v>12.53</v>
      </c>
      <c r="AH781">
        <v>13.05</v>
      </c>
      <c r="AI781">
        <v>42.86</v>
      </c>
      <c r="AJ781">
        <v>48.03</v>
      </c>
      <c r="AK781" t="e">
        <f>VLOOKUP(A781,'NHL Affiliations (from scraper)'!B:C,2,FALSE)</f>
        <v>#N/A</v>
      </c>
      <c r="AL781">
        <f>IF(ISNUMBER(MATCH(A781,'Age Fix'!A:A,0))=FALSE,F781,VLOOKUP(A781,'Age Fix'!A:C,3,FALSE))</f>
        <v>20</v>
      </c>
    </row>
    <row r="782" spans="1:38" x14ac:dyDescent="0.2">
      <c r="A782" t="s">
        <v>974</v>
      </c>
      <c r="B782" t="s">
        <v>1749</v>
      </c>
      <c r="C782" t="s">
        <v>41</v>
      </c>
      <c r="D782" t="s">
        <v>1745</v>
      </c>
      <c r="E782" t="s">
        <v>621</v>
      </c>
      <c r="F782">
        <v>16</v>
      </c>
      <c r="G782">
        <v>5</v>
      </c>
      <c r="H782">
        <v>6.75</v>
      </c>
      <c r="I782">
        <v>33.770000000000003</v>
      </c>
      <c r="J782">
        <v>0</v>
      </c>
      <c r="K782">
        <v>2</v>
      </c>
      <c r="L782">
        <v>0</v>
      </c>
      <c r="M782">
        <v>3.5534498075214684</v>
      </c>
      <c r="N782">
        <v>4</v>
      </c>
      <c r="O782">
        <v>7.1068996150429369</v>
      </c>
      <c r="P782">
        <v>1</v>
      </c>
      <c r="Q782">
        <v>0</v>
      </c>
      <c r="R782">
        <v>3</v>
      </c>
      <c r="S782">
        <v>25</v>
      </c>
      <c r="T782">
        <v>0</v>
      </c>
      <c r="U782">
        <v>75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0.43811603734603022</v>
      </c>
      <c r="AD782">
        <v>0.77841167428965974</v>
      </c>
      <c r="AE782">
        <v>0</v>
      </c>
      <c r="AF782">
        <v>10.952900933650756</v>
      </c>
      <c r="AG782">
        <v>11.93</v>
      </c>
      <c r="AH782">
        <v>11.9</v>
      </c>
      <c r="AI782">
        <v>43.31</v>
      </c>
      <c r="AJ782">
        <v>39.49</v>
      </c>
      <c r="AK782" t="e">
        <f>VLOOKUP(A782,'NHL Affiliations (from scraper)'!B:C,2,FALSE)</f>
        <v>#N/A</v>
      </c>
      <c r="AL782">
        <f>IF(ISNUMBER(MATCH(A782,'Age Fix'!A:A,0))=FALSE,F782,VLOOKUP(A782,'Age Fix'!A:C,3,FALSE))</f>
        <v>16</v>
      </c>
    </row>
    <row r="783" spans="1:38" x14ac:dyDescent="0.2">
      <c r="A783" t="s">
        <v>1675</v>
      </c>
      <c r="B783" t="s">
        <v>1749</v>
      </c>
      <c r="C783" t="s">
        <v>41</v>
      </c>
      <c r="D783" t="s">
        <v>1745</v>
      </c>
      <c r="E783" t="s">
        <v>593</v>
      </c>
      <c r="F783">
        <v>17</v>
      </c>
      <c r="G783">
        <v>1</v>
      </c>
      <c r="H783">
        <v>0</v>
      </c>
      <c r="I783">
        <v>0</v>
      </c>
      <c r="J783">
        <v>0</v>
      </c>
      <c r="K783">
        <v>0</v>
      </c>
      <c r="L783" t="e">
        <v>#DIV/0!</v>
      </c>
      <c r="M783" t="e">
        <v>#DIV/0!</v>
      </c>
      <c r="N783">
        <v>0</v>
      </c>
      <c r="O783" t="e">
        <v>#DIV/0!</v>
      </c>
      <c r="P783">
        <v>0</v>
      </c>
      <c r="Q783">
        <v>0</v>
      </c>
      <c r="R783">
        <v>0</v>
      </c>
      <c r="S783" t="e">
        <v>#DIV/0!</v>
      </c>
      <c r="T783" t="e">
        <v>#DIV/0!</v>
      </c>
      <c r="U783" t="e">
        <v>#DIV/0!</v>
      </c>
      <c r="V783">
        <v>0</v>
      </c>
      <c r="W783" t="e">
        <v>#DIV/0!</v>
      </c>
      <c r="X783">
        <v>0</v>
      </c>
      <c r="Y783" t="e">
        <v>#DIV/0!</v>
      </c>
      <c r="Z783">
        <v>0</v>
      </c>
      <c r="AA783">
        <v>0</v>
      </c>
      <c r="AB783">
        <v>0</v>
      </c>
      <c r="AC783">
        <v>0</v>
      </c>
      <c r="AD783" t="e">
        <v>#DIV/0!</v>
      </c>
      <c r="AE783" t="e">
        <v>#DIV/0!</v>
      </c>
      <c r="AF783" t="e">
        <v>#DIV/0!</v>
      </c>
      <c r="AG783">
        <v>0</v>
      </c>
      <c r="AH783">
        <v>0</v>
      </c>
      <c r="AI783">
        <v>0</v>
      </c>
      <c r="AJ783">
        <v>0</v>
      </c>
      <c r="AK783" t="e">
        <f>VLOOKUP(A783,'NHL Affiliations (from scraper)'!B:C,2,FALSE)</f>
        <v>#N/A</v>
      </c>
      <c r="AL783">
        <f>IF(ISNUMBER(MATCH(A783,'Age Fix'!A:A,0))=FALSE,F783,VLOOKUP(A783,'Age Fix'!A:C,3,FALSE))</f>
        <v>17</v>
      </c>
    </row>
    <row r="784" spans="1:38" x14ac:dyDescent="0.2">
      <c r="A784" t="s">
        <v>619</v>
      </c>
      <c r="B784" t="s">
        <v>1749</v>
      </c>
      <c r="C784" t="s">
        <v>49</v>
      </c>
      <c r="D784" t="s">
        <v>1745</v>
      </c>
      <c r="E784" t="s">
        <v>593</v>
      </c>
      <c r="F784">
        <v>20</v>
      </c>
      <c r="G784">
        <v>65</v>
      </c>
      <c r="H784">
        <v>12.95</v>
      </c>
      <c r="I784">
        <v>841.92</v>
      </c>
      <c r="J784">
        <v>48</v>
      </c>
      <c r="K784">
        <v>35</v>
      </c>
      <c r="L784">
        <v>3.4207525655644244</v>
      </c>
      <c r="M784">
        <v>2.4942987457240595</v>
      </c>
      <c r="N784">
        <v>130</v>
      </c>
      <c r="O784">
        <v>9.264538198403649</v>
      </c>
      <c r="P784">
        <v>19</v>
      </c>
      <c r="Q784">
        <v>21</v>
      </c>
      <c r="R784">
        <v>90</v>
      </c>
      <c r="S784">
        <v>14.615384615384617</v>
      </c>
      <c r="T784">
        <v>16.153846153846153</v>
      </c>
      <c r="U784">
        <v>69.230769230769226</v>
      </c>
      <c r="V784">
        <v>27</v>
      </c>
      <c r="W784">
        <v>1.9241733181299887</v>
      </c>
      <c r="X784">
        <v>16</v>
      </c>
      <c r="Y784">
        <v>1.1402508551881414</v>
      </c>
      <c r="Z784">
        <v>3</v>
      </c>
      <c r="AA784">
        <v>7</v>
      </c>
      <c r="AB784">
        <v>6</v>
      </c>
      <c r="AC784">
        <v>14.151781987174939</v>
      </c>
      <c r="AD784">
        <v>1.0085363445820226</v>
      </c>
      <c r="AE784">
        <v>12.307692307692308</v>
      </c>
      <c r="AF784">
        <v>10.885986143980722</v>
      </c>
      <c r="AG784">
        <v>13.78</v>
      </c>
      <c r="AH784">
        <v>12.87</v>
      </c>
      <c r="AI784">
        <v>59.87</v>
      </c>
      <c r="AJ784">
        <v>47.26</v>
      </c>
      <c r="AK784" t="e">
        <f>VLOOKUP(A784,'NHL Affiliations (from scraper)'!B:C,2,FALSE)</f>
        <v>#N/A</v>
      </c>
      <c r="AL784">
        <f>IF(ISNUMBER(MATCH(A784,'Age Fix'!A:A,0))=FALSE,F784,VLOOKUP(A784,'Age Fix'!A:C,3,FALSE))</f>
        <v>20</v>
      </c>
    </row>
    <row r="785" spans="1:38" x14ac:dyDescent="0.2">
      <c r="A785" t="s">
        <v>525</v>
      </c>
      <c r="B785" t="s">
        <v>1749</v>
      </c>
      <c r="C785" t="s">
        <v>49</v>
      </c>
      <c r="D785" t="s">
        <v>1745</v>
      </c>
      <c r="E785" t="s">
        <v>636</v>
      </c>
      <c r="F785">
        <v>17</v>
      </c>
      <c r="G785">
        <v>38</v>
      </c>
      <c r="H785">
        <v>8.7799999999999994</v>
      </c>
      <c r="I785">
        <v>333.57</v>
      </c>
      <c r="J785">
        <v>10</v>
      </c>
      <c r="K785">
        <v>12</v>
      </c>
      <c r="L785">
        <v>1.7987229067362174</v>
      </c>
      <c r="M785">
        <v>2.1584674880834607</v>
      </c>
      <c r="N785">
        <v>35</v>
      </c>
      <c r="O785">
        <v>6.2955301735767604</v>
      </c>
      <c r="P785">
        <v>3</v>
      </c>
      <c r="Q785">
        <v>5</v>
      </c>
      <c r="R785">
        <v>27</v>
      </c>
      <c r="S785">
        <v>8.5714285714285712</v>
      </c>
      <c r="T785">
        <v>14.285714285714285</v>
      </c>
      <c r="U785">
        <v>77.142857142857153</v>
      </c>
      <c r="V785">
        <v>4</v>
      </c>
      <c r="W785">
        <v>0.71948916269448693</v>
      </c>
      <c r="X785">
        <v>1</v>
      </c>
      <c r="Y785">
        <v>0.17987229067362173</v>
      </c>
      <c r="Z785">
        <v>0</v>
      </c>
      <c r="AA785">
        <v>0</v>
      </c>
      <c r="AB785">
        <v>1</v>
      </c>
      <c r="AC785">
        <v>3.3391965000006749</v>
      </c>
      <c r="AD785">
        <v>0.60062892346446173</v>
      </c>
      <c r="AE785">
        <v>2.8571428571428572</v>
      </c>
      <c r="AF785">
        <v>9.5405614285733567</v>
      </c>
      <c r="AG785">
        <v>12.39</v>
      </c>
      <c r="AH785">
        <v>13.11</v>
      </c>
      <c r="AI785">
        <v>48.92</v>
      </c>
      <c r="AJ785">
        <v>49.82</v>
      </c>
      <c r="AK785" t="e">
        <f>VLOOKUP(A785,'NHL Affiliations (from scraper)'!B:C,2,FALSE)</f>
        <v>#N/A</v>
      </c>
      <c r="AL785">
        <f>IF(ISNUMBER(MATCH(A785,'Age Fix'!A:A,0))=FALSE,F785,VLOOKUP(A785,'Age Fix'!A:C,3,FALSE))</f>
        <v>17</v>
      </c>
    </row>
    <row r="786" spans="1:38" x14ac:dyDescent="0.2">
      <c r="A786" t="s">
        <v>471</v>
      </c>
      <c r="B786" t="s">
        <v>1749</v>
      </c>
      <c r="C786" t="s">
        <v>49</v>
      </c>
      <c r="D786" t="s">
        <v>1745</v>
      </c>
      <c r="E786" t="s">
        <v>586</v>
      </c>
      <c r="F786">
        <v>18</v>
      </c>
      <c r="G786">
        <v>61</v>
      </c>
      <c r="H786">
        <v>10.35</v>
      </c>
      <c r="I786">
        <v>631.41</v>
      </c>
      <c r="J786">
        <v>24</v>
      </c>
      <c r="K786">
        <v>27</v>
      </c>
      <c r="L786">
        <v>2.280610063191904</v>
      </c>
      <c r="M786">
        <v>2.565686321090892</v>
      </c>
      <c r="N786">
        <v>83</v>
      </c>
      <c r="O786">
        <v>7.8871098018720005</v>
      </c>
      <c r="P786">
        <v>7</v>
      </c>
      <c r="Q786">
        <v>7</v>
      </c>
      <c r="R786">
        <v>69</v>
      </c>
      <c r="S786">
        <v>8.4337349397590362</v>
      </c>
      <c r="T786">
        <v>8.4337349397590362</v>
      </c>
      <c r="U786">
        <v>83.132530120481931</v>
      </c>
      <c r="V786">
        <v>11</v>
      </c>
      <c r="W786">
        <v>1.0452796122962893</v>
      </c>
      <c r="X786">
        <v>9</v>
      </c>
      <c r="Y786">
        <v>0.85522877369696404</v>
      </c>
      <c r="Z786">
        <v>2</v>
      </c>
      <c r="AA786">
        <v>1</v>
      </c>
      <c r="AB786">
        <v>6</v>
      </c>
      <c r="AC786">
        <v>7.3342460069644018</v>
      </c>
      <c r="AD786">
        <v>0.6969398020586689</v>
      </c>
      <c r="AE786">
        <v>10.843373493975903</v>
      </c>
      <c r="AF786">
        <v>8.8364409722462671</v>
      </c>
      <c r="AG786">
        <v>12.74</v>
      </c>
      <c r="AH786">
        <v>13.04</v>
      </c>
      <c r="AI786">
        <v>46.93</v>
      </c>
      <c r="AJ786">
        <v>49.23</v>
      </c>
      <c r="AK786" t="e">
        <f>VLOOKUP(A786,'NHL Affiliations (from scraper)'!B:C,2,FALSE)</f>
        <v>#N/A</v>
      </c>
      <c r="AL786">
        <f>IF(ISNUMBER(MATCH(A786,'Age Fix'!A:A,0))=FALSE,F786,VLOOKUP(A786,'Age Fix'!A:C,3,FALSE))</f>
        <v>18</v>
      </c>
    </row>
    <row r="787" spans="1:38" x14ac:dyDescent="0.2">
      <c r="A787" t="s">
        <v>904</v>
      </c>
      <c r="B787" t="s">
        <v>1749</v>
      </c>
      <c r="C787" t="s">
        <v>49</v>
      </c>
      <c r="D787" t="s">
        <v>1745</v>
      </c>
      <c r="E787" t="s">
        <v>593</v>
      </c>
      <c r="F787">
        <v>16</v>
      </c>
      <c r="G787">
        <v>51</v>
      </c>
      <c r="H787">
        <v>7.91</v>
      </c>
      <c r="I787">
        <v>403.49</v>
      </c>
      <c r="J787">
        <v>14</v>
      </c>
      <c r="K787">
        <v>10</v>
      </c>
      <c r="L787">
        <v>2.0818359810652063</v>
      </c>
      <c r="M787">
        <v>1.4870257007608614</v>
      </c>
      <c r="N787">
        <v>28</v>
      </c>
      <c r="O787">
        <v>4.1636719621304126</v>
      </c>
      <c r="P787">
        <v>5</v>
      </c>
      <c r="Q787">
        <v>3</v>
      </c>
      <c r="R787">
        <v>20</v>
      </c>
      <c r="S787">
        <v>17.857142857142858</v>
      </c>
      <c r="T787">
        <v>10.714285714285714</v>
      </c>
      <c r="U787">
        <v>71.428571428571431</v>
      </c>
      <c r="V787">
        <v>5</v>
      </c>
      <c r="W787">
        <v>0.74351285038043069</v>
      </c>
      <c r="X787">
        <v>4</v>
      </c>
      <c r="Y787">
        <v>0.59481028030434457</v>
      </c>
      <c r="Z787">
        <v>2</v>
      </c>
      <c r="AA787">
        <v>0</v>
      </c>
      <c r="AB787">
        <v>2</v>
      </c>
      <c r="AC787">
        <v>3.0410441838108366</v>
      </c>
      <c r="AD787">
        <v>0.45221108584760517</v>
      </c>
      <c r="AE787">
        <v>14.285714285714285</v>
      </c>
      <c r="AF787">
        <v>10.860872085038702</v>
      </c>
      <c r="AG787">
        <v>12.04</v>
      </c>
      <c r="AH787">
        <v>12.31</v>
      </c>
      <c r="AI787">
        <v>55.94</v>
      </c>
      <c r="AJ787">
        <v>46.62</v>
      </c>
      <c r="AK787" t="e">
        <f>VLOOKUP(A787,'NHL Affiliations (from scraper)'!B:C,2,FALSE)</f>
        <v>#N/A</v>
      </c>
      <c r="AL787">
        <f>IF(ISNUMBER(MATCH(A787,'Age Fix'!A:A,0))=FALSE,F787,VLOOKUP(A787,'Age Fix'!A:C,3,FALSE))</f>
        <v>16</v>
      </c>
    </row>
    <row r="788" spans="1:38" x14ac:dyDescent="0.2">
      <c r="A788" t="s">
        <v>1003</v>
      </c>
      <c r="B788" t="s">
        <v>1749</v>
      </c>
      <c r="C788" t="s">
        <v>49</v>
      </c>
      <c r="D788" t="s">
        <v>1745</v>
      </c>
      <c r="E788" t="s">
        <v>616</v>
      </c>
      <c r="F788">
        <v>17</v>
      </c>
      <c r="G788">
        <v>5</v>
      </c>
      <c r="H788">
        <v>0</v>
      </c>
      <c r="I788">
        <v>0</v>
      </c>
      <c r="J788">
        <v>0</v>
      </c>
      <c r="K788">
        <v>0</v>
      </c>
      <c r="L788" t="e">
        <v>#DIV/0!</v>
      </c>
      <c r="M788" t="e">
        <v>#DIV/0!</v>
      </c>
      <c r="N788">
        <v>1</v>
      </c>
      <c r="O788" t="e">
        <v>#DIV/0!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100</v>
      </c>
      <c r="V788">
        <v>0</v>
      </c>
      <c r="W788" t="e">
        <v>#DIV/0!</v>
      </c>
      <c r="X788">
        <v>0</v>
      </c>
      <c r="Y788" t="e">
        <v>#DIV/0!</v>
      </c>
      <c r="Z788">
        <v>0</v>
      </c>
      <c r="AA788">
        <v>0</v>
      </c>
      <c r="AB788">
        <v>0</v>
      </c>
      <c r="AC788">
        <v>6.2835350982218083E-2</v>
      </c>
      <c r="AD788" t="e">
        <v>#DIV/0!</v>
      </c>
      <c r="AE788">
        <v>0</v>
      </c>
      <c r="AF788">
        <v>6.2835350982218081</v>
      </c>
      <c r="AG788">
        <v>0</v>
      </c>
      <c r="AH788">
        <v>0</v>
      </c>
      <c r="AI788">
        <v>0</v>
      </c>
      <c r="AJ788">
        <v>0</v>
      </c>
      <c r="AK788" t="e">
        <f>VLOOKUP(A788,'NHL Affiliations (from scraper)'!B:C,2,FALSE)</f>
        <v>#N/A</v>
      </c>
      <c r="AL788">
        <f>IF(ISNUMBER(MATCH(A788,'Age Fix'!A:A,0))=FALSE,F788,VLOOKUP(A788,'Age Fix'!A:C,3,FALSE))</f>
        <v>17</v>
      </c>
    </row>
    <row r="789" spans="1:38" x14ac:dyDescent="0.2">
      <c r="A789" t="s">
        <v>1006</v>
      </c>
      <c r="B789" t="s">
        <v>1749</v>
      </c>
      <c r="C789" t="s">
        <v>102</v>
      </c>
      <c r="D789" t="s">
        <v>102</v>
      </c>
      <c r="E789" t="s">
        <v>616</v>
      </c>
      <c r="F789">
        <v>17</v>
      </c>
      <c r="G789">
        <v>41</v>
      </c>
      <c r="H789">
        <v>7.75</v>
      </c>
      <c r="I789">
        <v>317.77</v>
      </c>
      <c r="J789">
        <v>5</v>
      </c>
      <c r="K789">
        <v>15</v>
      </c>
      <c r="L789">
        <v>0.94407905088586086</v>
      </c>
      <c r="M789">
        <v>2.8322371526575827</v>
      </c>
      <c r="N789">
        <v>14</v>
      </c>
      <c r="O789">
        <v>2.6434213424804107</v>
      </c>
      <c r="P789">
        <v>0</v>
      </c>
      <c r="Q789">
        <v>0</v>
      </c>
      <c r="R789">
        <v>14</v>
      </c>
      <c r="S789">
        <v>0</v>
      </c>
      <c r="T789">
        <v>0</v>
      </c>
      <c r="U789">
        <v>100</v>
      </c>
      <c r="V789">
        <v>1</v>
      </c>
      <c r="W789">
        <v>0.18881581017717219</v>
      </c>
      <c r="X789">
        <v>1</v>
      </c>
      <c r="Y789">
        <v>0.18881581017717219</v>
      </c>
      <c r="Z789">
        <v>0</v>
      </c>
      <c r="AA789">
        <v>0</v>
      </c>
      <c r="AB789">
        <v>1</v>
      </c>
      <c r="AC789">
        <v>0.87969491375105313</v>
      </c>
      <c r="AD789">
        <v>0.16610030784864271</v>
      </c>
      <c r="AE789">
        <v>7.1428571428571423</v>
      </c>
      <c r="AF789">
        <v>6.2835350982218081</v>
      </c>
      <c r="AG789">
        <v>13.46</v>
      </c>
      <c r="AH789">
        <v>12.54</v>
      </c>
      <c r="AI789">
        <v>38.1</v>
      </c>
      <c r="AJ789">
        <v>56.3</v>
      </c>
      <c r="AK789" t="e">
        <f>VLOOKUP(A789,'NHL Affiliations (from scraper)'!B:C,2,FALSE)</f>
        <v>#N/A</v>
      </c>
      <c r="AL789">
        <f>IF(ISNUMBER(MATCH(A789,'Age Fix'!A:A,0))=FALSE,F789,VLOOKUP(A789,'Age Fix'!A:C,3,FALSE))</f>
        <v>17</v>
      </c>
    </row>
    <row r="790" spans="1:38" x14ac:dyDescent="0.2">
      <c r="A790" t="s">
        <v>897</v>
      </c>
      <c r="B790" t="s">
        <v>1749</v>
      </c>
      <c r="C790" t="s">
        <v>102</v>
      </c>
      <c r="D790" t="s">
        <v>102</v>
      </c>
      <c r="E790" t="s">
        <v>588</v>
      </c>
      <c r="F790">
        <v>19</v>
      </c>
      <c r="G790">
        <v>68</v>
      </c>
      <c r="H790">
        <v>12.21</v>
      </c>
      <c r="I790">
        <v>830.35</v>
      </c>
      <c r="J790">
        <v>37</v>
      </c>
      <c r="K790">
        <v>45</v>
      </c>
      <c r="L790">
        <v>2.6735713855603058</v>
      </c>
      <c r="M790">
        <v>3.2516408743301017</v>
      </c>
      <c r="N790">
        <v>24</v>
      </c>
      <c r="O790">
        <v>1.7342084663093875</v>
      </c>
      <c r="P790">
        <v>0</v>
      </c>
      <c r="Q790">
        <v>1</v>
      </c>
      <c r="R790">
        <v>23</v>
      </c>
      <c r="S790">
        <v>0</v>
      </c>
      <c r="T790">
        <v>4.1666666666666661</v>
      </c>
      <c r="U790">
        <v>95.833333333333343</v>
      </c>
      <c r="V790">
        <v>1</v>
      </c>
      <c r="W790">
        <v>7.2258686096224475E-2</v>
      </c>
      <c r="X790">
        <v>1</v>
      </c>
      <c r="Y790">
        <v>7.2258686096224475E-2</v>
      </c>
      <c r="Z790">
        <v>0</v>
      </c>
      <c r="AA790">
        <v>0</v>
      </c>
      <c r="AB790">
        <v>1</v>
      </c>
      <c r="AC790">
        <v>1.6239754866475478</v>
      </c>
      <c r="AD790">
        <v>0.11734633491762855</v>
      </c>
      <c r="AE790">
        <v>4.1666666666666661</v>
      </c>
      <c r="AF790">
        <v>6.7665645276981152</v>
      </c>
      <c r="AG790">
        <v>12.8</v>
      </c>
      <c r="AH790">
        <v>12.96</v>
      </c>
      <c r="AI790">
        <v>47.81</v>
      </c>
      <c r="AJ790">
        <v>50.1</v>
      </c>
      <c r="AK790" t="e">
        <f>VLOOKUP(A790,'NHL Affiliations (from scraper)'!B:C,2,FALSE)</f>
        <v>#N/A</v>
      </c>
      <c r="AL790">
        <f>IF(ISNUMBER(MATCH(A790,'Age Fix'!A:A,0))=FALSE,F790,VLOOKUP(A790,'Age Fix'!A:C,3,FALSE))</f>
        <v>19</v>
      </c>
    </row>
    <row r="791" spans="1:38" x14ac:dyDescent="0.2">
      <c r="A791" t="s">
        <v>710</v>
      </c>
      <c r="B791" t="s">
        <v>1749</v>
      </c>
      <c r="C791" t="s">
        <v>49</v>
      </c>
      <c r="D791" t="s">
        <v>1745</v>
      </c>
      <c r="E791" t="s">
        <v>599</v>
      </c>
      <c r="F791">
        <v>18</v>
      </c>
      <c r="G791">
        <v>68</v>
      </c>
      <c r="H791">
        <v>10.74</v>
      </c>
      <c r="I791">
        <v>730.27</v>
      </c>
      <c r="J791">
        <v>34</v>
      </c>
      <c r="K791">
        <v>23</v>
      </c>
      <c r="L791">
        <v>2.7934873402987934</v>
      </c>
      <c r="M791">
        <v>1.889712024319772</v>
      </c>
      <c r="N791">
        <v>108</v>
      </c>
      <c r="O791">
        <v>8.8734303750667571</v>
      </c>
      <c r="P791">
        <v>6</v>
      </c>
      <c r="Q791">
        <v>14</v>
      </c>
      <c r="R791">
        <v>88</v>
      </c>
      <c r="S791">
        <v>5.5555555555555554</v>
      </c>
      <c r="T791">
        <v>12.962962962962962</v>
      </c>
      <c r="U791">
        <v>81.481481481481481</v>
      </c>
      <c r="V791">
        <v>19</v>
      </c>
      <c r="W791">
        <v>1.5610664548728552</v>
      </c>
      <c r="X791">
        <v>10</v>
      </c>
      <c r="Y791">
        <v>0.82161392361729224</v>
      </c>
      <c r="Z791">
        <v>0</v>
      </c>
      <c r="AA791">
        <v>3</v>
      </c>
      <c r="AB791">
        <v>7</v>
      </c>
      <c r="AC791">
        <v>9.5298445896228898</v>
      </c>
      <c r="AD791">
        <v>0.7829853004743087</v>
      </c>
      <c r="AE791">
        <v>9.2592592592592595</v>
      </c>
      <c r="AF791">
        <v>8.8239301755767503</v>
      </c>
      <c r="AG791">
        <v>13.42</v>
      </c>
      <c r="AH791">
        <v>13.41</v>
      </c>
      <c r="AI791">
        <v>51.33</v>
      </c>
      <c r="AJ791">
        <v>51.19</v>
      </c>
      <c r="AK791" t="e">
        <f>VLOOKUP(A791,'NHL Affiliations (from scraper)'!B:C,2,FALSE)</f>
        <v>#N/A</v>
      </c>
      <c r="AL791">
        <f>IF(ISNUMBER(MATCH(A791,'Age Fix'!A:A,0))=FALSE,F791,VLOOKUP(A791,'Age Fix'!A:C,3,FALSE))</f>
        <v>18</v>
      </c>
    </row>
    <row r="792" spans="1:38" x14ac:dyDescent="0.2">
      <c r="A792" t="s">
        <v>971</v>
      </c>
      <c r="B792" t="s">
        <v>1749</v>
      </c>
      <c r="C792" t="s">
        <v>102</v>
      </c>
      <c r="D792" t="s">
        <v>102</v>
      </c>
      <c r="E792" t="s">
        <v>593</v>
      </c>
      <c r="F792">
        <v>20</v>
      </c>
      <c r="G792">
        <v>13</v>
      </c>
      <c r="H792">
        <v>8.2899999999999991</v>
      </c>
      <c r="I792">
        <v>107.78</v>
      </c>
      <c r="J792">
        <v>1</v>
      </c>
      <c r="K792">
        <v>6</v>
      </c>
      <c r="L792">
        <v>0.55668955279272592</v>
      </c>
      <c r="M792">
        <v>3.3401373167563553</v>
      </c>
      <c r="N792">
        <v>17</v>
      </c>
      <c r="O792">
        <v>9.4637223974763405</v>
      </c>
      <c r="P792">
        <v>0</v>
      </c>
      <c r="Q792">
        <v>0</v>
      </c>
      <c r="R792">
        <v>17</v>
      </c>
      <c r="S792">
        <v>0</v>
      </c>
      <c r="T792">
        <v>0</v>
      </c>
      <c r="U792">
        <v>100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1.0682009666977075</v>
      </c>
      <c r="AD792">
        <v>0.59465631844370437</v>
      </c>
      <c r="AE792">
        <v>0</v>
      </c>
      <c r="AF792">
        <v>6.2835350982218081</v>
      </c>
      <c r="AG792">
        <v>11.39</v>
      </c>
      <c r="AH792">
        <v>13.31</v>
      </c>
      <c r="AI792">
        <v>52.64</v>
      </c>
      <c r="AJ792">
        <v>48.31</v>
      </c>
      <c r="AK792" t="e">
        <f>VLOOKUP(A792,'NHL Affiliations (from scraper)'!B:C,2,FALSE)</f>
        <v>#N/A</v>
      </c>
      <c r="AL792">
        <f>IF(ISNUMBER(MATCH(A792,'Age Fix'!A:A,0))=FALSE,F792,VLOOKUP(A792,'Age Fix'!A:C,3,FALSE))</f>
        <v>20</v>
      </c>
    </row>
    <row r="793" spans="1:38" x14ac:dyDescent="0.2">
      <c r="A793" t="s">
        <v>929</v>
      </c>
      <c r="B793" t="s">
        <v>1749</v>
      </c>
      <c r="C793" t="s">
        <v>49</v>
      </c>
      <c r="D793" t="s">
        <v>1745</v>
      </c>
      <c r="E793" t="s">
        <v>583</v>
      </c>
      <c r="F793">
        <v>19</v>
      </c>
      <c r="G793">
        <v>50</v>
      </c>
      <c r="H793">
        <v>7.75</v>
      </c>
      <c r="I793">
        <v>387.69</v>
      </c>
      <c r="J793">
        <v>9</v>
      </c>
      <c r="K793">
        <v>13</v>
      </c>
      <c r="L793">
        <v>1.3928654337228199</v>
      </c>
      <c r="M793">
        <v>2.0119167375996283</v>
      </c>
      <c r="N793">
        <v>51</v>
      </c>
      <c r="O793">
        <v>7.8929041244293128</v>
      </c>
      <c r="P793">
        <v>4</v>
      </c>
      <c r="Q793">
        <v>8</v>
      </c>
      <c r="R793">
        <v>39</v>
      </c>
      <c r="S793">
        <v>7.8431372549019605</v>
      </c>
      <c r="T793">
        <v>15.686274509803921</v>
      </c>
      <c r="U793">
        <v>76.470588235294116</v>
      </c>
      <c r="V793">
        <v>6</v>
      </c>
      <c r="W793">
        <v>0.92857695581521316</v>
      </c>
      <c r="X793">
        <v>1</v>
      </c>
      <c r="Y793">
        <v>0.15476282596920221</v>
      </c>
      <c r="Z793">
        <v>0</v>
      </c>
      <c r="AA793">
        <v>0</v>
      </c>
      <c r="AB793">
        <v>1</v>
      </c>
      <c r="AC793">
        <v>4.8791179383562628</v>
      </c>
      <c r="AD793">
        <v>0.75510608037704297</v>
      </c>
      <c r="AE793">
        <v>1.9607843137254901</v>
      </c>
      <c r="AF793">
        <v>9.566897918345612</v>
      </c>
      <c r="AG793">
        <v>12.26</v>
      </c>
      <c r="AH793">
        <v>12.81</v>
      </c>
      <c r="AI793">
        <v>57.31</v>
      </c>
      <c r="AJ793">
        <v>47.94</v>
      </c>
      <c r="AK793" t="e">
        <f>VLOOKUP(A793,'NHL Affiliations (from scraper)'!B:C,2,FALSE)</f>
        <v>#N/A</v>
      </c>
      <c r="AL793">
        <f>IF(ISNUMBER(MATCH(A793,'Age Fix'!A:A,0))=FALSE,F793,VLOOKUP(A793,'Age Fix'!A:C,3,FALSE))</f>
        <v>19</v>
      </c>
    </row>
    <row r="794" spans="1:38" x14ac:dyDescent="0.2">
      <c r="A794" t="s">
        <v>386</v>
      </c>
      <c r="B794" t="s">
        <v>1749</v>
      </c>
      <c r="C794" t="s">
        <v>102</v>
      </c>
      <c r="D794" t="s">
        <v>102</v>
      </c>
      <c r="E794" t="s">
        <v>107</v>
      </c>
      <c r="F794">
        <v>17</v>
      </c>
      <c r="G794">
        <v>2</v>
      </c>
      <c r="H794">
        <v>0</v>
      </c>
      <c r="I794">
        <v>0</v>
      </c>
      <c r="J794">
        <v>0</v>
      </c>
      <c r="K794">
        <v>0</v>
      </c>
      <c r="L794" t="e">
        <v>#DIV/0!</v>
      </c>
      <c r="M794" t="e">
        <v>#DIV/0!</v>
      </c>
      <c r="N794">
        <v>1</v>
      </c>
      <c r="O794" t="e">
        <v>#DIV/0!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100</v>
      </c>
      <c r="V794">
        <v>0</v>
      </c>
      <c r="W794" t="e">
        <v>#DIV/0!</v>
      </c>
      <c r="X794">
        <v>0</v>
      </c>
      <c r="Y794" t="e">
        <v>#DIV/0!</v>
      </c>
      <c r="Z794">
        <v>0</v>
      </c>
      <c r="AA794">
        <v>0</v>
      </c>
      <c r="AB794">
        <v>0</v>
      </c>
      <c r="AC794">
        <v>6.2835350982218083E-2</v>
      </c>
      <c r="AD794" t="e">
        <v>#DIV/0!</v>
      </c>
      <c r="AE794">
        <v>0</v>
      </c>
      <c r="AF794">
        <v>6.2835350982218081</v>
      </c>
      <c r="AG794">
        <v>0</v>
      </c>
      <c r="AH794">
        <v>0</v>
      </c>
      <c r="AI794">
        <v>0</v>
      </c>
      <c r="AJ794">
        <v>0</v>
      </c>
      <c r="AK794" t="e">
        <f>VLOOKUP(A794,'NHL Affiliations (from scraper)'!B:C,2,FALSE)</f>
        <v>#N/A</v>
      </c>
      <c r="AL794">
        <f>IF(ISNUMBER(MATCH(A794,'Age Fix'!A:A,0))=FALSE,F794,VLOOKUP(A794,'Age Fix'!A:C,3,FALSE))</f>
        <v>17</v>
      </c>
    </row>
    <row r="795" spans="1:38" x14ac:dyDescent="0.2">
      <c r="A795" t="s">
        <v>944</v>
      </c>
      <c r="B795" t="s">
        <v>1749</v>
      </c>
      <c r="C795" t="s">
        <v>49</v>
      </c>
      <c r="D795" t="s">
        <v>1745</v>
      </c>
      <c r="E795" t="s">
        <v>391</v>
      </c>
      <c r="F795">
        <v>17</v>
      </c>
      <c r="G795">
        <v>5</v>
      </c>
      <c r="H795">
        <v>11.44</v>
      </c>
      <c r="I795">
        <v>57.19</v>
      </c>
      <c r="J795">
        <v>1</v>
      </c>
      <c r="K795">
        <v>3</v>
      </c>
      <c r="L795">
        <v>1.0491344640671447</v>
      </c>
      <c r="M795">
        <v>3.1474033922014337</v>
      </c>
      <c r="N795">
        <v>1</v>
      </c>
      <c r="O795">
        <v>1.0491344640671447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100</v>
      </c>
      <c r="V795">
        <v>1</v>
      </c>
      <c r="W795">
        <v>1.0491344640671447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6.2835350982218083E-2</v>
      </c>
      <c r="AD795">
        <v>6.5922732277200302E-2</v>
      </c>
      <c r="AE795">
        <v>0</v>
      </c>
      <c r="AF795">
        <v>6.2835350982218081</v>
      </c>
      <c r="AG795">
        <v>12.49</v>
      </c>
      <c r="AH795">
        <v>12.08</v>
      </c>
      <c r="AI795">
        <v>54.28</v>
      </c>
      <c r="AJ795">
        <v>47.33</v>
      </c>
      <c r="AK795" t="e">
        <f>VLOOKUP(A795,'NHL Affiliations (from scraper)'!B:C,2,FALSE)</f>
        <v>#N/A</v>
      </c>
      <c r="AL795">
        <f>IF(ISNUMBER(MATCH(A795,'Age Fix'!A:A,0))=FALSE,F795,VLOOKUP(A795,'Age Fix'!A:C,3,FALSE))</f>
        <v>17</v>
      </c>
    </row>
    <row r="796" spans="1:38" x14ac:dyDescent="0.2">
      <c r="A796" t="s">
        <v>960</v>
      </c>
      <c r="B796" t="s">
        <v>1749</v>
      </c>
      <c r="C796" t="s">
        <v>41</v>
      </c>
      <c r="D796" t="s">
        <v>1745</v>
      </c>
      <c r="E796" t="s">
        <v>583</v>
      </c>
      <c r="F796">
        <v>17</v>
      </c>
      <c r="G796">
        <v>40</v>
      </c>
      <c r="H796">
        <v>7.97</v>
      </c>
      <c r="I796">
        <v>318.77999999999997</v>
      </c>
      <c r="J796">
        <v>10</v>
      </c>
      <c r="K796">
        <v>9</v>
      </c>
      <c r="L796">
        <v>1.8821757952192737</v>
      </c>
      <c r="M796">
        <v>1.6939582156973463</v>
      </c>
      <c r="N796">
        <v>43</v>
      </c>
      <c r="O796">
        <v>8.0933559194428764</v>
      </c>
      <c r="P796">
        <v>6</v>
      </c>
      <c r="Q796">
        <v>6</v>
      </c>
      <c r="R796">
        <v>31</v>
      </c>
      <c r="S796">
        <v>13.953488372093023</v>
      </c>
      <c r="T796">
        <v>13.953488372093023</v>
      </c>
      <c r="U796">
        <v>72.093023255813947</v>
      </c>
      <c r="V796">
        <v>6</v>
      </c>
      <c r="W796">
        <v>1.129305477131564</v>
      </c>
      <c r="X796">
        <v>4</v>
      </c>
      <c r="Y796">
        <v>0.75287031808770943</v>
      </c>
      <c r="Z796">
        <v>1</v>
      </c>
      <c r="AA796">
        <v>2</v>
      </c>
      <c r="AB796">
        <v>1</v>
      </c>
      <c r="AC796">
        <v>4.5181302711842068</v>
      </c>
      <c r="AD796">
        <v>0.85039154360704061</v>
      </c>
      <c r="AE796">
        <v>9.3023255813953494</v>
      </c>
      <c r="AF796">
        <v>10.507279700428388</v>
      </c>
      <c r="AG796">
        <v>11.42</v>
      </c>
      <c r="AH796">
        <v>11.91</v>
      </c>
      <c r="AI796">
        <v>55.57</v>
      </c>
      <c r="AJ796">
        <v>46.42</v>
      </c>
      <c r="AK796" t="e">
        <f>VLOOKUP(A796,'NHL Affiliations (from scraper)'!B:C,2,FALSE)</f>
        <v>#N/A</v>
      </c>
      <c r="AL796">
        <f>IF(ISNUMBER(MATCH(A796,'Age Fix'!A:A,0))=FALSE,F796,VLOOKUP(A796,'Age Fix'!A:C,3,FALSE))</f>
        <v>17</v>
      </c>
    </row>
    <row r="797" spans="1:38" x14ac:dyDescent="0.2">
      <c r="A797" t="s">
        <v>3680</v>
      </c>
      <c r="B797" t="s">
        <v>1749</v>
      </c>
      <c r="C797" t="s">
        <v>102</v>
      </c>
      <c r="D797" t="s">
        <v>102</v>
      </c>
      <c r="E797" t="s">
        <v>601</v>
      </c>
      <c r="F797">
        <v>20</v>
      </c>
      <c r="G797">
        <v>14</v>
      </c>
      <c r="H797">
        <v>15.21</v>
      </c>
      <c r="I797">
        <v>212.94</v>
      </c>
      <c r="J797">
        <v>15</v>
      </c>
      <c r="K797">
        <v>6</v>
      </c>
      <c r="L797">
        <v>4.2265426880811496</v>
      </c>
      <c r="M797">
        <v>1.6906170752324599</v>
      </c>
      <c r="N797">
        <v>20</v>
      </c>
      <c r="O797">
        <v>5.6353902507748659</v>
      </c>
      <c r="P797">
        <v>1</v>
      </c>
      <c r="Q797">
        <v>2</v>
      </c>
      <c r="R797">
        <v>17</v>
      </c>
      <c r="S797">
        <v>5</v>
      </c>
      <c r="T797">
        <v>10</v>
      </c>
      <c r="U797">
        <v>85</v>
      </c>
      <c r="V797">
        <v>4</v>
      </c>
      <c r="W797">
        <v>1.1270780501549731</v>
      </c>
      <c r="X797">
        <v>4</v>
      </c>
      <c r="Y797">
        <v>1.1270780501549731</v>
      </c>
      <c r="Z797">
        <v>1</v>
      </c>
      <c r="AA797">
        <v>0</v>
      </c>
      <c r="AB797">
        <v>3</v>
      </c>
      <c r="AC797">
        <v>1.6753357792101469</v>
      </c>
      <c r="AD797">
        <v>0.47205854584675877</v>
      </c>
      <c r="AE797">
        <v>20</v>
      </c>
      <c r="AF797">
        <v>8.3766788960507341</v>
      </c>
      <c r="AG797">
        <v>13.52</v>
      </c>
      <c r="AH797">
        <v>12.72</v>
      </c>
      <c r="AI797">
        <v>52.02</v>
      </c>
      <c r="AJ797">
        <v>45.54</v>
      </c>
      <c r="AK797" t="str">
        <f>VLOOKUP(A797,'NHL Affiliations (from scraper)'!B:C,2,FALSE)</f>
        <v>Winnipeg Jets</v>
      </c>
      <c r="AL797">
        <f>IF(ISNUMBER(MATCH(A797,'Age Fix'!A:A,0))=FALSE,F797,VLOOKUP(A797,'Age Fix'!A:C,3,FALSE))</f>
        <v>20</v>
      </c>
    </row>
    <row r="798" spans="1:38" x14ac:dyDescent="0.2">
      <c r="A798" t="s">
        <v>702</v>
      </c>
      <c r="B798" t="s">
        <v>1749</v>
      </c>
      <c r="C798" t="s">
        <v>41</v>
      </c>
      <c r="D798" t="s">
        <v>1745</v>
      </c>
      <c r="E798" t="s">
        <v>579</v>
      </c>
      <c r="F798">
        <v>17</v>
      </c>
      <c r="G798">
        <v>61</v>
      </c>
      <c r="H798">
        <v>11.32</v>
      </c>
      <c r="I798">
        <v>690.63</v>
      </c>
      <c r="J798">
        <v>35</v>
      </c>
      <c r="K798">
        <v>20</v>
      </c>
      <c r="L798">
        <v>3.0407019677685594</v>
      </c>
      <c r="M798">
        <v>1.7375439815820337</v>
      </c>
      <c r="N798">
        <v>70</v>
      </c>
      <c r="O798">
        <v>6.0814039355371188</v>
      </c>
      <c r="P798">
        <v>8</v>
      </c>
      <c r="Q798">
        <v>8</v>
      </c>
      <c r="R798">
        <v>54</v>
      </c>
      <c r="S798">
        <v>11.428571428571429</v>
      </c>
      <c r="T798">
        <v>11.428571428571429</v>
      </c>
      <c r="U798">
        <v>77.142857142857153</v>
      </c>
      <c r="V798">
        <v>15</v>
      </c>
      <c r="W798">
        <v>1.3031579861865252</v>
      </c>
      <c r="X798">
        <v>6</v>
      </c>
      <c r="Y798">
        <v>0.52126319447461011</v>
      </c>
      <c r="Z798">
        <v>3</v>
      </c>
      <c r="AA798">
        <v>0</v>
      </c>
      <c r="AB798">
        <v>3</v>
      </c>
      <c r="AC798">
        <v>6.8200881406870382</v>
      </c>
      <c r="AD798">
        <v>0.59251015513548833</v>
      </c>
      <c r="AE798">
        <v>8.5714285714285712</v>
      </c>
      <c r="AF798">
        <v>9.7429830581243415</v>
      </c>
      <c r="AG798">
        <v>13.68</v>
      </c>
      <c r="AH798">
        <v>12.99</v>
      </c>
      <c r="AI798">
        <v>56.03</v>
      </c>
      <c r="AJ798">
        <v>48.22</v>
      </c>
      <c r="AK798">
        <f>VLOOKUP(A798,'NHL Affiliations (from scraper)'!B:C,2,FALSE)</f>
        <v>2018</v>
      </c>
      <c r="AL798">
        <f>IF(ISNUMBER(MATCH(A798,'Age Fix'!A:A,0))=FALSE,F798,VLOOKUP(A798,'Age Fix'!A:C,3,FALSE))</f>
        <v>17</v>
      </c>
    </row>
    <row r="799" spans="1:38" x14ac:dyDescent="0.2">
      <c r="A799" t="s">
        <v>518</v>
      </c>
      <c r="B799" t="s">
        <v>1749</v>
      </c>
      <c r="C799" t="s">
        <v>49</v>
      </c>
      <c r="D799" t="s">
        <v>1745</v>
      </c>
      <c r="E799" t="s">
        <v>1746</v>
      </c>
      <c r="F799">
        <v>20</v>
      </c>
      <c r="G799">
        <v>47</v>
      </c>
      <c r="H799">
        <v>13.92</v>
      </c>
      <c r="I799">
        <v>654.32000000000005</v>
      </c>
      <c r="J799">
        <v>32</v>
      </c>
      <c r="K799">
        <v>33</v>
      </c>
      <c r="L799">
        <v>2.9343440518400778</v>
      </c>
      <c r="M799">
        <v>3.0260423034600805</v>
      </c>
      <c r="N799">
        <v>115</v>
      </c>
      <c r="O799">
        <v>10.545298936300279</v>
      </c>
      <c r="P799">
        <v>7</v>
      </c>
      <c r="Q799">
        <v>10</v>
      </c>
      <c r="R799">
        <v>98</v>
      </c>
      <c r="S799">
        <v>6.0869565217391308</v>
      </c>
      <c r="T799">
        <v>8.695652173913043</v>
      </c>
      <c r="U799">
        <v>85.217391304347828</v>
      </c>
      <c r="V799">
        <v>14</v>
      </c>
      <c r="W799">
        <v>1.2837755226800343</v>
      </c>
      <c r="X799">
        <v>11</v>
      </c>
      <c r="Y799">
        <v>1.0086807678200267</v>
      </c>
      <c r="Z799">
        <v>4</v>
      </c>
      <c r="AA799">
        <v>0</v>
      </c>
      <c r="AB799">
        <v>7</v>
      </c>
      <c r="AC799">
        <v>9.6927584276183207</v>
      </c>
      <c r="AD799">
        <v>0.88880900118764394</v>
      </c>
      <c r="AE799">
        <v>9.5652173913043477</v>
      </c>
      <c r="AF799">
        <v>8.4284855892333219</v>
      </c>
      <c r="AG799">
        <v>13.98</v>
      </c>
      <c r="AH799">
        <v>13.35</v>
      </c>
      <c r="AI799">
        <v>49.79</v>
      </c>
      <c r="AJ799">
        <v>51.83</v>
      </c>
      <c r="AK799" t="e">
        <f>VLOOKUP(A799,'NHL Affiliations (from scraper)'!B:C,2,FALSE)</f>
        <v>#N/A</v>
      </c>
      <c r="AL799">
        <f>IF(ISNUMBER(MATCH(A799,'Age Fix'!A:A,0))=FALSE,F799,VLOOKUP(A799,'Age Fix'!A:C,3,FALSE))</f>
        <v>20</v>
      </c>
    </row>
    <row r="800" spans="1:38" x14ac:dyDescent="0.2">
      <c r="A800" t="s">
        <v>921</v>
      </c>
      <c r="B800" t="s">
        <v>1749</v>
      </c>
      <c r="C800" t="s">
        <v>41</v>
      </c>
      <c r="D800" t="s">
        <v>1745</v>
      </c>
      <c r="E800" t="s">
        <v>630</v>
      </c>
      <c r="F800">
        <v>17</v>
      </c>
      <c r="G800">
        <v>38</v>
      </c>
      <c r="H800">
        <v>10.99</v>
      </c>
      <c r="I800">
        <v>417.65</v>
      </c>
      <c r="J800">
        <v>20</v>
      </c>
      <c r="K800">
        <v>24</v>
      </c>
      <c r="L800">
        <v>2.8732192026816716</v>
      </c>
      <c r="M800">
        <v>3.447863043218006</v>
      </c>
      <c r="N800">
        <v>45</v>
      </c>
      <c r="O800">
        <v>6.4647432060337602</v>
      </c>
      <c r="P800">
        <v>3</v>
      </c>
      <c r="Q800">
        <v>7</v>
      </c>
      <c r="R800">
        <v>35</v>
      </c>
      <c r="S800">
        <v>6.666666666666667</v>
      </c>
      <c r="T800">
        <v>15.555555555555555</v>
      </c>
      <c r="U800">
        <v>77.777777777777786</v>
      </c>
      <c r="V800">
        <v>7</v>
      </c>
      <c r="W800">
        <v>1.005626720938585</v>
      </c>
      <c r="X800">
        <v>5</v>
      </c>
      <c r="Y800">
        <v>0.71830480067041791</v>
      </c>
      <c r="Z800">
        <v>1</v>
      </c>
      <c r="AA800">
        <v>2</v>
      </c>
      <c r="AB800">
        <v>2</v>
      </c>
      <c r="AC800">
        <v>4.1994041359714824</v>
      </c>
      <c r="AD800">
        <v>0.60329043016470485</v>
      </c>
      <c r="AE800">
        <v>11.111111111111111</v>
      </c>
      <c r="AF800">
        <v>9.3320091910477387</v>
      </c>
      <c r="AG800">
        <v>12.2</v>
      </c>
      <c r="AH800">
        <v>12.9</v>
      </c>
      <c r="AI800">
        <v>39.49</v>
      </c>
      <c r="AJ800">
        <v>53.38</v>
      </c>
      <c r="AK800" t="e">
        <f>VLOOKUP(A800,'NHL Affiliations (from scraper)'!B:C,2,FALSE)</f>
        <v>#N/A</v>
      </c>
      <c r="AL800">
        <f>IF(ISNUMBER(MATCH(A800,'Age Fix'!A:A,0))=FALSE,F800,VLOOKUP(A800,'Age Fix'!A:C,3,FALSE))</f>
        <v>17</v>
      </c>
    </row>
    <row r="801" spans="1:38" x14ac:dyDescent="0.2">
      <c r="A801" t="s">
        <v>895</v>
      </c>
      <c r="B801" t="s">
        <v>1749</v>
      </c>
      <c r="C801" t="s">
        <v>41</v>
      </c>
      <c r="D801" t="s">
        <v>1745</v>
      </c>
      <c r="E801" t="s">
        <v>593</v>
      </c>
      <c r="F801">
        <v>18</v>
      </c>
      <c r="G801">
        <v>40</v>
      </c>
      <c r="H801">
        <v>7.89</v>
      </c>
      <c r="I801">
        <v>315.52999999999997</v>
      </c>
      <c r="J801">
        <v>10</v>
      </c>
      <c r="K801">
        <v>10</v>
      </c>
      <c r="L801">
        <v>1.9015624504801447</v>
      </c>
      <c r="M801">
        <v>1.9015624504801447</v>
      </c>
      <c r="N801">
        <v>26</v>
      </c>
      <c r="O801">
        <v>4.9440623712483758</v>
      </c>
      <c r="P801">
        <v>6</v>
      </c>
      <c r="Q801">
        <v>4</v>
      </c>
      <c r="R801">
        <v>16</v>
      </c>
      <c r="S801">
        <v>23.076923076923077</v>
      </c>
      <c r="T801">
        <v>15.384615384615385</v>
      </c>
      <c r="U801">
        <v>61.53846153846154</v>
      </c>
      <c r="V801">
        <v>4</v>
      </c>
      <c r="W801">
        <v>0.76062498019205782</v>
      </c>
      <c r="X801">
        <v>2</v>
      </c>
      <c r="Y801">
        <v>0.38031249009602891</v>
      </c>
      <c r="Z801">
        <v>0</v>
      </c>
      <c r="AA801">
        <v>1</v>
      </c>
      <c r="AB801">
        <v>1</v>
      </c>
      <c r="AC801">
        <v>3.2180751783378723</v>
      </c>
      <c r="AD801">
        <v>0.61193709219494929</v>
      </c>
      <c r="AE801">
        <v>7.6923076923076925</v>
      </c>
      <c r="AF801">
        <v>12.377212224376432</v>
      </c>
      <c r="AG801">
        <v>12.05</v>
      </c>
      <c r="AH801">
        <v>12.48</v>
      </c>
      <c r="AI801">
        <v>56.75</v>
      </c>
      <c r="AJ801">
        <v>47.16</v>
      </c>
      <c r="AK801" t="e">
        <f>VLOOKUP(A801,'NHL Affiliations (from scraper)'!B:C,2,FALSE)</f>
        <v>#N/A</v>
      </c>
      <c r="AL801">
        <f>IF(ISNUMBER(MATCH(A801,'Age Fix'!A:A,0))=FALSE,F801,VLOOKUP(A801,'Age Fix'!A:C,3,FALSE))</f>
        <v>18</v>
      </c>
    </row>
    <row r="802" spans="1:38" x14ac:dyDescent="0.2">
      <c r="A802" t="s">
        <v>931</v>
      </c>
      <c r="B802" t="s">
        <v>1749</v>
      </c>
      <c r="C802" t="s">
        <v>41</v>
      </c>
      <c r="D802" t="s">
        <v>1745</v>
      </c>
      <c r="E802" t="s">
        <v>586</v>
      </c>
      <c r="F802">
        <v>19</v>
      </c>
      <c r="G802">
        <v>15</v>
      </c>
      <c r="H802">
        <v>8.26</v>
      </c>
      <c r="I802">
        <v>123.94</v>
      </c>
      <c r="J802">
        <v>3</v>
      </c>
      <c r="K802">
        <v>4</v>
      </c>
      <c r="L802">
        <v>1.4523156365983541</v>
      </c>
      <c r="M802">
        <v>1.9364208487978054</v>
      </c>
      <c r="N802">
        <v>8</v>
      </c>
      <c r="O802">
        <v>3.8728416975956108</v>
      </c>
      <c r="P802">
        <v>0</v>
      </c>
      <c r="Q802">
        <v>3</v>
      </c>
      <c r="R802">
        <v>5</v>
      </c>
      <c r="S802">
        <v>0</v>
      </c>
      <c r="T802">
        <v>37.5</v>
      </c>
      <c r="U802">
        <v>62.5</v>
      </c>
      <c r="V802">
        <v>1</v>
      </c>
      <c r="W802">
        <v>0.48410521219945135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0.85046399708068554</v>
      </c>
      <c r="AD802">
        <v>0.41171405377473885</v>
      </c>
      <c r="AE802">
        <v>0</v>
      </c>
      <c r="AF802">
        <v>10.630799963508569</v>
      </c>
      <c r="AG802">
        <v>12.78</v>
      </c>
      <c r="AH802">
        <v>12.56</v>
      </c>
      <c r="AI802">
        <v>50.97</v>
      </c>
      <c r="AJ802">
        <v>46.48</v>
      </c>
      <c r="AK802" t="e">
        <f>VLOOKUP(A802,'NHL Affiliations (from scraper)'!B:C,2,FALSE)</f>
        <v>#N/A</v>
      </c>
      <c r="AL802">
        <f>IF(ISNUMBER(MATCH(A802,'Age Fix'!A:A,0))=FALSE,F802,VLOOKUP(A802,'Age Fix'!A:C,3,FALSE))</f>
        <v>19</v>
      </c>
    </row>
    <row r="803" spans="1:38" x14ac:dyDescent="0.2">
      <c r="A803" t="s">
        <v>1025</v>
      </c>
      <c r="B803" t="s">
        <v>1749</v>
      </c>
      <c r="C803" t="s">
        <v>102</v>
      </c>
      <c r="D803" t="s">
        <v>102</v>
      </c>
      <c r="E803" t="s">
        <v>601</v>
      </c>
      <c r="F803">
        <v>17</v>
      </c>
      <c r="G803">
        <v>1</v>
      </c>
      <c r="H803">
        <v>0</v>
      </c>
      <c r="I803">
        <v>0</v>
      </c>
      <c r="J803">
        <v>0</v>
      </c>
      <c r="K803">
        <v>0</v>
      </c>
      <c r="L803" t="e">
        <v>#DIV/0!</v>
      </c>
      <c r="M803" t="e">
        <v>#DIV/0!</v>
      </c>
      <c r="N803">
        <v>0</v>
      </c>
      <c r="O803" t="e">
        <v>#DIV/0!</v>
      </c>
      <c r="P803">
        <v>0</v>
      </c>
      <c r="Q803">
        <v>0</v>
      </c>
      <c r="R803">
        <v>0</v>
      </c>
      <c r="S803" t="e">
        <v>#DIV/0!</v>
      </c>
      <c r="T803" t="e">
        <v>#DIV/0!</v>
      </c>
      <c r="U803" t="e">
        <v>#DIV/0!</v>
      </c>
      <c r="V803">
        <v>0</v>
      </c>
      <c r="W803" t="e">
        <v>#DIV/0!</v>
      </c>
      <c r="X803">
        <v>0</v>
      </c>
      <c r="Y803" t="e">
        <v>#DIV/0!</v>
      </c>
      <c r="Z803">
        <v>0</v>
      </c>
      <c r="AA803">
        <v>0</v>
      </c>
      <c r="AB803">
        <v>0</v>
      </c>
      <c r="AC803">
        <v>0</v>
      </c>
      <c r="AD803" t="e">
        <v>#DIV/0!</v>
      </c>
      <c r="AE803" t="e">
        <v>#DIV/0!</v>
      </c>
      <c r="AF803" t="e">
        <v>#DIV/0!</v>
      </c>
      <c r="AG803">
        <v>0</v>
      </c>
      <c r="AH803">
        <v>0</v>
      </c>
      <c r="AI803">
        <v>0</v>
      </c>
      <c r="AJ803">
        <v>0</v>
      </c>
      <c r="AK803" t="e">
        <f>VLOOKUP(A803,'NHL Affiliations (from scraper)'!B:C,2,FALSE)</f>
        <v>#N/A</v>
      </c>
      <c r="AL803">
        <f>IF(ISNUMBER(MATCH(A803,'Age Fix'!A:A,0))=FALSE,F803,VLOOKUP(A803,'Age Fix'!A:C,3,FALSE))</f>
        <v>17</v>
      </c>
    </row>
    <row r="804" spans="1:38" x14ac:dyDescent="0.2">
      <c r="A804" t="s">
        <v>1012</v>
      </c>
      <c r="B804" t="s">
        <v>1749</v>
      </c>
      <c r="C804" t="s">
        <v>102</v>
      </c>
      <c r="D804" t="s">
        <v>102</v>
      </c>
      <c r="E804" t="s">
        <v>599</v>
      </c>
      <c r="F804">
        <v>17</v>
      </c>
      <c r="G804">
        <v>21</v>
      </c>
      <c r="H804">
        <v>7.78</v>
      </c>
      <c r="I804">
        <v>163.35</v>
      </c>
      <c r="J804">
        <v>2</v>
      </c>
      <c r="K804">
        <v>5</v>
      </c>
      <c r="L804">
        <v>0.73461891643709831</v>
      </c>
      <c r="M804">
        <v>1.8365472910927456</v>
      </c>
      <c r="N804">
        <v>6</v>
      </c>
      <c r="O804">
        <v>2.2038567493112948</v>
      </c>
      <c r="P804">
        <v>0</v>
      </c>
      <c r="Q804">
        <v>0</v>
      </c>
      <c r="R804">
        <v>6</v>
      </c>
      <c r="S804">
        <v>0</v>
      </c>
      <c r="T804">
        <v>0</v>
      </c>
      <c r="U804">
        <v>100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0.37701210589330847</v>
      </c>
      <c r="AD804">
        <v>0.13848011235750543</v>
      </c>
      <c r="AE804">
        <v>0</v>
      </c>
      <c r="AF804">
        <v>6.2835350982218081</v>
      </c>
      <c r="AG804">
        <v>12.94</v>
      </c>
      <c r="AH804">
        <v>12.9</v>
      </c>
      <c r="AI804">
        <v>51.89</v>
      </c>
      <c r="AJ804">
        <v>53.12</v>
      </c>
      <c r="AK804" t="e">
        <f>VLOOKUP(A804,'NHL Affiliations (from scraper)'!B:C,2,FALSE)</f>
        <v>#N/A</v>
      </c>
      <c r="AL804">
        <f>IF(ISNUMBER(MATCH(A804,'Age Fix'!A:A,0))=FALSE,F804,VLOOKUP(A804,'Age Fix'!A:C,3,FALSE))</f>
        <v>17</v>
      </c>
    </row>
    <row r="805" spans="1:38" x14ac:dyDescent="0.2">
      <c r="A805" t="s">
        <v>739</v>
      </c>
      <c r="B805" t="s">
        <v>1749</v>
      </c>
      <c r="C805" t="s">
        <v>102</v>
      </c>
      <c r="D805" t="s">
        <v>102</v>
      </c>
      <c r="E805" t="s">
        <v>581</v>
      </c>
      <c r="F805">
        <v>19</v>
      </c>
      <c r="G805">
        <v>68</v>
      </c>
      <c r="H805">
        <v>13.47</v>
      </c>
      <c r="I805">
        <v>916.09</v>
      </c>
      <c r="J805">
        <v>49</v>
      </c>
      <c r="K805">
        <v>48</v>
      </c>
      <c r="L805">
        <v>3.2092916634828454</v>
      </c>
      <c r="M805">
        <v>3.1437959152485018</v>
      </c>
      <c r="N805">
        <v>68</v>
      </c>
      <c r="O805">
        <v>4.4537108799353771</v>
      </c>
      <c r="P805">
        <v>0</v>
      </c>
      <c r="Q805">
        <v>3</v>
      </c>
      <c r="R805">
        <v>65</v>
      </c>
      <c r="S805">
        <v>0</v>
      </c>
      <c r="T805">
        <v>4.4117647058823533</v>
      </c>
      <c r="U805">
        <v>95.588235294117652</v>
      </c>
      <c r="V805">
        <v>9</v>
      </c>
      <c r="W805">
        <v>0.58946173410909408</v>
      </c>
      <c r="X805">
        <v>2</v>
      </c>
      <c r="Y805">
        <v>0.13099149646868757</v>
      </c>
      <c r="Z805">
        <v>0</v>
      </c>
      <c r="AA805">
        <v>0</v>
      </c>
      <c r="AB805">
        <v>2</v>
      </c>
      <c r="AC805">
        <v>4.6205850560137707</v>
      </c>
      <c r="AD805">
        <v>0.30262867552404921</v>
      </c>
      <c r="AE805">
        <v>2.9411764705882351</v>
      </c>
      <c r="AF805">
        <v>6.794978023549664</v>
      </c>
      <c r="AG805">
        <v>13.28</v>
      </c>
      <c r="AH805">
        <v>13.6</v>
      </c>
      <c r="AI805">
        <v>58.69</v>
      </c>
      <c r="AJ805">
        <v>50.38</v>
      </c>
      <c r="AK805" t="e">
        <f>VLOOKUP(A805,'NHL Affiliations (from scraper)'!B:C,2,FALSE)</f>
        <v>#N/A</v>
      </c>
      <c r="AL805">
        <f>IF(ISNUMBER(MATCH(A805,'Age Fix'!A:A,0))=FALSE,F805,VLOOKUP(A805,'Age Fix'!A:C,3,FALSE))</f>
        <v>19</v>
      </c>
    </row>
    <row r="806" spans="1:38" x14ac:dyDescent="0.2">
      <c r="A806" t="s">
        <v>807</v>
      </c>
      <c r="B806" t="s">
        <v>1749</v>
      </c>
      <c r="C806" t="s">
        <v>41</v>
      </c>
      <c r="D806" t="s">
        <v>1745</v>
      </c>
      <c r="E806" t="s">
        <v>636</v>
      </c>
      <c r="F806">
        <v>18</v>
      </c>
      <c r="G806">
        <v>31</v>
      </c>
      <c r="H806">
        <v>9.86</v>
      </c>
      <c r="I806">
        <v>305.64999999999998</v>
      </c>
      <c r="J806">
        <v>10</v>
      </c>
      <c r="K806">
        <v>12</v>
      </c>
      <c r="L806">
        <v>1.9630296090299364</v>
      </c>
      <c r="M806">
        <v>2.3556355308359236</v>
      </c>
      <c r="N806">
        <v>15</v>
      </c>
      <c r="O806">
        <v>2.9445444135449041</v>
      </c>
      <c r="P806">
        <v>1</v>
      </c>
      <c r="Q806">
        <v>1</v>
      </c>
      <c r="R806">
        <v>13</v>
      </c>
      <c r="S806">
        <v>6.666666666666667</v>
      </c>
      <c r="T806">
        <v>6.666666666666667</v>
      </c>
      <c r="U806">
        <v>86.666666666666671</v>
      </c>
      <c r="V806">
        <v>4</v>
      </c>
      <c r="W806">
        <v>0.7852118436119746</v>
      </c>
      <c r="X806">
        <v>1</v>
      </c>
      <c r="Y806">
        <v>0.19630296090299365</v>
      </c>
      <c r="Z806">
        <v>1</v>
      </c>
      <c r="AA806">
        <v>0</v>
      </c>
      <c r="AB806">
        <v>0</v>
      </c>
      <c r="AC806">
        <v>1.2452319612247429</v>
      </c>
      <c r="AD806">
        <v>0.2444427209994588</v>
      </c>
      <c r="AE806">
        <v>6.666666666666667</v>
      </c>
      <c r="AF806">
        <v>8.3015464081649526</v>
      </c>
      <c r="AG806">
        <v>12.42</v>
      </c>
      <c r="AH806">
        <v>12.39</v>
      </c>
      <c r="AI806">
        <v>49.02</v>
      </c>
      <c r="AJ806">
        <v>49.37</v>
      </c>
      <c r="AK806" t="e">
        <f>VLOOKUP(A806,'NHL Affiliations (from scraper)'!B:C,2,FALSE)</f>
        <v>#N/A</v>
      </c>
      <c r="AL806">
        <f>IF(ISNUMBER(MATCH(A806,'Age Fix'!A:A,0))=FALSE,F806,VLOOKUP(A806,'Age Fix'!A:C,3,FALSE))</f>
        <v>18</v>
      </c>
    </row>
    <row r="807" spans="1:38" x14ac:dyDescent="0.2">
      <c r="A807" t="s">
        <v>840</v>
      </c>
      <c r="B807" t="s">
        <v>1749</v>
      </c>
      <c r="C807" t="s">
        <v>41</v>
      </c>
      <c r="D807" t="s">
        <v>1745</v>
      </c>
      <c r="E807" t="s">
        <v>644</v>
      </c>
      <c r="F807">
        <v>18</v>
      </c>
      <c r="G807">
        <v>37</v>
      </c>
      <c r="H807">
        <v>8.6300000000000008</v>
      </c>
      <c r="I807">
        <v>319.45999999999998</v>
      </c>
      <c r="J807">
        <v>7</v>
      </c>
      <c r="K807">
        <v>14</v>
      </c>
      <c r="L807">
        <v>1.3147185876166032</v>
      </c>
      <c r="M807">
        <v>2.6294371752332064</v>
      </c>
      <c r="N807">
        <v>33</v>
      </c>
      <c r="O807">
        <v>6.1979590559068436</v>
      </c>
      <c r="P807">
        <v>2</v>
      </c>
      <c r="Q807">
        <v>9</v>
      </c>
      <c r="R807">
        <v>22</v>
      </c>
      <c r="S807">
        <v>6.0606060606060606</v>
      </c>
      <c r="T807">
        <v>27.27272727272727</v>
      </c>
      <c r="U807">
        <v>66.666666666666657</v>
      </c>
      <c r="V807">
        <v>5</v>
      </c>
      <c r="W807">
        <v>0.93908470544043077</v>
      </c>
      <c r="X807">
        <v>2</v>
      </c>
      <c r="Y807">
        <v>0.37563388217617233</v>
      </c>
      <c r="Z807">
        <v>0</v>
      </c>
      <c r="AA807">
        <v>0</v>
      </c>
      <c r="AB807">
        <v>2</v>
      </c>
      <c r="AC807">
        <v>3.4904594169163348</v>
      </c>
      <c r="AD807">
        <v>0.65556741067733082</v>
      </c>
      <c r="AE807">
        <v>6.0606060606060606</v>
      </c>
      <c r="AF807">
        <v>10.577149748231317</v>
      </c>
      <c r="AG807">
        <v>11.81</v>
      </c>
      <c r="AH807">
        <v>12.66</v>
      </c>
      <c r="AI807">
        <v>51.79</v>
      </c>
      <c r="AJ807">
        <v>49.28</v>
      </c>
      <c r="AK807" t="e">
        <f>VLOOKUP(A807,'NHL Affiliations (from scraper)'!B:C,2,FALSE)</f>
        <v>#N/A</v>
      </c>
      <c r="AL807">
        <f>IF(ISNUMBER(MATCH(A807,'Age Fix'!A:A,0))=FALSE,F807,VLOOKUP(A807,'Age Fix'!A:C,3,FALSE))</f>
        <v>18</v>
      </c>
    </row>
    <row r="808" spans="1:38" x14ac:dyDescent="0.2">
      <c r="A808" t="s">
        <v>905</v>
      </c>
      <c r="B808" t="s">
        <v>1749</v>
      </c>
      <c r="C808" t="s">
        <v>102</v>
      </c>
      <c r="D808" t="s">
        <v>102</v>
      </c>
      <c r="E808" t="s">
        <v>630</v>
      </c>
      <c r="F808">
        <v>19</v>
      </c>
      <c r="G808">
        <v>15</v>
      </c>
      <c r="H808">
        <v>14.15</v>
      </c>
      <c r="I808">
        <v>212.32</v>
      </c>
      <c r="J808">
        <v>7</v>
      </c>
      <c r="K808">
        <v>10</v>
      </c>
      <c r="L808">
        <v>1.9781461944235119</v>
      </c>
      <c r="M808">
        <v>2.825923134890731</v>
      </c>
      <c r="N808">
        <v>12</v>
      </c>
      <c r="O808">
        <v>3.3911077618688776</v>
      </c>
      <c r="P808">
        <v>0</v>
      </c>
      <c r="Q808">
        <v>0</v>
      </c>
      <c r="R808">
        <v>12</v>
      </c>
      <c r="S808">
        <v>0</v>
      </c>
      <c r="T808">
        <v>0</v>
      </c>
      <c r="U808">
        <v>100</v>
      </c>
      <c r="V808">
        <v>1</v>
      </c>
      <c r="W808">
        <v>0.2825923134890731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0.75402421178661694</v>
      </c>
      <c r="AD808">
        <v>0.21308144643555491</v>
      </c>
      <c r="AE808">
        <v>0</v>
      </c>
      <c r="AF808">
        <v>6.2835350982218081</v>
      </c>
      <c r="AG808">
        <v>12.78</v>
      </c>
      <c r="AH808">
        <v>12.96</v>
      </c>
      <c r="AI808">
        <v>40.71</v>
      </c>
      <c r="AJ808">
        <v>49.72</v>
      </c>
      <c r="AK808" t="e">
        <f>VLOOKUP(A808,'NHL Affiliations (from scraper)'!B:C,2,FALSE)</f>
        <v>#N/A</v>
      </c>
      <c r="AL808">
        <f>IF(ISNUMBER(MATCH(A808,'Age Fix'!A:A,0))=FALSE,F808,VLOOKUP(A808,'Age Fix'!A:C,3,FALSE))</f>
        <v>19</v>
      </c>
    </row>
    <row r="809" spans="1:38" x14ac:dyDescent="0.2">
      <c r="A809" t="s">
        <v>699</v>
      </c>
      <c r="B809" t="s">
        <v>1749</v>
      </c>
      <c r="C809" t="s">
        <v>49</v>
      </c>
      <c r="D809" t="s">
        <v>1745</v>
      </c>
      <c r="E809" t="s">
        <v>601</v>
      </c>
      <c r="F809">
        <v>19</v>
      </c>
      <c r="G809">
        <v>57</v>
      </c>
      <c r="H809">
        <v>14.2</v>
      </c>
      <c r="I809">
        <v>809.41</v>
      </c>
      <c r="J809">
        <v>38</v>
      </c>
      <c r="K809">
        <v>43</v>
      </c>
      <c r="L809">
        <v>2.8168666065405668</v>
      </c>
      <c r="M809">
        <v>3.1875069495064308</v>
      </c>
      <c r="N809">
        <v>123</v>
      </c>
      <c r="O809">
        <v>9.1177524369602558</v>
      </c>
      <c r="P809">
        <v>16</v>
      </c>
      <c r="Q809">
        <v>26</v>
      </c>
      <c r="R809">
        <v>81</v>
      </c>
      <c r="S809">
        <v>13.008130081300814</v>
      </c>
      <c r="T809">
        <v>21.138211382113823</v>
      </c>
      <c r="U809">
        <v>65.853658536585371</v>
      </c>
      <c r="V809">
        <v>18</v>
      </c>
      <c r="W809">
        <v>1.3343052346771105</v>
      </c>
      <c r="X809">
        <v>14</v>
      </c>
      <c r="Y809">
        <v>1.0377929603044194</v>
      </c>
      <c r="Z809">
        <v>4</v>
      </c>
      <c r="AA809">
        <v>4</v>
      </c>
      <c r="AB809">
        <v>6</v>
      </c>
      <c r="AC809">
        <v>13.731245945419506</v>
      </c>
      <c r="AD809">
        <v>1.0178707413117831</v>
      </c>
      <c r="AE809">
        <v>11.38211382113821</v>
      </c>
      <c r="AF809">
        <v>11.163614589771953</v>
      </c>
      <c r="AG809">
        <v>13.98</v>
      </c>
      <c r="AH809">
        <v>13.19</v>
      </c>
      <c r="AI809">
        <v>53.38</v>
      </c>
      <c r="AJ809">
        <v>51.54</v>
      </c>
      <c r="AK809" t="e">
        <f>VLOOKUP(A809,'NHL Affiliations (from scraper)'!B:C,2,FALSE)</f>
        <v>#N/A</v>
      </c>
      <c r="AL809">
        <f>IF(ISNUMBER(MATCH(A809,'Age Fix'!A:A,0))=FALSE,F809,VLOOKUP(A809,'Age Fix'!A:C,3,FALSE))</f>
        <v>19</v>
      </c>
    </row>
    <row r="810" spans="1:38" x14ac:dyDescent="0.2">
      <c r="A810" t="s">
        <v>766</v>
      </c>
      <c r="B810" t="s">
        <v>1749</v>
      </c>
      <c r="C810" t="s">
        <v>41</v>
      </c>
      <c r="D810" t="s">
        <v>1745</v>
      </c>
      <c r="E810" t="s">
        <v>621</v>
      </c>
      <c r="F810">
        <v>17</v>
      </c>
      <c r="G810">
        <v>67</v>
      </c>
      <c r="H810">
        <v>11.99</v>
      </c>
      <c r="I810">
        <v>803.27</v>
      </c>
      <c r="J810">
        <v>32</v>
      </c>
      <c r="K810">
        <v>47</v>
      </c>
      <c r="L810">
        <v>2.3902299351401148</v>
      </c>
      <c r="M810">
        <v>3.5106502172370435</v>
      </c>
      <c r="N810">
        <v>89</v>
      </c>
      <c r="O810">
        <v>6.6478270071084449</v>
      </c>
      <c r="P810">
        <v>8</v>
      </c>
      <c r="Q810">
        <v>23</v>
      </c>
      <c r="R810">
        <v>58</v>
      </c>
      <c r="S810">
        <v>8.9887640449438209</v>
      </c>
      <c r="T810">
        <v>25.842696629213485</v>
      </c>
      <c r="U810">
        <v>65.168539325842701</v>
      </c>
      <c r="V810">
        <v>15</v>
      </c>
      <c r="W810">
        <v>1.1204202820969289</v>
      </c>
      <c r="X810">
        <v>5</v>
      </c>
      <c r="Y810">
        <v>0.37347342736564298</v>
      </c>
      <c r="Z810">
        <v>2</v>
      </c>
      <c r="AA810">
        <v>0</v>
      </c>
      <c r="AB810">
        <v>3</v>
      </c>
      <c r="AC810">
        <v>9.7528657554638851</v>
      </c>
      <c r="AD810">
        <v>0.7284872400660215</v>
      </c>
      <c r="AE810">
        <v>5.6179775280898872</v>
      </c>
      <c r="AF810">
        <v>10.958276129734704</v>
      </c>
      <c r="AG810">
        <v>12.96</v>
      </c>
      <c r="AH810">
        <v>13.26</v>
      </c>
      <c r="AI810">
        <v>44.11</v>
      </c>
      <c r="AJ810">
        <v>49.32</v>
      </c>
      <c r="AK810" t="e">
        <f>VLOOKUP(A810,'NHL Affiliations (from scraper)'!B:C,2,FALSE)</f>
        <v>#N/A</v>
      </c>
      <c r="AL810">
        <f>IF(ISNUMBER(MATCH(A810,'Age Fix'!A:A,0))=FALSE,F810,VLOOKUP(A810,'Age Fix'!A:C,3,FALSE))</f>
        <v>17</v>
      </c>
    </row>
    <row r="811" spans="1:38" x14ac:dyDescent="0.2">
      <c r="A811" t="s">
        <v>757</v>
      </c>
      <c r="B811" t="s">
        <v>1749</v>
      </c>
      <c r="C811" t="s">
        <v>41</v>
      </c>
      <c r="D811" t="s">
        <v>1745</v>
      </c>
      <c r="E811" t="s">
        <v>583</v>
      </c>
      <c r="F811">
        <v>16</v>
      </c>
      <c r="G811">
        <v>64</v>
      </c>
      <c r="H811">
        <v>10.130000000000001</v>
      </c>
      <c r="I811">
        <v>648.16999999999996</v>
      </c>
      <c r="J811">
        <v>30</v>
      </c>
      <c r="K811">
        <v>19</v>
      </c>
      <c r="L811">
        <v>2.7770492309116439</v>
      </c>
      <c r="M811">
        <v>1.758797846244041</v>
      </c>
      <c r="N811">
        <v>52</v>
      </c>
      <c r="O811">
        <v>4.8135520002468484</v>
      </c>
      <c r="P811">
        <v>10</v>
      </c>
      <c r="Q811">
        <v>13</v>
      </c>
      <c r="R811">
        <v>29</v>
      </c>
      <c r="S811">
        <v>19.230769230769234</v>
      </c>
      <c r="T811">
        <v>25</v>
      </c>
      <c r="U811">
        <v>55.769230769230774</v>
      </c>
      <c r="V811">
        <v>17</v>
      </c>
      <c r="W811">
        <v>1.5736612308499314</v>
      </c>
      <c r="X811">
        <v>8</v>
      </c>
      <c r="Y811">
        <v>0.74054646157643833</v>
      </c>
      <c r="Z811">
        <v>4</v>
      </c>
      <c r="AA811">
        <v>3</v>
      </c>
      <c r="AB811">
        <v>1</v>
      </c>
      <c r="AC811">
        <v>6.642236405212997</v>
      </c>
      <c r="AD811">
        <v>0.6148605833543358</v>
      </c>
      <c r="AE811">
        <v>15.384615384615385</v>
      </c>
      <c r="AF811">
        <v>12.773531548486533</v>
      </c>
      <c r="AG811">
        <v>12.74</v>
      </c>
      <c r="AH811">
        <v>12.84</v>
      </c>
      <c r="AI811">
        <v>58.78</v>
      </c>
      <c r="AJ811">
        <v>46.71</v>
      </c>
      <c r="AK811" t="e">
        <f>VLOOKUP(A811,'NHL Affiliations (from scraper)'!B:C,2,FALSE)</f>
        <v>#N/A</v>
      </c>
      <c r="AL811">
        <f>IF(ISNUMBER(MATCH(A811,'Age Fix'!A:A,0))=FALSE,F811,VLOOKUP(A811,'Age Fix'!A:C,3,FALSE))</f>
        <v>16</v>
      </c>
    </row>
    <row r="812" spans="1:38" x14ac:dyDescent="0.2">
      <c r="A812" t="s">
        <v>970</v>
      </c>
      <c r="B812" t="s">
        <v>1749</v>
      </c>
      <c r="C812" t="s">
        <v>41</v>
      </c>
      <c r="D812" t="s">
        <v>1745</v>
      </c>
      <c r="E812" t="s">
        <v>593</v>
      </c>
      <c r="F812">
        <v>18</v>
      </c>
      <c r="G812">
        <v>5</v>
      </c>
      <c r="H812">
        <v>9.18</v>
      </c>
      <c r="I812">
        <v>45.88</v>
      </c>
      <c r="J812">
        <v>3</v>
      </c>
      <c r="K812">
        <v>0</v>
      </c>
      <c r="L812">
        <v>3.9232781168265038</v>
      </c>
      <c r="M812">
        <v>0</v>
      </c>
      <c r="N812">
        <v>4</v>
      </c>
      <c r="O812">
        <v>5.2310374891020057</v>
      </c>
      <c r="P812">
        <v>0</v>
      </c>
      <c r="Q812">
        <v>1</v>
      </c>
      <c r="R812">
        <v>3</v>
      </c>
      <c r="S812">
        <v>0</v>
      </c>
      <c r="T812">
        <v>25</v>
      </c>
      <c r="U812">
        <v>75</v>
      </c>
      <c r="V812">
        <v>2</v>
      </c>
      <c r="W812">
        <v>2.6155187445510029</v>
      </c>
      <c r="X812">
        <v>1</v>
      </c>
      <c r="Y812">
        <v>1.3077593722755014</v>
      </c>
      <c r="Z812">
        <v>0</v>
      </c>
      <c r="AA812">
        <v>0</v>
      </c>
      <c r="AB812">
        <v>1</v>
      </c>
      <c r="AC812">
        <v>0.36726846700318594</v>
      </c>
      <c r="AD812">
        <v>0.48029877986467212</v>
      </c>
      <c r="AE812">
        <v>25</v>
      </c>
      <c r="AF812">
        <v>9.181711675079649</v>
      </c>
      <c r="AG812">
        <v>10.71</v>
      </c>
      <c r="AH812">
        <v>11.94</v>
      </c>
      <c r="AI812">
        <v>56.67</v>
      </c>
      <c r="AJ812">
        <v>41.14</v>
      </c>
      <c r="AK812" t="e">
        <f>VLOOKUP(A812,'NHL Affiliations (from scraper)'!B:C,2,FALSE)</f>
        <v>#N/A</v>
      </c>
      <c r="AL812">
        <f>IF(ISNUMBER(MATCH(A812,'Age Fix'!A:A,0))=FALSE,F812,VLOOKUP(A812,'Age Fix'!A:C,3,FALSE))</f>
        <v>18</v>
      </c>
    </row>
    <row r="813" spans="1:38" x14ac:dyDescent="0.2">
      <c r="A813" t="s">
        <v>760</v>
      </c>
      <c r="B813" t="s">
        <v>1749</v>
      </c>
      <c r="C813" t="s">
        <v>41</v>
      </c>
      <c r="D813" t="s">
        <v>1745</v>
      </c>
      <c r="E813" t="s">
        <v>579</v>
      </c>
      <c r="F813">
        <v>17</v>
      </c>
      <c r="G813">
        <v>56</v>
      </c>
      <c r="H813">
        <v>9.18</v>
      </c>
      <c r="I813">
        <v>513.97</v>
      </c>
      <c r="J813">
        <v>17</v>
      </c>
      <c r="K813">
        <v>17</v>
      </c>
      <c r="L813">
        <v>1.9845516275268982</v>
      </c>
      <c r="M813">
        <v>1.9845516275268982</v>
      </c>
      <c r="N813">
        <v>29</v>
      </c>
      <c r="O813">
        <v>3.3854115998988266</v>
      </c>
      <c r="P813">
        <v>3</v>
      </c>
      <c r="Q813">
        <v>5</v>
      </c>
      <c r="R813">
        <v>21</v>
      </c>
      <c r="S813">
        <v>10.344827586206897</v>
      </c>
      <c r="T813">
        <v>17.241379310344829</v>
      </c>
      <c r="U813">
        <v>72.41379310344827</v>
      </c>
      <c r="V813">
        <v>9</v>
      </c>
      <c r="W813">
        <v>1.0506449792789463</v>
      </c>
      <c r="X813">
        <v>3</v>
      </c>
      <c r="Y813">
        <v>0.35021499309298204</v>
      </c>
      <c r="Z813">
        <v>0</v>
      </c>
      <c r="AA813">
        <v>2</v>
      </c>
      <c r="AB813">
        <v>1</v>
      </c>
      <c r="AC813">
        <v>2.962184394107366</v>
      </c>
      <c r="AD813">
        <v>0.34580046237415013</v>
      </c>
      <c r="AE813">
        <v>10.344827586206897</v>
      </c>
      <c r="AF813">
        <v>10.214428945197815</v>
      </c>
      <c r="AG813">
        <v>13.21</v>
      </c>
      <c r="AH813">
        <v>12.71</v>
      </c>
      <c r="AI813">
        <v>55.17</v>
      </c>
      <c r="AJ813">
        <v>51.09</v>
      </c>
      <c r="AK813" t="e">
        <f>VLOOKUP(A813,'NHL Affiliations (from scraper)'!B:C,2,FALSE)</f>
        <v>#N/A</v>
      </c>
      <c r="AL813">
        <f>IF(ISNUMBER(MATCH(A813,'Age Fix'!A:A,0))=FALSE,F813,VLOOKUP(A813,'Age Fix'!A:C,3,FALSE))</f>
        <v>17</v>
      </c>
    </row>
    <row r="814" spans="1:38" x14ac:dyDescent="0.2">
      <c r="A814" t="s">
        <v>596</v>
      </c>
      <c r="B814" t="s">
        <v>1749</v>
      </c>
      <c r="C814" t="s">
        <v>49</v>
      </c>
      <c r="D814" t="s">
        <v>1745</v>
      </c>
      <c r="E814" t="s">
        <v>590</v>
      </c>
      <c r="F814">
        <v>20</v>
      </c>
      <c r="G814">
        <v>66</v>
      </c>
      <c r="H814">
        <v>15.23</v>
      </c>
      <c r="I814">
        <v>1004.88</v>
      </c>
      <c r="J814">
        <v>50</v>
      </c>
      <c r="K814">
        <v>45</v>
      </c>
      <c r="L814">
        <v>2.9854310962502986</v>
      </c>
      <c r="M814">
        <v>2.6868879866252686</v>
      </c>
      <c r="N814">
        <v>125</v>
      </c>
      <c r="O814">
        <v>7.4635777406257464</v>
      </c>
      <c r="P814">
        <v>12</v>
      </c>
      <c r="Q814">
        <v>21</v>
      </c>
      <c r="R814">
        <v>92</v>
      </c>
      <c r="S814">
        <v>9.6</v>
      </c>
      <c r="T814">
        <v>16.8</v>
      </c>
      <c r="U814">
        <v>73.599999999999994</v>
      </c>
      <c r="V814">
        <v>31</v>
      </c>
      <c r="W814">
        <v>1.850967279675185</v>
      </c>
      <c r="X814">
        <v>21</v>
      </c>
      <c r="Y814">
        <v>1.2538810604251254</v>
      </c>
      <c r="Z814">
        <v>7</v>
      </c>
      <c r="AA814">
        <v>7</v>
      </c>
      <c r="AB814">
        <v>7</v>
      </c>
      <c r="AC814">
        <v>12.530182798343741</v>
      </c>
      <c r="AD814">
        <v>0.74815994735751978</v>
      </c>
      <c r="AE814">
        <v>16.8</v>
      </c>
      <c r="AF814">
        <v>10.024146238674993</v>
      </c>
      <c r="AG814">
        <v>13.32</v>
      </c>
      <c r="AH814">
        <v>13.42</v>
      </c>
      <c r="AI814">
        <v>55.74</v>
      </c>
      <c r="AJ814">
        <v>48.12</v>
      </c>
      <c r="AK814" t="e">
        <f>VLOOKUP(A814,'NHL Affiliations (from scraper)'!B:C,2,FALSE)</f>
        <v>#N/A</v>
      </c>
      <c r="AL814">
        <f>IF(ISNUMBER(MATCH(A814,'Age Fix'!A:A,0))=FALSE,F814,VLOOKUP(A814,'Age Fix'!A:C,3,FALSE))</f>
        <v>20</v>
      </c>
    </row>
    <row r="815" spans="1:38" x14ac:dyDescent="0.2">
      <c r="A815" t="s">
        <v>934</v>
      </c>
      <c r="B815" t="s">
        <v>1749</v>
      </c>
      <c r="C815" t="s">
        <v>41</v>
      </c>
      <c r="D815" t="s">
        <v>1745</v>
      </c>
      <c r="E815" t="s">
        <v>1746</v>
      </c>
      <c r="F815">
        <v>16</v>
      </c>
      <c r="G815">
        <v>24</v>
      </c>
      <c r="H815">
        <v>9.9</v>
      </c>
      <c r="I815">
        <v>237.61</v>
      </c>
      <c r="J815">
        <v>9</v>
      </c>
      <c r="K815">
        <v>12</v>
      </c>
      <c r="L815">
        <v>2.2726316232481798</v>
      </c>
      <c r="M815">
        <v>3.0301754976642394</v>
      </c>
      <c r="N815">
        <v>21</v>
      </c>
      <c r="O815">
        <v>5.3028071209124192</v>
      </c>
      <c r="P815">
        <v>3</v>
      </c>
      <c r="Q815">
        <v>4</v>
      </c>
      <c r="R815">
        <v>14</v>
      </c>
      <c r="S815">
        <v>14.285714285714285</v>
      </c>
      <c r="T815">
        <v>19.047619047619047</v>
      </c>
      <c r="U815">
        <v>66.666666666666657</v>
      </c>
      <c r="V815">
        <v>4</v>
      </c>
      <c r="W815">
        <v>1.0100584992214132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2.3435745231753078</v>
      </c>
      <c r="AD815">
        <v>0.59178684142299764</v>
      </c>
      <c r="AE815">
        <v>0</v>
      </c>
      <c r="AF815">
        <v>11.15987868178718</v>
      </c>
      <c r="AG815">
        <v>12.95</v>
      </c>
      <c r="AH815">
        <v>13.38</v>
      </c>
      <c r="AI815">
        <v>39.72</v>
      </c>
      <c r="AJ815">
        <v>51.31</v>
      </c>
      <c r="AK815">
        <f>VLOOKUP(A815,'NHL Affiliations (from scraper)'!B:C,2,FALSE)</f>
        <v>2019</v>
      </c>
      <c r="AL815">
        <f>IF(ISNUMBER(MATCH(A815,'Age Fix'!A:A,0))=FALSE,F815,VLOOKUP(A815,'Age Fix'!A:C,3,FALSE))</f>
        <v>16</v>
      </c>
    </row>
    <row r="816" spans="1:38" x14ac:dyDescent="0.2">
      <c r="A816" t="s">
        <v>554</v>
      </c>
      <c r="B816" t="s">
        <v>1749</v>
      </c>
      <c r="C816" t="s">
        <v>102</v>
      </c>
      <c r="D816" t="s">
        <v>102</v>
      </c>
      <c r="E816" t="s">
        <v>1746</v>
      </c>
      <c r="F816">
        <v>19</v>
      </c>
      <c r="G816">
        <v>61</v>
      </c>
      <c r="H816">
        <v>11.59</v>
      </c>
      <c r="I816">
        <v>706.83</v>
      </c>
      <c r="J816">
        <v>30</v>
      </c>
      <c r="K816">
        <v>27</v>
      </c>
      <c r="L816">
        <v>2.5465812147192395</v>
      </c>
      <c r="M816">
        <v>2.2919230932473154</v>
      </c>
      <c r="N816">
        <v>40</v>
      </c>
      <c r="O816">
        <v>3.3954416196256521</v>
      </c>
      <c r="P816">
        <v>0</v>
      </c>
      <c r="Q816">
        <v>1</v>
      </c>
      <c r="R816">
        <v>39</v>
      </c>
      <c r="S816">
        <v>0</v>
      </c>
      <c r="T816">
        <v>2.5</v>
      </c>
      <c r="U816">
        <v>97.5</v>
      </c>
      <c r="V816">
        <v>2</v>
      </c>
      <c r="W816">
        <v>0.16977208098128263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2.6293411023630369</v>
      </c>
      <c r="AD816">
        <v>0.22319435527889619</v>
      </c>
      <c r="AE816">
        <v>0</v>
      </c>
      <c r="AF816">
        <v>6.5733527559075924</v>
      </c>
      <c r="AG816">
        <v>12.39</v>
      </c>
      <c r="AH816">
        <v>12.63</v>
      </c>
      <c r="AI816">
        <v>54.86</v>
      </c>
      <c r="AJ816">
        <v>47.88</v>
      </c>
      <c r="AK816">
        <f>VLOOKUP(A816,'NHL Affiliations (from scraper)'!B:C,2,FALSE)</f>
        <v>2018</v>
      </c>
      <c r="AL816">
        <f>IF(ISNUMBER(MATCH(A816,'Age Fix'!A:A,0))=FALSE,F816,VLOOKUP(A816,'Age Fix'!A:C,3,FALSE))</f>
        <v>19</v>
      </c>
    </row>
    <row r="817" spans="1:38" x14ac:dyDescent="0.2">
      <c r="A817" t="s">
        <v>930</v>
      </c>
      <c r="B817" t="s">
        <v>1749</v>
      </c>
      <c r="C817" t="s">
        <v>49</v>
      </c>
      <c r="D817" t="s">
        <v>1745</v>
      </c>
      <c r="E817" t="s">
        <v>586</v>
      </c>
      <c r="F817">
        <v>17</v>
      </c>
      <c r="G817">
        <v>42</v>
      </c>
      <c r="H817">
        <v>10.62</v>
      </c>
      <c r="I817">
        <v>446.03</v>
      </c>
      <c r="J817">
        <v>21</v>
      </c>
      <c r="K817">
        <v>16</v>
      </c>
      <c r="L817">
        <v>2.8249220904423469</v>
      </c>
      <c r="M817">
        <v>2.1523215927179788</v>
      </c>
      <c r="N817">
        <v>56</v>
      </c>
      <c r="O817">
        <v>7.5331255745129262</v>
      </c>
      <c r="P817">
        <v>8</v>
      </c>
      <c r="Q817">
        <v>8</v>
      </c>
      <c r="R817">
        <v>40</v>
      </c>
      <c r="S817">
        <v>14.285714285714285</v>
      </c>
      <c r="T817">
        <v>14.285714285714285</v>
      </c>
      <c r="U817">
        <v>71.428571428571431</v>
      </c>
      <c r="V817">
        <v>9</v>
      </c>
      <c r="W817">
        <v>1.2106808959038631</v>
      </c>
      <c r="X817">
        <v>7</v>
      </c>
      <c r="Y817">
        <v>0.94164069681411577</v>
      </c>
      <c r="Z817">
        <v>2</v>
      </c>
      <c r="AA817">
        <v>3</v>
      </c>
      <c r="AB817">
        <v>2</v>
      </c>
      <c r="AC817">
        <v>5.9403932269359849</v>
      </c>
      <c r="AD817">
        <v>0.79910228822312201</v>
      </c>
      <c r="AE817">
        <v>12.5</v>
      </c>
      <c r="AF817">
        <v>10.607845048099971</v>
      </c>
      <c r="AG817">
        <v>12.79</v>
      </c>
      <c r="AH817">
        <v>13.02</v>
      </c>
      <c r="AI817">
        <v>47</v>
      </c>
      <c r="AJ817">
        <v>50.14</v>
      </c>
      <c r="AK817" t="e">
        <f>VLOOKUP(A817,'NHL Affiliations (from scraper)'!B:C,2,FALSE)</f>
        <v>#N/A</v>
      </c>
      <c r="AL817">
        <f>IF(ISNUMBER(MATCH(A817,'Age Fix'!A:A,0))=FALSE,F817,VLOOKUP(A817,'Age Fix'!A:C,3,FALSE))</f>
        <v>17</v>
      </c>
    </row>
    <row r="818" spans="1:38" x14ac:dyDescent="0.2">
      <c r="A818" t="s">
        <v>174</v>
      </c>
      <c r="B818" t="s">
        <v>1749</v>
      </c>
      <c r="C818" t="s">
        <v>41</v>
      </c>
      <c r="D818" t="s">
        <v>1745</v>
      </c>
      <c r="E818" t="s">
        <v>107</v>
      </c>
      <c r="F818">
        <v>21</v>
      </c>
      <c r="G818">
        <v>1</v>
      </c>
      <c r="H818">
        <v>21.66</v>
      </c>
      <c r="I818">
        <v>21.66</v>
      </c>
      <c r="J818">
        <v>0</v>
      </c>
      <c r="K818">
        <v>2</v>
      </c>
      <c r="L818">
        <v>0</v>
      </c>
      <c r="M818">
        <v>5.5401662049861491</v>
      </c>
      <c r="N818">
        <v>3</v>
      </c>
      <c r="O818">
        <v>8.310249307479225</v>
      </c>
      <c r="P818">
        <v>0</v>
      </c>
      <c r="Q818">
        <v>0</v>
      </c>
      <c r="R818">
        <v>3</v>
      </c>
      <c r="S818">
        <v>0</v>
      </c>
      <c r="T818">
        <v>0</v>
      </c>
      <c r="U818">
        <v>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0.18850605294665423</v>
      </c>
      <c r="AD818">
        <v>0.52217743198519173</v>
      </c>
      <c r="AE818">
        <v>0</v>
      </c>
      <c r="AF818">
        <v>6.2835350982218081</v>
      </c>
      <c r="AG818">
        <v>25.82</v>
      </c>
      <c r="AH818">
        <v>13.26</v>
      </c>
      <c r="AI818">
        <v>30</v>
      </c>
      <c r="AJ818">
        <v>58.12</v>
      </c>
      <c r="AK818" t="e">
        <f>VLOOKUP(A818,'NHL Affiliations (from scraper)'!B:C,2,FALSE)</f>
        <v>#N/A</v>
      </c>
      <c r="AL818">
        <f>IF(ISNUMBER(MATCH(A818,'Age Fix'!A:A,0))=FALSE,F818,VLOOKUP(A818,'Age Fix'!A:C,3,FALSE))</f>
        <v>21</v>
      </c>
    </row>
    <row r="819" spans="1:38" x14ac:dyDescent="0.2">
      <c r="A819" t="s">
        <v>936</v>
      </c>
      <c r="B819" t="s">
        <v>1749</v>
      </c>
      <c r="C819" t="s">
        <v>41</v>
      </c>
      <c r="D819" t="s">
        <v>1745</v>
      </c>
      <c r="E819" t="s">
        <v>590</v>
      </c>
      <c r="F819">
        <v>16</v>
      </c>
      <c r="G819">
        <v>8</v>
      </c>
      <c r="H819">
        <v>8.07</v>
      </c>
      <c r="I819">
        <v>64.53</v>
      </c>
      <c r="J819">
        <v>1</v>
      </c>
      <c r="K819">
        <v>2</v>
      </c>
      <c r="L819">
        <v>0.92980009298000921</v>
      </c>
      <c r="M819">
        <v>1.8596001859600184</v>
      </c>
      <c r="N819">
        <v>3</v>
      </c>
      <c r="O819">
        <v>2.7894002789400281</v>
      </c>
      <c r="P819">
        <v>0</v>
      </c>
      <c r="Q819">
        <v>1</v>
      </c>
      <c r="R819">
        <v>2</v>
      </c>
      <c r="S819">
        <v>0</v>
      </c>
      <c r="T819">
        <v>33.333333333333329</v>
      </c>
      <c r="U819">
        <v>66.666666666666657</v>
      </c>
      <c r="V819">
        <v>1</v>
      </c>
      <c r="W819">
        <v>0.92980009298000921</v>
      </c>
      <c r="X819">
        <v>1</v>
      </c>
      <c r="Y819">
        <v>0.92980009298000921</v>
      </c>
      <c r="Z819">
        <v>0</v>
      </c>
      <c r="AA819">
        <v>1</v>
      </c>
      <c r="AB819">
        <v>0</v>
      </c>
      <c r="AC819">
        <v>0.3044331160209679</v>
      </c>
      <c r="AD819">
        <v>0.28306193958248987</v>
      </c>
      <c r="AE819">
        <v>33.333333333333329</v>
      </c>
      <c r="AF819">
        <v>10.147770534032263</v>
      </c>
      <c r="AG819">
        <v>11.96</v>
      </c>
      <c r="AH819">
        <v>12.12</v>
      </c>
      <c r="AI819">
        <v>50.98</v>
      </c>
      <c r="AJ819">
        <v>42.42</v>
      </c>
      <c r="AK819" t="e">
        <f>VLOOKUP(A819,'NHL Affiliations (from scraper)'!B:C,2,FALSE)</f>
        <v>#N/A</v>
      </c>
      <c r="AL819">
        <f>IF(ISNUMBER(MATCH(A819,'Age Fix'!A:A,0))=FALSE,F819,VLOOKUP(A819,'Age Fix'!A:C,3,FALSE))</f>
        <v>16</v>
      </c>
    </row>
    <row r="820" spans="1:38" x14ac:dyDescent="0.2">
      <c r="A820" t="s">
        <v>632</v>
      </c>
      <c r="B820" t="s">
        <v>1749</v>
      </c>
      <c r="C820" t="s">
        <v>46</v>
      </c>
      <c r="D820" t="s">
        <v>1745</v>
      </c>
      <c r="E820" t="s">
        <v>1746</v>
      </c>
      <c r="F820">
        <v>21</v>
      </c>
      <c r="G820">
        <v>59</v>
      </c>
      <c r="H820">
        <v>15.33</v>
      </c>
      <c r="I820">
        <v>904.55</v>
      </c>
      <c r="J820">
        <v>49</v>
      </c>
      <c r="K820">
        <v>44</v>
      </c>
      <c r="L820">
        <v>3.250234923442596</v>
      </c>
      <c r="M820">
        <v>2.9185782986015147</v>
      </c>
      <c r="N820">
        <v>130</v>
      </c>
      <c r="O820">
        <v>8.6230722458681104</v>
      </c>
      <c r="P820">
        <v>13</v>
      </c>
      <c r="Q820">
        <v>15</v>
      </c>
      <c r="R820">
        <v>102</v>
      </c>
      <c r="S820">
        <v>10</v>
      </c>
      <c r="T820">
        <v>11.538461538461538</v>
      </c>
      <c r="U820">
        <v>78.461538461538467</v>
      </c>
      <c r="V820">
        <v>33</v>
      </c>
      <c r="W820">
        <v>2.1889337239511359</v>
      </c>
      <c r="X820">
        <v>14</v>
      </c>
      <c r="Y820">
        <v>0.92863854955502734</v>
      </c>
      <c r="Z820">
        <v>5</v>
      </c>
      <c r="AA820">
        <v>1</v>
      </c>
      <c r="AB820">
        <v>8</v>
      </c>
      <c r="AC820">
        <v>12.335571808226108</v>
      </c>
      <c r="AD820">
        <v>0.81823482228021294</v>
      </c>
      <c r="AE820">
        <v>10.76923076923077</v>
      </c>
      <c r="AF820">
        <v>9.4889013909431608</v>
      </c>
      <c r="AG820">
        <v>14.34</v>
      </c>
      <c r="AH820">
        <v>13.4</v>
      </c>
      <c r="AI820">
        <v>52.8</v>
      </c>
      <c r="AJ820">
        <v>50.08</v>
      </c>
      <c r="AK820" t="e">
        <f>VLOOKUP(A820,'NHL Affiliations (from scraper)'!B:C,2,FALSE)</f>
        <v>#N/A</v>
      </c>
      <c r="AL820">
        <f>IF(ISNUMBER(MATCH(A820,'Age Fix'!A:A,0))=FALSE,F820,VLOOKUP(A820,'Age Fix'!A:C,3,FALSE))</f>
        <v>21</v>
      </c>
    </row>
    <row r="821" spans="1:38" x14ac:dyDescent="0.2">
      <c r="A821" t="s">
        <v>623</v>
      </c>
      <c r="B821" t="s">
        <v>1749</v>
      </c>
      <c r="C821" t="s">
        <v>41</v>
      </c>
      <c r="D821" t="s">
        <v>1745</v>
      </c>
      <c r="E821" t="s">
        <v>601</v>
      </c>
      <c r="F821">
        <v>21</v>
      </c>
      <c r="G821">
        <v>67</v>
      </c>
      <c r="H821">
        <v>11.89</v>
      </c>
      <c r="I821">
        <v>796.78</v>
      </c>
      <c r="J821">
        <v>44</v>
      </c>
      <c r="K821">
        <v>27</v>
      </c>
      <c r="L821">
        <v>3.3133361781169208</v>
      </c>
      <c r="M821">
        <v>2.033183563844474</v>
      </c>
      <c r="N821">
        <v>175</v>
      </c>
      <c r="O821">
        <v>13.17804161751048</v>
      </c>
      <c r="P821">
        <v>29</v>
      </c>
      <c r="Q821">
        <v>37</v>
      </c>
      <c r="R821">
        <v>109</v>
      </c>
      <c r="S821">
        <v>16.571428571428569</v>
      </c>
      <c r="T821">
        <v>21.142857142857142</v>
      </c>
      <c r="U821">
        <v>62.285714285714292</v>
      </c>
      <c r="V821">
        <v>26</v>
      </c>
      <c r="W821">
        <v>1.9578804688872715</v>
      </c>
      <c r="X821">
        <v>16</v>
      </c>
      <c r="Y821">
        <v>1.204849519315244</v>
      </c>
      <c r="Z821">
        <v>5</v>
      </c>
      <c r="AA821">
        <v>3</v>
      </c>
      <c r="AB821">
        <v>8</v>
      </c>
      <c r="AC821">
        <v>20.70195212473535</v>
      </c>
      <c r="AD821">
        <v>1.5589210666484112</v>
      </c>
      <c r="AE821">
        <v>9.1428571428571423</v>
      </c>
      <c r="AF821">
        <v>11.829686928420198</v>
      </c>
      <c r="AG821">
        <v>14.15</v>
      </c>
      <c r="AH821">
        <v>12.91</v>
      </c>
      <c r="AI821">
        <v>52.91</v>
      </c>
      <c r="AJ821">
        <v>49.92</v>
      </c>
      <c r="AK821" t="e">
        <f>VLOOKUP(A821,'NHL Affiliations (from scraper)'!B:C,2,FALSE)</f>
        <v>#N/A</v>
      </c>
      <c r="AL821">
        <f>IF(ISNUMBER(MATCH(A821,'Age Fix'!A:A,0))=FALSE,F821,VLOOKUP(A821,'Age Fix'!A:C,3,FALSE))</f>
        <v>21</v>
      </c>
    </row>
    <row r="822" spans="1:38" x14ac:dyDescent="0.2">
      <c r="A822" t="s">
        <v>942</v>
      </c>
      <c r="B822" t="s">
        <v>1749</v>
      </c>
      <c r="C822" t="s">
        <v>46</v>
      </c>
      <c r="D822" t="s">
        <v>1745</v>
      </c>
      <c r="E822" t="s">
        <v>618</v>
      </c>
      <c r="F822">
        <v>17</v>
      </c>
      <c r="G822">
        <v>36</v>
      </c>
      <c r="H822">
        <v>9.18</v>
      </c>
      <c r="I822">
        <v>330.53</v>
      </c>
      <c r="J822">
        <v>7</v>
      </c>
      <c r="K822">
        <v>18</v>
      </c>
      <c r="L822">
        <v>1.2706864732399481</v>
      </c>
      <c r="M822">
        <v>3.2674795026170091</v>
      </c>
      <c r="N822">
        <v>44</v>
      </c>
      <c r="O822">
        <v>7.987172117508246</v>
      </c>
      <c r="P822">
        <v>3</v>
      </c>
      <c r="Q822">
        <v>4</v>
      </c>
      <c r="R822">
        <v>37</v>
      </c>
      <c r="S822">
        <v>6.8181818181818175</v>
      </c>
      <c r="T822">
        <v>9.0909090909090917</v>
      </c>
      <c r="U822">
        <v>84.090909090909093</v>
      </c>
      <c r="V822">
        <v>1</v>
      </c>
      <c r="W822">
        <v>0.18152663903427829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3.7887875957663235</v>
      </c>
      <c r="AD822">
        <v>0.68776587827422453</v>
      </c>
      <c r="AE822">
        <v>0</v>
      </c>
      <c r="AF822">
        <v>8.610880899468917</v>
      </c>
      <c r="AG822">
        <v>13.11</v>
      </c>
      <c r="AH822">
        <v>13.69</v>
      </c>
      <c r="AI822">
        <v>39.53</v>
      </c>
      <c r="AJ822">
        <v>54.5</v>
      </c>
      <c r="AK822" t="e">
        <f>VLOOKUP(A822,'NHL Affiliations (from scraper)'!B:C,2,FALSE)</f>
        <v>#N/A</v>
      </c>
      <c r="AL822">
        <f>IF(ISNUMBER(MATCH(A822,'Age Fix'!A:A,0))=FALSE,F822,VLOOKUP(A822,'Age Fix'!A:C,3,FALSE))</f>
        <v>17</v>
      </c>
    </row>
    <row r="823" spans="1:38" x14ac:dyDescent="0.2">
      <c r="A823" t="s">
        <v>678</v>
      </c>
      <c r="B823" t="s">
        <v>1749</v>
      </c>
      <c r="C823" t="s">
        <v>49</v>
      </c>
      <c r="D823" t="s">
        <v>1745</v>
      </c>
      <c r="E823" t="s">
        <v>644</v>
      </c>
      <c r="F823">
        <v>20</v>
      </c>
      <c r="G823">
        <v>41</v>
      </c>
      <c r="H823">
        <v>12.23</v>
      </c>
      <c r="I823">
        <v>501.54</v>
      </c>
      <c r="J823">
        <v>30</v>
      </c>
      <c r="K823">
        <v>21</v>
      </c>
      <c r="L823">
        <v>3.5889460461777722</v>
      </c>
      <c r="M823">
        <v>2.5122622323244408</v>
      </c>
      <c r="N823">
        <v>83</v>
      </c>
      <c r="O823">
        <v>9.9294173944251707</v>
      </c>
      <c r="P823">
        <v>11</v>
      </c>
      <c r="Q823">
        <v>24</v>
      </c>
      <c r="R823">
        <v>48</v>
      </c>
      <c r="S823">
        <v>13.253012048192772</v>
      </c>
      <c r="T823">
        <v>28.915662650602407</v>
      </c>
      <c r="U823">
        <v>57.831325301204814</v>
      </c>
      <c r="V823">
        <v>16</v>
      </c>
      <c r="W823">
        <v>1.9141045579614788</v>
      </c>
      <c r="X823">
        <v>8</v>
      </c>
      <c r="Y823">
        <v>0.95705227898073941</v>
      </c>
      <c r="Z823">
        <v>2</v>
      </c>
      <c r="AA823">
        <v>3</v>
      </c>
      <c r="AB823">
        <v>3</v>
      </c>
      <c r="AC823">
        <v>10.052104612896365</v>
      </c>
      <c r="AD823">
        <v>1.2025487035406586</v>
      </c>
      <c r="AE823">
        <v>9.6385542168674707</v>
      </c>
      <c r="AF823">
        <v>12.110969413128151</v>
      </c>
      <c r="AG823">
        <v>13.61</v>
      </c>
      <c r="AH823">
        <v>13.27</v>
      </c>
      <c r="AI823">
        <v>54.68</v>
      </c>
      <c r="AJ823">
        <v>48.81</v>
      </c>
      <c r="AK823" t="e">
        <f>VLOOKUP(A823,'NHL Affiliations (from scraper)'!B:C,2,FALSE)</f>
        <v>#N/A</v>
      </c>
      <c r="AL823">
        <f>IF(ISNUMBER(MATCH(A823,'Age Fix'!A:A,0))=FALSE,F823,VLOOKUP(A823,'Age Fix'!A:C,3,FALSE))</f>
        <v>20</v>
      </c>
    </row>
    <row r="824" spans="1:38" x14ac:dyDescent="0.2">
      <c r="A824" t="s">
        <v>775</v>
      </c>
      <c r="B824" t="s">
        <v>1749</v>
      </c>
      <c r="C824" t="s">
        <v>41</v>
      </c>
      <c r="D824" t="s">
        <v>1745</v>
      </c>
      <c r="E824" t="s">
        <v>630</v>
      </c>
      <c r="F824">
        <v>20</v>
      </c>
      <c r="G824">
        <v>34</v>
      </c>
      <c r="H824">
        <v>10.76</v>
      </c>
      <c r="I824">
        <v>365.92</v>
      </c>
      <c r="J824">
        <v>8</v>
      </c>
      <c r="K824">
        <v>22</v>
      </c>
      <c r="L824">
        <v>1.3117621337997376</v>
      </c>
      <c r="M824">
        <v>3.6073458679492787</v>
      </c>
      <c r="N824">
        <v>49</v>
      </c>
      <c r="O824">
        <v>8.0345430695233926</v>
      </c>
      <c r="P824">
        <v>2</v>
      </c>
      <c r="Q824">
        <v>8</v>
      </c>
      <c r="R824">
        <v>39</v>
      </c>
      <c r="S824">
        <v>4.0816326530612246</v>
      </c>
      <c r="T824">
        <v>16.326530612244898</v>
      </c>
      <c r="U824">
        <v>79.591836734693871</v>
      </c>
      <c r="V824">
        <v>5</v>
      </c>
      <c r="W824">
        <v>0.81985133362483598</v>
      </c>
      <c r="X824">
        <v>3</v>
      </c>
      <c r="Y824">
        <v>0.49191080017490163</v>
      </c>
      <c r="Z824">
        <v>0</v>
      </c>
      <c r="AA824">
        <v>1</v>
      </c>
      <c r="AB824">
        <v>2</v>
      </c>
      <c r="AC824">
        <v>4.3798979695575113</v>
      </c>
      <c r="AD824">
        <v>0.71817303829648738</v>
      </c>
      <c r="AE824">
        <v>6.1224489795918364</v>
      </c>
      <c r="AF824">
        <v>8.9385672848112474</v>
      </c>
      <c r="AG824">
        <v>12.87</v>
      </c>
      <c r="AH824">
        <v>12.96</v>
      </c>
      <c r="AI824">
        <v>37.729999999999997</v>
      </c>
      <c r="AJ824">
        <v>50.42</v>
      </c>
      <c r="AK824" t="e">
        <f>VLOOKUP(A824,'NHL Affiliations (from scraper)'!B:C,2,FALSE)</f>
        <v>#N/A</v>
      </c>
      <c r="AL824">
        <f>IF(ISNUMBER(MATCH(A824,'Age Fix'!A:A,0))=FALSE,F824,VLOOKUP(A824,'Age Fix'!A:C,3,FALSE))</f>
        <v>20</v>
      </c>
    </row>
    <row r="825" spans="1:38" x14ac:dyDescent="0.2">
      <c r="A825" t="s">
        <v>598</v>
      </c>
      <c r="B825" t="s">
        <v>1749</v>
      </c>
      <c r="C825" t="s">
        <v>49</v>
      </c>
      <c r="D825" t="s">
        <v>1745</v>
      </c>
      <c r="E825" t="s">
        <v>599</v>
      </c>
      <c r="F825">
        <v>20</v>
      </c>
      <c r="G825">
        <v>66</v>
      </c>
      <c r="H825">
        <v>13.32</v>
      </c>
      <c r="I825">
        <v>879.08</v>
      </c>
      <c r="J825">
        <v>39</v>
      </c>
      <c r="K825">
        <v>40</v>
      </c>
      <c r="L825">
        <v>2.6618737771306362</v>
      </c>
      <c r="M825">
        <v>2.7301269509032169</v>
      </c>
      <c r="N825">
        <v>208</v>
      </c>
      <c r="O825">
        <v>14.196660144696727</v>
      </c>
      <c r="P825">
        <v>22</v>
      </c>
      <c r="Q825">
        <v>30</v>
      </c>
      <c r="R825">
        <v>156</v>
      </c>
      <c r="S825">
        <v>10.576923076923077</v>
      </c>
      <c r="T825">
        <v>14.423076923076922</v>
      </c>
      <c r="U825">
        <v>75</v>
      </c>
      <c r="V825">
        <v>29</v>
      </c>
      <c r="W825">
        <v>1.9793420394048324</v>
      </c>
      <c r="X825">
        <v>18</v>
      </c>
      <c r="Y825">
        <v>1.2285571279064476</v>
      </c>
      <c r="Z825">
        <v>4</v>
      </c>
      <c r="AA825">
        <v>6</v>
      </c>
      <c r="AB825">
        <v>8</v>
      </c>
      <c r="AC825">
        <v>20.656606831708245</v>
      </c>
      <c r="AD825">
        <v>1.4098789756364549</v>
      </c>
      <c r="AE825">
        <v>8.6538461538461533</v>
      </c>
      <c r="AF825">
        <v>9.9310609767828097</v>
      </c>
      <c r="AG825">
        <v>13.76</v>
      </c>
      <c r="AH825">
        <v>13.39</v>
      </c>
      <c r="AI825">
        <v>51.24</v>
      </c>
      <c r="AJ825">
        <v>50.25</v>
      </c>
      <c r="AK825" t="e">
        <f>VLOOKUP(A825,'NHL Affiliations (from scraper)'!B:C,2,FALSE)</f>
        <v>#N/A</v>
      </c>
      <c r="AL825">
        <f>IF(ISNUMBER(MATCH(A825,'Age Fix'!A:A,0))=FALSE,F825,VLOOKUP(A825,'Age Fix'!A:C,3,FALSE))</f>
        <v>20</v>
      </c>
    </row>
    <row r="826" spans="1:38" x14ac:dyDescent="0.2">
      <c r="A826" t="s">
        <v>635</v>
      </c>
      <c r="B826" t="s">
        <v>1749</v>
      </c>
      <c r="C826" t="s">
        <v>46</v>
      </c>
      <c r="D826" t="s">
        <v>1745</v>
      </c>
      <c r="E826" t="s">
        <v>1746</v>
      </c>
      <c r="F826">
        <v>18</v>
      </c>
      <c r="G826">
        <v>63</v>
      </c>
      <c r="H826">
        <v>12.29</v>
      </c>
      <c r="I826">
        <v>774.3</v>
      </c>
      <c r="J826">
        <v>33</v>
      </c>
      <c r="K826">
        <v>32</v>
      </c>
      <c r="L826">
        <v>2.5571483920960869</v>
      </c>
      <c r="M826">
        <v>2.479659046881054</v>
      </c>
      <c r="N826">
        <v>71</v>
      </c>
      <c r="O826">
        <v>5.501743510267338</v>
      </c>
      <c r="P826">
        <v>7</v>
      </c>
      <c r="Q826">
        <v>17</v>
      </c>
      <c r="R826">
        <v>47</v>
      </c>
      <c r="S826">
        <v>9.8591549295774641</v>
      </c>
      <c r="T826">
        <v>23.943661971830984</v>
      </c>
      <c r="U826">
        <v>66.197183098591552</v>
      </c>
      <c r="V826">
        <v>20</v>
      </c>
      <c r="W826">
        <v>1.5497869043006587</v>
      </c>
      <c r="X826">
        <v>12</v>
      </c>
      <c r="Y826">
        <v>0.92987214258039519</v>
      </c>
      <c r="Z826">
        <v>4</v>
      </c>
      <c r="AA826">
        <v>2</v>
      </c>
      <c r="AB826">
        <v>6</v>
      </c>
      <c r="AC826">
        <v>7.7394924259209201</v>
      </c>
      <c r="AD826">
        <v>0.59972820038131891</v>
      </c>
      <c r="AE826">
        <v>16.901408450704224</v>
      </c>
      <c r="AF826">
        <v>10.900693557635099</v>
      </c>
      <c r="AG826">
        <v>13.19</v>
      </c>
      <c r="AH826">
        <v>13.1</v>
      </c>
      <c r="AI826">
        <v>52.21</v>
      </c>
      <c r="AJ826">
        <v>47.52</v>
      </c>
      <c r="AK826">
        <f>VLOOKUP(A826,'NHL Affiliations (from scraper)'!B:C,2,FALSE)</f>
        <v>2018</v>
      </c>
      <c r="AL826">
        <f>IF(ISNUMBER(MATCH(A826,'Age Fix'!A:A,0))=FALSE,F826,VLOOKUP(A826,'Age Fix'!A:C,3,FALSE))</f>
        <v>18</v>
      </c>
    </row>
    <row r="827" spans="1:38" x14ac:dyDescent="0.2">
      <c r="A827" t="s">
        <v>914</v>
      </c>
      <c r="B827" t="s">
        <v>1749</v>
      </c>
      <c r="C827" t="s">
        <v>41</v>
      </c>
      <c r="D827" t="s">
        <v>1745</v>
      </c>
      <c r="E827" t="s">
        <v>618</v>
      </c>
      <c r="F827">
        <v>17</v>
      </c>
      <c r="G827">
        <v>22</v>
      </c>
      <c r="H827">
        <v>10.85</v>
      </c>
      <c r="I827">
        <v>238.67</v>
      </c>
      <c r="J827">
        <v>10</v>
      </c>
      <c r="K827">
        <v>12</v>
      </c>
      <c r="L827">
        <v>2.5139313696736081</v>
      </c>
      <c r="M827">
        <v>3.0167176436083301</v>
      </c>
      <c r="N827">
        <v>15</v>
      </c>
      <c r="O827">
        <v>3.7708970545104123</v>
      </c>
      <c r="P827">
        <v>0</v>
      </c>
      <c r="Q827">
        <v>5</v>
      </c>
      <c r="R827">
        <v>10</v>
      </c>
      <c r="S827">
        <v>0</v>
      </c>
      <c r="T827">
        <v>33.333333333333329</v>
      </c>
      <c r="U827">
        <v>66.666666666666657</v>
      </c>
      <c r="V827">
        <v>3</v>
      </c>
      <c r="W827">
        <v>0.75417941090208251</v>
      </c>
      <c r="X827">
        <v>3</v>
      </c>
      <c r="Y827">
        <v>0.75417941090208251</v>
      </c>
      <c r="Z827">
        <v>0</v>
      </c>
      <c r="AA827">
        <v>1</v>
      </c>
      <c r="AB827">
        <v>2</v>
      </c>
      <c r="AC827">
        <v>1.5221655801048395</v>
      </c>
      <c r="AD827">
        <v>0.38266198016629815</v>
      </c>
      <c r="AE827">
        <v>20</v>
      </c>
      <c r="AF827">
        <v>10.147770534032261</v>
      </c>
      <c r="AG827">
        <v>12.64</v>
      </c>
      <c r="AH827">
        <v>13.19</v>
      </c>
      <c r="AI827">
        <v>39.31</v>
      </c>
      <c r="AJ827">
        <v>55.71</v>
      </c>
      <c r="AK827" t="e">
        <f>VLOOKUP(A827,'NHL Affiliations (from scraper)'!B:C,2,FALSE)</f>
        <v>#N/A</v>
      </c>
      <c r="AL827">
        <f>IF(ISNUMBER(MATCH(A827,'Age Fix'!A:A,0))=FALSE,F827,VLOOKUP(A827,'Age Fix'!A:C,3,FALSE))</f>
        <v>17</v>
      </c>
    </row>
    <row r="828" spans="1:38" x14ac:dyDescent="0.2">
      <c r="A828" t="s">
        <v>912</v>
      </c>
      <c r="B828" t="s">
        <v>1749</v>
      </c>
      <c r="C828" t="s">
        <v>102</v>
      </c>
      <c r="D828" t="s">
        <v>102</v>
      </c>
      <c r="E828" t="s">
        <v>616</v>
      </c>
      <c r="F828">
        <v>16</v>
      </c>
      <c r="G828">
        <v>61</v>
      </c>
      <c r="H828">
        <v>13.99</v>
      </c>
      <c r="I828">
        <v>853.6</v>
      </c>
      <c r="J828">
        <v>31</v>
      </c>
      <c r="K828">
        <v>62</v>
      </c>
      <c r="L828">
        <v>2.1790065604498596</v>
      </c>
      <c r="M828">
        <v>4.3580131208997193</v>
      </c>
      <c r="N828">
        <v>57</v>
      </c>
      <c r="O828">
        <v>4.0065604498594194</v>
      </c>
      <c r="P828">
        <v>1</v>
      </c>
      <c r="Q828">
        <v>1</v>
      </c>
      <c r="R828">
        <v>55</v>
      </c>
      <c r="S828">
        <v>1.7543859649122806</v>
      </c>
      <c r="T828">
        <v>1.7543859649122806</v>
      </c>
      <c r="U828">
        <v>96.491228070175438</v>
      </c>
      <c r="V828">
        <v>4</v>
      </c>
      <c r="W828">
        <v>0.2811621368322399</v>
      </c>
      <c r="X828">
        <v>1</v>
      </c>
      <c r="Y828">
        <v>7.0290534208059974E-2</v>
      </c>
      <c r="Z828">
        <v>0</v>
      </c>
      <c r="AA828">
        <v>0</v>
      </c>
      <c r="AB828">
        <v>1</v>
      </c>
      <c r="AC828">
        <v>3.8843167024779022</v>
      </c>
      <c r="AD828">
        <v>0.27303069605046176</v>
      </c>
      <c r="AE828">
        <v>1.7543859649122806</v>
      </c>
      <c r="AF828">
        <v>6.8145907061015825</v>
      </c>
      <c r="AG828">
        <v>13.47</v>
      </c>
      <c r="AH828">
        <v>13.23</v>
      </c>
      <c r="AI828">
        <v>36.9</v>
      </c>
      <c r="AJ828">
        <v>54.22</v>
      </c>
      <c r="AK828" t="e">
        <f>VLOOKUP(A828,'NHL Affiliations (from scraper)'!B:C,2,FALSE)</f>
        <v>#N/A</v>
      </c>
      <c r="AL828">
        <f>IF(ISNUMBER(MATCH(A828,'Age Fix'!A:A,0))=FALSE,F828,VLOOKUP(A828,'Age Fix'!A:C,3,FALSE))</f>
        <v>16</v>
      </c>
    </row>
    <row r="829" spans="1:38" x14ac:dyDescent="0.2">
      <c r="A829" t="s">
        <v>725</v>
      </c>
      <c r="B829" t="s">
        <v>1749</v>
      </c>
      <c r="C829" t="s">
        <v>41</v>
      </c>
      <c r="D829" t="s">
        <v>1745</v>
      </c>
      <c r="E829" t="s">
        <v>616</v>
      </c>
      <c r="F829">
        <v>19</v>
      </c>
      <c r="G829">
        <v>36</v>
      </c>
      <c r="H829">
        <v>14.62</v>
      </c>
      <c r="I829">
        <v>526.29</v>
      </c>
      <c r="J829">
        <v>21</v>
      </c>
      <c r="K829">
        <v>30</v>
      </c>
      <c r="L829">
        <v>2.3941173117482757</v>
      </c>
      <c r="M829">
        <v>3.4201675882118225</v>
      </c>
      <c r="N829">
        <v>56</v>
      </c>
      <c r="O829">
        <v>6.3843128313287352</v>
      </c>
      <c r="P829">
        <v>8</v>
      </c>
      <c r="Q829">
        <v>9</v>
      </c>
      <c r="R829">
        <v>39</v>
      </c>
      <c r="S829">
        <v>14.285714285714285</v>
      </c>
      <c r="T829">
        <v>16.071428571428573</v>
      </c>
      <c r="U829">
        <v>69.642857142857139</v>
      </c>
      <c r="V829">
        <v>14</v>
      </c>
      <c r="W829">
        <v>1.5960782078321838</v>
      </c>
      <c r="X829">
        <v>10</v>
      </c>
      <c r="Y829">
        <v>1.1400558627372743</v>
      </c>
      <c r="Z829">
        <v>3</v>
      </c>
      <c r="AA829">
        <v>2</v>
      </c>
      <c r="AB829">
        <v>5</v>
      </c>
      <c r="AC829">
        <v>6.0563202900102979</v>
      </c>
      <c r="AD829">
        <v>0.690454345324095</v>
      </c>
      <c r="AE829">
        <v>17.857142857142858</v>
      </c>
      <c r="AF829">
        <v>10.814857660732674</v>
      </c>
      <c r="AG829">
        <v>14.2</v>
      </c>
      <c r="AH829">
        <v>13.28</v>
      </c>
      <c r="AI829">
        <v>38.39</v>
      </c>
      <c r="AJ829">
        <v>53.54</v>
      </c>
      <c r="AK829" t="e">
        <f>VLOOKUP(A829,'NHL Affiliations (from scraper)'!B:C,2,FALSE)</f>
        <v>#N/A</v>
      </c>
      <c r="AL829">
        <f>IF(ISNUMBER(MATCH(A829,'Age Fix'!A:A,0))=FALSE,F829,VLOOKUP(A829,'Age Fix'!A:C,3,FALSE))</f>
        <v>19</v>
      </c>
    </row>
    <row r="830" spans="1:38" x14ac:dyDescent="0.2">
      <c r="A830" t="s">
        <v>610</v>
      </c>
      <c r="B830" t="s">
        <v>1749</v>
      </c>
      <c r="C830" t="s">
        <v>49</v>
      </c>
      <c r="D830" t="s">
        <v>1745</v>
      </c>
      <c r="E830" t="s">
        <v>1746</v>
      </c>
      <c r="F830">
        <v>18</v>
      </c>
      <c r="G830">
        <v>52</v>
      </c>
      <c r="H830">
        <v>13.63</v>
      </c>
      <c r="I830">
        <v>708.58</v>
      </c>
      <c r="J830">
        <v>35</v>
      </c>
      <c r="K830">
        <v>28</v>
      </c>
      <c r="L830">
        <v>2.9636738265262919</v>
      </c>
      <c r="M830">
        <v>2.3709390612210335</v>
      </c>
      <c r="N830">
        <v>87</v>
      </c>
      <c r="O830">
        <v>7.366846368793925</v>
      </c>
      <c r="P830">
        <v>15</v>
      </c>
      <c r="Q830">
        <v>24</v>
      </c>
      <c r="R830">
        <v>48</v>
      </c>
      <c r="S830">
        <v>17.241379310344829</v>
      </c>
      <c r="T830">
        <v>27.586206896551722</v>
      </c>
      <c r="U830">
        <v>55.172413793103445</v>
      </c>
      <c r="V830">
        <v>22</v>
      </c>
      <c r="W830">
        <v>1.8628806909593834</v>
      </c>
      <c r="X830">
        <v>10</v>
      </c>
      <c r="Y830">
        <v>0.84676395043608343</v>
      </c>
      <c r="Z830">
        <v>4</v>
      </c>
      <c r="AA830">
        <v>4</v>
      </c>
      <c r="AB830">
        <v>2</v>
      </c>
      <c r="AC830">
        <v>11.050544550493868</v>
      </c>
      <c r="AD830">
        <v>0.93572027580461214</v>
      </c>
      <c r="AE830">
        <v>11.494252873563218</v>
      </c>
      <c r="AF830">
        <v>12.70177534539525</v>
      </c>
      <c r="AG830">
        <v>13.7</v>
      </c>
      <c r="AH830">
        <v>13.28</v>
      </c>
      <c r="AI830">
        <v>57.05</v>
      </c>
      <c r="AJ830">
        <v>52.22</v>
      </c>
      <c r="AK830" t="e">
        <f>VLOOKUP(A830,'NHL Affiliations (from scraper)'!B:C,2,FALSE)</f>
        <v>#N/A</v>
      </c>
      <c r="AL830">
        <f>IF(ISNUMBER(MATCH(A830,'Age Fix'!A:A,0))=FALSE,F830,VLOOKUP(A830,'Age Fix'!A:C,3,FALSE))</f>
        <v>18</v>
      </c>
    </row>
    <row r="831" spans="1:38" x14ac:dyDescent="0.2">
      <c r="A831" t="s">
        <v>730</v>
      </c>
      <c r="B831" t="s">
        <v>1749</v>
      </c>
      <c r="C831" t="s">
        <v>49</v>
      </c>
      <c r="D831" t="s">
        <v>1745</v>
      </c>
      <c r="E831" t="s">
        <v>579</v>
      </c>
      <c r="F831">
        <v>18</v>
      </c>
      <c r="G831">
        <v>55</v>
      </c>
      <c r="H831">
        <v>9.1999999999999993</v>
      </c>
      <c r="I831">
        <v>505.94</v>
      </c>
      <c r="J831">
        <v>14</v>
      </c>
      <c r="K831">
        <v>19</v>
      </c>
      <c r="L831">
        <v>1.6602759220460925</v>
      </c>
      <c r="M831">
        <v>2.2532316084911255</v>
      </c>
      <c r="N831">
        <v>44</v>
      </c>
      <c r="O831">
        <v>5.2180100407162904</v>
      </c>
      <c r="P831">
        <v>5</v>
      </c>
      <c r="Q831">
        <v>6</v>
      </c>
      <c r="R831">
        <v>33</v>
      </c>
      <c r="S831">
        <v>11.363636363636363</v>
      </c>
      <c r="T831">
        <v>13.636363636363635</v>
      </c>
      <c r="U831">
        <v>75</v>
      </c>
      <c r="V831">
        <v>9</v>
      </c>
      <c r="W831">
        <v>1.0673202356010594</v>
      </c>
      <c r="X831">
        <v>8</v>
      </c>
      <c r="Y831">
        <v>0.94872909831205288</v>
      </c>
      <c r="Z831">
        <v>4</v>
      </c>
      <c r="AA831">
        <v>1</v>
      </c>
      <c r="AB831">
        <v>3</v>
      </c>
      <c r="AC831">
        <v>4.3941909887492674</v>
      </c>
      <c r="AD831">
        <v>0.52111210682087994</v>
      </c>
      <c r="AE831">
        <v>18.181818181818183</v>
      </c>
      <c r="AF831">
        <v>9.9867977017028799</v>
      </c>
      <c r="AG831">
        <v>13.17</v>
      </c>
      <c r="AH831">
        <v>12.96</v>
      </c>
      <c r="AI831">
        <v>54.09</v>
      </c>
      <c r="AJ831">
        <v>51.59</v>
      </c>
      <c r="AK831" t="e">
        <f>VLOOKUP(A831,'NHL Affiliations (from scraper)'!B:C,2,FALSE)</f>
        <v>#N/A</v>
      </c>
      <c r="AL831">
        <f>IF(ISNUMBER(MATCH(A831,'Age Fix'!A:A,0))=FALSE,F831,VLOOKUP(A831,'Age Fix'!A:C,3,FALSE))</f>
        <v>18</v>
      </c>
    </row>
    <row r="832" spans="1:38" x14ac:dyDescent="0.2">
      <c r="A832" t="s">
        <v>643</v>
      </c>
      <c r="B832" t="s">
        <v>1749</v>
      </c>
      <c r="C832" t="s">
        <v>49</v>
      </c>
      <c r="D832" t="s">
        <v>1745</v>
      </c>
      <c r="E832" t="s">
        <v>644</v>
      </c>
      <c r="F832">
        <v>19</v>
      </c>
      <c r="G832">
        <v>54</v>
      </c>
      <c r="H832">
        <v>16.21</v>
      </c>
      <c r="I832">
        <v>875.53</v>
      </c>
      <c r="J832">
        <v>73</v>
      </c>
      <c r="K832">
        <v>31</v>
      </c>
      <c r="L832">
        <v>5.002684088494969</v>
      </c>
      <c r="M832">
        <v>2.1244274896348498</v>
      </c>
      <c r="N832">
        <v>123</v>
      </c>
      <c r="O832">
        <v>8.4291800395189203</v>
      </c>
      <c r="P832">
        <v>25</v>
      </c>
      <c r="Q832">
        <v>26</v>
      </c>
      <c r="R832">
        <v>72</v>
      </c>
      <c r="S832">
        <v>20.325203252032519</v>
      </c>
      <c r="T832">
        <v>21.138211382113823</v>
      </c>
      <c r="U832">
        <v>58.536585365853654</v>
      </c>
      <c r="V832">
        <v>42</v>
      </c>
      <c r="W832">
        <v>2.8782565988601192</v>
      </c>
      <c r="X832">
        <v>30</v>
      </c>
      <c r="Y832">
        <v>2.0558975706143707</v>
      </c>
      <c r="Z832">
        <v>13</v>
      </c>
      <c r="AA832">
        <v>7</v>
      </c>
      <c r="AB832">
        <v>10</v>
      </c>
      <c r="AC832">
        <v>15.412217646173925</v>
      </c>
      <c r="AD832">
        <v>1.0561980272182969</v>
      </c>
      <c r="AE832">
        <v>24.390243902439025</v>
      </c>
      <c r="AF832">
        <v>12.530258248921889</v>
      </c>
      <c r="AG832">
        <v>14.46</v>
      </c>
      <c r="AH832">
        <v>13.54</v>
      </c>
      <c r="AI832">
        <v>60.62</v>
      </c>
      <c r="AJ832">
        <v>50.34</v>
      </c>
      <c r="AK832" t="str">
        <f>VLOOKUP(A832,'NHL Affiliations (from scraper)'!B:C,2,FALSE)</f>
        <v>Anaheim Ducks</v>
      </c>
      <c r="AL832">
        <f>IF(ISNUMBER(MATCH(A832,'Age Fix'!A:A,0))=FALSE,F832,VLOOKUP(A832,'Age Fix'!A:C,3,FALSE))</f>
        <v>19</v>
      </c>
    </row>
    <row r="833" spans="1:38" x14ac:dyDescent="0.2">
      <c r="A833" t="s">
        <v>584</v>
      </c>
      <c r="B833" t="s">
        <v>1749</v>
      </c>
      <c r="C833" t="s">
        <v>46</v>
      </c>
      <c r="D833" t="s">
        <v>1745</v>
      </c>
      <c r="E833" t="s">
        <v>575</v>
      </c>
      <c r="F833">
        <v>20</v>
      </c>
      <c r="G833">
        <v>61</v>
      </c>
      <c r="H833">
        <v>14.24</v>
      </c>
      <c r="I833">
        <v>868.91</v>
      </c>
      <c r="J833">
        <v>58</v>
      </c>
      <c r="K833">
        <v>40</v>
      </c>
      <c r="L833">
        <v>4.0050177808979068</v>
      </c>
      <c r="M833">
        <v>2.762081228205453</v>
      </c>
      <c r="N833">
        <v>185</v>
      </c>
      <c r="O833">
        <v>12.774625680450219</v>
      </c>
      <c r="P833">
        <v>26</v>
      </c>
      <c r="Q833">
        <v>21</v>
      </c>
      <c r="R833">
        <v>138</v>
      </c>
      <c r="S833">
        <v>14.054054054054054</v>
      </c>
      <c r="T833">
        <v>11.351351351351353</v>
      </c>
      <c r="U833">
        <v>74.594594594594597</v>
      </c>
      <c r="V833">
        <v>44</v>
      </c>
      <c r="W833">
        <v>3.0382893510259983</v>
      </c>
      <c r="X833">
        <v>20</v>
      </c>
      <c r="Y833">
        <v>1.3810406141027265</v>
      </c>
      <c r="Z833">
        <v>8</v>
      </c>
      <c r="AA833">
        <v>3</v>
      </c>
      <c r="AB833">
        <v>9</v>
      </c>
      <c r="AC833">
        <v>18.915148725117035</v>
      </c>
      <c r="AD833">
        <v>1.3061294305590017</v>
      </c>
      <c r="AE833">
        <v>10.810810810810811</v>
      </c>
      <c r="AF833">
        <v>10.224404716279478</v>
      </c>
      <c r="AG833">
        <v>14.04</v>
      </c>
      <c r="AH833">
        <v>13.17</v>
      </c>
      <c r="AI833">
        <v>54.44</v>
      </c>
      <c r="AJ833">
        <v>48.07</v>
      </c>
      <c r="AK833" t="str">
        <f>VLOOKUP(A833,'NHL Affiliations (from scraper)'!B:C,2,FALSE)</f>
        <v>Columbus Blue Jackets</v>
      </c>
      <c r="AL833">
        <f>IF(ISNUMBER(MATCH(A833,'Age Fix'!A:A,0))=FALSE,F833,VLOOKUP(A833,'Age Fix'!A:C,3,FALSE))</f>
        <v>20</v>
      </c>
    </row>
    <row r="834" spans="1:38" x14ac:dyDescent="0.2">
      <c r="A834" t="s">
        <v>3750</v>
      </c>
      <c r="B834" t="s">
        <v>1749</v>
      </c>
      <c r="C834" t="s">
        <v>49</v>
      </c>
      <c r="D834" t="s">
        <v>1745</v>
      </c>
      <c r="E834" t="s">
        <v>590</v>
      </c>
      <c r="F834">
        <v>18</v>
      </c>
      <c r="G834">
        <v>1</v>
      </c>
      <c r="H834">
        <v>0</v>
      </c>
      <c r="I834">
        <v>0</v>
      </c>
      <c r="J834">
        <v>0</v>
      </c>
      <c r="K834">
        <v>0</v>
      </c>
      <c r="L834" t="e">
        <v>#DIV/0!</v>
      </c>
      <c r="M834" t="e">
        <v>#DIV/0!</v>
      </c>
      <c r="N834">
        <v>0</v>
      </c>
      <c r="O834" t="e">
        <v>#DIV/0!</v>
      </c>
      <c r="P834">
        <v>0</v>
      </c>
      <c r="Q834">
        <v>0</v>
      </c>
      <c r="R834">
        <v>0</v>
      </c>
      <c r="S834" t="e">
        <v>#DIV/0!</v>
      </c>
      <c r="T834" t="e">
        <v>#DIV/0!</v>
      </c>
      <c r="U834" t="e">
        <v>#DIV/0!</v>
      </c>
      <c r="V834">
        <v>0</v>
      </c>
      <c r="W834" t="e">
        <v>#DIV/0!</v>
      </c>
      <c r="X834">
        <v>0</v>
      </c>
      <c r="Y834" t="e">
        <v>#DIV/0!</v>
      </c>
      <c r="Z834">
        <v>0</v>
      </c>
      <c r="AA834">
        <v>0</v>
      </c>
      <c r="AB834">
        <v>0</v>
      </c>
      <c r="AC834">
        <v>0</v>
      </c>
      <c r="AD834" t="e">
        <v>#DIV/0!</v>
      </c>
      <c r="AE834" t="e">
        <v>#DIV/0!</v>
      </c>
      <c r="AF834" t="e">
        <v>#DIV/0!</v>
      </c>
      <c r="AG834">
        <v>0</v>
      </c>
      <c r="AH834">
        <v>0</v>
      </c>
      <c r="AI834">
        <v>0</v>
      </c>
      <c r="AJ834">
        <v>0</v>
      </c>
      <c r="AK834" t="e">
        <f>VLOOKUP(A834,'NHL Affiliations (from scraper)'!B:C,2,FALSE)</f>
        <v>#N/A</v>
      </c>
      <c r="AL834">
        <f>IF(ISNUMBER(MATCH(A834,'Age Fix'!A:A,0))=FALSE,F834,VLOOKUP(A834,'Age Fix'!A:C,3,FALSE))</f>
        <v>18</v>
      </c>
    </row>
    <row r="835" spans="1:38" x14ac:dyDescent="0.2">
      <c r="A835" t="s">
        <v>749</v>
      </c>
      <c r="B835" t="s">
        <v>1749</v>
      </c>
      <c r="C835" t="s">
        <v>102</v>
      </c>
      <c r="D835" t="s">
        <v>102</v>
      </c>
      <c r="E835" t="s">
        <v>616</v>
      </c>
      <c r="F835">
        <v>19</v>
      </c>
      <c r="G835">
        <v>61</v>
      </c>
      <c r="H835">
        <v>15.4</v>
      </c>
      <c r="I835">
        <v>939.63</v>
      </c>
      <c r="J835">
        <v>45</v>
      </c>
      <c r="K835">
        <v>62</v>
      </c>
      <c r="L835">
        <v>2.8734714728137671</v>
      </c>
      <c r="M835">
        <v>3.9590051403211906</v>
      </c>
      <c r="N835">
        <v>58</v>
      </c>
      <c r="O835">
        <v>3.7035854538488557</v>
      </c>
      <c r="P835">
        <v>1</v>
      </c>
      <c r="Q835">
        <v>3</v>
      </c>
      <c r="R835">
        <v>54</v>
      </c>
      <c r="S835">
        <v>1.7241379310344827</v>
      </c>
      <c r="T835">
        <v>5.1724137931034484</v>
      </c>
      <c r="U835">
        <v>93.103448275862064</v>
      </c>
      <c r="V835">
        <v>12</v>
      </c>
      <c r="W835">
        <v>0.76625905941700467</v>
      </c>
      <c r="X835">
        <v>6</v>
      </c>
      <c r="Y835">
        <v>0.38312952970850234</v>
      </c>
      <c r="Z835">
        <v>1</v>
      </c>
      <c r="AA835">
        <v>3</v>
      </c>
      <c r="AB835">
        <v>2</v>
      </c>
      <c r="AC835">
        <v>4.1790061796087477</v>
      </c>
      <c r="AD835">
        <v>0.26685011204040404</v>
      </c>
      <c r="AE835">
        <v>10.344827586206897</v>
      </c>
      <c r="AF835">
        <v>7.2051830682909435</v>
      </c>
      <c r="AG835">
        <v>12.64</v>
      </c>
      <c r="AH835">
        <v>13.17</v>
      </c>
      <c r="AI835">
        <v>35.71</v>
      </c>
      <c r="AJ835">
        <v>52.77</v>
      </c>
      <c r="AK835" t="e">
        <f>VLOOKUP(A835,'NHL Affiliations (from scraper)'!B:C,2,FALSE)</f>
        <v>#N/A</v>
      </c>
      <c r="AL835">
        <f>IF(ISNUMBER(MATCH(A835,'Age Fix'!A:A,0))=FALSE,F835,VLOOKUP(A835,'Age Fix'!A:C,3,FALSE))</f>
        <v>19</v>
      </c>
    </row>
    <row r="836" spans="1:38" x14ac:dyDescent="0.2">
      <c r="A836" t="s">
        <v>343</v>
      </c>
      <c r="B836" t="s">
        <v>1749</v>
      </c>
      <c r="C836" t="s">
        <v>102</v>
      </c>
      <c r="D836" t="s">
        <v>102</v>
      </c>
      <c r="E836" t="s">
        <v>107</v>
      </c>
      <c r="F836">
        <v>17</v>
      </c>
      <c r="G836">
        <v>1</v>
      </c>
      <c r="H836">
        <v>10.119999999999999</v>
      </c>
      <c r="I836">
        <v>10.119999999999999</v>
      </c>
      <c r="J836">
        <v>1</v>
      </c>
      <c r="K836">
        <v>0</v>
      </c>
      <c r="L836">
        <v>5.9288537549407119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e">
        <v>#DIV/0!</v>
      </c>
      <c r="T836" t="e">
        <v>#DIV/0!</v>
      </c>
      <c r="U836" t="e">
        <v>#DIV/0!</v>
      </c>
      <c r="V836">
        <v>1</v>
      </c>
      <c r="W836">
        <v>5.9288537549407119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e">
        <v>#DIV/0!</v>
      </c>
      <c r="AF836" t="e">
        <v>#DIV/0!</v>
      </c>
      <c r="AG836">
        <v>18.39</v>
      </c>
      <c r="AH836">
        <v>11.29</v>
      </c>
      <c r="AI836">
        <v>59.17</v>
      </c>
      <c r="AJ836">
        <v>51.82</v>
      </c>
      <c r="AK836">
        <f>VLOOKUP(A836,'NHL Affiliations (from scraper)'!B:C,2,FALSE)</f>
        <v>2018</v>
      </c>
      <c r="AL836">
        <f>IF(ISNUMBER(MATCH(A836,'Age Fix'!A:A,0))=FALSE,F836,VLOOKUP(A836,'Age Fix'!A:C,3,FALSE))</f>
        <v>17</v>
      </c>
    </row>
    <row r="837" spans="1:38" x14ac:dyDescent="0.2">
      <c r="A837" t="s">
        <v>544</v>
      </c>
      <c r="B837" t="s">
        <v>1749</v>
      </c>
      <c r="C837" t="s">
        <v>41</v>
      </c>
      <c r="D837" t="s">
        <v>1745</v>
      </c>
      <c r="E837" t="s">
        <v>391</v>
      </c>
      <c r="F837">
        <v>17</v>
      </c>
      <c r="G837">
        <v>59</v>
      </c>
      <c r="H837">
        <v>10.86</v>
      </c>
      <c r="I837">
        <v>640.99</v>
      </c>
      <c r="J837">
        <v>25</v>
      </c>
      <c r="K837">
        <v>25</v>
      </c>
      <c r="L837">
        <v>2.3401301112341848</v>
      </c>
      <c r="M837">
        <v>2.3401301112341848</v>
      </c>
      <c r="N837">
        <v>33</v>
      </c>
      <c r="O837">
        <v>3.0889717468291238</v>
      </c>
      <c r="P837">
        <v>4</v>
      </c>
      <c r="Q837">
        <v>6</v>
      </c>
      <c r="R837">
        <v>23</v>
      </c>
      <c r="S837">
        <v>12.121212121212121</v>
      </c>
      <c r="T837">
        <v>18.181818181818183</v>
      </c>
      <c r="U837">
        <v>69.696969696969703</v>
      </c>
      <c r="V837">
        <v>7</v>
      </c>
      <c r="W837">
        <v>0.65523643114557173</v>
      </c>
      <c r="X837">
        <v>4</v>
      </c>
      <c r="Y837">
        <v>0.3744208177974695</v>
      </c>
      <c r="Z837">
        <v>2</v>
      </c>
      <c r="AA837">
        <v>1</v>
      </c>
      <c r="AB837">
        <v>1</v>
      </c>
      <c r="AC837">
        <v>3.5162274945277101</v>
      </c>
      <c r="AD837">
        <v>0.3291371935157531</v>
      </c>
      <c r="AE837">
        <v>12.121212121212121</v>
      </c>
      <c r="AF837">
        <v>10.655234831902153</v>
      </c>
      <c r="AG837">
        <v>12.69</v>
      </c>
      <c r="AH837">
        <v>13.32</v>
      </c>
      <c r="AI837">
        <v>51.41</v>
      </c>
      <c r="AJ837">
        <v>52.44</v>
      </c>
      <c r="AK837" t="e">
        <f>VLOOKUP(A837,'NHL Affiliations (from scraper)'!B:C,2,FALSE)</f>
        <v>#N/A</v>
      </c>
      <c r="AL837">
        <f>IF(ISNUMBER(MATCH(A837,'Age Fix'!A:A,0))=FALSE,F837,VLOOKUP(A837,'Age Fix'!A:C,3,FALSE))</f>
        <v>17</v>
      </c>
    </row>
    <row r="838" spans="1:38" x14ac:dyDescent="0.2">
      <c r="A838" t="s">
        <v>761</v>
      </c>
      <c r="B838" t="s">
        <v>1749</v>
      </c>
      <c r="C838" t="s">
        <v>102</v>
      </c>
      <c r="D838" t="s">
        <v>102</v>
      </c>
      <c r="E838" t="s">
        <v>579</v>
      </c>
      <c r="F838">
        <v>20</v>
      </c>
      <c r="G838">
        <v>46</v>
      </c>
      <c r="H838">
        <v>14.84</v>
      </c>
      <c r="I838">
        <v>682.49</v>
      </c>
      <c r="J838">
        <v>33</v>
      </c>
      <c r="K838">
        <v>32</v>
      </c>
      <c r="L838">
        <v>2.9011414086653282</v>
      </c>
      <c r="M838">
        <v>2.8132280326451666</v>
      </c>
      <c r="N838">
        <v>41</v>
      </c>
      <c r="O838">
        <v>3.60444841682662</v>
      </c>
      <c r="P838">
        <v>0</v>
      </c>
      <c r="Q838">
        <v>0</v>
      </c>
      <c r="R838">
        <v>41</v>
      </c>
      <c r="S838">
        <v>0</v>
      </c>
      <c r="T838">
        <v>0</v>
      </c>
      <c r="U838">
        <v>100</v>
      </c>
      <c r="V838">
        <v>9</v>
      </c>
      <c r="W838">
        <v>0.79122038418145313</v>
      </c>
      <c r="X838">
        <v>5</v>
      </c>
      <c r="Y838">
        <v>0.43956688010080736</v>
      </c>
      <c r="Z838">
        <v>0</v>
      </c>
      <c r="AA838">
        <v>0</v>
      </c>
      <c r="AB838">
        <v>5</v>
      </c>
      <c r="AC838">
        <v>2.5762493902709416</v>
      </c>
      <c r="AD838">
        <v>0.22648678136860098</v>
      </c>
      <c r="AE838">
        <v>12.195121951219512</v>
      </c>
      <c r="AF838">
        <v>6.2835350982218081</v>
      </c>
      <c r="AG838">
        <v>13.34</v>
      </c>
      <c r="AH838">
        <v>13.19</v>
      </c>
      <c r="AI838">
        <v>57.94</v>
      </c>
      <c r="AJ838">
        <v>51.44</v>
      </c>
      <c r="AK838" t="e">
        <f>VLOOKUP(A838,'NHL Affiliations (from scraper)'!B:C,2,FALSE)</f>
        <v>#N/A</v>
      </c>
      <c r="AL838">
        <f>IF(ISNUMBER(MATCH(A838,'Age Fix'!A:A,0))=FALSE,F838,VLOOKUP(A838,'Age Fix'!A:C,3,FALSE))</f>
        <v>20</v>
      </c>
    </row>
    <row r="839" spans="1:38" x14ac:dyDescent="0.2">
      <c r="A839" t="s">
        <v>793</v>
      </c>
      <c r="B839" t="s">
        <v>1749</v>
      </c>
      <c r="C839" t="s">
        <v>102</v>
      </c>
      <c r="D839" t="s">
        <v>102</v>
      </c>
      <c r="E839" t="s">
        <v>593</v>
      </c>
      <c r="F839">
        <v>18</v>
      </c>
      <c r="G839">
        <v>48</v>
      </c>
      <c r="H839">
        <v>14.08</v>
      </c>
      <c r="I839">
        <v>676.02</v>
      </c>
      <c r="J839">
        <v>43</v>
      </c>
      <c r="K839">
        <v>28</v>
      </c>
      <c r="L839">
        <v>3.8164551344634776</v>
      </c>
      <c r="M839">
        <v>2.4851335759297064</v>
      </c>
      <c r="N839">
        <v>33</v>
      </c>
      <c r="O839">
        <v>2.9289074287742967</v>
      </c>
      <c r="P839">
        <v>2</v>
      </c>
      <c r="Q839">
        <v>4</v>
      </c>
      <c r="R839">
        <v>27</v>
      </c>
      <c r="S839">
        <v>6.0606060606060606</v>
      </c>
      <c r="T839">
        <v>12.121212121212121</v>
      </c>
      <c r="U839">
        <v>81.818181818181827</v>
      </c>
      <c r="V839">
        <v>8</v>
      </c>
      <c r="W839">
        <v>0.71003816455134472</v>
      </c>
      <c r="X839">
        <v>3</v>
      </c>
      <c r="Y839">
        <v>0.26626431170675424</v>
      </c>
      <c r="Z839">
        <v>1</v>
      </c>
      <c r="AA839">
        <v>0</v>
      </c>
      <c r="AB839">
        <v>2</v>
      </c>
      <c r="AC839">
        <v>2.9108241015447671</v>
      </c>
      <c r="AD839">
        <v>0.25834952529908295</v>
      </c>
      <c r="AE839">
        <v>9.0909090909090917</v>
      </c>
      <c r="AF839">
        <v>8.8206790955902026</v>
      </c>
      <c r="AG839">
        <v>13.8</v>
      </c>
      <c r="AH839">
        <v>13.17</v>
      </c>
      <c r="AI839">
        <v>60.79</v>
      </c>
      <c r="AJ839">
        <v>48.43</v>
      </c>
      <c r="AK839">
        <f>VLOOKUP(A839,'NHL Affiliations (from scraper)'!B:C,2,FALSE)</f>
        <v>2018</v>
      </c>
      <c r="AL839">
        <f>IF(ISNUMBER(MATCH(A839,'Age Fix'!A:A,0))=FALSE,F839,VLOOKUP(A839,'Age Fix'!A:C,3,FALSE))</f>
        <v>18</v>
      </c>
    </row>
    <row r="840" spans="1:38" x14ac:dyDescent="0.2">
      <c r="A840" t="s">
        <v>641</v>
      </c>
      <c r="B840" t="s">
        <v>1749</v>
      </c>
      <c r="C840" t="s">
        <v>41</v>
      </c>
      <c r="D840" t="s">
        <v>1745</v>
      </c>
      <c r="E840" t="s">
        <v>608</v>
      </c>
      <c r="F840">
        <v>18</v>
      </c>
      <c r="G840">
        <v>44</v>
      </c>
      <c r="H840">
        <v>12.1</v>
      </c>
      <c r="I840">
        <v>532.6</v>
      </c>
      <c r="J840">
        <v>31</v>
      </c>
      <c r="K840">
        <v>25</v>
      </c>
      <c r="L840">
        <v>3.4923019151333081</v>
      </c>
      <c r="M840">
        <v>2.8163725122042806</v>
      </c>
      <c r="N840">
        <v>96</v>
      </c>
      <c r="O840">
        <v>10.814870446864438</v>
      </c>
      <c r="P840">
        <v>9</v>
      </c>
      <c r="Q840">
        <v>22</v>
      </c>
      <c r="R840">
        <v>65</v>
      </c>
      <c r="S840">
        <v>9.375</v>
      </c>
      <c r="T840">
        <v>22.916666666666664</v>
      </c>
      <c r="U840">
        <v>67.708333333333343</v>
      </c>
      <c r="V840">
        <v>17</v>
      </c>
      <c r="W840">
        <v>1.915133308298911</v>
      </c>
      <c r="X840">
        <v>13</v>
      </c>
      <c r="Y840">
        <v>1.4645137063462259</v>
      </c>
      <c r="Z840">
        <v>1</v>
      </c>
      <c r="AA840">
        <v>3</v>
      </c>
      <c r="AB840">
        <v>9</v>
      </c>
      <c r="AC840">
        <v>10.263560782682257</v>
      </c>
      <c r="AD840">
        <v>1.1562404186273665</v>
      </c>
      <c r="AE840">
        <v>13.541666666666666</v>
      </c>
      <c r="AF840">
        <v>10.691209148627351</v>
      </c>
      <c r="AG840">
        <v>13.5</v>
      </c>
      <c r="AH840">
        <v>13.33</v>
      </c>
      <c r="AI840">
        <v>48.4</v>
      </c>
      <c r="AJ840">
        <v>49.32</v>
      </c>
      <c r="AK840" t="e">
        <f>VLOOKUP(A840,'NHL Affiliations (from scraper)'!B:C,2,FALSE)</f>
        <v>#N/A</v>
      </c>
      <c r="AL840">
        <f>IF(ISNUMBER(MATCH(A840,'Age Fix'!A:A,0))=FALSE,F840,VLOOKUP(A840,'Age Fix'!A:C,3,FALSE))</f>
        <v>18</v>
      </c>
    </row>
    <row r="841" spans="1:38" x14ac:dyDescent="0.2">
      <c r="A841" t="s">
        <v>698</v>
      </c>
      <c r="B841" t="s">
        <v>1749</v>
      </c>
      <c r="C841" t="s">
        <v>46</v>
      </c>
      <c r="D841" t="s">
        <v>1745</v>
      </c>
      <c r="E841" t="s">
        <v>599</v>
      </c>
      <c r="F841">
        <v>18</v>
      </c>
      <c r="G841">
        <v>41</v>
      </c>
      <c r="H841">
        <v>9.5299999999999994</v>
      </c>
      <c r="I841">
        <v>390.64</v>
      </c>
      <c r="J841">
        <v>19</v>
      </c>
      <c r="K841">
        <v>8</v>
      </c>
      <c r="L841">
        <v>2.9182879377431905</v>
      </c>
      <c r="M841">
        <v>1.2287528158918699</v>
      </c>
      <c r="N841">
        <v>35</v>
      </c>
      <c r="O841">
        <v>5.3757935695269303</v>
      </c>
      <c r="P841">
        <v>6</v>
      </c>
      <c r="Q841">
        <v>9</v>
      </c>
      <c r="R841">
        <v>20</v>
      </c>
      <c r="S841">
        <v>17.142857142857142</v>
      </c>
      <c r="T841">
        <v>25.714285714285712</v>
      </c>
      <c r="U841">
        <v>57.142857142857139</v>
      </c>
      <c r="V841">
        <v>11</v>
      </c>
      <c r="W841">
        <v>1.689535121851321</v>
      </c>
      <c r="X841">
        <v>6</v>
      </c>
      <c r="Y841">
        <v>0.92156461191890238</v>
      </c>
      <c r="Z841">
        <v>2</v>
      </c>
      <c r="AA841">
        <v>1</v>
      </c>
      <c r="AB841">
        <v>3</v>
      </c>
      <c r="AC841">
        <v>4.3632286525494024</v>
      </c>
      <c r="AD841">
        <v>0.67016618665002092</v>
      </c>
      <c r="AE841">
        <v>17.142857142857142</v>
      </c>
      <c r="AF841">
        <v>12.46636757871258</v>
      </c>
      <c r="AG841">
        <v>12.49</v>
      </c>
      <c r="AH841">
        <v>12.85</v>
      </c>
      <c r="AI841">
        <v>51.57</v>
      </c>
      <c r="AJ841">
        <v>52.08</v>
      </c>
      <c r="AK841" t="e">
        <f>VLOOKUP(A841,'NHL Affiliations (from scraper)'!B:C,2,FALSE)</f>
        <v>#N/A</v>
      </c>
      <c r="AL841">
        <f>IF(ISNUMBER(MATCH(A841,'Age Fix'!A:A,0))=FALSE,F841,VLOOKUP(A841,'Age Fix'!A:C,3,FALSE))</f>
        <v>18</v>
      </c>
    </row>
    <row r="842" spans="1:38" x14ac:dyDescent="0.2">
      <c r="A842" t="s">
        <v>551</v>
      </c>
      <c r="B842" t="s">
        <v>1749</v>
      </c>
      <c r="C842" t="s">
        <v>49</v>
      </c>
      <c r="D842" t="s">
        <v>1745</v>
      </c>
      <c r="E842" t="s">
        <v>391</v>
      </c>
      <c r="F842">
        <v>18</v>
      </c>
      <c r="G842">
        <v>59</v>
      </c>
      <c r="H842">
        <v>11.13</v>
      </c>
      <c r="I842">
        <v>656.53</v>
      </c>
      <c r="J842">
        <v>30</v>
      </c>
      <c r="K842">
        <v>20</v>
      </c>
      <c r="L842">
        <v>2.7416873562518091</v>
      </c>
      <c r="M842">
        <v>1.8277915708345394</v>
      </c>
      <c r="N842">
        <v>53</v>
      </c>
      <c r="O842">
        <v>4.843647662711529</v>
      </c>
      <c r="P842">
        <v>4</v>
      </c>
      <c r="Q842">
        <v>11</v>
      </c>
      <c r="R842">
        <v>38</v>
      </c>
      <c r="S842">
        <v>7.5471698113207548</v>
      </c>
      <c r="T842">
        <v>20.754716981132077</v>
      </c>
      <c r="U842">
        <v>71.698113207547166</v>
      </c>
      <c r="V842">
        <v>16</v>
      </c>
      <c r="W842">
        <v>1.4622332566676315</v>
      </c>
      <c r="X842">
        <v>4</v>
      </c>
      <c r="Y842">
        <v>0.36555831416690787</v>
      </c>
      <c r="Z842">
        <v>1</v>
      </c>
      <c r="AA842">
        <v>0</v>
      </c>
      <c r="AB842">
        <v>3</v>
      </c>
      <c r="AC842">
        <v>5.3525698295436399</v>
      </c>
      <c r="AD842">
        <v>0.48916910083715653</v>
      </c>
      <c r="AE842">
        <v>7.5471698113207548</v>
      </c>
      <c r="AF842">
        <v>10.09918835762951</v>
      </c>
      <c r="AG842">
        <v>13.65</v>
      </c>
      <c r="AH842">
        <v>13.49</v>
      </c>
      <c r="AI842">
        <v>53.98</v>
      </c>
      <c r="AJ842">
        <v>51.69</v>
      </c>
      <c r="AK842" t="e">
        <f>VLOOKUP(A842,'NHL Affiliations (from scraper)'!B:C,2,FALSE)</f>
        <v>#N/A</v>
      </c>
      <c r="AL842">
        <f>IF(ISNUMBER(MATCH(A842,'Age Fix'!A:A,0))=FALSE,F842,VLOOKUP(A842,'Age Fix'!A:C,3,FALSE))</f>
        <v>18</v>
      </c>
    </row>
    <row r="843" spans="1:38" x14ac:dyDescent="0.2">
      <c r="A843" t="s">
        <v>981</v>
      </c>
      <c r="B843" t="s">
        <v>1749</v>
      </c>
      <c r="C843" t="s">
        <v>41</v>
      </c>
      <c r="D843" t="s">
        <v>1745</v>
      </c>
      <c r="E843" t="s">
        <v>586</v>
      </c>
      <c r="F843">
        <v>16</v>
      </c>
      <c r="G843">
        <v>1</v>
      </c>
      <c r="H843">
        <v>12.04</v>
      </c>
      <c r="I843">
        <v>12.04</v>
      </c>
      <c r="J843">
        <v>0</v>
      </c>
      <c r="K843">
        <v>1</v>
      </c>
      <c r="L843">
        <v>0</v>
      </c>
      <c r="M843">
        <v>4.9833887043189371</v>
      </c>
      <c r="N843">
        <v>0</v>
      </c>
      <c r="O843">
        <v>0</v>
      </c>
      <c r="P843">
        <v>0</v>
      </c>
      <c r="Q843">
        <v>0</v>
      </c>
      <c r="R843">
        <v>0</v>
      </c>
      <c r="S843" t="e">
        <v>#DIV/0!</v>
      </c>
      <c r="T843" t="e">
        <v>#DIV/0!</v>
      </c>
      <c r="U843" t="e">
        <v>#DIV/0!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e">
        <v>#DIV/0!</v>
      </c>
      <c r="AF843" t="e">
        <v>#DIV/0!</v>
      </c>
      <c r="AG843">
        <v>14.01</v>
      </c>
      <c r="AH843">
        <v>13.24</v>
      </c>
      <c r="AI843">
        <v>64.92</v>
      </c>
      <c r="AJ843">
        <v>43.6</v>
      </c>
      <c r="AK843" t="e">
        <f>VLOOKUP(A843,'NHL Affiliations (from scraper)'!B:C,2,FALSE)</f>
        <v>#N/A</v>
      </c>
      <c r="AL843">
        <f>IF(ISNUMBER(MATCH(A843,'Age Fix'!A:A,0))=FALSE,F843,VLOOKUP(A843,'Age Fix'!A:C,3,FALSE))</f>
        <v>16</v>
      </c>
    </row>
    <row r="844" spans="1:38" x14ac:dyDescent="0.2">
      <c r="A844" t="s">
        <v>390</v>
      </c>
      <c r="B844" t="s">
        <v>1749</v>
      </c>
      <c r="C844" t="s">
        <v>49</v>
      </c>
      <c r="D844" t="s">
        <v>1745</v>
      </c>
      <c r="E844" t="s">
        <v>1746</v>
      </c>
      <c r="F844">
        <v>20</v>
      </c>
      <c r="G844">
        <v>68</v>
      </c>
      <c r="H844">
        <v>15.78</v>
      </c>
      <c r="I844">
        <v>1073.3599999999999</v>
      </c>
      <c r="J844">
        <v>63</v>
      </c>
      <c r="K844">
        <v>40</v>
      </c>
      <c r="L844">
        <v>3.5216516359841994</v>
      </c>
      <c r="M844">
        <v>2.2359692926883805</v>
      </c>
      <c r="N844">
        <v>180</v>
      </c>
      <c r="O844">
        <v>10.061861817097713</v>
      </c>
      <c r="P844">
        <v>14</v>
      </c>
      <c r="Q844">
        <v>39</v>
      </c>
      <c r="R844">
        <v>127</v>
      </c>
      <c r="S844">
        <v>7.7777777777777777</v>
      </c>
      <c r="T844">
        <v>21.666666666666668</v>
      </c>
      <c r="U844">
        <v>70.555555555555557</v>
      </c>
      <c r="V844">
        <v>35</v>
      </c>
      <c r="W844">
        <v>1.9564731311023329</v>
      </c>
      <c r="X844">
        <v>26</v>
      </c>
      <c r="Y844">
        <v>1.4533800402474473</v>
      </c>
      <c r="Z844">
        <v>4</v>
      </c>
      <c r="AA844">
        <v>6</v>
      </c>
      <c r="AB844">
        <v>16</v>
      </c>
      <c r="AC844">
        <v>18.446363504537697</v>
      </c>
      <c r="AD844">
        <v>1.0311375589478478</v>
      </c>
      <c r="AE844">
        <v>14.444444444444443</v>
      </c>
      <c r="AF844">
        <v>10.247979724743164</v>
      </c>
      <c r="AG844">
        <v>14.1</v>
      </c>
      <c r="AH844">
        <v>13.82</v>
      </c>
      <c r="AI844">
        <v>59.03</v>
      </c>
      <c r="AJ844">
        <v>48.29</v>
      </c>
      <c r="AK844" t="e">
        <f>VLOOKUP(A844,'NHL Affiliations (from scraper)'!B:C,2,FALSE)</f>
        <v>#N/A</v>
      </c>
      <c r="AL844">
        <f>IF(ISNUMBER(MATCH(A844,'Age Fix'!A:A,0))=FALSE,F844,VLOOKUP(A844,'Age Fix'!A:C,3,FALSE))</f>
        <v>20</v>
      </c>
    </row>
    <row r="845" spans="1:38" x14ac:dyDescent="0.2">
      <c r="A845" t="s">
        <v>361</v>
      </c>
      <c r="B845" t="s">
        <v>1749</v>
      </c>
      <c r="C845" t="s">
        <v>41</v>
      </c>
      <c r="D845" t="s">
        <v>1745</v>
      </c>
      <c r="E845" t="s">
        <v>107</v>
      </c>
      <c r="F845">
        <v>2017</v>
      </c>
      <c r="G845">
        <v>2</v>
      </c>
      <c r="H845">
        <v>11.66</v>
      </c>
      <c r="I845">
        <v>23.32</v>
      </c>
      <c r="J845">
        <v>2</v>
      </c>
      <c r="K845">
        <v>0</v>
      </c>
      <c r="L845">
        <v>5.1457975986277873</v>
      </c>
      <c r="M845">
        <v>0</v>
      </c>
      <c r="N845">
        <v>3</v>
      </c>
      <c r="O845">
        <v>7.7186963979416809</v>
      </c>
      <c r="P845">
        <v>1</v>
      </c>
      <c r="Q845">
        <v>1</v>
      </c>
      <c r="R845">
        <v>1</v>
      </c>
      <c r="S845">
        <v>33.333333333333329</v>
      </c>
      <c r="T845">
        <v>33.333333333333329</v>
      </c>
      <c r="U845">
        <v>33.333333333333329</v>
      </c>
      <c r="V845">
        <v>1</v>
      </c>
      <c r="W845">
        <v>2.5728987993138936</v>
      </c>
      <c r="X845">
        <v>1</v>
      </c>
      <c r="Y845">
        <v>2.5728987993138936</v>
      </c>
      <c r="Z845">
        <v>1</v>
      </c>
      <c r="AA845">
        <v>0</v>
      </c>
      <c r="AB845">
        <v>0</v>
      </c>
      <c r="AC845">
        <v>0.49120774943812578</v>
      </c>
      <c r="AD845">
        <v>1.2638278287430338</v>
      </c>
      <c r="AE845">
        <v>33.333333333333329</v>
      </c>
      <c r="AF845">
        <v>16.373591647937523</v>
      </c>
      <c r="AG845">
        <v>18.39</v>
      </c>
      <c r="AH845">
        <v>11.72</v>
      </c>
      <c r="AI845">
        <v>83.33</v>
      </c>
      <c r="AJ845">
        <v>50.74</v>
      </c>
      <c r="AK845">
        <f>VLOOKUP(A845,'NHL Affiliations (from scraper)'!B:C,2,FALSE)</f>
        <v>2018</v>
      </c>
      <c r="AL845">
        <f>IF(ISNUMBER(MATCH(A845,'Age Fix'!A:A,0))=FALSE,F845,VLOOKUP(A845,'Age Fix'!A:C,3,FALSE))</f>
        <v>17</v>
      </c>
    </row>
    <row r="846" spans="1:38" x14ac:dyDescent="0.2">
      <c r="A846" t="s">
        <v>602</v>
      </c>
      <c r="B846" t="s">
        <v>1749</v>
      </c>
      <c r="C846" t="s">
        <v>46</v>
      </c>
      <c r="D846" t="s">
        <v>1745</v>
      </c>
      <c r="E846" t="s">
        <v>581</v>
      </c>
      <c r="F846">
        <v>21</v>
      </c>
      <c r="G846">
        <v>68</v>
      </c>
      <c r="H846">
        <v>12.39</v>
      </c>
      <c r="I846">
        <v>842.64</v>
      </c>
      <c r="J846">
        <v>53</v>
      </c>
      <c r="K846">
        <v>32</v>
      </c>
      <c r="L846">
        <v>3.7738536029621192</v>
      </c>
      <c r="M846">
        <v>2.2785531187695813</v>
      </c>
      <c r="N846">
        <v>146</v>
      </c>
      <c r="O846">
        <v>10.395898604386215</v>
      </c>
      <c r="P846">
        <v>19</v>
      </c>
      <c r="Q846">
        <v>37</v>
      </c>
      <c r="R846">
        <v>90</v>
      </c>
      <c r="S846">
        <v>13.013698630136986</v>
      </c>
      <c r="T846">
        <v>25.342465753424658</v>
      </c>
      <c r="U846">
        <v>61.643835616438359</v>
      </c>
      <c r="V846">
        <v>37</v>
      </c>
      <c r="W846">
        <v>2.6345770435773281</v>
      </c>
      <c r="X846">
        <v>20</v>
      </c>
      <c r="Y846">
        <v>1.4240956992309883</v>
      </c>
      <c r="Z846">
        <v>6</v>
      </c>
      <c r="AA846">
        <v>7</v>
      </c>
      <c r="AB846">
        <v>7</v>
      </c>
      <c r="AC846">
        <v>17.011980612079444</v>
      </c>
      <c r="AD846">
        <v>1.2113344212531647</v>
      </c>
      <c r="AE846">
        <v>13.698630136986301</v>
      </c>
      <c r="AF846">
        <v>11.652041515122907</v>
      </c>
      <c r="AG846">
        <v>13</v>
      </c>
      <c r="AH846">
        <v>13.09</v>
      </c>
      <c r="AI846">
        <v>59.46</v>
      </c>
      <c r="AJ846">
        <v>48.86</v>
      </c>
      <c r="AK846" t="e">
        <f>VLOOKUP(A846,'NHL Affiliations (from scraper)'!B:C,2,FALSE)</f>
        <v>#N/A</v>
      </c>
      <c r="AL846">
        <f>IF(ISNUMBER(MATCH(A846,'Age Fix'!A:A,0))=FALSE,F846,VLOOKUP(A846,'Age Fix'!A:C,3,FALSE))</f>
        <v>21</v>
      </c>
    </row>
    <row r="847" spans="1:38" x14ac:dyDescent="0.2">
      <c r="A847" t="s">
        <v>763</v>
      </c>
      <c r="B847" t="s">
        <v>1749</v>
      </c>
      <c r="C847" t="s">
        <v>102</v>
      </c>
      <c r="D847" t="s">
        <v>102</v>
      </c>
      <c r="E847" t="s">
        <v>586</v>
      </c>
      <c r="F847">
        <v>19</v>
      </c>
      <c r="G847">
        <v>60</v>
      </c>
      <c r="H847">
        <v>16.23</v>
      </c>
      <c r="I847">
        <v>973.53</v>
      </c>
      <c r="J847">
        <v>46</v>
      </c>
      <c r="K847">
        <v>55</v>
      </c>
      <c r="L847">
        <v>2.8350436042032601</v>
      </c>
      <c r="M847">
        <v>3.3897260485038982</v>
      </c>
      <c r="N847">
        <v>62</v>
      </c>
      <c r="O847">
        <v>3.8211457274043941</v>
      </c>
      <c r="P847">
        <v>2</v>
      </c>
      <c r="Q847">
        <v>2</v>
      </c>
      <c r="R847">
        <v>58</v>
      </c>
      <c r="S847">
        <v>3.225806451612903</v>
      </c>
      <c r="T847">
        <v>3.225806451612903</v>
      </c>
      <c r="U847">
        <v>93.548387096774192</v>
      </c>
      <c r="V847">
        <v>11</v>
      </c>
      <c r="W847">
        <v>0.67794520970077965</v>
      </c>
      <c r="X847">
        <v>4</v>
      </c>
      <c r="Y847">
        <v>0.2465255308002835</v>
      </c>
      <c r="Z847">
        <v>1</v>
      </c>
      <c r="AA847">
        <v>1</v>
      </c>
      <c r="AB847">
        <v>2</v>
      </c>
      <c r="AC847">
        <v>4.501195153880464</v>
      </c>
      <c r="AD847">
        <v>0.2774148811365113</v>
      </c>
      <c r="AE847">
        <v>6.4516129032258061</v>
      </c>
      <c r="AF847">
        <v>7.2599921836781682</v>
      </c>
      <c r="AG847">
        <v>12.36</v>
      </c>
      <c r="AH847">
        <v>13.4</v>
      </c>
      <c r="AI847">
        <v>48.11</v>
      </c>
      <c r="AJ847">
        <v>51.79</v>
      </c>
      <c r="AK847" t="e">
        <f>VLOOKUP(A847,'NHL Affiliations (from scraper)'!B:C,2,FALSE)</f>
        <v>#N/A</v>
      </c>
      <c r="AL847">
        <f>IF(ISNUMBER(MATCH(A847,'Age Fix'!A:A,0))=FALSE,F847,VLOOKUP(A847,'Age Fix'!A:C,3,FALSE))</f>
        <v>19</v>
      </c>
    </row>
    <row r="848" spans="1:38" x14ac:dyDescent="0.2">
      <c r="A848" t="s">
        <v>893</v>
      </c>
      <c r="B848" t="s">
        <v>1749</v>
      </c>
      <c r="C848" t="s">
        <v>49</v>
      </c>
      <c r="D848" t="s">
        <v>1745</v>
      </c>
      <c r="E848" t="s">
        <v>601</v>
      </c>
      <c r="F848">
        <v>17</v>
      </c>
      <c r="G848">
        <v>8</v>
      </c>
      <c r="H848">
        <v>10.220000000000001</v>
      </c>
      <c r="I848">
        <v>81.790000000000006</v>
      </c>
      <c r="J848">
        <v>3</v>
      </c>
      <c r="K848">
        <v>4</v>
      </c>
      <c r="L848">
        <v>2.2007580388800587</v>
      </c>
      <c r="M848">
        <v>2.9343440518400778</v>
      </c>
      <c r="N848">
        <v>15</v>
      </c>
      <c r="O848">
        <v>11.003790194400292</v>
      </c>
      <c r="P848">
        <v>4</v>
      </c>
      <c r="Q848">
        <v>3</v>
      </c>
      <c r="R848">
        <v>8</v>
      </c>
      <c r="S848">
        <v>26.666666666666668</v>
      </c>
      <c r="T848">
        <v>20</v>
      </c>
      <c r="U848">
        <v>53.333333333333336</v>
      </c>
      <c r="V848">
        <v>3</v>
      </c>
      <c r="W848">
        <v>2.2007580388800587</v>
      </c>
      <c r="X848">
        <v>1</v>
      </c>
      <c r="Y848">
        <v>0.73358601296001946</v>
      </c>
      <c r="Z848">
        <v>1</v>
      </c>
      <c r="AA848">
        <v>0</v>
      </c>
      <c r="AB848">
        <v>0</v>
      </c>
      <c r="AC848">
        <v>2.0374099876248439</v>
      </c>
      <c r="AD848">
        <v>1.4946154695866321</v>
      </c>
      <c r="AE848">
        <v>6.666666666666667</v>
      </c>
      <c r="AF848">
        <v>13.582733250832291</v>
      </c>
      <c r="AG848">
        <v>12.17</v>
      </c>
      <c r="AH848">
        <v>12.11</v>
      </c>
      <c r="AI848">
        <v>44.15</v>
      </c>
      <c r="AJ848">
        <v>51.25</v>
      </c>
      <c r="AK848" t="e">
        <f>VLOOKUP(A848,'NHL Affiliations (from scraper)'!B:C,2,FALSE)</f>
        <v>#N/A</v>
      </c>
      <c r="AL848">
        <f>IF(ISNUMBER(MATCH(A848,'Age Fix'!A:A,0))=FALSE,F848,VLOOKUP(A848,'Age Fix'!A:C,3,FALSE))</f>
        <v>17</v>
      </c>
    </row>
    <row r="849" spans="1:38" x14ac:dyDescent="0.2">
      <c r="A849" t="s">
        <v>911</v>
      </c>
      <c r="B849" t="s">
        <v>1749</v>
      </c>
      <c r="C849" t="s">
        <v>41</v>
      </c>
      <c r="D849" t="s">
        <v>1745</v>
      </c>
      <c r="E849" t="s">
        <v>616</v>
      </c>
      <c r="F849">
        <v>18</v>
      </c>
      <c r="G849">
        <v>64</v>
      </c>
      <c r="H849">
        <v>7.95</v>
      </c>
      <c r="I849">
        <v>508.67</v>
      </c>
      <c r="J849">
        <v>10</v>
      </c>
      <c r="K849">
        <v>24</v>
      </c>
      <c r="L849">
        <v>1.179546660899994</v>
      </c>
      <c r="M849">
        <v>2.8309119861599856</v>
      </c>
      <c r="N849">
        <v>13</v>
      </c>
      <c r="O849">
        <v>1.5334106591699921</v>
      </c>
      <c r="P849">
        <v>2</v>
      </c>
      <c r="Q849">
        <v>0</v>
      </c>
      <c r="R849">
        <v>11</v>
      </c>
      <c r="S849">
        <v>15.384615384615385</v>
      </c>
      <c r="T849">
        <v>0</v>
      </c>
      <c r="U849">
        <v>84.615384615384613</v>
      </c>
      <c r="V849">
        <v>2</v>
      </c>
      <c r="W849">
        <v>0.23590933217999882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1.1904088296031508</v>
      </c>
      <c r="AD849">
        <v>0.14041427600642664</v>
      </c>
      <c r="AE849">
        <v>0</v>
      </c>
      <c r="AF849">
        <v>9.1569909969473144</v>
      </c>
      <c r="AG849">
        <v>12.04</v>
      </c>
      <c r="AH849">
        <v>12.7</v>
      </c>
      <c r="AI849">
        <v>31.99</v>
      </c>
      <c r="AJ849">
        <v>52.1</v>
      </c>
      <c r="AK849" t="e">
        <f>VLOOKUP(A849,'NHL Affiliations (from scraper)'!B:C,2,FALSE)</f>
        <v>#N/A</v>
      </c>
      <c r="AL849">
        <f>IF(ISNUMBER(MATCH(A849,'Age Fix'!A:A,0))=FALSE,F849,VLOOKUP(A849,'Age Fix'!A:C,3,FALSE))</f>
        <v>18</v>
      </c>
    </row>
    <row r="850" spans="1:38" x14ac:dyDescent="0.2">
      <c r="A850" t="s">
        <v>734</v>
      </c>
      <c r="B850" t="s">
        <v>1749</v>
      </c>
      <c r="C850" t="s">
        <v>49</v>
      </c>
      <c r="D850" t="s">
        <v>1745</v>
      </c>
      <c r="E850" t="s">
        <v>1746</v>
      </c>
      <c r="F850">
        <v>20</v>
      </c>
      <c r="G850">
        <v>57</v>
      </c>
      <c r="H850">
        <v>13.08</v>
      </c>
      <c r="I850">
        <v>745.66</v>
      </c>
      <c r="J850">
        <v>40</v>
      </c>
      <c r="K850">
        <v>46</v>
      </c>
      <c r="L850">
        <v>3.2186251106402386</v>
      </c>
      <c r="M850">
        <v>3.7014188772362742</v>
      </c>
      <c r="N850">
        <v>103</v>
      </c>
      <c r="O850">
        <v>8.2879596598986147</v>
      </c>
      <c r="P850">
        <v>12</v>
      </c>
      <c r="Q850">
        <v>21</v>
      </c>
      <c r="R850">
        <v>70</v>
      </c>
      <c r="S850">
        <v>11.650485436893204</v>
      </c>
      <c r="T850">
        <v>20.388349514563107</v>
      </c>
      <c r="U850">
        <v>67.961165048543691</v>
      </c>
      <c r="V850">
        <v>24</v>
      </c>
      <c r="W850">
        <v>1.9311750663841432</v>
      </c>
      <c r="X850">
        <v>14</v>
      </c>
      <c r="Y850">
        <v>1.1265187887240835</v>
      </c>
      <c r="Z850">
        <v>3</v>
      </c>
      <c r="AA850">
        <v>5</v>
      </c>
      <c r="AB850">
        <v>6</v>
      </c>
      <c r="AC850">
        <v>11.147805076734944</v>
      </c>
      <c r="AD850">
        <v>0.89701513371254549</v>
      </c>
      <c r="AE850">
        <v>13.592233009708737</v>
      </c>
      <c r="AF850">
        <v>10.823111724985381</v>
      </c>
      <c r="AG850">
        <v>13.5</v>
      </c>
      <c r="AH850">
        <v>13.17</v>
      </c>
      <c r="AI850">
        <v>40.76</v>
      </c>
      <c r="AJ850">
        <v>51.28</v>
      </c>
      <c r="AK850" t="e">
        <f>VLOOKUP(A850,'NHL Affiliations (from scraper)'!B:C,2,FALSE)</f>
        <v>#N/A</v>
      </c>
      <c r="AL850">
        <f>IF(ISNUMBER(MATCH(A850,'Age Fix'!A:A,0))=FALSE,F850,VLOOKUP(A850,'Age Fix'!A:C,3,FALSE))</f>
        <v>20</v>
      </c>
    </row>
    <row r="851" spans="1:38" x14ac:dyDescent="0.2">
      <c r="A851" t="s">
        <v>799</v>
      </c>
      <c r="B851" t="s">
        <v>1749</v>
      </c>
      <c r="C851" t="s">
        <v>102</v>
      </c>
      <c r="D851" t="s">
        <v>102</v>
      </c>
      <c r="E851" t="s">
        <v>630</v>
      </c>
      <c r="F851">
        <v>17</v>
      </c>
      <c r="G851">
        <v>64</v>
      </c>
      <c r="H851">
        <v>13.73</v>
      </c>
      <c r="I851">
        <v>879.01</v>
      </c>
      <c r="J851">
        <v>44</v>
      </c>
      <c r="K851">
        <v>56</v>
      </c>
      <c r="L851">
        <v>3.0033788011512952</v>
      </c>
      <c r="M851">
        <v>3.8224821105561939</v>
      </c>
      <c r="N851">
        <v>78</v>
      </c>
      <c r="O851">
        <v>5.3241715111318415</v>
      </c>
      <c r="P851">
        <v>2</v>
      </c>
      <c r="Q851">
        <v>5</v>
      </c>
      <c r="R851">
        <v>71</v>
      </c>
      <c r="S851">
        <v>2.5641025641025639</v>
      </c>
      <c r="T851">
        <v>6.4102564102564097</v>
      </c>
      <c r="U851">
        <v>91.025641025641022</v>
      </c>
      <c r="V851">
        <v>7</v>
      </c>
      <c r="W851">
        <v>0.47781026381952424</v>
      </c>
      <c r="X851">
        <v>5</v>
      </c>
      <c r="Y851">
        <v>0.34129304558537449</v>
      </c>
      <c r="Z851">
        <v>0</v>
      </c>
      <c r="AA851">
        <v>1</v>
      </c>
      <c r="AB851">
        <v>4</v>
      </c>
      <c r="AC851">
        <v>5.8543419588188943</v>
      </c>
      <c r="AD851">
        <v>0.39960923940470944</v>
      </c>
      <c r="AE851">
        <v>6.4102564102564097</v>
      </c>
      <c r="AF851">
        <v>7.5055666138703776</v>
      </c>
      <c r="AG851">
        <v>12.64</v>
      </c>
      <c r="AH851">
        <v>13.14</v>
      </c>
      <c r="AI851">
        <v>39.65</v>
      </c>
      <c r="AJ851">
        <v>51.32</v>
      </c>
      <c r="AK851" t="e">
        <f>VLOOKUP(A851,'NHL Affiliations (from scraper)'!B:C,2,FALSE)</f>
        <v>#N/A</v>
      </c>
      <c r="AL851">
        <f>IF(ISNUMBER(MATCH(A851,'Age Fix'!A:A,0))=FALSE,F851,VLOOKUP(A851,'Age Fix'!A:C,3,FALSE))</f>
        <v>17</v>
      </c>
    </row>
    <row r="852" spans="1:38" x14ac:dyDescent="0.2">
      <c r="A852" t="s">
        <v>3761</v>
      </c>
      <c r="B852" t="s">
        <v>1749</v>
      </c>
      <c r="C852" t="s">
        <v>102</v>
      </c>
      <c r="D852" t="s">
        <v>102</v>
      </c>
      <c r="E852" t="s">
        <v>579</v>
      </c>
      <c r="F852">
        <v>17</v>
      </c>
      <c r="G852">
        <v>3</v>
      </c>
      <c r="H852">
        <v>26.36</v>
      </c>
      <c r="I852">
        <v>79.09</v>
      </c>
      <c r="J852">
        <v>4</v>
      </c>
      <c r="K852">
        <v>1</v>
      </c>
      <c r="L852">
        <v>3.0345176381337717</v>
      </c>
      <c r="M852">
        <v>0.75862940953344293</v>
      </c>
      <c r="N852">
        <v>2</v>
      </c>
      <c r="O852">
        <v>1.5172588190668859</v>
      </c>
      <c r="P852">
        <v>0</v>
      </c>
      <c r="Q852">
        <v>0</v>
      </c>
      <c r="R852">
        <v>2</v>
      </c>
      <c r="S852">
        <v>0</v>
      </c>
      <c r="T852">
        <v>0</v>
      </c>
      <c r="U852">
        <v>100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0.12567070196443617</v>
      </c>
      <c r="AD852">
        <v>9.5337490426933486E-2</v>
      </c>
      <c r="AE852">
        <v>0</v>
      </c>
      <c r="AF852">
        <v>6.2835350982218081</v>
      </c>
      <c r="AG852">
        <v>12.59</v>
      </c>
      <c r="AH852">
        <v>12.5</v>
      </c>
      <c r="AI852">
        <v>55.71</v>
      </c>
      <c r="AJ852">
        <v>50.73</v>
      </c>
      <c r="AK852" t="e">
        <f>VLOOKUP(A852,'NHL Affiliations (from scraper)'!B:C,2,FALSE)</f>
        <v>#N/A</v>
      </c>
      <c r="AL852">
        <f>IF(ISNUMBER(MATCH(A852,'Age Fix'!A:A,0))=FALSE,F852,VLOOKUP(A852,'Age Fix'!A:C,3,FALSE))</f>
        <v>17</v>
      </c>
    </row>
    <row r="853" spans="1:38" x14ac:dyDescent="0.2">
      <c r="A853" t="s">
        <v>848</v>
      </c>
      <c r="B853" t="s">
        <v>1749</v>
      </c>
      <c r="C853" t="s">
        <v>46</v>
      </c>
      <c r="D853" t="s">
        <v>1745</v>
      </c>
      <c r="E853" t="s">
        <v>588</v>
      </c>
      <c r="F853">
        <v>17</v>
      </c>
      <c r="G853">
        <v>62</v>
      </c>
      <c r="H853">
        <v>11.41</v>
      </c>
      <c r="I853">
        <v>707.61</v>
      </c>
      <c r="J853">
        <v>35</v>
      </c>
      <c r="K853">
        <v>31</v>
      </c>
      <c r="L853">
        <v>2.9677364650019076</v>
      </c>
      <c r="M853">
        <v>2.6285665832874039</v>
      </c>
      <c r="N853">
        <v>80</v>
      </c>
      <c r="O853">
        <v>6.7833976342900746</v>
      </c>
      <c r="P853">
        <v>12</v>
      </c>
      <c r="Q853">
        <v>6</v>
      </c>
      <c r="R853">
        <v>62</v>
      </c>
      <c r="S853">
        <v>15</v>
      </c>
      <c r="T853">
        <v>7.5</v>
      </c>
      <c r="U853">
        <v>77.5</v>
      </c>
      <c r="V853">
        <v>13</v>
      </c>
      <c r="W853">
        <v>1.1023021155721371</v>
      </c>
      <c r="X853">
        <v>7</v>
      </c>
      <c r="Y853">
        <v>0.59354729300038156</v>
      </c>
      <c r="Z853">
        <v>3</v>
      </c>
      <c r="AA853">
        <v>0</v>
      </c>
      <c r="AB853">
        <v>4</v>
      </c>
      <c r="AC853">
        <v>7.9636860580292232</v>
      </c>
      <c r="AD853">
        <v>0.67526061457830355</v>
      </c>
      <c r="AE853">
        <v>8.75</v>
      </c>
      <c r="AF853">
        <v>9.9546075725365295</v>
      </c>
      <c r="AG853">
        <v>13.41</v>
      </c>
      <c r="AH853">
        <v>13.17</v>
      </c>
      <c r="AI853">
        <v>48.04</v>
      </c>
      <c r="AJ853">
        <v>50.37</v>
      </c>
      <c r="AK853" t="e">
        <f>VLOOKUP(A853,'NHL Affiliations (from scraper)'!B:C,2,FALSE)</f>
        <v>#N/A</v>
      </c>
      <c r="AL853">
        <f>IF(ISNUMBER(MATCH(A853,'Age Fix'!A:A,0))=FALSE,F853,VLOOKUP(A853,'Age Fix'!A:C,3,FALSE))</f>
        <v>17</v>
      </c>
    </row>
    <row r="854" spans="1:38" x14ac:dyDescent="0.2">
      <c r="A854" t="s">
        <v>955</v>
      </c>
      <c r="B854" t="s">
        <v>1749</v>
      </c>
      <c r="C854" t="s">
        <v>46</v>
      </c>
      <c r="D854" t="s">
        <v>1745</v>
      </c>
      <c r="E854" t="s">
        <v>583</v>
      </c>
      <c r="F854">
        <v>17</v>
      </c>
      <c r="G854">
        <v>41</v>
      </c>
      <c r="H854">
        <v>7.94</v>
      </c>
      <c r="I854">
        <v>325.64999999999998</v>
      </c>
      <c r="J854">
        <v>8</v>
      </c>
      <c r="K854">
        <v>9</v>
      </c>
      <c r="L854">
        <v>1.4739751266697374</v>
      </c>
      <c r="M854">
        <v>1.6582220175034548</v>
      </c>
      <c r="N854">
        <v>27</v>
      </c>
      <c r="O854">
        <v>4.9746660525103641</v>
      </c>
      <c r="P854">
        <v>1</v>
      </c>
      <c r="Q854">
        <v>2</v>
      </c>
      <c r="R854">
        <v>24</v>
      </c>
      <c r="S854">
        <v>3.7037037037037033</v>
      </c>
      <c r="T854">
        <v>7.4074074074074066</v>
      </c>
      <c r="U854">
        <v>88.888888888888886</v>
      </c>
      <c r="V854">
        <v>1</v>
      </c>
      <c r="W854">
        <v>0.18424689083371718</v>
      </c>
      <c r="X854">
        <v>1</v>
      </c>
      <c r="Y854">
        <v>0.18424689083371718</v>
      </c>
      <c r="Z854">
        <v>0</v>
      </c>
      <c r="AA854">
        <v>0</v>
      </c>
      <c r="AB854">
        <v>1</v>
      </c>
      <c r="AC854">
        <v>2.1151832360856733</v>
      </c>
      <c r="AD854">
        <v>0.3897159347923857</v>
      </c>
      <c r="AE854">
        <v>3.7037037037037033</v>
      </c>
      <c r="AF854">
        <v>7.834011985502495</v>
      </c>
      <c r="AG854">
        <v>11.4</v>
      </c>
      <c r="AH854">
        <v>11.76</v>
      </c>
      <c r="AI854">
        <v>56.82</v>
      </c>
      <c r="AJ854">
        <v>46.14</v>
      </c>
      <c r="AK854" t="e">
        <f>VLOOKUP(A854,'NHL Affiliations (from scraper)'!B:C,2,FALSE)</f>
        <v>#N/A</v>
      </c>
      <c r="AL854">
        <f>IF(ISNUMBER(MATCH(A854,'Age Fix'!A:A,0))=FALSE,F854,VLOOKUP(A854,'Age Fix'!A:C,3,FALSE))</f>
        <v>17</v>
      </c>
    </row>
    <row r="855" spans="1:38" x14ac:dyDescent="0.2">
      <c r="A855" t="s">
        <v>857</v>
      </c>
      <c r="B855" t="s">
        <v>1749</v>
      </c>
      <c r="C855" t="s">
        <v>46</v>
      </c>
      <c r="D855" t="s">
        <v>1745</v>
      </c>
      <c r="E855" t="s">
        <v>636</v>
      </c>
      <c r="F855">
        <v>18</v>
      </c>
      <c r="G855">
        <v>50</v>
      </c>
      <c r="H855">
        <v>9.7100000000000009</v>
      </c>
      <c r="I855">
        <v>485.52</v>
      </c>
      <c r="J855">
        <v>11</v>
      </c>
      <c r="K855">
        <v>24</v>
      </c>
      <c r="L855">
        <v>1.3593672763222937</v>
      </c>
      <c r="M855">
        <v>2.9658922392486406</v>
      </c>
      <c r="N855">
        <v>32</v>
      </c>
      <c r="O855">
        <v>3.9545229856648541</v>
      </c>
      <c r="P855">
        <v>5</v>
      </c>
      <c r="Q855">
        <v>5</v>
      </c>
      <c r="R855">
        <v>22</v>
      </c>
      <c r="S855">
        <v>15.625</v>
      </c>
      <c r="T855">
        <v>15.625</v>
      </c>
      <c r="U855">
        <v>68.75</v>
      </c>
      <c r="V855">
        <v>3</v>
      </c>
      <c r="W855">
        <v>0.37073652990608008</v>
      </c>
      <c r="X855">
        <v>1</v>
      </c>
      <c r="Y855">
        <v>0.12357884330202669</v>
      </c>
      <c r="Z855">
        <v>0</v>
      </c>
      <c r="AA855">
        <v>0</v>
      </c>
      <c r="AB855">
        <v>1</v>
      </c>
      <c r="AC855">
        <v>3.5242397138883366</v>
      </c>
      <c r="AD855">
        <v>0.43552146736138614</v>
      </c>
      <c r="AE855">
        <v>3.125</v>
      </c>
      <c r="AF855">
        <v>11.013249105901052</v>
      </c>
      <c r="AG855">
        <v>12.41</v>
      </c>
      <c r="AH855">
        <v>13.14</v>
      </c>
      <c r="AI855">
        <v>49.14</v>
      </c>
      <c r="AJ855">
        <v>48.34</v>
      </c>
      <c r="AK855" t="e">
        <f>VLOOKUP(A855,'NHL Affiliations (from scraper)'!B:C,2,FALSE)</f>
        <v>#N/A</v>
      </c>
      <c r="AL855">
        <f>IF(ISNUMBER(MATCH(A855,'Age Fix'!A:A,0))=FALSE,F855,VLOOKUP(A855,'Age Fix'!A:C,3,FALSE))</f>
        <v>18</v>
      </c>
    </row>
    <row r="856" spans="1:38" x14ac:dyDescent="0.2">
      <c r="A856" t="s">
        <v>927</v>
      </c>
      <c r="B856" t="s">
        <v>1749</v>
      </c>
      <c r="C856" t="s">
        <v>46</v>
      </c>
      <c r="D856" t="s">
        <v>1745</v>
      </c>
      <c r="E856" t="s">
        <v>583</v>
      </c>
      <c r="F856">
        <v>19</v>
      </c>
      <c r="G856">
        <v>8</v>
      </c>
      <c r="H856">
        <v>6.26</v>
      </c>
      <c r="I856">
        <v>50.06</v>
      </c>
      <c r="J856">
        <v>1</v>
      </c>
      <c r="K856">
        <v>1</v>
      </c>
      <c r="L856">
        <v>1.1985617259288852</v>
      </c>
      <c r="M856">
        <v>1.1985617259288852</v>
      </c>
      <c r="N856">
        <v>5</v>
      </c>
      <c r="O856">
        <v>5.9928086296444265</v>
      </c>
      <c r="P856">
        <v>1</v>
      </c>
      <c r="Q856">
        <v>1</v>
      </c>
      <c r="R856">
        <v>3</v>
      </c>
      <c r="S856">
        <v>20</v>
      </c>
      <c r="T856">
        <v>20</v>
      </c>
      <c r="U856">
        <v>60</v>
      </c>
      <c r="V856">
        <v>1</v>
      </c>
      <c r="W856">
        <v>1.1985617259288852</v>
      </c>
      <c r="X856">
        <v>1</v>
      </c>
      <c r="Y856">
        <v>1.1985617259288852</v>
      </c>
      <c r="Z856">
        <v>0</v>
      </c>
      <c r="AA856">
        <v>1</v>
      </c>
      <c r="AB856">
        <v>0</v>
      </c>
      <c r="AC856">
        <v>0.61687845140256192</v>
      </c>
      <c r="AD856">
        <v>0.73936690140139261</v>
      </c>
      <c r="AE856">
        <v>20</v>
      </c>
      <c r="AF856">
        <v>12.337569028051238</v>
      </c>
      <c r="AG856">
        <v>11.87</v>
      </c>
      <c r="AH856">
        <v>12.97</v>
      </c>
      <c r="AI856">
        <v>46.38</v>
      </c>
      <c r="AJ856">
        <v>43.06</v>
      </c>
      <c r="AK856" t="e">
        <f>VLOOKUP(A856,'NHL Affiliations (from scraper)'!B:C,2,FALSE)</f>
        <v>#N/A</v>
      </c>
      <c r="AL856">
        <f>IF(ISNUMBER(MATCH(A856,'Age Fix'!A:A,0))=FALSE,F856,VLOOKUP(A856,'Age Fix'!A:C,3,FALSE))</f>
        <v>19</v>
      </c>
    </row>
    <row r="857" spans="1:38" x14ac:dyDescent="0.2">
      <c r="A857" t="s">
        <v>811</v>
      </c>
      <c r="B857" t="s">
        <v>1749</v>
      </c>
      <c r="C857" t="s">
        <v>46</v>
      </c>
      <c r="D857" t="s">
        <v>1745</v>
      </c>
      <c r="E857" t="s">
        <v>630</v>
      </c>
      <c r="F857">
        <v>19</v>
      </c>
      <c r="G857">
        <v>18</v>
      </c>
      <c r="H857">
        <v>9.69</v>
      </c>
      <c r="I857">
        <v>174.36</v>
      </c>
      <c r="J857">
        <v>6</v>
      </c>
      <c r="K857">
        <v>11</v>
      </c>
      <c r="L857">
        <v>2.0646937370956642</v>
      </c>
      <c r="M857">
        <v>3.78527185134205</v>
      </c>
      <c r="N857">
        <v>13</v>
      </c>
      <c r="O857">
        <v>4.4735030970406049</v>
      </c>
      <c r="P857">
        <v>2</v>
      </c>
      <c r="Q857">
        <v>0</v>
      </c>
      <c r="R857">
        <v>11</v>
      </c>
      <c r="S857">
        <v>15.384615384615385</v>
      </c>
      <c r="T857">
        <v>0</v>
      </c>
      <c r="U857">
        <v>84.615384615384613</v>
      </c>
      <c r="V857">
        <v>5</v>
      </c>
      <c r="W857">
        <v>1.7205781142463867</v>
      </c>
      <c r="X857">
        <v>2</v>
      </c>
      <c r="Y857">
        <v>0.68823124569855476</v>
      </c>
      <c r="Z857">
        <v>0</v>
      </c>
      <c r="AA857">
        <v>0</v>
      </c>
      <c r="AB857">
        <v>2</v>
      </c>
      <c r="AC857">
        <v>1.1904088296031508</v>
      </c>
      <c r="AD857">
        <v>0.40963827584416751</v>
      </c>
      <c r="AE857">
        <v>15.384615384615385</v>
      </c>
      <c r="AF857">
        <v>9.1569909969473144</v>
      </c>
      <c r="AG857">
        <v>12.43</v>
      </c>
      <c r="AH857">
        <v>12.57</v>
      </c>
      <c r="AI857">
        <v>36.090000000000003</v>
      </c>
      <c r="AJ857">
        <v>54.04</v>
      </c>
      <c r="AK857" t="e">
        <f>VLOOKUP(A857,'NHL Affiliations (from scraper)'!B:C,2,FALSE)</f>
        <v>#N/A</v>
      </c>
      <c r="AL857">
        <f>IF(ISNUMBER(MATCH(A857,'Age Fix'!A:A,0))=FALSE,F857,VLOOKUP(A857,'Age Fix'!A:C,3,FALSE))</f>
        <v>19</v>
      </c>
    </row>
    <row r="858" spans="1:38" x14ac:dyDescent="0.2">
      <c r="A858" t="s">
        <v>969</v>
      </c>
      <c r="B858" t="s">
        <v>1749</v>
      </c>
      <c r="C858" t="s">
        <v>49</v>
      </c>
      <c r="D858" t="s">
        <v>1745</v>
      </c>
      <c r="E858" t="s">
        <v>593</v>
      </c>
      <c r="F858">
        <v>19</v>
      </c>
      <c r="G858">
        <v>15</v>
      </c>
      <c r="H858">
        <v>6.19</v>
      </c>
      <c r="I858">
        <v>92.88</v>
      </c>
      <c r="J858">
        <v>2</v>
      </c>
      <c r="K858">
        <v>1</v>
      </c>
      <c r="L858">
        <v>1.2919896640826873</v>
      </c>
      <c r="M858">
        <v>0.64599483204134367</v>
      </c>
      <c r="N858">
        <v>15</v>
      </c>
      <c r="O858">
        <v>9.6899224806201545</v>
      </c>
      <c r="P858">
        <v>1</v>
      </c>
      <c r="Q858">
        <v>2</v>
      </c>
      <c r="R858">
        <v>12</v>
      </c>
      <c r="S858">
        <v>6.666666666666667</v>
      </c>
      <c r="T858">
        <v>13.333333333333334</v>
      </c>
      <c r="U858">
        <v>80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1.3611590242990563</v>
      </c>
      <c r="AD858">
        <v>0.87930169528362812</v>
      </c>
      <c r="AE858">
        <v>0</v>
      </c>
      <c r="AF858">
        <v>9.074393495327044</v>
      </c>
      <c r="AG858">
        <v>12.41</v>
      </c>
      <c r="AH858">
        <v>12.13</v>
      </c>
      <c r="AI858">
        <v>56.76</v>
      </c>
      <c r="AJ858">
        <v>47.48</v>
      </c>
      <c r="AK858" t="e">
        <f>VLOOKUP(A858,'NHL Affiliations (from scraper)'!B:C,2,FALSE)</f>
        <v>#N/A</v>
      </c>
      <c r="AL858">
        <f>IF(ISNUMBER(MATCH(A858,'Age Fix'!A:A,0))=FALSE,F858,VLOOKUP(A858,'Age Fix'!A:C,3,FALSE))</f>
        <v>19</v>
      </c>
    </row>
    <row r="859" spans="1:38" x14ac:dyDescent="0.2">
      <c r="A859" t="s">
        <v>661</v>
      </c>
      <c r="B859" t="s">
        <v>1749</v>
      </c>
      <c r="C859" t="s">
        <v>102</v>
      </c>
      <c r="D859" t="s">
        <v>102</v>
      </c>
      <c r="E859" t="s">
        <v>608</v>
      </c>
      <c r="F859">
        <v>20</v>
      </c>
      <c r="G859">
        <v>68</v>
      </c>
      <c r="H859">
        <v>14.77</v>
      </c>
      <c r="I859">
        <v>1004.68</v>
      </c>
      <c r="J859">
        <v>57</v>
      </c>
      <c r="K859">
        <v>64</v>
      </c>
      <c r="L859">
        <v>3.4040689572799301</v>
      </c>
      <c r="M859">
        <v>3.8221125134371143</v>
      </c>
      <c r="N859">
        <v>108</v>
      </c>
      <c r="O859">
        <v>6.4498148664251307</v>
      </c>
      <c r="P859">
        <v>1</v>
      </c>
      <c r="Q859">
        <v>7</v>
      </c>
      <c r="R859">
        <v>100</v>
      </c>
      <c r="S859">
        <v>0.92592592592592582</v>
      </c>
      <c r="T859">
        <v>6.481481481481481</v>
      </c>
      <c r="U859">
        <v>92.592592592592595</v>
      </c>
      <c r="V859">
        <v>20</v>
      </c>
      <c r="W859">
        <v>1.1944101604490982</v>
      </c>
      <c r="X859">
        <v>3</v>
      </c>
      <c r="Y859">
        <v>0.17916152406736474</v>
      </c>
      <c r="Z859">
        <v>1</v>
      </c>
      <c r="AA859">
        <v>2</v>
      </c>
      <c r="AB859">
        <v>0</v>
      </c>
      <c r="AC859">
        <v>7.7844819810169064</v>
      </c>
      <c r="AD859">
        <v>0.46489321859797589</v>
      </c>
      <c r="AE859">
        <v>2.7777777777777777</v>
      </c>
      <c r="AF859">
        <v>7.2078536861267652</v>
      </c>
      <c r="AG859">
        <v>12.81</v>
      </c>
      <c r="AH859">
        <v>13.28</v>
      </c>
      <c r="AI859">
        <v>42.95</v>
      </c>
      <c r="AJ859">
        <v>50.74</v>
      </c>
      <c r="AK859" t="e">
        <f>VLOOKUP(A859,'NHL Affiliations (from scraper)'!B:C,2,FALSE)</f>
        <v>#N/A</v>
      </c>
      <c r="AL859">
        <f>IF(ISNUMBER(MATCH(A859,'Age Fix'!A:A,0))=FALSE,F859,VLOOKUP(A859,'Age Fix'!A:C,3,FALSE))</f>
        <v>20</v>
      </c>
    </row>
    <row r="860" spans="1:38" x14ac:dyDescent="0.2">
      <c r="A860" t="s">
        <v>3712</v>
      </c>
      <c r="B860" t="s">
        <v>1749</v>
      </c>
      <c r="C860" t="s">
        <v>102</v>
      </c>
      <c r="D860" t="s">
        <v>102</v>
      </c>
      <c r="E860" t="s">
        <v>581</v>
      </c>
      <c r="F860">
        <v>18</v>
      </c>
      <c r="G860">
        <v>68</v>
      </c>
      <c r="H860">
        <v>16.350000000000001</v>
      </c>
      <c r="I860">
        <v>1111.95</v>
      </c>
      <c r="J860">
        <v>76</v>
      </c>
      <c r="K860">
        <v>53</v>
      </c>
      <c r="L860">
        <v>4.1009038176176986</v>
      </c>
      <c r="M860">
        <v>2.8598408201807635</v>
      </c>
      <c r="N860">
        <v>110</v>
      </c>
      <c r="O860">
        <v>5.9355186833940374</v>
      </c>
      <c r="P860">
        <v>1</v>
      </c>
      <c r="Q860">
        <v>7</v>
      </c>
      <c r="R860">
        <v>102</v>
      </c>
      <c r="S860">
        <v>0.90909090909090906</v>
      </c>
      <c r="T860">
        <v>6.3636363636363633</v>
      </c>
      <c r="U860">
        <v>92.72727272727272</v>
      </c>
      <c r="V860">
        <v>16</v>
      </c>
      <c r="W860">
        <v>0.86334817213004178</v>
      </c>
      <c r="X860">
        <v>6</v>
      </c>
      <c r="Y860">
        <v>0.32375556454876564</v>
      </c>
      <c r="Z860">
        <v>0</v>
      </c>
      <c r="AA860">
        <v>1</v>
      </c>
      <c r="AB860">
        <v>5</v>
      </c>
      <c r="AC860">
        <v>7.9101526829813427</v>
      </c>
      <c r="AD860">
        <v>0.42682599125759302</v>
      </c>
      <c r="AE860">
        <v>5.4545454545454541</v>
      </c>
      <c r="AF860">
        <v>7.1910478936194027</v>
      </c>
      <c r="AG860">
        <v>12.87</v>
      </c>
      <c r="AH860">
        <v>13.42</v>
      </c>
      <c r="AI860">
        <v>57.96</v>
      </c>
      <c r="AJ860">
        <v>50.48</v>
      </c>
      <c r="AK860" t="e">
        <f>VLOOKUP(A860,'NHL Affiliations (from scraper)'!B:C,2,FALSE)</f>
        <v>#N/A</v>
      </c>
      <c r="AL860">
        <f>IF(ISNUMBER(MATCH(A860,'Age Fix'!A:A,0))=FALSE,F860,VLOOKUP(A860,'Age Fix'!A:C,3,FALSE))</f>
        <v>18</v>
      </c>
    </row>
    <row r="861" spans="1:38" x14ac:dyDescent="0.2">
      <c r="A861" t="s">
        <v>786</v>
      </c>
      <c r="B861" t="s">
        <v>1749</v>
      </c>
      <c r="C861" t="s">
        <v>49</v>
      </c>
      <c r="D861" t="s">
        <v>1745</v>
      </c>
      <c r="E861" t="s">
        <v>581</v>
      </c>
      <c r="F861">
        <v>19</v>
      </c>
      <c r="G861">
        <v>22</v>
      </c>
      <c r="H861">
        <v>10.81</v>
      </c>
      <c r="I861">
        <v>237.81</v>
      </c>
      <c r="J861">
        <v>10</v>
      </c>
      <c r="K861">
        <v>12</v>
      </c>
      <c r="L861">
        <v>2.5230225810521003</v>
      </c>
      <c r="M861">
        <v>3.0276270972625206</v>
      </c>
      <c r="N861">
        <v>28</v>
      </c>
      <c r="O861">
        <v>7.0644632269458816</v>
      </c>
      <c r="P861">
        <v>2</v>
      </c>
      <c r="Q861">
        <v>1</v>
      </c>
      <c r="R861">
        <v>25</v>
      </c>
      <c r="S861">
        <v>7.1428571428571423</v>
      </c>
      <c r="T861">
        <v>3.5714285714285712</v>
      </c>
      <c r="U861">
        <v>89.285714285714292</v>
      </c>
      <c r="V861">
        <v>4</v>
      </c>
      <c r="W861">
        <v>1.00920903242084</v>
      </c>
      <c r="X861">
        <v>3</v>
      </c>
      <c r="Y861">
        <v>0.75690677431563014</v>
      </c>
      <c r="Z861">
        <v>0</v>
      </c>
      <c r="AA861">
        <v>0</v>
      </c>
      <c r="AB861">
        <v>3</v>
      </c>
      <c r="AC861">
        <v>2.2488661574107356</v>
      </c>
      <c r="AD861">
        <v>0.56739400969111542</v>
      </c>
      <c r="AE861">
        <v>10.714285714285714</v>
      </c>
      <c r="AF861">
        <v>8.0316648478954846</v>
      </c>
      <c r="AG861">
        <v>12.67</v>
      </c>
      <c r="AH861">
        <v>13.07</v>
      </c>
      <c r="AI861">
        <v>58.47</v>
      </c>
      <c r="AJ861">
        <v>46.97</v>
      </c>
      <c r="AK861" t="e">
        <f>VLOOKUP(A861,'NHL Affiliations (from scraper)'!B:C,2,FALSE)</f>
        <v>#N/A</v>
      </c>
      <c r="AL861">
        <f>IF(ISNUMBER(MATCH(A861,'Age Fix'!A:A,0))=FALSE,F861,VLOOKUP(A861,'Age Fix'!A:C,3,FALSE))</f>
        <v>19</v>
      </c>
    </row>
    <row r="862" spans="1:38" x14ac:dyDescent="0.2">
      <c r="A862" t="s">
        <v>606</v>
      </c>
      <c r="B862" t="s">
        <v>1749</v>
      </c>
      <c r="C862" t="s">
        <v>41</v>
      </c>
      <c r="D862" t="s">
        <v>1745</v>
      </c>
      <c r="E862" t="s">
        <v>581</v>
      </c>
      <c r="F862">
        <v>18</v>
      </c>
      <c r="G862">
        <v>68</v>
      </c>
      <c r="H862">
        <v>13.56</v>
      </c>
      <c r="I862">
        <v>922.21</v>
      </c>
      <c r="J862">
        <v>49</v>
      </c>
      <c r="K862">
        <v>49</v>
      </c>
      <c r="L862">
        <v>3.1879940577525723</v>
      </c>
      <c r="M862">
        <v>3.1879940577525723</v>
      </c>
      <c r="N862">
        <v>158</v>
      </c>
      <c r="O862">
        <v>10.27965430867156</v>
      </c>
      <c r="P862">
        <v>19</v>
      </c>
      <c r="Q862">
        <v>34</v>
      </c>
      <c r="R862">
        <v>105</v>
      </c>
      <c r="S862">
        <v>12.025316455696203</v>
      </c>
      <c r="T862">
        <v>21.518987341772153</v>
      </c>
      <c r="U862">
        <v>66.455696202531641</v>
      </c>
      <c r="V862">
        <v>31</v>
      </c>
      <c r="W862">
        <v>2.0168941998026479</v>
      </c>
      <c r="X862">
        <v>16</v>
      </c>
      <c r="Y862">
        <v>1.040977651511044</v>
      </c>
      <c r="Z862">
        <v>4</v>
      </c>
      <c r="AA862">
        <v>3</v>
      </c>
      <c r="AB862">
        <v>9</v>
      </c>
      <c r="AC862">
        <v>17.41822363464312</v>
      </c>
      <c r="AD862">
        <v>1.1332488457928098</v>
      </c>
      <c r="AE862">
        <v>10.126582278481013</v>
      </c>
      <c r="AF862">
        <v>11.02419217382476</v>
      </c>
      <c r="AG862">
        <v>13.34</v>
      </c>
      <c r="AH862">
        <v>13.37</v>
      </c>
      <c r="AI862">
        <v>58.55</v>
      </c>
      <c r="AJ862">
        <v>49.77</v>
      </c>
      <c r="AK862">
        <f>VLOOKUP(A862,'NHL Affiliations (from scraper)'!B:C,2,FALSE)</f>
        <v>2018</v>
      </c>
      <c r="AL862">
        <f>IF(ISNUMBER(MATCH(A862,'Age Fix'!A:A,0))=FALSE,F862,VLOOKUP(A862,'Age Fix'!A:C,3,FALSE))</f>
        <v>18</v>
      </c>
    </row>
    <row r="863" spans="1:38" x14ac:dyDescent="0.2">
      <c r="A863" t="s">
        <v>615</v>
      </c>
      <c r="B863" t="s">
        <v>1749</v>
      </c>
      <c r="C863" t="s">
        <v>49</v>
      </c>
      <c r="D863" t="s">
        <v>1745</v>
      </c>
      <c r="E863" t="s">
        <v>616</v>
      </c>
      <c r="F863">
        <v>19</v>
      </c>
      <c r="G863">
        <v>54</v>
      </c>
      <c r="H863">
        <v>12.68</v>
      </c>
      <c r="I863">
        <v>684.97</v>
      </c>
      <c r="J863">
        <v>33</v>
      </c>
      <c r="K863">
        <v>33</v>
      </c>
      <c r="L863">
        <v>2.8906375461699052</v>
      </c>
      <c r="M863">
        <v>2.8906375461699052</v>
      </c>
      <c r="N863">
        <v>98</v>
      </c>
      <c r="O863">
        <v>8.5843175613530516</v>
      </c>
      <c r="P863">
        <v>8</v>
      </c>
      <c r="Q863">
        <v>17</v>
      </c>
      <c r="R863">
        <v>73</v>
      </c>
      <c r="S863">
        <v>8.1632653061224492</v>
      </c>
      <c r="T863">
        <v>17.346938775510203</v>
      </c>
      <c r="U863">
        <v>74.489795918367349</v>
      </c>
      <c r="V863">
        <v>17</v>
      </c>
      <c r="W863">
        <v>1.4891163116632846</v>
      </c>
      <c r="X863">
        <v>10</v>
      </c>
      <c r="Y863">
        <v>0.87595077156663792</v>
      </c>
      <c r="Z863">
        <v>2</v>
      </c>
      <c r="AA863">
        <v>4</v>
      </c>
      <c r="AB863">
        <v>4</v>
      </c>
      <c r="AC863">
        <v>9.6228215358579661</v>
      </c>
      <c r="AD863">
        <v>0.84291179489828449</v>
      </c>
      <c r="AE863">
        <v>10.204081632653061</v>
      </c>
      <c r="AF863">
        <v>9.8192056488346608</v>
      </c>
      <c r="AG863">
        <v>14.11</v>
      </c>
      <c r="AH863">
        <v>13.27</v>
      </c>
      <c r="AI863">
        <v>39.22</v>
      </c>
      <c r="AJ863">
        <v>53.28</v>
      </c>
      <c r="AK863" t="e">
        <f>VLOOKUP(A863,'NHL Affiliations (from scraper)'!B:C,2,FALSE)</f>
        <v>#N/A</v>
      </c>
      <c r="AL863">
        <f>IF(ISNUMBER(MATCH(A863,'Age Fix'!A:A,0))=FALSE,F863,VLOOKUP(A863,'Age Fix'!A:C,3,FALSE))</f>
        <v>19</v>
      </c>
    </row>
    <row r="864" spans="1:38" x14ac:dyDescent="0.2">
      <c r="A864" t="s">
        <v>600</v>
      </c>
      <c r="B864" t="s">
        <v>1749</v>
      </c>
      <c r="C864" t="s">
        <v>49</v>
      </c>
      <c r="D864" t="s">
        <v>1745</v>
      </c>
      <c r="E864" t="s">
        <v>601</v>
      </c>
      <c r="F864">
        <v>20</v>
      </c>
      <c r="G864">
        <v>64</v>
      </c>
      <c r="H864">
        <v>16.260000000000002</v>
      </c>
      <c r="I864">
        <v>1040.71</v>
      </c>
      <c r="J864">
        <v>65</v>
      </c>
      <c r="K864">
        <v>45</v>
      </c>
      <c r="L864">
        <v>3.747441650411738</v>
      </c>
      <c r="M864">
        <v>2.59438268105428</v>
      </c>
      <c r="N864">
        <v>203</v>
      </c>
      <c r="O864">
        <v>11.703548538978197</v>
      </c>
      <c r="P864">
        <v>16</v>
      </c>
      <c r="Q864">
        <v>51</v>
      </c>
      <c r="R864">
        <v>136</v>
      </c>
      <c r="S864">
        <v>7.8817733990147785</v>
      </c>
      <c r="T864">
        <v>25.123152709359609</v>
      </c>
      <c r="U864">
        <v>66.995073891625609</v>
      </c>
      <c r="V864">
        <v>40</v>
      </c>
      <c r="W864">
        <v>2.306117938714916</v>
      </c>
      <c r="X864">
        <v>25</v>
      </c>
      <c r="Y864">
        <v>1.4413237116968223</v>
      </c>
      <c r="Z864">
        <v>5</v>
      </c>
      <c r="AA864">
        <v>9</v>
      </c>
      <c r="AB864">
        <v>11</v>
      </c>
      <c r="AC864">
        <v>21.65625060085479</v>
      </c>
      <c r="AD864">
        <v>1.2485466998984225</v>
      </c>
      <c r="AE864">
        <v>12.315270935960591</v>
      </c>
      <c r="AF864">
        <v>10.668103744263444</v>
      </c>
      <c r="AG864">
        <v>13.61</v>
      </c>
      <c r="AH864">
        <v>13.21</v>
      </c>
      <c r="AI864">
        <v>53.59</v>
      </c>
      <c r="AJ864">
        <v>49.86</v>
      </c>
      <c r="AK864" t="e">
        <f>VLOOKUP(A864,'NHL Affiliations (from scraper)'!B:C,2,FALSE)</f>
        <v>#N/A</v>
      </c>
      <c r="AL864">
        <f>IF(ISNUMBER(MATCH(A864,'Age Fix'!A:A,0))=FALSE,F864,VLOOKUP(A864,'Age Fix'!A:C,3,FALSE))</f>
        <v>20</v>
      </c>
    </row>
    <row r="865" spans="1:38" x14ac:dyDescent="0.2">
      <c r="A865" t="s">
        <v>838</v>
      </c>
      <c r="B865" t="s">
        <v>1749</v>
      </c>
      <c r="C865" t="s">
        <v>41</v>
      </c>
      <c r="D865" t="s">
        <v>1745</v>
      </c>
      <c r="E865" t="s">
        <v>601</v>
      </c>
      <c r="F865">
        <v>18</v>
      </c>
      <c r="G865">
        <v>58</v>
      </c>
      <c r="H865">
        <v>8.8699999999999992</v>
      </c>
      <c r="I865">
        <v>514.5</v>
      </c>
      <c r="J865">
        <v>18</v>
      </c>
      <c r="K865">
        <v>17</v>
      </c>
      <c r="L865">
        <v>2.0991253644314871</v>
      </c>
      <c r="M865">
        <v>1.9825072886297375</v>
      </c>
      <c r="N865">
        <v>57</v>
      </c>
      <c r="O865">
        <v>6.647230320699709</v>
      </c>
      <c r="P865">
        <v>4</v>
      </c>
      <c r="Q865">
        <v>15</v>
      </c>
      <c r="R865">
        <v>38</v>
      </c>
      <c r="S865">
        <v>7.0175438596491224</v>
      </c>
      <c r="T865">
        <v>26.315789473684209</v>
      </c>
      <c r="U865">
        <v>66.666666666666657</v>
      </c>
      <c r="V865">
        <v>5</v>
      </c>
      <c r="W865">
        <v>0.58309037900874638</v>
      </c>
      <c r="X865">
        <v>2</v>
      </c>
      <c r="Y865">
        <v>0.23323615160349853</v>
      </c>
      <c r="Z865">
        <v>0</v>
      </c>
      <c r="AA865">
        <v>1</v>
      </c>
      <c r="AB865">
        <v>1</v>
      </c>
      <c r="AC865">
        <v>6.0676194857697663</v>
      </c>
      <c r="AD865">
        <v>0.70759410912766951</v>
      </c>
      <c r="AE865">
        <v>3.5087719298245612</v>
      </c>
      <c r="AF865">
        <v>10.644946466262748</v>
      </c>
      <c r="AG865">
        <v>13.19</v>
      </c>
      <c r="AH865">
        <v>12.88</v>
      </c>
      <c r="AI865">
        <v>50.49</v>
      </c>
      <c r="AJ865">
        <v>50.88</v>
      </c>
      <c r="AK865" t="str">
        <f>VLOOKUP(A865,'NHL Affiliations (from scraper)'!B:C,2,FALSE)</f>
        <v>Carolina Hurricanes</v>
      </c>
      <c r="AL865">
        <f>IF(ISNUMBER(MATCH(A865,'Age Fix'!A:A,0))=FALSE,F865,VLOOKUP(A865,'Age Fix'!A:C,3,FALSE))</f>
        <v>18</v>
      </c>
    </row>
    <row r="866" spans="1:38" x14ac:dyDescent="0.2">
      <c r="A866" t="s">
        <v>474</v>
      </c>
      <c r="B866" t="s">
        <v>1749</v>
      </c>
      <c r="C866" t="s">
        <v>41</v>
      </c>
      <c r="D866" t="s">
        <v>1745</v>
      </c>
      <c r="E866" t="s">
        <v>636</v>
      </c>
      <c r="F866">
        <v>17</v>
      </c>
      <c r="G866">
        <v>66</v>
      </c>
      <c r="H866">
        <v>12.63</v>
      </c>
      <c r="I866">
        <v>833.72</v>
      </c>
      <c r="J866">
        <v>42</v>
      </c>
      <c r="K866">
        <v>33</v>
      </c>
      <c r="L866">
        <v>3.0225975147531545</v>
      </c>
      <c r="M866">
        <v>2.3748980473060497</v>
      </c>
      <c r="N866">
        <v>129</v>
      </c>
      <c r="O866">
        <v>9.2836923667418301</v>
      </c>
      <c r="P866">
        <v>24</v>
      </c>
      <c r="Q866">
        <v>24</v>
      </c>
      <c r="R866">
        <v>81</v>
      </c>
      <c r="S866">
        <v>18.604651162790699</v>
      </c>
      <c r="T866">
        <v>18.604651162790699</v>
      </c>
      <c r="U866">
        <v>62.790697674418603</v>
      </c>
      <c r="V866">
        <v>21</v>
      </c>
      <c r="W866">
        <v>1.5112987573765773</v>
      </c>
      <c r="X866">
        <v>9</v>
      </c>
      <c r="Y866">
        <v>0.64769946744710449</v>
      </c>
      <c r="Z866">
        <v>4</v>
      </c>
      <c r="AA866">
        <v>1</v>
      </c>
      <c r="AB866">
        <v>4</v>
      </c>
      <c r="AC866">
        <v>15.370600992501448</v>
      </c>
      <c r="AD866">
        <v>1.1061700085761248</v>
      </c>
      <c r="AE866">
        <v>6.9767441860465116</v>
      </c>
      <c r="AF866">
        <v>11.91519456783058</v>
      </c>
      <c r="AG866">
        <v>13.37</v>
      </c>
      <c r="AH866">
        <v>13.14</v>
      </c>
      <c r="AI866">
        <v>51.99</v>
      </c>
      <c r="AJ866">
        <v>48.74</v>
      </c>
      <c r="AK866">
        <f>VLOOKUP(A866,'NHL Affiliations (from scraper)'!B:C,2,FALSE)</f>
        <v>2019</v>
      </c>
      <c r="AL866">
        <f>IF(ISNUMBER(MATCH(A866,'Age Fix'!A:A,0))=FALSE,F866,VLOOKUP(A866,'Age Fix'!A:C,3,FALSE))</f>
        <v>17</v>
      </c>
    </row>
    <row r="867" spans="1:38" x14ac:dyDescent="0.2">
      <c r="A867" t="s">
        <v>459</v>
      </c>
      <c r="B867" t="s">
        <v>1749</v>
      </c>
      <c r="C867" t="s">
        <v>102</v>
      </c>
      <c r="D867" t="s">
        <v>102</v>
      </c>
      <c r="E867" t="s">
        <v>107</v>
      </c>
      <c r="F867">
        <v>2017</v>
      </c>
      <c r="G867">
        <v>2</v>
      </c>
      <c r="H867">
        <v>18.39</v>
      </c>
      <c r="I867">
        <v>36.78</v>
      </c>
      <c r="J867">
        <v>4</v>
      </c>
      <c r="K867">
        <v>0</v>
      </c>
      <c r="L867">
        <v>6.5252854812398038</v>
      </c>
      <c r="M867">
        <v>0</v>
      </c>
      <c r="N867">
        <v>2</v>
      </c>
      <c r="O867">
        <v>3.2626427406199019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100</v>
      </c>
      <c r="V867">
        <v>1</v>
      </c>
      <c r="W867">
        <v>1.6313213703099509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0.12567070196443617</v>
      </c>
      <c r="AD867">
        <v>0.20500930173643744</v>
      </c>
      <c r="AE867">
        <v>0</v>
      </c>
      <c r="AF867">
        <v>6.2835350982218081</v>
      </c>
      <c r="AG867">
        <v>15.77</v>
      </c>
      <c r="AH867">
        <v>11.18</v>
      </c>
      <c r="AI867">
        <v>85.42</v>
      </c>
      <c r="AJ867">
        <v>48.5</v>
      </c>
      <c r="AK867">
        <f>VLOOKUP(A867,'NHL Affiliations (from scraper)'!B:C,2,FALSE)</f>
        <v>2019</v>
      </c>
      <c r="AL867">
        <f>IF(ISNUMBER(MATCH(A867,'Age Fix'!A:A,0))=FALSE,F867,VLOOKUP(A867,'Age Fix'!A:C,3,FALSE))</f>
        <v>16</v>
      </c>
    </row>
    <row r="868" spans="1:38" x14ac:dyDescent="0.2">
      <c r="A868" t="s">
        <v>829</v>
      </c>
      <c r="B868" t="s">
        <v>1749</v>
      </c>
      <c r="C868" t="s">
        <v>49</v>
      </c>
      <c r="D868" t="s">
        <v>1745</v>
      </c>
      <c r="E868" t="s">
        <v>588</v>
      </c>
      <c r="F868">
        <v>20</v>
      </c>
      <c r="G868">
        <v>10</v>
      </c>
      <c r="H868">
        <v>11.7</v>
      </c>
      <c r="I868">
        <v>117.03</v>
      </c>
      <c r="J868">
        <v>4</v>
      </c>
      <c r="K868">
        <v>6</v>
      </c>
      <c r="L868">
        <v>2.0507562163547806</v>
      </c>
      <c r="M868">
        <v>3.0761343245321711</v>
      </c>
      <c r="N868">
        <v>13</v>
      </c>
      <c r="O868">
        <v>6.6649577031530383</v>
      </c>
      <c r="P868">
        <v>4</v>
      </c>
      <c r="Q868">
        <v>2</v>
      </c>
      <c r="R868">
        <v>7</v>
      </c>
      <c r="S868">
        <v>30.76923076923077</v>
      </c>
      <c r="T868">
        <v>15.384615384615385</v>
      </c>
      <c r="U868">
        <v>53.846153846153847</v>
      </c>
      <c r="V868">
        <v>3</v>
      </c>
      <c r="W868">
        <v>1.5380671622660855</v>
      </c>
      <c r="X868">
        <v>2</v>
      </c>
      <c r="Y868">
        <v>1.0253781081773903</v>
      </c>
      <c r="Z868">
        <v>2</v>
      </c>
      <c r="AA868">
        <v>0</v>
      </c>
      <c r="AB868">
        <v>0</v>
      </c>
      <c r="AC868">
        <v>1.795812222586094</v>
      </c>
      <c r="AD868">
        <v>0.9206932697185819</v>
      </c>
      <c r="AE868">
        <v>15.384615384615385</v>
      </c>
      <c r="AF868">
        <v>13.813940173739184</v>
      </c>
      <c r="AG868">
        <v>12.97</v>
      </c>
      <c r="AH868">
        <v>12.37</v>
      </c>
      <c r="AI868">
        <v>45.66</v>
      </c>
      <c r="AJ868">
        <v>50.36</v>
      </c>
      <c r="AK868" t="e">
        <f>VLOOKUP(A868,'NHL Affiliations (from scraper)'!B:C,2,FALSE)</f>
        <v>#N/A</v>
      </c>
      <c r="AL868">
        <f>IF(ISNUMBER(MATCH(A868,'Age Fix'!A:A,0))=FALSE,F868,VLOOKUP(A868,'Age Fix'!A:C,3,FALSE))</f>
        <v>20</v>
      </c>
    </row>
    <row r="869" spans="1:38" x14ac:dyDescent="0.2">
      <c r="A869" t="s">
        <v>654</v>
      </c>
      <c r="B869" t="s">
        <v>1749</v>
      </c>
      <c r="C869" t="s">
        <v>102</v>
      </c>
      <c r="D869" t="s">
        <v>102</v>
      </c>
      <c r="E869" t="s">
        <v>593</v>
      </c>
      <c r="F869">
        <v>18</v>
      </c>
      <c r="G869">
        <v>67</v>
      </c>
      <c r="H869">
        <v>16.7</v>
      </c>
      <c r="I869">
        <v>1119.04</v>
      </c>
      <c r="J869">
        <v>78</v>
      </c>
      <c r="K869">
        <v>46</v>
      </c>
      <c r="L869">
        <v>4.1821561338289968</v>
      </c>
      <c r="M869">
        <v>2.466399771232485</v>
      </c>
      <c r="N869">
        <v>177</v>
      </c>
      <c r="O869">
        <v>9.4902773806119534</v>
      </c>
      <c r="P869">
        <v>5</v>
      </c>
      <c r="Q869">
        <v>6</v>
      </c>
      <c r="R869">
        <v>166</v>
      </c>
      <c r="S869">
        <v>2.8248587570621471</v>
      </c>
      <c r="T869">
        <v>3.3898305084745761</v>
      </c>
      <c r="U869">
        <v>93.78531073446328</v>
      </c>
      <c r="V869">
        <v>21</v>
      </c>
      <c r="W869">
        <v>1.1259651129539605</v>
      </c>
      <c r="X869">
        <v>4</v>
      </c>
      <c r="Y869">
        <v>0.21446954532456391</v>
      </c>
      <c r="Z869">
        <v>0</v>
      </c>
      <c r="AA869">
        <v>0</v>
      </c>
      <c r="AB869">
        <v>4</v>
      </c>
      <c r="AC869">
        <v>12.751292669384274</v>
      </c>
      <c r="AD869">
        <v>0.6836909852758225</v>
      </c>
      <c r="AE869">
        <v>2.2598870056497176</v>
      </c>
      <c r="AF869">
        <v>7.2041201521945037</v>
      </c>
      <c r="AG869">
        <v>13.59</v>
      </c>
      <c r="AH869">
        <v>13.5</v>
      </c>
      <c r="AI869">
        <v>60.32</v>
      </c>
      <c r="AJ869">
        <v>48.46</v>
      </c>
      <c r="AK869">
        <f>VLOOKUP(A869,'NHL Affiliations (from scraper)'!B:C,2,FALSE)</f>
        <v>2018</v>
      </c>
      <c r="AL869">
        <f>IF(ISNUMBER(MATCH(A869,'Age Fix'!A:A,0))=FALSE,F869,VLOOKUP(A869,'Age Fix'!A:C,3,FALSE))</f>
        <v>18</v>
      </c>
    </row>
    <row r="870" spans="1:38" x14ac:dyDescent="0.2">
      <c r="A870" t="s">
        <v>854</v>
      </c>
      <c r="B870" t="s">
        <v>1749</v>
      </c>
      <c r="C870" t="s">
        <v>102</v>
      </c>
      <c r="D870" t="s">
        <v>102</v>
      </c>
      <c r="E870" t="s">
        <v>621</v>
      </c>
      <c r="F870">
        <v>17</v>
      </c>
      <c r="G870">
        <v>49</v>
      </c>
      <c r="H870">
        <v>14.35</v>
      </c>
      <c r="I870">
        <v>702.94</v>
      </c>
      <c r="J870">
        <v>36</v>
      </c>
      <c r="K870">
        <v>37</v>
      </c>
      <c r="L870">
        <v>3.0728084900560502</v>
      </c>
      <c r="M870">
        <v>3.1581642814464956</v>
      </c>
      <c r="N870">
        <v>42</v>
      </c>
      <c r="O870">
        <v>3.5849432383987252</v>
      </c>
      <c r="P870">
        <v>0</v>
      </c>
      <c r="Q870">
        <v>2</v>
      </c>
      <c r="R870">
        <v>40</v>
      </c>
      <c r="S870">
        <v>0</v>
      </c>
      <c r="T870">
        <v>4.7619047619047619</v>
      </c>
      <c r="U870">
        <v>95.238095238095227</v>
      </c>
      <c r="V870">
        <v>5</v>
      </c>
      <c r="W870">
        <v>0.42677895695222917</v>
      </c>
      <c r="X870">
        <v>2</v>
      </c>
      <c r="Y870">
        <v>0.17071158278089169</v>
      </c>
      <c r="Z870">
        <v>0</v>
      </c>
      <c r="AA870">
        <v>1</v>
      </c>
      <c r="AB870">
        <v>1</v>
      </c>
      <c r="AC870">
        <v>2.8709388674017866</v>
      </c>
      <c r="AD870">
        <v>0.24505125906066971</v>
      </c>
      <c r="AE870">
        <v>4.7619047619047619</v>
      </c>
      <c r="AF870">
        <v>6.8355687319090155</v>
      </c>
      <c r="AG870">
        <v>12.5</v>
      </c>
      <c r="AH870">
        <v>12.93</v>
      </c>
      <c r="AI870">
        <v>43.76</v>
      </c>
      <c r="AJ870">
        <v>47.83</v>
      </c>
      <c r="AK870" t="e">
        <f>VLOOKUP(A870,'NHL Affiliations (from scraper)'!B:C,2,FALSE)</f>
        <v>#N/A</v>
      </c>
      <c r="AL870">
        <f>IF(ISNUMBER(MATCH(A870,'Age Fix'!A:A,0))=FALSE,F870,VLOOKUP(A870,'Age Fix'!A:C,3,FALSE))</f>
        <v>17</v>
      </c>
    </row>
    <row r="871" spans="1:38" x14ac:dyDescent="0.2">
      <c r="A871" t="s">
        <v>858</v>
      </c>
      <c r="B871" t="s">
        <v>1749</v>
      </c>
      <c r="C871" t="s">
        <v>102</v>
      </c>
      <c r="D871" t="s">
        <v>102</v>
      </c>
      <c r="E871" t="s">
        <v>636</v>
      </c>
      <c r="F871">
        <v>18</v>
      </c>
      <c r="G871">
        <v>44</v>
      </c>
      <c r="H871">
        <v>12.18</v>
      </c>
      <c r="I871">
        <v>536.14</v>
      </c>
      <c r="J871">
        <v>22</v>
      </c>
      <c r="K871">
        <v>20</v>
      </c>
      <c r="L871">
        <v>2.4620434961017645</v>
      </c>
      <c r="M871">
        <v>2.2382213600925129</v>
      </c>
      <c r="N871">
        <v>40</v>
      </c>
      <c r="O871">
        <v>4.4764427201850259</v>
      </c>
      <c r="P871">
        <v>1</v>
      </c>
      <c r="Q871">
        <v>0</v>
      </c>
      <c r="R871">
        <v>39</v>
      </c>
      <c r="S871">
        <v>2.5</v>
      </c>
      <c r="T871">
        <v>0</v>
      </c>
      <c r="U871">
        <v>97.5</v>
      </c>
      <c r="V871">
        <v>3</v>
      </c>
      <c r="W871">
        <v>0.33573320401387696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2.700188672705881</v>
      </c>
      <c r="AD871">
        <v>0.30218099817650779</v>
      </c>
      <c r="AE871">
        <v>0</v>
      </c>
      <c r="AF871">
        <v>6.7504716817647026</v>
      </c>
      <c r="AG871">
        <v>12.37</v>
      </c>
      <c r="AH871">
        <v>12.69</v>
      </c>
      <c r="AI871">
        <v>50.12</v>
      </c>
      <c r="AJ871">
        <v>48.7</v>
      </c>
      <c r="AK871" t="e">
        <f>VLOOKUP(A871,'NHL Affiliations (from scraper)'!B:C,2,FALSE)</f>
        <v>#N/A</v>
      </c>
      <c r="AL871">
        <f>IF(ISNUMBER(MATCH(A871,'Age Fix'!A:A,0))=FALSE,F871,VLOOKUP(A871,'Age Fix'!A:C,3,FALSE))</f>
        <v>18</v>
      </c>
    </row>
    <row r="872" spans="1:38" x14ac:dyDescent="0.2">
      <c r="A872" t="s">
        <v>226</v>
      </c>
      <c r="B872" t="s">
        <v>1749</v>
      </c>
      <c r="C872" t="s">
        <v>102</v>
      </c>
      <c r="D872" t="s">
        <v>102</v>
      </c>
      <c r="E872" t="s">
        <v>107</v>
      </c>
      <c r="F872">
        <v>2017</v>
      </c>
      <c r="G872">
        <v>1</v>
      </c>
      <c r="H872">
        <v>38.01</v>
      </c>
      <c r="I872">
        <v>38.01</v>
      </c>
      <c r="J872">
        <v>0</v>
      </c>
      <c r="K872">
        <v>4</v>
      </c>
      <c r="L872">
        <v>0</v>
      </c>
      <c r="M872">
        <v>6.3141278610891867</v>
      </c>
      <c r="N872">
        <v>0</v>
      </c>
      <c r="O872">
        <v>0</v>
      </c>
      <c r="P872">
        <v>0</v>
      </c>
      <c r="Q872">
        <v>0</v>
      </c>
      <c r="R872">
        <v>0</v>
      </c>
      <c r="S872" t="e">
        <v>#DIV/0!</v>
      </c>
      <c r="T872" t="e">
        <v>#DIV/0!</v>
      </c>
      <c r="U872" t="e">
        <v>#DIV/0!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e">
        <v>#DIV/0!</v>
      </c>
      <c r="AF872" t="e">
        <v>#DIV/0!</v>
      </c>
      <c r="AG872">
        <v>18.59</v>
      </c>
      <c r="AH872">
        <v>13.51</v>
      </c>
      <c r="AI872">
        <v>24.79</v>
      </c>
      <c r="AJ872">
        <v>58.76</v>
      </c>
      <c r="AK872" t="str">
        <f>VLOOKUP(A872,'NHL Affiliations (from scraper)'!B:C,2,FALSE)</f>
        <v>Arizona Coyotes</v>
      </c>
      <c r="AL872">
        <f>IF(ISNUMBER(MATCH(A872,'Age Fix'!A:A,0))=FALSE,F872,VLOOKUP(A872,'Age Fix'!A:C,3,FALSE))</f>
        <v>18</v>
      </c>
    </row>
    <row r="873" spans="1:38" x14ac:dyDescent="0.2">
      <c r="A873" t="s">
        <v>522</v>
      </c>
      <c r="B873" t="s">
        <v>1749</v>
      </c>
      <c r="C873" t="s">
        <v>41</v>
      </c>
      <c r="D873" t="s">
        <v>1745</v>
      </c>
      <c r="E873" t="s">
        <v>588</v>
      </c>
      <c r="F873">
        <v>19</v>
      </c>
      <c r="G873">
        <v>8</v>
      </c>
      <c r="H873">
        <v>10.68</v>
      </c>
      <c r="I873">
        <v>85.48</v>
      </c>
      <c r="J873">
        <v>2</v>
      </c>
      <c r="K873">
        <v>2</v>
      </c>
      <c r="L873">
        <v>1.4038371548900328</v>
      </c>
      <c r="M873">
        <v>1.4038371548900328</v>
      </c>
      <c r="N873">
        <v>7</v>
      </c>
      <c r="O873">
        <v>4.913430042115114</v>
      </c>
      <c r="P873">
        <v>1</v>
      </c>
      <c r="Q873">
        <v>0</v>
      </c>
      <c r="R873">
        <v>6</v>
      </c>
      <c r="S873">
        <v>14.285714285714285</v>
      </c>
      <c r="T873">
        <v>0</v>
      </c>
      <c r="U873">
        <v>85.714285714285708</v>
      </c>
      <c r="V873">
        <v>1</v>
      </c>
      <c r="W873">
        <v>0.7019185774450164</v>
      </c>
      <c r="X873">
        <v>1</v>
      </c>
      <c r="Y873">
        <v>0.7019185774450164</v>
      </c>
      <c r="Z873">
        <v>1</v>
      </c>
      <c r="AA873">
        <v>0</v>
      </c>
      <c r="AB873">
        <v>0</v>
      </c>
      <c r="AC873">
        <v>0.62662209029268445</v>
      </c>
      <c r="AD873">
        <v>0.43983768621386365</v>
      </c>
      <c r="AE873">
        <v>14.285714285714285</v>
      </c>
      <c r="AF873">
        <v>8.9517441470383492</v>
      </c>
      <c r="AG873">
        <v>12.14</v>
      </c>
      <c r="AH873">
        <v>12.89</v>
      </c>
      <c r="AI873">
        <v>46.64</v>
      </c>
      <c r="AJ873">
        <v>50.56</v>
      </c>
      <c r="AK873" t="e">
        <f>VLOOKUP(A873,'NHL Affiliations (from scraper)'!B:C,2,FALSE)</f>
        <v>#N/A</v>
      </c>
      <c r="AL873">
        <f>IF(ISNUMBER(MATCH(A873,'Age Fix'!A:A,0))=FALSE,F873,VLOOKUP(A873,'Age Fix'!A:C,3,FALSE))</f>
        <v>19</v>
      </c>
    </row>
    <row r="874" spans="1:38" x14ac:dyDescent="0.2">
      <c r="A874" t="s">
        <v>340</v>
      </c>
      <c r="B874" t="s">
        <v>1749</v>
      </c>
      <c r="C874" t="s">
        <v>46</v>
      </c>
      <c r="D874" t="s">
        <v>1745</v>
      </c>
      <c r="E874" t="s">
        <v>107</v>
      </c>
      <c r="F874">
        <v>2017</v>
      </c>
      <c r="G874">
        <v>1</v>
      </c>
      <c r="H874">
        <v>0</v>
      </c>
      <c r="I874">
        <v>0</v>
      </c>
      <c r="J874">
        <v>0</v>
      </c>
      <c r="K874">
        <v>0</v>
      </c>
      <c r="L874" t="e">
        <v>#DIV/0!</v>
      </c>
      <c r="M874" t="e">
        <v>#DIV/0!</v>
      </c>
      <c r="N874">
        <v>1</v>
      </c>
      <c r="O874" t="e">
        <v>#DIV/0!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100</v>
      </c>
      <c r="V874">
        <v>0</v>
      </c>
      <c r="W874" t="e">
        <v>#DIV/0!</v>
      </c>
      <c r="X874">
        <v>0</v>
      </c>
      <c r="Y874" t="e">
        <v>#DIV/0!</v>
      </c>
      <c r="Z874">
        <v>0</v>
      </c>
      <c r="AA874">
        <v>0</v>
      </c>
      <c r="AB874">
        <v>0</v>
      </c>
      <c r="AC874">
        <v>6.2835350982218083E-2</v>
      </c>
      <c r="AD874" t="e">
        <v>#DIV/0!</v>
      </c>
      <c r="AE874">
        <v>0</v>
      </c>
      <c r="AF874">
        <v>6.2835350982218081</v>
      </c>
      <c r="AG874">
        <v>0</v>
      </c>
      <c r="AH874">
        <v>0</v>
      </c>
      <c r="AI874">
        <v>0</v>
      </c>
      <c r="AJ874">
        <v>0</v>
      </c>
      <c r="AK874">
        <f>VLOOKUP(A874,'NHL Affiliations (from scraper)'!B:C,2,FALSE)</f>
        <v>2018</v>
      </c>
      <c r="AL874">
        <f>IF(ISNUMBER(MATCH(A874,'Age Fix'!A:A,0))=FALSE,F874,VLOOKUP(A874,'Age Fix'!A:C,3,FALSE))</f>
        <v>17</v>
      </c>
    </row>
    <row r="875" spans="1:38" x14ac:dyDescent="0.2">
      <c r="A875" t="s">
        <v>782</v>
      </c>
      <c r="B875" t="s">
        <v>1749</v>
      </c>
      <c r="C875" t="s">
        <v>49</v>
      </c>
      <c r="D875" t="s">
        <v>1745</v>
      </c>
      <c r="E875" t="s">
        <v>621</v>
      </c>
      <c r="F875">
        <v>18</v>
      </c>
      <c r="G875">
        <v>63</v>
      </c>
      <c r="H875">
        <v>12.19</v>
      </c>
      <c r="I875">
        <v>768.03</v>
      </c>
      <c r="J875">
        <v>32</v>
      </c>
      <c r="K875">
        <v>46</v>
      </c>
      <c r="L875">
        <v>2.4999023475645483</v>
      </c>
      <c r="M875">
        <v>3.5936096246240381</v>
      </c>
      <c r="N875">
        <v>55</v>
      </c>
      <c r="O875">
        <v>4.2967071598765676</v>
      </c>
      <c r="P875">
        <v>3</v>
      </c>
      <c r="Q875">
        <v>13</v>
      </c>
      <c r="R875">
        <v>39</v>
      </c>
      <c r="S875">
        <v>5.4545454545454541</v>
      </c>
      <c r="T875">
        <v>23.636363636363637</v>
      </c>
      <c r="U875">
        <v>70.909090909090907</v>
      </c>
      <c r="V875">
        <v>11</v>
      </c>
      <c r="W875">
        <v>0.85934143197531354</v>
      </c>
      <c r="X875">
        <v>6</v>
      </c>
      <c r="Y875">
        <v>0.46873169016835281</v>
      </c>
      <c r="Z875">
        <v>1</v>
      </c>
      <c r="AA875">
        <v>0</v>
      </c>
      <c r="AB875">
        <v>5</v>
      </c>
      <c r="AC875">
        <v>5.5233200242395455</v>
      </c>
      <c r="AD875">
        <v>0.43149252171708496</v>
      </c>
      <c r="AE875">
        <v>10.909090909090908</v>
      </c>
      <c r="AF875">
        <v>10.042400044071901</v>
      </c>
      <c r="AG875">
        <v>12.65</v>
      </c>
      <c r="AH875">
        <v>12.87</v>
      </c>
      <c r="AI875">
        <v>44.27</v>
      </c>
      <c r="AJ875">
        <v>49.04</v>
      </c>
      <c r="AK875" t="e">
        <f>VLOOKUP(A875,'NHL Affiliations (from scraper)'!B:C,2,FALSE)</f>
        <v>#N/A</v>
      </c>
      <c r="AL875">
        <f>IF(ISNUMBER(MATCH(A875,'Age Fix'!A:A,0))=FALSE,F875,VLOOKUP(A875,'Age Fix'!A:C,3,FALSE))</f>
        <v>18</v>
      </c>
    </row>
    <row r="876" spans="1:38" x14ac:dyDescent="0.2">
      <c r="A876" t="s">
        <v>877</v>
      </c>
      <c r="B876" t="s">
        <v>1749</v>
      </c>
      <c r="C876" t="s">
        <v>102</v>
      </c>
      <c r="D876" t="s">
        <v>102</v>
      </c>
      <c r="E876" t="s">
        <v>601</v>
      </c>
      <c r="F876">
        <v>17</v>
      </c>
      <c r="G876">
        <v>67</v>
      </c>
      <c r="H876">
        <v>13.17</v>
      </c>
      <c r="I876">
        <v>882.31</v>
      </c>
      <c r="J876">
        <v>45</v>
      </c>
      <c r="K876">
        <v>39</v>
      </c>
      <c r="L876">
        <v>3.0601489272477931</v>
      </c>
      <c r="M876">
        <v>2.6521290702814202</v>
      </c>
      <c r="N876">
        <v>50</v>
      </c>
      <c r="O876">
        <v>3.4001654747197696</v>
      </c>
      <c r="P876">
        <v>0</v>
      </c>
      <c r="Q876">
        <v>0</v>
      </c>
      <c r="R876">
        <v>50</v>
      </c>
      <c r="S876">
        <v>0</v>
      </c>
      <c r="T876">
        <v>0</v>
      </c>
      <c r="U876">
        <v>100</v>
      </c>
      <c r="V876">
        <v>10</v>
      </c>
      <c r="W876">
        <v>0.68003309494395403</v>
      </c>
      <c r="X876">
        <v>3</v>
      </c>
      <c r="Y876">
        <v>0.20400992848318619</v>
      </c>
      <c r="Z876">
        <v>0</v>
      </c>
      <c r="AA876">
        <v>0</v>
      </c>
      <c r="AB876">
        <v>3</v>
      </c>
      <c r="AC876">
        <v>3.1417675491109041</v>
      </c>
      <c r="AD876">
        <v>0.21365059100163691</v>
      </c>
      <c r="AE876">
        <v>6</v>
      </c>
      <c r="AF876">
        <v>6.2835350982218081</v>
      </c>
      <c r="AG876">
        <v>13.68</v>
      </c>
      <c r="AH876">
        <v>13.1</v>
      </c>
      <c r="AI876">
        <v>53.53</v>
      </c>
      <c r="AJ876">
        <v>50.63</v>
      </c>
      <c r="AK876" t="e">
        <f>VLOOKUP(A876,'NHL Affiliations (from scraper)'!B:C,2,FALSE)</f>
        <v>#N/A</v>
      </c>
      <c r="AL876">
        <f>IF(ISNUMBER(MATCH(A876,'Age Fix'!A:A,0))=FALSE,F876,VLOOKUP(A876,'Age Fix'!A:C,3,FALSE))</f>
        <v>17</v>
      </c>
    </row>
    <row r="877" spans="1:38" x14ac:dyDescent="0.2">
      <c r="A877" t="s">
        <v>801</v>
      </c>
      <c r="B877" t="s">
        <v>1749</v>
      </c>
      <c r="C877" t="s">
        <v>102</v>
      </c>
      <c r="D877" t="s">
        <v>102</v>
      </c>
      <c r="E877" t="s">
        <v>1746</v>
      </c>
      <c r="F877">
        <v>20</v>
      </c>
      <c r="G877">
        <v>66</v>
      </c>
      <c r="H877">
        <v>12.37</v>
      </c>
      <c r="I877">
        <v>816.74</v>
      </c>
      <c r="J877">
        <v>34</v>
      </c>
      <c r="K877">
        <v>45</v>
      </c>
      <c r="L877">
        <v>2.4977348972745301</v>
      </c>
      <c r="M877">
        <v>3.3058255993339372</v>
      </c>
      <c r="N877">
        <v>84</v>
      </c>
      <c r="O877">
        <v>6.1708744520900165</v>
      </c>
      <c r="P877">
        <v>1</v>
      </c>
      <c r="Q877">
        <v>0</v>
      </c>
      <c r="R877">
        <v>83</v>
      </c>
      <c r="S877">
        <v>1.1904761904761905</v>
      </c>
      <c r="T877">
        <v>0</v>
      </c>
      <c r="U877">
        <v>98.80952380952381</v>
      </c>
      <c r="V877">
        <v>6</v>
      </c>
      <c r="W877">
        <v>0.44077674657785831</v>
      </c>
      <c r="X877">
        <v>4</v>
      </c>
      <c r="Y877">
        <v>0.29385116438523884</v>
      </c>
      <c r="Z877">
        <v>1</v>
      </c>
      <c r="AA877">
        <v>0</v>
      </c>
      <c r="AB877">
        <v>3</v>
      </c>
      <c r="AC877">
        <v>5.4649441159234771</v>
      </c>
      <c r="AD877">
        <v>0.40147004794109337</v>
      </c>
      <c r="AE877">
        <v>4.7619047619047619</v>
      </c>
      <c r="AF877">
        <v>6.5058858522898531</v>
      </c>
      <c r="AG877">
        <v>12.25</v>
      </c>
      <c r="AH877">
        <v>13.32</v>
      </c>
      <c r="AI877">
        <v>49.8</v>
      </c>
      <c r="AJ877">
        <v>49.14</v>
      </c>
      <c r="AK877" t="e">
        <f>VLOOKUP(A877,'NHL Affiliations (from scraper)'!B:C,2,FALSE)</f>
        <v>#N/A</v>
      </c>
      <c r="AL877">
        <f>IF(ISNUMBER(MATCH(A877,'Age Fix'!A:A,0))=FALSE,F877,VLOOKUP(A877,'Age Fix'!A:C,3,FALSE))</f>
        <v>20</v>
      </c>
    </row>
    <row r="878" spans="1:38" x14ac:dyDescent="0.2">
      <c r="A878" t="s">
        <v>865</v>
      </c>
      <c r="B878" t="s">
        <v>1749</v>
      </c>
      <c r="C878" t="s">
        <v>102</v>
      </c>
      <c r="D878" t="s">
        <v>102</v>
      </c>
      <c r="E878" t="s">
        <v>1746</v>
      </c>
      <c r="F878">
        <v>16</v>
      </c>
      <c r="G878">
        <v>55</v>
      </c>
      <c r="H878">
        <v>11.26</v>
      </c>
      <c r="I878">
        <v>619.09</v>
      </c>
      <c r="J878">
        <v>24</v>
      </c>
      <c r="K878">
        <v>31</v>
      </c>
      <c r="L878">
        <v>2.3259946049847353</v>
      </c>
      <c r="M878">
        <v>3.0044096981052832</v>
      </c>
      <c r="N878">
        <v>23</v>
      </c>
      <c r="O878">
        <v>2.2290781631103713</v>
      </c>
      <c r="P878">
        <v>0</v>
      </c>
      <c r="Q878">
        <v>0</v>
      </c>
      <c r="R878">
        <v>23</v>
      </c>
      <c r="S878">
        <v>0</v>
      </c>
      <c r="T878">
        <v>0</v>
      </c>
      <c r="U878">
        <v>100</v>
      </c>
      <c r="V878">
        <v>5</v>
      </c>
      <c r="W878">
        <v>0.48458220937181995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1.4452130725910159</v>
      </c>
      <c r="AD878">
        <v>0.14006490874583816</v>
      </c>
      <c r="AE878">
        <v>0</v>
      </c>
      <c r="AF878">
        <v>6.2835350982218081</v>
      </c>
      <c r="AG878">
        <v>12.39</v>
      </c>
      <c r="AH878">
        <v>13.11</v>
      </c>
      <c r="AI878">
        <v>42.56</v>
      </c>
      <c r="AJ878">
        <v>50.11</v>
      </c>
      <c r="AK878" t="e">
        <f>VLOOKUP(A878,'NHL Affiliations (from scraper)'!B:C,2,FALSE)</f>
        <v>#N/A</v>
      </c>
      <c r="AL878">
        <f>IF(ISNUMBER(MATCH(A878,'Age Fix'!A:A,0))=FALSE,F878,VLOOKUP(A878,'Age Fix'!A:C,3,FALSE))</f>
        <v>16</v>
      </c>
    </row>
    <row r="879" spans="1:38" x14ac:dyDescent="0.2">
      <c r="A879" t="s">
        <v>626</v>
      </c>
      <c r="B879" t="s">
        <v>1749</v>
      </c>
      <c r="C879" t="s">
        <v>102</v>
      </c>
      <c r="D879" t="s">
        <v>102</v>
      </c>
      <c r="E879" t="s">
        <v>1746</v>
      </c>
      <c r="F879">
        <v>20</v>
      </c>
      <c r="G879">
        <v>67</v>
      </c>
      <c r="H879">
        <v>15.74</v>
      </c>
      <c r="I879">
        <v>1054.71</v>
      </c>
      <c r="J879">
        <v>80</v>
      </c>
      <c r="K879">
        <v>37</v>
      </c>
      <c r="L879">
        <v>4.5510140228119571</v>
      </c>
      <c r="M879">
        <v>2.1048439855505303</v>
      </c>
      <c r="N879">
        <v>178</v>
      </c>
      <c r="O879">
        <v>10.126006200756606</v>
      </c>
      <c r="P879">
        <v>3</v>
      </c>
      <c r="Q879">
        <v>9</v>
      </c>
      <c r="R879">
        <v>166</v>
      </c>
      <c r="S879">
        <v>1.6853932584269662</v>
      </c>
      <c r="T879">
        <v>5.0561797752808983</v>
      </c>
      <c r="U879">
        <v>93.258426966292134</v>
      </c>
      <c r="V879">
        <v>28</v>
      </c>
      <c r="W879">
        <v>1.5928549079841852</v>
      </c>
      <c r="X879">
        <v>14</v>
      </c>
      <c r="Y879">
        <v>0.79642745399209258</v>
      </c>
      <c r="Z879">
        <v>1</v>
      </c>
      <c r="AA879">
        <v>2</v>
      </c>
      <c r="AB879">
        <v>11</v>
      </c>
      <c r="AC879">
        <v>12.788359942755115</v>
      </c>
      <c r="AD879">
        <v>0.72750006785306554</v>
      </c>
      <c r="AE879">
        <v>7.8651685393258424</v>
      </c>
      <c r="AF879">
        <v>7.1844718779523111</v>
      </c>
      <c r="AG879">
        <v>13.16</v>
      </c>
      <c r="AH879">
        <v>13.25</v>
      </c>
      <c r="AI879">
        <v>55.24</v>
      </c>
      <c r="AJ879">
        <v>48.76</v>
      </c>
      <c r="AK879" t="e">
        <f>VLOOKUP(A879,'NHL Affiliations (from scraper)'!B:C,2,FALSE)</f>
        <v>#N/A</v>
      </c>
      <c r="AL879">
        <f>IF(ISNUMBER(MATCH(A879,'Age Fix'!A:A,0))=FALSE,F879,VLOOKUP(A879,'Age Fix'!A:C,3,FALSE))</f>
        <v>20</v>
      </c>
    </row>
    <row r="880" spans="1:38" x14ac:dyDescent="0.2">
      <c r="A880" t="s">
        <v>687</v>
      </c>
      <c r="B880" t="s">
        <v>1749</v>
      </c>
      <c r="C880" t="s">
        <v>49</v>
      </c>
      <c r="D880" t="s">
        <v>1745</v>
      </c>
      <c r="E880" t="s">
        <v>599</v>
      </c>
      <c r="F880">
        <v>19</v>
      </c>
      <c r="G880">
        <v>67</v>
      </c>
      <c r="H880">
        <v>13.77</v>
      </c>
      <c r="I880">
        <v>922.67</v>
      </c>
      <c r="J880">
        <v>45</v>
      </c>
      <c r="K880">
        <v>40</v>
      </c>
      <c r="L880">
        <v>2.9262900061777235</v>
      </c>
      <c r="M880">
        <v>2.6011466721579763</v>
      </c>
      <c r="N880">
        <v>96</v>
      </c>
      <c r="O880">
        <v>6.2427520131791434</v>
      </c>
      <c r="P880">
        <v>13</v>
      </c>
      <c r="Q880">
        <v>24</v>
      </c>
      <c r="R880">
        <v>59</v>
      </c>
      <c r="S880">
        <v>13.541666666666666</v>
      </c>
      <c r="T880">
        <v>25</v>
      </c>
      <c r="U880">
        <v>61.458333333333336</v>
      </c>
      <c r="V880">
        <v>22</v>
      </c>
      <c r="W880">
        <v>1.4306306696868871</v>
      </c>
      <c r="X880">
        <v>11</v>
      </c>
      <c r="Y880">
        <v>0.71531533484344356</v>
      </c>
      <c r="Z880">
        <v>3</v>
      </c>
      <c r="AA880">
        <v>1</v>
      </c>
      <c r="AB880">
        <v>7</v>
      </c>
      <c r="AC880">
        <v>11.242513442499515</v>
      </c>
      <c r="AD880">
        <v>0.73108566069122327</v>
      </c>
      <c r="AE880">
        <v>11.458333333333332</v>
      </c>
      <c r="AF880">
        <v>11.710951502603661</v>
      </c>
      <c r="AG880">
        <v>13.46</v>
      </c>
      <c r="AH880">
        <v>13.22</v>
      </c>
      <c r="AI880">
        <v>50.99</v>
      </c>
      <c r="AJ880">
        <v>49.98</v>
      </c>
      <c r="AK880" t="e">
        <f>VLOOKUP(A880,'NHL Affiliations (from scraper)'!B:C,2,FALSE)</f>
        <v>#N/A</v>
      </c>
      <c r="AL880">
        <f>IF(ISNUMBER(MATCH(A880,'Age Fix'!A:A,0))=FALSE,F880,VLOOKUP(A880,'Age Fix'!A:C,3,FALSE))</f>
        <v>19</v>
      </c>
    </row>
    <row r="881" spans="1:38" x14ac:dyDescent="0.2">
      <c r="A881" t="s">
        <v>711</v>
      </c>
      <c r="B881" t="s">
        <v>1749</v>
      </c>
      <c r="C881" t="s">
        <v>49</v>
      </c>
      <c r="D881" t="s">
        <v>1745</v>
      </c>
      <c r="E881" t="s">
        <v>599</v>
      </c>
      <c r="F881">
        <v>18</v>
      </c>
      <c r="G881">
        <v>66</v>
      </c>
      <c r="H881">
        <v>9.4700000000000006</v>
      </c>
      <c r="I881">
        <v>624.72</v>
      </c>
      <c r="J881">
        <v>18</v>
      </c>
      <c r="K881">
        <v>26</v>
      </c>
      <c r="L881">
        <v>1.7287744909719553</v>
      </c>
      <c r="M881">
        <v>2.4971187091817133</v>
      </c>
      <c r="N881">
        <v>50</v>
      </c>
      <c r="O881">
        <v>4.8021513638109878</v>
      </c>
      <c r="P881">
        <v>5</v>
      </c>
      <c r="Q881">
        <v>11</v>
      </c>
      <c r="R881">
        <v>34</v>
      </c>
      <c r="S881">
        <v>10</v>
      </c>
      <c r="T881">
        <v>22</v>
      </c>
      <c r="U881">
        <v>68</v>
      </c>
      <c r="V881">
        <v>11</v>
      </c>
      <c r="W881">
        <v>1.056473300038417</v>
      </c>
      <c r="X881">
        <v>5</v>
      </c>
      <c r="Y881">
        <v>0.4802151363810987</v>
      </c>
      <c r="Z881">
        <v>0</v>
      </c>
      <c r="AA881">
        <v>3</v>
      </c>
      <c r="AB881">
        <v>2</v>
      </c>
      <c r="AC881">
        <v>5.3508384100141431</v>
      </c>
      <c r="AD881">
        <v>0.51391071936363264</v>
      </c>
      <c r="AE881">
        <v>10</v>
      </c>
      <c r="AF881">
        <v>10.701676820028288</v>
      </c>
      <c r="AG881">
        <v>12.53</v>
      </c>
      <c r="AH881">
        <v>12.92</v>
      </c>
      <c r="AI881">
        <v>50.35</v>
      </c>
      <c r="AJ881">
        <v>50.65</v>
      </c>
      <c r="AK881">
        <f>VLOOKUP(A881,'NHL Affiliations (from scraper)'!B:C,2,FALSE)</f>
        <v>2018</v>
      </c>
      <c r="AL881">
        <f>IF(ISNUMBER(MATCH(A881,'Age Fix'!A:A,0))=FALSE,F881,VLOOKUP(A881,'Age Fix'!A:C,3,FALSE))</f>
        <v>18</v>
      </c>
    </row>
    <row r="882" spans="1:38" x14ac:dyDescent="0.2">
      <c r="A882" t="s">
        <v>1022</v>
      </c>
      <c r="B882" t="s">
        <v>1749</v>
      </c>
      <c r="C882" t="s">
        <v>41</v>
      </c>
      <c r="D882" t="s">
        <v>1745</v>
      </c>
      <c r="E882" t="s">
        <v>391</v>
      </c>
      <c r="F882">
        <v>19</v>
      </c>
      <c r="G882">
        <v>8</v>
      </c>
      <c r="H882">
        <v>9.33</v>
      </c>
      <c r="I882">
        <v>74.650000000000006</v>
      </c>
      <c r="J882">
        <v>3</v>
      </c>
      <c r="K882">
        <v>3</v>
      </c>
      <c r="L882">
        <v>2.4112525117213663</v>
      </c>
      <c r="M882">
        <v>2.4112525117213663</v>
      </c>
      <c r="N882">
        <v>12</v>
      </c>
      <c r="O882">
        <v>9.6450100468854654</v>
      </c>
      <c r="P882">
        <v>0</v>
      </c>
      <c r="Q882">
        <v>5</v>
      </c>
      <c r="R882">
        <v>7</v>
      </c>
      <c r="S882">
        <v>0</v>
      </c>
      <c r="T882">
        <v>41.666666666666671</v>
      </c>
      <c r="U882">
        <v>58.333333333333336</v>
      </c>
      <c r="V882">
        <v>2</v>
      </c>
      <c r="W882">
        <v>1.6075016744809107</v>
      </c>
      <c r="X882">
        <v>2</v>
      </c>
      <c r="Y882">
        <v>1.6075016744809107</v>
      </c>
      <c r="Z882">
        <v>0</v>
      </c>
      <c r="AA882">
        <v>1</v>
      </c>
      <c r="AB882">
        <v>1</v>
      </c>
      <c r="AC882">
        <v>1.333659527158185</v>
      </c>
      <c r="AD882">
        <v>1.0719299615471012</v>
      </c>
      <c r="AE882">
        <v>16.666666666666664</v>
      </c>
      <c r="AF882">
        <v>11.113829392984876</v>
      </c>
      <c r="AG882">
        <v>12.41</v>
      </c>
      <c r="AH882">
        <v>12.91</v>
      </c>
      <c r="AI882">
        <v>51.46</v>
      </c>
      <c r="AJ882">
        <v>52.78</v>
      </c>
      <c r="AK882" t="e">
        <f>VLOOKUP(A882,'NHL Affiliations (from scraper)'!B:C,2,FALSE)</f>
        <v>#N/A</v>
      </c>
      <c r="AL882">
        <f>IF(ISNUMBER(MATCH(A882,'Age Fix'!A:A,0))=FALSE,F882,VLOOKUP(A882,'Age Fix'!A:C,3,FALSE))</f>
        <v>19</v>
      </c>
    </row>
    <row r="883" spans="1:38" x14ac:dyDescent="0.2">
      <c r="A883" t="s">
        <v>963</v>
      </c>
      <c r="B883" t="s">
        <v>1749</v>
      </c>
      <c r="C883" t="s">
        <v>41</v>
      </c>
      <c r="D883" t="s">
        <v>1745</v>
      </c>
      <c r="E883" t="s">
        <v>590</v>
      </c>
      <c r="F883">
        <v>17</v>
      </c>
      <c r="G883">
        <v>21</v>
      </c>
      <c r="H883">
        <v>6.74</v>
      </c>
      <c r="I883">
        <v>141.52000000000001</v>
      </c>
      <c r="J883">
        <v>5</v>
      </c>
      <c r="K883">
        <v>2</v>
      </c>
      <c r="L883">
        <v>2.1198417184850196</v>
      </c>
      <c r="M883">
        <v>0.84793668739400785</v>
      </c>
      <c r="N883">
        <v>6</v>
      </c>
      <c r="O883">
        <v>2.5438100621820232</v>
      </c>
      <c r="P883">
        <v>1</v>
      </c>
      <c r="Q883">
        <v>0</v>
      </c>
      <c r="R883">
        <v>5</v>
      </c>
      <c r="S883">
        <v>16.666666666666664</v>
      </c>
      <c r="T883">
        <v>0</v>
      </c>
      <c r="U883">
        <v>83.333333333333343</v>
      </c>
      <c r="V883">
        <v>1</v>
      </c>
      <c r="W883">
        <v>0.42396834369700392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0.56378673931046641</v>
      </c>
      <c r="AD883">
        <v>0.23902773006379296</v>
      </c>
      <c r="AE883">
        <v>0</v>
      </c>
      <c r="AF883">
        <v>9.3964456551744409</v>
      </c>
      <c r="AG883">
        <v>11.01</v>
      </c>
      <c r="AH883">
        <v>13.59</v>
      </c>
      <c r="AI883">
        <v>51.28</v>
      </c>
      <c r="AJ883">
        <v>42.1</v>
      </c>
      <c r="AK883" t="e">
        <f>VLOOKUP(A883,'NHL Affiliations (from scraper)'!B:C,2,FALSE)</f>
        <v>#N/A</v>
      </c>
      <c r="AL883">
        <f>IF(ISNUMBER(MATCH(A883,'Age Fix'!A:A,0))=FALSE,F883,VLOOKUP(A883,'Age Fix'!A:C,3,FALSE))</f>
        <v>17</v>
      </c>
    </row>
    <row r="884" spans="1:38" x14ac:dyDescent="0.2">
      <c r="A884" t="s">
        <v>675</v>
      </c>
      <c r="B884" t="s">
        <v>1749</v>
      </c>
      <c r="C884" t="s">
        <v>46</v>
      </c>
      <c r="D884" t="s">
        <v>1745</v>
      </c>
      <c r="E884" t="s">
        <v>630</v>
      </c>
      <c r="F884">
        <v>19</v>
      </c>
      <c r="G884">
        <v>61</v>
      </c>
      <c r="H884">
        <v>14.53</v>
      </c>
      <c r="I884">
        <v>886.24</v>
      </c>
      <c r="J884">
        <v>43</v>
      </c>
      <c r="K884">
        <v>58</v>
      </c>
      <c r="L884">
        <v>2.9111753024011553</v>
      </c>
      <c r="M884">
        <v>3.9267015706806281</v>
      </c>
      <c r="N884">
        <v>153</v>
      </c>
      <c r="O884">
        <v>10.358367936450621</v>
      </c>
      <c r="P884">
        <v>13</v>
      </c>
      <c r="Q884">
        <v>19</v>
      </c>
      <c r="R884">
        <v>121</v>
      </c>
      <c r="S884">
        <v>8.4967320261437909</v>
      </c>
      <c r="T884">
        <v>12.418300653594772</v>
      </c>
      <c r="U884">
        <v>79.084967320261441</v>
      </c>
      <c r="V884">
        <v>26</v>
      </c>
      <c r="W884">
        <v>1.7602455316844194</v>
      </c>
      <c r="X884">
        <v>16</v>
      </c>
      <c r="Y884">
        <v>1.0832280194981043</v>
      </c>
      <c r="Z884">
        <v>5</v>
      </c>
      <c r="AA884">
        <v>5</v>
      </c>
      <c r="AB884">
        <v>6</v>
      </c>
      <c r="AC884">
        <v>14.244493133114378</v>
      </c>
      <c r="AD884">
        <v>0.96437713033361472</v>
      </c>
      <c r="AE884">
        <v>10.457516339869281</v>
      </c>
      <c r="AF884">
        <v>9.3101262307937116</v>
      </c>
      <c r="AG884">
        <v>13.39</v>
      </c>
      <c r="AH884">
        <v>13.46</v>
      </c>
      <c r="AI884">
        <v>39.25</v>
      </c>
      <c r="AJ884">
        <v>52.83</v>
      </c>
      <c r="AK884" t="str">
        <f>VLOOKUP(A884,'NHL Affiliations (from scraper)'!B:C,2,FALSE)</f>
        <v>Edmonton Oilers</v>
      </c>
      <c r="AL884">
        <f>IF(ISNUMBER(MATCH(A884,'Age Fix'!A:A,0))=FALSE,F884,VLOOKUP(A884,'Age Fix'!A:C,3,FALSE))</f>
        <v>19</v>
      </c>
    </row>
    <row r="885" spans="1:38" x14ac:dyDescent="0.2">
      <c r="A885" t="s">
        <v>595</v>
      </c>
      <c r="B885" t="s">
        <v>1749</v>
      </c>
      <c r="C885" t="s">
        <v>41</v>
      </c>
      <c r="D885" t="s">
        <v>1745</v>
      </c>
      <c r="E885" t="s">
        <v>575</v>
      </c>
      <c r="F885">
        <v>20</v>
      </c>
      <c r="G885">
        <v>59</v>
      </c>
      <c r="H885">
        <v>15.99</v>
      </c>
      <c r="I885">
        <v>943.49</v>
      </c>
      <c r="J885">
        <v>72</v>
      </c>
      <c r="K885">
        <v>44</v>
      </c>
      <c r="L885">
        <v>4.578744872759648</v>
      </c>
      <c r="M885">
        <v>2.7981218666864511</v>
      </c>
      <c r="N885">
        <v>93</v>
      </c>
      <c r="O885">
        <v>5.9142121273145447</v>
      </c>
      <c r="P885">
        <v>20</v>
      </c>
      <c r="Q885">
        <v>18</v>
      </c>
      <c r="R885">
        <v>55</v>
      </c>
      <c r="S885">
        <v>21.50537634408602</v>
      </c>
      <c r="T885">
        <v>19.35483870967742</v>
      </c>
      <c r="U885">
        <v>59.13978494623656</v>
      </c>
      <c r="V885">
        <v>37</v>
      </c>
      <c r="W885">
        <v>2.3529661151681522</v>
      </c>
      <c r="X885">
        <v>14</v>
      </c>
      <c r="Y885">
        <v>0.89031150303659812</v>
      </c>
      <c r="Z885">
        <v>4</v>
      </c>
      <c r="AA885">
        <v>3</v>
      </c>
      <c r="AB885">
        <v>7</v>
      </c>
      <c r="AC885">
        <v>11.665867445027084</v>
      </c>
      <c r="AD885">
        <v>0.74187542708627019</v>
      </c>
      <c r="AE885">
        <v>15.053763440860216</v>
      </c>
      <c r="AF885">
        <v>12.543943489276435</v>
      </c>
      <c r="AG885">
        <v>14.7</v>
      </c>
      <c r="AH885">
        <v>13.46</v>
      </c>
      <c r="AI885">
        <v>54.71</v>
      </c>
      <c r="AJ885">
        <v>49.81</v>
      </c>
      <c r="AK885" t="str">
        <f>VLOOKUP(A885,'NHL Affiliations (from scraper)'!B:C,2,FALSE)</f>
        <v>Tampa Bay Lightning</v>
      </c>
      <c r="AL885">
        <f>IF(ISNUMBER(MATCH(A885,'Age Fix'!A:A,0))=FALSE,F885,VLOOKUP(A885,'Age Fix'!A:C,3,FALSE))</f>
        <v>20</v>
      </c>
    </row>
    <row r="886" spans="1:38" x14ac:dyDescent="0.2">
      <c r="A886" t="s">
        <v>855</v>
      </c>
      <c r="B886" t="s">
        <v>1749</v>
      </c>
      <c r="C886" t="s">
        <v>41</v>
      </c>
      <c r="D886" t="s">
        <v>1745</v>
      </c>
      <c r="E886" t="s">
        <v>583</v>
      </c>
      <c r="F886">
        <v>18</v>
      </c>
      <c r="G886">
        <v>58</v>
      </c>
      <c r="H886">
        <v>8.5500000000000007</v>
      </c>
      <c r="I886">
        <v>495.99</v>
      </c>
      <c r="J886">
        <v>15</v>
      </c>
      <c r="K886">
        <v>16</v>
      </c>
      <c r="L886">
        <v>1.8145527127563055</v>
      </c>
      <c r="M886">
        <v>1.9355228936067257</v>
      </c>
      <c r="N886">
        <v>42</v>
      </c>
      <c r="O886">
        <v>5.0807475957176553</v>
      </c>
      <c r="P886">
        <v>4</v>
      </c>
      <c r="Q886">
        <v>6</v>
      </c>
      <c r="R886">
        <v>32</v>
      </c>
      <c r="S886">
        <v>9.5238095238095237</v>
      </c>
      <c r="T886">
        <v>14.285714285714285</v>
      </c>
      <c r="U886">
        <v>76.19047619047619</v>
      </c>
      <c r="V886">
        <v>5</v>
      </c>
      <c r="W886">
        <v>0.60485090425210186</v>
      </c>
      <c r="X886">
        <v>2</v>
      </c>
      <c r="Y886">
        <v>0.24194036170084071</v>
      </c>
      <c r="Z886">
        <v>1</v>
      </c>
      <c r="AA886">
        <v>0</v>
      </c>
      <c r="AB886">
        <v>1</v>
      </c>
      <c r="AC886">
        <v>4.0817456533676726</v>
      </c>
      <c r="AD886">
        <v>0.49376950987330459</v>
      </c>
      <c r="AE886">
        <v>4.7619047619047619</v>
      </c>
      <c r="AF886">
        <v>9.7184420318277933</v>
      </c>
      <c r="AG886">
        <v>12.9</v>
      </c>
      <c r="AH886">
        <v>12.69</v>
      </c>
      <c r="AI886">
        <v>57.61</v>
      </c>
      <c r="AJ886">
        <v>48.55</v>
      </c>
      <c r="AK886" t="e">
        <f>VLOOKUP(A886,'NHL Affiliations (from scraper)'!B:C,2,FALSE)</f>
        <v>#N/A</v>
      </c>
      <c r="AL886">
        <f>IF(ISNUMBER(MATCH(A886,'Age Fix'!A:A,0))=FALSE,F886,VLOOKUP(A886,'Age Fix'!A:C,3,FALSE))</f>
        <v>18</v>
      </c>
    </row>
    <row r="887" spans="1:38" x14ac:dyDescent="0.2">
      <c r="A887" t="s">
        <v>696</v>
      </c>
      <c r="B887" t="s">
        <v>1749</v>
      </c>
      <c r="C887" t="s">
        <v>49</v>
      </c>
      <c r="D887" t="s">
        <v>1745</v>
      </c>
      <c r="E887" t="s">
        <v>636</v>
      </c>
      <c r="F887">
        <v>20</v>
      </c>
      <c r="G887">
        <v>59</v>
      </c>
      <c r="H887">
        <v>11.58</v>
      </c>
      <c r="I887">
        <v>683.18</v>
      </c>
      <c r="J887">
        <v>37</v>
      </c>
      <c r="K887">
        <v>24</v>
      </c>
      <c r="L887">
        <v>3.2495096460669224</v>
      </c>
      <c r="M887">
        <v>2.1077900406920582</v>
      </c>
      <c r="N887">
        <v>118</v>
      </c>
      <c r="O887">
        <v>10.363301033402617</v>
      </c>
      <c r="P887">
        <v>27</v>
      </c>
      <c r="Q887">
        <v>25</v>
      </c>
      <c r="R887">
        <v>66</v>
      </c>
      <c r="S887">
        <v>22.881355932203391</v>
      </c>
      <c r="T887">
        <v>21.1864406779661</v>
      </c>
      <c r="U887">
        <v>55.932203389830505</v>
      </c>
      <c r="V887">
        <v>24</v>
      </c>
      <c r="W887">
        <v>2.1077900406920582</v>
      </c>
      <c r="X887">
        <v>14</v>
      </c>
      <c r="Y887">
        <v>1.2295441904037003</v>
      </c>
      <c r="Z887">
        <v>3</v>
      </c>
      <c r="AA887">
        <v>2</v>
      </c>
      <c r="AB887">
        <v>9</v>
      </c>
      <c r="AC887">
        <v>15.355663095022837</v>
      </c>
      <c r="AD887">
        <v>1.3486047391629883</v>
      </c>
      <c r="AE887">
        <v>11.864406779661017</v>
      </c>
      <c r="AF887">
        <v>13.013273809341388</v>
      </c>
      <c r="AG887">
        <v>13.4</v>
      </c>
      <c r="AH887">
        <v>13.48</v>
      </c>
      <c r="AI887">
        <v>51.05</v>
      </c>
      <c r="AJ887">
        <v>48.71</v>
      </c>
      <c r="AK887" t="e">
        <f>VLOOKUP(A887,'NHL Affiliations (from scraper)'!B:C,2,FALSE)</f>
        <v>#N/A</v>
      </c>
      <c r="AL887">
        <f>IF(ISNUMBER(MATCH(A887,'Age Fix'!A:A,0))=FALSE,F887,VLOOKUP(A887,'Age Fix'!A:C,3,FALSE))</f>
        <v>20</v>
      </c>
    </row>
    <row r="888" spans="1:38" x14ac:dyDescent="0.2">
      <c r="A888" t="s">
        <v>723</v>
      </c>
      <c r="B888" t="s">
        <v>1749</v>
      </c>
      <c r="C888" t="s">
        <v>102</v>
      </c>
      <c r="D888" t="s">
        <v>102</v>
      </c>
      <c r="E888" t="s">
        <v>579</v>
      </c>
      <c r="F888">
        <v>20</v>
      </c>
      <c r="G888">
        <v>46</v>
      </c>
      <c r="H888">
        <v>15.55</v>
      </c>
      <c r="I888">
        <v>715.44</v>
      </c>
      <c r="J888">
        <v>42</v>
      </c>
      <c r="K888">
        <v>26</v>
      </c>
      <c r="L888">
        <v>3.5223079503522303</v>
      </c>
      <c r="M888">
        <v>2.1804763502180471</v>
      </c>
      <c r="N888">
        <v>68</v>
      </c>
      <c r="O888">
        <v>5.7027843005702783</v>
      </c>
      <c r="P888">
        <v>0</v>
      </c>
      <c r="Q888">
        <v>5</v>
      </c>
      <c r="R888">
        <v>63</v>
      </c>
      <c r="S888">
        <v>0</v>
      </c>
      <c r="T888">
        <v>7.3529411764705888</v>
      </c>
      <c r="U888">
        <v>92.64705882352942</v>
      </c>
      <c r="V888">
        <v>17</v>
      </c>
      <c r="W888">
        <v>1.4256960751425696</v>
      </c>
      <c r="X888">
        <v>9</v>
      </c>
      <c r="Y888">
        <v>0.75478027507547796</v>
      </c>
      <c r="Z888">
        <v>0</v>
      </c>
      <c r="AA888">
        <v>1</v>
      </c>
      <c r="AB888">
        <v>8</v>
      </c>
      <c r="AC888">
        <v>4.8524391821623976</v>
      </c>
      <c r="AD888">
        <v>0.4069472645221735</v>
      </c>
      <c r="AE888">
        <v>13.23529411764706</v>
      </c>
      <c r="AF888">
        <v>7.1359399737682319</v>
      </c>
      <c r="AG888">
        <v>13.7</v>
      </c>
      <c r="AH888">
        <v>12.92</v>
      </c>
      <c r="AI888">
        <v>56.2</v>
      </c>
      <c r="AJ888">
        <v>50.75</v>
      </c>
      <c r="AK888" t="e">
        <f>VLOOKUP(A888,'NHL Affiliations (from scraper)'!B:C,2,FALSE)</f>
        <v>#N/A</v>
      </c>
      <c r="AL888">
        <f>IF(ISNUMBER(MATCH(A888,'Age Fix'!A:A,0))=FALSE,F888,VLOOKUP(A888,'Age Fix'!A:C,3,FALSE))</f>
        <v>20</v>
      </c>
    </row>
    <row r="889" spans="1:38" x14ac:dyDescent="0.2">
      <c r="A889" t="s">
        <v>658</v>
      </c>
      <c r="B889" t="s">
        <v>1749</v>
      </c>
      <c r="C889" t="s">
        <v>41</v>
      </c>
      <c r="D889" t="s">
        <v>1745</v>
      </c>
      <c r="E889" t="s">
        <v>1746</v>
      </c>
      <c r="F889">
        <v>19</v>
      </c>
      <c r="G889">
        <v>64</v>
      </c>
      <c r="H889">
        <v>13.75</v>
      </c>
      <c r="I889">
        <v>879.69</v>
      </c>
      <c r="J889">
        <v>50</v>
      </c>
      <c r="K889">
        <v>35</v>
      </c>
      <c r="L889">
        <v>3.4102922620468572</v>
      </c>
      <c r="M889">
        <v>2.3872045834328</v>
      </c>
      <c r="N889">
        <v>127</v>
      </c>
      <c r="O889">
        <v>8.6621423455990172</v>
      </c>
      <c r="P889">
        <v>15</v>
      </c>
      <c r="Q889">
        <v>21</v>
      </c>
      <c r="R889">
        <v>91</v>
      </c>
      <c r="S889">
        <v>11.811023622047244</v>
      </c>
      <c r="T889">
        <v>16.535433070866144</v>
      </c>
      <c r="U889">
        <v>71.653543307086608</v>
      </c>
      <c r="V889">
        <v>23</v>
      </c>
      <c r="W889">
        <v>1.5687344405415544</v>
      </c>
      <c r="X889">
        <v>11</v>
      </c>
      <c r="Y889">
        <v>0.75026429765030855</v>
      </c>
      <c r="Z889">
        <v>3</v>
      </c>
      <c r="AA889">
        <v>2</v>
      </c>
      <c r="AB889">
        <v>6</v>
      </c>
      <c r="AC889">
        <v>13.216177400559651</v>
      </c>
      <c r="AD889">
        <v>0.90142055045934255</v>
      </c>
      <c r="AE889">
        <v>8.6614173228346463</v>
      </c>
      <c r="AF889">
        <v>10.406438898078466</v>
      </c>
      <c r="AG889">
        <v>13.7</v>
      </c>
      <c r="AH889">
        <v>13.23</v>
      </c>
      <c r="AI889">
        <v>54.73</v>
      </c>
      <c r="AJ889">
        <v>49.23</v>
      </c>
      <c r="AK889" t="str">
        <f>VLOOKUP(A889,'NHL Affiliations (from scraper)'!B:C,2,FALSE)</f>
        <v>Philadelphia Flyers</v>
      </c>
      <c r="AL889">
        <f>IF(ISNUMBER(MATCH(A889,'Age Fix'!A:A,0))=FALSE,F889,VLOOKUP(A889,'Age Fix'!A:C,3,FALSE))</f>
        <v>19</v>
      </c>
    </row>
    <row r="890" spans="1:38" x14ac:dyDescent="0.2">
      <c r="A890" t="s">
        <v>825</v>
      </c>
      <c r="B890" t="s">
        <v>1749</v>
      </c>
      <c r="C890" t="s">
        <v>102</v>
      </c>
      <c r="D890" t="s">
        <v>102</v>
      </c>
      <c r="E890" t="s">
        <v>575</v>
      </c>
      <c r="F890">
        <v>18</v>
      </c>
      <c r="G890">
        <v>56</v>
      </c>
      <c r="H890">
        <v>11.58</v>
      </c>
      <c r="I890">
        <v>648.53</v>
      </c>
      <c r="J890">
        <v>35</v>
      </c>
      <c r="K890">
        <v>29</v>
      </c>
      <c r="L890">
        <v>3.2380923010500671</v>
      </c>
      <c r="M890">
        <v>2.6829907637271986</v>
      </c>
      <c r="N890">
        <v>41</v>
      </c>
      <c r="O890">
        <v>3.7931938383729356</v>
      </c>
      <c r="P890">
        <v>2</v>
      </c>
      <c r="Q890">
        <v>4</v>
      </c>
      <c r="R890">
        <v>35</v>
      </c>
      <c r="S890">
        <v>4.8780487804878048</v>
      </c>
      <c r="T890">
        <v>9.7560975609756095</v>
      </c>
      <c r="U890">
        <v>85.365853658536579</v>
      </c>
      <c r="V890">
        <v>8</v>
      </c>
      <c r="W890">
        <v>0.74013538309715821</v>
      </c>
      <c r="X890">
        <v>5</v>
      </c>
      <c r="Y890">
        <v>0.46258461443572391</v>
      </c>
      <c r="Z890">
        <v>1</v>
      </c>
      <c r="AA890">
        <v>2</v>
      </c>
      <c r="AB890">
        <v>2</v>
      </c>
      <c r="AC890">
        <v>3.4135069094025119</v>
      </c>
      <c r="AD890">
        <v>0.31580715551192806</v>
      </c>
      <c r="AE890">
        <v>12.195121951219512</v>
      </c>
      <c r="AF890">
        <v>8.3256266082988084</v>
      </c>
      <c r="AG890">
        <v>12.98</v>
      </c>
      <c r="AH890">
        <v>12.67</v>
      </c>
      <c r="AI890">
        <v>55.61</v>
      </c>
      <c r="AJ890">
        <v>47.04</v>
      </c>
      <c r="AK890" t="e">
        <f>VLOOKUP(A890,'NHL Affiliations (from scraper)'!B:C,2,FALSE)</f>
        <v>#N/A</v>
      </c>
      <c r="AL890">
        <f>IF(ISNUMBER(MATCH(A890,'Age Fix'!A:A,0))=FALSE,F890,VLOOKUP(A890,'Age Fix'!A:C,3,FALSE))</f>
        <v>18</v>
      </c>
    </row>
    <row r="891" spans="1:38" x14ac:dyDescent="0.2">
      <c r="A891" t="s">
        <v>716</v>
      </c>
      <c r="B891" t="s">
        <v>1749</v>
      </c>
      <c r="C891" t="s">
        <v>46</v>
      </c>
      <c r="D891" t="s">
        <v>1745</v>
      </c>
      <c r="E891" t="s">
        <v>590</v>
      </c>
      <c r="F891">
        <v>19</v>
      </c>
      <c r="G891">
        <v>63</v>
      </c>
      <c r="H891">
        <v>11.53</v>
      </c>
      <c r="I891">
        <v>726.11</v>
      </c>
      <c r="J891">
        <v>34</v>
      </c>
      <c r="K891">
        <v>26</v>
      </c>
      <c r="L891">
        <v>2.8094916748151104</v>
      </c>
      <c r="M891">
        <v>2.1484348101527315</v>
      </c>
      <c r="N891">
        <v>129</v>
      </c>
      <c r="O891">
        <v>10.65954194268086</v>
      </c>
      <c r="P891">
        <v>12</v>
      </c>
      <c r="Q891">
        <v>26</v>
      </c>
      <c r="R891">
        <v>91</v>
      </c>
      <c r="S891">
        <v>9.3023255813953494</v>
      </c>
      <c r="T891">
        <v>20.155038759689923</v>
      </c>
      <c r="U891">
        <v>70.542635658914733</v>
      </c>
      <c r="V891">
        <v>22</v>
      </c>
      <c r="W891">
        <v>1.8179063778215421</v>
      </c>
      <c r="X891">
        <v>13</v>
      </c>
      <c r="Y891">
        <v>1.0742174050763658</v>
      </c>
      <c r="Z891">
        <v>0</v>
      </c>
      <c r="AA891">
        <v>7</v>
      </c>
      <c r="AB891">
        <v>6</v>
      </c>
      <c r="AC891">
        <v>13.361159517644182</v>
      </c>
      <c r="AD891">
        <v>1.1040607773734707</v>
      </c>
      <c r="AE891">
        <v>10.077519379844961</v>
      </c>
      <c r="AF891">
        <v>10.357487998173784</v>
      </c>
      <c r="AG891">
        <v>12.66</v>
      </c>
      <c r="AH891">
        <v>13.18</v>
      </c>
      <c r="AI891">
        <v>53.75</v>
      </c>
      <c r="AJ891">
        <v>47.73</v>
      </c>
      <c r="AK891" t="e">
        <f>VLOOKUP(A891,'NHL Affiliations (from scraper)'!B:C,2,FALSE)</f>
        <v>#N/A</v>
      </c>
      <c r="AL891">
        <f>IF(ISNUMBER(MATCH(A891,'Age Fix'!A:A,0))=FALSE,F891,VLOOKUP(A891,'Age Fix'!A:C,3,FALSE))</f>
        <v>19</v>
      </c>
    </row>
    <row r="892" spans="1:38" x14ac:dyDescent="0.2">
      <c r="A892" t="s">
        <v>609</v>
      </c>
      <c r="B892" t="s">
        <v>1749</v>
      </c>
      <c r="C892" t="s">
        <v>49</v>
      </c>
      <c r="D892" t="s">
        <v>1745</v>
      </c>
      <c r="E892" t="s">
        <v>581</v>
      </c>
      <c r="F892">
        <v>19</v>
      </c>
      <c r="G892">
        <v>64</v>
      </c>
      <c r="H892">
        <v>11.7</v>
      </c>
      <c r="I892">
        <v>748.68</v>
      </c>
      <c r="J892">
        <v>49</v>
      </c>
      <c r="K892">
        <v>26</v>
      </c>
      <c r="L892">
        <v>3.9269113640006412</v>
      </c>
      <c r="M892">
        <v>2.0836672543676871</v>
      </c>
      <c r="N892">
        <v>93</v>
      </c>
      <c r="O892">
        <v>7.4531174867767271</v>
      </c>
      <c r="P892">
        <v>11</v>
      </c>
      <c r="Q892">
        <v>17</v>
      </c>
      <c r="R892">
        <v>65</v>
      </c>
      <c r="S892">
        <v>11.827956989247312</v>
      </c>
      <c r="T892">
        <v>18.27956989247312</v>
      </c>
      <c r="U892">
        <v>69.892473118279568</v>
      </c>
      <c r="V892">
        <v>26</v>
      </c>
      <c r="W892">
        <v>2.0836672543676871</v>
      </c>
      <c r="X892">
        <v>16</v>
      </c>
      <c r="Y892">
        <v>1.2822567719185769</v>
      </c>
      <c r="Z892">
        <v>3</v>
      </c>
      <c r="AA892">
        <v>8</v>
      </c>
      <c r="AB892">
        <v>5</v>
      </c>
      <c r="AC892">
        <v>9.8689686811983499</v>
      </c>
      <c r="AD892">
        <v>0.79090949520743314</v>
      </c>
      <c r="AE892">
        <v>17.20430107526882</v>
      </c>
      <c r="AF892">
        <v>10.611794280858442</v>
      </c>
      <c r="AG892">
        <v>13.27</v>
      </c>
      <c r="AH892">
        <v>13.23</v>
      </c>
      <c r="AI892">
        <v>59.34</v>
      </c>
      <c r="AJ892">
        <v>48.3</v>
      </c>
      <c r="AK892" t="str">
        <f>VLOOKUP(A892,'NHL Affiliations (from scraper)'!B:C,2,FALSE)</f>
        <v>Nashville Predators</v>
      </c>
      <c r="AL892">
        <f>IF(ISNUMBER(MATCH(A892,'Age Fix'!A:A,0))=FALSE,F892,VLOOKUP(A892,'Age Fix'!A:C,3,FALSE))</f>
        <v>19</v>
      </c>
    </row>
    <row r="893" spans="1:38" x14ac:dyDescent="0.2">
      <c r="A893" t="s">
        <v>605</v>
      </c>
      <c r="B893" t="s">
        <v>1749</v>
      </c>
      <c r="C893" t="s">
        <v>41</v>
      </c>
      <c r="D893" t="s">
        <v>1745</v>
      </c>
      <c r="E893" t="s">
        <v>590</v>
      </c>
      <c r="F893">
        <v>19</v>
      </c>
      <c r="G893">
        <v>68</v>
      </c>
      <c r="H893">
        <v>15.13</v>
      </c>
      <c r="I893">
        <v>1028.6300000000001</v>
      </c>
      <c r="J893">
        <v>55</v>
      </c>
      <c r="K893">
        <v>43</v>
      </c>
      <c r="L893">
        <v>3.2081506469770469</v>
      </c>
      <c r="M893">
        <v>2.5081905058184186</v>
      </c>
      <c r="N893">
        <v>114</v>
      </c>
      <c r="O893">
        <v>6.6496213410069691</v>
      </c>
      <c r="P893">
        <v>13</v>
      </c>
      <c r="Q893">
        <v>19</v>
      </c>
      <c r="R893">
        <v>82</v>
      </c>
      <c r="S893">
        <v>11.403508771929824</v>
      </c>
      <c r="T893">
        <v>16.666666666666664</v>
      </c>
      <c r="U893">
        <v>71.929824561403507</v>
      </c>
      <c r="V893">
        <v>39</v>
      </c>
      <c r="W893">
        <v>2.2748704587655424</v>
      </c>
      <c r="X893">
        <v>14</v>
      </c>
      <c r="Y893">
        <v>0.81662016468506649</v>
      </c>
      <c r="Z893">
        <v>3</v>
      </c>
      <c r="AA893">
        <v>5</v>
      </c>
      <c r="AB893">
        <v>6</v>
      </c>
      <c r="AC893">
        <v>11.793914444807873</v>
      </c>
      <c r="AD893">
        <v>0.68793916830004209</v>
      </c>
      <c r="AE893">
        <v>12.280701754385964</v>
      </c>
      <c r="AF893">
        <v>10.345538986673573</v>
      </c>
      <c r="AG893">
        <v>13.38</v>
      </c>
      <c r="AH893">
        <v>13.38</v>
      </c>
      <c r="AI893">
        <v>55.31</v>
      </c>
      <c r="AJ893">
        <v>47.84</v>
      </c>
      <c r="AK893" t="e">
        <f>VLOOKUP(A893,'NHL Affiliations (from scraper)'!B:C,2,FALSE)</f>
        <v>#N/A</v>
      </c>
      <c r="AL893">
        <f>IF(ISNUMBER(MATCH(A893,'Age Fix'!A:A,0))=FALSE,F893,VLOOKUP(A893,'Age Fix'!A:C,3,FALSE))</f>
        <v>19</v>
      </c>
    </row>
    <row r="894" spans="1:38" x14ac:dyDescent="0.2">
      <c r="A894" t="s">
        <v>360</v>
      </c>
      <c r="B894" t="s">
        <v>1749</v>
      </c>
      <c r="C894" t="s">
        <v>102</v>
      </c>
      <c r="D894" t="s">
        <v>102</v>
      </c>
      <c r="E894" t="s">
        <v>107</v>
      </c>
      <c r="F894">
        <v>2017</v>
      </c>
      <c r="G894">
        <v>1</v>
      </c>
      <c r="H894">
        <v>0</v>
      </c>
      <c r="I894">
        <v>0</v>
      </c>
      <c r="J894">
        <v>0</v>
      </c>
      <c r="K894">
        <v>0</v>
      </c>
      <c r="L894" t="e">
        <v>#DIV/0!</v>
      </c>
      <c r="M894" t="e">
        <v>#DIV/0!</v>
      </c>
      <c r="N894">
        <v>2</v>
      </c>
      <c r="O894" t="e">
        <v>#DIV/0!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100</v>
      </c>
      <c r="V894">
        <v>0</v>
      </c>
      <c r="W894" t="e">
        <v>#DIV/0!</v>
      </c>
      <c r="X894">
        <v>0</v>
      </c>
      <c r="Y894" t="e">
        <v>#DIV/0!</v>
      </c>
      <c r="Z894">
        <v>0</v>
      </c>
      <c r="AA894">
        <v>0</v>
      </c>
      <c r="AB894">
        <v>0</v>
      </c>
      <c r="AC894">
        <v>0.12567070196443617</v>
      </c>
      <c r="AD894" t="e">
        <v>#DIV/0!</v>
      </c>
      <c r="AE894">
        <v>0</v>
      </c>
      <c r="AF894">
        <v>6.2835350982218081</v>
      </c>
      <c r="AG894">
        <v>0</v>
      </c>
      <c r="AH894">
        <v>0</v>
      </c>
      <c r="AI894">
        <v>0</v>
      </c>
      <c r="AJ894">
        <v>0</v>
      </c>
      <c r="AK894">
        <f>VLOOKUP(A894,'NHL Affiliations (from scraper)'!B:C,2,FALSE)</f>
        <v>2018</v>
      </c>
      <c r="AL894">
        <f>IF(ISNUMBER(MATCH(A894,'Age Fix'!A:A,0))=FALSE,F894,VLOOKUP(A894,'Age Fix'!A:C,3,FALSE))</f>
        <v>17</v>
      </c>
    </row>
    <row r="895" spans="1:38" x14ac:dyDescent="0.2">
      <c r="A895" t="s">
        <v>668</v>
      </c>
      <c r="B895" t="s">
        <v>1749</v>
      </c>
      <c r="C895" t="s">
        <v>46</v>
      </c>
      <c r="D895" t="s">
        <v>1745</v>
      </c>
      <c r="E895" t="s">
        <v>621</v>
      </c>
      <c r="F895">
        <v>19</v>
      </c>
      <c r="G895">
        <v>52</v>
      </c>
      <c r="H895">
        <v>10.44</v>
      </c>
      <c r="I895">
        <v>542.63</v>
      </c>
      <c r="J895">
        <v>25</v>
      </c>
      <c r="K895">
        <v>21</v>
      </c>
      <c r="L895">
        <v>2.764314542137368</v>
      </c>
      <c r="M895">
        <v>2.3220242153953894</v>
      </c>
      <c r="N895">
        <v>85</v>
      </c>
      <c r="O895">
        <v>9.3986694432670514</v>
      </c>
      <c r="P895">
        <v>5</v>
      </c>
      <c r="Q895">
        <v>15</v>
      </c>
      <c r="R895">
        <v>65</v>
      </c>
      <c r="S895">
        <v>5.8823529411764701</v>
      </c>
      <c r="T895">
        <v>17.647058823529413</v>
      </c>
      <c r="U895">
        <v>76.470588235294116</v>
      </c>
      <c r="V895">
        <v>20</v>
      </c>
      <c r="W895">
        <v>2.2114516337098946</v>
      </c>
      <c r="X895">
        <v>15</v>
      </c>
      <c r="Y895">
        <v>1.6585887252824207</v>
      </c>
      <c r="Z895">
        <v>3</v>
      </c>
      <c r="AA895">
        <v>5</v>
      </c>
      <c r="AB895">
        <v>7</v>
      </c>
      <c r="AC895">
        <v>8.0137839466890313</v>
      </c>
      <c r="AD895">
        <v>0.88610478005517912</v>
      </c>
      <c r="AE895">
        <v>17.647058823529413</v>
      </c>
      <c r="AF895">
        <v>9.4279811137518017</v>
      </c>
      <c r="AG895">
        <v>12.5</v>
      </c>
      <c r="AH895">
        <v>13.13</v>
      </c>
      <c r="AI895">
        <v>44.43</v>
      </c>
      <c r="AJ895">
        <v>50.79</v>
      </c>
      <c r="AK895" t="e">
        <f>VLOOKUP(A895,'NHL Affiliations (from scraper)'!B:C,2,FALSE)</f>
        <v>#N/A</v>
      </c>
      <c r="AL895">
        <f>IF(ISNUMBER(MATCH(A895,'Age Fix'!A:A,0))=FALSE,F895,VLOOKUP(A895,'Age Fix'!A:C,3,FALSE))</f>
        <v>19</v>
      </c>
    </row>
    <row r="896" spans="1:38" x14ac:dyDescent="0.2">
      <c r="A896" t="s">
        <v>650</v>
      </c>
      <c r="B896" t="s">
        <v>1749</v>
      </c>
      <c r="C896" t="s">
        <v>41</v>
      </c>
      <c r="D896" t="s">
        <v>1745</v>
      </c>
      <c r="E896" t="s">
        <v>621</v>
      </c>
      <c r="F896">
        <v>20</v>
      </c>
      <c r="G896">
        <v>68</v>
      </c>
      <c r="H896">
        <v>13.52</v>
      </c>
      <c r="I896">
        <v>919.23</v>
      </c>
      <c r="J896">
        <v>46</v>
      </c>
      <c r="K896">
        <v>51</v>
      </c>
      <c r="L896">
        <v>3.0025129728142033</v>
      </c>
      <c r="M896">
        <v>3.3288730785548775</v>
      </c>
      <c r="N896">
        <v>158</v>
      </c>
      <c r="O896">
        <v>10.312979341405306</v>
      </c>
      <c r="P896">
        <v>19</v>
      </c>
      <c r="Q896">
        <v>18</v>
      </c>
      <c r="R896">
        <v>121</v>
      </c>
      <c r="S896">
        <v>12.025316455696203</v>
      </c>
      <c r="T896">
        <v>11.39240506329114</v>
      </c>
      <c r="U896">
        <v>76.582278481012651</v>
      </c>
      <c r="V896">
        <v>28</v>
      </c>
      <c r="W896">
        <v>1.8276165921477758</v>
      </c>
      <c r="X896">
        <v>17</v>
      </c>
      <c r="Y896">
        <v>1.1096243595182926</v>
      </c>
      <c r="Z896">
        <v>7</v>
      </c>
      <c r="AA896">
        <v>0</v>
      </c>
      <c r="AB896">
        <v>10</v>
      </c>
      <c r="AC896">
        <v>15.563390625454103</v>
      </c>
      <c r="AD896">
        <v>1.0158539620413238</v>
      </c>
      <c r="AE896">
        <v>10.759493670886076</v>
      </c>
      <c r="AF896">
        <v>9.8502472313000631</v>
      </c>
      <c r="AG896">
        <v>12.9</v>
      </c>
      <c r="AH896">
        <v>13.04</v>
      </c>
      <c r="AI896">
        <v>43.74</v>
      </c>
      <c r="AJ896">
        <v>49.56</v>
      </c>
      <c r="AK896" t="e">
        <f>VLOOKUP(A896,'NHL Affiliations (from scraper)'!B:C,2,FALSE)</f>
        <v>#N/A</v>
      </c>
      <c r="AL896">
        <f>IF(ISNUMBER(MATCH(A896,'Age Fix'!A:A,0))=FALSE,F896,VLOOKUP(A896,'Age Fix'!A:C,3,FALSE))</f>
        <v>20</v>
      </c>
    </row>
    <row r="897" spans="1:38" x14ac:dyDescent="0.2">
      <c r="A897" t="s">
        <v>653</v>
      </c>
      <c r="B897" t="s">
        <v>1749</v>
      </c>
      <c r="C897" t="s">
        <v>41</v>
      </c>
      <c r="D897" t="s">
        <v>1745</v>
      </c>
      <c r="E897" t="s">
        <v>599</v>
      </c>
      <c r="F897">
        <v>18</v>
      </c>
      <c r="G897">
        <v>59</v>
      </c>
      <c r="H897">
        <v>13.53</v>
      </c>
      <c r="I897">
        <v>798.14</v>
      </c>
      <c r="J897">
        <v>37</v>
      </c>
      <c r="K897">
        <v>35</v>
      </c>
      <c r="L897">
        <v>2.7814669105670684</v>
      </c>
      <c r="M897">
        <v>2.6311173478337135</v>
      </c>
      <c r="N897">
        <v>135</v>
      </c>
      <c r="O897">
        <v>10.148595484501465</v>
      </c>
      <c r="P897">
        <v>5</v>
      </c>
      <c r="Q897">
        <v>13</v>
      </c>
      <c r="R897">
        <v>117</v>
      </c>
      <c r="S897">
        <v>3.7037037037037033</v>
      </c>
      <c r="T897">
        <v>9.6296296296296298</v>
      </c>
      <c r="U897">
        <v>86.666666666666671</v>
      </c>
      <c r="V897">
        <v>21</v>
      </c>
      <c r="W897">
        <v>1.5786704087002281</v>
      </c>
      <c r="X897">
        <v>10</v>
      </c>
      <c r="Y897">
        <v>0.75174781366677523</v>
      </c>
      <c r="Z897">
        <v>2</v>
      </c>
      <c r="AA897">
        <v>1</v>
      </c>
      <c r="AB897">
        <v>7</v>
      </c>
      <c r="AC897">
        <v>10.923697369651308</v>
      </c>
      <c r="AD897">
        <v>0.82118656147928737</v>
      </c>
      <c r="AE897">
        <v>7.4074074074074066</v>
      </c>
      <c r="AF897">
        <v>8.0916276812231906</v>
      </c>
      <c r="AG897">
        <v>13.9</v>
      </c>
      <c r="AH897">
        <v>13.39</v>
      </c>
      <c r="AI897">
        <v>51.1</v>
      </c>
      <c r="AJ897">
        <v>49.18</v>
      </c>
      <c r="AK897">
        <f>VLOOKUP(A897,'NHL Affiliations (from scraper)'!B:C,2,FALSE)</f>
        <v>2018</v>
      </c>
      <c r="AL897">
        <f>IF(ISNUMBER(MATCH(A897,'Age Fix'!A:A,0))=FALSE,F897,VLOOKUP(A897,'Age Fix'!A:C,3,FALSE))</f>
        <v>18</v>
      </c>
    </row>
    <row r="898" spans="1:38" x14ac:dyDescent="0.2">
      <c r="A898" t="s">
        <v>888</v>
      </c>
      <c r="B898" t="s">
        <v>1749</v>
      </c>
      <c r="C898" t="s">
        <v>102</v>
      </c>
      <c r="D898" t="s">
        <v>102</v>
      </c>
      <c r="E898" t="s">
        <v>616</v>
      </c>
      <c r="F898">
        <v>18</v>
      </c>
      <c r="G898">
        <v>24</v>
      </c>
      <c r="H898">
        <v>7.89</v>
      </c>
      <c r="I898">
        <v>189.45</v>
      </c>
      <c r="J898">
        <v>3</v>
      </c>
      <c r="K898">
        <v>8</v>
      </c>
      <c r="L898">
        <v>0.95011876484560576</v>
      </c>
      <c r="M898">
        <v>2.5336500395882817</v>
      </c>
      <c r="N898">
        <v>4</v>
      </c>
      <c r="O898">
        <v>1.2668250197941409</v>
      </c>
      <c r="P898">
        <v>1</v>
      </c>
      <c r="Q898">
        <v>0</v>
      </c>
      <c r="R898">
        <v>3</v>
      </c>
      <c r="S898">
        <v>25</v>
      </c>
      <c r="T898">
        <v>0</v>
      </c>
      <c r="U898">
        <v>75</v>
      </c>
      <c r="V898">
        <v>2</v>
      </c>
      <c r="W898">
        <v>0.63341250989707043</v>
      </c>
      <c r="X898">
        <v>1</v>
      </c>
      <c r="Y898">
        <v>0.31670625494853522</v>
      </c>
      <c r="Z898">
        <v>1</v>
      </c>
      <c r="AA898">
        <v>0</v>
      </c>
      <c r="AB898">
        <v>0</v>
      </c>
      <c r="AC898">
        <v>0.43811603734603022</v>
      </c>
      <c r="AD898">
        <v>0.13875408942075385</v>
      </c>
      <c r="AE898">
        <v>25</v>
      </c>
      <c r="AF898">
        <v>10.952900933650756</v>
      </c>
      <c r="AG898">
        <v>12.45</v>
      </c>
      <c r="AH898">
        <v>11.42</v>
      </c>
      <c r="AI898">
        <v>38.01</v>
      </c>
      <c r="AJ898">
        <v>50.69</v>
      </c>
      <c r="AK898" t="e">
        <f>VLOOKUP(A898,'NHL Affiliations (from scraper)'!B:C,2,FALSE)</f>
        <v>#N/A</v>
      </c>
      <c r="AL898">
        <f>IF(ISNUMBER(MATCH(A898,'Age Fix'!A:A,0))=FALSE,F898,VLOOKUP(A898,'Age Fix'!A:C,3,FALSE))</f>
        <v>18</v>
      </c>
    </row>
    <row r="899" spans="1:38" x14ac:dyDescent="0.2">
      <c r="A899" t="s">
        <v>552</v>
      </c>
      <c r="B899" t="s">
        <v>1749</v>
      </c>
      <c r="C899" t="s">
        <v>102</v>
      </c>
      <c r="D899" t="s">
        <v>102</v>
      </c>
      <c r="E899" t="s">
        <v>391</v>
      </c>
      <c r="F899">
        <v>18</v>
      </c>
      <c r="G899">
        <v>65</v>
      </c>
      <c r="H899">
        <v>10.6</v>
      </c>
      <c r="I899">
        <v>688.9</v>
      </c>
      <c r="J899">
        <v>26</v>
      </c>
      <c r="K899">
        <v>26</v>
      </c>
      <c r="L899">
        <v>2.2644796051676588</v>
      </c>
      <c r="M899">
        <v>2.2644796051676588</v>
      </c>
      <c r="N899">
        <v>108</v>
      </c>
      <c r="O899">
        <v>9.4062998983887365</v>
      </c>
      <c r="P899">
        <v>0</v>
      </c>
      <c r="Q899">
        <v>6</v>
      </c>
      <c r="R899">
        <v>102</v>
      </c>
      <c r="S899">
        <v>0</v>
      </c>
      <c r="T899">
        <v>5.5555555555555554</v>
      </c>
      <c r="U899">
        <v>94.444444444444443</v>
      </c>
      <c r="V899">
        <v>12</v>
      </c>
      <c r="W899">
        <v>1.0451444331543041</v>
      </c>
      <c r="X899">
        <v>6</v>
      </c>
      <c r="Y899">
        <v>0.52257221657715203</v>
      </c>
      <c r="Z899">
        <v>0</v>
      </c>
      <c r="AA899">
        <v>1</v>
      </c>
      <c r="AB899">
        <v>5</v>
      </c>
      <c r="AC899">
        <v>7.4817802845254349</v>
      </c>
      <c r="AD899">
        <v>0.6516284178712819</v>
      </c>
      <c r="AE899">
        <v>5.5555555555555554</v>
      </c>
      <c r="AF899">
        <v>6.9275743375235512</v>
      </c>
      <c r="AG899">
        <v>12.21</v>
      </c>
      <c r="AH899">
        <v>12.9</v>
      </c>
      <c r="AI899">
        <v>51.2</v>
      </c>
      <c r="AJ899">
        <v>51.89</v>
      </c>
      <c r="AK899" t="e">
        <f>VLOOKUP(A899,'NHL Affiliations (from scraper)'!B:C,2,FALSE)</f>
        <v>#N/A</v>
      </c>
      <c r="AL899">
        <f>IF(ISNUMBER(MATCH(A899,'Age Fix'!A:A,0))=FALSE,F899,VLOOKUP(A899,'Age Fix'!A:C,3,FALSE))</f>
        <v>18</v>
      </c>
    </row>
    <row r="900" spans="1:38" x14ac:dyDescent="0.2">
      <c r="A900" t="s">
        <v>1033</v>
      </c>
      <c r="B900" t="s">
        <v>1749</v>
      </c>
      <c r="C900" t="s">
        <v>102</v>
      </c>
      <c r="D900" t="s">
        <v>102</v>
      </c>
      <c r="E900" t="s">
        <v>644</v>
      </c>
      <c r="F900">
        <v>20</v>
      </c>
      <c r="G900">
        <v>11</v>
      </c>
      <c r="H900">
        <v>5.68</v>
      </c>
      <c r="I900">
        <v>62.43</v>
      </c>
      <c r="J900">
        <v>0</v>
      </c>
      <c r="K900">
        <v>2</v>
      </c>
      <c r="L900">
        <v>0</v>
      </c>
      <c r="M900">
        <v>1.9221528111484865</v>
      </c>
      <c r="N900">
        <v>3</v>
      </c>
      <c r="O900">
        <v>2.8832292167227291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100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0.18850605294665423</v>
      </c>
      <c r="AD900">
        <v>0.18116871979495841</v>
      </c>
      <c r="AE900">
        <v>0</v>
      </c>
      <c r="AF900">
        <v>6.2835350982218081</v>
      </c>
      <c r="AG900">
        <v>12.39</v>
      </c>
      <c r="AH900">
        <v>12.84</v>
      </c>
      <c r="AI900">
        <v>46.01</v>
      </c>
      <c r="AJ900">
        <v>49.72</v>
      </c>
      <c r="AK900" t="e">
        <f>VLOOKUP(A900,'NHL Affiliations (from scraper)'!B:C,2,FALSE)</f>
        <v>#N/A</v>
      </c>
      <c r="AL900">
        <f>IF(ISNUMBER(MATCH(A900,'Age Fix'!A:A,0))=FALSE,F900,VLOOKUP(A900,'Age Fix'!A:C,3,FALSE))</f>
        <v>20</v>
      </c>
    </row>
    <row r="901" spans="1:38" x14ac:dyDescent="0.2">
      <c r="A901" t="s">
        <v>677</v>
      </c>
      <c r="B901" t="s">
        <v>1749</v>
      </c>
      <c r="C901" t="s">
        <v>102</v>
      </c>
      <c r="D901" t="s">
        <v>102</v>
      </c>
      <c r="E901" t="s">
        <v>636</v>
      </c>
      <c r="F901">
        <v>18</v>
      </c>
      <c r="G901">
        <v>63</v>
      </c>
      <c r="H901">
        <v>15.36</v>
      </c>
      <c r="I901">
        <v>967.85</v>
      </c>
      <c r="J901">
        <v>51</v>
      </c>
      <c r="K901">
        <v>47</v>
      </c>
      <c r="L901">
        <v>3.1616469494239805</v>
      </c>
      <c r="M901">
        <v>2.9136746396652371</v>
      </c>
      <c r="N901">
        <v>113</v>
      </c>
      <c r="O901">
        <v>7.0052177506845066</v>
      </c>
      <c r="P901">
        <v>5</v>
      </c>
      <c r="Q901">
        <v>2</v>
      </c>
      <c r="R901">
        <v>106</v>
      </c>
      <c r="S901">
        <v>4.4247787610619467</v>
      </c>
      <c r="T901">
        <v>1.7699115044247788</v>
      </c>
      <c r="U901">
        <v>93.805309734513273</v>
      </c>
      <c r="V901">
        <v>16</v>
      </c>
      <c r="W901">
        <v>0.9918892390349745</v>
      </c>
      <c r="X901">
        <v>7</v>
      </c>
      <c r="Y901">
        <v>0.43395154207780129</v>
      </c>
      <c r="Z901">
        <v>2</v>
      </c>
      <c r="AA901">
        <v>1</v>
      </c>
      <c r="AB901">
        <v>4</v>
      </c>
      <c r="AC901">
        <v>8.2661219542250599</v>
      </c>
      <c r="AD901">
        <v>0.51244233843416187</v>
      </c>
      <c r="AE901">
        <v>6.1946902654867255</v>
      </c>
      <c r="AF901">
        <v>7.3151521718805848</v>
      </c>
      <c r="AG901">
        <v>12.62</v>
      </c>
      <c r="AH901">
        <v>13.26</v>
      </c>
      <c r="AI901">
        <v>51.67</v>
      </c>
      <c r="AJ901">
        <v>48.29</v>
      </c>
      <c r="AK901" t="str">
        <f>VLOOKUP(A901,'NHL Affiliations (from scraper)'!B:C,2,FALSE)</f>
        <v>Arizona Coyotes</v>
      </c>
      <c r="AL901">
        <f>IF(ISNUMBER(MATCH(A901,'Age Fix'!A:A,0))=FALSE,F901,VLOOKUP(A901,'Age Fix'!A:C,3,FALSE))</f>
        <v>18</v>
      </c>
    </row>
    <row r="902" spans="1:38" x14ac:dyDescent="0.2">
      <c r="A902" t="s">
        <v>1013</v>
      </c>
      <c r="B902" t="s">
        <v>1749</v>
      </c>
      <c r="C902" t="s">
        <v>46</v>
      </c>
      <c r="D902" t="s">
        <v>1745</v>
      </c>
      <c r="E902" t="s">
        <v>599</v>
      </c>
      <c r="F902">
        <v>17</v>
      </c>
      <c r="G902">
        <v>39</v>
      </c>
      <c r="H902">
        <v>7.65</v>
      </c>
      <c r="I902">
        <v>298.33999999999997</v>
      </c>
      <c r="J902">
        <v>7</v>
      </c>
      <c r="K902">
        <v>9</v>
      </c>
      <c r="L902">
        <v>1.4077897700610043</v>
      </c>
      <c r="M902">
        <v>1.8100154186498627</v>
      </c>
      <c r="N902">
        <v>27</v>
      </c>
      <c r="O902">
        <v>5.4300462559495877</v>
      </c>
      <c r="P902">
        <v>5</v>
      </c>
      <c r="Q902">
        <v>5</v>
      </c>
      <c r="R902">
        <v>17</v>
      </c>
      <c r="S902">
        <v>18.518518518518519</v>
      </c>
      <c r="T902">
        <v>18.518518518518519</v>
      </c>
      <c r="U902">
        <v>62.962962962962962</v>
      </c>
      <c r="V902">
        <v>3</v>
      </c>
      <c r="W902">
        <v>0.60333847288328757</v>
      </c>
      <c r="X902">
        <v>3</v>
      </c>
      <c r="Y902">
        <v>0.60333847288328757</v>
      </c>
      <c r="Z902">
        <v>2</v>
      </c>
      <c r="AA902">
        <v>1</v>
      </c>
      <c r="AB902">
        <v>0</v>
      </c>
      <c r="AC902">
        <v>3.2100629589772458</v>
      </c>
      <c r="AD902">
        <v>0.64558482784284632</v>
      </c>
      <c r="AE902">
        <v>11.111111111111111</v>
      </c>
      <c r="AF902">
        <v>11.889122070286096</v>
      </c>
      <c r="AG902">
        <v>12.31</v>
      </c>
      <c r="AH902">
        <v>12.86</v>
      </c>
      <c r="AI902">
        <v>49.48</v>
      </c>
      <c r="AJ902">
        <v>51.09</v>
      </c>
      <c r="AK902" t="e">
        <f>VLOOKUP(A902,'NHL Affiliations (from scraper)'!B:C,2,FALSE)</f>
        <v>#N/A</v>
      </c>
      <c r="AL902">
        <f>IF(ISNUMBER(MATCH(A902,'Age Fix'!A:A,0))=FALSE,F902,VLOOKUP(A902,'Age Fix'!A:C,3,FALSE))</f>
        <v>17</v>
      </c>
    </row>
    <row r="903" spans="1:38" x14ac:dyDescent="0.2">
      <c r="A903" t="s">
        <v>875</v>
      </c>
      <c r="B903" t="s">
        <v>1749</v>
      </c>
      <c r="C903" t="s">
        <v>102</v>
      </c>
      <c r="D903" t="s">
        <v>102</v>
      </c>
      <c r="E903" t="s">
        <v>1746</v>
      </c>
      <c r="F903">
        <v>18</v>
      </c>
      <c r="G903">
        <v>32</v>
      </c>
      <c r="H903">
        <v>13.7</v>
      </c>
      <c r="I903">
        <v>438.33</v>
      </c>
      <c r="J903">
        <v>27</v>
      </c>
      <c r="K903">
        <v>13</v>
      </c>
      <c r="L903">
        <v>3.6958455957839984</v>
      </c>
      <c r="M903">
        <v>1.7794812127848882</v>
      </c>
      <c r="N903">
        <v>37</v>
      </c>
      <c r="O903">
        <v>5.0646772979262202</v>
      </c>
      <c r="P903">
        <v>0</v>
      </c>
      <c r="Q903">
        <v>2</v>
      </c>
      <c r="R903">
        <v>35</v>
      </c>
      <c r="S903">
        <v>0</v>
      </c>
      <c r="T903">
        <v>5.4054054054054053</v>
      </c>
      <c r="U903">
        <v>94.594594594594597</v>
      </c>
      <c r="V903">
        <v>3</v>
      </c>
      <c r="W903">
        <v>0.41064951064266653</v>
      </c>
      <c r="X903">
        <v>2</v>
      </c>
      <c r="Y903">
        <v>0.27376634042844433</v>
      </c>
      <c r="Z903">
        <v>0</v>
      </c>
      <c r="AA903">
        <v>1</v>
      </c>
      <c r="AB903">
        <v>1</v>
      </c>
      <c r="AC903">
        <v>2.5567621124906967</v>
      </c>
      <c r="AD903">
        <v>0.34997770344133827</v>
      </c>
      <c r="AE903">
        <v>5.4054054054054053</v>
      </c>
      <c r="AF903">
        <v>6.9101678715964763</v>
      </c>
      <c r="AG903">
        <v>13.04</v>
      </c>
      <c r="AH903">
        <v>12.83</v>
      </c>
      <c r="AI903">
        <v>50.92</v>
      </c>
      <c r="AJ903">
        <v>50.7</v>
      </c>
      <c r="AK903" t="e">
        <f>VLOOKUP(A903,'NHL Affiliations (from scraper)'!B:C,2,FALSE)</f>
        <v>#N/A</v>
      </c>
      <c r="AL903">
        <f>IF(ISNUMBER(MATCH(A903,'Age Fix'!A:A,0))=FALSE,F903,VLOOKUP(A903,'Age Fix'!A:C,3,FALSE))</f>
        <v>18</v>
      </c>
    </row>
    <row r="904" spans="1:38" x14ac:dyDescent="0.2">
      <c r="A904" t="s">
        <v>373</v>
      </c>
      <c r="B904" t="s">
        <v>1749</v>
      </c>
      <c r="C904" t="s">
        <v>41</v>
      </c>
      <c r="D904" t="s">
        <v>1745</v>
      </c>
      <c r="E904" t="s">
        <v>107</v>
      </c>
      <c r="F904">
        <v>2017</v>
      </c>
      <c r="G904">
        <v>2</v>
      </c>
      <c r="H904">
        <v>11.66</v>
      </c>
      <c r="I904">
        <v>23.32</v>
      </c>
      <c r="J904">
        <v>2</v>
      </c>
      <c r="K904">
        <v>0</v>
      </c>
      <c r="L904">
        <v>5.1457975986277873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t="e">
        <v>#DIV/0!</v>
      </c>
      <c r="T904" t="e">
        <v>#DIV/0!</v>
      </c>
      <c r="U904" t="e">
        <v>#DIV/0!</v>
      </c>
      <c r="V904">
        <v>1</v>
      </c>
      <c r="W904">
        <v>2.5728987993138936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e">
        <v>#DIV/0!</v>
      </c>
      <c r="AF904" t="e">
        <v>#DIV/0!</v>
      </c>
      <c r="AG904">
        <v>17.36</v>
      </c>
      <c r="AH904">
        <v>10.79</v>
      </c>
      <c r="AI904">
        <v>73.33</v>
      </c>
      <c r="AJ904">
        <v>48.96</v>
      </c>
      <c r="AK904">
        <f>VLOOKUP(A904,'NHL Affiliations (from scraper)'!B:C,2,FALSE)</f>
        <v>2018</v>
      </c>
      <c r="AL904">
        <f>IF(ISNUMBER(MATCH(A904,'Age Fix'!A:A,0))=FALSE,F904,VLOOKUP(A904,'Age Fix'!A:C,3,FALSE))</f>
        <v>17</v>
      </c>
    </row>
    <row r="905" spans="1:38" x14ac:dyDescent="0.2">
      <c r="A905" t="s">
        <v>816</v>
      </c>
      <c r="B905" t="s">
        <v>1749</v>
      </c>
      <c r="C905" t="s">
        <v>102</v>
      </c>
      <c r="D905" t="s">
        <v>102</v>
      </c>
      <c r="E905" t="s">
        <v>630</v>
      </c>
      <c r="F905">
        <v>19</v>
      </c>
      <c r="G905">
        <v>62</v>
      </c>
      <c r="H905">
        <v>16.3</v>
      </c>
      <c r="I905">
        <v>1010.35</v>
      </c>
      <c r="J905">
        <v>45</v>
      </c>
      <c r="K905">
        <v>76</v>
      </c>
      <c r="L905">
        <v>2.6723412678774681</v>
      </c>
      <c r="M905">
        <v>4.5132874746375018</v>
      </c>
      <c r="N905">
        <v>102</v>
      </c>
      <c r="O905">
        <v>6.0573068738555937</v>
      </c>
      <c r="P905">
        <v>3</v>
      </c>
      <c r="Q905">
        <v>3</v>
      </c>
      <c r="R905">
        <v>96</v>
      </c>
      <c r="S905">
        <v>2.9411764705882351</v>
      </c>
      <c r="T905">
        <v>2.9411764705882351</v>
      </c>
      <c r="U905">
        <v>94.117647058823522</v>
      </c>
      <c r="V905">
        <v>13</v>
      </c>
      <c r="W905">
        <v>0.77200969960904642</v>
      </c>
      <c r="X905">
        <v>6</v>
      </c>
      <c r="Y905">
        <v>0.35631216905032909</v>
      </c>
      <c r="Z905">
        <v>1</v>
      </c>
      <c r="AA905">
        <v>1</v>
      </c>
      <c r="AB905">
        <v>4</v>
      </c>
      <c r="AC905">
        <v>7.3173108896606589</v>
      </c>
      <c r="AD905">
        <v>0.43454115245176378</v>
      </c>
      <c r="AE905">
        <v>5.8823529411764701</v>
      </c>
      <c r="AF905">
        <v>7.1738342055496656</v>
      </c>
      <c r="AG905">
        <v>12.84</v>
      </c>
      <c r="AH905">
        <v>13.4</v>
      </c>
      <c r="AI905">
        <v>39.93</v>
      </c>
      <c r="AJ905">
        <v>53.54</v>
      </c>
      <c r="AK905">
        <f>VLOOKUP(A905,'NHL Affiliations (from scraper)'!B:C,2,FALSE)</f>
        <v>2018</v>
      </c>
      <c r="AL905">
        <f>IF(ISNUMBER(MATCH(A905,'Age Fix'!A:A,0))=FALSE,F905,VLOOKUP(A905,'Age Fix'!A:C,3,FALSE))</f>
        <v>19</v>
      </c>
    </row>
    <row r="906" spans="1:38" x14ac:dyDescent="0.2">
      <c r="A906" t="s">
        <v>589</v>
      </c>
      <c r="B906" t="s">
        <v>1749</v>
      </c>
      <c r="C906" t="s">
        <v>49</v>
      </c>
      <c r="D906" t="s">
        <v>1745</v>
      </c>
      <c r="E906" t="s">
        <v>590</v>
      </c>
      <c r="F906">
        <v>19</v>
      </c>
      <c r="G906">
        <v>67</v>
      </c>
      <c r="H906">
        <v>13.24</v>
      </c>
      <c r="I906">
        <v>887.07</v>
      </c>
      <c r="J906">
        <v>56</v>
      </c>
      <c r="K906">
        <v>23</v>
      </c>
      <c r="L906">
        <v>3.7877506848388514</v>
      </c>
      <c r="M906">
        <v>1.5556833169873854</v>
      </c>
      <c r="N906">
        <v>123</v>
      </c>
      <c r="O906">
        <v>8.3195238256281918</v>
      </c>
      <c r="P906">
        <v>12</v>
      </c>
      <c r="Q906">
        <v>16</v>
      </c>
      <c r="R906">
        <v>95</v>
      </c>
      <c r="S906">
        <v>9.7560975609756095</v>
      </c>
      <c r="T906">
        <v>13.008130081300814</v>
      </c>
      <c r="U906">
        <v>77.235772357723576</v>
      </c>
      <c r="V906">
        <v>36</v>
      </c>
      <c r="W906">
        <v>2.4349825831106902</v>
      </c>
      <c r="X906">
        <v>17</v>
      </c>
      <c r="Y906">
        <v>1.149852886468937</v>
      </c>
      <c r="Z906">
        <v>2</v>
      </c>
      <c r="AA906">
        <v>6</v>
      </c>
      <c r="AB906">
        <v>9</v>
      </c>
      <c r="AC906">
        <v>11.824876781007738</v>
      </c>
      <c r="AD906">
        <v>0.79981580581066236</v>
      </c>
      <c r="AE906">
        <v>13.821138211382115</v>
      </c>
      <c r="AF906">
        <v>9.6137209601688927</v>
      </c>
      <c r="AG906">
        <v>12.86</v>
      </c>
      <c r="AH906">
        <v>13.46</v>
      </c>
      <c r="AI906">
        <v>57.78</v>
      </c>
      <c r="AJ906">
        <v>47.61</v>
      </c>
      <c r="AK906" t="e">
        <f>VLOOKUP(A906,'NHL Affiliations (from scraper)'!B:C,2,FALSE)</f>
        <v>#N/A</v>
      </c>
      <c r="AL906">
        <f>IF(ISNUMBER(MATCH(A906,'Age Fix'!A:A,0))=FALSE,F906,VLOOKUP(A906,'Age Fix'!A:C,3,FALSE))</f>
        <v>19</v>
      </c>
    </row>
    <row r="907" spans="1:38" x14ac:dyDescent="0.2">
      <c r="A907" t="s">
        <v>628</v>
      </c>
      <c r="B907" t="s">
        <v>1749</v>
      </c>
      <c r="C907" t="s">
        <v>41</v>
      </c>
      <c r="D907" t="s">
        <v>1745</v>
      </c>
      <c r="E907" t="s">
        <v>575</v>
      </c>
      <c r="F907">
        <v>17</v>
      </c>
      <c r="G907">
        <v>68</v>
      </c>
      <c r="H907">
        <v>14.38</v>
      </c>
      <c r="I907">
        <v>977.83</v>
      </c>
      <c r="J907">
        <v>60</v>
      </c>
      <c r="K907">
        <v>53</v>
      </c>
      <c r="L907">
        <v>3.6816215497581379</v>
      </c>
      <c r="M907">
        <v>3.2520990356196884</v>
      </c>
      <c r="N907">
        <v>152</v>
      </c>
      <c r="O907">
        <v>9.326774592720616</v>
      </c>
      <c r="P907">
        <v>28</v>
      </c>
      <c r="Q907">
        <v>31</v>
      </c>
      <c r="R907">
        <v>93</v>
      </c>
      <c r="S907">
        <v>18.421052631578945</v>
      </c>
      <c r="T907">
        <v>20.394736842105264</v>
      </c>
      <c r="U907">
        <v>61.184210526315788</v>
      </c>
      <c r="V907">
        <v>33</v>
      </c>
      <c r="W907">
        <v>2.0248918523669759</v>
      </c>
      <c r="X907">
        <v>20</v>
      </c>
      <c r="Y907">
        <v>1.2272071832527127</v>
      </c>
      <c r="Z907">
        <v>7</v>
      </c>
      <c r="AA907">
        <v>7</v>
      </c>
      <c r="AB907">
        <v>6</v>
      </c>
      <c r="AC907">
        <v>18.374402040281293</v>
      </c>
      <c r="AD907">
        <v>1.1274599085903252</v>
      </c>
      <c r="AE907">
        <v>13.157894736842104</v>
      </c>
      <c r="AF907">
        <v>12.088422394921903</v>
      </c>
      <c r="AG907">
        <v>14.54</v>
      </c>
      <c r="AH907">
        <v>13.18</v>
      </c>
      <c r="AI907">
        <v>55.43</v>
      </c>
      <c r="AJ907">
        <v>49.76</v>
      </c>
      <c r="AK907">
        <f>VLOOKUP(A907,'NHL Affiliations (from scraper)'!B:C,2,FALSE)</f>
        <v>2019</v>
      </c>
      <c r="AL907">
        <f>IF(ISNUMBER(MATCH(A907,'Age Fix'!A:A,0))=FALSE,F907,VLOOKUP(A907,'Age Fix'!A:C,3,FALSE))</f>
        <v>17</v>
      </c>
    </row>
    <row r="908" spans="1:38" x14ac:dyDescent="0.2">
      <c r="A908" t="s">
        <v>639</v>
      </c>
      <c r="B908" t="s">
        <v>1749</v>
      </c>
      <c r="C908" t="s">
        <v>41</v>
      </c>
      <c r="D908" t="s">
        <v>1745</v>
      </c>
      <c r="E908" t="s">
        <v>579</v>
      </c>
      <c r="F908">
        <v>18</v>
      </c>
      <c r="G908">
        <v>58</v>
      </c>
      <c r="H908">
        <v>11.91</v>
      </c>
      <c r="I908">
        <v>690.74</v>
      </c>
      <c r="J908">
        <v>36</v>
      </c>
      <c r="K908">
        <v>22</v>
      </c>
      <c r="L908">
        <v>3.1270811014274544</v>
      </c>
      <c r="M908">
        <v>1.910994006427889</v>
      </c>
      <c r="N908">
        <v>68</v>
      </c>
      <c r="O908">
        <v>5.9067087471407476</v>
      </c>
      <c r="P908">
        <v>9</v>
      </c>
      <c r="Q908">
        <v>21</v>
      </c>
      <c r="R908">
        <v>38</v>
      </c>
      <c r="S908">
        <v>13.23529411764706</v>
      </c>
      <c r="T908">
        <v>30.882352941176471</v>
      </c>
      <c r="U908">
        <v>55.882352941176471</v>
      </c>
      <c r="V908">
        <v>21</v>
      </c>
      <c r="W908">
        <v>1.8241306424993486</v>
      </c>
      <c r="X908">
        <v>14</v>
      </c>
      <c r="Y908">
        <v>1.2160870949995657</v>
      </c>
      <c r="Z908">
        <v>3</v>
      </c>
      <c r="AA908">
        <v>5</v>
      </c>
      <c r="AB908">
        <v>6</v>
      </c>
      <c r="AC908">
        <v>8.3882438921058373</v>
      </c>
      <c r="AD908">
        <v>0.72863108192134562</v>
      </c>
      <c r="AE908">
        <v>20.588235294117645</v>
      </c>
      <c r="AF908">
        <v>12.335652782508584</v>
      </c>
      <c r="AG908">
        <v>13.3</v>
      </c>
      <c r="AH908">
        <v>13.02</v>
      </c>
      <c r="AI908">
        <v>56.92</v>
      </c>
      <c r="AJ908">
        <v>50.92</v>
      </c>
      <c r="AK908" t="e">
        <f>VLOOKUP(A908,'NHL Affiliations (from scraper)'!B:C,2,FALSE)</f>
        <v>#N/A</v>
      </c>
      <c r="AL908">
        <f>IF(ISNUMBER(MATCH(A908,'Age Fix'!A:A,0))=FALSE,F908,VLOOKUP(A908,'Age Fix'!A:C,3,FALSE))</f>
        <v>18</v>
      </c>
    </row>
    <row r="909" spans="1:38" x14ac:dyDescent="0.2">
      <c r="A909" t="s">
        <v>873</v>
      </c>
      <c r="B909" t="s">
        <v>1749</v>
      </c>
      <c r="C909" t="s">
        <v>102</v>
      </c>
      <c r="D909" t="s">
        <v>102</v>
      </c>
      <c r="E909" t="s">
        <v>618</v>
      </c>
      <c r="F909">
        <v>18</v>
      </c>
      <c r="G909">
        <v>55</v>
      </c>
      <c r="H909">
        <v>14.85</v>
      </c>
      <c r="I909">
        <v>816.61</v>
      </c>
      <c r="J909">
        <v>33</v>
      </c>
      <c r="K909">
        <v>57</v>
      </c>
      <c r="L909">
        <v>2.4246580374964792</v>
      </c>
      <c r="M909">
        <v>4.1880457011302825</v>
      </c>
      <c r="N909">
        <v>47</v>
      </c>
      <c r="O909">
        <v>3.4533008412828643</v>
      </c>
      <c r="P909">
        <v>0</v>
      </c>
      <c r="Q909">
        <v>0</v>
      </c>
      <c r="R909">
        <v>47</v>
      </c>
      <c r="S909">
        <v>0</v>
      </c>
      <c r="T909">
        <v>0</v>
      </c>
      <c r="U909">
        <v>100</v>
      </c>
      <c r="V909">
        <v>5</v>
      </c>
      <c r="W909">
        <v>0.367372429923709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2.95326149616425</v>
      </c>
      <c r="AD909">
        <v>0.21698937040919777</v>
      </c>
      <c r="AE909">
        <v>0</v>
      </c>
      <c r="AF909">
        <v>6.2835350982218081</v>
      </c>
      <c r="AG909">
        <v>12.56</v>
      </c>
      <c r="AH909">
        <v>13.34</v>
      </c>
      <c r="AI909">
        <v>40.15</v>
      </c>
      <c r="AJ909">
        <v>52.39</v>
      </c>
      <c r="AK909" t="e">
        <f>VLOOKUP(A909,'NHL Affiliations (from scraper)'!B:C,2,FALSE)</f>
        <v>#N/A</v>
      </c>
      <c r="AL909">
        <f>IF(ISNUMBER(MATCH(A909,'Age Fix'!A:A,0))=FALSE,F909,VLOOKUP(A909,'Age Fix'!A:C,3,FALSE))</f>
        <v>18</v>
      </c>
    </row>
    <row r="910" spans="1:38" x14ac:dyDescent="0.2">
      <c r="A910" t="s">
        <v>956</v>
      </c>
      <c r="B910" t="s">
        <v>1749</v>
      </c>
      <c r="C910" t="s">
        <v>49</v>
      </c>
      <c r="D910" t="s">
        <v>1745</v>
      </c>
      <c r="E910" t="s">
        <v>608</v>
      </c>
      <c r="F910">
        <v>19</v>
      </c>
      <c r="G910">
        <v>22</v>
      </c>
      <c r="H910">
        <v>8.84</v>
      </c>
      <c r="I910">
        <v>194.41</v>
      </c>
      <c r="J910">
        <v>5</v>
      </c>
      <c r="K910">
        <v>11</v>
      </c>
      <c r="L910">
        <v>1.5431304974023969</v>
      </c>
      <c r="M910">
        <v>3.3948870942852731</v>
      </c>
      <c r="N910">
        <v>18</v>
      </c>
      <c r="O910">
        <v>5.5552697906486292</v>
      </c>
      <c r="P910">
        <v>2</v>
      </c>
      <c r="Q910">
        <v>2</v>
      </c>
      <c r="R910">
        <v>14</v>
      </c>
      <c r="S910">
        <v>11.111111111111111</v>
      </c>
      <c r="T910">
        <v>11.111111111111111</v>
      </c>
      <c r="U910">
        <v>77.777777777777786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1.7364397106628684</v>
      </c>
      <c r="AD910">
        <v>0.53591061488489333</v>
      </c>
      <c r="AE910">
        <v>0</v>
      </c>
      <c r="AF910">
        <v>9.6468872814603817</v>
      </c>
      <c r="AG910">
        <v>12.31</v>
      </c>
      <c r="AH910">
        <v>12.89</v>
      </c>
      <c r="AI910">
        <v>42.47</v>
      </c>
      <c r="AJ910">
        <v>47.57</v>
      </c>
      <c r="AK910" t="e">
        <f>VLOOKUP(A910,'NHL Affiliations (from scraper)'!B:C,2,FALSE)</f>
        <v>#N/A</v>
      </c>
      <c r="AL910">
        <f>IF(ISNUMBER(MATCH(A910,'Age Fix'!A:A,0))=FALSE,F910,VLOOKUP(A910,'Age Fix'!A:C,3,FALSE))</f>
        <v>19</v>
      </c>
    </row>
    <row r="911" spans="1:38" x14ac:dyDescent="0.2">
      <c r="A911" t="s">
        <v>747</v>
      </c>
      <c r="B911" t="s">
        <v>1749</v>
      </c>
      <c r="C911" t="s">
        <v>49</v>
      </c>
      <c r="D911" t="s">
        <v>1745</v>
      </c>
      <c r="E911" t="s">
        <v>630</v>
      </c>
      <c r="F911">
        <v>18</v>
      </c>
      <c r="G911">
        <v>55</v>
      </c>
      <c r="H911">
        <v>13.21</v>
      </c>
      <c r="I911">
        <v>726.43</v>
      </c>
      <c r="J911">
        <v>23</v>
      </c>
      <c r="K911">
        <v>56</v>
      </c>
      <c r="L911">
        <v>1.8997012788568757</v>
      </c>
      <c r="M911">
        <v>4.6253596354776096</v>
      </c>
      <c r="N911">
        <v>79</v>
      </c>
      <c r="O911">
        <v>6.5250609143344853</v>
      </c>
      <c r="P911">
        <v>10</v>
      </c>
      <c r="Q911">
        <v>9</v>
      </c>
      <c r="R911">
        <v>60</v>
      </c>
      <c r="S911">
        <v>12.658227848101266</v>
      </c>
      <c r="T911">
        <v>11.39240506329114</v>
      </c>
      <c r="U911">
        <v>75.949367088607602</v>
      </c>
      <c r="V911">
        <v>13</v>
      </c>
      <c r="W911">
        <v>1.0737442010930167</v>
      </c>
      <c r="X911">
        <v>10</v>
      </c>
      <c r="Y911">
        <v>0.82595707776385896</v>
      </c>
      <c r="Z911">
        <v>3</v>
      </c>
      <c r="AA911">
        <v>2</v>
      </c>
      <c r="AB911">
        <v>5</v>
      </c>
      <c r="AC911">
        <v>7.8750826294356298</v>
      </c>
      <c r="AD911">
        <v>0.65044802357575793</v>
      </c>
      <c r="AE911">
        <v>12.658227848101266</v>
      </c>
      <c r="AF911">
        <v>9.9684590246020637</v>
      </c>
      <c r="AG911">
        <v>13.46</v>
      </c>
      <c r="AH911">
        <v>13.46</v>
      </c>
      <c r="AI911">
        <v>39.840000000000003</v>
      </c>
      <c r="AJ911">
        <v>52.49</v>
      </c>
      <c r="AK911" t="e">
        <f>VLOOKUP(A911,'NHL Affiliations (from scraper)'!B:C,2,FALSE)</f>
        <v>#N/A</v>
      </c>
      <c r="AL911">
        <f>IF(ISNUMBER(MATCH(A911,'Age Fix'!A:A,0))=FALSE,F911,VLOOKUP(A911,'Age Fix'!A:C,3,FALSE))</f>
        <v>18</v>
      </c>
    </row>
    <row r="912" spans="1:38" x14ac:dyDescent="0.2">
      <c r="A912" t="s">
        <v>580</v>
      </c>
      <c r="B912" t="s">
        <v>1749</v>
      </c>
      <c r="C912" t="s">
        <v>41</v>
      </c>
      <c r="D912" t="s">
        <v>1745</v>
      </c>
      <c r="E912" t="s">
        <v>581</v>
      </c>
      <c r="F912">
        <v>19</v>
      </c>
      <c r="G912">
        <v>67</v>
      </c>
      <c r="H912">
        <v>13.7</v>
      </c>
      <c r="I912">
        <v>918.09</v>
      </c>
      <c r="J912">
        <v>58</v>
      </c>
      <c r="K912">
        <v>40</v>
      </c>
      <c r="L912">
        <v>3.7904780577067605</v>
      </c>
      <c r="M912">
        <v>2.6141227984184559</v>
      </c>
      <c r="N912">
        <v>159</v>
      </c>
      <c r="O912">
        <v>10.391138123713361</v>
      </c>
      <c r="P912">
        <v>10</v>
      </c>
      <c r="Q912">
        <v>24</v>
      </c>
      <c r="R912">
        <v>125</v>
      </c>
      <c r="S912">
        <v>6.2893081761006293</v>
      </c>
      <c r="T912">
        <v>15.09433962264151</v>
      </c>
      <c r="U912">
        <v>78.616352201257868</v>
      </c>
      <c r="V912">
        <v>37</v>
      </c>
      <c r="W912">
        <v>2.4180635885370716</v>
      </c>
      <c r="X912">
        <v>20</v>
      </c>
      <c r="Y912">
        <v>1.3070613992092279</v>
      </c>
      <c r="Z912">
        <v>3</v>
      </c>
      <c r="AA912">
        <v>10</v>
      </c>
      <c r="AB912">
        <v>7</v>
      </c>
      <c r="AC912">
        <v>14.640816654127782</v>
      </c>
      <c r="AD912">
        <v>0.95682231507550131</v>
      </c>
      <c r="AE912">
        <v>12.578616352201259</v>
      </c>
      <c r="AF912">
        <v>9.2080607887596102</v>
      </c>
      <c r="AG912">
        <v>13.56</v>
      </c>
      <c r="AH912">
        <v>13.38</v>
      </c>
      <c r="AI912">
        <v>58.58</v>
      </c>
      <c r="AJ912">
        <v>49.31</v>
      </c>
      <c r="AK912" t="e">
        <f>VLOOKUP(A912,'NHL Affiliations (from scraper)'!B:C,2,FALSE)</f>
        <v>#N/A</v>
      </c>
      <c r="AL912">
        <f>IF(ISNUMBER(MATCH(A912,'Age Fix'!A:A,0))=FALSE,F912,VLOOKUP(A912,'Age Fix'!A:C,3,FALSE))</f>
        <v>19</v>
      </c>
    </row>
    <row r="913" spans="1:38" x14ac:dyDescent="0.2">
      <c r="A913" t="s">
        <v>1669</v>
      </c>
      <c r="B913" t="s">
        <v>1749</v>
      </c>
      <c r="C913" t="s">
        <v>102</v>
      </c>
      <c r="D913" t="s">
        <v>102</v>
      </c>
      <c r="E913" t="s">
        <v>618</v>
      </c>
      <c r="F913">
        <v>18</v>
      </c>
      <c r="G913">
        <v>25</v>
      </c>
      <c r="H913">
        <v>15.16</v>
      </c>
      <c r="I913">
        <v>379.03</v>
      </c>
      <c r="J913">
        <v>12</v>
      </c>
      <c r="K913">
        <v>33</v>
      </c>
      <c r="L913">
        <v>1.8995857847663773</v>
      </c>
      <c r="M913">
        <v>5.2238609081075378</v>
      </c>
      <c r="N913">
        <v>18</v>
      </c>
      <c r="O913">
        <v>2.8493786771495664</v>
      </c>
      <c r="P913">
        <v>0</v>
      </c>
      <c r="Q913">
        <v>0</v>
      </c>
      <c r="R913">
        <v>18</v>
      </c>
      <c r="S913">
        <v>0</v>
      </c>
      <c r="T913">
        <v>0</v>
      </c>
      <c r="U913">
        <v>100</v>
      </c>
      <c r="V913">
        <v>4</v>
      </c>
      <c r="W913">
        <v>0.63319526158879247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1.1310363176799254</v>
      </c>
      <c r="AD913">
        <v>0.17904170925994126</v>
      </c>
      <c r="AE913">
        <v>0</v>
      </c>
      <c r="AF913">
        <v>6.2835350982218081</v>
      </c>
      <c r="AG913">
        <v>12.09</v>
      </c>
      <c r="AH913">
        <v>13.24</v>
      </c>
      <c r="AI913">
        <v>38.9</v>
      </c>
      <c r="AJ913">
        <v>50.96</v>
      </c>
      <c r="AK913" t="e">
        <f>VLOOKUP(A913,'NHL Affiliations (from scraper)'!B:C,2,FALSE)</f>
        <v>#N/A</v>
      </c>
      <c r="AL913">
        <f>IF(ISNUMBER(MATCH(A913,'Age Fix'!A:A,0))=FALSE,F913,VLOOKUP(A913,'Age Fix'!A:C,3,FALSE))</f>
        <v>18</v>
      </c>
    </row>
    <row r="914" spans="1:38" x14ac:dyDescent="0.2">
      <c r="A914" t="s">
        <v>836</v>
      </c>
      <c r="B914" t="s">
        <v>1749</v>
      </c>
      <c r="C914" t="s">
        <v>102</v>
      </c>
      <c r="D914" t="s">
        <v>102</v>
      </c>
      <c r="E914" t="s">
        <v>621</v>
      </c>
      <c r="F914">
        <v>21</v>
      </c>
      <c r="G914">
        <v>42</v>
      </c>
      <c r="H914">
        <v>14.84</v>
      </c>
      <c r="I914">
        <v>623.11</v>
      </c>
      <c r="J914">
        <v>33</v>
      </c>
      <c r="K914">
        <v>38</v>
      </c>
      <c r="L914">
        <v>3.1776090898878206</v>
      </c>
      <c r="M914">
        <v>3.6590650125980968</v>
      </c>
      <c r="N914">
        <v>50</v>
      </c>
      <c r="O914">
        <v>4.8145592271027589</v>
      </c>
      <c r="P914">
        <v>0</v>
      </c>
      <c r="Q914">
        <v>0</v>
      </c>
      <c r="R914">
        <v>50</v>
      </c>
      <c r="S914">
        <v>0</v>
      </c>
      <c r="T914">
        <v>0</v>
      </c>
      <c r="U914">
        <v>100</v>
      </c>
      <c r="V914">
        <v>7</v>
      </c>
      <c r="W914">
        <v>0.67403829179438624</v>
      </c>
      <c r="X914">
        <v>1</v>
      </c>
      <c r="Y914">
        <v>9.6291184542055167E-2</v>
      </c>
      <c r="Z914">
        <v>0</v>
      </c>
      <c r="AA914">
        <v>0</v>
      </c>
      <c r="AB914">
        <v>1</v>
      </c>
      <c r="AC914">
        <v>3.1417675491109041</v>
      </c>
      <c r="AD914">
        <v>0.30252451885967846</v>
      </c>
      <c r="AE914">
        <v>2</v>
      </c>
      <c r="AF914">
        <v>6.2835350982218081</v>
      </c>
      <c r="AG914">
        <v>12.42</v>
      </c>
      <c r="AH914">
        <v>13.17</v>
      </c>
      <c r="AI914">
        <v>43.88</v>
      </c>
      <c r="AJ914">
        <v>50.9</v>
      </c>
      <c r="AK914" t="e">
        <f>VLOOKUP(A914,'NHL Affiliations (from scraper)'!B:C,2,FALSE)</f>
        <v>#N/A</v>
      </c>
      <c r="AL914">
        <f>IF(ISNUMBER(MATCH(A914,'Age Fix'!A:A,0))=FALSE,F914,VLOOKUP(A914,'Age Fix'!A:C,3,FALSE))</f>
        <v>21</v>
      </c>
    </row>
    <row r="915" spans="1:38" x14ac:dyDescent="0.2">
      <c r="A915" t="s">
        <v>831</v>
      </c>
      <c r="B915" t="s">
        <v>1749</v>
      </c>
      <c r="C915" t="s">
        <v>102</v>
      </c>
      <c r="D915" t="s">
        <v>102</v>
      </c>
      <c r="E915" t="s">
        <v>575</v>
      </c>
      <c r="F915">
        <v>20</v>
      </c>
      <c r="G915">
        <v>38</v>
      </c>
      <c r="H915">
        <v>8.48</v>
      </c>
      <c r="I915">
        <v>322.38</v>
      </c>
      <c r="J915">
        <v>9</v>
      </c>
      <c r="K915">
        <v>15</v>
      </c>
      <c r="L915">
        <v>1.675041876046901</v>
      </c>
      <c r="M915">
        <v>2.7917364600781687</v>
      </c>
      <c r="N915">
        <v>32</v>
      </c>
      <c r="O915">
        <v>5.9557044481667596</v>
      </c>
      <c r="P915">
        <v>0</v>
      </c>
      <c r="Q915">
        <v>1</v>
      </c>
      <c r="R915">
        <v>31</v>
      </c>
      <c r="S915">
        <v>0</v>
      </c>
      <c r="T915">
        <v>3.125</v>
      </c>
      <c r="U915">
        <v>96.875</v>
      </c>
      <c r="V915">
        <v>4</v>
      </c>
      <c r="W915">
        <v>0.74446305602084495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2.1266582945052921</v>
      </c>
      <c r="AD915">
        <v>0.39580463325987197</v>
      </c>
      <c r="AE915">
        <v>0</v>
      </c>
      <c r="AF915">
        <v>6.6458071703290376</v>
      </c>
      <c r="AG915">
        <v>13.41</v>
      </c>
      <c r="AH915">
        <v>12.83</v>
      </c>
      <c r="AI915">
        <v>54.42</v>
      </c>
      <c r="AJ915">
        <v>51.7</v>
      </c>
      <c r="AK915" t="e">
        <f>VLOOKUP(A915,'NHL Affiliations (from scraper)'!B:C,2,FALSE)</f>
        <v>#N/A</v>
      </c>
      <c r="AL915">
        <f>IF(ISNUMBER(MATCH(A915,'Age Fix'!A:A,0))=FALSE,F915,VLOOKUP(A915,'Age Fix'!A:C,3,FALSE))</f>
        <v>20</v>
      </c>
    </row>
    <row r="916" spans="1:38" x14ac:dyDescent="0.2">
      <c r="A916" t="s">
        <v>805</v>
      </c>
      <c r="B916" t="s">
        <v>1749</v>
      </c>
      <c r="C916" t="s">
        <v>102</v>
      </c>
      <c r="D916" t="s">
        <v>102</v>
      </c>
      <c r="E916" t="s">
        <v>579</v>
      </c>
      <c r="F916">
        <v>19</v>
      </c>
      <c r="G916">
        <v>54</v>
      </c>
      <c r="H916">
        <v>12.81</v>
      </c>
      <c r="I916">
        <v>691.72</v>
      </c>
      <c r="J916">
        <v>27</v>
      </c>
      <c r="K916">
        <v>32</v>
      </c>
      <c r="L916">
        <v>2.3419880876655292</v>
      </c>
      <c r="M916">
        <v>2.7756895853813681</v>
      </c>
      <c r="N916">
        <v>66</v>
      </c>
      <c r="O916">
        <v>5.724859769849072</v>
      </c>
      <c r="P916">
        <v>3</v>
      </c>
      <c r="Q916">
        <v>2</v>
      </c>
      <c r="R916">
        <v>61</v>
      </c>
      <c r="S916">
        <v>4.5454545454545459</v>
      </c>
      <c r="T916">
        <v>3.0303030303030303</v>
      </c>
      <c r="U916">
        <v>92.424242424242422</v>
      </c>
      <c r="V916">
        <v>8</v>
      </c>
      <c r="W916">
        <v>0.69392239634534203</v>
      </c>
      <c r="X916">
        <v>3</v>
      </c>
      <c r="Y916">
        <v>0.26022089862950326</v>
      </c>
      <c r="Z916">
        <v>1</v>
      </c>
      <c r="AA916">
        <v>1</v>
      </c>
      <c r="AB916">
        <v>1</v>
      </c>
      <c r="AC916">
        <v>4.9393111912264942</v>
      </c>
      <c r="AD916">
        <v>0.42843733226390684</v>
      </c>
      <c r="AE916">
        <v>4.5454545454545459</v>
      </c>
      <c r="AF916">
        <v>7.4838048351916573</v>
      </c>
      <c r="AG916">
        <v>13.19</v>
      </c>
      <c r="AH916">
        <v>13.17</v>
      </c>
      <c r="AI916">
        <v>56.47</v>
      </c>
      <c r="AJ916">
        <v>51.24</v>
      </c>
      <c r="AK916" t="e">
        <f>VLOOKUP(A916,'NHL Affiliations (from scraper)'!B:C,2,FALSE)</f>
        <v>#N/A</v>
      </c>
      <c r="AL916">
        <f>IF(ISNUMBER(MATCH(A916,'Age Fix'!A:A,0))=FALSE,F916,VLOOKUP(A916,'Age Fix'!A:C,3,FALSE))</f>
        <v>19</v>
      </c>
    </row>
    <row r="917" spans="1:38" x14ac:dyDescent="0.2">
      <c r="A917" t="s">
        <v>708</v>
      </c>
      <c r="B917" t="s">
        <v>1749</v>
      </c>
      <c r="C917" t="s">
        <v>46</v>
      </c>
      <c r="D917" t="s">
        <v>1745</v>
      </c>
      <c r="E917" t="s">
        <v>621</v>
      </c>
      <c r="F917">
        <v>16</v>
      </c>
      <c r="G917">
        <v>58</v>
      </c>
      <c r="H917">
        <v>12.24</v>
      </c>
      <c r="I917">
        <v>709.79</v>
      </c>
      <c r="J917">
        <v>29</v>
      </c>
      <c r="K917">
        <v>44</v>
      </c>
      <c r="L917">
        <v>2.4514292959889548</v>
      </c>
      <c r="M917">
        <v>3.7194099663280689</v>
      </c>
      <c r="N917">
        <v>72</v>
      </c>
      <c r="O917">
        <v>6.0863072176277493</v>
      </c>
      <c r="P917">
        <v>5</v>
      </c>
      <c r="Q917">
        <v>9</v>
      </c>
      <c r="R917">
        <v>58</v>
      </c>
      <c r="S917">
        <v>6.9444444444444446</v>
      </c>
      <c r="T917">
        <v>12.5</v>
      </c>
      <c r="U917">
        <v>80.555555555555557</v>
      </c>
      <c r="V917">
        <v>12</v>
      </c>
      <c r="W917">
        <v>1.0143845362712915</v>
      </c>
      <c r="X917">
        <v>6</v>
      </c>
      <c r="Y917">
        <v>0.50719226813564577</v>
      </c>
      <c r="Z917">
        <v>1</v>
      </c>
      <c r="AA917">
        <v>0</v>
      </c>
      <c r="AB917">
        <v>5</v>
      </c>
      <c r="AC917">
        <v>6.5013620054743146</v>
      </c>
      <c r="AD917">
        <v>0.54957342358790473</v>
      </c>
      <c r="AE917">
        <v>8.3333333333333321</v>
      </c>
      <c r="AF917">
        <v>9.0296694520476581</v>
      </c>
      <c r="AG917">
        <v>13.02</v>
      </c>
      <c r="AH917">
        <v>13.08</v>
      </c>
      <c r="AI917">
        <v>44.08</v>
      </c>
      <c r="AJ917">
        <v>48.97</v>
      </c>
      <c r="AK917" t="e">
        <f>VLOOKUP(A917,'NHL Affiliations (from scraper)'!B:C,2,FALSE)</f>
        <v>#N/A</v>
      </c>
      <c r="AL917">
        <f>IF(ISNUMBER(MATCH(A917,'Age Fix'!A:A,0))=FALSE,F917,VLOOKUP(A917,'Age Fix'!A:C,3,FALSE))</f>
        <v>16</v>
      </c>
    </row>
    <row r="918" spans="1:38" x14ac:dyDescent="0.2">
      <c r="A918" t="s">
        <v>883</v>
      </c>
      <c r="B918" t="s">
        <v>1749</v>
      </c>
      <c r="C918" t="s">
        <v>102</v>
      </c>
      <c r="D918" t="s">
        <v>102</v>
      </c>
      <c r="E918" t="s">
        <v>621</v>
      </c>
      <c r="F918">
        <v>18</v>
      </c>
      <c r="G918">
        <v>31</v>
      </c>
      <c r="H918">
        <v>11.4</v>
      </c>
      <c r="I918">
        <v>353.45</v>
      </c>
      <c r="J918">
        <v>14</v>
      </c>
      <c r="K918">
        <v>24</v>
      </c>
      <c r="L918">
        <v>2.3765737728108647</v>
      </c>
      <c r="M918">
        <v>4.074126467675768</v>
      </c>
      <c r="N918">
        <v>13</v>
      </c>
      <c r="O918">
        <v>2.2068185033243739</v>
      </c>
      <c r="P918">
        <v>0</v>
      </c>
      <c r="Q918">
        <v>0</v>
      </c>
      <c r="R918">
        <v>13</v>
      </c>
      <c r="S918">
        <v>0</v>
      </c>
      <c r="T918">
        <v>0</v>
      </c>
      <c r="U918">
        <v>100</v>
      </c>
      <c r="V918">
        <v>4</v>
      </c>
      <c r="W918">
        <v>0.67902107794596134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0.81685956276883509</v>
      </c>
      <c r="AD918">
        <v>0.13866621521044026</v>
      </c>
      <c r="AE918">
        <v>0</v>
      </c>
      <c r="AF918">
        <v>6.2835350982218081</v>
      </c>
      <c r="AG918">
        <v>12.42</v>
      </c>
      <c r="AH918">
        <v>12.76</v>
      </c>
      <c r="AI918">
        <v>43.15</v>
      </c>
      <c r="AJ918">
        <v>51.76</v>
      </c>
      <c r="AK918" t="e">
        <f>VLOOKUP(A918,'NHL Affiliations (from scraper)'!B:C,2,FALSE)</f>
        <v>#N/A</v>
      </c>
      <c r="AL918">
        <f>IF(ISNUMBER(MATCH(A918,'Age Fix'!A:A,0))=FALSE,F918,VLOOKUP(A918,'Age Fix'!A:C,3,FALSE))</f>
        <v>18</v>
      </c>
    </row>
    <row r="919" spans="1:38" x14ac:dyDescent="0.2">
      <c r="A919" t="s">
        <v>511</v>
      </c>
      <c r="B919" t="s">
        <v>1749</v>
      </c>
      <c r="C919" t="s">
        <v>49</v>
      </c>
      <c r="D919" t="s">
        <v>1745</v>
      </c>
      <c r="E919" t="s">
        <v>586</v>
      </c>
      <c r="F919">
        <v>18</v>
      </c>
      <c r="G919">
        <v>54</v>
      </c>
      <c r="H919">
        <v>10.75</v>
      </c>
      <c r="I919">
        <v>580.58000000000004</v>
      </c>
      <c r="J919">
        <v>21</v>
      </c>
      <c r="K919">
        <v>27</v>
      </c>
      <c r="L919">
        <v>2.1702435495538945</v>
      </c>
      <c r="M919">
        <v>2.7903131351407211</v>
      </c>
      <c r="N919">
        <v>53</v>
      </c>
      <c r="O919">
        <v>5.4772813393503048</v>
      </c>
      <c r="P919">
        <v>1</v>
      </c>
      <c r="Q919">
        <v>10</v>
      </c>
      <c r="R919">
        <v>42</v>
      </c>
      <c r="S919">
        <v>1.8867924528301887</v>
      </c>
      <c r="T919">
        <v>18.867924528301888</v>
      </c>
      <c r="U919">
        <v>79.245283018867923</v>
      </c>
      <c r="V919">
        <v>7</v>
      </c>
      <c r="W919">
        <v>0.72341451651796485</v>
      </c>
      <c r="X919">
        <v>4</v>
      </c>
      <c r="Y919">
        <v>0.41337972372455128</v>
      </c>
      <c r="Z919">
        <v>0</v>
      </c>
      <c r="AA919">
        <v>1</v>
      </c>
      <c r="AB919">
        <v>3</v>
      </c>
      <c r="AC919">
        <v>4.6763188662178523</v>
      </c>
      <c r="AD919">
        <v>0.48327385024126068</v>
      </c>
      <c r="AE919">
        <v>7.5471698113207548</v>
      </c>
      <c r="AF919">
        <v>8.823243143807268</v>
      </c>
      <c r="AG919">
        <v>12.76</v>
      </c>
      <c r="AH919">
        <v>12.97</v>
      </c>
      <c r="AI919">
        <v>46.75</v>
      </c>
      <c r="AJ919">
        <v>49.82</v>
      </c>
      <c r="AK919" t="e">
        <f>VLOOKUP(A919,'NHL Affiliations (from scraper)'!B:C,2,FALSE)</f>
        <v>#N/A</v>
      </c>
      <c r="AL919">
        <f>IF(ISNUMBER(MATCH(A919,'Age Fix'!A:A,0))=FALSE,F919,VLOOKUP(A919,'Age Fix'!A:C,3,FALSE))</f>
        <v>18</v>
      </c>
    </row>
    <row r="920" spans="1:38" x14ac:dyDescent="0.2">
      <c r="A920" t="s">
        <v>853</v>
      </c>
      <c r="B920" t="s">
        <v>1749</v>
      </c>
      <c r="C920" t="s">
        <v>102</v>
      </c>
      <c r="D920" t="s">
        <v>102</v>
      </c>
      <c r="E920" t="s">
        <v>621</v>
      </c>
      <c r="F920">
        <v>18</v>
      </c>
      <c r="G920">
        <v>55</v>
      </c>
      <c r="H920">
        <v>12.74</v>
      </c>
      <c r="I920">
        <v>700.94</v>
      </c>
      <c r="J920">
        <v>30</v>
      </c>
      <c r="K920">
        <v>42</v>
      </c>
      <c r="L920">
        <v>2.5679801409535763</v>
      </c>
      <c r="M920">
        <v>3.5951721973350068</v>
      </c>
      <c r="N920">
        <v>47</v>
      </c>
      <c r="O920">
        <v>4.0231688874939362</v>
      </c>
      <c r="P920">
        <v>2</v>
      </c>
      <c r="Q920">
        <v>2</v>
      </c>
      <c r="R920">
        <v>43</v>
      </c>
      <c r="S920">
        <v>4.2553191489361701</v>
      </c>
      <c r="T920">
        <v>4.2553191489361701</v>
      </c>
      <c r="U920">
        <v>91.489361702127653</v>
      </c>
      <c r="V920">
        <v>4</v>
      </c>
      <c r="W920">
        <v>0.34239735212714351</v>
      </c>
      <c r="X920">
        <v>2</v>
      </c>
      <c r="Y920">
        <v>0.17119867606357175</v>
      </c>
      <c r="Z920">
        <v>0</v>
      </c>
      <c r="AA920">
        <v>1</v>
      </c>
      <c r="AB920">
        <v>1</v>
      </c>
      <c r="AC920">
        <v>3.5586648891471926</v>
      </c>
      <c r="AD920">
        <v>0.30461935878795837</v>
      </c>
      <c r="AE920">
        <v>4.2553191489361701</v>
      </c>
      <c r="AF920">
        <v>7.5716274237174304</v>
      </c>
      <c r="AG920">
        <v>12.48</v>
      </c>
      <c r="AH920">
        <v>12.93</v>
      </c>
      <c r="AI920">
        <v>43.83</v>
      </c>
      <c r="AJ920">
        <v>49.54</v>
      </c>
      <c r="AK920" t="e">
        <f>VLOOKUP(A920,'NHL Affiliations (from scraper)'!B:C,2,FALSE)</f>
        <v>#N/A</v>
      </c>
      <c r="AL920">
        <f>IF(ISNUMBER(MATCH(A920,'Age Fix'!A:A,0))=FALSE,F920,VLOOKUP(A920,'Age Fix'!A:C,3,FALSE))</f>
        <v>18</v>
      </c>
    </row>
    <row r="921" spans="1:38" x14ac:dyDescent="0.2">
      <c r="A921" t="s">
        <v>846</v>
      </c>
      <c r="B921" t="s">
        <v>1749</v>
      </c>
      <c r="C921" t="s">
        <v>102</v>
      </c>
      <c r="D921" t="s">
        <v>102</v>
      </c>
      <c r="E921" t="s">
        <v>636</v>
      </c>
      <c r="F921">
        <v>19</v>
      </c>
      <c r="G921">
        <v>59</v>
      </c>
      <c r="H921">
        <v>15.15</v>
      </c>
      <c r="I921">
        <v>893.87</v>
      </c>
      <c r="J921">
        <v>45</v>
      </c>
      <c r="K921">
        <v>44</v>
      </c>
      <c r="L921">
        <v>3.0205734614653137</v>
      </c>
      <c r="M921">
        <v>2.9534496067660845</v>
      </c>
      <c r="N921">
        <v>82</v>
      </c>
      <c r="O921">
        <v>5.5041560853367937</v>
      </c>
      <c r="P921">
        <v>1</v>
      </c>
      <c r="Q921">
        <v>1</v>
      </c>
      <c r="R921">
        <v>80</v>
      </c>
      <c r="S921">
        <v>1.2195121951219512</v>
      </c>
      <c r="T921">
        <v>1.2195121951219512</v>
      </c>
      <c r="U921">
        <v>97.560975609756099</v>
      </c>
      <c r="V921">
        <v>9</v>
      </c>
      <c r="W921">
        <v>0.60411469229306269</v>
      </c>
      <c r="X921">
        <v>4</v>
      </c>
      <c r="Y921">
        <v>0.2684954187969168</v>
      </c>
      <c r="Z921">
        <v>1</v>
      </c>
      <c r="AA921">
        <v>0</v>
      </c>
      <c r="AB921">
        <v>3</v>
      </c>
      <c r="AC921">
        <v>5.4552004770333546</v>
      </c>
      <c r="AD921">
        <v>0.36617408417555269</v>
      </c>
      <c r="AE921">
        <v>4.8780487804878048</v>
      </c>
      <c r="AF921">
        <v>6.6526835085772618</v>
      </c>
      <c r="AG921">
        <v>12.74</v>
      </c>
      <c r="AH921">
        <v>13.19</v>
      </c>
      <c r="AI921">
        <v>50.91</v>
      </c>
      <c r="AJ921">
        <v>48.3</v>
      </c>
      <c r="AK921">
        <f>VLOOKUP(A921,'NHL Affiliations (from scraper)'!B:C,2,FALSE)</f>
        <v>2018</v>
      </c>
      <c r="AL921">
        <f>IF(ISNUMBER(MATCH(A921,'Age Fix'!A:A,0))=FALSE,F921,VLOOKUP(A921,'Age Fix'!A:C,3,FALSE))</f>
        <v>19</v>
      </c>
    </row>
    <row r="922" spans="1:38" x14ac:dyDescent="0.2">
      <c r="A922" t="s">
        <v>778</v>
      </c>
      <c r="B922" t="s">
        <v>1749</v>
      </c>
      <c r="C922" t="s">
        <v>102</v>
      </c>
      <c r="D922" t="s">
        <v>102</v>
      </c>
      <c r="E922" t="s">
        <v>599</v>
      </c>
      <c r="F922">
        <v>20</v>
      </c>
      <c r="G922">
        <v>66</v>
      </c>
      <c r="H922">
        <v>16.149999999999999</v>
      </c>
      <c r="I922">
        <v>1066.23</v>
      </c>
      <c r="J922">
        <v>53</v>
      </c>
      <c r="K922">
        <v>53</v>
      </c>
      <c r="L922">
        <v>2.9824709490447652</v>
      </c>
      <c r="M922">
        <v>2.9824709490447652</v>
      </c>
      <c r="N922">
        <v>50</v>
      </c>
      <c r="O922">
        <v>2.8136518387214764</v>
      </c>
      <c r="P922">
        <v>1</v>
      </c>
      <c r="Q922">
        <v>1</v>
      </c>
      <c r="R922">
        <v>48</v>
      </c>
      <c r="S922">
        <v>2</v>
      </c>
      <c r="T922">
        <v>2</v>
      </c>
      <c r="U922">
        <v>96</v>
      </c>
      <c r="V922">
        <v>11</v>
      </c>
      <c r="W922">
        <v>0.61900340451872482</v>
      </c>
      <c r="X922">
        <v>4</v>
      </c>
      <c r="Y922">
        <v>0.2250921470977181</v>
      </c>
      <c r="Z922">
        <v>0</v>
      </c>
      <c r="AA922">
        <v>0</v>
      </c>
      <c r="AB922">
        <v>4</v>
      </c>
      <c r="AC922">
        <v>3.4444692456023756</v>
      </c>
      <c r="AD922">
        <v>0.19383074452617402</v>
      </c>
      <c r="AE922">
        <v>8</v>
      </c>
      <c r="AF922">
        <v>6.8889384912047502</v>
      </c>
      <c r="AG922">
        <v>13.1</v>
      </c>
      <c r="AH922">
        <v>13.26</v>
      </c>
      <c r="AI922">
        <v>52.23</v>
      </c>
      <c r="AJ922">
        <v>50.91</v>
      </c>
      <c r="AK922" t="e">
        <f>VLOOKUP(A922,'NHL Affiliations (from scraper)'!B:C,2,FALSE)</f>
        <v>#N/A</v>
      </c>
      <c r="AL922">
        <f>IF(ISNUMBER(MATCH(A922,'Age Fix'!A:A,0))=FALSE,F922,VLOOKUP(A922,'Age Fix'!A:C,3,FALSE))</f>
        <v>20</v>
      </c>
    </row>
    <row r="923" spans="1:38" x14ac:dyDescent="0.2">
      <c r="A923" t="s">
        <v>741</v>
      </c>
      <c r="B923" t="s">
        <v>1749</v>
      </c>
      <c r="C923" t="s">
        <v>49</v>
      </c>
      <c r="D923" t="s">
        <v>1745</v>
      </c>
      <c r="E923" t="s">
        <v>636</v>
      </c>
      <c r="F923">
        <v>19</v>
      </c>
      <c r="G923">
        <v>68</v>
      </c>
      <c r="H923">
        <v>11.62</v>
      </c>
      <c r="I923">
        <v>789.87</v>
      </c>
      <c r="J923">
        <v>29</v>
      </c>
      <c r="K923">
        <v>38</v>
      </c>
      <c r="L923">
        <v>2.2028941471381369</v>
      </c>
      <c r="M923">
        <v>2.8865509514223859</v>
      </c>
      <c r="N923">
        <v>90</v>
      </c>
      <c r="O923">
        <v>6.8365680428424929</v>
      </c>
      <c r="P923">
        <v>9</v>
      </c>
      <c r="Q923">
        <v>21</v>
      </c>
      <c r="R923">
        <v>60</v>
      </c>
      <c r="S923">
        <v>10</v>
      </c>
      <c r="T923">
        <v>23.333333333333332</v>
      </c>
      <c r="U923">
        <v>66.666666666666657</v>
      </c>
      <c r="V923">
        <v>15</v>
      </c>
      <c r="W923">
        <v>1.1394280071404155</v>
      </c>
      <c r="X923">
        <v>9</v>
      </c>
      <c r="Y923">
        <v>0.68365680428424924</v>
      </c>
      <c r="Z923">
        <v>4</v>
      </c>
      <c r="AA923">
        <v>2</v>
      </c>
      <c r="AB923">
        <v>3</v>
      </c>
      <c r="AC923">
        <v>9.7706216137146349</v>
      </c>
      <c r="AD923">
        <v>0.74219466092252917</v>
      </c>
      <c r="AE923">
        <v>10</v>
      </c>
      <c r="AF923">
        <v>10.856246237460706</v>
      </c>
      <c r="AG923">
        <v>13.03</v>
      </c>
      <c r="AH923">
        <v>13.03</v>
      </c>
      <c r="AI923">
        <v>51.37</v>
      </c>
      <c r="AJ923">
        <v>47.91</v>
      </c>
      <c r="AK923" t="e">
        <f>VLOOKUP(A923,'NHL Affiliations (from scraper)'!B:C,2,FALSE)</f>
        <v>#N/A</v>
      </c>
      <c r="AL923">
        <f>IF(ISNUMBER(MATCH(A923,'Age Fix'!A:A,0))=FALSE,F923,VLOOKUP(A923,'Age Fix'!A:C,3,FALSE))</f>
        <v>19</v>
      </c>
    </row>
    <row r="924" spans="1:38" x14ac:dyDescent="0.2">
      <c r="A924" t="s">
        <v>617</v>
      </c>
      <c r="B924" t="s">
        <v>1749</v>
      </c>
      <c r="C924" t="s">
        <v>41</v>
      </c>
      <c r="D924" t="s">
        <v>1745</v>
      </c>
      <c r="E924" t="s">
        <v>1746</v>
      </c>
      <c r="F924">
        <v>19</v>
      </c>
      <c r="G924">
        <v>48</v>
      </c>
      <c r="H924">
        <v>15.33</v>
      </c>
      <c r="I924">
        <v>735.73</v>
      </c>
      <c r="J924">
        <v>40</v>
      </c>
      <c r="K924">
        <v>42</v>
      </c>
      <c r="L924">
        <v>3.2620662471287019</v>
      </c>
      <c r="M924">
        <v>3.4251695594851372</v>
      </c>
      <c r="N924">
        <v>94</v>
      </c>
      <c r="O924">
        <v>7.6658556807524487</v>
      </c>
      <c r="P924">
        <v>6</v>
      </c>
      <c r="Q924">
        <v>17</v>
      </c>
      <c r="R924">
        <v>71</v>
      </c>
      <c r="S924">
        <v>6.3829787234042552</v>
      </c>
      <c r="T924">
        <v>18.085106382978726</v>
      </c>
      <c r="U924">
        <v>75.531914893617028</v>
      </c>
      <c r="V924">
        <v>22</v>
      </c>
      <c r="W924">
        <v>1.7941364359207861</v>
      </c>
      <c r="X924">
        <v>8</v>
      </c>
      <c r="Y924">
        <v>0.65241324942574042</v>
      </c>
      <c r="Z924">
        <v>3</v>
      </c>
      <c r="AA924">
        <v>3</v>
      </c>
      <c r="AB924">
        <v>2</v>
      </c>
      <c r="AC924">
        <v>8.9979308650947782</v>
      </c>
      <c r="AD924">
        <v>0.73379616422558092</v>
      </c>
      <c r="AE924">
        <v>8.5106382978723403</v>
      </c>
      <c r="AF924">
        <v>9.5722668777604021</v>
      </c>
      <c r="AG924">
        <v>13.58</v>
      </c>
      <c r="AH924">
        <v>13.1</v>
      </c>
      <c r="AI924">
        <v>45.75</v>
      </c>
      <c r="AJ924">
        <v>50.91</v>
      </c>
      <c r="AK924" t="e">
        <f>VLOOKUP(A924,'NHL Affiliations (from scraper)'!B:C,2,FALSE)</f>
        <v>#N/A</v>
      </c>
      <c r="AL924">
        <f>IF(ISNUMBER(MATCH(A924,'Age Fix'!A:A,0))=FALSE,F924,VLOOKUP(A924,'Age Fix'!A:C,3,FALSE))</f>
        <v>19</v>
      </c>
    </row>
    <row r="925" spans="1:38" x14ac:dyDescent="0.2">
      <c r="A925" t="s">
        <v>3720</v>
      </c>
      <c r="B925" t="s">
        <v>1749</v>
      </c>
      <c r="C925" t="s">
        <v>41</v>
      </c>
      <c r="D925" t="s">
        <v>1745</v>
      </c>
      <c r="E925" t="s">
        <v>107</v>
      </c>
      <c r="F925">
        <v>2017</v>
      </c>
      <c r="G925">
        <v>2</v>
      </c>
      <c r="H925">
        <v>11.66</v>
      </c>
      <c r="I925">
        <v>23.32</v>
      </c>
      <c r="J925">
        <v>2</v>
      </c>
      <c r="K925">
        <v>0</v>
      </c>
      <c r="L925">
        <v>5.1457975986277873</v>
      </c>
      <c r="M925">
        <v>0</v>
      </c>
      <c r="N925">
        <v>3</v>
      </c>
      <c r="O925">
        <v>7.7186963979416809</v>
      </c>
      <c r="P925">
        <v>1</v>
      </c>
      <c r="Q925">
        <v>1</v>
      </c>
      <c r="R925">
        <v>1</v>
      </c>
      <c r="S925">
        <v>33.333333333333329</v>
      </c>
      <c r="T925">
        <v>33.333333333333329</v>
      </c>
      <c r="U925">
        <v>33.333333333333329</v>
      </c>
      <c r="V925">
        <v>2</v>
      </c>
      <c r="W925">
        <v>5.1457975986277873</v>
      </c>
      <c r="X925">
        <v>2</v>
      </c>
      <c r="Y925">
        <v>5.1457975986277873</v>
      </c>
      <c r="Z925">
        <v>1</v>
      </c>
      <c r="AA925">
        <v>0</v>
      </c>
      <c r="AB925">
        <v>1</v>
      </c>
      <c r="AC925">
        <v>0.49120774943812578</v>
      </c>
      <c r="AD925">
        <v>1.2638278287430338</v>
      </c>
      <c r="AE925">
        <v>66.666666666666657</v>
      </c>
      <c r="AF925">
        <v>16.373591647937523</v>
      </c>
      <c r="AG925">
        <v>16.52</v>
      </c>
      <c r="AH925">
        <v>10.65</v>
      </c>
      <c r="AI925">
        <v>87.5</v>
      </c>
      <c r="AJ925">
        <v>46.25</v>
      </c>
      <c r="AK925">
        <f>VLOOKUP(A925,'NHL Affiliations (from scraper)'!B:C,2,FALSE)</f>
        <v>2018</v>
      </c>
      <c r="AL925">
        <f>IF(ISNUMBER(MATCH(A925,'Age Fix'!A:A,0))=FALSE,F925,VLOOKUP(A925,'Age Fix'!A:C,3,FALSE))</f>
        <v>17</v>
      </c>
    </row>
    <row r="926" spans="1:38" x14ac:dyDescent="0.2">
      <c r="A926" t="s">
        <v>728</v>
      </c>
      <c r="B926" t="s">
        <v>1749</v>
      </c>
      <c r="C926" t="s">
        <v>49</v>
      </c>
      <c r="D926" t="s">
        <v>1745</v>
      </c>
      <c r="E926" t="s">
        <v>618</v>
      </c>
      <c r="F926">
        <v>20</v>
      </c>
      <c r="G926">
        <v>57</v>
      </c>
      <c r="H926">
        <v>11.87</v>
      </c>
      <c r="I926">
        <v>676.47</v>
      </c>
      <c r="J926">
        <v>19</v>
      </c>
      <c r="K926">
        <v>49</v>
      </c>
      <c r="L926">
        <v>1.6852188567120492</v>
      </c>
      <c r="M926">
        <v>4.3460907357310745</v>
      </c>
      <c r="N926">
        <v>76</v>
      </c>
      <c r="O926">
        <v>6.7408754268481967</v>
      </c>
      <c r="P926">
        <v>5</v>
      </c>
      <c r="Q926">
        <v>14</v>
      </c>
      <c r="R926">
        <v>57</v>
      </c>
      <c r="S926">
        <v>6.5789473684210522</v>
      </c>
      <c r="T926">
        <v>18.421052631578945</v>
      </c>
      <c r="U926">
        <v>75</v>
      </c>
      <c r="V926">
        <v>11</v>
      </c>
      <c r="W926">
        <v>0.97565302230697581</v>
      </c>
      <c r="X926">
        <v>8</v>
      </c>
      <c r="Y926">
        <v>0.70956583440507337</v>
      </c>
      <c r="Z926">
        <v>0</v>
      </c>
      <c r="AA926">
        <v>2</v>
      </c>
      <c r="AB926">
        <v>6</v>
      </c>
      <c r="AC926">
        <v>7.332338724774754</v>
      </c>
      <c r="AD926">
        <v>0.65034713067317873</v>
      </c>
      <c r="AE926">
        <v>10.526315789473683</v>
      </c>
      <c r="AF926">
        <v>9.6478141115457294</v>
      </c>
      <c r="AG926">
        <v>13.26</v>
      </c>
      <c r="AH926">
        <v>13.11</v>
      </c>
      <c r="AI926">
        <v>39.46</v>
      </c>
      <c r="AJ926">
        <v>52.24</v>
      </c>
      <c r="AK926" t="e">
        <f>VLOOKUP(A926,'NHL Affiliations (from scraper)'!B:C,2,FALSE)</f>
        <v>#N/A</v>
      </c>
      <c r="AL926">
        <f>IF(ISNUMBER(MATCH(A926,'Age Fix'!A:A,0))=FALSE,F926,VLOOKUP(A926,'Age Fix'!A:C,3,FALSE))</f>
        <v>20</v>
      </c>
    </row>
    <row r="927" spans="1:38" x14ac:dyDescent="0.2">
      <c r="A927" t="s">
        <v>958</v>
      </c>
      <c r="B927" t="s">
        <v>1749</v>
      </c>
      <c r="C927" t="s">
        <v>102</v>
      </c>
      <c r="D927" t="s">
        <v>102</v>
      </c>
      <c r="E927" t="s">
        <v>579</v>
      </c>
      <c r="F927">
        <v>17</v>
      </c>
      <c r="G927">
        <v>57</v>
      </c>
      <c r="H927">
        <v>12.8</v>
      </c>
      <c r="I927">
        <v>729.44</v>
      </c>
      <c r="J927">
        <v>38</v>
      </c>
      <c r="K927">
        <v>25</v>
      </c>
      <c r="L927">
        <v>3.1256854573371351</v>
      </c>
      <c r="M927">
        <v>2.05637201140601</v>
      </c>
      <c r="N927">
        <v>48</v>
      </c>
      <c r="O927">
        <v>3.9482342618995396</v>
      </c>
      <c r="P927">
        <v>0</v>
      </c>
      <c r="Q927">
        <v>0</v>
      </c>
      <c r="R927">
        <v>48</v>
      </c>
      <c r="S927">
        <v>0</v>
      </c>
      <c r="T927">
        <v>0</v>
      </c>
      <c r="U927">
        <v>100</v>
      </c>
      <c r="V927">
        <v>5</v>
      </c>
      <c r="W927">
        <v>0.41127440228120199</v>
      </c>
      <c r="X927">
        <v>2</v>
      </c>
      <c r="Y927">
        <v>0.16450976091248079</v>
      </c>
      <c r="Z927">
        <v>0</v>
      </c>
      <c r="AA927">
        <v>0</v>
      </c>
      <c r="AB927">
        <v>2</v>
      </c>
      <c r="AC927">
        <v>3.0160968471464678</v>
      </c>
      <c r="AD927">
        <v>0.24808868560647629</v>
      </c>
      <c r="AE927">
        <v>4.1666666666666661</v>
      </c>
      <c r="AF927">
        <v>6.2835350982218081</v>
      </c>
      <c r="AG927">
        <v>13.79</v>
      </c>
      <c r="AH927">
        <v>13.25</v>
      </c>
      <c r="AI927">
        <v>60.05</v>
      </c>
      <c r="AJ927">
        <v>47.37</v>
      </c>
      <c r="AK927" t="e">
        <f>VLOOKUP(A927,'NHL Affiliations (from scraper)'!B:C,2,FALSE)</f>
        <v>#N/A</v>
      </c>
      <c r="AL927">
        <f>IF(ISNUMBER(MATCH(A927,'Age Fix'!A:A,0))=FALSE,F927,VLOOKUP(A927,'Age Fix'!A:C,3,FALSE))</f>
        <v>17</v>
      </c>
    </row>
    <row r="928" spans="1:38" x14ac:dyDescent="0.2">
      <c r="A928" t="s">
        <v>3760</v>
      </c>
      <c r="B928" t="s">
        <v>1749</v>
      </c>
      <c r="C928" t="s">
        <v>102</v>
      </c>
      <c r="D928" t="s">
        <v>102</v>
      </c>
      <c r="E928" t="s">
        <v>579</v>
      </c>
      <c r="F928">
        <v>17</v>
      </c>
      <c r="G928">
        <v>1</v>
      </c>
      <c r="H928">
        <v>0</v>
      </c>
      <c r="I928">
        <v>0</v>
      </c>
      <c r="J928">
        <v>0</v>
      </c>
      <c r="K928">
        <v>0</v>
      </c>
      <c r="L928" t="e">
        <v>#DIV/0!</v>
      </c>
      <c r="M928" t="e">
        <v>#DIV/0!</v>
      </c>
      <c r="N928">
        <v>0</v>
      </c>
      <c r="O928" t="e">
        <v>#DIV/0!</v>
      </c>
      <c r="P928">
        <v>0</v>
      </c>
      <c r="Q928">
        <v>0</v>
      </c>
      <c r="R928">
        <v>0</v>
      </c>
      <c r="S928" t="e">
        <v>#DIV/0!</v>
      </c>
      <c r="T928" t="e">
        <v>#DIV/0!</v>
      </c>
      <c r="U928" t="e">
        <v>#DIV/0!</v>
      </c>
      <c r="V928">
        <v>0</v>
      </c>
      <c r="W928" t="e">
        <v>#DIV/0!</v>
      </c>
      <c r="X928">
        <v>0</v>
      </c>
      <c r="Y928" t="e">
        <v>#DIV/0!</v>
      </c>
      <c r="Z928">
        <v>0</v>
      </c>
      <c r="AA928">
        <v>0</v>
      </c>
      <c r="AB928">
        <v>0</v>
      </c>
      <c r="AC928">
        <v>0</v>
      </c>
      <c r="AD928" t="e">
        <v>#DIV/0!</v>
      </c>
      <c r="AE928" t="e">
        <v>#DIV/0!</v>
      </c>
      <c r="AF928" t="e">
        <v>#DIV/0!</v>
      </c>
      <c r="AG928">
        <v>0</v>
      </c>
      <c r="AH928">
        <v>0</v>
      </c>
      <c r="AI928">
        <v>0</v>
      </c>
      <c r="AJ928">
        <v>0</v>
      </c>
      <c r="AK928" t="e">
        <f>VLOOKUP(A928,'NHL Affiliations (from scraper)'!B:C,2,FALSE)</f>
        <v>#N/A</v>
      </c>
      <c r="AL928">
        <f>IF(ISNUMBER(MATCH(A928,'Age Fix'!A:A,0))=FALSE,F928,VLOOKUP(A928,'Age Fix'!A:C,3,FALSE))</f>
        <v>17</v>
      </c>
    </row>
    <row r="929" spans="1:38" x14ac:dyDescent="0.2">
      <c r="A929" t="s">
        <v>781</v>
      </c>
      <c r="B929" t="s">
        <v>1749</v>
      </c>
      <c r="C929" t="s">
        <v>49</v>
      </c>
      <c r="D929" t="s">
        <v>1745</v>
      </c>
      <c r="E929" t="s">
        <v>588</v>
      </c>
      <c r="F929">
        <v>18</v>
      </c>
      <c r="G929">
        <v>54</v>
      </c>
      <c r="H929">
        <v>8.11</v>
      </c>
      <c r="I929">
        <v>437.74</v>
      </c>
      <c r="J929">
        <v>12</v>
      </c>
      <c r="K929">
        <v>18</v>
      </c>
      <c r="L929">
        <v>1.64481198885183</v>
      </c>
      <c r="M929">
        <v>2.4672179832777448</v>
      </c>
      <c r="N929">
        <v>57</v>
      </c>
      <c r="O929">
        <v>7.8128569470461908</v>
      </c>
      <c r="P929">
        <v>3</v>
      </c>
      <c r="Q929">
        <v>8</v>
      </c>
      <c r="R929">
        <v>46</v>
      </c>
      <c r="S929">
        <v>5.2631578947368416</v>
      </c>
      <c r="T929">
        <v>14.035087719298245</v>
      </c>
      <c r="U929">
        <v>80.701754385964904</v>
      </c>
      <c r="V929">
        <v>7</v>
      </c>
      <c r="W929">
        <v>0.9594736601635675</v>
      </c>
      <c r="X929">
        <v>4</v>
      </c>
      <c r="Y929">
        <v>0.54827066295060989</v>
      </c>
      <c r="Z929">
        <v>1</v>
      </c>
      <c r="AA929">
        <v>0</v>
      </c>
      <c r="AB929">
        <v>3</v>
      </c>
      <c r="AC929">
        <v>5.0693554108324133</v>
      </c>
      <c r="AD929">
        <v>0.69484471295733718</v>
      </c>
      <c r="AE929">
        <v>7.0175438596491224</v>
      </c>
      <c r="AF929">
        <v>8.8936059839165136</v>
      </c>
      <c r="AG929">
        <v>12.35</v>
      </c>
      <c r="AH929">
        <v>12.57</v>
      </c>
      <c r="AI929">
        <v>45.22</v>
      </c>
      <c r="AJ929">
        <v>48.76</v>
      </c>
      <c r="AK929" t="e">
        <f>VLOOKUP(A929,'NHL Affiliations (from scraper)'!B:C,2,FALSE)</f>
        <v>#N/A</v>
      </c>
      <c r="AL929">
        <f>IF(ISNUMBER(MATCH(A929,'Age Fix'!A:A,0))=FALSE,F929,VLOOKUP(A929,'Age Fix'!A:C,3,FALSE))</f>
        <v>18</v>
      </c>
    </row>
    <row r="930" spans="1:38" x14ac:dyDescent="0.2">
      <c r="A930" t="s">
        <v>591</v>
      </c>
      <c r="B930" t="s">
        <v>1749</v>
      </c>
      <c r="C930" t="s">
        <v>41</v>
      </c>
      <c r="D930" t="s">
        <v>1745</v>
      </c>
      <c r="E930" t="s">
        <v>583</v>
      </c>
      <c r="F930">
        <v>20</v>
      </c>
      <c r="G930">
        <v>64</v>
      </c>
      <c r="H930">
        <v>15.6</v>
      </c>
      <c r="I930">
        <v>998.55</v>
      </c>
      <c r="J930">
        <v>67</v>
      </c>
      <c r="K930">
        <v>34</v>
      </c>
      <c r="L930">
        <v>4.0258374643232688</v>
      </c>
      <c r="M930">
        <v>2.042962295328226</v>
      </c>
      <c r="N930">
        <v>179</v>
      </c>
      <c r="O930">
        <v>10.755595613639779</v>
      </c>
      <c r="P930">
        <v>19</v>
      </c>
      <c r="Q930">
        <v>28</v>
      </c>
      <c r="R930">
        <v>132</v>
      </c>
      <c r="S930">
        <v>10.614525139664805</v>
      </c>
      <c r="T930">
        <v>15.64245810055866</v>
      </c>
      <c r="U930">
        <v>73.743016759776538</v>
      </c>
      <c r="V930">
        <v>41</v>
      </c>
      <c r="W930">
        <v>2.4635721796605079</v>
      </c>
      <c r="X930">
        <v>18</v>
      </c>
      <c r="Y930">
        <v>1.081568273997296</v>
      </c>
      <c r="Z930">
        <v>3</v>
      </c>
      <c r="AA930">
        <v>6</v>
      </c>
      <c r="AB930">
        <v>9</v>
      </c>
      <c r="AC930">
        <v>18.04220362682382</v>
      </c>
      <c r="AD930">
        <v>1.0841041686539776</v>
      </c>
      <c r="AE930">
        <v>10.05586592178771</v>
      </c>
      <c r="AF930">
        <v>10.07944336694068</v>
      </c>
      <c r="AG930">
        <v>14.76</v>
      </c>
      <c r="AH930">
        <v>13.41</v>
      </c>
      <c r="AI930">
        <v>61.94</v>
      </c>
      <c r="AJ930">
        <v>48.68</v>
      </c>
      <c r="AK930" t="e">
        <f>VLOOKUP(A930,'NHL Affiliations (from scraper)'!B:C,2,FALSE)</f>
        <v>#N/A</v>
      </c>
      <c r="AL930">
        <f>IF(ISNUMBER(MATCH(A930,'Age Fix'!A:A,0))=FALSE,F930,VLOOKUP(A930,'Age Fix'!A:C,3,FALSE))</f>
        <v>20</v>
      </c>
    </row>
    <row r="931" spans="1:38" x14ac:dyDescent="0.2">
      <c r="A931" t="s">
        <v>924</v>
      </c>
      <c r="B931" t="s">
        <v>1749</v>
      </c>
      <c r="C931" t="s">
        <v>102</v>
      </c>
      <c r="D931" t="s">
        <v>102</v>
      </c>
      <c r="E931" t="s">
        <v>1746</v>
      </c>
      <c r="F931">
        <v>18</v>
      </c>
      <c r="G931">
        <v>37</v>
      </c>
      <c r="H931">
        <v>10.37</v>
      </c>
      <c r="I931">
        <v>383.72</v>
      </c>
      <c r="J931">
        <v>9</v>
      </c>
      <c r="K931">
        <v>19</v>
      </c>
      <c r="L931">
        <v>1.4072761388512456</v>
      </c>
      <c r="M931">
        <v>2.9709162931304074</v>
      </c>
      <c r="N931">
        <v>32</v>
      </c>
      <c r="O931">
        <v>5.0036484936933174</v>
      </c>
      <c r="P931">
        <v>1</v>
      </c>
      <c r="Q931">
        <v>0</v>
      </c>
      <c r="R931">
        <v>31</v>
      </c>
      <c r="S931">
        <v>3.125</v>
      </c>
      <c r="T931">
        <v>0</v>
      </c>
      <c r="U931">
        <v>96.875</v>
      </c>
      <c r="V931">
        <v>1</v>
      </c>
      <c r="W931">
        <v>0.15636401542791617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2.1975058648481367</v>
      </c>
      <c r="AD931">
        <v>0.34361084095405031</v>
      </c>
      <c r="AE931">
        <v>0</v>
      </c>
      <c r="AF931">
        <v>6.8672058276504275</v>
      </c>
      <c r="AG931">
        <v>13.05</v>
      </c>
      <c r="AH931">
        <v>13.31</v>
      </c>
      <c r="AI931">
        <v>41.69</v>
      </c>
      <c r="AJ931">
        <v>51.88</v>
      </c>
      <c r="AK931" t="e">
        <f>VLOOKUP(A931,'NHL Affiliations (from scraper)'!B:C,2,FALSE)</f>
        <v>#N/A</v>
      </c>
      <c r="AL931">
        <f>IF(ISNUMBER(MATCH(A931,'Age Fix'!A:A,0))=FALSE,F931,VLOOKUP(A931,'Age Fix'!A:C,3,FALSE))</f>
        <v>18</v>
      </c>
    </row>
    <row r="932" spans="1:38" x14ac:dyDescent="0.2">
      <c r="A932" t="s">
        <v>961</v>
      </c>
      <c r="B932" t="s">
        <v>1749</v>
      </c>
      <c r="C932" t="s">
        <v>41</v>
      </c>
      <c r="D932" t="s">
        <v>1745</v>
      </c>
      <c r="E932" t="s">
        <v>583</v>
      </c>
      <c r="F932">
        <v>19</v>
      </c>
      <c r="G932">
        <v>11</v>
      </c>
      <c r="H932">
        <v>6.89</v>
      </c>
      <c r="I932">
        <v>75.760000000000005</v>
      </c>
      <c r="J932">
        <v>1</v>
      </c>
      <c r="K932">
        <v>3</v>
      </c>
      <c r="L932">
        <v>0.791974656810982</v>
      </c>
      <c r="M932">
        <v>2.3759239704329458</v>
      </c>
      <c r="N932">
        <v>8</v>
      </c>
      <c r="O932">
        <v>6.335797254487856</v>
      </c>
      <c r="P932">
        <v>1</v>
      </c>
      <c r="Q932">
        <v>1</v>
      </c>
      <c r="R932">
        <v>6</v>
      </c>
      <c r="S932">
        <v>12.5</v>
      </c>
      <c r="T932">
        <v>12.5</v>
      </c>
      <c r="U932">
        <v>75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0.80538450434921616</v>
      </c>
      <c r="AD932">
        <v>0.63784411643285333</v>
      </c>
      <c r="AE932">
        <v>0</v>
      </c>
      <c r="AF932">
        <v>10.067306304365202</v>
      </c>
      <c r="AG932">
        <v>12.82</v>
      </c>
      <c r="AH932">
        <v>12.97</v>
      </c>
      <c r="AI932">
        <v>53.75</v>
      </c>
      <c r="AJ932">
        <v>44.15</v>
      </c>
      <c r="AK932" t="e">
        <f>VLOOKUP(A932,'NHL Affiliations (from scraper)'!B:C,2,FALSE)</f>
        <v>#N/A</v>
      </c>
      <c r="AL932">
        <f>IF(ISNUMBER(MATCH(A932,'Age Fix'!A:A,0))=FALSE,F932,VLOOKUP(A932,'Age Fix'!A:C,3,FALSE))</f>
        <v>19</v>
      </c>
    </row>
    <row r="933" spans="1:38" x14ac:dyDescent="0.2">
      <c r="A933" t="s">
        <v>832</v>
      </c>
      <c r="B933" t="s">
        <v>1749</v>
      </c>
      <c r="C933" t="s">
        <v>49</v>
      </c>
      <c r="D933" t="s">
        <v>1745</v>
      </c>
      <c r="E933" t="s">
        <v>618</v>
      </c>
      <c r="F933">
        <v>19</v>
      </c>
      <c r="G933">
        <v>12</v>
      </c>
      <c r="H933">
        <v>10.18</v>
      </c>
      <c r="I933">
        <v>122.16</v>
      </c>
      <c r="J933">
        <v>4</v>
      </c>
      <c r="K933">
        <v>7</v>
      </c>
      <c r="L933">
        <v>1.9646365422396859</v>
      </c>
      <c r="M933">
        <v>3.4381139489194501</v>
      </c>
      <c r="N933">
        <v>14</v>
      </c>
      <c r="O933">
        <v>6.8762278978389002</v>
      </c>
      <c r="P933">
        <v>0</v>
      </c>
      <c r="Q933">
        <v>3</v>
      </c>
      <c r="R933">
        <v>11</v>
      </c>
      <c r="S933">
        <v>0</v>
      </c>
      <c r="T933">
        <v>21.428571428571427</v>
      </c>
      <c r="U933">
        <v>78.571428571428569</v>
      </c>
      <c r="V933">
        <v>3</v>
      </c>
      <c r="W933">
        <v>1.4734774066797645</v>
      </c>
      <c r="X933">
        <v>3</v>
      </c>
      <c r="Y933">
        <v>1.4734774066797645</v>
      </c>
      <c r="Z933">
        <v>0</v>
      </c>
      <c r="AA933">
        <v>0</v>
      </c>
      <c r="AB933">
        <v>3</v>
      </c>
      <c r="AC933">
        <v>1.227476102973994</v>
      </c>
      <c r="AD933">
        <v>0.60288610165716805</v>
      </c>
      <c r="AE933">
        <v>21.428571428571427</v>
      </c>
      <c r="AF933">
        <v>8.7676864498142439</v>
      </c>
      <c r="AG933">
        <v>13.64</v>
      </c>
      <c r="AH933">
        <v>13.09</v>
      </c>
      <c r="AI933">
        <v>43.86</v>
      </c>
      <c r="AJ933">
        <v>50.74</v>
      </c>
      <c r="AK933" t="e">
        <f>VLOOKUP(A933,'NHL Affiliations (from scraper)'!B:C,2,FALSE)</f>
        <v>#N/A</v>
      </c>
      <c r="AL933">
        <f>IF(ISNUMBER(MATCH(A933,'Age Fix'!A:A,0))=FALSE,F933,VLOOKUP(A933,'Age Fix'!A:C,3,FALSE))</f>
        <v>19</v>
      </c>
    </row>
    <row r="934" spans="1:38" x14ac:dyDescent="0.2">
      <c r="A934" t="s">
        <v>543</v>
      </c>
      <c r="B934" t="s">
        <v>1749</v>
      </c>
      <c r="C934" t="s">
        <v>46</v>
      </c>
      <c r="D934" t="s">
        <v>1745</v>
      </c>
      <c r="E934" t="s">
        <v>391</v>
      </c>
      <c r="F934">
        <v>18</v>
      </c>
      <c r="G934">
        <v>66</v>
      </c>
      <c r="H934">
        <v>9.15</v>
      </c>
      <c r="I934">
        <v>603.73</v>
      </c>
      <c r="J934">
        <v>22</v>
      </c>
      <c r="K934">
        <v>18</v>
      </c>
      <c r="L934">
        <v>2.1864078313153228</v>
      </c>
      <c r="M934">
        <v>1.788879134712537</v>
      </c>
      <c r="N934">
        <v>43</v>
      </c>
      <c r="O934">
        <v>4.2734334884799496</v>
      </c>
      <c r="P934">
        <v>7</v>
      </c>
      <c r="Q934">
        <v>6</v>
      </c>
      <c r="R934">
        <v>30</v>
      </c>
      <c r="S934">
        <v>16.279069767441861</v>
      </c>
      <c r="T934">
        <v>13.953488372093023</v>
      </c>
      <c r="U934">
        <v>69.767441860465112</v>
      </c>
      <c r="V934">
        <v>8</v>
      </c>
      <c r="W934">
        <v>0.79505739320557201</v>
      </c>
      <c r="X934">
        <v>7</v>
      </c>
      <c r="Y934">
        <v>0.6956752190548755</v>
      </c>
      <c r="Z934">
        <v>4</v>
      </c>
      <c r="AA934">
        <v>0</v>
      </c>
      <c r="AB934">
        <v>3</v>
      </c>
      <c r="AC934">
        <v>4.7049049046013645</v>
      </c>
      <c r="AD934">
        <v>0.46758367859155892</v>
      </c>
      <c r="AE934">
        <v>16.279069767441861</v>
      </c>
      <c r="AF934">
        <v>10.941639313026426</v>
      </c>
      <c r="AG934">
        <v>12.63</v>
      </c>
      <c r="AH934">
        <v>13.3</v>
      </c>
      <c r="AI934">
        <v>50.72</v>
      </c>
      <c r="AJ934">
        <v>53.2</v>
      </c>
      <c r="AK934" t="e">
        <f>VLOOKUP(A934,'NHL Affiliations (from scraper)'!B:C,2,FALSE)</f>
        <v>#N/A</v>
      </c>
      <c r="AL934">
        <f>IF(ISNUMBER(MATCH(A934,'Age Fix'!A:A,0))=FALSE,F934,VLOOKUP(A934,'Age Fix'!A:C,3,FALSE))</f>
        <v>18</v>
      </c>
    </row>
    <row r="935" spans="1:38" x14ac:dyDescent="0.2">
      <c r="A935" t="s">
        <v>812</v>
      </c>
      <c r="B935" t="s">
        <v>1749</v>
      </c>
      <c r="C935" t="s">
        <v>41</v>
      </c>
      <c r="D935" t="s">
        <v>1745</v>
      </c>
      <c r="E935" t="s">
        <v>586</v>
      </c>
      <c r="F935">
        <v>18</v>
      </c>
      <c r="G935">
        <v>54</v>
      </c>
      <c r="H935">
        <v>11.92</v>
      </c>
      <c r="I935">
        <v>643.9</v>
      </c>
      <c r="J935">
        <v>24</v>
      </c>
      <c r="K935">
        <v>31</v>
      </c>
      <c r="L935">
        <v>2.2363721074701042</v>
      </c>
      <c r="M935">
        <v>2.8886473054822179</v>
      </c>
      <c r="N935">
        <v>69</v>
      </c>
      <c r="O935">
        <v>6.4295698089765487</v>
      </c>
      <c r="P935">
        <v>9</v>
      </c>
      <c r="Q935">
        <v>6</v>
      </c>
      <c r="R935">
        <v>54</v>
      </c>
      <c r="S935">
        <v>13.043478260869565</v>
      </c>
      <c r="T935">
        <v>8.695652173913043</v>
      </c>
      <c r="U935">
        <v>78.260869565217391</v>
      </c>
      <c r="V935">
        <v>12</v>
      </c>
      <c r="W935">
        <v>1.1181860537350521</v>
      </c>
      <c r="X935">
        <v>8</v>
      </c>
      <c r="Y935">
        <v>0.74545736915670147</v>
      </c>
      <c r="Z935">
        <v>2</v>
      </c>
      <c r="AA935">
        <v>0</v>
      </c>
      <c r="AB935">
        <v>6</v>
      </c>
      <c r="AC935">
        <v>6.7121732969733507</v>
      </c>
      <c r="AD935">
        <v>0.62545488091070212</v>
      </c>
      <c r="AE935">
        <v>11.594202898550725</v>
      </c>
      <c r="AF935">
        <v>9.7277873869178997</v>
      </c>
      <c r="AG935">
        <v>13.07</v>
      </c>
      <c r="AH935">
        <v>13.15</v>
      </c>
      <c r="AI935">
        <v>48.58</v>
      </c>
      <c r="AJ935">
        <v>51.34</v>
      </c>
      <c r="AK935">
        <f>VLOOKUP(A935,'NHL Affiliations (from scraper)'!B:C,2,FALSE)</f>
        <v>2018</v>
      </c>
      <c r="AL935">
        <f>IF(ISNUMBER(MATCH(A935,'Age Fix'!A:A,0))=FALSE,F935,VLOOKUP(A935,'Age Fix'!A:C,3,FALSE))</f>
        <v>18</v>
      </c>
    </row>
    <row r="936" spans="1:38" x14ac:dyDescent="0.2">
      <c r="A936" t="s">
        <v>937</v>
      </c>
      <c r="B936" t="s">
        <v>1749</v>
      </c>
      <c r="C936" t="s">
        <v>49</v>
      </c>
      <c r="D936" t="s">
        <v>1745</v>
      </c>
      <c r="E936" t="s">
        <v>590</v>
      </c>
      <c r="F936">
        <v>17</v>
      </c>
      <c r="G936">
        <v>45</v>
      </c>
      <c r="H936">
        <v>7.39</v>
      </c>
      <c r="I936">
        <v>332.48</v>
      </c>
      <c r="J936">
        <v>8</v>
      </c>
      <c r="K936">
        <v>11</v>
      </c>
      <c r="L936">
        <v>1.4436958614051971</v>
      </c>
      <c r="M936">
        <v>1.9850818094321461</v>
      </c>
      <c r="N936">
        <v>37</v>
      </c>
      <c r="O936">
        <v>6.6770933589990369</v>
      </c>
      <c r="P936">
        <v>1</v>
      </c>
      <c r="Q936">
        <v>9</v>
      </c>
      <c r="R936">
        <v>27</v>
      </c>
      <c r="S936">
        <v>2.7027027027027026</v>
      </c>
      <c r="T936">
        <v>24.324324324324326</v>
      </c>
      <c r="U936">
        <v>72.972972972972968</v>
      </c>
      <c r="V936">
        <v>1</v>
      </c>
      <c r="W936">
        <v>0.18046198267564964</v>
      </c>
      <c r="X936">
        <v>1</v>
      </c>
      <c r="Y936">
        <v>0.18046198267564964</v>
      </c>
      <c r="Z936">
        <v>0</v>
      </c>
      <c r="AA936">
        <v>1</v>
      </c>
      <c r="AB936">
        <v>0</v>
      </c>
      <c r="AC936">
        <v>3.5550261874280498</v>
      </c>
      <c r="AD936">
        <v>0.64154707424712154</v>
      </c>
      <c r="AE936">
        <v>2.7027027027027026</v>
      </c>
      <c r="AF936">
        <v>9.6081788849406742</v>
      </c>
      <c r="AG936">
        <v>11.73</v>
      </c>
      <c r="AH936">
        <v>13.05</v>
      </c>
      <c r="AI936">
        <v>51.23</v>
      </c>
      <c r="AJ936">
        <v>46.43</v>
      </c>
      <c r="AK936" t="e">
        <f>VLOOKUP(A936,'NHL Affiliations (from scraper)'!B:C,2,FALSE)</f>
        <v>#N/A</v>
      </c>
      <c r="AL936">
        <f>IF(ISNUMBER(MATCH(A936,'Age Fix'!A:A,0))=FALSE,F936,VLOOKUP(A936,'Age Fix'!A:C,3,FALSE))</f>
        <v>17</v>
      </c>
    </row>
    <row r="937" spans="1:38" x14ac:dyDescent="0.2">
      <c r="A937" t="s">
        <v>673</v>
      </c>
      <c r="B937" t="s">
        <v>1749</v>
      </c>
      <c r="C937" t="s">
        <v>41</v>
      </c>
      <c r="D937" t="s">
        <v>1745</v>
      </c>
      <c r="E937" t="s">
        <v>593</v>
      </c>
      <c r="F937">
        <v>19</v>
      </c>
      <c r="G937">
        <v>68</v>
      </c>
      <c r="H937">
        <v>12.87</v>
      </c>
      <c r="I937">
        <v>875.35</v>
      </c>
      <c r="J937">
        <v>51</v>
      </c>
      <c r="K937">
        <v>35</v>
      </c>
      <c r="L937">
        <v>3.4957445593191294</v>
      </c>
      <c r="M937">
        <v>2.3990403838464611</v>
      </c>
      <c r="N937">
        <v>96</v>
      </c>
      <c r="O937">
        <v>6.580225052836008</v>
      </c>
      <c r="P937">
        <v>12</v>
      </c>
      <c r="Q937">
        <v>16</v>
      </c>
      <c r="R937">
        <v>68</v>
      </c>
      <c r="S937">
        <v>12.5</v>
      </c>
      <c r="T937">
        <v>16.666666666666664</v>
      </c>
      <c r="U937">
        <v>70.833333333333343</v>
      </c>
      <c r="V937">
        <v>20</v>
      </c>
      <c r="W937">
        <v>1.3708802193408351</v>
      </c>
      <c r="X937">
        <v>10</v>
      </c>
      <c r="Y937">
        <v>0.68544010967041757</v>
      </c>
      <c r="Z937">
        <v>5</v>
      </c>
      <c r="AA937">
        <v>2</v>
      </c>
      <c r="AB937">
        <v>3</v>
      </c>
      <c r="AC937">
        <v>10.128322304487849</v>
      </c>
      <c r="AD937">
        <v>0.69423583511654874</v>
      </c>
      <c r="AE937">
        <v>10.416666666666668</v>
      </c>
      <c r="AF937">
        <v>10.550335733841509</v>
      </c>
      <c r="AG937">
        <v>13.84</v>
      </c>
      <c r="AH937">
        <v>13.21</v>
      </c>
      <c r="AI937">
        <v>59.97</v>
      </c>
      <c r="AJ937">
        <v>48.44</v>
      </c>
      <c r="AK937" t="e">
        <f>VLOOKUP(A937,'NHL Affiliations (from scraper)'!B:C,2,FALSE)</f>
        <v>#N/A</v>
      </c>
      <c r="AL937">
        <f>IF(ISNUMBER(MATCH(A937,'Age Fix'!A:A,0))=FALSE,F937,VLOOKUP(A937,'Age Fix'!A:C,3,FALSE))</f>
        <v>19</v>
      </c>
    </row>
    <row r="938" spans="1:38" x14ac:dyDescent="0.2">
      <c r="A938" t="s">
        <v>923</v>
      </c>
      <c r="B938" t="s">
        <v>1749</v>
      </c>
      <c r="C938" t="s">
        <v>46</v>
      </c>
      <c r="D938" t="s">
        <v>1745</v>
      </c>
      <c r="E938" t="s">
        <v>1746</v>
      </c>
      <c r="F938">
        <v>18</v>
      </c>
      <c r="G938">
        <v>41</v>
      </c>
      <c r="H938">
        <v>10.119999999999999</v>
      </c>
      <c r="I938">
        <v>415.1</v>
      </c>
      <c r="J938">
        <v>11</v>
      </c>
      <c r="K938">
        <v>20</v>
      </c>
      <c r="L938">
        <v>1.5899783184774754</v>
      </c>
      <c r="M938">
        <v>2.8908696699590455</v>
      </c>
      <c r="N938">
        <v>35</v>
      </c>
      <c r="O938">
        <v>5.0590219224283297</v>
      </c>
      <c r="P938">
        <v>0</v>
      </c>
      <c r="Q938">
        <v>5</v>
      </c>
      <c r="R938">
        <v>30</v>
      </c>
      <c r="S938">
        <v>0</v>
      </c>
      <c r="T938">
        <v>14.285714285714285</v>
      </c>
      <c r="U938">
        <v>85.714285714285708</v>
      </c>
      <c r="V938">
        <v>4</v>
      </c>
      <c r="W938">
        <v>0.57817393399180916</v>
      </c>
      <c r="X938">
        <v>3</v>
      </c>
      <c r="Y938">
        <v>0.4336304504938569</v>
      </c>
      <c r="Z938">
        <v>0</v>
      </c>
      <c r="AA938">
        <v>0</v>
      </c>
      <c r="AB938">
        <v>3</v>
      </c>
      <c r="AC938">
        <v>2.7788725997492012</v>
      </c>
      <c r="AD938">
        <v>0.40166792576476046</v>
      </c>
      <c r="AE938">
        <v>8.5714285714285712</v>
      </c>
      <c r="AF938">
        <v>7.9396359992834311</v>
      </c>
      <c r="AG938">
        <v>13.19</v>
      </c>
      <c r="AH938">
        <v>12.79</v>
      </c>
      <c r="AI938">
        <v>48.19</v>
      </c>
      <c r="AJ938">
        <v>51.12</v>
      </c>
      <c r="AK938" t="e">
        <f>VLOOKUP(A938,'NHL Affiliations (from scraper)'!B:C,2,FALSE)</f>
        <v>#N/A</v>
      </c>
      <c r="AL938">
        <f>IF(ISNUMBER(MATCH(A938,'Age Fix'!A:A,0))=FALSE,F938,VLOOKUP(A938,'Age Fix'!A:C,3,FALSE))</f>
        <v>18</v>
      </c>
    </row>
    <row r="939" spans="1:38" x14ac:dyDescent="0.2">
      <c r="A939" t="s">
        <v>681</v>
      </c>
      <c r="B939" t="s">
        <v>1749</v>
      </c>
      <c r="C939" t="s">
        <v>46</v>
      </c>
      <c r="D939" t="s">
        <v>1745</v>
      </c>
      <c r="E939" t="s">
        <v>1746</v>
      </c>
      <c r="F939">
        <v>20</v>
      </c>
      <c r="G939">
        <v>56</v>
      </c>
      <c r="H939">
        <v>11.4</v>
      </c>
      <c r="I939">
        <v>638.21</v>
      </c>
      <c r="J939">
        <v>27</v>
      </c>
      <c r="K939">
        <v>23</v>
      </c>
      <c r="L939">
        <v>2.5383494461070808</v>
      </c>
      <c r="M939">
        <v>2.1622976763134387</v>
      </c>
      <c r="N939">
        <v>83</v>
      </c>
      <c r="O939">
        <v>7.8030742232180632</v>
      </c>
      <c r="P939">
        <v>20</v>
      </c>
      <c r="Q939">
        <v>17</v>
      </c>
      <c r="R939">
        <v>46</v>
      </c>
      <c r="S939">
        <v>24.096385542168676</v>
      </c>
      <c r="T939">
        <v>20.481927710843372</v>
      </c>
      <c r="U939">
        <v>55.421686746987952</v>
      </c>
      <c r="V939">
        <v>14</v>
      </c>
      <c r="W939">
        <v>1.3161811942777455</v>
      </c>
      <c r="X939">
        <v>7</v>
      </c>
      <c r="Y939">
        <v>0.65809059713887275</v>
      </c>
      <c r="Z939">
        <v>2</v>
      </c>
      <c r="AA939">
        <v>2</v>
      </c>
      <c r="AB939">
        <v>3</v>
      </c>
      <c r="AC939">
        <v>10.92158687213059</v>
      </c>
      <c r="AD939">
        <v>1.0267705180549276</v>
      </c>
      <c r="AE939">
        <v>8.4337349397590362</v>
      </c>
      <c r="AF939">
        <v>13.158538400157338</v>
      </c>
      <c r="AG939">
        <v>13.2</v>
      </c>
      <c r="AH939">
        <v>13.19</v>
      </c>
      <c r="AI939">
        <v>51.01</v>
      </c>
      <c r="AJ939">
        <v>49.92</v>
      </c>
      <c r="AK939" t="e">
        <f>VLOOKUP(A939,'NHL Affiliations (from scraper)'!B:C,2,FALSE)</f>
        <v>#N/A</v>
      </c>
      <c r="AL939">
        <f>IF(ISNUMBER(MATCH(A939,'Age Fix'!A:A,0))=FALSE,F939,VLOOKUP(A939,'Age Fix'!A:C,3,FALSE))</f>
        <v>20</v>
      </c>
    </row>
    <row r="940" spans="1:38" x14ac:dyDescent="0.2">
      <c r="A940" t="s">
        <v>902</v>
      </c>
      <c r="B940" t="s">
        <v>1749</v>
      </c>
      <c r="C940" t="s">
        <v>46</v>
      </c>
      <c r="D940" t="s">
        <v>1745</v>
      </c>
      <c r="E940" t="s">
        <v>590</v>
      </c>
      <c r="F940">
        <v>18</v>
      </c>
      <c r="G940">
        <v>60</v>
      </c>
      <c r="H940">
        <v>10.34</v>
      </c>
      <c r="I940">
        <v>620.6</v>
      </c>
      <c r="J940">
        <v>22</v>
      </c>
      <c r="K940">
        <v>26</v>
      </c>
      <c r="L940">
        <v>2.1269738962294555</v>
      </c>
      <c r="M940">
        <v>2.5136964228166288</v>
      </c>
      <c r="N940">
        <v>89</v>
      </c>
      <c r="O940">
        <v>8.6045762165646149</v>
      </c>
      <c r="P940">
        <v>7</v>
      </c>
      <c r="Q940">
        <v>9</v>
      </c>
      <c r="R940">
        <v>73</v>
      </c>
      <c r="S940">
        <v>7.8651685393258424</v>
      </c>
      <c r="T940">
        <v>10.112359550561797</v>
      </c>
      <c r="U940">
        <v>82.022471910112358</v>
      </c>
      <c r="V940">
        <v>6</v>
      </c>
      <c r="W940">
        <v>0.58008378988076059</v>
      </c>
      <c r="X940">
        <v>3</v>
      </c>
      <c r="Y940">
        <v>0.2900418949403803</v>
      </c>
      <c r="Z940">
        <v>1</v>
      </c>
      <c r="AA940">
        <v>1</v>
      </c>
      <c r="AB940">
        <v>1</v>
      </c>
      <c r="AC940">
        <v>7.9431122390063367</v>
      </c>
      <c r="AD940">
        <v>0.76794510850850817</v>
      </c>
      <c r="AE940">
        <v>3.3707865168539324</v>
      </c>
      <c r="AF940">
        <v>8.9248452123666713</v>
      </c>
      <c r="AG940">
        <v>12.73</v>
      </c>
      <c r="AH940">
        <v>12.93</v>
      </c>
      <c r="AI940">
        <v>54.05</v>
      </c>
      <c r="AJ940">
        <v>47.81</v>
      </c>
      <c r="AK940" t="e">
        <f>VLOOKUP(A940,'NHL Affiliations (from scraper)'!B:C,2,FALSE)</f>
        <v>#N/A</v>
      </c>
      <c r="AL940">
        <f>IF(ISNUMBER(MATCH(A940,'Age Fix'!A:A,0))=FALSE,F940,VLOOKUP(A940,'Age Fix'!A:C,3,FALSE))</f>
        <v>18</v>
      </c>
    </row>
    <row r="941" spans="1:38" x14ac:dyDescent="0.2">
      <c r="A941" t="s">
        <v>703</v>
      </c>
      <c r="B941" t="s">
        <v>1749</v>
      </c>
      <c r="C941" t="s">
        <v>49</v>
      </c>
      <c r="D941" t="s">
        <v>1745</v>
      </c>
      <c r="E941" t="s">
        <v>601</v>
      </c>
      <c r="F941">
        <v>17</v>
      </c>
      <c r="G941">
        <v>55</v>
      </c>
      <c r="H941">
        <v>13.77</v>
      </c>
      <c r="I941">
        <v>757.48</v>
      </c>
      <c r="J941">
        <v>43</v>
      </c>
      <c r="K941">
        <v>29</v>
      </c>
      <c r="L941">
        <v>3.4060305222580136</v>
      </c>
      <c r="M941">
        <v>2.2970903522205206</v>
      </c>
      <c r="N941">
        <v>134</v>
      </c>
      <c r="O941">
        <v>10.614141627501716</v>
      </c>
      <c r="P941">
        <v>12</v>
      </c>
      <c r="Q941">
        <v>34</v>
      </c>
      <c r="R941">
        <v>88</v>
      </c>
      <c r="S941">
        <v>8.9552238805970141</v>
      </c>
      <c r="T941">
        <v>25.373134328358208</v>
      </c>
      <c r="U941">
        <v>65.671641791044777</v>
      </c>
      <c r="V941">
        <v>28</v>
      </c>
      <c r="W941">
        <v>2.2178803400749851</v>
      </c>
      <c r="X941">
        <v>12</v>
      </c>
      <c r="Y941">
        <v>0.9505201457464223</v>
      </c>
      <c r="Z941">
        <v>1</v>
      </c>
      <c r="AA941">
        <v>5</v>
      </c>
      <c r="AB941">
        <v>6</v>
      </c>
      <c r="AC941">
        <v>14.602752777149782</v>
      </c>
      <c r="AD941">
        <v>1.1566842248362821</v>
      </c>
      <c r="AE941">
        <v>8.9552238805970141</v>
      </c>
      <c r="AF941">
        <v>10.897576699365509</v>
      </c>
      <c r="AG941">
        <v>13.84</v>
      </c>
      <c r="AH941">
        <v>13.34</v>
      </c>
      <c r="AI941">
        <v>52.76</v>
      </c>
      <c r="AJ941">
        <v>50.91</v>
      </c>
      <c r="AK941">
        <f>VLOOKUP(A941,'NHL Affiliations (from scraper)'!B:C,2,FALSE)</f>
        <v>2019</v>
      </c>
      <c r="AL941">
        <f>IF(ISNUMBER(MATCH(A941,'Age Fix'!A:A,0))=FALSE,F941,VLOOKUP(A941,'Age Fix'!A:C,3,FALSE))</f>
        <v>17</v>
      </c>
    </row>
    <row r="942" spans="1:38" x14ac:dyDescent="0.2">
      <c r="A942" t="s">
        <v>3681</v>
      </c>
      <c r="B942" t="s">
        <v>1749</v>
      </c>
      <c r="C942" t="s">
        <v>102</v>
      </c>
      <c r="D942" t="s">
        <v>102</v>
      </c>
      <c r="E942" t="s">
        <v>590</v>
      </c>
      <c r="F942">
        <v>16</v>
      </c>
      <c r="G942">
        <v>2</v>
      </c>
      <c r="H942">
        <v>10.86</v>
      </c>
      <c r="I942">
        <v>21.71</v>
      </c>
      <c r="J942">
        <v>0</v>
      </c>
      <c r="K942">
        <v>2</v>
      </c>
      <c r="L942">
        <v>0</v>
      </c>
      <c r="M942">
        <v>5.5274067250115149</v>
      </c>
      <c r="N942">
        <v>2</v>
      </c>
      <c r="O942">
        <v>5.5274067250115149</v>
      </c>
      <c r="P942">
        <v>0</v>
      </c>
      <c r="Q942">
        <v>0</v>
      </c>
      <c r="R942">
        <v>2</v>
      </c>
      <c r="S942">
        <v>0</v>
      </c>
      <c r="T942">
        <v>0</v>
      </c>
      <c r="U942">
        <v>100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0.12567070196443617</v>
      </c>
      <c r="AD942">
        <v>0.34731654158757114</v>
      </c>
      <c r="AE942">
        <v>0</v>
      </c>
      <c r="AF942">
        <v>6.2835350982218081</v>
      </c>
      <c r="AG942">
        <v>10.92</v>
      </c>
      <c r="AH942">
        <v>15.04</v>
      </c>
      <c r="AI942">
        <v>42.26</v>
      </c>
      <c r="AJ942">
        <v>57.29</v>
      </c>
      <c r="AK942" t="e">
        <f>VLOOKUP(A942,'NHL Affiliations (from scraper)'!B:C,2,FALSE)</f>
        <v>#N/A</v>
      </c>
      <c r="AL942">
        <f>IF(ISNUMBER(MATCH(A942,'Age Fix'!A:A,0))=FALSE,F942,VLOOKUP(A942,'Age Fix'!A:C,3,FALSE))</f>
        <v>16</v>
      </c>
    </row>
    <row r="943" spans="1:38" x14ac:dyDescent="0.2">
      <c r="A943" t="s">
        <v>141</v>
      </c>
      <c r="B943" t="s">
        <v>1749</v>
      </c>
      <c r="C943" t="s">
        <v>41</v>
      </c>
      <c r="D943" t="s">
        <v>1745</v>
      </c>
      <c r="E943" t="s">
        <v>107</v>
      </c>
      <c r="F943">
        <v>18</v>
      </c>
      <c r="G943">
        <v>2</v>
      </c>
      <c r="H943">
        <v>11.66</v>
      </c>
      <c r="I943">
        <v>23.32</v>
      </c>
      <c r="J943">
        <v>0</v>
      </c>
      <c r="K943">
        <v>2</v>
      </c>
      <c r="L943">
        <v>0</v>
      </c>
      <c r="M943">
        <v>5.1457975986277873</v>
      </c>
      <c r="N943">
        <v>4</v>
      </c>
      <c r="O943">
        <v>10.291595197255575</v>
      </c>
      <c r="P943">
        <v>0</v>
      </c>
      <c r="Q943">
        <v>0</v>
      </c>
      <c r="R943">
        <v>4</v>
      </c>
      <c r="S943">
        <v>0</v>
      </c>
      <c r="T943">
        <v>0</v>
      </c>
      <c r="U943">
        <v>100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0.25134140392887233</v>
      </c>
      <c r="AD943">
        <v>0.646675996386464</v>
      </c>
      <c r="AE943">
        <v>0</v>
      </c>
      <c r="AF943">
        <v>6.2835350982218081</v>
      </c>
      <c r="AG943">
        <v>22.03</v>
      </c>
      <c r="AH943">
        <v>13.77</v>
      </c>
      <c r="AI943">
        <v>19.579999999999998</v>
      </c>
      <c r="AJ943">
        <v>59.39</v>
      </c>
      <c r="AK943" t="e">
        <f>VLOOKUP(A943,'NHL Affiliations (from scraper)'!B:C,2,FALSE)</f>
        <v>#N/A</v>
      </c>
      <c r="AL943">
        <f>IF(ISNUMBER(MATCH(A943,'Age Fix'!A:A,0))=FALSE,F943,VLOOKUP(A943,'Age Fix'!A:C,3,FALSE))</f>
        <v>18</v>
      </c>
    </row>
    <row r="944" spans="1:38" x14ac:dyDescent="0.2">
      <c r="A944" t="s">
        <v>3747</v>
      </c>
      <c r="B944" t="s">
        <v>1749</v>
      </c>
      <c r="C944" t="s">
        <v>102</v>
      </c>
      <c r="D944" t="s">
        <v>102</v>
      </c>
      <c r="E944" t="s">
        <v>608</v>
      </c>
      <c r="F944">
        <v>16</v>
      </c>
      <c r="G944">
        <v>2</v>
      </c>
      <c r="H944">
        <v>7.02</v>
      </c>
      <c r="I944">
        <v>14.05</v>
      </c>
      <c r="J944">
        <v>1</v>
      </c>
      <c r="K944">
        <v>0</v>
      </c>
      <c r="L944">
        <v>4.2704626334519569</v>
      </c>
      <c r="M944">
        <v>0</v>
      </c>
      <c r="N944">
        <v>1</v>
      </c>
      <c r="O944">
        <v>4.2704626334519569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100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6.2835350982218083E-2</v>
      </c>
      <c r="AD944">
        <v>0.26833601842940102</v>
      </c>
      <c r="AE944">
        <v>0</v>
      </c>
      <c r="AF944">
        <v>6.2835350982218081</v>
      </c>
      <c r="AG944">
        <v>12.72</v>
      </c>
      <c r="AH944">
        <v>12.16</v>
      </c>
      <c r="AI944">
        <v>47.4</v>
      </c>
      <c r="AJ944">
        <v>45.86</v>
      </c>
      <c r="AK944" t="e">
        <f>VLOOKUP(A944,'NHL Affiliations (from scraper)'!B:C,2,FALSE)</f>
        <v>#N/A</v>
      </c>
      <c r="AL944">
        <f>IF(ISNUMBER(MATCH(A944,'Age Fix'!A:A,0))=FALSE,F944,VLOOKUP(A944,'Age Fix'!A:C,3,FALSE))</f>
        <v>16</v>
      </c>
    </row>
    <row r="945" spans="1:38" x14ac:dyDescent="0.2">
      <c r="A945" t="s">
        <v>771</v>
      </c>
      <c r="B945" t="s">
        <v>1749</v>
      </c>
      <c r="C945" t="s">
        <v>46</v>
      </c>
      <c r="D945" t="s">
        <v>1745</v>
      </c>
      <c r="E945" t="s">
        <v>1746</v>
      </c>
      <c r="F945">
        <v>18</v>
      </c>
      <c r="G945">
        <v>47</v>
      </c>
      <c r="H945">
        <v>12.7</v>
      </c>
      <c r="I945">
        <v>596.66999999999996</v>
      </c>
      <c r="J945">
        <v>28</v>
      </c>
      <c r="K945">
        <v>28</v>
      </c>
      <c r="L945">
        <v>2.8156267283422998</v>
      </c>
      <c r="M945">
        <v>2.8156267283422998</v>
      </c>
      <c r="N945">
        <v>79</v>
      </c>
      <c r="O945">
        <v>7.9440896978229167</v>
      </c>
      <c r="P945">
        <v>7</v>
      </c>
      <c r="Q945">
        <v>12</v>
      </c>
      <c r="R945">
        <v>60</v>
      </c>
      <c r="S945">
        <v>8.8607594936708853</v>
      </c>
      <c r="T945">
        <v>15.18987341772152</v>
      </c>
      <c r="U945">
        <v>75.949367088607602</v>
      </c>
      <c r="V945">
        <v>15</v>
      </c>
      <c r="W945">
        <v>1.5083714616119464</v>
      </c>
      <c r="X945">
        <v>5</v>
      </c>
      <c r="Y945">
        <v>0.50279048720398212</v>
      </c>
      <c r="Z945">
        <v>1</v>
      </c>
      <c r="AA945">
        <v>2</v>
      </c>
      <c r="AB945">
        <v>2</v>
      </c>
      <c r="AC945">
        <v>7.6625399184070968</v>
      </c>
      <c r="AD945">
        <v>0.77053043575917313</v>
      </c>
      <c r="AE945">
        <v>6.3291139240506329</v>
      </c>
      <c r="AF945">
        <v>9.6994176182368328</v>
      </c>
      <c r="AG945">
        <v>12.83</v>
      </c>
      <c r="AH945">
        <v>12.98</v>
      </c>
      <c r="AI945">
        <v>49.56</v>
      </c>
      <c r="AJ945">
        <v>49.71</v>
      </c>
      <c r="AK945" t="e">
        <f>VLOOKUP(A945,'NHL Affiliations (from scraper)'!B:C,2,FALSE)</f>
        <v>#N/A</v>
      </c>
      <c r="AL945">
        <f>IF(ISNUMBER(MATCH(A945,'Age Fix'!A:A,0))=FALSE,F945,VLOOKUP(A945,'Age Fix'!A:C,3,FALSE))</f>
        <v>18</v>
      </c>
    </row>
    <row r="946" spans="1:38" x14ac:dyDescent="0.2">
      <c r="A946" t="s">
        <v>261</v>
      </c>
      <c r="B946" t="s">
        <v>1749</v>
      </c>
      <c r="C946" t="s">
        <v>41</v>
      </c>
      <c r="D946" t="s">
        <v>1745</v>
      </c>
      <c r="E946" t="s">
        <v>107</v>
      </c>
      <c r="F946">
        <v>2017</v>
      </c>
      <c r="G946">
        <v>1</v>
      </c>
      <c r="H946">
        <v>10.119999999999999</v>
      </c>
      <c r="I946">
        <v>10.119999999999999</v>
      </c>
      <c r="J946">
        <v>1</v>
      </c>
      <c r="K946">
        <v>0</v>
      </c>
      <c r="L946">
        <v>5.9288537549407119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e">
        <v>#DIV/0!</v>
      </c>
      <c r="T946" t="e">
        <v>#DIV/0!</v>
      </c>
      <c r="U946" t="e">
        <v>#DIV/0!</v>
      </c>
      <c r="V946">
        <v>1</v>
      </c>
      <c r="W946">
        <v>5.9288537549407119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e">
        <v>#DIV/0!</v>
      </c>
      <c r="AF946" t="e">
        <v>#DIV/0!</v>
      </c>
      <c r="AG946">
        <v>16.71</v>
      </c>
      <c r="AH946">
        <v>11.01</v>
      </c>
      <c r="AI946">
        <v>87.5</v>
      </c>
      <c r="AJ946">
        <v>46.41</v>
      </c>
      <c r="AK946">
        <f>VLOOKUP(A946,'NHL Affiliations (from scraper)'!B:C,2,FALSE)</f>
        <v>2018</v>
      </c>
      <c r="AL946">
        <f>IF(ISNUMBER(MATCH(A946,'Age Fix'!A:A,0))=FALSE,F946,VLOOKUP(A946,'Age Fix'!A:C,3,FALSE))</f>
        <v>18</v>
      </c>
    </row>
    <row r="947" spans="1:38" x14ac:dyDescent="0.2">
      <c r="A947" t="s">
        <v>392</v>
      </c>
      <c r="B947" t="s">
        <v>1749</v>
      </c>
      <c r="C947" t="s">
        <v>46</v>
      </c>
      <c r="D947" t="s">
        <v>1745</v>
      </c>
      <c r="E947" t="s">
        <v>391</v>
      </c>
      <c r="F947">
        <v>18</v>
      </c>
      <c r="G947">
        <v>60</v>
      </c>
      <c r="H947">
        <v>14.46</v>
      </c>
      <c r="I947">
        <v>867.6</v>
      </c>
      <c r="J947">
        <v>45</v>
      </c>
      <c r="K947">
        <v>33</v>
      </c>
      <c r="L947">
        <v>3.1120331950207465</v>
      </c>
      <c r="M947">
        <v>2.2821576763485476</v>
      </c>
      <c r="N947">
        <v>144</v>
      </c>
      <c r="O947">
        <v>9.9585062240663902</v>
      </c>
      <c r="P947">
        <v>21</v>
      </c>
      <c r="Q947">
        <v>40</v>
      </c>
      <c r="R947">
        <v>83</v>
      </c>
      <c r="S947">
        <v>14.583333333333334</v>
      </c>
      <c r="T947">
        <v>27.777777777777779</v>
      </c>
      <c r="U947">
        <v>57.638888888888886</v>
      </c>
      <c r="V947">
        <v>29</v>
      </c>
      <c r="W947">
        <v>2.0055325034578146</v>
      </c>
      <c r="X947">
        <v>18</v>
      </c>
      <c r="Y947">
        <v>1.2448132780082988</v>
      </c>
      <c r="Z947">
        <v>7</v>
      </c>
      <c r="AA947">
        <v>8</v>
      </c>
      <c r="AB947">
        <v>3</v>
      </c>
      <c r="AC947">
        <v>17.607640366172266</v>
      </c>
      <c r="AD947">
        <v>1.2176791401225633</v>
      </c>
      <c r="AE947">
        <v>12.5</v>
      </c>
      <c r="AF947">
        <v>12.227528032064072</v>
      </c>
      <c r="AG947">
        <v>13.17</v>
      </c>
      <c r="AH947">
        <v>13.75</v>
      </c>
      <c r="AI947">
        <v>53.32</v>
      </c>
      <c r="AJ947">
        <v>49.44</v>
      </c>
      <c r="AK947">
        <f>VLOOKUP(A947,'NHL Affiliations (from scraper)'!B:C,2,FALSE)</f>
        <v>2018</v>
      </c>
      <c r="AL947">
        <f>IF(ISNUMBER(MATCH(A947,'Age Fix'!A:A,0))=FALSE,F947,VLOOKUP(A947,'Age Fix'!A:C,3,FALSE))</f>
        <v>18</v>
      </c>
    </row>
    <row r="948" spans="1:38" x14ac:dyDescent="0.2">
      <c r="A948" t="s">
        <v>740</v>
      </c>
      <c r="B948" t="s">
        <v>1749</v>
      </c>
      <c r="C948" t="s">
        <v>46</v>
      </c>
      <c r="D948" t="s">
        <v>1745</v>
      </c>
      <c r="E948" t="s">
        <v>588</v>
      </c>
      <c r="F948">
        <v>17</v>
      </c>
      <c r="G948">
        <v>62</v>
      </c>
      <c r="H948">
        <v>10.69</v>
      </c>
      <c r="I948">
        <v>663.07</v>
      </c>
      <c r="J948">
        <v>20</v>
      </c>
      <c r="K948">
        <v>38</v>
      </c>
      <c r="L948">
        <v>1.8097636750267692</v>
      </c>
      <c r="M948">
        <v>3.4385509825508618</v>
      </c>
      <c r="N948">
        <v>86</v>
      </c>
      <c r="O948">
        <v>7.7819838026151071</v>
      </c>
      <c r="P948">
        <v>11</v>
      </c>
      <c r="Q948">
        <v>8</v>
      </c>
      <c r="R948">
        <v>67</v>
      </c>
      <c r="S948">
        <v>12.790697674418606</v>
      </c>
      <c r="T948">
        <v>9.3023255813953494</v>
      </c>
      <c r="U948">
        <v>77.906976744186053</v>
      </c>
      <c r="V948">
        <v>12</v>
      </c>
      <c r="W948">
        <v>1.0858582050160615</v>
      </c>
      <c r="X948">
        <v>5</v>
      </c>
      <c r="Y948">
        <v>0.45244091875669229</v>
      </c>
      <c r="Z948">
        <v>3</v>
      </c>
      <c r="AA948">
        <v>1</v>
      </c>
      <c r="AB948">
        <v>1</v>
      </c>
      <c r="AC948">
        <v>8.3857776566540014</v>
      </c>
      <c r="AD948">
        <v>0.75881378949317579</v>
      </c>
      <c r="AE948">
        <v>5.8139534883720927</v>
      </c>
      <c r="AF948">
        <v>9.7509042519232558</v>
      </c>
      <c r="AG948">
        <v>12.75</v>
      </c>
      <c r="AH948">
        <v>12.96</v>
      </c>
      <c r="AI948">
        <v>45.49</v>
      </c>
      <c r="AJ948">
        <v>51.69</v>
      </c>
      <c r="AK948">
        <f>VLOOKUP(A948,'NHL Affiliations (from scraper)'!B:C,2,FALSE)</f>
        <v>2018</v>
      </c>
      <c r="AL948">
        <f>IF(ISNUMBER(MATCH(A948,'Age Fix'!A:A,0))=FALSE,F948,VLOOKUP(A948,'Age Fix'!A:C,3,FALSE))</f>
        <v>17</v>
      </c>
    </row>
    <row r="949" spans="1:38" x14ac:dyDescent="0.2">
      <c r="A949" t="s">
        <v>743</v>
      </c>
      <c r="B949" t="s">
        <v>1749</v>
      </c>
      <c r="C949" t="s">
        <v>102</v>
      </c>
      <c r="D949" t="s">
        <v>102</v>
      </c>
      <c r="E949" t="s">
        <v>618</v>
      </c>
      <c r="F949">
        <v>19</v>
      </c>
      <c r="G949">
        <v>63</v>
      </c>
      <c r="H949">
        <v>15.81</v>
      </c>
      <c r="I949">
        <v>995.74</v>
      </c>
      <c r="J949">
        <v>39</v>
      </c>
      <c r="K949">
        <v>72</v>
      </c>
      <c r="L949">
        <v>2.3500110470604776</v>
      </c>
      <c r="M949">
        <v>4.3384819330347284</v>
      </c>
      <c r="N949">
        <v>80</v>
      </c>
      <c r="O949">
        <v>4.8205354811496974</v>
      </c>
      <c r="P949">
        <v>2</v>
      </c>
      <c r="Q949">
        <v>1</v>
      </c>
      <c r="R949">
        <v>77</v>
      </c>
      <c r="S949">
        <v>2.5</v>
      </c>
      <c r="T949">
        <v>1.25</v>
      </c>
      <c r="U949">
        <v>96.25</v>
      </c>
      <c r="V949">
        <v>11</v>
      </c>
      <c r="W949">
        <v>0.66282362865808342</v>
      </c>
      <c r="X949">
        <v>2</v>
      </c>
      <c r="Y949">
        <v>0.12051338702874244</v>
      </c>
      <c r="Z949">
        <v>0</v>
      </c>
      <c r="AA949">
        <v>0</v>
      </c>
      <c r="AB949">
        <v>2</v>
      </c>
      <c r="AC949">
        <v>5.5163044084860759</v>
      </c>
      <c r="AD949">
        <v>0.33239426407412032</v>
      </c>
      <c r="AE949">
        <v>2.5</v>
      </c>
      <c r="AF949">
        <v>6.8953805106075947</v>
      </c>
      <c r="AG949">
        <v>12.6</v>
      </c>
      <c r="AH949">
        <v>13.24</v>
      </c>
      <c r="AI949">
        <v>39.43</v>
      </c>
      <c r="AJ949">
        <v>51.41</v>
      </c>
      <c r="AK949" t="e">
        <f>VLOOKUP(A949,'NHL Affiliations (from scraper)'!B:C,2,FALSE)</f>
        <v>#N/A</v>
      </c>
      <c r="AL949">
        <f>IF(ISNUMBER(MATCH(A949,'Age Fix'!A:A,0))=FALSE,F949,VLOOKUP(A949,'Age Fix'!A:C,3,FALSE))</f>
        <v>19</v>
      </c>
    </row>
    <row r="950" spans="1:38" x14ac:dyDescent="0.2">
      <c r="A950" t="s">
        <v>762</v>
      </c>
      <c r="B950" t="s">
        <v>1749</v>
      </c>
      <c r="C950" t="s">
        <v>46</v>
      </c>
      <c r="D950" t="s">
        <v>1745</v>
      </c>
      <c r="E950" t="s">
        <v>588</v>
      </c>
      <c r="F950">
        <v>20</v>
      </c>
      <c r="G950">
        <v>58</v>
      </c>
      <c r="H950">
        <v>11.9</v>
      </c>
      <c r="I950">
        <v>690.17</v>
      </c>
      <c r="J950">
        <v>34</v>
      </c>
      <c r="K950">
        <v>36</v>
      </c>
      <c r="L950">
        <v>2.9557935001521365</v>
      </c>
      <c r="M950">
        <v>3.1296637060434387</v>
      </c>
      <c r="N950">
        <v>74</v>
      </c>
      <c r="O950">
        <v>6.4331976179781796</v>
      </c>
      <c r="P950">
        <v>5</v>
      </c>
      <c r="Q950">
        <v>14</v>
      </c>
      <c r="R950">
        <v>55</v>
      </c>
      <c r="S950">
        <v>6.756756756756757</v>
      </c>
      <c r="T950">
        <v>18.918918918918919</v>
      </c>
      <c r="U950">
        <v>74.324324324324323</v>
      </c>
      <c r="V950">
        <v>8</v>
      </c>
      <c r="W950">
        <v>0.69548082356520868</v>
      </c>
      <c r="X950">
        <v>2</v>
      </c>
      <c r="Y950">
        <v>0.17387020589130217</v>
      </c>
      <c r="Z950">
        <v>1</v>
      </c>
      <c r="AA950">
        <v>1</v>
      </c>
      <c r="AB950">
        <v>0</v>
      </c>
      <c r="AC950">
        <v>7.2066680228103177</v>
      </c>
      <c r="AD950">
        <v>0.62651242645814664</v>
      </c>
      <c r="AE950">
        <v>2.7027027027027026</v>
      </c>
      <c r="AF950">
        <v>9.7387405713652946</v>
      </c>
      <c r="AG950">
        <v>13.86</v>
      </c>
      <c r="AH950">
        <v>13.07</v>
      </c>
      <c r="AI950">
        <v>49.12</v>
      </c>
      <c r="AJ950">
        <v>49.54</v>
      </c>
      <c r="AK950" t="e">
        <f>VLOOKUP(A950,'NHL Affiliations (from scraper)'!B:C,2,FALSE)</f>
        <v>#N/A</v>
      </c>
      <c r="AL950">
        <f>IF(ISNUMBER(MATCH(A950,'Age Fix'!A:A,0))=FALSE,F950,VLOOKUP(A950,'Age Fix'!A:C,3,FALSE))</f>
        <v>20</v>
      </c>
    </row>
    <row r="951" spans="1:38" x14ac:dyDescent="0.2">
      <c r="A951" t="s">
        <v>779</v>
      </c>
      <c r="B951" t="s">
        <v>1749</v>
      </c>
      <c r="C951" t="s">
        <v>102</v>
      </c>
      <c r="D951" t="s">
        <v>102</v>
      </c>
      <c r="E951" t="s">
        <v>618</v>
      </c>
      <c r="F951">
        <v>18</v>
      </c>
      <c r="G951">
        <v>51</v>
      </c>
      <c r="H951">
        <v>11.72</v>
      </c>
      <c r="I951">
        <v>597.70000000000005</v>
      </c>
      <c r="J951">
        <v>32</v>
      </c>
      <c r="K951">
        <v>28</v>
      </c>
      <c r="L951">
        <v>3.212313869834365</v>
      </c>
      <c r="M951">
        <v>2.8107746361050689</v>
      </c>
      <c r="N951">
        <v>29</v>
      </c>
      <c r="O951">
        <v>2.9111594445373932</v>
      </c>
      <c r="P951">
        <v>0</v>
      </c>
      <c r="Q951">
        <v>0</v>
      </c>
      <c r="R951">
        <v>29</v>
      </c>
      <c r="S951">
        <v>0</v>
      </c>
      <c r="T951">
        <v>0</v>
      </c>
      <c r="U951">
        <v>100</v>
      </c>
      <c r="V951">
        <v>9</v>
      </c>
      <c r="W951">
        <v>0.90346327589091513</v>
      </c>
      <c r="X951">
        <v>3</v>
      </c>
      <c r="Y951">
        <v>0.30115442529697173</v>
      </c>
      <c r="Z951">
        <v>0</v>
      </c>
      <c r="AA951">
        <v>0</v>
      </c>
      <c r="AB951">
        <v>3</v>
      </c>
      <c r="AC951">
        <v>1.8222251784843244</v>
      </c>
      <c r="AD951">
        <v>0.18292372546270613</v>
      </c>
      <c r="AE951">
        <v>10.344827586206897</v>
      </c>
      <c r="AF951">
        <v>6.2835350982218081</v>
      </c>
      <c r="AG951">
        <v>12.73</v>
      </c>
      <c r="AH951">
        <v>12.64</v>
      </c>
      <c r="AI951">
        <v>40.409999999999997</v>
      </c>
      <c r="AJ951">
        <v>48.95</v>
      </c>
      <c r="AK951" t="e">
        <f>VLOOKUP(A951,'NHL Affiliations (from scraper)'!B:C,2,FALSE)</f>
        <v>#N/A</v>
      </c>
      <c r="AL951">
        <f>IF(ISNUMBER(MATCH(A951,'Age Fix'!A:A,0))=FALSE,F951,VLOOKUP(A951,'Age Fix'!A:C,3,FALSE))</f>
        <v>18</v>
      </c>
    </row>
    <row r="952" spans="1:38" x14ac:dyDescent="0.2">
      <c r="A952" t="s">
        <v>633</v>
      </c>
      <c r="B952" t="s">
        <v>1749</v>
      </c>
      <c r="C952" t="s">
        <v>41</v>
      </c>
      <c r="D952" t="s">
        <v>1745</v>
      </c>
      <c r="E952" t="s">
        <v>1746</v>
      </c>
      <c r="F952">
        <v>19</v>
      </c>
      <c r="G952">
        <v>68</v>
      </c>
      <c r="H952">
        <v>12.17</v>
      </c>
      <c r="I952">
        <v>827.63</v>
      </c>
      <c r="J952">
        <v>43</v>
      </c>
      <c r="K952">
        <v>33</v>
      </c>
      <c r="L952">
        <v>3.1173350410207461</v>
      </c>
      <c r="M952">
        <v>2.3923734035740605</v>
      </c>
      <c r="N952">
        <v>118</v>
      </c>
      <c r="O952">
        <v>8.5545473218708832</v>
      </c>
      <c r="P952">
        <v>12</v>
      </c>
      <c r="Q952">
        <v>19</v>
      </c>
      <c r="R952">
        <v>87</v>
      </c>
      <c r="S952">
        <v>10.16949152542373</v>
      </c>
      <c r="T952">
        <v>16.101694915254235</v>
      </c>
      <c r="U952">
        <v>73.728813559322035</v>
      </c>
      <c r="V952">
        <v>26</v>
      </c>
      <c r="W952">
        <v>1.8849002573613813</v>
      </c>
      <c r="X952">
        <v>16</v>
      </c>
      <c r="Y952">
        <v>1.1599386199146962</v>
      </c>
      <c r="Z952">
        <v>4</v>
      </c>
      <c r="AA952">
        <v>5</v>
      </c>
      <c r="AB952">
        <v>7</v>
      </c>
      <c r="AC952">
        <v>11.858481215319587</v>
      </c>
      <c r="AD952">
        <v>0.85969439594888442</v>
      </c>
      <c r="AE952">
        <v>13.559322033898304</v>
      </c>
      <c r="AF952">
        <v>10.049560351965752</v>
      </c>
      <c r="AG952">
        <v>13.74</v>
      </c>
      <c r="AH952">
        <v>13.13</v>
      </c>
      <c r="AI952">
        <v>47.26</v>
      </c>
      <c r="AJ952">
        <v>51.44</v>
      </c>
      <c r="AK952" t="e">
        <f>VLOOKUP(A952,'NHL Affiliations (from scraper)'!B:C,2,FALSE)</f>
        <v>#N/A</v>
      </c>
      <c r="AL952">
        <f>IF(ISNUMBER(MATCH(A952,'Age Fix'!A:A,0))=FALSE,F952,VLOOKUP(A952,'Age Fix'!A:C,3,FALSE))</f>
        <v>19</v>
      </c>
    </row>
    <row r="953" spans="1:38" x14ac:dyDescent="0.2">
      <c r="A953" t="s">
        <v>776</v>
      </c>
      <c r="B953" t="s">
        <v>1749</v>
      </c>
      <c r="C953" t="s">
        <v>102</v>
      </c>
      <c r="D953" t="s">
        <v>102</v>
      </c>
      <c r="E953" t="s">
        <v>608</v>
      </c>
      <c r="F953">
        <v>18</v>
      </c>
      <c r="G953">
        <v>61</v>
      </c>
      <c r="H953">
        <v>12.91</v>
      </c>
      <c r="I953">
        <v>787.49</v>
      </c>
      <c r="J953">
        <v>33</v>
      </c>
      <c r="K953">
        <v>57</v>
      </c>
      <c r="L953">
        <v>2.5143176421287889</v>
      </c>
      <c r="M953">
        <v>4.3429122909497258</v>
      </c>
      <c r="N953">
        <v>76</v>
      </c>
      <c r="O953">
        <v>5.7905497212663022</v>
      </c>
      <c r="P953">
        <v>2</v>
      </c>
      <c r="Q953">
        <v>2</v>
      </c>
      <c r="R953">
        <v>72</v>
      </c>
      <c r="S953">
        <v>2.6315789473684208</v>
      </c>
      <c r="T953">
        <v>2.6315789473684208</v>
      </c>
      <c r="U953">
        <v>94.73684210526315</v>
      </c>
      <c r="V953">
        <v>7</v>
      </c>
      <c r="W953">
        <v>0.53334010590610681</v>
      </c>
      <c r="X953">
        <v>2</v>
      </c>
      <c r="Y953">
        <v>0.15238288740174477</v>
      </c>
      <c r="Z953">
        <v>0</v>
      </c>
      <c r="AA953">
        <v>0</v>
      </c>
      <c r="AB953">
        <v>2</v>
      </c>
      <c r="AC953">
        <v>5.3808900676315172</v>
      </c>
      <c r="AD953">
        <v>0.40997778264853019</v>
      </c>
      <c r="AE953">
        <v>2.6315789473684208</v>
      </c>
      <c r="AF953">
        <v>7.0801185100414692</v>
      </c>
      <c r="AG953">
        <v>12.28</v>
      </c>
      <c r="AH953">
        <v>13.27</v>
      </c>
      <c r="AI953">
        <v>41.73</v>
      </c>
      <c r="AJ953">
        <v>50.96</v>
      </c>
      <c r="AK953" t="e">
        <f>VLOOKUP(A953,'NHL Affiliations (from scraper)'!B:C,2,FALSE)</f>
        <v>#N/A</v>
      </c>
      <c r="AL953">
        <f>IF(ISNUMBER(MATCH(A953,'Age Fix'!A:A,0))=FALSE,F953,VLOOKUP(A953,'Age Fix'!A:C,3,FALSE))</f>
        <v>18</v>
      </c>
    </row>
    <row r="954" spans="1:38" x14ac:dyDescent="0.2">
      <c r="A954" t="s">
        <v>967</v>
      </c>
      <c r="B954" t="s">
        <v>1749</v>
      </c>
      <c r="C954" t="s">
        <v>46</v>
      </c>
      <c r="D954" t="s">
        <v>1745</v>
      </c>
      <c r="E954" t="s">
        <v>601</v>
      </c>
      <c r="F954">
        <v>19</v>
      </c>
      <c r="G954">
        <v>18</v>
      </c>
      <c r="H954">
        <v>7.15</v>
      </c>
      <c r="I954">
        <v>128.61000000000001</v>
      </c>
      <c r="J954">
        <v>1</v>
      </c>
      <c r="K954">
        <v>6</v>
      </c>
      <c r="L954">
        <v>0.46652670865407042</v>
      </c>
      <c r="M954">
        <v>2.7991602519244223</v>
      </c>
      <c r="N954">
        <v>13</v>
      </c>
      <c r="O954">
        <v>6.0648472125029151</v>
      </c>
      <c r="P954">
        <v>4</v>
      </c>
      <c r="Q954">
        <v>3</v>
      </c>
      <c r="R954">
        <v>6</v>
      </c>
      <c r="S954">
        <v>30.76923076923077</v>
      </c>
      <c r="T954">
        <v>23.076923076923077</v>
      </c>
      <c r="U954">
        <v>46.153846153846153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1.9117392856604076</v>
      </c>
      <c r="AD954">
        <v>0.89187743674383357</v>
      </c>
      <c r="AE954">
        <v>0</v>
      </c>
      <c r="AF954">
        <v>14.705686812772367</v>
      </c>
      <c r="AG954">
        <v>12.89</v>
      </c>
      <c r="AH954">
        <v>12.69</v>
      </c>
      <c r="AI954">
        <v>41.64</v>
      </c>
      <c r="AJ954">
        <v>51.22</v>
      </c>
      <c r="AK954" t="e">
        <f>VLOOKUP(A954,'NHL Affiliations (from scraper)'!B:C,2,FALSE)</f>
        <v>#N/A</v>
      </c>
      <c r="AL954">
        <f>IF(ISNUMBER(MATCH(A954,'Age Fix'!A:A,0))=FALSE,F954,VLOOKUP(A954,'Age Fix'!A:C,3,FALSE))</f>
        <v>19</v>
      </c>
    </row>
    <row r="955" spans="1:38" x14ac:dyDescent="0.2">
      <c r="A955" t="s">
        <v>907</v>
      </c>
      <c r="B955" t="s">
        <v>1749</v>
      </c>
      <c r="C955" t="s">
        <v>102</v>
      </c>
      <c r="D955" t="s">
        <v>102</v>
      </c>
      <c r="E955" t="s">
        <v>586</v>
      </c>
      <c r="F955">
        <v>18</v>
      </c>
      <c r="G955">
        <v>52</v>
      </c>
      <c r="H955">
        <v>11.41</v>
      </c>
      <c r="I955">
        <v>593.46</v>
      </c>
      <c r="J955">
        <v>16</v>
      </c>
      <c r="K955">
        <v>38</v>
      </c>
      <c r="L955">
        <v>1.6176321908805984</v>
      </c>
      <c r="M955">
        <v>3.8418764533414214</v>
      </c>
      <c r="N955">
        <v>32</v>
      </c>
      <c r="O955">
        <v>3.2352643817611968</v>
      </c>
      <c r="P955">
        <v>0</v>
      </c>
      <c r="Q955">
        <v>0</v>
      </c>
      <c r="R955">
        <v>32</v>
      </c>
      <c r="S955">
        <v>0</v>
      </c>
      <c r="T955">
        <v>0</v>
      </c>
      <c r="U955">
        <v>100</v>
      </c>
      <c r="V955">
        <v>2</v>
      </c>
      <c r="W955">
        <v>0.2022040238600748</v>
      </c>
      <c r="X955">
        <v>1</v>
      </c>
      <c r="Y955">
        <v>0.1011020119300374</v>
      </c>
      <c r="Z955">
        <v>0</v>
      </c>
      <c r="AA955">
        <v>0</v>
      </c>
      <c r="AB955">
        <v>1</v>
      </c>
      <c r="AC955">
        <v>2.0107312314309786</v>
      </c>
      <c r="AD955">
        <v>0.20328897294823359</v>
      </c>
      <c r="AE955">
        <v>3.125</v>
      </c>
      <c r="AF955">
        <v>6.2835350982218081</v>
      </c>
      <c r="AG955">
        <v>12.32</v>
      </c>
      <c r="AH955">
        <v>12.95</v>
      </c>
      <c r="AI955">
        <v>47.21</v>
      </c>
      <c r="AJ955">
        <v>51.42</v>
      </c>
      <c r="AK955" t="e">
        <f>VLOOKUP(A955,'NHL Affiliations (from scraper)'!B:C,2,FALSE)</f>
        <v>#N/A</v>
      </c>
      <c r="AL955">
        <f>IF(ISNUMBER(MATCH(A955,'Age Fix'!A:A,0))=FALSE,F955,VLOOKUP(A955,'Age Fix'!A:C,3,FALSE))</f>
        <v>18</v>
      </c>
    </row>
    <row r="956" spans="1:38" x14ac:dyDescent="0.2">
      <c r="A956" t="s">
        <v>1681</v>
      </c>
      <c r="B956" t="s">
        <v>1749</v>
      </c>
      <c r="C956" t="s">
        <v>46</v>
      </c>
      <c r="D956" t="s">
        <v>1745</v>
      </c>
      <c r="E956" t="s">
        <v>608</v>
      </c>
      <c r="F956">
        <v>17</v>
      </c>
      <c r="G956">
        <v>1</v>
      </c>
      <c r="H956">
        <v>8.1199999999999992</v>
      </c>
      <c r="I956">
        <v>8.1199999999999992</v>
      </c>
      <c r="J956">
        <v>0</v>
      </c>
      <c r="K956">
        <v>1</v>
      </c>
      <c r="L956">
        <v>0</v>
      </c>
      <c r="M956">
        <v>7.3891625615763559</v>
      </c>
      <c r="N956">
        <v>1</v>
      </c>
      <c r="O956">
        <v>7.3891625615763559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100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6.2835350982218083E-2</v>
      </c>
      <c r="AD956">
        <v>0.46430062302131592</v>
      </c>
      <c r="AE956">
        <v>0</v>
      </c>
      <c r="AF956">
        <v>6.2835350982218081</v>
      </c>
      <c r="AG956">
        <v>11.99</v>
      </c>
      <c r="AH956">
        <v>13.28</v>
      </c>
      <c r="AI956">
        <v>40.47</v>
      </c>
      <c r="AJ956">
        <v>43.8</v>
      </c>
      <c r="AK956" t="e">
        <f>VLOOKUP(A956,'NHL Affiliations (from scraper)'!B:C,2,FALSE)</f>
        <v>#N/A</v>
      </c>
      <c r="AL956">
        <f>IF(ISNUMBER(MATCH(A956,'Age Fix'!A:A,0))=FALSE,F956,VLOOKUP(A956,'Age Fix'!A:C,3,FALSE))</f>
        <v>17</v>
      </c>
    </row>
    <row r="957" spans="1:38" x14ac:dyDescent="0.2">
      <c r="A957" t="s">
        <v>539</v>
      </c>
      <c r="B957" t="s">
        <v>1749</v>
      </c>
      <c r="C957" t="s">
        <v>102</v>
      </c>
      <c r="D957" t="s">
        <v>102</v>
      </c>
      <c r="E957" t="s">
        <v>586</v>
      </c>
      <c r="F957">
        <v>21</v>
      </c>
      <c r="G957">
        <v>29</v>
      </c>
      <c r="H957">
        <v>13.5</v>
      </c>
      <c r="I957">
        <v>391.61</v>
      </c>
      <c r="J957">
        <v>14</v>
      </c>
      <c r="K957">
        <v>22</v>
      </c>
      <c r="L957">
        <v>2.1449911902147543</v>
      </c>
      <c r="M957">
        <v>3.3707004417660427</v>
      </c>
      <c r="N957">
        <v>24</v>
      </c>
      <c r="O957">
        <v>3.6771277546538648</v>
      </c>
      <c r="P957">
        <v>0</v>
      </c>
      <c r="Q957">
        <v>0</v>
      </c>
      <c r="R957">
        <v>24</v>
      </c>
      <c r="S957">
        <v>0</v>
      </c>
      <c r="T957">
        <v>0</v>
      </c>
      <c r="U957">
        <v>100</v>
      </c>
      <c r="V957">
        <v>5</v>
      </c>
      <c r="W957">
        <v>0.76606828221955514</v>
      </c>
      <c r="X957">
        <v>1</v>
      </c>
      <c r="Y957">
        <v>0.15321365644391102</v>
      </c>
      <c r="Z957">
        <v>0</v>
      </c>
      <c r="AA957">
        <v>0</v>
      </c>
      <c r="AB957">
        <v>1</v>
      </c>
      <c r="AC957">
        <v>1.5080484235732339</v>
      </c>
      <c r="AD957">
        <v>0.23105361307013106</v>
      </c>
      <c r="AE957">
        <v>4.1666666666666661</v>
      </c>
      <c r="AF957">
        <v>6.2835350982218081</v>
      </c>
      <c r="AG957">
        <v>12.33</v>
      </c>
      <c r="AH957">
        <v>13.07</v>
      </c>
      <c r="AI957">
        <v>47.28</v>
      </c>
      <c r="AJ957">
        <v>50.45</v>
      </c>
      <c r="AK957" t="e">
        <f>VLOOKUP(A957,'NHL Affiliations (from scraper)'!B:C,2,FALSE)</f>
        <v>#N/A</v>
      </c>
      <c r="AL957">
        <f>IF(ISNUMBER(MATCH(A957,'Age Fix'!A:A,0))=FALSE,F957,VLOOKUP(A957,'Age Fix'!A:C,3,FALSE))</f>
        <v>21</v>
      </c>
    </row>
    <row r="958" spans="1:38" x14ac:dyDescent="0.2">
      <c r="A958" t="s">
        <v>521</v>
      </c>
      <c r="B958" t="s">
        <v>1749</v>
      </c>
      <c r="C958" t="s">
        <v>41</v>
      </c>
      <c r="D958" t="s">
        <v>1745</v>
      </c>
      <c r="E958" t="s">
        <v>636</v>
      </c>
      <c r="F958">
        <v>18</v>
      </c>
      <c r="G958">
        <v>60</v>
      </c>
      <c r="H958">
        <v>12.1</v>
      </c>
      <c r="I958">
        <v>725.75</v>
      </c>
      <c r="J958">
        <v>37</v>
      </c>
      <c r="K958">
        <v>28</v>
      </c>
      <c r="L958">
        <v>3.0589045814674476</v>
      </c>
      <c r="M958">
        <v>2.3148467102996899</v>
      </c>
      <c r="N958">
        <v>77</v>
      </c>
      <c r="O958">
        <v>6.3658284533241467</v>
      </c>
      <c r="P958">
        <v>13</v>
      </c>
      <c r="Q958">
        <v>14</v>
      </c>
      <c r="R958">
        <v>50</v>
      </c>
      <c r="S958">
        <v>16.883116883116884</v>
      </c>
      <c r="T958">
        <v>18.181818181818183</v>
      </c>
      <c r="U958">
        <v>64.935064935064929</v>
      </c>
      <c r="V958">
        <v>20</v>
      </c>
      <c r="W958">
        <v>1.65346193592835</v>
      </c>
      <c r="X958">
        <v>11</v>
      </c>
      <c r="Y958">
        <v>0.90940406476059255</v>
      </c>
      <c r="Z958">
        <v>4</v>
      </c>
      <c r="AA958">
        <v>4</v>
      </c>
      <c r="AB958">
        <v>3</v>
      </c>
      <c r="AC958">
        <v>8.8893711430942357</v>
      </c>
      <c r="AD958">
        <v>0.73491184097231022</v>
      </c>
      <c r="AE958">
        <v>14.285714285714285</v>
      </c>
      <c r="AF958">
        <v>11.544637848174331</v>
      </c>
      <c r="AG958">
        <v>12.93</v>
      </c>
      <c r="AH958">
        <v>12.99</v>
      </c>
      <c r="AI958">
        <v>50.12</v>
      </c>
      <c r="AJ958">
        <v>47.34</v>
      </c>
      <c r="AK958" t="e">
        <f>VLOOKUP(A958,'NHL Affiliations (from scraper)'!B:C,2,FALSE)</f>
        <v>#N/A</v>
      </c>
      <c r="AL958">
        <f>IF(ISNUMBER(MATCH(A958,'Age Fix'!A:A,0))=FALSE,F958,VLOOKUP(A958,'Age Fix'!A:C,3,FALSE))</f>
        <v>18</v>
      </c>
    </row>
    <row r="959" spans="1:38" x14ac:dyDescent="0.2">
      <c r="A959" t="s">
        <v>884</v>
      </c>
      <c r="B959" t="s">
        <v>1749</v>
      </c>
      <c r="C959" t="s">
        <v>102</v>
      </c>
      <c r="D959" t="s">
        <v>102</v>
      </c>
      <c r="E959" t="s">
        <v>636</v>
      </c>
      <c r="F959">
        <v>19</v>
      </c>
      <c r="G959">
        <v>50</v>
      </c>
      <c r="H959">
        <v>11.66</v>
      </c>
      <c r="I959">
        <v>582.92999999999995</v>
      </c>
      <c r="J959">
        <v>23</v>
      </c>
      <c r="K959">
        <v>29</v>
      </c>
      <c r="L959">
        <v>2.3673511399310381</v>
      </c>
      <c r="M959">
        <v>2.9849210025217436</v>
      </c>
      <c r="N959">
        <v>28</v>
      </c>
      <c r="O959">
        <v>2.8819926920899595</v>
      </c>
      <c r="P959">
        <v>0</v>
      </c>
      <c r="Q959">
        <v>2</v>
      </c>
      <c r="R959">
        <v>26</v>
      </c>
      <c r="S959">
        <v>0</v>
      </c>
      <c r="T959">
        <v>7.1428571428571423</v>
      </c>
      <c r="U959">
        <v>92.857142857142861</v>
      </c>
      <c r="V959">
        <v>5</v>
      </c>
      <c r="W959">
        <v>0.51464155215892138</v>
      </c>
      <c r="X959">
        <v>3</v>
      </c>
      <c r="Y959">
        <v>0.30878493129535278</v>
      </c>
      <c r="Z959">
        <v>0</v>
      </c>
      <c r="AA959">
        <v>0</v>
      </c>
      <c r="AB959">
        <v>3</v>
      </c>
      <c r="AC959">
        <v>1.9912439536507336</v>
      </c>
      <c r="AD959">
        <v>0.20495537580677617</v>
      </c>
      <c r="AE959">
        <v>10.714285714285714</v>
      </c>
      <c r="AF959">
        <v>7.1115855487526192</v>
      </c>
      <c r="AG959">
        <v>12.6</v>
      </c>
      <c r="AH959">
        <v>13.08</v>
      </c>
      <c r="AI959">
        <v>51.07</v>
      </c>
      <c r="AJ959">
        <v>46.28</v>
      </c>
      <c r="AK959" t="e">
        <f>VLOOKUP(A959,'NHL Affiliations (from scraper)'!B:C,2,FALSE)</f>
        <v>#N/A</v>
      </c>
      <c r="AL959">
        <f>IF(ISNUMBER(MATCH(A959,'Age Fix'!A:A,0))=FALSE,F959,VLOOKUP(A959,'Age Fix'!A:C,3,FALSE))</f>
        <v>19</v>
      </c>
    </row>
    <row r="960" spans="1:38" x14ac:dyDescent="0.2">
      <c r="A960" t="s">
        <v>820</v>
      </c>
      <c r="B960" t="s">
        <v>1749</v>
      </c>
      <c r="C960" t="s">
        <v>102</v>
      </c>
      <c r="D960" t="s">
        <v>102</v>
      </c>
      <c r="E960" t="s">
        <v>590</v>
      </c>
      <c r="F960">
        <v>20</v>
      </c>
      <c r="G960">
        <v>46</v>
      </c>
      <c r="H960">
        <v>13.94</v>
      </c>
      <c r="I960">
        <v>641.23</v>
      </c>
      <c r="J960">
        <v>33</v>
      </c>
      <c r="K960">
        <v>23</v>
      </c>
      <c r="L960">
        <v>3.0878156043853218</v>
      </c>
      <c r="M960">
        <v>2.1521139060867394</v>
      </c>
      <c r="N960">
        <v>48</v>
      </c>
      <c r="O960">
        <v>4.4913681518331954</v>
      </c>
      <c r="P960">
        <v>0</v>
      </c>
      <c r="Q960">
        <v>3</v>
      </c>
      <c r="R960">
        <v>45</v>
      </c>
      <c r="S960">
        <v>0</v>
      </c>
      <c r="T960">
        <v>6.25</v>
      </c>
      <c r="U960">
        <v>93.75</v>
      </c>
      <c r="V960">
        <v>4</v>
      </c>
      <c r="W960">
        <v>0.37428067931943299</v>
      </c>
      <c r="X960">
        <v>2</v>
      </c>
      <c r="Y960">
        <v>0.18714033965971649</v>
      </c>
      <c r="Z960">
        <v>0</v>
      </c>
      <c r="AA960">
        <v>0</v>
      </c>
      <c r="AB960">
        <v>2</v>
      </c>
      <c r="AC960">
        <v>3.363878036369409</v>
      </c>
      <c r="AD960">
        <v>0.31475863915001562</v>
      </c>
      <c r="AE960">
        <v>4.1666666666666661</v>
      </c>
      <c r="AF960">
        <v>7.0080792424362688</v>
      </c>
      <c r="AG960">
        <v>12.68</v>
      </c>
      <c r="AH960">
        <v>13.44</v>
      </c>
      <c r="AI960">
        <v>56.62</v>
      </c>
      <c r="AJ960">
        <v>49.69</v>
      </c>
      <c r="AK960" t="e">
        <f>VLOOKUP(A960,'NHL Affiliations (from scraper)'!B:C,2,FALSE)</f>
        <v>#N/A</v>
      </c>
      <c r="AL960">
        <f>IF(ISNUMBER(MATCH(A960,'Age Fix'!A:A,0))=FALSE,F960,VLOOKUP(A960,'Age Fix'!A:C,3,FALSE))</f>
        <v>20</v>
      </c>
    </row>
    <row r="961" spans="1:38" x14ac:dyDescent="0.2">
      <c r="A961" t="s">
        <v>922</v>
      </c>
      <c r="B961" t="s">
        <v>1749</v>
      </c>
      <c r="C961" t="s">
        <v>102</v>
      </c>
      <c r="D961" t="s">
        <v>102</v>
      </c>
      <c r="E961" t="s">
        <v>630</v>
      </c>
      <c r="F961">
        <v>18</v>
      </c>
      <c r="G961">
        <v>2</v>
      </c>
      <c r="H961">
        <v>12.62</v>
      </c>
      <c r="I961">
        <v>25.23</v>
      </c>
      <c r="J961">
        <v>3</v>
      </c>
      <c r="K961">
        <v>1</v>
      </c>
      <c r="L961">
        <v>7.1343638525564801</v>
      </c>
      <c r="M961">
        <v>2.3781212841854935</v>
      </c>
      <c r="N961">
        <v>3</v>
      </c>
      <c r="O961">
        <v>7.1343638525564801</v>
      </c>
      <c r="P961">
        <v>0</v>
      </c>
      <c r="Q961">
        <v>1</v>
      </c>
      <c r="R961">
        <v>2</v>
      </c>
      <c r="S961">
        <v>0</v>
      </c>
      <c r="T961">
        <v>33.333333333333329</v>
      </c>
      <c r="U961">
        <v>66.666666666666657</v>
      </c>
      <c r="V961">
        <v>1</v>
      </c>
      <c r="W961">
        <v>2.3781212841854935</v>
      </c>
      <c r="X961">
        <v>1</v>
      </c>
      <c r="Y961">
        <v>2.3781212841854935</v>
      </c>
      <c r="Z961">
        <v>0</v>
      </c>
      <c r="AA961">
        <v>0</v>
      </c>
      <c r="AB961">
        <v>1</v>
      </c>
      <c r="AC961">
        <v>0.3044331160209679</v>
      </c>
      <c r="AD961">
        <v>0.72397887282037543</v>
      </c>
      <c r="AE961">
        <v>33.333333333333329</v>
      </c>
      <c r="AF961">
        <v>10.147770534032263</v>
      </c>
      <c r="AG961">
        <v>12.19</v>
      </c>
      <c r="AH961">
        <v>12.31</v>
      </c>
      <c r="AI961">
        <v>39.69</v>
      </c>
      <c r="AJ961">
        <v>41.44</v>
      </c>
      <c r="AK961" t="e">
        <f>VLOOKUP(A961,'NHL Affiliations (from scraper)'!B:C,2,FALSE)</f>
        <v>#N/A</v>
      </c>
      <c r="AL961">
        <f>IF(ISNUMBER(MATCH(A961,'Age Fix'!A:A,0))=FALSE,F961,VLOOKUP(A961,'Age Fix'!A:C,3,FALSE))</f>
        <v>18</v>
      </c>
    </row>
    <row r="962" spans="1:38" x14ac:dyDescent="0.2">
      <c r="A962" t="s">
        <v>913</v>
      </c>
      <c r="B962" t="s">
        <v>1749</v>
      </c>
      <c r="C962" t="s">
        <v>49</v>
      </c>
      <c r="D962" t="s">
        <v>1745</v>
      </c>
      <c r="E962" t="s">
        <v>599</v>
      </c>
      <c r="F962">
        <v>17</v>
      </c>
      <c r="G962">
        <v>14</v>
      </c>
      <c r="H962">
        <v>9.83</v>
      </c>
      <c r="I962">
        <v>137.56</v>
      </c>
      <c r="J962">
        <v>4</v>
      </c>
      <c r="K962">
        <v>6</v>
      </c>
      <c r="L962">
        <v>1.7446932247746436</v>
      </c>
      <c r="M962">
        <v>2.6170398371619656</v>
      </c>
      <c r="N962">
        <v>3</v>
      </c>
      <c r="O962">
        <v>1.3085199185809828</v>
      </c>
      <c r="P962">
        <v>0</v>
      </c>
      <c r="Q962">
        <v>0</v>
      </c>
      <c r="R962">
        <v>3</v>
      </c>
      <c r="S962">
        <v>0</v>
      </c>
      <c r="T962">
        <v>0</v>
      </c>
      <c r="U962">
        <v>100</v>
      </c>
      <c r="V962">
        <v>1</v>
      </c>
      <c r="W962">
        <v>0.4361733061936609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0.18850605294665423</v>
      </c>
      <c r="AD962">
        <v>8.2221308351259473E-2</v>
      </c>
      <c r="AE962">
        <v>0</v>
      </c>
      <c r="AF962">
        <v>6.2835350982218081</v>
      </c>
      <c r="AG962">
        <v>12.06</v>
      </c>
      <c r="AH962">
        <v>12.81</v>
      </c>
      <c r="AI962">
        <v>45.61</v>
      </c>
      <c r="AJ962">
        <v>52.35</v>
      </c>
      <c r="AK962" t="e">
        <f>VLOOKUP(A962,'NHL Affiliations (from scraper)'!B:C,2,FALSE)</f>
        <v>#N/A</v>
      </c>
      <c r="AL962">
        <f>IF(ISNUMBER(MATCH(A962,'Age Fix'!A:A,0))=FALSE,F962,VLOOKUP(A962,'Age Fix'!A:C,3,FALSE))</f>
        <v>17</v>
      </c>
    </row>
    <row r="963" spans="1:38" x14ac:dyDescent="0.2">
      <c r="A963" t="s">
        <v>813</v>
      </c>
      <c r="B963" t="s">
        <v>1749</v>
      </c>
      <c r="C963" t="s">
        <v>49</v>
      </c>
      <c r="D963" t="s">
        <v>1745</v>
      </c>
      <c r="E963" t="s">
        <v>636</v>
      </c>
      <c r="F963">
        <v>17</v>
      </c>
      <c r="G963">
        <v>60</v>
      </c>
      <c r="H963">
        <v>10.01</v>
      </c>
      <c r="I963">
        <v>600.66</v>
      </c>
      <c r="J963">
        <v>21</v>
      </c>
      <c r="K963">
        <v>23</v>
      </c>
      <c r="L963">
        <v>2.0976925382079714</v>
      </c>
      <c r="M963">
        <v>2.2974727799420638</v>
      </c>
      <c r="N963">
        <v>49</v>
      </c>
      <c r="O963">
        <v>4.8946159224852668</v>
      </c>
      <c r="P963">
        <v>10</v>
      </c>
      <c r="Q963">
        <v>10</v>
      </c>
      <c r="R963">
        <v>29</v>
      </c>
      <c r="S963">
        <v>20.408163265306122</v>
      </c>
      <c r="T963">
        <v>20.408163265306122</v>
      </c>
      <c r="U963">
        <v>59.183673469387756</v>
      </c>
      <c r="V963">
        <v>11</v>
      </c>
      <c r="W963">
        <v>1.0987913295375087</v>
      </c>
      <c r="X963">
        <v>8</v>
      </c>
      <c r="Y963">
        <v>0.79912096693637003</v>
      </c>
      <c r="Z963">
        <v>2</v>
      </c>
      <c r="AA963">
        <v>3</v>
      </c>
      <c r="AB963">
        <v>3</v>
      </c>
      <c r="AC963">
        <v>6.1059491630434017</v>
      </c>
      <c r="AD963">
        <v>0.60992399990444524</v>
      </c>
      <c r="AE963">
        <v>16.326530612244898</v>
      </c>
      <c r="AF963">
        <v>12.461120740904899</v>
      </c>
      <c r="AG963">
        <v>12.15</v>
      </c>
      <c r="AH963">
        <v>12.92</v>
      </c>
      <c r="AI963">
        <v>46.21</v>
      </c>
      <c r="AJ963">
        <v>46.94</v>
      </c>
      <c r="AK963">
        <f>VLOOKUP(A963,'NHL Affiliations (from scraper)'!B:C,2,FALSE)</f>
        <v>2018</v>
      </c>
      <c r="AL963">
        <f>IF(ISNUMBER(MATCH(A963,'Age Fix'!A:A,0))=FALSE,F963,VLOOKUP(A963,'Age Fix'!A:C,3,FALSE))</f>
        <v>17</v>
      </c>
    </row>
    <row r="964" spans="1:38" x14ac:dyDescent="0.2">
      <c r="A964" t="s">
        <v>738</v>
      </c>
      <c r="B964" t="s">
        <v>1749</v>
      </c>
      <c r="C964" t="s">
        <v>49</v>
      </c>
      <c r="D964" t="s">
        <v>1745</v>
      </c>
      <c r="E964" t="s">
        <v>579</v>
      </c>
      <c r="F964">
        <v>18</v>
      </c>
      <c r="G964">
        <v>65</v>
      </c>
      <c r="H964">
        <v>12.77</v>
      </c>
      <c r="I964">
        <v>829.92</v>
      </c>
      <c r="J964">
        <v>44</v>
      </c>
      <c r="K964">
        <v>27</v>
      </c>
      <c r="L964">
        <v>3.1810294968189705</v>
      </c>
      <c r="M964">
        <v>1.9519953730480046</v>
      </c>
      <c r="N964">
        <v>98</v>
      </c>
      <c r="O964">
        <v>7.0850202429149798</v>
      </c>
      <c r="P964">
        <v>15</v>
      </c>
      <c r="Q964">
        <v>18</v>
      </c>
      <c r="R964">
        <v>65</v>
      </c>
      <c r="S964">
        <v>15.306122448979592</v>
      </c>
      <c r="T964">
        <v>18.367346938775512</v>
      </c>
      <c r="U964">
        <v>66.326530612244895</v>
      </c>
      <c r="V964">
        <v>17</v>
      </c>
      <c r="W964">
        <v>1.2290341237709659</v>
      </c>
      <c r="X964">
        <v>9</v>
      </c>
      <c r="Y964">
        <v>0.65066512434933488</v>
      </c>
      <c r="Z964">
        <v>1</v>
      </c>
      <c r="AA964">
        <v>3</v>
      </c>
      <c r="AB964">
        <v>5</v>
      </c>
      <c r="AC964">
        <v>11.046171032852385</v>
      </c>
      <c r="AD964">
        <v>0.79859536096387984</v>
      </c>
      <c r="AE964">
        <v>9.183673469387756</v>
      </c>
      <c r="AF964">
        <v>11.271603094747332</v>
      </c>
      <c r="AG964">
        <v>13.87</v>
      </c>
      <c r="AH964">
        <v>13.14</v>
      </c>
      <c r="AI964">
        <v>57.22</v>
      </c>
      <c r="AJ964">
        <v>49.94</v>
      </c>
      <c r="AK964" t="e">
        <f>VLOOKUP(A964,'NHL Affiliations (from scraper)'!B:C,2,FALSE)</f>
        <v>#N/A</v>
      </c>
      <c r="AL964">
        <f>IF(ISNUMBER(MATCH(A964,'Age Fix'!A:A,0))=FALSE,F964,VLOOKUP(A964,'Age Fix'!A:C,3,FALSE))</f>
        <v>18</v>
      </c>
    </row>
    <row r="965" spans="1:38" x14ac:dyDescent="0.2">
      <c r="A965" t="s">
        <v>982</v>
      </c>
      <c r="B965" t="s">
        <v>1749</v>
      </c>
      <c r="C965" t="s">
        <v>102</v>
      </c>
      <c r="D965" t="s">
        <v>102</v>
      </c>
      <c r="E965" t="s">
        <v>586</v>
      </c>
      <c r="F965">
        <v>16</v>
      </c>
      <c r="G965">
        <v>5</v>
      </c>
      <c r="H965">
        <v>13.38</v>
      </c>
      <c r="I965">
        <v>66.91</v>
      </c>
      <c r="J965">
        <v>2</v>
      </c>
      <c r="K965">
        <v>4</v>
      </c>
      <c r="L965">
        <v>1.7934538932894935</v>
      </c>
      <c r="M965">
        <v>3.5869077865789869</v>
      </c>
      <c r="N965">
        <v>1</v>
      </c>
      <c r="O965">
        <v>0.89672694664474673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100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6.2835350982218083E-2</v>
      </c>
      <c r="AD965">
        <v>5.634615242763541E-2</v>
      </c>
      <c r="AE965">
        <v>0</v>
      </c>
      <c r="AF965">
        <v>6.2835350982218081</v>
      </c>
      <c r="AG965">
        <v>11.95</v>
      </c>
      <c r="AH965">
        <v>12.94</v>
      </c>
      <c r="AI965">
        <v>51.59</v>
      </c>
      <c r="AJ965">
        <v>42.71</v>
      </c>
      <c r="AK965" t="e">
        <f>VLOOKUP(A965,'NHL Affiliations (from scraper)'!B:C,2,FALSE)</f>
        <v>#N/A</v>
      </c>
      <c r="AL965">
        <f>IF(ISNUMBER(MATCH(A965,'Age Fix'!A:A,0))=FALSE,F965,VLOOKUP(A965,'Age Fix'!A:C,3,FALSE))</f>
        <v>16</v>
      </c>
    </row>
    <row r="966" spans="1:38" x14ac:dyDescent="0.2">
      <c r="A966" t="s">
        <v>706</v>
      </c>
      <c r="B966" t="s">
        <v>1749</v>
      </c>
      <c r="C966" t="s">
        <v>102</v>
      </c>
      <c r="D966" t="s">
        <v>102</v>
      </c>
      <c r="E966" t="s">
        <v>601</v>
      </c>
      <c r="F966">
        <v>19</v>
      </c>
      <c r="G966">
        <v>67</v>
      </c>
      <c r="H966">
        <v>16.39</v>
      </c>
      <c r="I966">
        <v>1098.01</v>
      </c>
      <c r="J966">
        <v>64</v>
      </c>
      <c r="K966">
        <v>52</v>
      </c>
      <c r="L966">
        <v>3.4972359085982823</v>
      </c>
      <c r="M966">
        <v>2.8415041757361044</v>
      </c>
      <c r="N966">
        <v>180</v>
      </c>
      <c r="O966">
        <v>9.8359759929326689</v>
      </c>
      <c r="P966">
        <v>3</v>
      </c>
      <c r="Q966">
        <v>5</v>
      </c>
      <c r="R966">
        <v>172</v>
      </c>
      <c r="S966">
        <v>1.6666666666666667</v>
      </c>
      <c r="T966">
        <v>2.7777777777777777</v>
      </c>
      <c r="U966">
        <v>95.555555555555557</v>
      </c>
      <c r="V966">
        <v>25</v>
      </c>
      <c r="W966">
        <v>1.366107776796204</v>
      </c>
      <c r="X966">
        <v>6</v>
      </c>
      <c r="Y966">
        <v>0.32786586643108895</v>
      </c>
      <c r="Z966">
        <v>0</v>
      </c>
      <c r="AA966">
        <v>1</v>
      </c>
      <c r="AB966">
        <v>5</v>
      </c>
      <c r="AC966">
        <v>12.450322392422297</v>
      </c>
      <c r="AD966">
        <v>0.68033928975632085</v>
      </c>
      <c r="AE966">
        <v>3.3333333333333335</v>
      </c>
      <c r="AF966">
        <v>6.9168457735679434</v>
      </c>
      <c r="AG966">
        <v>13.44</v>
      </c>
      <c r="AH966">
        <v>13.4</v>
      </c>
      <c r="AI966">
        <v>52.9</v>
      </c>
      <c r="AJ966">
        <v>51.55</v>
      </c>
      <c r="AK966" t="e">
        <f>VLOOKUP(A966,'NHL Affiliations (from scraper)'!B:C,2,FALSE)</f>
        <v>#N/A</v>
      </c>
      <c r="AL966">
        <f>IF(ISNUMBER(MATCH(A966,'Age Fix'!A:A,0))=FALSE,F966,VLOOKUP(A966,'Age Fix'!A:C,3,FALSE))</f>
        <v>19</v>
      </c>
    </row>
    <row r="967" spans="1:38" x14ac:dyDescent="0.2">
      <c r="A967" t="s">
        <v>863</v>
      </c>
      <c r="B967" t="s">
        <v>1749</v>
      </c>
      <c r="C967" t="s">
        <v>102</v>
      </c>
      <c r="D967" t="s">
        <v>102</v>
      </c>
      <c r="E967" t="s">
        <v>581</v>
      </c>
      <c r="F967">
        <v>16</v>
      </c>
      <c r="G967">
        <v>42</v>
      </c>
      <c r="H967">
        <v>10.89</v>
      </c>
      <c r="I967">
        <v>457.32</v>
      </c>
      <c r="J967">
        <v>26</v>
      </c>
      <c r="K967">
        <v>13</v>
      </c>
      <c r="L967">
        <v>3.4111781684597218</v>
      </c>
      <c r="M967">
        <v>1.7055890842298609</v>
      </c>
      <c r="N967">
        <v>25</v>
      </c>
      <c r="O967">
        <v>3.2799790081343483</v>
      </c>
      <c r="P967">
        <v>0</v>
      </c>
      <c r="Q967">
        <v>0</v>
      </c>
      <c r="R967">
        <v>25</v>
      </c>
      <c r="S967">
        <v>0</v>
      </c>
      <c r="T967">
        <v>0</v>
      </c>
      <c r="U967">
        <v>100</v>
      </c>
      <c r="V967">
        <v>4</v>
      </c>
      <c r="W967">
        <v>0.52479664130149573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1.570883774555452</v>
      </c>
      <c r="AD967">
        <v>0.20609863219042929</v>
      </c>
      <c r="AE967">
        <v>0</v>
      </c>
      <c r="AF967">
        <v>6.2835350982218081</v>
      </c>
      <c r="AG967">
        <v>12.62</v>
      </c>
      <c r="AH967">
        <v>13.01</v>
      </c>
      <c r="AI967">
        <v>59.44</v>
      </c>
      <c r="AJ967">
        <v>47.48</v>
      </c>
      <c r="AK967" t="e">
        <f>VLOOKUP(A967,'NHL Affiliations (from scraper)'!B:C,2,FALSE)</f>
        <v>#N/A</v>
      </c>
      <c r="AL967">
        <f>IF(ISNUMBER(MATCH(A967,'Age Fix'!A:A,0))=FALSE,F967,VLOOKUP(A967,'Age Fix'!A:C,3,FALSE))</f>
        <v>16</v>
      </c>
    </row>
    <row r="968" spans="1:38" x14ac:dyDescent="0.2">
      <c r="A968" t="s">
        <v>985</v>
      </c>
      <c r="B968" t="s">
        <v>1749</v>
      </c>
      <c r="C968" t="s">
        <v>46</v>
      </c>
      <c r="D968" t="s">
        <v>1745</v>
      </c>
      <c r="E968" t="s">
        <v>636</v>
      </c>
      <c r="F968">
        <v>19</v>
      </c>
      <c r="G968">
        <v>2</v>
      </c>
      <c r="H968">
        <v>0</v>
      </c>
      <c r="I968">
        <v>0</v>
      </c>
      <c r="J968">
        <v>0</v>
      </c>
      <c r="K968">
        <v>0</v>
      </c>
      <c r="L968" t="e">
        <v>#DIV/0!</v>
      </c>
      <c r="M968" t="e">
        <v>#DIV/0!</v>
      </c>
      <c r="N968">
        <v>2</v>
      </c>
      <c r="O968" t="e">
        <v>#DIV/0!</v>
      </c>
      <c r="P968">
        <v>1</v>
      </c>
      <c r="Q968">
        <v>0</v>
      </c>
      <c r="R968">
        <v>1</v>
      </c>
      <c r="S968">
        <v>50</v>
      </c>
      <c r="T968">
        <v>0</v>
      </c>
      <c r="U968">
        <v>50</v>
      </c>
      <c r="V968">
        <v>0</v>
      </c>
      <c r="W968" t="e">
        <v>#DIV/0!</v>
      </c>
      <c r="X968">
        <v>0</v>
      </c>
      <c r="Y968" t="e">
        <v>#DIV/0!</v>
      </c>
      <c r="Z968">
        <v>0</v>
      </c>
      <c r="AA968">
        <v>0</v>
      </c>
      <c r="AB968">
        <v>0</v>
      </c>
      <c r="AC968">
        <v>0.31244533538159408</v>
      </c>
      <c r="AD968" t="e">
        <v>#DIV/0!</v>
      </c>
      <c r="AE968">
        <v>0</v>
      </c>
      <c r="AF968">
        <v>15.622266769079705</v>
      </c>
      <c r="AG968">
        <v>0</v>
      </c>
      <c r="AH968">
        <v>0</v>
      </c>
      <c r="AI968">
        <v>0</v>
      </c>
      <c r="AJ968">
        <v>0</v>
      </c>
      <c r="AK968" t="e">
        <f>VLOOKUP(A968,'NHL Affiliations (from scraper)'!B:C,2,FALSE)</f>
        <v>#N/A</v>
      </c>
      <c r="AL968">
        <f>IF(ISNUMBER(MATCH(A968,'Age Fix'!A:A,0))=FALSE,F968,VLOOKUP(A968,'Age Fix'!A:C,3,FALSE))</f>
        <v>19</v>
      </c>
    </row>
    <row r="969" spans="1:38" x14ac:dyDescent="0.2">
      <c r="A969" t="s">
        <v>843</v>
      </c>
      <c r="B969" t="s">
        <v>1749</v>
      </c>
      <c r="C969" t="s">
        <v>102</v>
      </c>
      <c r="D969" t="s">
        <v>102</v>
      </c>
      <c r="E969" t="s">
        <v>579</v>
      </c>
      <c r="F969">
        <v>21</v>
      </c>
      <c r="G969">
        <v>59</v>
      </c>
      <c r="H969">
        <v>16.62</v>
      </c>
      <c r="I969">
        <v>980.34</v>
      </c>
      <c r="J969">
        <v>63</v>
      </c>
      <c r="K969">
        <v>35</v>
      </c>
      <c r="L969">
        <v>3.8558051288328539</v>
      </c>
      <c r="M969">
        <v>2.1421139604626966</v>
      </c>
      <c r="N969">
        <v>56</v>
      </c>
      <c r="O969">
        <v>3.4273823367403145</v>
      </c>
      <c r="P969">
        <v>0</v>
      </c>
      <c r="Q969">
        <v>3</v>
      </c>
      <c r="R969">
        <v>53</v>
      </c>
      <c r="S969">
        <v>0</v>
      </c>
      <c r="T969">
        <v>5.3571428571428568</v>
      </c>
      <c r="U969">
        <v>94.642857142857139</v>
      </c>
      <c r="V969">
        <v>13</v>
      </c>
      <c r="W969">
        <v>0.79564232817185876</v>
      </c>
      <c r="X969">
        <v>4</v>
      </c>
      <c r="Y969">
        <v>0.24481302405287964</v>
      </c>
      <c r="Z969">
        <v>0</v>
      </c>
      <c r="AA969">
        <v>0</v>
      </c>
      <c r="AB969">
        <v>4</v>
      </c>
      <c r="AC969">
        <v>3.8665608442271537</v>
      </c>
      <c r="AD969">
        <v>0.23664611323992618</v>
      </c>
      <c r="AE969">
        <v>7.1428571428571423</v>
      </c>
      <c r="AF969">
        <v>6.9045729361199166</v>
      </c>
      <c r="AG969">
        <v>13.36</v>
      </c>
      <c r="AH969">
        <v>13.25</v>
      </c>
      <c r="AI969">
        <v>58.4</v>
      </c>
      <c r="AJ969">
        <v>50.27</v>
      </c>
      <c r="AK969" t="e">
        <f>VLOOKUP(A969,'NHL Affiliations (from scraper)'!B:C,2,FALSE)</f>
        <v>#N/A</v>
      </c>
      <c r="AL969">
        <f>IF(ISNUMBER(MATCH(A969,'Age Fix'!A:A,0))=FALSE,F969,VLOOKUP(A969,'Age Fix'!A:C,3,FALSE))</f>
        <v>21</v>
      </c>
    </row>
    <row r="970" spans="1:38" x14ac:dyDescent="0.2">
      <c r="A970" t="s">
        <v>862</v>
      </c>
      <c r="B970" t="s">
        <v>1749</v>
      </c>
      <c r="C970" t="s">
        <v>102</v>
      </c>
      <c r="D970" t="s">
        <v>102</v>
      </c>
      <c r="E970" t="s">
        <v>599</v>
      </c>
      <c r="F970">
        <v>18</v>
      </c>
      <c r="G970">
        <v>42</v>
      </c>
      <c r="H970">
        <v>11.4</v>
      </c>
      <c r="I970">
        <v>478.63</v>
      </c>
      <c r="J970">
        <v>19</v>
      </c>
      <c r="K970">
        <v>20</v>
      </c>
      <c r="L970">
        <v>2.3817980485970374</v>
      </c>
      <c r="M970">
        <v>2.5071558406284606</v>
      </c>
      <c r="N970">
        <v>29</v>
      </c>
      <c r="O970">
        <v>3.6353759689112675</v>
      </c>
      <c r="P970">
        <v>0</v>
      </c>
      <c r="Q970">
        <v>1</v>
      </c>
      <c r="R970">
        <v>28</v>
      </c>
      <c r="S970">
        <v>0</v>
      </c>
      <c r="T970">
        <v>3.4482758620689653</v>
      </c>
      <c r="U970">
        <v>96.551724137931032</v>
      </c>
      <c r="V970">
        <v>3</v>
      </c>
      <c r="W970">
        <v>0.37607337609426905</v>
      </c>
      <c r="X970">
        <v>2</v>
      </c>
      <c r="Y970">
        <v>0.250715584062846</v>
      </c>
      <c r="Z970">
        <v>0</v>
      </c>
      <c r="AA970">
        <v>1</v>
      </c>
      <c r="AB970">
        <v>1</v>
      </c>
      <c r="AC970">
        <v>1.9381522415586381</v>
      </c>
      <c r="AD970">
        <v>0.24296248562254411</v>
      </c>
      <c r="AE970">
        <v>6.8965517241379306</v>
      </c>
      <c r="AF970">
        <v>6.6832835915815112</v>
      </c>
      <c r="AG970">
        <v>12.31</v>
      </c>
      <c r="AH970">
        <v>12.94</v>
      </c>
      <c r="AI970">
        <v>51.85</v>
      </c>
      <c r="AJ970">
        <v>52.58</v>
      </c>
      <c r="AK970">
        <f>VLOOKUP(A970,'NHL Affiliations (from scraper)'!B:C,2,FALSE)</f>
        <v>2018</v>
      </c>
      <c r="AL970">
        <f>IF(ISNUMBER(MATCH(A970,'Age Fix'!A:A,0))=FALSE,F970,VLOOKUP(A970,'Age Fix'!A:C,3,FALSE))</f>
        <v>18</v>
      </c>
    </row>
    <row r="971" spans="1:38" x14ac:dyDescent="0.2">
      <c r="A971" t="s">
        <v>726</v>
      </c>
      <c r="B971" t="s">
        <v>1749</v>
      </c>
      <c r="C971" t="s">
        <v>46</v>
      </c>
      <c r="D971" t="s">
        <v>1745</v>
      </c>
      <c r="E971" t="s">
        <v>590</v>
      </c>
      <c r="F971">
        <v>19</v>
      </c>
      <c r="G971">
        <v>66</v>
      </c>
      <c r="H971">
        <v>11.26</v>
      </c>
      <c r="I971">
        <v>743.34</v>
      </c>
      <c r="J971">
        <v>40</v>
      </c>
      <c r="K971">
        <v>20</v>
      </c>
      <c r="L971">
        <v>3.2286705948825571</v>
      </c>
      <c r="M971">
        <v>1.6143352974412786</v>
      </c>
      <c r="N971">
        <v>93</v>
      </c>
      <c r="O971">
        <v>7.5066591331019445</v>
      </c>
      <c r="P971">
        <v>10</v>
      </c>
      <c r="Q971">
        <v>12</v>
      </c>
      <c r="R971">
        <v>71</v>
      </c>
      <c r="S971">
        <v>10.75268817204301</v>
      </c>
      <c r="T971">
        <v>12.903225806451612</v>
      </c>
      <c r="U971">
        <v>76.344086021505376</v>
      </c>
      <c r="V971">
        <v>16</v>
      </c>
      <c r="W971">
        <v>1.2914682379530229</v>
      </c>
      <c r="X971">
        <v>11</v>
      </c>
      <c r="Y971">
        <v>0.8878844135927032</v>
      </c>
      <c r="Z971">
        <v>1</v>
      </c>
      <c r="AA971">
        <v>1</v>
      </c>
      <c r="AB971">
        <v>9</v>
      </c>
      <c r="AC971">
        <v>9.1025587324096229</v>
      </c>
      <c r="AD971">
        <v>0.73472909293805977</v>
      </c>
      <c r="AE971">
        <v>11.827956989247312</v>
      </c>
      <c r="AF971">
        <v>9.7876975617307789</v>
      </c>
      <c r="AG971">
        <v>12.92</v>
      </c>
      <c r="AH971">
        <v>13.46</v>
      </c>
      <c r="AI971">
        <v>58.24</v>
      </c>
      <c r="AJ971">
        <v>46.78</v>
      </c>
      <c r="AK971" t="e">
        <f>VLOOKUP(A971,'NHL Affiliations (from scraper)'!B:C,2,FALSE)</f>
        <v>#N/A</v>
      </c>
      <c r="AL971">
        <f>IF(ISNUMBER(MATCH(A971,'Age Fix'!A:A,0))=FALSE,F971,VLOOKUP(A971,'Age Fix'!A:C,3,FALSE))</f>
        <v>19</v>
      </c>
    </row>
    <row r="972" spans="1:38" x14ac:dyDescent="0.2">
      <c r="A972" t="s">
        <v>1017</v>
      </c>
      <c r="B972" t="s">
        <v>1749</v>
      </c>
      <c r="C972" t="s">
        <v>41</v>
      </c>
      <c r="D972" t="s">
        <v>1745</v>
      </c>
      <c r="E972" t="s">
        <v>579</v>
      </c>
      <c r="F972">
        <v>16</v>
      </c>
      <c r="G972">
        <v>4</v>
      </c>
      <c r="H972">
        <v>10.25</v>
      </c>
      <c r="I972">
        <v>41.01</v>
      </c>
      <c r="J972">
        <v>3</v>
      </c>
      <c r="K972">
        <v>0</v>
      </c>
      <c r="L972">
        <v>4.3891733723482078</v>
      </c>
      <c r="M972">
        <v>0</v>
      </c>
      <c r="N972">
        <v>3</v>
      </c>
      <c r="O972">
        <v>4.3891733723482078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100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0.18850605294665423</v>
      </c>
      <c r="AD972">
        <v>0.27579524937330541</v>
      </c>
      <c r="AE972">
        <v>0</v>
      </c>
      <c r="AF972">
        <v>6.2835350982218081</v>
      </c>
      <c r="AG972">
        <v>12.62</v>
      </c>
      <c r="AH972">
        <v>12.37</v>
      </c>
      <c r="AI972">
        <v>58.82</v>
      </c>
      <c r="AJ972">
        <v>51.76</v>
      </c>
      <c r="AK972" t="e">
        <f>VLOOKUP(A972,'NHL Affiliations (from scraper)'!B:C,2,FALSE)</f>
        <v>#N/A</v>
      </c>
      <c r="AL972">
        <f>IF(ISNUMBER(MATCH(A972,'Age Fix'!A:A,0))=FALSE,F972,VLOOKUP(A972,'Age Fix'!A:C,3,FALSE))</f>
        <v>16</v>
      </c>
    </row>
    <row r="973" spans="1:38" x14ac:dyDescent="0.2">
      <c r="A973" t="s">
        <v>872</v>
      </c>
      <c r="B973" t="s">
        <v>1749</v>
      </c>
      <c r="C973" t="s">
        <v>46</v>
      </c>
      <c r="D973" t="s">
        <v>1745</v>
      </c>
      <c r="E973" t="s">
        <v>1746</v>
      </c>
      <c r="F973">
        <v>19</v>
      </c>
      <c r="G973">
        <v>63</v>
      </c>
      <c r="H973">
        <v>10.59</v>
      </c>
      <c r="I973">
        <v>667.04</v>
      </c>
      <c r="J973">
        <v>12</v>
      </c>
      <c r="K973">
        <v>53</v>
      </c>
      <c r="L973">
        <v>1.0793955384984408</v>
      </c>
      <c r="M973">
        <v>4.7673302950347809</v>
      </c>
      <c r="N973">
        <v>46</v>
      </c>
      <c r="O973">
        <v>4.1376828975773572</v>
      </c>
      <c r="P973">
        <v>1</v>
      </c>
      <c r="Q973">
        <v>8</v>
      </c>
      <c r="R973">
        <v>37</v>
      </c>
      <c r="S973">
        <v>2.1739130434782608</v>
      </c>
      <c r="T973">
        <v>17.391304347826086</v>
      </c>
      <c r="U973">
        <v>80.434782608695656</v>
      </c>
      <c r="V973">
        <v>4</v>
      </c>
      <c r="W973">
        <v>0.35979851283281361</v>
      </c>
      <c r="X973">
        <v>3</v>
      </c>
      <c r="Y973">
        <v>0.26984888462461021</v>
      </c>
      <c r="Z973">
        <v>0</v>
      </c>
      <c r="AA973">
        <v>3</v>
      </c>
      <c r="AB973">
        <v>0</v>
      </c>
      <c r="AC973">
        <v>4.0046172831936984</v>
      </c>
      <c r="AD973">
        <v>0.36021383573941879</v>
      </c>
      <c r="AE973">
        <v>6.5217391304347823</v>
      </c>
      <c r="AF973">
        <v>8.7056897460732579</v>
      </c>
      <c r="AG973">
        <v>13.31</v>
      </c>
      <c r="AH973">
        <v>12.91</v>
      </c>
      <c r="AI973">
        <v>34.869999999999997</v>
      </c>
      <c r="AJ973">
        <v>52.69</v>
      </c>
      <c r="AK973" t="e">
        <f>VLOOKUP(A973,'NHL Affiliations (from scraper)'!B:C,2,FALSE)</f>
        <v>#N/A</v>
      </c>
      <c r="AL973">
        <f>IF(ISNUMBER(MATCH(A973,'Age Fix'!A:A,0))=FALSE,F973,VLOOKUP(A973,'Age Fix'!A:C,3,FALSE))</f>
        <v>19</v>
      </c>
    </row>
    <row r="974" spans="1:38" x14ac:dyDescent="0.2">
      <c r="A974" t="s">
        <v>106</v>
      </c>
      <c r="B974" t="s">
        <v>1749</v>
      </c>
      <c r="C974" t="s">
        <v>41</v>
      </c>
      <c r="D974" t="s">
        <v>1745</v>
      </c>
      <c r="E974" t="s">
        <v>107</v>
      </c>
      <c r="F974">
        <v>2017</v>
      </c>
      <c r="G974">
        <v>2</v>
      </c>
      <c r="H974">
        <v>8.2899999999999991</v>
      </c>
      <c r="I974">
        <v>16.579999999999998</v>
      </c>
      <c r="J974">
        <v>0</v>
      </c>
      <c r="K974">
        <v>1</v>
      </c>
      <c r="L974">
        <v>0</v>
      </c>
      <c r="M974">
        <v>3.618817852834741</v>
      </c>
      <c r="N974">
        <v>1</v>
      </c>
      <c r="O974">
        <v>3.618817852834741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100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6.2835350982218083E-2</v>
      </c>
      <c r="AD974">
        <v>0.22738968992358777</v>
      </c>
      <c r="AE974">
        <v>0</v>
      </c>
      <c r="AF974">
        <v>6.2835350982218081</v>
      </c>
      <c r="AG974">
        <v>21.61</v>
      </c>
      <c r="AH974">
        <v>13.77</v>
      </c>
      <c r="AI974">
        <v>21.67</v>
      </c>
      <c r="AJ974">
        <v>59.39</v>
      </c>
      <c r="AK974" t="str">
        <f>VLOOKUP(A974,'NHL Affiliations (from scraper)'!B:C,2,FALSE)</f>
        <v>Colorado Avalanche</v>
      </c>
      <c r="AL974">
        <f>IF(ISNUMBER(MATCH(A974,'Age Fix'!A:A,0))=FALSE,F974,VLOOKUP(A974,'Age Fix'!A:C,3,FALSE))</f>
        <v>19</v>
      </c>
    </row>
    <row r="975" spans="1:38" x14ac:dyDescent="0.2">
      <c r="A975" t="s">
        <v>983</v>
      </c>
      <c r="B975" t="s">
        <v>1749</v>
      </c>
      <c r="C975" t="s">
        <v>41</v>
      </c>
      <c r="D975" t="s">
        <v>1745</v>
      </c>
      <c r="E975" t="s">
        <v>586</v>
      </c>
      <c r="F975">
        <v>16</v>
      </c>
      <c r="G975">
        <v>3</v>
      </c>
      <c r="H975">
        <v>7.2</v>
      </c>
      <c r="I975">
        <v>21.61</v>
      </c>
      <c r="J975">
        <v>0</v>
      </c>
      <c r="K975">
        <v>1</v>
      </c>
      <c r="L975">
        <v>0</v>
      </c>
      <c r="M975">
        <v>2.7764923646459976</v>
      </c>
      <c r="N975">
        <v>2</v>
      </c>
      <c r="O975">
        <v>5.5529847292919952</v>
      </c>
      <c r="P975">
        <v>0</v>
      </c>
      <c r="Q975">
        <v>0</v>
      </c>
      <c r="R975">
        <v>2</v>
      </c>
      <c r="S975">
        <v>0</v>
      </c>
      <c r="T975">
        <v>0</v>
      </c>
      <c r="U975">
        <v>100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0.12567070196443617</v>
      </c>
      <c r="AD975">
        <v>0.34892374446395974</v>
      </c>
      <c r="AE975">
        <v>0</v>
      </c>
      <c r="AF975">
        <v>6.2835350982218081</v>
      </c>
      <c r="AG975">
        <v>13.17</v>
      </c>
      <c r="AH975">
        <v>13.66</v>
      </c>
      <c r="AI975">
        <v>50.41</v>
      </c>
      <c r="AJ975">
        <v>60.73</v>
      </c>
      <c r="AK975" t="e">
        <f>VLOOKUP(A975,'NHL Affiliations (from scraper)'!B:C,2,FALSE)</f>
        <v>#N/A</v>
      </c>
      <c r="AL975">
        <f>IF(ISNUMBER(MATCH(A975,'Age Fix'!A:A,0))=FALSE,F975,VLOOKUP(A975,'Age Fix'!A:C,3,FALSE))</f>
        <v>16</v>
      </c>
    </row>
    <row r="976" spans="1:38" x14ac:dyDescent="0.2">
      <c r="A976" t="s">
        <v>199</v>
      </c>
      <c r="B976" t="s">
        <v>1749</v>
      </c>
      <c r="C976" t="s">
        <v>41</v>
      </c>
      <c r="D976" t="s">
        <v>1745</v>
      </c>
      <c r="E976" t="s">
        <v>107</v>
      </c>
      <c r="F976">
        <v>2017</v>
      </c>
      <c r="G976">
        <v>2</v>
      </c>
      <c r="H976">
        <v>18.39</v>
      </c>
      <c r="I976">
        <v>36.78</v>
      </c>
      <c r="J976">
        <v>2</v>
      </c>
      <c r="K976">
        <v>2</v>
      </c>
      <c r="L976">
        <v>3.2626427406199019</v>
      </c>
      <c r="M976">
        <v>3.2626427406199019</v>
      </c>
      <c r="N976">
        <v>5</v>
      </c>
      <c r="O976">
        <v>8.1566068515497552</v>
      </c>
      <c r="P976">
        <v>1</v>
      </c>
      <c r="Q976">
        <v>0</v>
      </c>
      <c r="R976">
        <v>4</v>
      </c>
      <c r="S976">
        <v>20</v>
      </c>
      <c r="T976">
        <v>0</v>
      </c>
      <c r="U976">
        <v>80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0.50095138832824837</v>
      </c>
      <c r="AD976">
        <v>0.81721270526631051</v>
      </c>
      <c r="AE976">
        <v>0</v>
      </c>
      <c r="AF976">
        <v>10.019027766564967</v>
      </c>
      <c r="AG976">
        <v>20.73</v>
      </c>
      <c r="AH976">
        <v>11.95</v>
      </c>
      <c r="AI976">
        <v>58.75</v>
      </c>
      <c r="AJ976">
        <v>52.19</v>
      </c>
      <c r="AK976" t="e">
        <f>VLOOKUP(A976,'NHL Affiliations (from scraper)'!B:C,2,FALSE)</f>
        <v>#N/A</v>
      </c>
      <c r="AL976">
        <f>IF(ISNUMBER(MATCH(A976,'Age Fix'!A:A,0))=FALSE,F976,VLOOKUP(A976,'Age Fix'!A:C,3,FALSE))</f>
        <v>19</v>
      </c>
    </row>
    <row r="977" spans="1:38" x14ac:dyDescent="0.2">
      <c r="A977" t="s">
        <v>851</v>
      </c>
      <c r="B977" t="s">
        <v>1749</v>
      </c>
      <c r="C977" t="s">
        <v>102</v>
      </c>
      <c r="D977" t="s">
        <v>102</v>
      </c>
      <c r="E977" t="s">
        <v>1746</v>
      </c>
      <c r="F977">
        <v>19</v>
      </c>
      <c r="G977">
        <v>51</v>
      </c>
      <c r="H977">
        <v>12.55</v>
      </c>
      <c r="I977">
        <v>640.04999999999995</v>
      </c>
      <c r="J977">
        <v>30</v>
      </c>
      <c r="K977">
        <v>31</v>
      </c>
      <c r="L977">
        <v>2.8122802906022968</v>
      </c>
      <c r="M977">
        <v>2.9060229669557067</v>
      </c>
      <c r="N977">
        <v>31</v>
      </c>
      <c r="O977">
        <v>2.9060229669557067</v>
      </c>
      <c r="P977">
        <v>0</v>
      </c>
      <c r="Q977">
        <v>0</v>
      </c>
      <c r="R977">
        <v>31</v>
      </c>
      <c r="S977">
        <v>0</v>
      </c>
      <c r="T977">
        <v>0</v>
      </c>
      <c r="U977">
        <v>100</v>
      </c>
      <c r="V977">
        <v>3</v>
      </c>
      <c r="W977">
        <v>0.2812280290602297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1.9478958804487605</v>
      </c>
      <c r="AD977">
        <v>0.18260097309104856</v>
      </c>
      <c r="AE977">
        <v>0</v>
      </c>
      <c r="AF977">
        <v>6.2835350982218081</v>
      </c>
      <c r="AG977">
        <v>12.32</v>
      </c>
      <c r="AH977">
        <v>12.93</v>
      </c>
      <c r="AI977">
        <v>46.63</v>
      </c>
      <c r="AJ977">
        <v>52.79</v>
      </c>
      <c r="AK977">
        <f>VLOOKUP(A977,'NHL Affiliations (from scraper)'!B:C,2,FALSE)</f>
        <v>2018</v>
      </c>
      <c r="AL977">
        <f>IF(ISNUMBER(MATCH(A977,'Age Fix'!A:A,0))=FALSE,F977,VLOOKUP(A977,'Age Fix'!A:C,3,FALSE))</f>
        <v>19</v>
      </c>
    </row>
    <row r="978" spans="1:38" x14ac:dyDescent="0.2">
      <c r="A978" t="s">
        <v>637</v>
      </c>
      <c r="B978" t="s">
        <v>1749</v>
      </c>
      <c r="C978" t="s">
        <v>46</v>
      </c>
      <c r="D978" t="s">
        <v>1745</v>
      </c>
      <c r="E978" t="s">
        <v>590</v>
      </c>
      <c r="F978">
        <v>18</v>
      </c>
      <c r="G978">
        <v>58</v>
      </c>
      <c r="H978">
        <v>12.24</v>
      </c>
      <c r="I978">
        <v>710.03</v>
      </c>
      <c r="J978">
        <v>27</v>
      </c>
      <c r="K978">
        <v>32</v>
      </c>
      <c r="L978">
        <v>2.2815937354759659</v>
      </c>
      <c r="M978">
        <v>2.7041110938974411</v>
      </c>
      <c r="N978">
        <v>93</v>
      </c>
      <c r="O978">
        <v>7.8588228666394375</v>
      </c>
      <c r="P978">
        <v>3</v>
      </c>
      <c r="Q978">
        <v>9</v>
      </c>
      <c r="R978">
        <v>81</v>
      </c>
      <c r="S978">
        <v>3.225806451612903</v>
      </c>
      <c r="T978">
        <v>9.67741935483871</v>
      </c>
      <c r="U978">
        <v>87.096774193548384</v>
      </c>
      <c r="V978">
        <v>19</v>
      </c>
      <c r="W978">
        <v>1.6055659620016056</v>
      </c>
      <c r="X978">
        <v>9</v>
      </c>
      <c r="Y978">
        <v>0.76053124515865533</v>
      </c>
      <c r="Z978">
        <v>1</v>
      </c>
      <c r="AA978">
        <v>2</v>
      </c>
      <c r="AB978">
        <v>6</v>
      </c>
      <c r="AC978">
        <v>7.447355109266578</v>
      </c>
      <c r="AD978">
        <v>0.62932736159879821</v>
      </c>
      <c r="AE978">
        <v>9.67741935483871</v>
      </c>
      <c r="AF978">
        <v>8.0079087196414829</v>
      </c>
      <c r="AG978">
        <v>13.51</v>
      </c>
      <c r="AH978">
        <v>13.07</v>
      </c>
      <c r="AI978">
        <v>54.48</v>
      </c>
      <c r="AJ978">
        <v>49.31</v>
      </c>
      <c r="AK978" t="e">
        <f>VLOOKUP(A978,'NHL Affiliations (from scraper)'!B:C,2,FALSE)</f>
        <v>#N/A</v>
      </c>
      <c r="AL978">
        <f>IF(ISNUMBER(MATCH(A978,'Age Fix'!A:A,0))=FALSE,F978,VLOOKUP(A978,'Age Fix'!A:C,3,FALSE))</f>
        <v>18</v>
      </c>
    </row>
    <row r="979" spans="1:38" x14ac:dyDescent="0.2">
      <c r="A979" t="s">
        <v>1676</v>
      </c>
      <c r="B979" t="s">
        <v>1749</v>
      </c>
      <c r="C979" t="s">
        <v>102</v>
      </c>
      <c r="D979" t="s">
        <v>102</v>
      </c>
      <c r="E979" t="s">
        <v>630</v>
      </c>
      <c r="F979">
        <v>18</v>
      </c>
      <c r="G979">
        <v>24</v>
      </c>
      <c r="H979">
        <v>9.16</v>
      </c>
      <c r="I979">
        <v>219.78</v>
      </c>
      <c r="J979">
        <v>6</v>
      </c>
      <c r="K979">
        <v>15</v>
      </c>
      <c r="L979">
        <v>1.638001638001638</v>
      </c>
      <c r="M979">
        <v>4.0950040950040956</v>
      </c>
      <c r="N979">
        <v>10</v>
      </c>
      <c r="O979">
        <v>2.7300027300027301</v>
      </c>
      <c r="P979">
        <v>0</v>
      </c>
      <c r="Q979">
        <v>0</v>
      </c>
      <c r="R979">
        <v>10</v>
      </c>
      <c r="S979">
        <v>0</v>
      </c>
      <c r="T979">
        <v>0</v>
      </c>
      <c r="U979">
        <v>100</v>
      </c>
      <c r="V979">
        <v>1</v>
      </c>
      <c r="W979">
        <v>0.27300027300027296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0.62835350982218086</v>
      </c>
      <c r="AD979">
        <v>0.17154067972213508</v>
      </c>
      <c r="AE979">
        <v>0</v>
      </c>
      <c r="AF979">
        <v>6.2835350982218081</v>
      </c>
      <c r="AG979">
        <v>12.25</v>
      </c>
      <c r="AH979">
        <v>13.07</v>
      </c>
      <c r="AI979">
        <v>38.979999999999997</v>
      </c>
      <c r="AJ979">
        <v>53.4</v>
      </c>
      <c r="AK979" t="e">
        <f>VLOOKUP(A979,'NHL Affiliations (from scraper)'!B:C,2,FALSE)</f>
        <v>#N/A</v>
      </c>
      <c r="AL979">
        <f>IF(ISNUMBER(MATCH(A979,'Age Fix'!A:A,0))=FALSE,F979,VLOOKUP(A979,'Age Fix'!A:C,3,FALSE))</f>
        <v>18</v>
      </c>
    </row>
    <row r="980" spans="1:38" x14ac:dyDescent="0.2">
      <c r="A980" t="s">
        <v>732</v>
      </c>
      <c r="B980" t="s">
        <v>1749</v>
      </c>
      <c r="C980" t="s">
        <v>49</v>
      </c>
      <c r="D980" t="s">
        <v>1745</v>
      </c>
      <c r="E980" t="s">
        <v>621</v>
      </c>
      <c r="F980">
        <v>19</v>
      </c>
      <c r="G980">
        <v>57</v>
      </c>
      <c r="H980">
        <v>11.61</v>
      </c>
      <c r="I980">
        <v>661.63</v>
      </c>
      <c r="J980">
        <v>30</v>
      </c>
      <c r="K980">
        <v>34</v>
      </c>
      <c r="L980">
        <v>2.7205537838368876</v>
      </c>
      <c r="M980">
        <v>3.0832942883484731</v>
      </c>
      <c r="N980">
        <v>74</v>
      </c>
      <c r="O980">
        <v>6.7106993334643237</v>
      </c>
      <c r="P980">
        <v>14</v>
      </c>
      <c r="Q980">
        <v>9</v>
      </c>
      <c r="R980">
        <v>51</v>
      </c>
      <c r="S980">
        <v>18.918918918918919</v>
      </c>
      <c r="T980">
        <v>12.162162162162163</v>
      </c>
      <c r="U980">
        <v>68.918918918918919</v>
      </c>
      <c r="V980">
        <v>13</v>
      </c>
      <c r="W980">
        <v>1.1789066396626513</v>
      </c>
      <c r="X980">
        <v>7</v>
      </c>
      <c r="Y980">
        <v>0.63479588289527389</v>
      </c>
      <c r="Z980">
        <v>3</v>
      </c>
      <c r="AA980">
        <v>1</v>
      </c>
      <c r="AB980">
        <v>3</v>
      </c>
      <c r="AC980">
        <v>8.3080044081931703</v>
      </c>
      <c r="AD980">
        <v>0.75341242762811567</v>
      </c>
      <c r="AE980">
        <v>9.4594594594594597</v>
      </c>
      <c r="AF980">
        <v>11.227032984044826</v>
      </c>
      <c r="AG980">
        <v>12.97</v>
      </c>
      <c r="AH980">
        <v>13.28</v>
      </c>
      <c r="AI980">
        <v>45.52</v>
      </c>
      <c r="AJ980">
        <v>51.59</v>
      </c>
      <c r="AK980" t="e">
        <f>VLOOKUP(A980,'NHL Affiliations (from scraper)'!B:C,2,FALSE)</f>
        <v>#N/A</v>
      </c>
      <c r="AL980">
        <f>IF(ISNUMBER(MATCH(A980,'Age Fix'!A:A,0))=FALSE,F980,VLOOKUP(A980,'Age Fix'!A:C,3,FALSE))</f>
        <v>19</v>
      </c>
    </row>
    <row r="981" spans="1:38" x14ac:dyDescent="0.2">
      <c r="A981" t="s">
        <v>868</v>
      </c>
      <c r="B981" t="s">
        <v>1749</v>
      </c>
      <c r="C981" t="s">
        <v>102</v>
      </c>
      <c r="D981" t="s">
        <v>102</v>
      </c>
      <c r="E981" t="s">
        <v>630</v>
      </c>
      <c r="F981">
        <v>18</v>
      </c>
      <c r="G981">
        <v>55</v>
      </c>
      <c r="H981">
        <v>10.27</v>
      </c>
      <c r="I981">
        <v>564.9</v>
      </c>
      <c r="J981">
        <v>14</v>
      </c>
      <c r="K981">
        <v>37</v>
      </c>
      <c r="L981">
        <v>1.4869888475836432</v>
      </c>
      <c r="M981">
        <v>3.9298990971853422</v>
      </c>
      <c r="N981">
        <v>17</v>
      </c>
      <c r="O981">
        <v>1.8056293149229954</v>
      </c>
      <c r="P981">
        <v>0</v>
      </c>
      <c r="Q981">
        <v>2</v>
      </c>
      <c r="R981">
        <v>15</v>
      </c>
      <c r="S981">
        <v>0</v>
      </c>
      <c r="T981">
        <v>11.76470588235294</v>
      </c>
      <c r="U981">
        <v>88.235294117647058</v>
      </c>
      <c r="V981">
        <v>3</v>
      </c>
      <c r="W981">
        <v>0.31864046733935214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1.3000550928463346</v>
      </c>
      <c r="AD981">
        <v>0.13808338745048696</v>
      </c>
      <c r="AE981">
        <v>0</v>
      </c>
      <c r="AF981">
        <v>7.6473828990960859</v>
      </c>
      <c r="AG981">
        <v>12.79</v>
      </c>
      <c r="AH981">
        <v>13.24</v>
      </c>
      <c r="AI981">
        <v>39.119999999999997</v>
      </c>
      <c r="AJ981">
        <v>53.05</v>
      </c>
      <c r="AK981" t="e">
        <f>VLOOKUP(A981,'NHL Affiliations (from scraper)'!B:C,2,FALSE)</f>
        <v>#N/A</v>
      </c>
      <c r="AL981">
        <f>IF(ISNUMBER(MATCH(A981,'Age Fix'!A:A,0))=FALSE,F981,VLOOKUP(A981,'Age Fix'!A:C,3,FALSE))</f>
        <v>18</v>
      </c>
    </row>
    <row r="982" spans="1:38" x14ac:dyDescent="0.2">
      <c r="A982" t="s">
        <v>688</v>
      </c>
      <c r="B982" t="s">
        <v>1749</v>
      </c>
      <c r="C982" t="s">
        <v>41</v>
      </c>
      <c r="D982" t="s">
        <v>1745</v>
      </c>
      <c r="E982" t="s">
        <v>618</v>
      </c>
      <c r="F982">
        <v>20</v>
      </c>
      <c r="G982">
        <v>64</v>
      </c>
      <c r="H982">
        <v>12.02</v>
      </c>
      <c r="I982">
        <v>769.36</v>
      </c>
      <c r="J982">
        <v>36</v>
      </c>
      <c r="K982">
        <v>41</v>
      </c>
      <c r="L982">
        <v>2.8075283352396796</v>
      </c>
      <c r="M982">
        <v>3.1974628262451907</v>
      </c>
      <c r="N982">
        <v>167</v>
      </c>
      <c r="O982">
        <v>13.023811999584069</v>
      </c>
      <c r="P982">
        <v>10</v>
      </c>
      <c r="Q982">
        <v>21</v>
      </c>
      <c r="R982">
        <v>136</v>
      </c>
      <c r="S982">
        <v>5.9880239520958085</v>
      </c>
      <c r="T982">
        <v>12.574850299401197</v>
      </c>
      <c r="U982">
        <v>81.437125748502993</v>
      </c>
      <c r="V982">
        <v>23</v>
      </c>
      <c r="W982">
        <v>1.7936986586253507</v>
      </c>
      <c r="X982">
        <v>22</v>
      </c>
      <c r="Y982">
        <v>1.7157117604242487</v>
      </c>
      <c r="Z982">
        <v>1</v>
      </c>
      <c r="AA982">
        <v>9</v>
      </c>
      <c r="AB982">
        <v>12</v>
      </c>
      <c r="AC982">
        <v>14.795718272762585</v>
      </c>
      <c r="AD982">
        <v>1.1538721747501235</v>
      </c>
      <c r="AE982">
        <v>13.17365269461078</v>
      </c>
      <c r="AF982">
        <v>8.8597115405763986</v>
      </c>
      <c r="AG982">
        <v>13.02</v>
      </c>
      <c r="AH982">
        <v>13.31</v>
      </c>
      <c r="AI982">
        <v>39.659999999999997</v>
      </c>
      <c r="AJ982">
        <v>50.43</v>
      </c>
      <c r="AK982" t="e">
        <f>VLOOKUP(A982,'NHL Affiliations (from scraper)'!B:C,2,FALSE)</f>
        <v>#N/A</v>
      </c>
      <c r="AL982">
        <f>IF(ISNUMBER(MATCH(A982,'Age Fix'!A:A,0))=FALSE,F982,VLOOKUP(A982,'Age Fix'!A:C,3,FALSE))</f>
        <v>20</v>
      </c>
    </row>
    <row r="983" spans="1:38" x14ac:dyDescent="0.2">
      <c r="A983" t="s">
        <v>827</v>
      </c>
      <c r="B983" t="s">
        <v>1749</v>
      </c>
      <c r="C983" t="s">
        <v>102</v>
      </c>
      <c r="D983" t="s">
        <v>102</v>
      </c>
      <c r="E983" t="s">
        <v>1746</v>
      </c>
      <c r="F983">
        <v>19</v>
      </c>
      <c r="G983">
        <v>57</v>
      </c>
      <c r="H983">
        <v>13.46</v>
      </c>
      <c r="I983">
        <v>767.34</v>
      </c>
      <c r="J983">
        <v>31</v>
      </c>
      <c r="K983">
        <v>43</v>
      </c>
      <c r="L983">
        <v>2.4239580889827197</v>
      </c>
      <c r="M983">
        <v>3.3622644460082882</v>
      </c>
      <c r="N983">
        <v>50</v>
      </c>
      <c r="O983">
        <v>3.9096098209398704</v>
      </c>
      <c r="P983">
        <v>1</v>
      </c>
      <c r="Q983">
        <v>0</v>
      </c>
      <c r="R983">
        <v>49</v>
      </c>
      <c r="S983">
        <v>2</v>
      </c>
      <c r="T983">
        <v>0</v>
      </c>
      <c r="U983">
        <v>98</v>
      </c>
      <c r="V983">
        <v>6</v>
      </c>
      <c r="W983">
        <v>0.46915317851278443</v>
      </c>
      <c r="X983">
        <v>3</v>
      </c>
      <c r="Y983">
        <v>0.23457658925639222</v>
      </c>
      <c r="Z983">
        <v>1</v>
      </c>
      <c r="AA983">
        <v>0</v>
      </c>
      <c r="AB983">
        <v>2</v>
      </c>
      <c r="AC983">
        <v>3.3285421825280617</v>
      </c>
      <c r="AD983">
        <v>0.26026602412448679</v>
      </c>
      <c r="AE983">
        <v>6</v>
      </c>
      <c r="AF983">
        <v>6.6570843650561233</v>
      </c>
      <c r="AG983">
        <v>13.01</v>
      </c>
      <c r="AH983">
        <v>13.18</v>
      </c>
      <c r="AI983">
        <v>51.29</v>
      </c>
      <c r="AJ983">
        <v>51.5</v>
      </c>
      <c r="AK983" t="e">
        <f>VLOOKUP(A983,'NHL Affiliations (from scraper)'!B:C,2,FALSE)</f>
        <v>#N/A</v>
      </c>
      <c r="AL983">
        <f>IF(ISNUMBER(MATCH(A983,'Age Fix'!A:A,0))=FALSE,F983,VLOOKUP(A983,'Age Fix'!A:C,3,FALSE))</f>
        <v>19</v>
      </c>
    </row>
    <row r="984" spans="1:38" x14ac:dyDescent="0.2">
      <c r="A984" t="s">
        <v>797</v>
      </c>
      <c r="B984" t="s">
        <v>1749</v>
      </c>
      <c r="C984" t="s">
        <v>102</v>
      </c>
      <c r="D984" t="s">
        <v>102</v>
      </c>
      <c r="E984" t="s">
        <v>644</v>
      </c>
      <c r="F984">
        <v>20</v>
      </c>
      <c r="G984">
        <v>66</v>
      </c>
      <c r="H984">
        <v>16.100000000000001</v>
      </c>
      <c r="I984">
        <v>1062.9000000000001</v>
      </c>
      <c r="J984">
        <v>68</v>
      </c>
      <c r="K984">
        <v>52</v>
      </c>
      <c r="L984">
        <v>3.8385548969799603</v>
      </c>
      <c r="M984">
        <v>2.9353655094552633</v>
      </c>
      <c r="N984">
        <v>103</v>
      </c>
      <c r="O984">
        <v>5.8142816821902334</v>
      </c>
      <c r="P984">
        <v>2</v>
      </c>
      <c r="Q984">
        <v>5</v>
      </c>
      <c r="R984">
        <v>96</v>
      </c>
      <c r="S984">
        <v>1.9417475728155338</v>
      </c>
      <c r="T984">
        <v>4.8543689320388346</v>
      </c>
      <c r="U984">
        <v>93.203883495145632</v>
      </c>
      <c r="V984">
        <v>13</v>
      </c>
      <c r="W984">
        <v>0.73384137736381583</v>
      </c>
      <c r="X984">
        <v>3</v>
      </c>
      <c r="Y984">
        <v>0.16934801016088061</v>
      </c>
      <c r="Z984">
        <v>0</v>
      </c>
      <c r="AA984">
        <v>0</v>
      </c>
      <c r="AB984">
        <v>3</v>
      </c>
      <c r="AC984">
        <v>7.4252257333743454</v>
      </c>
      <c r="AD984">
        <v>0.41914906764743687</v>
      </c>
      <c r="AE984">
        <v>2.912621359223301</v>
      </c>
      <c r="AF984">
        <v>7.2089570226935411</v>
      </c>
      <c r="AG984">
        <v>13.83</v>
      </c>
      <c r="AH984">
        <v>13.69</v>
      </c>
      <c r="AI984">
        <v>58.91</v>
      </c>
      <c r="AJ984">
        <v>51.19</v>
      </c>
      <c r="AK984" t="e">
        <f>VLOOKUP(A984,'NHL Affiliations (from scraper)'!B:C,2,FALSE)</f>
        <v>#N/A</v>
      </c>
      <c r="AL984">
        <f>IF(ISNUMBER(MATCH(A984,'Age Fix'!A:A,0))=FALSE,F984,VLOOKUP(A984,'Age Fix'!A:C,3,FALSE))</f>
        <v>20</v>
      </c>
    </row>
    <row r="985" spans="1:38" x14ac:dyDescent="0.2">
      <c r="A985" t="s">
        <v>817</v>
      </c>
      <c r="B985" t="s">
        <v>1749</v>
      </c>
      <c r="C985" t="s">
        <v>41</v>
      </c>
      <c r="D985" t="s">
        <v>1745</v>
      </c>
      <c r="E985" t="s">
        <v>590</v>
      </c>
      <c r="F985">
        <v>18</v>
      </c>
      <c r="G985">
        <v>67</v>
      </c>
      <c r="H985">
        <v>11.2</v>
      </c>
      <c r="I985">
        <v>750.46</v>
      </c>
      <c r="J985">
        <v>26</v>
      </c>
      <c r="K985">
        <v>34</v>
      </c>
      <c r="L985">
        <v>2.0787250486368363</v>
      </c>
      <c r="M985">
        <v>2.7183327559097088</v>
      </c>
      <c r="N985">
        <v>66</v>
      </c>
      <c r="O985">
        <v>5.2767635850011994</v>
      </c>
      <c r="P985">
        <v>4</v>
      </c>
      <c r="Q985">
        <v>11</v>
      </c>
      <c r="R985">
        <v>51</v>
      </c>
      <c r="S985">
        <v>6.0606060606060606</v>
      </c>
      <c r="T985">
        <v>16.666666666666664</v>
      </c>
      <c r="U985">
        <v>77.272727272727266</v>
      </c>
      <c r="V985">
        <v>11</v>
      </c>
      <c r="W985">
        <v>0.87946059750019978</v>
      </c>
      <c r="X985">
        <v>5</v>
      </c>
      <c r="Y985">
        <v>0.39975481704554539</v>
      </c>
      <c r="Z985">
        <v>0</v>
      </c>
      <c r="AA985">
        <v>3</v>
      </c>
      <c r="AB985">
        <v>2</v>
      </c>
      <c r="AC985">
        <v>6.169429392312475</v>
      </c>
      <c r="AD985">
        <v>0.49325182359985675</v>
      </c>
      <c r="AE985">
        <v>7.5757575757575761</v>
      </c>
      <c r="AF985">
        <v>9.3476202913825386</v>
      </c>
      <c r="AG985">
        <v>12.48</v>
      </c>
      <c r="AH985">
        <v>13.22</v>
      </c>
      <c r="AI985">
        <v>54.9</v>
      </c>
      <c r="AJ985">
        <v>48.5</v>
      </c>
      <c r="AK985" t="e">
        <f>VLOOKUP(A985,'NHL Affiliations (from scraper)'!B:C,2,FALSE)</f>
        <v>#N/A</v>
      </c>
      <c r="AL985">
        <f>IF(ISNUMBER(MATCH(A985,'Age Fix'!A:A,0))=FALSE,F985,VLOOKUP(A985,'Age Fix'!A:C,3,FALSE))</f>
        <v>18</v>
      </c>
    </row>
    <row r="986" spans="1:38" x14ac:dyDescent="0.2">
      <c r="A986" t="s">
        <v>954</v>
      </c>
      <c r="B986" t="s">
        <v>1749</v>
      </c>
      <c r="C986" t="s">
        <v>102</v>
      </c>
      <c r="D986" t="s">
        <v>102</v>
      </c>
      <c r="E986" t="s">
        <v>583</v>
      </c>
      <c r="F986">
        <v>18</v>
      </c>
      <c r="G986">
        <v>10</v>
      </c>
      <c r="H986">
        <v>11.66</v>
      </c>
      <c r="I986">
        <v>116.64</v>
      </c>
      <c r="J986">
        <v>6</v>
      </c>
      <c r="K986">
        <v>4</v>
      </c>
      <c r="L986">
        <v>3.0864197530864197</v>
      </c>
      <c r="M986">
        <v>2.0576131687242798</v>
      </c>
      <c r="N986">
        <v>9</v>
      </c>
      <c r="O986">
        <v>4.6296296296296298</v>
      </c>
      <c r="P986">
        <v>0</v>
      </c>
      <c r="Q986">
        <v>0</v>
      </c>
      <c r="R986">
        <v>9</v>
      </c>
      <c r="S986">
        <v>0</v>
      </c>
      <c r="T986">
        <v>0</v>
      </c>
      <c r="U986">
        <v>100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0.5655181588399627</v>
      </c>
      <c r="AD986">
        <v>0.29090440269545409</v>
      </c>
      <c r="AE986">
        <v>0</v>
      </c>
      <c r="AF986">
        <v>6.2835350982218081</v>
      </c>
      <c r="AG986">
        <v>13.46</v>
      </c>
      <c r="AH986">
        <v>12.79</v>
      </c>
      <c r="AI986">
        <v>58.93</v>
      </c>
      <c r="AJ986">
        <v>48.79</v>
      </c>
      <c r="AK986" t="e">
        <f>VLOOKUP(A986,'NHL Affiliations (from scraper)'!B:C,2,FALSE)</f>
        <v>#N/A</v>
      </c>
      <c r="AL986">
        <f>IF(ISNUMBER(MATCH(A986,'Age Fix'!A:A,0))=FALSE,F986,VLOOKUP(A986,'Age Fix'!A:C,3,FALSE))</f>
        <v>18</v>
      </c>
    </row>
    <row r="987" spans="1:38" x14ac:dyDescent="0.2">
      <c r="A987" t="s">
        <v>694</v>
      </c>
      <c r="B987" t="s">
        <v>1749</v>
      </c>
      <c r="C987" t="s">
        <v>46</v>
      </c>
      <c r="D987" t="s">
        <v>1745</v>
      </c>
      <c r="E987" t="s">
        <v>586</v>
      </c>
      <c r="F987">
        <v>19</v>
      </c>
      <c r="G987">
        <v>68</v>
      </c>
      <c r="H987">
        <v>11.88</v>
      </c>
      <c r="I987">
        <v>807.9</v>
      </c>
      <c r="J987">
        <v>27</v>
      </c>
      <c r="K987">
        <v>44</v>
      </c>
      <c r="L987">
        <v>2.0051986632008916</v>
      </c>
      <c r="M987">
        <v>3.2677311548458969</v>
      </c>
      <c r="N987">
        <v>82</v>
      </c>
      <c r="O987">
        <v>6.0898626067582624</v>
      </c>
      <c r="P987">
        <v>14</v>
      </c>
      <c r="Q987">
        <v>15</v>
      </c>
      <c r="R987">
        <v>53</v>
      </c>
      <c r="S987">
        <v>17.073170731707318</v>
      </c>
      <c r="T987">
        <v>18.292682926829269</v>
      </c>
      <c r="U987">
        <v>64.634146341463421</v>
      </c>
      <c r="V987">
        <v>12</v>
      </c>
      <c r="W987">
        <v>0.8911994058670627</v>
      </c>
      <c r="X987">
        <v>6</v>
      </c>
      <c r="Y987">
        <v>0.44559970293353135</v>
      </c>
      <c r="Z987">
        <v>4</v>
      </c>
      <c r="AA987">
        <v>1</v>
      </c>
      <c r="AB987">
        <v>1</v>
      </c>
      <c r="AC987">
        <v>9.5062495944967971</v>
      </c>
      <c r="AD987">
        <v>0.70599699921996262</v>
      </c>
      <c r="AE987">
        <v>7.3170731707317067</v>
      </c>
      <c r="AF987">
        <v>11.592987310361949</v>
      </c>
      <c r="AG987">
        <v>12.72</v>
      </c>
      <c r="AH987">
        <v>13.15</v>
      </c>
      <c r="AI987">
        <v>45.98</v>
      </c>
      <c r="AJ987">
        <v>50.97</v>
      </c>
      <c r="AK987" t="e">
        <f>VLOOKUP(A987,'NHL Affiliations (from scraper)'!B:C,2,FALSE)</f>
        <v>#N/A</v>
      </c>
      <c r="AL987">
        <f>IF(ISNUMBER(MATCH(A987,'Age Fix'!A:A,0))=FALSE,F987,VLOOKUP(A987,'Age Fix'!A:C,3,FALSE))</f>
        <v>19</v>
      </c>
    </row>
    <row r="988" spans="1:38" x14ac:dyDescent="0.2">
      <c r="A988" t="s">
        <v>705</v>
      </c>
      <c r="B988" t="s">
        <v>1749</v>
      </c>
      <c r="C988" t="s">
        <v>46</v>
      </c>
      <c r="D988" t="s">
        <v>1745</v>
      </c>
      <c r="E988" t="s">
        <v>618</v>
      </c>
      <c r="F988">
        <v>19</v>
      </c>
      <c r="G988">
        <v>48</v>
      </c>
      <c r="H988">
        <v>12.8</v>
      </c>
      <c r="I988">
        <v>614.48</v>
      </c>
      <c r="J988">
        <v>28</v>
      </c>
      <c r="K988">
        <v>39</v>
      </c>
      <c r="L988">
        <v>2.7340190079416744</v>
      </c>
      <c r="M988">
        <v>3.8080979039187608</v>
      </c>
      <c r="N988">
        <v>97</v>
      </c>
      <c r="O988">
        <v>9.471422991797942</v>
      </c>
      <c r="P988">
        <v>12</v>
      </c>
      <c r="Q988">
        <v>17</v>
      </c>
      <c r="R988">
        <v>68</v>
      </c>
      <c r="S988">
        <v>12.371134020618557</v>
      </c>
      <c r="T988">
        <v>17.525773195876287</v>
      </c>
      <c r="U988">
        <v>70.103092783505147</v>
      </c>
      <c r="V988">
        <v>15</v>
      </c>
      <c r="W988">
        <v>1.4646530399687541</v>
      </c>
      <c r="X988">
        <v>7</v>
      </c>
      <c r="Y988">
        <v>0.6835047519854186</v>
      </c>
      <c r="Z988">
        <v>3</v>
      </c>
      <c r="AA988">
        <v>2</v>
      </c>
      <c r="AB988">
        <v>2</v>
      </c>
      <c r="AC988">
        <v>10.307084718544381</v>
      </c>
      <c r="AD988">
        <v>1.0064201977487677</v>
      </c>
      <c r="AE988">
        <v>7.216494845360824</v>
      </c>
      <c r="AF988">
        <v>10.625860534581836</v>
      </c>
      <c r="AG988">
        <v>13.22</v>
      </c>
      <c r="AH988">
        <v>13.03</v>
      </c>
      <c r="AI988">
        <v>38.9</v>
      </c>
      <c r="AJ988">
        <v>49.92</v>
      </c>
      <c r="AK988" t="e">
        <f>VLOOKUP(A988,'NHL Affiliations (from scraper)'!B:C,2,FALSE)</f>
        <v>#N/A</v>
      </c>
      <c r="AL988">
        <f>IF(ISNUMBER(MATCH(A988,'Age Fix'!A:A,0))=FALSE,F988,VLOOKUP(A988,'Age Fix'!A:C,3,FALSE))</f>
        <v>19</v>
      </c>
    </row>
    <row r="989" spans="1:38" x14ac:dyDescent="0.2">
      <c r="A989" t="s">
        <v>1029</v>
      </c>
      <c r="B989" t="s">
        <v>1749</v>
      </c>
      <c r="C989" t="s">
        <v>102</v>
      </c>
      <c r="D989" t="s">
        <v>102</v>
      </c>
      <c r="E989" t="s">
        <v>644</v>
      </c>
      <c r="F989">
        <v>16</v>
      </c>
      <c r="G989">
        <v>1</v>
      </c>
      <c r="H989">
        <v>0</v>
      </c>
      <c r="I989">
        <v>0</v>
      </c>
      <c r="J989">
        <v>0</v>
      </c>
      <c r="K989">
        <v>0</v>
      </c>
      <c r="L989" t="e">
        <v>#DIV/0!</v>
      </c>
      <c r="M989" t="e">
        <v>#DIV/0!</v>
      </c>
      <c r="N989">
        <v>0</v>
      </c>
      <c r="O989" t="e">
        <v>#DIV/0!</v>
      </c>
      <c r="P989">
        <v>0</v>
      </c>
      <c r="Q989">
        <v>0</v>
      </c>
      <c r="R989">
        <v>0</v>
      </c>
      <c r="S989" t="e">
        <v>#DIV/0!</v>
      </c>
      <c r="T989" t="e">
        <v>#DIV/0!</v>
      </c>
      <c r="U989" t="e">
        <v>#DIV/0!</v>
      </c>
      <c r="V989">
        <v>0</v>
      </c>
      <c r="W989" t="e">
        <v>#DIV/0!</v>
      </c>
      <c r="X989">
        <v>0</v>
      </c>
      <c r="Y989" t="e">
        <v>#DIV/0!</v>
      </c>
      <c r="Z989">
        <v>0</v>
      </c>
      <c r="AA989">
        <v>0</v>
      </c>
      <c r="AB989">
        <v>0</v>
      </c>
      <c r="AC989">
        <v>0</v>
      </c>
      <c r="AD989" t="e">
        <v>#DIV/0!</v>
      </c>
      <c r="AE989" t="e">
        <v>#DIV/0!</v>
      </c>
      <c r="AF989" t="e">
        <v>#DIV/0!</v>
      </c>
      <c r="AG989">
        <v>0</v>
      </c>
      <c r="AH989">
        <v>0</v>
      </c>
      <c r="AI989">
        <v>0</v>
      </c>
      <c r="AJ989">
        <v>0</v>
      </c>
      <c r="AK989" t="e">
        <f>VLOOKUP(A989,'NHL Affiliations (from scraper)'!B:C,2,FALSE)</f>
        <v>#N/A</v>
      </c>
      <c r="AL989">
        <f>IF(ISNUMBER(MATCH(A989,'Age Fix'!A:A,0))=FALSE,F989,VLOOKUP(A989,'Age Fix'!A:C,3,FALSE))</f>
        <v>16</v>
      </c>
    </row>
    <row r="990" spans="1:38" x14ac:dyDescent="0.2">
      <c r="A990" t="s">
        <v>676</v>
      </c>
      <c r="B990" t="s">
        <v>1749</v>
      </c>
      <c r="C990" t="s">
        <v>46</v>
      </c>
      <c r="D990" t="s">
        <v>1745</v>
      </c>
      <c r="E990" t="s">
        <v>586</v>
      </c>
      <c r="F990">
        <v>19</v>
      </c>
      <c r="G990">
        <v>64</v>
      </c>
      <c r="H990">
        <v>11.83</v>
      </c>
      <c r="I990">
        <v>757.1</v>
      </c>
      <c r="J990">
        <v>30</v>
      </c>
      <c r="K990">
        <v>37</v>
      </c>
      <c r="L990">
        <v>2.3774930656452251</v>
      </c>
      <c r="M990">
        <v>2.932241447629111</v>
      </c>
      <c r="N990">
        <v>87</v>
      </c>
      <c r="O990">
        <v>6.8947298903711527</v>
      </c>
      <c r="P990">
        <v>15</v>
      </c>
      <c r="Q990">
        <v>5</v>
      </c>
      <c r="R990">
        <v>67</v>
      </c>
      <c r="S990">
        <v>17.241379310344829</v>
      </c>
      <c r="T990">
        <v>5.7471264367816088</v>
      </c>
      <c r="U990">
        <v>77.011494252873561</v>
      </c>
      <c r="V990">
        <v>14</v>
      </c>
      <c r="W990">
        <v>1.1094967639677717</v>
      </c>
      <c r="X990">
        <v>5</v>
      </c>
      <c r="Y990">
        <v>0.39624884427420415</v>
      </c>
      <c r="Z990">
        <v>3</v>
      </c>
      <c r="AA990">
        <v>1</v>
      </c>
      <c r="AB990">
        <v>1</v>
      </c>
      <c r="AC990">
        <v>8.8479303520819101</v>
      </c>
      <c r="AD990">
        <v>0.70119643524622188</v>
      </c>
      <c r="AE990">
        <v>5.7471264367816088</v>
      </c>
      <c r="AF990">
        <v>10.170034887450472</v>
      </c>
      <c r="AG990">
        <v>12.98</v>
      </c>
      <c r="AH990">
        <v>13.44</v>
      </c>
      <c r="AI990">
        <v>48.97</v>
      </c>
      <c r="AJ990">
        <v>50.16</v>
      </c>
      <c r="AK990" t="e">
        <f>VLOOKUP(A990,'NHL Affiliations (from scraper)'!B:C,2,FALSE)</f>
        <v>#N/A</v>
      </c>
      <c r="AL990">
        <f>IF(ISNUMBER(MATCH(A990,'Age Fix'!A:A,0))=FALSE,F990,VLOOKUP(A990,'Age Fix'!A:C,3,FALSE))</f>
        <v>19</v>
      </c>
    </row>
    <row r="991" spans="1:38" x14ac:dyDescent="0.2">
      <c r="A991" t="s">
        <v>576</v>
      </c>
      <c r="B991" t="s">
        <v>1749</v>
      </c>
      <c r="C991" t="s">
        <v>46</v>
      </c>
      <c r="D991" t="s">
        <v>1745</v>
      </c>
      <c r="E991" t="s">
        <v>1746</v>
      </c>
      <c r="F991">
        <v>19</v>
      </c>
      <c r="G991">
        <v>56</v>
      </c>
      <c r="H991">
        <v>17.489999999999998</v>
      </c>
      <c r="I991">
        <v>979.6</v>
      </c>
      <c r="J991">
        <v>84</v>
      </c>
      <c r="K991">
        <v>30</v>
      </c>
      <c r="L991">
        <v>5.1449571253572888</v>
      </c>
      <c r="M991">
        <v>1.837484687627603</v>
      </c>
      <c r="N991">
        <v>159</v>
      </c>
      <c r="O991">
        <v>9.7386688444262965</v>
      </c>
      <c r="P991">
        <v>26</v>
      </c>
      <c r="Q991">
        <v>35</v>
      </c>
      <c r="R991">
        <v>98</v>
      </c>
      <c r="S991">
        <v>16.352201257861633</v>
      </c>
      <c r="T991">
        <v>22.012578616352201</v>
      </c>
      <c r="U991">
        <v>61.635220125786162</v>
      </c>
      <c r="V991">
        <v>62</v>
      </c>
      <c r="W991">
        <v>3.79746835443038</v>
      </c>
      <c r="X991">
        <v>30</v>
      </c>
      <c r="Y991">
        <v>1.837484687627603</v>
      </c>
      <c r="Z991">
        <v>7</v>
      </c>
      <c r="AA991">
        <v>9</v>
      </c>
      <c r="AB991">
        <v>14</v>
      </c>
      <c r="AC991">
        <v>18.904408482619758</v>
      </c>
      <c r="AD991">
        <v>1.1578853705157059</v>
      </c>
      <c r="AE991">
        <v>18.867924528301888</v>
      </c>
      <c r="AF991">
        <v>11.889565083408652</v>
      </c>
      <c r="AG991">
        <v>14.33</v>
      </c>
      <c r="AH991">
        <v>13.63</v>
      </c>
      <c r="AI991">
        <v>60.1</v>
      </c>
      <c r="AJ991">
        <v>50.71</v>
      </c>
      <c r="AK991" t="e">
        <f>VLOOKUP(A991,'NHL Affiliations (from scraper)'!B:C,2,FALSE)</f>
        <v>#N/A</v>
      </c>
      <c r="AL991">
        <f>IF(ISNUMBER(MATCH(A991,'Age Fix'!A:A,0))=FALSE,F991,VLOOKUP(A991,'Age Fix'!A:C,3,FALSE))</f>
        <v>19</v>
      </c>
    </row>
    <row r="992" spans="1:38" x14ac:dyDescent="0.2">
      <c r="A992" t="s">
        <v>691</v>
      </c>
      <c r="B992" t="s">
        <v>1749</v>
      </c>
      <c r="C992" t="s">
        <v>49</v>
      </c>
      <c r="D992" t="s">
        <v>1745</v>
      </c>
      <c r="E992" t="s">
        <v>586</v>
      </c>
      <c r="F992">
        <v>18</v>
      </c>
      <c r="G992">
        <v>61</v>
      </c>
      <c r="H992">
        <v>13.11</v>
      </c>
      <c r="I992">
        <v>799.65</v>
      </c>
      <c r="J992">
        <v>39</v>
      </c>
      <c r="K992">
        <v>34</v>
      </c>
      <c r="L992">
        <v>2.9262802476083287</v>
      </c>
      <c r="M992">
        <v>2.5511161132995688</v>
      </c>
      <c r="N992">
        <v>130</v>
      </c>
      <c r="O992">
        <v>9.754267492027763</v>
      </c>
      <c r="P992">
        <v>9</v>
      </c>
      <c r="Q992">
        <v>23</v>
      </c>
      <c r="R992">
        <v>98</v>
      </c>
      <c r="S992">
        <v>6.9230769230769234</v>
      </c>
      <c r="T992">
        <v>17.692307692307693</v>
      </c>
      <c r="U992">
        <v>75.384615384615387</v>
      </c>
      <c r="V992">
        <v>24</v>
      </c>
      <c r="W992">
        <v>1.8007878446820484</v>
      </c>
      <c r="X992">
        <v>12</v>
      </c>
      <c r="Y992">
        <v>0.90039392234102422</v>
      </c>
      <c r="Z992">
        <v>3</v>
      </c>
      <c r="AA992">
        <v>3</v>
      </c>
      <c r="AB992">
        <v>6</v>
      </c>
      <c r="AC992">
        <v>12.515889779151983</v>
      </c>
      <c r="AD992">
        <v>0.93910259081988245</v>
      </c>
      <c r="AE992">
        <v>9.2307692307692317</v>
      </c>
      <c r="AF992">
        <v>9.6276075224246043</v>
      </c>
      <c r="AG992">
        <v>13.37</v>
      </c>
      <c r="AH992">
        <v>13.35</v>
      </c>
      <c r="AI992">
        <v>50.49</v>
      </c>
      <c r="AJ992">
        <v>51.68</v>
      </c>
      <c r="AK992">
        <f>VLOOKUP(A992,'NHL Affiliations (from scraper)'!B:C,2,FALSE)</f>
        <v>2018</v>
      </c>
      <c r="AL992">
        <f>IF(ISNUMBER(MATCH(A992,'Age Fix'!A:A,0))=FALSE,F992,VLOOKUP(A992,'Age Fix'!A:C,3,FALSE))</f>
        <v>18</v>
      </c>
    </row>
    <row r="993" spans="1:38" x14ac:dyDescent="0.2">
      <c r="A993" t="s">
        <v>824</v>
      </c>
      <c r="B993" t="s">
        <v>1749</v>
      </c>
      <c r="C993" t="s">
        <v>102</v>
      </c>
      <c r="D993" t="s">
        <v>102</v>
      </c>
      <c r="E993" t="s">
        <v>575</v>
      </c>
      <c r="F993">
        <v>18</v>
      </c>
      <c r="G993">
        <v>43</v>
      </c>
      <c r="H993">
        <v>13.3</v>
      </c>
      <c r="I993">
        <v>571.82000000000005</v>
      </c>
      <c r="J993">
        <v>35</v>
      </c>
      <c r="K993">
        <v>29</v>
      </c>
      <c r="L993">
        <v>3.672484348221468</v>
      </c>
      <c r="M993">
        <v>3.0429156028120734</v>
      </c>
      <c r="N993">
        <v>17</v>
      </c>
      <c r="O993">
        <v>1.7837781119932845</v>
      </c>
      <c r="P993">
        <v>0</v>
      </c>
      <c r="Q993">
        <v>1</v>
      </c>
      <c r="R993">
        <v>16</v>
      </c>
      <c r="S993">
        <v>0</v>
      </c>
      <c r="T993">
        <v>5.8823529411764701</v>
      </c>
      <c r="U993">
        <v>94.117647058823522</v>
      </c>
      <c r="V993">
        <v>7</v>
      </c>
      <c r="W993">
        <v>0.7344968696442935</v>
      </c>
      <c r="X993">
        <v>3</v>
      </c>
      <c r="Y993">
        <v>0.31478437270469728</v>
      </c>
      <c r="Z993">
        <v>0</v>
      </c>
      <c r="AA993">
        <v>0</v>
      </c>
      <c r="AB993">
        <v>3</v>
      </c>
      <c r="AC993">
        <v>1.1841280297720211</v>
      </c>
      <c r="AD993">
        <v>0.12424833301794493</v>
      </c>
      <c r="AE993">
        <v>17.647058823529413</v>
      </c>
      <c r="AF993">
        <v>6.9654589986589484</v>
      </c>
      <c r="AG993">
        <v>13.96</v>
      </c>
      <c r="AH993">
        <v>12.9</v>
      </c>
      <c r="AI993">
        <v>55.11</v>
      </c>
      <c r="AJ993">
        <v>48.13</v>
      </c>
      <c r="AK993" t="e">
        <f>VLOOKUP(A993,'NHL Affiliations (from scraper)'!B:C,2,FALSE)</f>
        <v>#N/A</v>
      </c>
      <c r="AL993">
        <f>IF(ISNUMBER(MATCH(A993,'Age Fix'!A:A,0))=FALSE,F993,VLOOKUP(A993,'Age Fix'!A:C,3,FALSE))</f>
        <v>18</v>
      </c>
    </row>
    <row r="994" spans="1:38" x14ac:dyDescent="0.2">
      <c r="A994" t="s">
        <v>555</v>
      </c>
      <c r="B994" t="s">
        <v>1749</v>
      </c>
      <c r="C994" t="s">
        <v>102</v>
      </c>
      <c r="D994" t="s">
        <v>102</v>
      </c>
      <c r="E994" t="s">
        <v>1746</v>
      </c>
      <c r="F994">
        <v>20</v>
      </c>
      <c r="G994">
        <v>60</v>
      </c>
      <c r="H994">
        <v>14.87</v>
      </c>
      <c r="I994">
        <v>892.4</v>
      </c>
      <c r="J994">
        <v>45</v>
      </c>
      <c r="K994">
        <v>34</v>
      </c>
      <c r="L994">
        <v>3.0255490811295385</v>
      </c>
      <c r="M994">
        <v>2.2859704168534289</v>
      </c>
      <c r="N994">
        <v>81</v>
      </c>
      <c r="O994">
        <v>5.4459883460331691</v>
      </c>
      <c r="P994">
        <v>0</v>
      </c>
      <c r="Q994">
        <v>0</v>
      </c>
      <c r="R994">
        <v>81</v>
      </c>
      <c r="S994">
        <v>0</v>
      </c>
      <c r="T994">
        <v>0</v>
      </c>
      <c r="U994">
        <v>100</v>
      </c>
      <c r="V994">
        <v>10</v>
      </c>
      <c r="W994">
        <v>0.67234424025100847</v>
      </c>
      <c r="X994">
        <v>1</v>
      </c>
      <c r="Y994">
        <v>6.7234424025100853E-2</v>
      </c>
      <c r="Z994">
        <v>0</v>
      </c>
      <c r="AA994">
        <v>0</v>
      </c>
      <c r="AB994">
        <v>1</v>
      </c>
      <c r="AC994">
        <v>5.089663429559665</v>
      </c>
      <c r="AD994">
        <v>0.34220058916806351</v>
      </c>
      <c r="AE994">
        <v>1.2345679012345678</v>
      </c>
      <c r="AF994">
        <v>6.2835350982218081</v>
      </c>
      <c r="AG994">
        <v>12.92</v>
      </c>
      <c r="AH994">
        <v>13.3</v>
      </c>
      <c r="AI994">
        <v>55.45</v>
      </c>
      <c r="AJ994">
        <v>47.55</v>
      </c>
      <c r="AK994" t="e">
        <f>VLOOKUP(A994,'NHL Affiliations (from scraper)'!B:C,2,FALSE)</f>
        <v>#N/A</v>
      </c>
      <c r="AL994">
        <f>IF(ISNUMBER(MATCH(A994,'Age Fix'!A:A,0))=FALSE,F994,VLOOKUP(A994,'Age Fix'!A:C,3,FALSE))</f>
        <v>20</v>
      </c>
    </row>
    <row r="995" spans="1:38" x14ac:dyDescent="0.2">
      <c r="A995" t="s">
        <v>1023</v>
      </c>
      <c r="B995" t="s">
        <v>1749</v>
      </c>
      <c r="C995" t="s">
        <v>41</v>
      </c>
      <c r="D995" t="s">
        <v>1745</v>
      </c>
      <c r="E995" t="s">
        <v>391</v>
      </c>
      <c r="F995">
        <v>18</v>
      </c>
      <c r="G995">
        <v>33</v>
      </c>
      <c r="H995">
        <v>9.4</v>
      </c>
      <c r="I995">
        <v>310.08</v>
      </c>
      <c r="J995">
        <v>7</v>
      </c>
      <c r="K995">
        <v>16</v>
      </c>
      <c r="L995">
        <v>1.3544891640866874</v>
      </c>
      <c r="M995">
        <v>3.0959752321981426</v>
      </c>
      <c r="N995">
        <v>22</v>
      </c>
      <c r="O995">
        <v>4.2569659442724461</v>
      </c>
      <c r="P995">
        <v>3</v>
      </c>
      <c r="Q995">
        <v>1</v>
      </c>
      <c r="R995">
        <v>18</v>
      </c>
      <c r="S995">
        <v>13.636363636363635</v>
      </c>
      <c r="T995">
        <v>4.5454545454545459</v>
      </c>
      <c r="U995">
        <v>81.818181818181827</v>
      </c>
      <c r="V995">
        <v>5</v>
      </c>
      <c r="W995">
        <v>0.96749226006191957</v>
      </c>
      <c r="X995">
        <v>2</v>
      </c>
      <c r="Y995">
        <v>0.38699690402476783</v>
      </c>
      <c r="Z995">
        <v>0</v>
      </c>
      <c r="AA995">
        <v>1</v>
      </c>
      <c r="AB995">
        <v>1</v>
      </c>
      <c r="AC995">
        <v>2.0586286849345852</v>
      </c>
      <c r="AD995">
        <v>0.39834146380313185</v>
      </c>
      <c r="AE995">
        <v>9.0909090909090917</v>
      </c>
      <c r="AF995">
        <v>9.3574031133390232</v>
      </c>
      <c r="AG995">
        <v>12.38</v>
      </c>
      <c r="AH995">
        <v>14.19</v>
      </c>
      <c r="AI995">
        <v>51.76</v>
      </c>
      <c r="AJ995">
        <v>56.64</v>
      </c>
      <c r="AK995" t="e">
        <f>VLOOKUP(A995,'NHL Affiliations (from scraper)'!B:C,2,FALSE)</f>
        <v>#N/A</v>
      </c>
      <c r="AL995">
        <f>IF(ISNUMBER(MATCH(A995,'Age Fix'!A:A,0))=FALSE,F995,VLOOKUP(A995,'Age Fix'!A:C,3,FALSE))</f>
        <v>18</v>
      </c>
    </row>
    <row r="996" spans="1:38" x14ac:dyDescent="0.2">
      <c r="A996" t="s">
        <v>990</v>
      </c>
      <c r="B996" t="s">
        <v>1749</v>
      </c>
      <c r="C996" t="s">
        <v>41</v>
      </c>
      <c r="D996" t="s">
        <v>1745</v>
      </c>
      <c r="E996" t="s">
        <v>636</v>
      </c>
      <c r="F996">
        <v>20</v>
      </c>
      <c r="G996">
        <v>8</v>
      </c>
      <c r="H996">
        <v>7.8</v>
      </c>
      <c r="I996">
        <v>62.42</v>
      </c>
      <c r="J996">
        <v>0</v>
      </c>
      <c r="K996">
        <v>2</v>
      </c>
      <c r="L996">
        <v>0</v>
      </c>
      <c r="M996">
        <v>1.9224607497596922</v>
      </c>
      <c r="N996">
        <v>7</v>
      </c>
      <c r="O996">
        <v>6.7286126241589228</v>
      </c>
      <c r="P996">
        <v>2</v>
      </c>
      <c r="Q996">
        <v>0</v>
      </c>
      <c r="R996">
        <v>5</v>
      </c>
      <c r="S996">
        <v>28.571428571428569</v>
      </c>
      <c r="T996">
        <v>0</v>
      </c>
      <c r="U996">
        <v>71.428571428571431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0.8133967237098424</v>
      </c>
      <c r="AD996">
        <v>0.78186163765765049</v>
      </c>
      <c r="AE996">
        <v>0</v>
      </c>
      <c r="AF996">
        <v>11.61995319585489</v>
      </c>
      <c r="AG996">
        <v>13.29</v>
      </c>
      <c r="AH996">
        <v>13.6</v>
      </c>
      <c r="AI996">
        <v>51.88</v>
      </c>
      <c r="AJ996">
        <v>47.72</v>
      </c>
      <c r="AK996" t="e">
        <f>VLOOKUP(A996,'NHL Affiliations (from scraper)'!B:C,2,FALSE)</f>
        <v>#N/A</v>
      </c>
      <c r="AL996">
        <f>IF(ISNUMBER(MATCH(A996,'Age Fix'!A:A,0))=FALSE,F996,VLOOKUP(A996,'Age Fix'!A:C,3,FALSE))</f>
        <v>20</v>
      </c>
    </row>
    <row r="997" spans="1:38" x14ac:dyDescent="0.2">
      <c r="A997" t="s">
        <v>1686</v>
      </c>
      <c r="B997" t="s">
        <v>1749</v>
      </c>
      <c r="C997" t="s">
        <v>41</v>
      </c>
      <c r="D997" t="s">
        <v>1745</v>
      </c>
      <c r="E997" t="s">
        <v>618</v>
      </c>
      <c r="F997">
        <v>16</v>
      </c>
      <c r="G997">
        <v>1</v>
      </c>
      <c r="H997">
        <v>0</v>
      </c>
      <c r="I997">
        <v>0</v>
      </c>
      <c r="J997">
        <v>0</v>
      </c>
      <c r="K997">
        <v>0</v>
      </c>
      <c r="L997" t="e">
        <v>#DIV/0!</v>
      </c>
      <c r="M997" t="e">
        <v>#DIV/0!</v>
      </c>
      <c r="N997">
        <v>0</v>
      </c>
      <c r="O997" t="e">
        <v>#DIV/0!</v>
      </c>
      <c r="P997">
        <v>0</v>
      </c>
      <c r="Q997">
        <v>0</v>
      </c>
      <c r="R997">
        <v>0</v>
      </c>
      <c r="S997" t="e">
        <v>#DIV/0!</v>
      </c>
      <c r="T997" t="e">
        <v>#DIV/0!</v>
      </c>
      <c r="U997" t="e">
        <v>#DIV/0!</v>
      </c>
      <c r="V997">
        <v>0</v>
      </c>
      <c r="W997" t="e">
        <v>#DIV/0!</v>
      </c>
      <c r="X997">
        <v>0</v>
      </c>
      <c r="Y997" t="e">
        <v>#DIV/0!</v>
      </c>
      <c r="Z997">
        <v>0</v>
      </c>
      <c r="AA997">
        <v>0</v>
      </c>
      <c r="AB997">
        <v>0</v>
      </c>
      <c r="AC997">
        <v>0</v>
      </c>
      <c r="AD997" t="e">
        <v>#DIV/0!</v>
      </c>
      <c r="AE997" t="e">
        <v>#DIV/0!</v>
      </c>
      <c r="AF997" t="e">
        <v>#DIV/0!</v>
      </c>
      <c r="AG997">
        <v>0</v>
      </c>
      <c r="AH997">
        <v>0</v>
      </c>
      <c r="AI997">
        <v>0</v>
      </c>
      <c r="AJ997">
        <v>0</v>
      </c>
      <c r="AK997" t="e">
        <f>VLOOKUP(A997,'NHL Affiliations (from scraper)'!B:C,2,FALSE)</f>
        <v>#N/A</v>
      </c>
      <c r="AL997">
        <f>IF(ISNUMBER(MATCH(A997,'Age Fix'!A:A,0))=FALSE,F997,VLOOKUP(A997,'Age Fix'!A:C,3,FALSE))</f>
        <v>16</v>
      </c>
    </row>
    <row r="998" spans="1:38" x14ac:dyDescent="0.2">
      <c r="A998" t="s">
        <v>1014</v>
      </c>
      <c r="B998" t="s">
        <v>1749</v>
      </c>
      <c r="C998" t="s">
        <v>41</v>
      </c>
      <c r="D998" t="s">
        <v>1745</v>
      </c>
      <c r="E998" t="s">
        <v>618</v>
      </c>
      <c r="F998">
        <v>17</v>
      </c>
      <c r="G998">
        <v>6</v>
      </c>
      <c r="H998">
        <v>11.53</v>
      </c>
      <c r="I998">
        <v>69.17</v>
      </c>
      <c r="J998">
        <v>0</v>
      </c>
      <c r="K998">
        <v>6</v>
      </c>
      <c r="L998">
        <v>0</v>
      </c>
      <c r="M998">
        <v>5.2045684545323114</v>
      </c>
      <c r="N998">
        <v>4</v>
      </c>
      <c r="O998">
        <v>3.4697123030215407</v>
      </c>
      <c r="P998">
        <v>0</v>
      </c>
      <c r="Q998">
        <v>0</v>
      </c>
      <c r="R998">
        <v>4</v>
      </c>
      <c r="S998">
        <v>0</v>
      </c>
      <c r="T998">
        <v>0</v>
      </c>
      <c r="U998">
        <v>100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0.25134140392887233</v>
      </c>
      <c r="AD998">
        <v>0.21802059036767873</v>
      </c>
      <c r="AE998">
        <v>0</v>
      </c>
      <c r="AF998">
        <v>6.2835350982218081</v>
      </c>
      <c r="AG998">
        <v>12.57</v>
      </c>
      <c r="AH998">
        <v>13.24</v>
      </c>
      <c r="AI998">
        <v>37.29</v>
      </c>
      <c r="AJ998">
        <v>54.71</v>
      </c>
      <c r="AK998" t="e">
        <f>VLOOKUP(A998,'NHL Affiliations (from scraper)'!B:C,2,FALSE)</f>
        <v>#N/A</v>
      </c>
      <c r="AL998">
        <f>IF(ISNUMBER(MATCH(A998,'Age Fix'!A:A,0))=FALSE,F998,VLOOKUP(A998,'Age Fix'!A:C,3,FALSE))</f>
        <v>17</v>
      </c>
    </row>
    <row r="999" spans="1:38" x14ac:dyDescent="0.2">
      <c r="A999" t="s">
        <v>727</v>
      </c>
      <c r="B999" t="s">
        <v>1749</v>
      </c>
      <c r="C999" t="s">
        <v>102</v>
      </c>
      <c r="D999" t="s">
        <v>102</v>
      </c>
      <c r="E999" t="s">
        <v>590</v>
      </c>
      <c r="F999">
        <v>18</v>
      </c>
      <c r="G999">
        <v>65</v>
      </c>
      <c r="H999">
        <v>13.25</v>
      </c>
      <c r="I999">
        <v>861.18</v>
      </c>
      <c r="J999">
        <v>47</v>
      </c>
      <c r="K999">
        <v>29</v>
      </c>
      <c r="L999">
        <v>3.2745767435379367</v>
      </c>
      <c r="M999">
        <v>2.0204835226085138</v>
      </c>
      <c r="N999">
        <v>61</v>
      </c>
      <c r="O999">
        <v>4.2499825820385979</v>
      </c>
      <c r="P999">
        <v>2</v>
      </c>
      <c r="Q999">
        <v>3</v>
      </c>
      <c r="R999">
        <v>56</v>
      </c>
      <c r="S999">
        <v>3.278688524590164</v>
      </c>
      <c r="T999">
        <v>4.918032786885246</v>
      </c>
      <c r="U999">
        <v>91.803278688524586</v>
      </c>
      <c r="V999">
        <v>13</v>
      </c>
      <c r="W999">
        <v>0.90573399289347178</v>
      </c>
      <c r="X999">
        <v>6</v>
      </c>
      <c r="Y999">
        <v>0.41803107364314085</v>
      </c>
      <c r="Z999">
        <v>0</v>
      </c>
      <c r="AA999">
        <v>1</v>
      </c>
      <c r="AB999">
        <v>5</v>
      </c>
      <c r="AC999">
        <v>4.5542868659725597</v>
      </c>
      <c r="AD999">
        <v>0.31730557137689402</v>
      </c>
      <c r="AE999">
        <v>9.8360655737704921</v>
      </c>
      <c r="AF999">
        <v>7.4660440425779671</v>
      </c>
      <c r="AG999">
        <v>12.91</v>
      </c>
      <c r="AH999">
        <v>13.33</v>
      </c>
      <c r="AI999">
        <v>56.36</v>
      </c>
      <c r="AJ999">
        <v>47.18</v>
      </c>
      <c r="AK999" t="e">
        <f>VLOOKUP(A999,'NHL Affiliations (from scraper)'!B:C,2,FALSE)</f>
        <v>#N/A</v>
      </c>
      <c r="AL999">
        <f>IF(ISNUMBER(MATCH(A999,'Age Fix'!A:A,0))=FALSE,F999,VLOOKUP(A999,'Age Fix'!A:C,3,FALSE))</f>
        <v>18</v>
      </c>
    </row>
    <row r="1000" spans="1:38" x14ac:dyDescent="0.2">
      <c r="A1000" t="s">
        <v>753</v>
      </c>
      <c r="B1000" t="s">
        <v>1749</v>
      </c>
      <c r="C1000" t="s">
        <v>46</v>
      </c>
      <c r="D1000" t="s">
        <v>1745</v>
      </c>
      <c r="E1000" t="s">
        <v>630</v>
      </c>
      <c r="F1000">
        <v>18</v>
      </c>
      <c r="G1000">
        <v>65</v>
      </c>
      <c r="H1000">
        <v>13.61</v>
      </c>
      <c r="I1000">
        <v>884.35</v>
      </c>
      <c r="J1000">
        <v>34</v>
      </c>
      <c r="K1000">
        <v>60</v>
      </c>
      <c r="L1000">
        <v>2.3067789902188047</v>
      </c>
      <c r="M1000">
        <v>4.0707864533273019</v>
      </c>
      <c r="N1000">
        <v>97</v>
      </c>
      <c r="O1000">
        <v>6.5811047662124729</v>
      </c>
      <c r="P1000">
        <v>10</v>
      </c>
      <c r="Q1000">
        <v>17</v>
      </c>
      <c r="R1000">
        <v>70</v>
      </c>
      <c r="S1000">
        <v>10.309278350515463</v>
      </c>
      <c r="T1000">
        <v>17.525773195876287</v>
      </c>
      <c r="U1000">
        <v>72.164948453608247</v>
      </c>
      <c r="V1000">
        <v>10</v>
      </c>
      <c r="W1000">
        <v>0.67846440888788373</v>
      </c>
      <c r="X1000">
        <v>7</v>
      </c>
      <c r="Y1000">
        <v>0.47492508622151863</v>
      </c>
      <c r="Z1000">
        <v>2</v>
      </c>
      <c r="AA1000">
        <v>1</v>
      </c>
      <c r="AB1000">
        <v>4</v>
      </c>
      <c r="AC1000">
        <v>9.933535451710064</v>
      </c>
      <c r="AD1000">
        <v>0.67395502584113054</v>
      </c>
      <c r="AE1000">
        <v>7.216494845360824</v>
      </c>
      <c r="AF1000">
        <v>10.240758197639241</v>
      </c>
      <c r="AG1000">
        <v>13.31</v>
      </c>
      <c r="AH1000">
        <v>13.29</v>
      </c>
      <c r="AI1000">
        <v>38.5</v>
      </c>
      <c r="AJ1000">
        <v>51.7</v>
      </c>
      <c r="AK1000">
        <f>VLOOKUP(A1000,'NHL Affiliations (from scraper)'!B:C,2,FALSE)</f>
        <v>2018</v>
      </c>
      <c r="AL1000">
        <f>IF(ISNUMBER(MATCH(A1000,'Age Fix'!A:A,0))=FALSE,F1000,VLOOKUP(A1000,'Age Fix'!A:C,3,FALSE))</f>
        <v>18</v>
      </c>
    </row>
    <row r="1001" spans="1:38" x14ac:dyDescent="0.2">
      <c r="A1001" t="s">
        <v>1008</v>
      </c>
      <c r="B1001" t="s">
        <v>1749</v>
      </c>
      <c r="C1001" t="s">
        <v>41</v>
      </c>
      <c r="D1001" t="s">
        <v>1745</v>
      </c>
      <c r="E1001" t="s">
        <v>590</v>
      </c>
      <c r="F1001">
        <v>17</v>
      </c>
      <c r="G1001">
        <v>4</v>
      </c>
      <c r="H1001">
        <v>9.56</v>
      </c>
      <c r="I1001">
        <v>38.24</v>
      </c>
      <c r="J1001">
        <v>1</v>
      </c>
      <c r="K1001">
        <v>1</v>
      </c>
      <c r="L1001">
        <v>1.5690376569037656</v>
      </c>
      <c r="M1001">
        <v>1.5690376569037656</v>
      </c>
      <c r="N1001">
        <v>2</v>
      </c>
      <c r="O1001">
        <v>3.1380753138075312</v>
      </c>
      <c r="P1001">
        <v>0</v>
      </c>
      <c r="Q1001">
        <v>0</v>
      </c>
      <c r="R1001">
        <v>2</v>
      </c>
      <c r="S1001">
        <v>0</v>
      </c>
      <c r="T1001">
        <v>0</v>
      </c>
      <c r="U1001">
        <v>100</v>
      </c>
      <c r="V1001">
        <v>1</v>
      </c>
      <c r="W1001">
        <v>1.5690376569037656</v>
      </c>
      <c r="X1001">
        <v>1</v>
      </c>
      <c r="Y1001">
        <v>1.5690376569037656</v>
      </c>
      <c r="Z1001">
        <v>0</v>
      </c>
      <c r="AA1001">
        <v>0</v>
      </c>
      <c r="AB1001">
        <v>1</v>
      </c>
      <c r="AC1001">
        <v>0.12567070196443617</v>
      </c>
      <c r="AD1001">
        <v>0.19718206375173036</v>
      </c>
      <c r="AE1001">
        <v>50</v>
      </c>
      <c r="AF1001">
        <v>6.2835350982218081</v>
      </c>
      <c r="AG1001">
        <v>12.25</v>
      </c>
      <c r="AH1001">
        <v>13.01</v>
      </c>
      <c r="AI1001">
        <v>51.34</v>
      </c>
      <c r="AJ1001">
        <v>52.25</v>
      </c>
      <c r="AK1001" t="e">
        <f>VLOOKUP(A1001,'NHL Affiliations (from scraper)'!B:C,2,FALSE)</f>
        <v>#N/A</v>
      </c>
      <c r="AL1001">
        <f>IF(ISNUMBER(MATCH(A1001,'Age Fix'!A:A,0))=FALSE,F1001,VLOOKUP(A1001,'Age Fix'!A:C,3,FALSE))</f>
        <v>17</v>
      </c>
    </row>
    <row r="1002" spans="1:38" x14ac:dyDescent="0.2">
      <c r="A1002" t="s">
        <v>784</v>
      </c>
      <c r="B1002" t="s">
        <v>1749</v>
      </c>
      <c r="C1002" t="s">
        <v>102</v>
      </c>
      <c r="D1002" t="s">
        <v>102</v>
      </c>
      <c r="E1002" t="s">
        <v>583</v>
      </c>
      <c r="F1002">
        <v>20</v>
      </c>
      <c r="G1002">
        <v>67</v>
      </c>
      <c r="H1002">
        <v>13.83</v>
      </c>
      <c r="I1002">
        <v>926.66</v>
      </c>
      <c r="J1002">
        <v>52</v>
      </c>
      <c r="K1002">
        <v>34</v>
      </c>
      <c r="L1002">
        <v>3.3669306973431463</v>
      </c>
      <c r="M1002">
        <v>2.2014546867243654</v>
      </c>
      <c r="N1002">
        <v>66</v>
      </c>
      <c r="O1002">
        <v>4.2734120389355317</v>
      </c>
      <c r="P1002">
        <v>0</v>
      </c>
      <c r="Q1002">
        <v>1</v>
      </c>
      <c r="R1002">
        <v>65</v>
      </c>
      <c r="S1002">
        <v>0</v>
      </c>
      <c r="T1002">
        <v>1.5151515151515151</v>
      </c>
      <c r="U1002">
        <v>98.484848484848484</v>
      </c>
      <c r="V1002">
        <v>10</v>
      </c>
      <c r="W1002">
        <v>0.6474866725659898</v>
      </c>
      <c r="X1002">
        <v>1</v>
      </c>
      <c r="Y1002">
        <v>6.4748667256598974E-2</v>
      </c>
      <c r="Z1002">
        <v>0</v>
      </c>
      <c r="AA1002">
        <v>0</v>
      </c>
      <c r="AB1002">
        <v>1</v>
      </c>
      <c r="AC1002">
        <v>4.2630602279007075</v>
      </c>
      <c r="AD1002">
        <v>0.2760274681911839</v>
      </c>
      <c r="AE1002">
        <v>1.5151515151515151</v>
      </c>
      <c r="AF1002">
        <v>6.4591821634859201</v>
      </c>
      <c r="AG1002">
        <v>12.69</v>
      </c>
      <c r="AH1002">
        <v>13.11</v>
      </c>
      <c r="AI1002">
        <v>59.45</v>
      </c>
      <c r="AJ1002">
        <v>49.59</v>
      </c>
      <c r="AK1002" t="e">
        <f>VLOOKUP(A1002,'NHL Affiliations (from scraper)'!B:C,2,FALSE)</f>
        <v>#N/A</v>
      </c>
      <c r="AL1002">
        <f>IF(ISNUMBER(MATCH(A1002,'Age Fix'!A:A,0))=FALSE,F1002,VLOOKUP(A1002,'Age Fix'!A:C,3,FALSE))</f>
        <v>20</v>
      </c>
    </row>
    <row r="1003" spans="1:38" x14ac:dyDescent="0.2">
      <c r="A1003" t="s">
        <v>707</v>
      </c>
      <c r="B1003" t="s">
        <v>1749</v>
      </c>
      <c r="C1003" t="s">
        <v>102</v>
      </c>
      <c r="D1003" t="s">
        <v>102</v>
      </c>
      <c r="E1003" t="s">
        <v>581</v>
      </c>
      <c r="F1003">
        <v>18</v>
      </c>
      <c r="G1003">
        <v>66</v>
      </c>
      <c r="H1003">
        <v>15.18</v>
      </c>
      <c r="I1003">
        <v>1002.15</v>
      </c>
      <c r="J1003">
        <v>72</v>
      </c>
      <c r="K1003">
        <v>43</v>
      </c>
      <c r="L1003">
        <v>4.3107319263583301</v>
      </c>
      <c r="M1003">
        <v>2.5744649004640023</v>
      </c>
      <c r="N1003">
        <v>89</v>
      </c>
      <c r="O1003">
        <v>5.3285436311929351</v>
      </c>
      <c r="P1003">
        <v>1</v>
      </c>
      <c r="Q1003">
        <v>2</v>
      </c>
      <c r="R1003">
        <v>86</v>
      </c>
      <c r="S1003">
        <v>1.1235955056179776</v>
      </c>
      <c r="T1003">
        <v>2.2471910112359552</v>
      </c>
      <c r="U1003">
        <v>96.629213483146074</v>
      </c>
      <c r="V1003">
        <v>15</v>
      </c>
      <c r="W1003">
        <v>0.89806915132465204</v>
      </c>
      <c r="X1003">
        <v>10</v>
      </c>
      <c r="Y1003">
        <v>0.59871276754976799</v>
      </c>
      <c r="Z1003">
        <v>1</v>
      </c>
      <c r="AA1003">
        <v>1</v>
      </c>
      <c r="AB1003">
        <v>8</v>
      </c>
      <c r="AC1003">
        <v>6.0109749969831938</v>
      </c>
      <c r="AD1003">
        <v>0.35988474761162664</v>
      </c>
      <c r="AE1003">
        <v>11.235955056179774</v>
      </c>
      <c r="AF1003">
        <v>6.7539044909923529</v>
      </c>
      <c r="AG1003">
        <v>12.65</v>
      </c>
      <c r="AH1003">
        <v>13.13</v>
      </c>
      <c r="AI1003">
        <v>58.63</v>
      </c>
      <c r="AJ1003">
        <v>48.26</v>
      </c>
      <c r="AK1003">
        <f>VLOOKUP(A1003,'NHL Affiliations (from scraper)'!B:C,2,FALSE)</f>
        <v>2018</v>
      </c>
      <c r="AL1003">
        <f>IF(ISNUMBER(MATCH(A1003,'Age Fix'!A:A,0))=FALSE,F1003,VLOOKUP(A1003,'Age Fix'!A:C,3,FALSE))</f>
        <v>18</v>
      </c>
    </row>
    <row r="1004" spans="1:38" x14ac:dyDescent="0.2">
      <c r="A1004" t="s">
        <v>818</v>
      </c>
      <c r="B1004" t="s">
        <v>1749</v>
      </c>
      <c r="C1004" t="s">
        <v>102</v>
      </c>
      <c r="D1004" t="s">
        <v>102</v>
      </c>
      <c r="E1004" t="s">
        <v>588</v>
      </c>
      <c r="F1004">
        <v>18</v>
      </c>
      <c r="G1004">
        <v>65</v>
      </c>
      <c r="H1004">
        <v>15.85</v>
      </c>
      <c r="I1004">
        <v>1030.1300000000001</v>
      </c>
      <c r="J1004">
        <v>48</v>
      </c>
      <c r="K1004">
        <v>66</v>
      </c>
      <c r="L1004">
        <v>2.795763641482143</v>
      </c>
      <c r="M1004">
        <v>3.8441750070379461</v>
      </c>
      <c r="N1004">
        <v>51</v>
      </c>
      <c r="O1004">
        <v>2.9704988690747767</v>
      </c>
      <c r="P1004">
        <v>0</v>
      </c>
      <c r="Q1004">
        <v>0</v>
      </c>
      <c r="R1004">
        <v>51</v>
      </c>
      <c r="S1004">
        <v>0</v>
      </c>
      <c r="T1004">
        <v>0</v>
      </c>
      <c r="U1004">
        <v>100</v>
      </c>
      <c r="V1004">
        <v>8</v>
      </c>
      <c r="W1004">
        <v>0.46596060691369046</v>
      </c>
      <c r="X1004">
        <v>2</v>
      </c>
      <c r="Y1004">
        <v>0.11649015172842261</v>
      </c>
      <c r="Z1004">
        <v>0</v>
      </c>
      <c r="AA1004">
        <v>0</v>
      </c>
      <c r="AB1004">
        <v>2</v>
      </c>
      <c r="AC1004">
        <v>3.2046029000931222</v>
      </c>
      <c r="AD1004">
        <v>0.18665233903059547</v>
      </c>
      <c r="AE1004">
        <v>3.9215686274509802</v>
      </c>
      <c r="AF1004">
        <v>6.2835350982218081</v>
      </c>
      <c r="AG1004">
        <v>12.94</v>
      </c>
      <c r="AH1004">
        <v>13.3</v>
      </c>
      <c r="AI1004">
        <v>47.51</v>
      </c>
      <c r="AJ1004">
        <v>53.02</v>
      </c>
      <c r="AK1004">
        <f>VLOOKUP(A1004,'NHL Affiliations (from scraper)'!B:C,2,FALSE)</f>
        <v>2018</v>
      </c>
      <c r="AL1004">
        <f>IF(ISNUMBER(MATCH(A1004,'Age Fix'!A:A,0))=FALSE,F1004,VLOOKUP(A1004,'Age Fix'!A:C,3,FALSE))</f>
        <v>18</v>
      </c>
    </row>
    <row r="1005" spans="1:38" x14ac:dyDescent="0.2">
      <c r="A1005" t="s">
        <v>3810</v>
      </c>
      <c r="B1005" t="s">
        <v>1749</v>
      </c>
      <c r="C1005" t="s">
        <v>41</v>
      </c>
      <c r="D1005" t="s">
        <v>1745</v>
      </c>
      <c r="E1005" t="s">
        <v>599</v>
      </c>
      <c r="F1005">
        <v>16</v>
      </c>
      <c r="G1005">
        <v>1</v>
      </c>
      <c r="H1005">
        <v>0</v>
      </c>
      <c r="I1005">
        <v>0</v>
      </c>
      <c r="J1005">
        <v>0</v>
      </c>
      <c r="K1005">
        <v>0</v>
      </c>
      <c r="L1005" t="e">
        <v>#DIV/0!</v>
      </c>
      <c r="M1005" t="e">
        <v>#DIV/0!</v>
      </c>
      <c r="N1005">
        <v>1</v>
      </c>
      <c r="O1005" t="e">
        <v>#DIV/0!</v>
      </c>
      <c r="P1005">
        <v>0</v>
      </c>
      <c r="Q1005">
        <v>1</v>
      </c>
      <c r="R1005">
        <v>0</v>
      </c>
      <c r="S1005">
        <v>0</v>
      </c>
      <c r="T1005">
        <v>100</v>
      </c>
      <c r="U1005">
        <v>0</v>
      </c>
      <c r="V1005">
        <v>0</v>
      </c>
      <c r="W1005" t="e">
        <v>#DIV/0!</v>
      </c>
      <c r="X1005">
        <v>0</v>
      </c>
      <c r="Y1005" t="e">
        <v>#DIV/0!</v>
      </c>
      <c r="Z1005">
        <v>0</v>
      </c>
      <c r="AA1005">
        <v>0</v>
      </c>
      <c r="AB1005">
        <v>0</v>
      </c>
      <c r="AC1005">
        <v>0.1787624140565317</v>
      </c>
      <c r="AD1005" t="e">
        <v>#DIV/0!</v>
      </c>
      <c r="AE1005">
        <v>0</v>
      </c>
      <c r="AF1005">
        <v>17.876241405653172</v>
      </c>
      <c r="AG1005">
        <v>0</v>
      </c>
      <c r="AH1005">
        <v>0</v>
      </c>
      <c r="AI1005">
        <v>0</v>
      </c>
      <c r="AJ1005">
        <v>0</v>
      </c>
      <c r="AK1005" t="e">
        <f>VLOOKUP(A1005,'NHL Affiliations (from scraper)'!B:C,2,FALSE)</f>
        <v>#N/A</v>
      </c>
      <c r="AL1005">
        <f>IF(ISNUMBER(MATCH(A1005,'Age Fix'!A:A,0))=FALSE,F1005,VLOOKUP(A1005,'Age Fix'!A:C,3,FALSE))</f>
        <v>16</v>
      </c>
    </row>
    <row r="1006" spans="1:38" x14ac:dyDescent="0.2">
      <c r="A1006" t="s">
        <v>718</v>
      </c>
      <c r="B1006" t="s">
        <v>1749</v>
      </c>
      <c r="C1006" t="s">
        <v>41</v>
      </c>
      <c r="D1006" t="s">
        <v>1745</v>
      </c>
      <c r="E1006" t="s">
        <v>575</v>
      </c>
      <c r="F1006">
        <v>17</v>
      </c>
      <c r="G1006">
        <v>63</v>
      </c>
      <c r="H1006">
        <v>11.21</v>
      </c>
      <c r="I1006">
        <v>706.14</v>
      </c>
      <c r="J1006">
        <v>36</v>
      </c>
      <c r="K1006">
        <v>37</v>
      </c>
      <c r="L1006">
        <v>3.0588835075197554</v>
      </c>
      <c r="M1006">
        <v>3.1438524938397485</v>
      </c>
      <c r="N1006">
        <v>95</v>
      </c>
      <c r="O1006">
        <v>8.0720537003993549</v>
      </c>
      <c r="P1006">
        <v>5</v>
      </c>
      <c r="Q1006">
        <v>14</v>
      </c>
      <c r="R1006">
        <v>76</v>
      </c>
      <c r="S1006">
        <v>5.2631578947368416</v>
      </c>
      <c r="T1006">
        <v>14.736842105263156</v>
      </c>
      <c r="U1006">
        <v>80</v>
      </c>
      <c r="V1006">
        <v>17</v>
      </c>
      <c r="W1006">
        <v>1.4444727674398845</v>
      </c>
      <c r="X1006">
        <v>11</v>
      </c>
      <c r="Y1006">
        <v>0.93465884951992528</v>
      </c>
      <c r="Z1006">
        <v>1</v>
      </c>
      <c r="AA1006">
        <v>3</v>
      </c>
      <c r="AB1006">
        <v>7</v>
      </c>
      <c r="AC1006">
        <v>8.526210393436898</v>
      </c>
      <c r="AD1006">
        <v>0.72446345428132364</v>
      </c>
      <c r="AE1006">
        <v>11.578947368421053</v>
      </c>
      <c r="AF1006">
        <v>8.9749583088809448</v>
      </c>
      <c r="AG1006">
        <v>12.9</v>
      </c>
      <c r="AH1006">
        <v>12.67</v>
      </c>
      <c r="AI1006">
        <v>53.27</v>
      </c>
      <c r="AJ1006">
        <v>47.47</v>
      </c>
      <c r="AK1006">
        <f>VLOOKUP(A1006,'NHL Affiliations (from scraper)'!B:C,2,FALSE)</f>
        <v>2019</v>
      </c>
      <c r="AL1006">
        <f>IF(ISNUMBER(MATCH(A1006,'Age Fix'!A:A,0))=FALSE,F1006,VLOOKUP(A1006,'Age Fix'!A:C,3,FALSE))</f>
        <v>17</v>
      </c>
    </row>
    <row r="1007" spans="1:38" x14ac:dyDescent="0.2">
      <c r="A1007" t="s">
        <v>856</v>
      </c>
      <c r="B1007" t="s">
        <v>1749</v>
      </c>
      <c r="C1007" t="s">
        <v>102</v>
      </c>
      <c r="D1007" t="s">
        <v>102</v>
      </c>
      <c r="E1007" t="s">
        <v>586</v>
      </c>
      <c r="F1007">
        <v>19</v>
      </c>
      <c r="G1007">
        <v>52</v>
      </c>
      <c r="H1007">
        <v>13.38</v>
      </c>
      <c r="I1007">
        <v>695.7</v>
      </c>
      <c r="J1007">
        <v>27</v>
      </c>
      <c r="K1007">
        <v>38</v>
      </c>
      <c r="L1007">
        <v>2.3285899094437257</v>
      </c>
      <c r="M1007">
        <v>3.2772746873652432</v>
      </c>
      <c r="N1007">
        <v>34</v>
      </c>
      <c r="O1007">
        <v>2.9322984044846914</v>
      </c>
      <c r="P1007">
        <v>0</v>
      </c>
      <c r="Q1007">
        <v>1</v>
      </c>
      <c r="R1007">
        <v>33</v>
      </c>
      <c r="S1007">
        <v>0</v>
      </c>
      <c r="T1007">
        <v>2.9411764705882351</v>
      </c>
      <c r="U1007">
        <v>97.058823529411768</v>
      </c>
      <c r="V1007">
        <v>3</v>
      </c>
      <c r="W1007">
        <v>0.25873221216041398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2.2523289964697284</v>
      </c>
      <c r="AD1007">
        <v>0.19425002125655269</v>
      </c>
      <c r="AE1007">
        <v>0</v>
      </c>
      <c r="AF1007">
        <v>6.6244970484403778</v>
      </c>
      <c r="AG1007">
        <v>12.06</v>
      </c>
      <c r="AH1007">
        <v>12.91</v>
      </c>
      <c r="AI1007">
        <v>46.03</v>
      </c>
      <c r="AJ1007">
        <v>49.96</v>
      </c>
      <c r="AK1007" t="e">
        <f>VLOOKUP(A1007,'NHL Affiliations (from scraper)'!B:C,2,FALSE)</f>
        <v>#N/A</v>
      </c>
      <c r="AL1007">
        <f>IF(ISNUMBER(MATCH(A1007,'Age Fix'!A:A,0))=FALSE,F1007,VLOOKUP(A1007,'Age Fix'!A:C,3,FALSE))</f>
        <v>19</v>
      </c>
    </row>
    <row r="1008" spans="1:38" x14ac:dyDescent="0.2">
      <c r="A1008" t="s">
        <v>690</v>
      </c>
      <c r="B1008" t="s">
        <v>1749</v>
      </c>
      <c r="C1008" t="s">
        <v>41</v>
      </c>
      <c r="D1008" t="s">
        <v>1745</v>
      </c>
      <c r="E1008" t="s">
        <v>581</v>
      </c>
      <c r="F1008">
        <v>16</v>
      </c>
      <c r="G1008">
        <v>61</v>
      </c>
      <c r="H1008">
        <v>11.85</v>
      </c>
      <c r="I1008">
        <v>722.89</v>
      </c>
      <c r="J1008">
        <v>44</v>
      </c>
      <c r="K1008">
        <v>26</v>
      </c>
      <c r="L1008">
        <v>3.652007912683811</v>
      </c>
      <c r="M1008">
        <v>2.1580046756767977</v>
      </c>
      <c r="N1008">
        <v>90</v>
      </c>
      <c r="O1008">
        <v>7.4700161850350684</v>
      </c>
      <c r="P1008">
        <v>8</v>
      </c>
      <c r="Q1008">
        <v>22</v>
      </c>
      <c r="R1008">
        <v>60</v>
      </c>
      <c r="S1008">
        <v>8.8888888888888893</v>
      </c>
      <c r="T1008">
        <v>24.444444444444443</v>
      </c>
      <c r="U1008">
        <v>66.666666666666657</v>
      </c>
      <c r="V1008">
        <v>21</v>
      </c>
      <c r="W1008">
        <v>1.7430037765081825</v>
      </c>
      <c r="X1008">
        <v>12</v>
      </c>
      <c r="Y1008">
        <v>0.99600215800467562</v>
      </c>
      <c r="Z1008">
        <v>2</v>
      </c>
      <c r="AA1008">
        <v>4</v>
      </c>
      <c r="AB1008">
        <v>6</v>
      </c>
      <c r="AC1008">
        <v>9.6997740433717912</v>
      </c>
      <c r="AD1008">
        <v>0.80508298994633698</v>
      </c>
      <c r="AE1008">
        <v>13.333333333333334</v>
      </c>
      <c r="AF1008">
        <v>10.777526714857544</v>
      </c>
      <c r="AG1008">
        <v>13.01</v>
      </c>
      <c r="AH1008">
        <v>13.04</v>
      </c>
      <c r="AI1008">
        <v>60.21</v>
      </c>
      <c r="AJ1008">
        <v>48.87</v>
      </c>
      <c r="AK1008">
        <f>VLOOKUP(A1008,'NHL Affiliations (from scraper)'!B:C,2,FALSE)</f>
        <v>2019</v>
      </c>
      <c r="AL1008">
        <f>IF(ISNUMBER(MATCH(A1008,'Age Fix'!A:A,0))=FALSE,F1008,VLOOKUP(A1008,'Age Fix'!A:C,3,FALSE))</f>
        <v>16</v>
      </c>
    </row>
    <row r="1009" spans="1:38" x14ac:dyDescent="0.2">
      <c r="A1009" t="s">
        <v>765</v>
      </c>
      <c r="B1009" t="s">
        <v>1749</v>
      </c>
      <c r="C1009" t="s">
        <v>102</v>
      </c>
      <c r="D1009" t="s">
        <v>102</v>
      </c>
      <c r="E1009" t="s">
        <v>588</v>
      </c>
      <c r="F1009">
        <v>18</v>
      </c>
      <c r="G1009">
        <v>62</v>
      </c>
      <c r="H1009">
        <v>14.95</v>
      </c>
      <c r="I1009">
        <v>926.62</v>
      </c>
      <c r="J1009">
        <v>48</v>
      </c>
      <c r="K1009">
        <v>56</v>
      </c>
      <c r="L1009">
        <v>3.1080701905851376</v>
      </c>
      <c r="M1009">
        <v>3.6260818890159934</v>
      </c>
      <c r="N1009">
        <v>65</v>
      </c>
      <c r="O1009">
        <v>4.2088450497507068</v>
      </c>
      <c r="P1009">
        <v>1</v>
      </c>
      <c r="Q1009">
        <v>1</v>
      </c>
      <c r="R1009">
        <v>63</v>
      </c>
      <c r="S1009">
        <v>1.5384615384615385</v>
      </c>
      <c r="T1009">
        <v>1.5384615384615385</v>
      </c>
      <c r="U1009">
        <v>96.92307692307692</v>
      </c>
      <c r="V1009">
        <v>8</v>
      </c>
      <c r="W1009">
        <v>0.51801169843085615</v>
      </c>
      <c r="X1009">
        <v>3</v>
      </c>
      <c r="Y1009">
        <v>0.1942543869115711</v>
      </c>
      <c r="Z1009">
        <v>0</v>
      </c>
      <c r="AA1009">
        <v>0</v>
      </c>
      <c r="AB1009">
        <v>3</v>
      </c>
      <c r="AC1009">
        <v>4.3869995103356469</v>
      </c>
      <c r="AD1009">
        <v>0.28406463342053789</v>
      </c>
      <c r="AE1009">
        <v>4.6153846153846159</v>
      </c>
      <c r="AF1009">
        <v>6.7492300159009959</v>
      </c>
      <c r="AG1009">
        <v>12.93</v>
      </c>
      <c r="AH1009">
        <v>13.31</v>
      </c>
      <c r="AI1009">
        <v>46.58</v>
      </c>
      <c r="AJ1009">
        <v>52.15</v>
      </c>
      <c r="AK1009" t="e">
        <f>VLOOKUP(A1009,'NHL Affiliations (from scraper)'!B:C,2,FALSE)</f>
        <v>#N/A</v>
      </c>
      <c r="AL1009">
        <f>IF(ISNUMBER(MATCH(A1009,'Age Fix'!A:A,0))=FALSE,F1009,VLOOKUP(A1009,'Age Fix'!A:C,3,FALSE))</f>
        <v>18</v>
      </c>
    </row>
    <row r="1010" spans="1:38" x14ac:dyDescent="0.2">
      <c r="A1010" t="s">
        <v>682</v>
      </c>
      <c r="B1010" t="s">
        <v>1749</v>
      </c>
      <c r="C1010" t="s">
        <v>49</v>
      </c>
      <c r="D1010" t="s">
        <v>1745</v>
      </c>
      <c r="E1010" t="s">
        <v>616</v>
      </c>
      <c r="F1010">
        <v>19</v>
      </c>
      <c r="G1010">
        <v>64</v>
      </c>
      <c r="H1010">
        <v>12.36</v>
      </c>
      <c r="I1010">
        <v>790.88</v>
      </c>
      <c r="J1010">
        <v>27</v>
      </c>
      <c r="K1010">
        <v>51</v>
      </c>
      <c r="L1010">
        <v>2.0483512037224356</v>
      </c>
      <c r="M1010">
        <v>3.8691078292534895</v>
      </c>
      <c r="N1010">
        <v>66</v>
      </c>
      <c r="O1010">
        <v>5.0070807202103991</v>
      </c>
      <c r="P1010">
        <v>7</v>
      </c>
      <c r="Q1010">
        <v>10</v>
      </c>
      <c r="R1010">
        <v>49</v>
      </c>
      <c r="S1010">
        <v>10.606060606060606</v>
      </c>
      <c r="T1010">
        <v>15.151515151515152</v>
      </c>
      <c r="U1010">
        <v>74.242424242424249</v>
      </c>
      <c r="V1010">
        <v>16</v>
      </c>
      <c r="W1010">
        <v>1.2138377503540361</v>
      </c>
      <c r="X1010">
        <v>7</v>
      </c>
      <c r="Y1010">
        <v>0.53105401577989075</v>
      </c>
      <c r="Z1010">
        <v>0</v>
      </c>
      <c r="AA1010">
        <v>3</v>
      </c>
      <c r="AB1010">
        <v>4</v>
      </c>
      <c r="AC1010">
        <v>6.6138262294896348</v>
      </c>
      <c r="AD1010">
        <v>0.50175699697726339</v>
      </c>
      <c r="AE1010">
        <v>10.606060606060606</v>
      </c>
      <c r="AF1010">
        <v>10.020948832560054</v>
      </c>
      <c r="AG1010">
        <v>14.03</v>
      </c>
      <c r="AH1010">
        <v>13.36</v>
      </c>
      <c r="AI1010">
        <v>36.869999999999997</v>
      </c>
      <c r="AJ1010">
        <v>53.16</v>
      </c>
      <c r="AK1010" t="e">
        <f>VLOOKUP(A1010,'NHL Affiliations (from scraper)'!B:C,2,FALSE)</f>
        <v>#N/A</v>
      </c>
      <c r="AL1010">
        <f>IF(ISNUMBER(MATCH(A1010,'Age Fix'!A:A,0))=FALSE,F1010,VLOOKUP(A1010,'Age Fix'!A:C,3,FALSE))</f>
        <v>19</v>
      </c>
    </row>
    <row r="1011" spans="1:38" x14ac:dyDescent="0.2">
      <c r="A1011" t="s">
        <v>1016</v>
      </c>
      <c r="B1011" t="s">
        <v>1749</v>
      </c>
      <c r="C1011" t="s">
        <v>46</v>
      </c>
      <c r="D1011" t="s">
        <v>1745</v>
      </c>
      <c r="E1011" t="s">
        <v>579</v>
      </c>
      <c r="F1011">
        <v>18</v>
      </c>
      <c r="G1011">
        <v>4</v>
      </c>
      <c r="H1011">
        <v>9.0500000000000007</v>
      </c>
      <c r="I1011">
        <v>36.200000000000003</v>
      </c>
      <c r="J1011">
        <v>0</v>
      </c>
      <c r="K1011">
        <v>2</v>
      </c>
      <c r="L1011">
        <v>0</v>
      </c>
      <c r="M1011">
        <v>3.3149171270718232</v>
      </c>
      <c r="N1011">
        <v>4</v>
      </c>
      <c r="O1011">
        <v>6.6298342541436464</v>
      </c>
      <c r="P1011">
        <v>0</v>
      </c>
      <c r="Q1011">
        <v>0</v>
      </c>
      <c r="R1011">
        <v>4</v>
      </c>
      <c r="S1011">
        <v>0</v>
      </c>
      <c r="T1011">
        <v>0</v>
      </c>
      <c r="U1011">
        <v>100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0.25134140392887233</v>
      </c>
      <c r="AD1011">
        <v>0.41658796231304801</v>
      </c>
      <c r="AE1011">
        <v>0</v>
      </c>
      <c r="AF1011">
        <v>6.2835350982218081</v>
      </c>
      <c r="AG1011">
        <v>12.56</v>
      </c>
      <c r="AH1011">
        <v>13.02</v>
      </c>
      <c r="AI1011">
        <v>49.78</v>
      </c>
      <c r="AJ1011">
        <v>47.23</v>
      </c>
      <c r="AK1011" t="e">
        <f>VLOOKUP(A1011,'NHL Affiliations (from scraper)'!B:C,2,FALSE)</f>
        <v>#N/A</v>
      </c>
      <c r="AL1011">
        <f>IF(ISNUMBER(MATCH(A1011,'Age Fix'!A:A,0))=FALSE,F1011,VLOOKUP(A1011,'Age Fix'!A:C,3,FALSE))</f>
        <v>18</v>
      </c>
    </row>
    <row r="1012" spans="1:38" x14ac:dyDescent="0.2">
      <c r="A1012" t="s">
        <v>878</v>
      </c>
      <c r="B1012" t="s">
        <v>1749</v>
      </c>
      <c r="C1012" t="s">
        <v>102</v>
      </c>
      <c r="D1012" t="s">
        <v>102</v>
      </c>
      <c r="E1012" t="s">
        <v>601</v>
      </c>
      <c r="F1012">
        <v>18</v>
      </c>
      <c r="G1012">
        <v>56</v>
      </c>
      <c r="H1012">
        <v>14.82</v>
      </c>
      <c r="I1012">
        <v>829.97</v>
      </c>
      <c r="J1012">
        <v>41</v>
      </c>
      <c r="K1012">
        <v>46</v>
      </c>
      <c r="L1012">
        <v>2.9639625528633564</v>
      </c>
      <c r="M1012">
        <v>3.3254214007735219</v>
      </c>
      <c r="N1012">
        <v>64</v>
      </c>
      <c r="O1012">
        <v>4.6266732532501171</v>
      </c>
      <c r="P1012">
        <v>1</v>
      </c>
      <c r="Q1012">
        <v>2</v>
      </c>
      <c r="R1012">
        <v>61</v>
      </c>
      <c r="S1012">
        <v>1.5625</v>
      </c>
      <c r="T1012">
        <v>3.125</v>
      </c>
      <c r="U1012">
        <v>95.3125</v>
      </c>
      <c r="V1012">
        <v>11</v>
      </c>
      <c r="W1012">
        <v>0.79520946540236392</v>
      </c>
      <c r="X1012">
        <v>5</v>
      </c>
      <c r="Y1012">
        <v>0.36145884791016542</v>
      </c>
      <c r="Z1012">
        <v>1</v>
      </c>
      <c r="AA1012">
        <v>0</v>
      </c>
      <c r="AB1012">
        <v>4</v>
      </c>
      <c r="AC1012">
        <v>4.4400912224277427</v>
      </c>
      <c r="AD1012">
        <v>0.32098205157495396</v>
      </c>
      <c r="AE1012">
        <v>7.8125</v>
      </c>
      <c r="AF1012">
        <v>6.9376425350433477</v>
      </c>
      <c r="AG1012">
        <v>13.59</v>
      </c>
      <c r="AH1012">
        <v>13.38</v>
      </c>
      <c r="AI1012">
        <v>53.09</v>
      </c>
      <c r="AJ1012">
        <v>51.32</v>
      </c>
      <c r="AK1012" t="e">
        <f>VLOOKUP(A1012,'NHL Affiliations (from scraper)'!B:C,2,FALSE)</f>
        <v>#N/A</v>
      </c>
      <c r="AL1012">
        <f>IF(ISNUMBER(MATCH(A1012,'Age Fix'!A:A,0))=FALSE,F1012,VLOOKUP(A1012,'Age Fix'!A:C,3,FALSE))</f>
        <v>18</v>
      </c>
    </row>
    <row r="1013" spans="1:38" x14ac:dyDescent="0.2">
      <c r="A1013" t="s">
        <v>850</v>
      </c>
      <c r="B1013" t="s">
        <v>1749</v>
      </c>
      <c r="C1013" t="s">
        <v>49</v>
      </c>
      <c r="D1013" t="s">
        <v>1745</v>
      </c>
      <c r="E1013" t="s">
        <v>583</v>
      </c>
      <c r="F1013">
        <v>20</v>
      </c>
      <c r="G1013">
        <v>24</v>
      </c>
      <c r="H1013">
        <v>10.52</v>
      </c>
      <c r="I1013">
        <v>252.57</v>
      </c>
      <c r="J1013">
        <v>11</v>
      </c>
      <c r="K1013">
        <v>8</v>
      </c>
      <c r="L1013">
        <v>2.6131369521320824</v>
      </c>
      <c r="M1013">
        <v>1.9004632379142417</v>
      </c>
      <c r="N1013">
        <v>32</v>
      </c>
      <c r="O1013">
        <v>7.6018529516569666</v>
      </c>
      <c r="P1013">
        <v>3</v>
      </c>
      <c r="Q1013">
        <v>4</v>
      </c>
      <c r="R1013">
        <v>25</v>
      </c>
      <c r="S1013">
        <v>9.375</v>
      </c>
      <c r="T1013">
        <v>12.5</v>
      </c>
      <c r="U1013">
        <v>78.125</v>
      </c>
      <c r="V1013">
        <v>4</v>
      </c>
      <c r="W1013">
        <v>0.95023161895712083</v>
      </c>
      <c r="X1013">
        <v>4</v>
      </c>
      <c r="Y1013">
        <v>0.95023161895712083</v>
      </c>
      <c r="Z1013">
        <v>1</v>
      </c>
      <c r="AA1013">
        <v>1</v>
      </c>
      <c r="AB1013">
        <v>2</v>
      </c>
      <c r="AC1013">
        <v>3.0347633839797066</v>
      </c>
      <c r="AD1013">
        <v>0.72093203087770674</v>
      </c>
      <c r="AE1013">
        <v>12.5</v>
      </c>
      <c r="AF1013">
        <v>9.4836355749365833</v>
      </c>
      <c r="AG1013">
        <v>14.38</v>
      </c>
      <c r="AH1013">
        <v>12.97</v>
      </c>
      <c r="AI1013">
        <v>61.02</v>
      </c>
      <c r="AJ1013">
        <v>49.16</v>
      </c>
      <c r="AK1013" t="e">
        <f>VLOOKUP(A1013,'NHL Affiliations (from scraper)'!B:C,2,FALSE)</f>
        <v>#N/A</v>
      </c>
      <c r="AL1013">
        <f>IF(ISNUMBER(MATCH(A1013,'Age Fix'!A:A,0))=FALSE,F1013,VLOOKUP(A1013,'Age Fix'!A:C,3,FALSE))</f>
        <v>20</v>
      </c>
    </row>
    <row r="1014" spans="1:38" x14ac:dyDescent="0.2">
      <c r="A1014" t="s">
        <v>656</v>
      </c>
      <c r="B1014" t="s">
        <v>1749</v>
      </c>
      <c r="C1014" t="s">
        <v>46</v>
      </c>
      <c r="D1014" t="s">
        <v>1745</v>
      </c>
      <c r="E1014" t="s">
        <v>601</v>
      </c>
      <c r="F1014">
        <v>19</v>
      </c>
      <c r="G1014">
        <v>63</v>
      </c>
      <c r="H1014">
        <v>14.73</v>
      </c>
      <c r="I1014">
        <v>928.18</v>
      </c>
      <c r="J1014">
        <v>57</v>
      </c>
      <c r="K1014">
        <v>37</v>
      </c>
      <c r="L1014">
        <v>3.6846301363959579</v>
      </c>
      <c r="M1014">
        <v>2.3917774569587795</v>
      </c>
      <c r="N1014">
        <v>116</v>
      </c>
      <c r="O1014">
        <v>7.4985455407356332</v>
      </c>
      <c r="P1014">
        <v>22</v>
      </c>
      <c r="Q1014">
        <v>23</v>
      </c>
      <c r="R1014">
        <v>71</v>
      </c>
      <c r="S1014">
        <v>18.96551724137931</v>
      </c>
      <c r="T1014">
        <v>19.827586206896552</v>
      </c>
      <c r="U1014">
        <v>61.206896551724135</v>
      </c>
      <c r="V1014">
        <v>27</v>
      </c>
      <c r="W1014">
        <v>1.7453511172401905</v>
      </c>
      <c r="X1014">
        <v>13</v>
      </c>
      <c r="Y1014">
        <v>0.84035424163416583</v>
      </c>
      <c r="Z1014">
        <v>5</v>
      </c>
      <c r="AA1014">
        <v>4</v>
      </c>
      <c r="AB1014">
        <v>4</v>
      </c>
      <c r="AC1014">
        <v>14.064265099823984</v>
      </c>
      <c r="AD1014">
        <v>0.90915114093111149</v>
      </c>
      <c r="AE1014">
        <v>11.206896551724139</v>
      </c>
      <c r="AF1014">
        <v>12.124366465365505</v>
      </c>
      <c r="AG1014">
        <v>14.03</v>
      </c>
      <c r="AH1014">
        <v>13.45</v>
      </c>
      <c r="AI1014">
        <v>51.39</v>
      </c>
      <c r="AJ1014">
        <v>51.45</v>
      </c>
      <c r="AK1014">
        <f>VLOOKUP(A1014,'NHL Affiliations (from scraper)'!B:C,2,FALSE)</f>
        <v>2018</v>
      </c>
      <c r="AL1014">
        <f>IF(ISNUMBER(MATCH(A1014,'Age Fix'!A:A,0))=FALSE,F1014,VLOOKUP(A1014,'Age Fix'!A:C,3,FALSE))</f>
        <v>19</v>
      </c>
    </row>
    <row r="1015" spans="1:38" x14ac:dyDescent="0.2">
      <c r="A1015" t="s">
        <v>1664</v>
      </c>
      <c r="B1015" t="s">
        <v>1749</v>
      </c>
      <c r="C1015" t="s">
        <v>49</v>
      </c>
      <c r="D1015" t="s">
        <v>1745</v>
      </c>
      <c r="E1015" t="s">
        <v>630</v>
      </c>
      <c r="F1015">
        <v>18</v>
      </c>
      <c r="G1015">
        <v>20</v>
      </c>
      <c r="H1015">
        <v>10.4</v>
      </c>
      <c r="I1015">
        <v>207.9</v>
      </c>
      <c r="J1015">
        <v>8</v>
      </c>
      <c r="K1015">
        <v>13</v>
      </c>
      <c r="L1015">
        <v>2.3088023088023091</v>
      </c>
      <c r="M1015">
        <v>3.7518037518037519</v>
      </c>
      <c r="N1015">
        <v>23</v>
      </c>
      <c r="O1015">
        <v>6.6378066378066372</v>
      </c>
      <c r="P1015">
        <v>2</v>
      </c>
      <c r="Q1015">
        <v>2</v>
      </c>
      <c r="R1015">
        <v>19</v>
      </c>
      <c r="S1015">
        <v>8.695652173913043</v>
      </c>
      <c r="T1015">
        <v>8.695652173913043</v>
      </c>
      <c r="U1015">
        <v>82.608695652173907</v>
      </c>
      <c r="V1015">
        <v>3</v>
      </c>
      <c r="W1015">
        <v>0.86580086580086579</v>
      </c>
      <c r="X1015">
        <v>1</v>
      </c>
      <c r="Y1015">
        <v>0.28860028860028863</v>
      </c>
      <c r="Z1015">
        <v>0</v>
      </c>
      <c r="AA1015">
        <v>0</v>
      </c>
      <c r="AB1015">
        <v>1</v>
      </c>
      <c r="AC1015">
        <v>2.0506164655739587</v>
      </c>
      <c r="AD1015">
        <v>0.5918085037731482</v>
      </c>
      <c r="AE1015">
        <v>4.3478260869565215</v>
      </c>
      <c r="AF1015">
        <v>8.9157237633650386</v>
      </c>
      <c r="AG1015">
        <v>11.89</v>
      </c>
      <c r="AH1015">
        <v>13.02</v>
      </c>
      <c r="AI1015">
        <v>36.06</v>
      </c>
      <c r="AJ1015">
        <v>55.51</v>
      </c>
      <c r="AK1015" t="e">
        <f>VLOOKUP(A1015,'NHL Affiliations (from scraper)'!B:C,2,FALSE)</f>
        <v>#N/A</v>
      </c>
      <c r="AL1015">
        <f>IF(ISNUMBER(MATCH(A1015,'Age Fix'!A:A,0))=FALSE,F1015,VLOOKUP(A1015,'Age Fix'!A:C,3,FALSE))</f>
        <v>18</v>
      </c>
    </row>
    <row r="1016" spans="1:38" x14ac:dyDescent="0.2">
      <c r="A1016" t="s">
        <v>604</v>
      </c>
      <c r="B1016" t="s">
        <v>1749</v>
      </c>
      <c r="C1016" t="s">
        <v>41</v>
      </c>
      <c r="D1016" t="s">
        <v>1745</v>
      </c>
      <c r="E1016" t="s">
        <v>581</v>
      </c>
      <c r="F1016">
        <v>21</v>
      </c>
      <c r="G1016">
        <v>58</v>
      </c>
      <c r="H1016">
        <v>14.59</v>
      </c>
      <c r="I1016">
        <v>846.22</v>
      </c>
      <c r="J1016">
        <v>59</v>
      </c>
      <c r="K1016">
        <v>35</v>
      </c>
      <c r="L1016">
        <v>4.1833093049088887</v>
      </c>
      <c r="M1016">
        <v>2.481624163929002</v>
      </c>
      <c r="N1016">
        <v>134</v>
      </c>
      <c r="O1016">
        <v>9.5010753704710353</v>
      </c>
      <c r="P1016">
        <v>9</v>
      </c>
      <c r="Q1016">
        <v>20</v>
      </c>
      <c r="R1016">
        <v>105</v>
      </c>
      <c r="S1016">
        <v>6.7164179104477615</v>
      </c>
      <c r="T1016">
        <v>14.925373134328357</v>
      </c>
      <c r="U1016">
        <v>78.358208955223887</v>
      </c>
      <c r="V1016">
        <v>30</v>
      </c>
      <c r="W1016">
        <v>2.1271064262248589</v>
      </c>
      <c r="X1016">
        <v>14</v>
      </c>
      <c r="Y1016">
        <v>0.99264966557160084</v>
      </c>
      <c r="Z1016">
        <v>1</v>
      </c>
      <c r="AA1016">
        <v>5</v>
      </c>
      <c r="AB1016">
        <v>8</v>
      </c>
      <c r="AC1016">
        <v>12.419449993857917</v>
      </c>
      <c r="AD1016">
        <v>0.88058306307044865</v>
      </c>
      <c r="AE1016">
        <v>10.44776119402985</v>
      </c>
      <c r="AF1016">
        <v>9.2682462640730723</v>
      </c>
      <c r="AG1016">
        <v>13.41</v>
      </c>
      <c r="AH1016">
        <v>13.56</v>
      </c>
      <c r="AI1016">
        <v>58.31</v>
      </c>
      <c r="AJ1016">
        <v>50.77</v>
      </c>
      <c r="AK1016" t="e">
        <f>VLOOKUP(A1016,'NHL Affiliations (from scraper)'!B:C,2,FALSE)</f>
        <v>#N/A</v>
      </c>
      <c r="AL1016">
        <f>IF(ISNUMBER(MATCH(A1016,'Age Fix'!A:A,0))=FALSE,F1016,VLOOKUP(A1016,'Age Fix'!A:C,3,FALSE))</f>
        <v>21</v>
      </c>
    </row>
    <row r="1017" spans="1:38" x14ac:dyDescent="0.2">
      <c r="A1017" t="s">
        <v>986</v>
      </c>
      <c r="B1017" t="s">
        <v>1749</v>
      </c>
      <c r="C1017" t="s">
        <v>102</v>
      </c>
      <c r="D1017" t="s">
        <v>102</v>
      </c>
      <c r="E1017" t="s">
        <v>636</v>
      </c>
      <c r="F1017">
        <v>17</v>
      </c>
      <c r="G1017">
        <v>4</v>
      </c>
      <c r="H1017">
        <v>6.14</v>
      </c>
      <c r="I1017">
        <v>24.56</v>
      </c>
      <c r="J1017">
        <v>1</v>
      </c>
      <c r="K1017">
        <v>0</v>
      </c>
      <c r="L1017">
        <v>2.44299674267101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e">
        <v>#DIV/0!</v>
      </c>
      <c r="T1017" t="e">
        <v>#DIV/0!</v>
      </c>
      <c r="U1017" t="e">
        <v>#DIV/0!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e">
        <v>#DIV/0!</v>
      </c>
      <c r="AF1017" t="e">
        <v>#DIV/0!</v>
      </c>
      <c r="AG1017">
        <v>11.79</v>
      </c>
      <c r="AH1017">
        <v>13.01</v>
      </c>
      <c r="AI1017">
        <v>52.28</v>
      </c>
      <c r="AJ1017">
        <v>37.39</v>
      </c>
      <c r="AK1017" t="e">
        <f>VLOOKUP(A1017,'NHL Affiliations (from scraper)'!B:C,2,FALSE)</f>
        <v>#N/A</v>
      </c>
      <c r="AL1017">
        <f>IF(ISNUMBER(MATCH(A1017,'Age Fix'!A:A,0))=FALSE,F1017,VLOOKUP(A1017,'Age Fix'!A:C,3,FALSE))</f>
        <v>17</v>
      </c>
    </row>
    <row r="1018" spans="1:38" x14ac:dyDescent="0.2">
      <c r="A1018" t="s">
        <v>889</v>
      </c>
      <c r="B1018" t="s">
        <v>1749</v>
      </c>
      <c r="C1018" t="s">
        <v>46</v>
      </c>
      <c r="D1018" t="s">
        <v>1745</v>
      </c>
      <c r="E1018" t="s">
        <v>616</v>
      </c>
      <c r="F1018">
        <v>20</v>
      </c>
      <c r="G1018">
        <v>17</v>
      </c>
      <c r="H1018">
        <v>7.51</v>
      </c>
      <c r="I1018">
        <v>127.62</v>
      </c>
      <c r="J1018">
        <v>2</v>
      </c>
      <c r="K1018">
        <v>4</v>
      </c>
      <c r="L1018">
        <v>0.94029149036201221</v>
      </c>
      <c r="M1018">
        <v>1.8805829807240244</v>
      </c>
      <c r="N1018">
        <v>14</v>
      </c>
      <c r="O1018">
        <v>6.5820404325340851</v>
      </c>
      <c r="P1018">
        <v>2</v>
      </c>
      <c r="Q1018">
        <v>3</v>
      </c>
      <c r="R1018">
        <v>9</v>
      </c>
      <c r="S1018">
        <v>14.285714285714285</v>
      </c>
      <c r="T1018">
        <v>21.428571428571427</v>
      </c>
      <c r="U1018">
        <v>64.285714285714292</v>
      </c>
      <c r="V1018">
        <v>2</v>
      </c>
      <c r="W1018">
        <v>0.94029149036201221</v>
      </c>
      <c r="X1018">
        <v>1</v>
      </c>
      <c r="Y1018">
        <v>0.4701457451810061</v>
      </c>
      <c r="Z1018">
        <v>1</v>
      </c>
      <c r="AA1018">
        <v>0</v>
      </c>
      <c r="AB1018">
        <v>0</v>
      </c>
      <c r="AC1018">
        <v>1.6010253698083099</v>
      </c>
      <c r="AD1018">
        <v>0.75271526554222368</v>
      </c>
      <c r="AE1018">
        <v>7.1428571428571423</v>
      </c>
      <c r="AF1018">
        <v>11.435895498630783</v>
      </c>
      <c r="AG1018">
        <v>12.59</v>
      </c>
      <c r="AH1018">
        <v>12.33</v>
      </c>
      <c r="AI1018">
        <v>38.57</v>
      </c>
      <c r="AJ1018">
        <v>53.79</v>
      </c>
      <c r="AK1018" t="e">
        <f>VLOOKUP(A1018,'NHL Affiliations (from scraper)'!B:C,2,FALSE)</f>
        <v>#N/A</v>
      </c>
      <c r="AL1018">
        <f>IF(ISNUMBER(MATCH(A1018,'Age Fix'!A:A,0))=FALSE,F1018,VLOOKUP(A1018,'Age Fix'!A:C,3,FALSE))</f>
        <v>20</v>
      </c>
    </row>
    <row r="1019" spans="1:38" x14ac:dyDescent="0.2">
      <c r="A1019" t="s">
        <v>3748</v>
      </c>
      <c r="B1019" t="s">
        <v>1749</v>
      </c>
      <c r="C1019" t="s">
        <v>41</v>
      </c>
      <c r="D1019" t="s">
        <v>1745</v>
      </c>
      <c r="E1019" t="s">
        <v>391</v>
      </c>
      <c r="F1019">
        <v>17</v>
      </c>
      <c r="G1019">
        <v>1</v>
      </c>
      <c r="H1019">
        <v>0</v>
      </c>
      <c r="I1019">
        <v>0</v>
      </c>
      <c r="J1019">
        <v>0</v>
      </c>
      <c r="K1019">
        <v>0</v>
      </c>
      <c r="L1019" t="e">
        <v>#DIV/0!</v>
      </c>
      <c r="M1019" t="e">
        <v>#DIV/0!</v>
      </c>
      <c r="N1019">
        <v>0</v>
      </c>
      <c r="O1019" t="e">
        <v>#DIV/0!</v>
      </c>
      <c r="P1019">
        <v>0</v>
      </c>
      <c r="Q1019">
        <v>0</v>
      </c>
      <c r="R1019">
        <v>0</v>
      </c>
      <c r="S1019" t="e">
        <v>#DIV/0!</v>
      </c>
      <c r="T1019" t="e">
        <v>#DIV/0!</v>
      </c>
      <c r="U1019" t="e">
        <v>#DIV/0!</v>
      </c>
      <c r="V1019">
        <v>0</v>
      </c>
      <c r="W1019" t="e">
        <v>#DIV/0!</v>
      </c>
      <c r="X1019">
        <v>0</v>
      </c>
      <c r="Y1019" t="e">
        <v>#DIV/0!</v>
      </c>
      <c r="Z1019">
        <v>0</v>
      </c>
      <c r="AA1019">
        <v>0</v>
      </c>
      <c r="AB1019">
        <v>0</v>
      </c>
      <c r="AC1019">
        <v>0</v>
      </c>
      <c r="AD1019" t="e">
        <v>#DIV/0!</v>
      </c>
      <c r="AE1019" t="e">
        <v>#DIV/0!</v>
      </c>
      <c r="AF1019" t="e">
        <v>#DIV/0!</v>
      </c>
      <c r="AG1019">
        <v>0</v>
      </c>
      <c r="AH1019">
        <v>0</v>
      </c>
      <c r="AI1019">
        <v>0</v>
      </c>
      <c r="AJ1019">
        <v>0</v>
      </c>
      <c r="AK1019" t="e">
        <f>VLOOKUP(A1019,'NHL Affiliations (from scraper)'!B:C,2,FALSE)</f>
        <v>#N/A</v>
      </c>
      <c r="AL1019">
        <f>IF(ISNUMBER(MATCH(A1019,'Age Fix'!A:A,0))=FALSE,F1019,VLOOKUP(A1019,'Age Fix'!A:C,3,FALSE))</f>
        <v>17</v>
      </c>
    </row>
    <row r="1020" spans="1:38" x14ac:dyDescent="0.2">
      <c r="A1020" t="s">
        <v>964</v>
      </c>
      <c r="B1020" t="s">
        <v>1749</v>
      </c>
      <c r="C1020" t="s">
        <v>102</v>
      </c>
      <c r="D1020" t="s">
        <v>102</v>
      </c>
      <c r="E1020" t="s">
        <v>590</v>
      </c>
      <c r="F1020">
        <v>19</v>
      </c>
      <c r="G1020">
        <v>25</v>
      </c>
      <c r="H1020">
        <v>15.47</v>
      </c>
      <c r="I1020">
        <v>386.7</v>
      </c>
      <c r="J1020">
        <v>19</v>
      </c>
      <c r="K1020">
        <v>16</v>
      </c>
      <c r="L1020">
        <v>2.948021722265322</v>
      </c>
      <c r="M1020">
        <v>2.4825446082234288</v>
      </c>
      <c r="N1020">
        <v>32</v>
      </c>
      <c r="O1020">
        <v>4.9650892164468576</v>
      </c>
      <c r="P1020">
        <v>0</v>
      </c>
      <c r="Q1020">
        <v>0</v>
      </c>
      <c r="R1020">
        <v>32</v>
      </c>
      <c r="S1020">
        <v>0</v>
      </c>
      <c r="T1020">
        <v>0</v>
      </c>
      <c r="U1020">
        <v>100</v>
      </c>
      <c r="V1020">
        <v>1</v>
      </c>
      <c r="W1020">
        <v>0.1551590380139643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2.0107312314309786</v>
      </c>
      <c r="AD1020">
        <v>0.31198312357346453</v>
      </c>
      <c r="AE1020">
        <v>0</v>
      </c>
      <c r="AF1020">
        <v>6.2835350982218081</v>
      </c>
      <c r="AG1020">
        <v>12.87</v>
      </c>
      <c r="AH1020">
        <v>13.4</v>
      </c>
      <c r="AI1020">
        <v>55.85</v>
      </c>
      <c r="AJ1020">
        <v>48.03</v>
      </c>
      <c r="AK1020" t="str">
        <f>VLOOKUP(A1020,'NHL Affiliations (from scraper)'!B:C,2,FALSE)</f>
        <v>Pittsburgh Penguins</v>
      </c>
      <c r="AL1020">
        <f>IF(ISNUMBER(MATCH(A1020,'Age Fix'!A:A,0))=FALSE,F1020,VLOOKUP(A1020,'Age Fix'!A:C,3,FALSE))</f>
        <v>19</v>
      </c>
    </row>
    <row r="1021" spans="1:38" x14ac:dyDescent="0.2">
      <c r="A1021" t="s">
        <v>646</v>
      </c>
      <c r="B1021" t="s">
        <v>1749</v>
      </c>
      <c r="C1021" t="s">
        <v>49</v>
      </c>
      <c r="D1021" t="s">
        <v>1745</v>
      </c>
      <c r="E1021" t="s">
        <v>586</v>
      </c>
      <c r="F1021">
        <v>19</v>
      </c>
      <c r="G1021">
        <v>44</v>
      </c>
      <c r="H1021">
        <v>13.94</v>
      </c>
      <c r="I1021">
        <v>613.58000000000004</v>
      </c>
      <c r="J1021">
        <v>32</v>
      </c>
      <c r="K1021">
        <v>27</v>
      </c>
      <c r="L1021">
        <v>3.1291763095276894</v>
      </c>
      <c r="M1021">
        <v>2.6402425111639882</v>
      </c>
      <c r="N1021">
        <v>70</v>
      </c>
      <c r="O1021">
        <v>6.8450731770918214</v>
      </c>
      <c r="P1021">
        <v>10</v>
      </c>
      <c r="Q1021">
        <v>11</v>
      </c>
      <c r="R1021">
        <v>49</v>
      </c>
      <c r="S1021">
        <v>14.285714285714285</v>
      </c>
      <c r="T1021">
        <v>15.714285714285714</v>
      </c>
      <c r="U1021">
        <v>70</v>
      </c>
      <c r="V1021">
        <v>15</v>
      </c>
      <c r="W1021">
        <v>1.4668013950911045</v>
      </c>
      <c r="X1021">
        <v>10</v>
      </c>
      <c r="Y1021">
        <v>0.97786759672740309</v>
      </c>
      <c r="Z1021">
        <v>4</v>
      </c>
      <c r="AA1021">
        <v>0</v>
      </c>
      <c r="AB1021">
        <v>6</v>
      </c>
      <c r="AC1021">
        <v>7.5414185967442942</v>
      </c>
      <c r="AD1021">
        <v>0.7374508879113687</v>
      </c>
      <c r="AE1021">
        <v>14.285714285714285</v>
      </c>
      <c r="AF1021">
        <v>10.773455138206135</v>
      </c>
      <c r="AG1021">
        <v>13.5</v>
      </c>
      <c r="AH1021">
        <v>13.83</v>
      </c>
      <c r="AI1021">
        <v>49.99</v>
      </c>
      <c r="AJ1021">
        <v>51.97</v>
      </c>
      <c r="AK1021" t="e">
        <f>VLOOKUP(A1021,'NHL Affiliations (from scraper)'!B:C,2,FALSE)</f>
        <v>#N/A</v>
      </c>
      <c r="AL1021">
        <f>IF(ISNUMBER(MATCH(A1021,'Age Fix'!A:A,0))=FALSE,F1021,VLOOKUP(A1021,'Age Fix'!A:C,3,FALSE))</f>
        <v>19</v>
      </c>
    </row>
    <row r="1022" spans="1:38" x14ac:dyDescent="0.2">
      <c r="A1022" t="s">
        <v>1677</v>
      </c>
      <c r="B1022" t="s">
        <v>1749</v>
      </c>
      <c r="C1022" t="s">
        <v>102</v>
      </c>
      <c r="D1022" t="s">
        <v>102</v>
      </c>
      <c r="E1022" t="s">
        <v>630</v>
      </c>
      <c r="F1022">
        <v>17</v>
      </c>
      <c r="G1022">
        <v>5</v>
      </c>
      <c r="H1022">
        <v>7.89</v>
      </c>
      <c r="I1022">
        <v>39.43</v>
      </c>
      <c r="J1022">
        <v>1</v>
      </c>
      <c r="K1022">
        <v>2</v>
      </c>
      <c r="L1022">
        <v>1.521683996956632</v>
      </c>
      <c r="M1022">
        <v>3.0433679939132641</v>
      </c>
      <c r="N1022">
        <v>0</v>
      </c>
      <c r="O1022">
        <v>0</v>
      </c>
      <c r="P1022">
        <v>0</v>
      </c>
      <c r="Q1022">
        <v>0</v>
      </c>
      <c r="R1022">
        <v>0</v>
      </c>
      <c r="S1022" t="e">
        <v>#DIV/0!</v>
      </c>
      <c r="T1022" t="e">
        <v>#DIV/0!</v>
      </c>
      <c r="U1022" t="e">
        <v>#DIV/0!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e">
        <v>#DIV/0!</v>
      </c>
      <c r="AF1022" t="e">
        <v>#DIV/0!</v>
      </c>
      <c r="AG1022">
        <v>11.43</v>
      </c>
      <c r="AH1022">
        <v>13.24</v>
      </c>
      <c r="AI1022">
        <v>35.93</v>
      </c>
      <c r="AJ1022">
        <v>51.93</v>
      </c>
      <c r="AK1022" t="e">
        <f>VLOOKUP(A1022,'NHL Affiliations (from scraper)'!B:C,2,FALSE)</f>
        <v>#N/A</v>
      </c>
      <c r="AL1022">
        <f>IF(ISNUMBER(MATCH(A1022,'Age Fix'!A:A,0))=FALSE,F1022,VLOOKUP(A1022,'Age Fix'!A:C,3,FALSE))</f>
        <v>17</v>
      </c>
    </row>
    <row r="1023" spans="1:38" x14ac:dyDescent="0.2">
      <c r="A1023" t="s">
        <v>979</v>
      </c>
      <c r="B1023" t="s">
        <v>1749</v>
      </c>
      <c r="C1023" t="s">
        <v>102</v>
      </c>
      <c r="D1023" t="s">
        <v>102</v>
      </c>
      <c r="E1023" t="s">
        <v>583</v>
      </c>
      <c r="F1023">
        <v>17</v>
      </c>
      <c r="G1023">
        <v>2</v>
      </c>
      <c r="H1023">
        <v>14.51</v>
      </c>
      <c r="I1023">
        <v>29.03</v>
      </c>
      <c r="J1023">
        <v>1</v>
      </c>
      <c r="K1023">
        <v>0</v>
      </c>
      <c r="L1023">
        <v>2.0668274199104371</v>
      </c>
      <c r="M1023">
        <v>0</v>
      </c>
      <c r="N1023">
        <v>2</v>
      </c>
      <c r="O1023">
        <v>4.1336548398208741</v>
      </c>
      <c r="P1023">
        <v>0</v>
      </c>
      <c r="Q1023">
        <v>0</v>
      </c>
      <c r="R1023">
        <v>2</v>
      </c>
      <c r="S1023">
        <v>0</v>
      </c>
      <c r="T1023">
        <v>0</v>
      </c>
      <c r="U1023">
        <v>100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0.12567070196443617</v>
      </c>
      <c r="AD1023">
        <v>0.25973965269948912</v>
      </c>
      <c r="AE1023">
        <v>0</v>
      </c>
      <c r="AF1023">
        <v>6.2835350982218081</v>
      </c>
      <c r="AG1023">
        <v>16.190000000000001</v>
      </c>
      <c r="AH1023">
        <v>11.89</v>
      </c>
      <c r="AI1023">
        <v>65.08</v>
      </c>
      <c r="AJ1023">
        <v>55.35</v>
      </c>
      <c r="AK1023" t="e">
        <f>VLOOKUP(A1023,'NHL Affiliations (from scraper)'!B:C,2,FALSE)</f>
        <v>#N/A</v>
      </c>
      <c r="AL1023">
        <f>IF(ISNUMBER(MATCH(A1023,'Age Fix'!A:A,0))=FALSE,F1023,VLOOKUP(A1023,'Age Fix'!A:C,3,FALSE))</f>
        <v>17</v>
      </c>
    </row>
    <row r="1024" spans="1:38" x14ac:dyDescent="0.2">
      <c r="A1024" t="s">
        <v>1009</v>
      </c>
      <c r="B1024" t="s">
        <v>1749</v>
      </c>
      <c r="C1024" t="s">
        <v>102</v>
      </c>
      <c r="D1024" t="s">
        <v>102</v>
      </c>
      <c r="E1024" t="s">
        <v>590</v>
      </c>
      <c r="F1024">
        <v>18</v>
      </c>
      <c r="G1024">
        <v>31</v>
      </c>
      <c r="H1024">
        <v>8.99</v>
      </c>
      <c r="I1024">
        <v>278.54000000000002</v>
      </c>
      <c r="J1024">
        <v>9</v>
      </c>
      <c r="K1024">
        <v>10</v>
      </c>
      <c r="L1024">
        <v>1.9386802613628205</v>
      </c>
      <c r="M1024">
        <v>2.1540891792920225</v>
      </c>
      <c r="N1024">
        <v>13</v>
      </c>
      <c r="O1024">
        <v>2.8003159330796294</v>
      </c>
      <c r="P1024">
        <v>0</v>
      </c>
      <c r="Q1024">
        <v>0</v>
      </c>
      <c r="R1024">
        <v>13</v>
      </c>
      <c r="S1024">
        <v>0</v>
      </c>
      <c r="T1024">
        <v>0</v>
      </c>
      <c r="U1024">
        <v>100</v>
      </c>
      <c r="V1024">
        <v>2</v>
      </c>
      <c r="W1024">
        <v>0.4308178358584045</v>
      </c>
      <c r="X1024">
        <v>1</v>
      </c>
      <c r="Y1024">
        <v>0.21540891792920225</v>
      </c>
      <c r="Z1024">
        <v>0</v>
      </c>
      <c r="AA1024">
        <v>0</v>
      </c>
      <c r="AB1024">
        <v>1</v>
      </c>
      <c r="AC1024">
        <v>0.81685956276883509</v>
      </c>
      <c r="AD1024">
        <v>0.17595883451615604</v>
      </c>
      <c r="AE1024">
        <v>7.6923076923076925</v>
      </c>
      <c r="AF1024">
        <v>6.2835350982218081</v>
      </c>
      <c r="AG1024">
        <v>12.53</v>
      </c>
      <c r="AH1024">
        <v>13.15</v>
      </c>
      <c r="AI1024">
        <v>58.13</v>
      </c>
      <c r="AJ1024">
        <v>44.44</v>
      </c>
      <c r="AK1024" t="e">
        <f>VLOOKUP(A1024,'NHL Affiliations (from scraper)'!B:C,2,FALSE)</f>
        <v>#N/A</v>
      </c>
      <c r="AL1024">
        <f>IF(ISNUMBER(MATCH(A1024,'Age Fix'!A:A,0))=FALSE,F1024,VLOOKUP(A1024,'Age Fix'!A:C,3,FALSE))</f>
        <v>18</v>
      </c>
    </row>
    <row r="1025" spans="1:38" x14ac:dyDescent="0.2">
      <c r="A1025" t="s">
        <v>1020</v>
      </c>
      <c r="B1025" t="s">
        <v>1749</v>
      </c>
      <c r="C1025" t="s">
        <v>102</v>
      </c>
      <c r="D1025" t="s">
        <v>102</v>
      </c>
      <c r="E1025" t="s">
        <v>579</v>
      </c>
      <c r="F1025">
        <v>16</v>
      </c>
      <c r="G1025">
        <v>6</v>
      </c>
      <c r="H1025">
        <v>8.0299999999999994</v>
      </c>
      <c r="I1025">
        <v>48.17</v>
      </c>
      <c r="J1025">
        <v>2</v>
      </c>
      <c r="K1025">
        <v>0</v>
      </c>
      <c r="L1025">
        <v>2.4911770811708531</v>
      </c>
      <c r="M1025">
        <v>0</v>
      </c>
      <c r="N1025">
        <v>5</v>
      </c>
      <c r="O1025">
        <v>6.227942702927133</v>
      </c>
      <c r="P1025">
        <v>0</v>
      </c>
      <c r="Q1025">
        <v>0</v>
      </c>
      <c r="R1025">
        <v>5</v>
      </c>
      <c r="S1025">
        <v>0</v>
      </c>
      <c r="T1025">
        <v>0</v>
      </c>
      <c r="U1025">
        <v>100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0.31417675491109043</v>
      </c>
      <c r="AD1025">
        <v>0.39133496563557035</v>
      </c>
      <c r="AE1025">
        <v>0</v>
      </c>
      <c r="AF1025">
        <v>6.2835350982218081</v>
      </c>
      <c r="AG1025">
        <v>12.59</v>
      </c>
      <c r="AH1025">
        <v>12.79</v>
      </c>
      <c r="AI1025">
        <v>56.88</v>
      </c>
      <c r="AJ1025">
        <v>39.39</v>
      </c>
      <c r="AK1025" t="e">
        <f>VLOOKUP(A1025,'NHL Affiliations (from scraper)'!B:C,2,FALSE)</f>
        <v>#N/A</v>
      </c>
      <c r="AL1025">
        <f>IF(ISNUMBER(MATCH(A1025,'Age Fix'!A:A,0))=FALSE,F1025,VLOOKUP(A1025,'Age Fix'!A:C,3,FALSE))</f>
        <v>16</v>
      </c>
    </row>
    <row r="1026" spans="1:38" x14ac:dyDescent="0.2">
      <c r="A1026" t="s">
        <v>946</v>
      </c>
      <c r="B1026" t="s">
        <v>1749</v>
      </c>
      <c r="C1026" t="s">
        <v>102</v>
      </c>
      <c r="D1026" t="s">
        <v>102</v>
      </c>
      <c r="E1026" t="s">
        <v>1746</v>
      </c>
      <c r="F1026">
        <v>17</v>
      </c>
      <c r="G1026">
        <v>9</v>
      </c>
      <c r="H1026">
        <v>10.32</v>
      </c>
      <c r="I1026">
        <v>92.9</v>
      </c>
      <c r="J1026">
        <v>4</v>
      </c>
      <c r="K1026">
        <v>6</v>
      </c>
      <c r="L1026">
        <v>2.5834230355220664</v>
      </c>
      <c r="M1026">
        <v>3.8751345532830999</v>
      </c>
      <c r="N1026">
        <v>1</v>
      </c>
      <c r="O1026">
        <v>0.64585575888051661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100</v>
      </c>
      <c r="V1026">
        <v>1</v>
      </c>
      <c r="W1026">
        <v>0.64585575888051661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6.2835350982218083E-2</v>
      </c>
      <c r="AD1026">
        <v>4.0582573293144082E-2</v>
      </c>
      <c r="AE1026">
        <v>0</v>
      </c>
      <c r="AF1026">
        <v>6.2835350982218081</v>
      </c>
      <c r="AG1026">
        <v>12.65</v>
      </c>
      <c r="AH1026">
        <v>12.43</v>
      </c>
      <c r="AI1026">
        <v>60.55</v>
      </c>
      <c r="AJ1026">
        <v>43.88</v>
      </c>
      <c r="AK1026" t="e">
        <f>VLOOKUP(A1026,'NHL Affiliations (from scraper)'!B:C,2,FALSE)</f>
        <v>#N/A</v>
      </c>
      <c r="AL1026">
        <f>IF(ISNUMBER(MATCH(A1026,'Age Fix'!A:A,0))=FALSE,F1026,VLOOKUP(A1026,'Age Fix'!A:C,3,FALSE))</f>
        <v>17</v>
      </c>
    </row>
    <row r="1027" spans="1:38" x14ac:dyDescent="0.2">
      <c r="A1027" t="s">
        <v>940</v>
      </c>
      <c r="B1027" t="s">
        <v>1749</v>
      </c>
      <c r="C1027" t="s">
        <v>41</v>
      </c>
      <c r="D1027" t="s">
        <v>1745</v>
      </c>
      <c r="E1027" t="s">
        <v>618</v>
      </c>
      <c r="F1027">
        <v>17</v>
      </c>
      <c r="G1027">
        <v>5</v>
      </c>
      <c r="H1027">
        <v>6.01</v>
      </c>
      <c r="I1027">
        <v>30.05</v>
      </c>
      <c r="J1027">
        <v>1</v>
      </c>
      <c r="K1027">
        <v>0</v>
      </c>
      <c r="L1027">
        <v>1.9966722129783694</v>
      </c>
      <c r="M1027">
        <v>0</v>
      </c>
      <c r="N1027">
        <v>1</v>
      </c>
      <c r="O1027">
        <v>1.9966722129783694</v>
      </c>
      <c r="P1027">
        <v>0</v>
      </c>
      <c r="Q1027">
        <v>1</v>
      </c>
      <c r="R1027">
        <v>0</v>
      </c>
      <c r="S1027">
        <v>0</v>
      </c>
      <c r="T1027">
        <v>100</v>
      </c>
      <c r="U1027">
        <v>0</v>
      </c>
      <c r="V1027">
        <v>1</v>
      </c>
      <c r="W1027">
        <v>1.9966722129783694</v>
      </c>
      <c r="X1027">
        <v>1</v>
      </c>
      <c r="Y1027">
        <v>1.9966722129783694</v>
      </c>
      <c r="Z1027">
        <v>0</v>
      </c>
      <c r="AA1027">
        <v>1</v>
      </c>
      <c r="AB1027">
        <v>0</v>
      </c>
      <c r="AC1027">
        <v>0.1787624140565317</v>
      </c>
      <c r="AD1027">
        <v>0.35692994487161073</v>
      </c>
      <c r="AE1027">
        <v>100</v>
      </c>
      <c r="AF1027">
        <v>17.876241405653172</v>
      </c>
      <c r="AG1027">
        <v>13.34</v>
      </c>
      <c r="AH1027">
        <v>11.29</v>
      </c>
      <c r="AI1027">
        <v>42.34</v>
      </c>
      <c r="AJ1027">
        <v>44.95</v>
      </c>
      <c r="AK1027" t="e">
        <f>VLOOKUP(A1027,'NHL Affiliations (from scraper)'!B:C,2,FALSE)</f>
        <v>#N/A</v>
      </c>
      <c r="AL1027">
        <f>IF(ISNUMBER(MATCH(A1027,'Age Fix'!A:A,0))=FALSE,F1027,VLOOKUP(A1027,'Age Fix'!A:C,3,FALSE))</f>
        <v>17</v>
      </c>
    </row>
    <row r="1028" spans="1:38" x14ac:dyDescent="0.2">
      <c r="A1028" t="s">
        <v>1145</v>
      </c>
      <c r="B1028" t="s">
        <v>1750</v>
      </c>
      <c r="C1028" t="s">
        <v>49</v>
      </c>
      <c r="D1028" t="s">
        <v>1745</v>
      </c>
      <c r="E1028" t="s">
        <v>1078</v>
      </c>
      <c r="F1028">
        <v>20</v>
      </c>
      <c r="G1028">
        <v>67</v>
      </c>
      <c r="H1028">
        <v>12.5</v>
      </c>
      <c r="I1028">
        <v>837.47</v>
      </c>
      <c r="J1028">
        <v>42</v>
      </c>
      <c r="K1028">
        <v>44</v>
      </c>
      <c r="L1028">
        <v>3.009063011212342</v>
      </c>
      <c r="M1028">
        <v>3.1523517260319771</v>
      </c>
      <c r="V1028">
        <v>24</v>
      </c>
      <c r="W1028">
        <v>1.7194645778356239</v>
      </c>
      <c r="AG1028">
        <v>13.57</v>
      </c>
      <c r="AH1028">
        <v>13.78</v>
      </c>
      <c r="AI1028">
        <v>44.96</v>
      </c>
      <c r="AJ1028">
        <v>50.18</v>
      </c>
      <c r="AK1028" t="e">
        <f>VLOOKUP(A1028,'NHL Affiliations (from scraper)'!B:C,2,FALSE)</f>
        <v>#N/A</v>
      </c>
      <c r="AL1028">
        <f>IF(ISNUMBER(MATCH(A1028,'Age Fix'!A:A,0))=FALSE,F1028,VLOOKUP(A1028,'Age Fix'!A:C,3,FALSE))</f>
        <v>20</v>
      </c>
    </row>
    <row r="1029" spans="1:38" x14ac:dyDescent="0.2">
      <c r="A1029" t="s">
        <v>1408</v>
      </c>
      <c r="B1029" t="s">
        <v>1750</v>
      </c>
      <c r="C1029" t="s">
        <v>102</v>
      </c>
      <c r="D1029" t="s">
        <v>102</v>
      </c>
      <c r="E1029" t="s">
        <v>1746</v>
      </c>
      <c r="F1029">
        <v>19</v>
      </c>
      <c r="G1029">
        <v>54</v>
      </c>
      <c r="H1029">
        <v>13.43</v>
      </c>
      <c r="I1029">
        <v>725.37</v>
      </c>
      <c r="J1029">
        <v>35</v>
      </c>
      <c r="K1029">
        <v>32</v>
      </c>
      <c r="L1029">
        <v>2.8950742379751024</v>
      </c>
      <c r="M1029">
        <v>2.6469250175772365</v>
      </c>
      <c r="V1029">
        <v>5</v>
      </c>
      <c r="W1029">
        <v>0.41358203399644317</v>
      </c>
      <c r="AG1029">
        <v>14.59</v>
      </c>
      <c r="AH1029">
        <v>13.89</v>
      </c>
      <c r="AI1029">
        <v>52.73</v>
      </c>
      <c r="AJ1029">
        <v>51.95</v>
      </c>
      <c r="AK1029" t="e">
        <f>VLOOKUP(A1029,'NHL Affiliations (from scraper)'!B:C,2,FALSE)</f>
        <v>#N/A</v>
      </c>
      <c r="AL1029">
        <f>IF(ISNUMBER(MATCH(A1029,'Age Fix'!A:A,0))=FALSE,F1029,VLOOKUP(A1029,'Age Fix'!A:C,3,FALSE))</f>
        <v>19</v>
      </c>
    </row>
    <row r="1030" spans="1:38" x14ac:dyDescent="0.2">
      <c r="A1030" t="s">
        <v>1593</v>
      </c>
      <c r="B1030" t="s">
        <v>1750</v>
      </c>
      <c r="C1030" t="s">
        <v>41</v>
      </c>
      <c r="D1030" t="s">
        <v>1745</v>
      </c>
      <c r="E1030" t="s">
        <v>1057</v>
      </c>
      <c r="F1030">
        <v>16</v>
      </c>
      <c r="G1030">
        <v>1</v>
      </c>
      <c r="H1030">
        <v>0</v>
      </c>
      <c r="I1030">
        <v>0</v>
      </c>
      <c r="J1030">
        <v>0</v>
      </c>
      <c r="K1030">
        <v>0</v>
      </c>
      <c r="L1030" t="e">
        <v>#DIV/0!</v>
      </c>
      <c r="M1030" t="e">
        <v>#DIV/0!</v>
      </c>
      <c r="V1030">
        <v>0</v>
      </c>
      <c r="W1030" t="e">
        <v>#DIV/0!</v>
      </c>
      <c r="AG1030">
        <v>0</v>
      </c>
      <c r="AH1030">
        <v>0</v>
      </c>
      <c r="AI1030">
        <v>0</v>
      </c>
      <c r="AJ1030">
        <v>0</v>
      </c>
      <c r="AK1030" t="e">
        <f>VLOOKUP(A1030,'NHL Affiliations (from scraper)'!B:C,2,FALSE)</f>
        <v>#N/A</v>
      </c>
      <c r="AL1030">
        <f>IF(ISNUMBER(MATCH(A1030,'Age Fix'!A:A,0))=FALSE,F1030,VLOOKUP(A1030,'Age Fix'!A:C,3,FALSE))</f>
        <v>16</v>
      </c>
    </row>
    <row r="1031" spans="1:38" x14ac:dyDescent="0.2">
      <c r="A1031" t="s">
        <v>1582</v>
      </c>
      <c r="B1031" t="s">
        <v>1750</v>
      </c>
      <c r="C1031" t="s">
        <v>102</v>
      </c>
      <c r="D1031" t="s">
        <v>102</v>
      </c>
      <c r="E1031" t="s">
        <v>1064</v>
      </c>
      <c r="F1031">
        <v>16</v>
      </c>
      <c r="G1031">
        <v>3</v>
      </c>
      <c r="H1031">
        <v>15.51</v>
      </c>
      <c r="I1031">
        <v>46.53</v>
      </c>
      <c r="J1031">
        <v>2</v>
      </c>
      <c r="K1031">
        <v>3</v>
      </c>
      <c r="L1031">
        <v>2.5789813023855577</v>
      </c>
      <c r="M1031">
        <v>3.8684719535783367</v>
      </c>
      <c r="V1031">
        <v>0</v>
      </c>
      <c r="W1031">
        <v>0</v>
      </c>
      <c r="AG1031">
        <v>10.84</v>
      </c>
      <c r="AH1031">
        <v>12.15</v>
      </c>
      <c r="AI1031">
        <v>38.67</v>
      </c>
      <c r="AJ1031">
        <v>45.37</v>
      </c>
      <c r="AK1031" t="e">
        <f>VLOOKUP(A1031,'NHL Affiliations (from scraper)'!B:C,2,FALSE)</f>
        <v>#N/A</v>
      </c>
      <c r="AL1031">
        <f>IF(ISNUMBER(MATCH(A1031,'Age Fix'!A:A,0))=FALSE,F1031,VLOOKUP(A1031,'Age Fix'!A:C,3,FALSE))</f>
        <v>16</v>
      </c>
    </row>
    <row r="1032" spans="1:38" x14ac:dyDescent="0.2">
      <c r="A1032" t="s">
        <v>1398</v>
      </c>
      <c r="B1032" t="s">
        <v>1750</v>
      </c>
      <c r="C1032" t="s">
        <v>46</v>
      </c>
      <c r="D1032" t="s">
        <v>1745</v>
      </c>
      <c r="E1032" t="s">
        <v>1040</v>
      </c>
      <c r="F1032">
        <v>16</v>
      </c>
      <c r="G1032">
        <v>47</v>
      </c>
      <c r="H1032">
        <v>8.34</v>
      </c>
      <c r="I1032">
        <v>392.19</v>
      </c>
      <c r="J1032">
        <v>9</v>
      </c>
      <c r="K1032">
        <v>15</v>
      </c>
      <c r="L1032">
        <v>1.3768836533312936</v>
      </c>
      <c r="M1032">
        <v>2.2948060888854891</v>
      </c>
      <c r="V1032">
        <v>7</v>
      </c>
      <c r="W1032">
        <v>1.0709095081465616</v>
      </c>
      <c r="AG1032">
        <v>12.88</v>
      </c>
      <c r="AH1032">
        <v>12.95</v>
      </c>
      <c r="AI1032">
        <v>45.17</v>
      </c>
      <c r="AJ1032">
        <v>50.91</v>
      </c>
      <c r="AK1032" t="e">
        <f>VLOOKUP(A1032,'NHL Affiliations (from scraper)'!B:C,2,FALSE)</f>
        <v>#N/A</v>
      </c>
      <c r="AL1032">
        <f>IF(ISNUMBER(MATCH(A1032,'Age Fix'!A:A,0))=FALSE,F1032,VLOOKUP(A1032,'Age Fix'!A:C,3,FALSE))</f>
        <v>16</v>
      </c>
    </row>
    <row r="1033" spans="1:38" x14ac:dyDescent="0.2">
      <c r="A1033" t="s">
        <v>1601</v>
      </c>
      <c r="B1033" t="s">
        <v>1750</v>
      </c>
      <c r="C1033" t="s">
        <v>102</v>
      </c>
      <c r="D1033" t="s">
        <v>102</v>
      </c>
      <c r="E1033" t="s">
        <v>1061</v>
      </c>
      <c r="F1033">
        <v>16</v>
      </c>
      <c r="G1033">
        <v>1</v>
      </c>
      <c r="H1033">
        <v>0</v>
      </c>
      <c r="I1033">
        <v>0</v>
      </c>
      <c r="J1033">
        <v>0</v>
      </c>
      <c r="K1033">
        <v>0</v>
      </c>
      <c r="L1033" t="e">
        <v>#DIV/0!</v>
      </c>
      <c r="M1033" t="e">
        <v>#DIV/0!</v>
      </c>
      <c r="V1033">
        <v>0</v>
      </c>
      <c r="W1033" t="e">
        <v>#DIV/0!</v>
      </c>
      <c r="AG1033">
        <v>0</v>
      </c>
      <c r="AH1033">
        <v>0</v>
      </c>
      <c r="AI1033">
        <v>0</v>
      </c>
      <c r="AJ1033">
        <v>0</v>
      </c>
      <c r="AK1033" t="e">
        <f>VLOOKUP(A1033,'NHL Affiliations (from scraper)'!B:C,2,FALSE)</f>
        <v>#N/A</v>
      </c>
      <c r="AL1033">
        <f>IF(ISNUMBER(MATCH(A1033,'Age Fix'!A:A,0))=FALSE,F1033,VLOOKUP(A1033,'Age Fix'!A:C,3,FALSE))</f>
        <v>16</v>
      </c>
    </row>
    <row r="1034" spans="1:38" x14ac:dyDescent="0.2">
      <c r="A1034" t="s">
        <v>1727</v>
      </c>
      <c r="B1034" t="s">
        <v>1750</v>
      </c>
      <c r="C1034" t="s">
        <v>102</v>
      </c>
      <c r="D1034" t="s">
        <v>102</v>
      </c>
      <c r="E1034" t="s">
        <v>1102</v>
      </c>
      <c r="F1034">
        <v>16</v>
      </c>
      <c r="G1034">
        <v>2</v>
      </c>
      <c r="H1034">
        <v>8.4</v>
      </c>
      <c r="I1034">
        <v>16.79</v>
      </c>
      <c r="J1034">
        <v>0</v>
      </c>
      <c r="K1034">
        <v>1</v>
      </c>
      <c r="L1034">
        <v>0</v>
      </c>
      <c r="M1034">
        <v>3.5735556879094701</v>
      </c>
      <c r="V1034">
        <v>0</v>
      </c>
      <c r="W1034">
        <v>0</v>
      </c>
      <c r="AG1034">
        <v>11.14</v>
      </c>
      <c r="AH1034">
        <v>10.39</v>
      </c>
      <c r="AI1034">
        <v>34.25</v>
      </c>
      <c r="AJ1034">
        <v>46.6</v>
      </c>
      <c r="AK1034" t="e">
        <f>VLOOKUP(A1034,'NHL Affiliations (from scraper)'!B:C,2,FALSE)</f>
        <v>#N/A</v>
      </c>
      <c r="AL1034">
        <f>IF(ISNUMBER(MATCH(A1034,'Age Fix'!A:A,0))=FALSE,F1034,VLOOKUP(A1034,'Age Fix'!A:C,3,FALSE))</f>
        <v>16</v>
      </c>
    </row>
    <row r="1035" spans="1:38" x14ac:dyDescent="0.2">
      <c r="A1035" t="s">
        <v>1609</v>
      </c>
      <c r="B1035" t="s">
        <v>1750</v>
      </c>
      <c r="C1035" t="s">
        <v>1240</v>
      </c>
      <c r="D1035" t="s">
        <v>1745</v>
      </c>
      <c r="E1035" t="s">
        <v>1059</v>
      </c>
      <c r="F1035">
        <v>18</v>
      </c>
      <c r="G1035">
        <v>1</v>
      </c>
      <c r="H1035">
        <v>0</v>
      </c>
      <c r="I1035">
        <v>0</v>
      </c>
      <c r="J1035">
        <v>0</v>
      </c>
      <c r="K1035">
        <v>0</v>
      </c>
      <c r="L1035" t="e">
        <v>#DIV/0!</v>
      </c>
      <c r="M1035" t="e">
        <v>#DIV/0!</v>
      </c>
      <c r="V1035">
        <v>0</v>
      </c>
      <c r="W1035" t="e">
        <v>#DIV/0!</v>
      </c>
      <c r="AG1035">
        <v>0</v>
      </c>
      <c r="AH1035">
        <v>0</v>
      </c>
      <c r="AI1035">
        <v>0</v>
      </c>
      <c r="AJ1035">
        <v>0</v>
      </c>
      <c r="AK1035" t="e">
        <f>VLOOKUP(A1035,'NHL Affiliations (from scraper)'!B:C,2,FALSE)</f>
        <v>#N/A</v>
      </c>
      <c r="AL1035">
        <f>IF(ISNUMBER(MATCH(A1035,'Age Fix'!A:A,0))=FALSE,F1035,VLOOKUP(A1035,'Age Fix'!A:C,3,FALSE))</f>
        <v>18</v>
      </c>
    </row>
    <row r="1036" spans="1:38" x14ac:dyDescent="0.2">
      <c r="A1036" t="s">
        <v>1415</v>
      </c>
      <c r="B1036" t="s">
        <v>1750</v>
      </c>
      <c r="C1036" t="s">
        <v>49</v>
      </c>
      <c r="D1036" t="s">
        <v>1745</v>
      </c>
      <c r="E1036" t="s">
        <v>1746</v>
      </c>
      <c r="F1036">
        <v>19</v>
      </c>
      <c r="G1036">
        <v>33</v>
      </c>
      <c r="H1036">
        <v>9.94</v>
      </c>
      <c r="I1036">
        <v>328.12</v>
      </c>
      <c r="J1036">
        <v>9</v>
      </c>
      <c r="K1036">
        <v>15</v>
      </c>
      <c r="L1036">
        <v>1.6457393636474462</v>
      </c>
      <c r="M1036">
        <v>2.7428989394124099</v>
      </c>
      <c r="V1036">
        <v>2</v>
      </c>
      <c r="W1036">
        <v>0.36571985858832134</v>
      </c>
      <c r="AG1036">
        <v>12.7</v>
      </c>
      <c r="AH1036">
        <v>13.49</v>
      </c>
      <c r="AI1036">
        <v>46.11</v>
      </c>
      <c r="AJ1036">
        <v>49.97</v>
      </c>
      <c r="AK1036" t="e">
        <f>VLOOKUP(A1036,'NHL Affiliations (from scraper)'!B:C,2,FALSE)</f>
        <v>#N/A</v>
      </c>
      <c r="AL1036">
        <f>IF(ISNUMBER(MATCH(A1036,'Age Fix'!A:A,0))=FALSE,F1036,VLOOKUP(A1036,'Age Fix'!A:C,3,FALSE))</f>
        <v>19</v>
      </c>
    </row>
    <row r="1037" spans="1:38" x14ac:dyDescent="0.2">
      <c r="A1037" t="s">
        <v>1110</v>
      </c>
      <c r="B1037" t="s">
        <v>1750</v>
      </c>
      <c r="C1037" t="s">
        <v>41</v>
      </c>
      <c r="D1037" t="s">
        <v>1745</v>
      </c>
      <c r="E1037" t="s">
        <v>1105</v>
      </c>
      <c r="F1037">
        <v>20</v>
      </c>
      <c r="G1037">
        <v>72</v>
      </c>
      <c r="H1037">
        <v>14.15</v>
      </c>
      <c r="I1037">
        <v>1018.92</v>
      </c>
      <c r="J1037">
        <v>48</v>
      </c>
      <c r="K1037">
        <v>56</v>
      </c>
      <c r="L1037">
        <v>2.8265221999764458</v>
      </c>
      <c r="M1037">
        <v>3.2976092333058533</v>
      </c>
      <c r="V1037">
        <v>30</v>
      </c>
      <c r="W1037">
        <v>1.7665763749852785</v>
      </c>
      <c r="AG1037">
        <v>13.91</v>
      </c>
      <c r="AH1037">
        <v>13.95</v>
      </c>
      <c r="AI1037">
        <v>44.22</v>
      </c>
      <c r="AJ1037">
        <v>49.41</v>
      </c>
      <c r="AK1037" t="e">
        <f>VLOOKUP(A1037,'NHL Affiliations (from scraper)'!B:C,2,FALSE)</f>
        <v>#N/A</v>
      </c>
      <c r="AL1037">
        <f>IF(ISNUMBER(MATCH(A1037,'Age Fix'!A:A,0))=FALSE,F1037,VLOOKUP(A1037,'Age Fix'!A:C,3,FALSE))</f>
        <v>20</v>
      </c>
    </row>
    <row r="1038" spans="1:38" x14ac:dyDescent="0.2">
      <c r="A1038" t="s">
        <v>1276</v>
      </c>
      <c r="B1038" t="s">
        <v>1750</v>
      </c>
      <c r="C1038" t="s">
        <v>49</v>
      </c>
      <c r="D1038" t="s">
        <v>1745</v>
      </c>
      <c r="E1038" t="s">
        <v>1061</v>
      </c>
      <c r="F1038">
        <v>18</v>
      </c>
      <c r="G1038">
        <v>43</v>
      </c>
      <c r="H1038">
        <v>10.210000000000001</v>
      </c>
      <c r="I1038">
        <v>439.18</v>
      </c>
      <c r="J1038">
        <v>13</v>
      </c>
      <c r="K1038">
        <v>22</v>
      </c>
      <c r="L1038">
        <v>1.7760371601621201</v>
      </c>
      <c r="M1038">
        <v>3.0056013479666652</v>
      </c>
      <c r="V1038">
        <v>6</v>
      </c>
      <c r="W1038">
        <v>0.81970945853636323</v>
      </c>
      <c r="AG1038">
        <v>13.13</v>
      </c>
      <c r="AH1038">
        <v>13.07</v>
      </c>
      <c r="AI1038">
        <v>46.85</v>
      </c>
      <c r="AJ1038">
        <v>50.39</v>
      </c>
      <c r="AK1038" t="e">
        <f>VLOOKUP(A1038,'NHL Affiliations (from scraper)'!B:C,2,FALSE)</f>
        <v>#N/A</v>
      </c>
      <c r="AL1038">
        <f>IF(ISNUMBER(MATCH(A1038,'Age Fix'!A:A,0))=FALSE,F1038,VLOOKUP(A1038,'Age Fix'!A:C,3,FALSE))</f>
        <v>18</v>
      </c>
    </row>
    <row r="1039" spans="1:38" x14ac:dyDescent="0.2">
      <c r="A1039" t="s">
        <v>1045</v>
      </c>
      <c r="B1039" t="s">
        <v>1750</v>
      </c>
      <c r="C1039" t="s">
        <v>41</v>
      </c>
      <c r="D1039" t="s">
        <v>1745</v>
      </c>
      <c r="E1039" t="s">
        <v>1038</v>
      </c>
      <c r="F1039">
        <v>19</v>
      </c>
      <c r="G1039">
        <v>57</v>
      </c>
      <c r="H1039">
        <v>18.43</v>
      </c>
      <c r="I1039">
        <v>1050.4100000000001</v>
      </c>
      <c r="J1039">
        <v>78</v>
      </c>
      <c r="K1039">
        <v>35</v>
      </c>
      <c r="L1039">
        <v>4.4554031283022812</v>
      </c>
      <c r="M1039">
        <v>1.9992193524433313</v>
      </c>
      <c r="V1039">
        <v>49</v>
      </c>
      <c r="W1039">
        <v>2.7989070934206643</v>
      </c>
      <c r="AG1039">
        <v>16.12</v>
      </c>
      <c r="AH1039">
        <v>14</v>
      </c>
      <c r="AI1039">
        <v>60.51</v>
      </c>
      <c r="AJ1039">
        <v>49.98</v>
      </c>
      <c r="AK1039" t="str">
        <f>VLOOKUP(A1039,'NHL Affiliations (from scraper)'!B:C,2,FALSE)</f>
        <v>Florida Panthers</v>
      </c>
      <c r="AL1039">
        <f>IF(ISNUMBER(MATCH(A1039,'Age Fix'!A:A,0))=FALSE,F1039,VLOOKUP(A1039,'Age Fix'!A:C,3,FALSE))</f>
        <v>19</v>
      </c>
    </row>
    <row r="1040" spans="1:38" x14ac:dyDescent="0.2">
      <c r="A1040" t="s">
        <v>1740</v>
      </c>
      <c r="B1040" t="s">
        <v>1750</v>
      </c>
      <c r="C1040" t="s">
        <v>102</v>
      </c>
      <c r="D1040" t="s">
        <v>102</v>
      </c>
      <c r="E1040" t="s">
        <v>1090</v>
      </c>
      <c r="F1040">
        <v>16</v>
      </c>
      <c r="G1040">
        <v>5</v>
      </c>
      <c r="H1040">
        <v>9.67</v>
      </c>
      <c r="I1040">
        <v>48.35</v>
      </c>
      <c r="J1040">
        <v>2</v>
      </c>
      <c r="K1040">
        <v>2</v>
      </c>
      <c r="L1040">
        <v>2.4819027921406409</v>
      </c>
      <c r="M1040">
        <v>2.4819027921406409</v>
      </c>
      <c r="V1040">
        <v>0</v>
      </c>
      <c r="W1040">
        <v>0</v>
      </c>
      <c r="AG1040">
        <v>12.82</v>
      </c>
      <c r="AH1040">
        <v>12.95</v>
      </c>
      <c r="AI1040">
        <v>49.76</v>
      </c>
      <c r="AJ1040">
        <v>46.97</v>
      </c>
      <c r="AK1040" t="e">
        <f>VLOOKUP(A1040,'NHL Affiliations (from scraper)'!B:C,2,FALSE)</f>
        <v>#N/A</v>
      </c>
      <c r="AL1040">
        <f>IF(ISNUMBER(MATCH(A1040,'Age Fix'!A:A,0))=FALSE,F1040,VLOOKUP(A1040,'Age Fix'!A:C,3,FALSE))</f>
        <v>16</v>
      </c>
    </row>
    <row r="1041" spans="1:38" x14ac:dyDescent="0.2">
      <c r="A1041" t="s">
        <v>1258</v>
      </c>
      <c r="B1041" t="s">
        <v>1750</v>
      </c>
      <c r="C1041" t="s">
        <v>102</v>
      </c>
      <c r="D1041" t="s">
        <v>102</v>
      </c>
      <c r="E1041" t="s">
        <v>1040</v>
      </c>
      <c r="F1041">
        <v>17</v>
      </c>
      <c r="G1041">
        <v>60</v>
      </c>
      <c r="H1041">
        <v>14.57</v>
      </c>
      <c r="I1041">
        <v>874.43</v>
      </c>
      <c r="J1041">
        <v>45</v>
      </c>
      <c r="K1041">
        <v>46</v>
      </c>
      <c r="L1041">
        <v>3.0877257184680307</v>
      </c>
      <c r="M1041">
        <v>3.1563418455450982</v>
      </c>
      <c r="V1041">
        <v>12</v>
      </c>
      <c r="W1041">
        <v>0.82339352492480822</v>
      </c>
      <c r="AG1041">
        <v>13.61</v>
      </c>
      <c r="AH1041">
        <v>13.73</v>
      </c>
      <c r="AI1041">
        <v>48.72</v>
      </c>
      <c r="AJ1041">
        <v>50.92</v>
      </c>
      <c r="AK1041" t="e">
        <f>VLOOKUP(A1041,'NHL Affiliations (from scraper)'!B:C,2,FALSE)</f>
        <v>#N/A</v>
      </c>
      <c r="AL1041">
        <f>IF(ISNUMBER(MATCH(A1041,'Age Fix'!A:A,0))=FALSE,F1041,VLOOKUP(A1041,'Age Fix'!A:C,3,FALSE))</f>
        <v>17</v>
      </c>
    </row>
    <row r="1042" spans="1:38" x14ac:dyDescent="0.2">
      <c r="A1042" t="s">
        <v>1722</v>
      </c>
      <c r="B1042" t="s">
        <v>1750</v>
      </c>
      <c r="C1042" t="s">
        <v>49</v>
      </c>
      <c r="D1042" t="s">
        <v>1745</v>
      </c>
      <c r="E1042" t="s">
        <v>1047</v>
      </c>
      <c r="F1042">
        <v>16</v>
      </c>
      <c r="G1042">
        <v>30</v>
      </c>
      <c r="H1042">
        <v>9.42</v>
      </c>
      <c r="I1042">
        <v>282.57</v>
      </c>
      <c r="J1042">
        <v>9</v>
      </c>
      <c r="K1042">
        <v>8</v>
      </c>
      <c r="L1042">
        <v>1.9110308949994694</v>
      </c>
      <c r="M1042">
        <v>1.698694128888417</v>
      </c>
      <c r="V1042">
        <v>4</v>
      </c>
      <c r="W1042">
        <v>0.84934706444420849</v>
      </c>
      <c r="AG1042">
        <v>12.87</v>
      </c>
      <c r="AH1042">
        <v>13.43</v>
      </c>
      <c r="AI1042">
        <v>45.66</v>
      </c>
      <c r="AJ1042">
        <v>46.52</v>
      </c>
      <c r="AK1042" t="e">
        <f>VLOOKUP(A1042,'NHL Affiliations (from scraper)'!B:C,2,FALSE)</f>
        <v>#N/A</v>
      </c>
      <c r="AL1042">
        <f>IF(ISNUMBER(MATCH(A1042,'Age Fix'!A:A,0))=FALSE,F1042,VLOOKUP(A1042,'Age Fix'!A:C,3,FALSE))</f>
        <v>16</v>
      </c>
    </row>
    <row r="1043" spans="1:38" x14ac:dyDescent="0.2">
      <c r="A1043" t="s">
        <v>1268</v>
      </c>
      <c r="B1043" t="s">
        <v>1750</v>
      </c>
      <c r="C1043" t="s">
        <v>41</v>
      </c>
      <c r="D1043" t="s">
        <v>1745</v>
      </c>
      <c r="E1043" t="s">
        <v>1049</v>
      </c>
      <c r="F1043">
        <v>21</v>
      </c>
      <c r="G1043">
        <v>70</v>
      </c>
      <c r="H1043">
        <v>12.22</v>
      </c>
      <c r="I1043">
        <v>855.1</v>
      </c>
      <c r="J1043">
        <v>47</v>
      </c>
      <c r="K1043">
        <v>30</v>
      </c>
      <c r="L1043">
        <v>3.2978598994269674</v>
      </c>
      <c r="M1043">
        <v>2.1050169570810433</v>
      </c>
      <c r="V1043">
        <v>17</v>
      </c>
      <c r="W1043">
        <v>1.1928429423459246</v>
      </c>
      <c r="AG1043">
        <v>13.59</v>
      </c>
      <c r="AH1043">
        <v>13.96</v>
      </c>
      <c r="AI1043">
        <v>55.61</v>
      </c>
      <c r="AJ1043">
        <v>50.73</v>
      </c>
      <c r="AK1043" t="e">
        <f>VLOOKUP(A1043,'NHL Affiliations (from scraper)'!B:C,2,FALSE)</f>
        <v>#N/A</v>
      </c>
      <c r="AL1043">
        <f>IF(ISNUMBER(MATCH(A1043,'Age Fix'!A:A,0))=FALSE,F1043,VLOOKUP(A1043,'Age Fix'!A:C,3,FALSE))</f>
        <v>21</v>
      </c>
    </row>
    <row r="1044" spans="1:38" x14ac:dyDescent="0.2">
      <c r="A1044" t="s">
        <v>1251</v>
      </c>
      <c r="B1044" t="s">
        <v>1750</v>
      </c>
      <c r="C1044" t="s">
        <v>102</v>
      </c>
      <c r="D1044" t="s">
        <v>102</v>
      </c>
      <c r="E1044" t="s">
        <v>1047</v>
      </c>
      <c r="F1044">
        <v>18</v>
      </c>
      <c r="G1044">
        <v>45</v>
      </c>
      <c r="H1044">
        <v>16.760000000000002</v>
      </c>
      <c r="I1044">
        <v>754.12</v>
      </c>
      <c r="J1044">
        <v>37</v>
      </c>
      <c r="K1044">
        <v>35</v>
      </c>
      <c r="L1044">
        <v>2.9438285683976027</v>
      </c>
      <c r="M1044">
        <v>2.7847026998355697</v>
      </c>
      <c r="V1044">
        <v>11</v>
      </c>
      <c r="W1044">
        <v>0.87519227709117908</v>
      </c>
      <c r="AG1044">
        <v>13.49</v>
      </c>
      <c r="AH1044">
        <v>14.37</v>
      </c>
      <c r="AI1044">
        <v>48.89</v>
      </c>
      <c r="AJ1044">
        <v>49.94</v>
      </c>
      <c r="AK1044">
        <f>VLOOKUP(A1044,'NHL Affiliations (from scraper)'!B:C,2,FALSE)</f>
        <v>2018</v>
      </c>
      <c r="AL1044">
        <f>IF(ISNUMBER(MATCH(A1044,'Age Fix'!A:A,0))=FALSE,F1044,VLOOKUP(A1044,'Age Fix'!A:C,3,FALSE))</f>
        <v>18</v>
      </c>
    </row>
    <row r="1045" spans="1:38" x14ac:dyDescent="0.2">
      <c r="A1045" t="s">
        <v>1134</v>
      </c>
      <c r="B1045" t="s">
        <v>1750</v>
      </c>
      <c r="C1045" t="s">
        <v>49</v>
      </c>
      <c r="D1045" t="s">
        <v>1745</v>
      </c>
      <c r="E1045" t="s">
        <v>1746</v>
      </c>
      <c r="F1045">
        <v>18</v>
      </c>
      <c r="G1045">
        <v>69</v>
      </c>
      <c r="H1045">
        <v>11.91</v>
      </c>
      <c r="I1045">
        <v>821.58</v>
      </c>
      <c r="J1045">
        <v>36</v>
      </c>
      <c r="K1045">
        <v>43</v>
      </c>
      <c r="L1045">
        <v>2.6290805521069158</v>
      </c>
      <c r="M1045">
        <v>3.140290659461038</v>
      </c>
      <c r="V1045">
        <v>23</v>
      </c>
      <c r="W1045">
        <v>1.679690352734974</v>
      </c>
      <c r="AG1045">
        <v>13.13</v>
      </c>
      <c r="AH1045">
        <v>14.01</v>
      </c>
      <c r="AI1045">
        <v>47.32</v>
      </c>
      <c r="AJ1045">
        <v>49.79</v>
      </c>
      <c r="AK1045" t="e">
        <f>VLOOKUP(A1045,'NHL Affiliations (from scraper)'!B:C,2,FALSE)</f>
        <v>#N/A</v>
      </c>
      <c r="AL1045">
        <f>IF(ISNUMBER(MATCH(A1045,'Age Fix'!A:A,0))=FALSE,F1045,VLOOKUP(A1045,'Age Fix'!A:C,3,FALSE))</f>
        <v>18</v>
      </c>
    </row>
    <row r="1046" spans="1:38" x14ac:dyDescent="0.2">
      <c r="A1046" t="s">
        <v>1395</v>
      </c>
      <c r="B1046" t="s">
        <v>1750</v>
      </c>
      <c r="C1046" t="s">
        <v>46</v>
      </c>
      <c r="D1046" t="s">
        <v>1745</v>
      </c>
      <c r="E1046" t="s">
        <v>1102</v>
      </c>
      <c r="F1046">
        <v>17</v>
      </c>
      <c r="G1046">
        <v>20</v>
      </c>
      <c r="H1046">
        <v>10.5</v>
      </c>
      <c r="I1046">
        <v>209.99</v>
      </c>
      <c r="J1046">
        <v>7</v>
      </c>
      <c r="K1046">
        <v>11</v>
      </c>
      <c r="L1046">
        <v>2.0000952426306013</v>
      </c>
      <c r="M1046">
        <v>3.1430068098480879</v>
      </c>
      <c r="V1046">
        <v>3</v>
      </c>
      <c r="W1046">
        <v>0.85718367541311491</v>
      </c>
      <c r="AG1046">
        <v>14.09</v>
      </c>
      <c r="AH1046">
        <v>13.54</v>
      </c>
      <c r="AI1046">
        <v>39.549999999999997</v>
      </c>
      <c r="AJ1046">
        <v>49.11</v>
      </c>
      <c r="AK1046" t="e">
        <f>VLOOKUP(A1046,'NHL Affiliations (from scraper)'!B:C,2,FALSE)</f>
        <v>#N/A</v>
      </c>
      <c r="AL1046">
        <f>IF(ISNUMBER(MATCH(A1046,'Age Fix'!A:A,0))=FALSE,F1046,VLOOKUP(A1046,'Age Fix'!A:C,3,FALSE))</f>
        <v>17</v>
      </c>
    </row>
    <row r="1047" spans="1:38" x14ac:dyDescent="0.2">
      <c r="A1047" t="s">
        <v>1224</v>
      </c>
      <c r="B1047" t="s">
        <v>1750</v>
      </c>
      <c r="C1047" t="s">
        <v>46</v>
      </c>
      <c r="D1047" t="s">
        <v>1745</v>
      </c>
      <c r="E1047" t="s">
        <v>1746</v>
      </c>
      <c r="F1047">
        <v>19</v>
      </c>
      <c r="G1047">
        <v>69</v>
      </c>
      <c r="H1047">
        <v>10.89</v>
      </c>
      <c r="I1047">
        <v>751.35</v>
      </c>
      <c r="J1047">
        <v>29</v>
      </c>
      <c r="K1047">
        <v>36</v>
      </c>
      <c r="L1047">
        <v>2.3158315032940706</v>
      </c>
      <c r="M1047">
        <v>2.8748253144340188</v>
      </c>
      <c r="V1047">
        <v>17</v>
      </c>
      <c r="W1047">
        <v>1.357556398482731</v>
      </c>
      <c r="AG1047">
        <v>13.54</v>
      </c>
      <c r="AH1047">
        <v>13.86</v>
      </c>
      <c r="AI1047">
        <v>48.92</v>
      </c>
      <c r="AJ1047">
        <v>50.22</v>
      </c>
      <c r="AK1047" t="e">
        <f>VLOOKUP(A1047,'NHL Affiliations (from scraper)'!B:C,2,FALSE)</f>
        <v>#N/A</v>
      </c>
      <c r="AL1047">
        <f>IF(ISNUMBER(MATCH(A1047,'Age Fix'!A:A,0))=FALSE,F1047,VLOOKUP(A1047,'Age Fix'!A:C,3,FALSE))</f>
        <v>19</v>
      </c>
    </row>
    <row r="1048" spans="1:38" x14ac:dyDescent="0.2">
      <c r="A1048" t="s">
        <v>1458</v>
      </c>
      <c r="B1048" t="s">
        <v>1750</v>
      </c>
      <c r="C1048" t="s">
        <v>102</v>
      </c>
      <c r="D1048" t="s">
        <v>102</v>
      </c>
      <c r="E1048" t="s">
        <v>1107</v>
      </c>
      <c r="F1048">
        <v>18</v>
      </c>
      <c r="G1048">
        <v>39</v>
      </c>
      <c r="H1048">
        <v>10.81</v>
      </c>
      <c r="I1048">
        <v>421.52</v>
      </c>
      <c r="J1048">
        <v>23</v>
      </c>
      <c r="K1048">
        <v>15</v>
      </c>
      <c r="L1048">
        <v>3.2738660087303098</v>
      </c>
      <c r="M1048">
        <v>2.1351300056936799</v>
      </c>
      <c r="V1048">
        <v>3</v>
      </c>
      <c r="W1048">
        <v>0.42702600113873601</v>
      </c>
      <c r="AG1048">
        <v>12.34</v>
      </c>
      <c r="AH1048">
        <v>13.28</v>
      </c>
      <c r="AI1048">
        <v>44.94</v>
      </c>
      <c r="AJ1048">
        <v>48.47</v>
      </c>
      <c r="AK1048" t="e">
        <f>VLOOKUP(A1048,'NHL Affiliations (from scraper)'!B:C,2,FALSE)</f>
        <v>#N/A</v>
      </c>
      <c r="AL1048">
        <f>IF(ISNUMBER(MATCH(A1048,'Age Fix'!A:A,0))=FALSE,F1048,VLOOKUP(A1048,'Age Fix'!A:C,3,FALSE))</f>
        <v>18</v>
      </c>
    </row>
    <row r="1049" spans="1:38" x14ac:dyDescent="0.2">
      <c r="A1049" t="s">
        <v>1456</v>
      </c>
      <c r="B1049" t="s">
        <v>1750</v>
      </c>
      <c r="C1049" t="s">
        <v>102</v>
      </c>
      <c r="D1049" t="s">
        <v>102</v>
      </c>
      <c r="E1049" t="s">
        <v>1746</v>
      </c>
      <c r="F1049">
        <v>19</v>
      </c>
      <c r="G1049">
        <v>66</v>
      </c>
      <c r="H1049">
        <v>14.58</v>
      </c>
      <c r="I1049">
        <v>962.39</v>
      </c>
      <c r="J1049">
        <v>47</v>
      </c>
      <c r="K1049">
        <v>52</v>
      </c>
      <c r="L1049">
        <v>2.9302050104427519</v>
      </c>
      <c r="M1049">
        <v>3.2419289477238959</v>
      </c>
      <c r="V1049">
        <v>5</v>
      </c>
      <c r="W1049">
        <v>0.31172393728114378</v>
      </c>
      <c r="AG1049">
        <v>13.76</v>
      </c>
      <c r="AH1049">
        <v>13.89</v>
      </c>
      <c r="AI1049">
        <v>50.08</v>
      </c>
      <c r="AJ1049">
        <v>52.36</v>
      </c>
      <c r="AK1049" t="e">
        <f>VLOOKUP(A1049,'NHL Affiliations (from scraper)'!B:C,2,FALSE)</f>
        <v>#N/A</v>
      </c>
      <c r="AL1049">
        <f>IF(ISNUMBER(MATCH(A1049,'Age Fix'!A:A,0))=FALSE,F1049,VLOOKUP(A1049,'Age Fix'!A:C,3,FALSE))</f>
        <v>19</v>
      </c>
    </row>
    <row r="1050" spans="1:38" x14ac:dyDescent="0.2">
      <c r="A1050" t="s">
        <v>1513</v>
      </c>
      <c r="B1050" t="s">
        <v>1750</v>
      </c>
      <c r="C1050" t="s">
        <v>49</v>
      </c>
      <c r="D1050" t="s">
        <v>1745</v>
      </c>
      <c r="E1050" t="s">
        <v>1061</v>
      </c>
      <c r="F1050">
        <v>18</v>
      </c>
      <c r="G1050">
        <v>16</v>
      </c>
      <c r="H1050">
        <v>7.6</v>
      </c>
      <c r="I1050">
        <v>121.66</v>
      </c>
      <c r="J1050">
        <v>2</v>
      </c>
      <c r="K1050">
        <v>5</v>
      </c>
      <c r="L1050">
        <v>0.98635541673516358</v>
      </c>
      <c r="M1050">
        <v>2.4658885418379088</v>
      </c>
      <c r="V1050">
        <v>1</v>
      </c>
      <c r="W1050">
        <v>0.49317770836758179</v>
      </c>
      <c r="AG1050">
        <v>12.31</v>
      </c>
      <c r="AH1050">
        <v>13.98</v>
      </c>
      <c r="AI1050">
        <v>43.87</v>
      </c>
      <c r="AJ1050">
        <v>54</v>
      </c>
      <c r="AK1050" t="e">
        <f>VLOOKUP(A1050,'NHL Affiliations (from scraper)'!B:C,2,FALSE)</f>
        <v>#N/A</v>
      </c>
      <c r="AL1050">
        <f>IF(ISNUMBER(MATCH(A1050,'Age Fix'!A:A,0))=FALSE,F1050,VLOOKUP(A1050,'Age Fix'!A:C,3,FALSE))</f>
        <v>18</v>
      </c>
    </row>
    <row r="1051" spans="1:38" x14ac:dyDescent="0.2">
      <c r="A1051" t="s">
        <v>1531</v>
      </c>
      <c r="B1051" t="s">
        <v>1750</v>
      </c>
      <c r="C1051" t="s">
        <v>49</v>
      </c>
      <c r="D1051" t="s">
        <v>1745</v>
      </c>
      <c r="E1051" t="s">
        <v>1047</v>
      </c>
      <c r="F1051">
        <v>17</v>
      </c>
      <c r="G1051">
        <v>40</v>
      </c>
      <c r="H1051">
        <v>10.51</v>
      </c>
      <c r="I1051">
        <v>420.34</v>
      </c>
      <c r="J1051">
        <v>12</v>
      </c>
      <c r="K1051">
        <v>17</v>
      </c>
      <c r="L1051">
        <v>1.7128990816957701</v>
      </c>
      <c r="M1051">
        <v>2.426607032402341</v>
      </c>
      <c r="V1051">
        <v>6</v>
      </c>
      <c r="W1051">
        <v>0.85644954084788505</v>
      </c>
      <c r="AG1051">
        <v>13.22</v>
      </c>
      <c r="AH1051">
        <v>13.55</v>
      </c>
      <c r="AI1051">
        <v>47.18</v>
      </c>
      <c r="AJ1051">
        <v>46.68</v>
      </c>
      <c r="AK1051" t="e">
        <f>VLOOKUP(A1051,'NHL Affiliations (from scraper)'!B:C,2,FALSE)</f>
        <v>#N/A</v>
      </c>
      <c r="AL1051">
        <f>IF(ISNUMBER(MATCH(A1051,'Age Fix'!A:A,0))=FALSE,F1051,VLOOKUP(A1051,'Age Fix'!A:C,3,FALSE))</f>
        <v>17</v>
      </c>
    </row>
    <row r="1052" spans="1:38" x14ac:dyDescent="0.2">
      <c r="A1052" t="s">
        <v>1485</v>
      </c>
      <c r="B1052" t="s">
        <v>1750</v>
      </c>
      <c r="C1052" t="s">
        <v>49</v>
      </c>
      <c r="D1052" t="s">
        <v>1745</v>
      </c>
      <c r="E1052" t="s">
        <v>1038</v>
      </c>
      <c r="F1052">
        <v>20</v>
      </c>
      <c r="G1052">
        <v>3</v>
      </c>
      <c r="H1052">
        <v>8.82</v>
      </c>
      <c r="I1052">
        <v>26.47</v>
      </c>
      <c r="J1052">
        <v>1</v>
      </c>
      <c r="K1052">
        <v>1</v>
      </c>
      <c r="L1052">
        <v>2.2667170381564037</v>
      </c>
      <c r="M1052">
        <v>2.2667170381564037</v>
      </c>
      <c r="V1052">
        <v>1</v>
      </c>
      <c r="W1052">
        <v>2.2667170381564037</v>
      </c>
      <c r="AG1052">
        <v>13.17</v>
      </c>
      <c r="AH1052">
        <v>12.24</v>
      </c>
      <c r="AI1052">
        <v>47.94</v>
      </c>
      <c r="AJ1052">
        <v>48.54</v>
      </c>
      <c r="AK1052" t="e">
        <f>VLOOKUP(A1052,'NHL Affiliations (from scraper)'!B:C,2,FALSE)</f>
        <v>#N/A</v>
      </c>
      <c r="AL1052">
        <f>IF(ISNUMBER(MATCH(A1052,'Age Fix'!A:A,0))=FALSE,F1052,VLOOKUP(A1052,'Age Fix'!A:C,3,FALSE))</f>
        <v>20</v>
      </c>
    </row>
    <row r="1053" spans="1:38" x14ac:dyDescent="0.2">
      <c r="A1053" t="s">
        <v>1562</v>
      </c>
      <c r="B1053" t="s">
        <v>1750</v>
      </c>
      <c r="C1053" t="s">
        <v>46</v>
      </c>
      <c r="D1053" t="s">
        <v>1745</v>
      </c>
      <c r="E1053" t="s">
        <v>1102</v>
      </c>
      <c r="F1053">
        <v>18</v>
      </c>
      <c r="G1053">
        <v>5</v>
      </c>
      <c r="H1053">
        <v>7.82</v>
      </c>
      <c r="I1053">
        <v>39.1</v>
      </c>
      <c r="J1053">
        <v>0</v>
      </c>
      <c r="K1053">
        <v>3</v>
      </c>
      <c r="L1053">
        <v>0</v>
      </c>
      <c r="M1053">
        <v>4.6035805626598467</v>
      </c>
      <c r="V1053">
        <v>0</v>
      </c>
      <c r="W1053">
        <v>0</v>
      </c>
      <c r="AG1053">
        <v>12.62</v>
      </c>
      <c r="AH1053">
        <v>15.05</v>
      </c>
      <c r="AI1053">
        <v>38.44</v>
      </c>
      <c r="AJ1053">
        <v>49.74</v>
      </c>
      <c r="AK1053" t="e">
        <f>VLOOKUP(A1053,'NHL Affiliations (from scraper)'!B:C,2,FALSE)</f>
        <v>#N/A</v>
      </c>
      <c r="AL1053">
        <f>IF(ISNUMBER(MATCH(A1053,'Age Fix'!A:A,0))=FALSE,F1053,VLOOKUP(A1053,'Age Fix'!A:C,3,FALSE))</f>
        <v>18</v>
      </c>
    </row>
    <row r="1054" spans="1:38" x14ac:dyDescent="0.2">
      <c r="A1054" t="s">
        <v>1203</v>
      </c>
      <c r="B1054" t="s">
        <v>1750</v>
      </c>
      <c r="C1054" t="s">
        <v>102</v>
      </c>
      <c r="D1054" t="s">
        <v>102</v>
      </c>
      <c r="E1054" t="s">
        <v>1038</v>
      </c>
      <c r="F1054">
        <v>19</v>
      </c>
      <c r="G1054">
        <v>64</v>
      </c>
      <c r="H1054">
        <v>16.82</v>
      </c>
      <c r="I1054">
        <v>1076.8</v>
      </c>
      <c r="J1054">
        <v>67</v>
      </c>
      <c r="K1054">
        <v>41</v>
      </c>
      <c r="L1054">
        <v>3.7332838038632987</v>
      </c>
      <c r="M1054">
        <v>2.2845468053491831</v>
      </c>
      <c r="V1054">
        <v>18</v>
      </c>
      <c r="W1054">
        <v>1.0029717682020802</v>
      </c>
      <c r="AG1054">
        <v>15.33</v>
      </c>
      <c r="AH1054">
        <v>13.99</v>
      </c>
      <c r="AI1054">
        <v>59.11</v>
      </c>
      <c r="AJ1054">
        <v>49.64</v>
      </c>
      <c r="AK1054">
        <f>VLOOKUP(A1054,'NHL Affiliations (from scraper)'!B:C,2,FALSE)</f>
        <v>2018</v>
      </c>
      <c r="AL1054">
        <f>IF(ISNUMBER(MATCH(A1054,'Age Fix'!A:A,0))=FALSE,F1054,VLOOKUP(A1054,'Age Fix'!A:C,3,FALSE))</f>
        <v>19</v>
      </c>
    </row>
    <row r="1055" spans="1:38" x14ac:dyDescent="0.2">
      <c r="A1055" t="s">
        <v>1431</v>
      </c>
      <c r="B1055" t="s">
        <v>1750</v>
      </c>
      <c r="C1055" t="s">
        <v>102</v>
      </c>
      <c r="D1055" t="s">
        <v>102</v>
      </c>
      <c r="E1055" t="s">
        <v>1746</v>
      </c>
      <c r="F1055">
        <v>18</v>
      </c>
      <c r="G1055">
        <v>51</v>
      </c>
      <c r="H1055">
        <v>13.04</v>
      </c>
      <c r="I1055">
        <v>665.02</v>
      </c>
      <c r="J1055">
        <v>33</v>
      </c>
      <c r="K1055">
        <v>40</v>
      </c>
      <c r="L1055">
        <v>2.9773540645394125</v>
      </c>
      <c r="M1055">
        <v>3.6089140176235301</v>
      </c>
      <c r="V1055">
        <v>7</v>
      </c>
      <c r="W1055">
        <v>0.63155995308411783</v>
      </c>
      <c r="AG1055">
        <v>12.94</v>
      </c>
      <c r="AH1055">
        <v>13.4</v>
      </c>
      <c r="AI1055">
        <v>44.3</v>
      </c>
      <c r="AJ1055">
        <v>50.4</v>
      </c>
      <c r="AK1055" t="e">
        <f>VLOOKUP(A1055,'NHL Affiliations (from scraper)'!B:C,2,FALSE)</f>
        <v>#N/A</v>
      </c>
      <c r="AL1055">
        <f>IF(ISNUMBER(MATCH(A1055,'Age Fix'!A:A,0))=FALSE,F1055,VLOOKUP(A1055,'Age Fix'!A:C,3,FALSE))</f>
        <v>18</v>
      </c>
    </row>
    <row r="1056" spans="1:38" x14ac:dyDescent="0.2">
      <c r="A1056" t="s">
        <v>1597</v>
      </c>
      <c r="B1056" t="s">
        <v>1750</v>
      </c>
      <c r="C1056" t="s">
        <v>102</v>
      </c>
      <c r="D1056" t="s">
        <v>102</v>
      </c>
      <c r="E1056" t="s">
        <v>1746</v>
      </c>
      <c r="F1056">
        <v>17</v>
      </c>
      <c r="G1056">
        <v>7</v>
      </c>
      <c r="H1056">
        <v>8.11</v>
      </c>
      <c r="I1056">
        <v>56.75</v>
      </c>
      <c r="J1056">
        <v>1</v>
      </c>
      <c r="K1056">
        <v>3</v>
      </c>
      <c r="L1056">
        <v>1.0572687224669604</v>
      </c>
      <c r="M1056">
        <v>3.1718061674008813</v>
      </c>
      <c r="V1056">
        <v>0</v>
      </c>
      <c r="W1056">
        <v>0</v>
      </c>
      <c r="AG1056">
        <v>11.15</v>
      </c>
      <c r="AH1056">
        <v>12.31</v>
      </c>
      <c r="AI1056">
        <v>40.49</v>
      </c>
      <c r="AJ1056">
        <v>45.96</v>
      </c>
      <c r="AK1056" t="e">
        <f>VLOOKUP(A1056,'NHL Affiliations (from scraper)'!B:C,2,FALSE)</f>
        <v>#N/A</v>
      </c>
      <c r="AL1056">
        <f>IF(ISNUMBER(MATCH(A1056,'Age Fix'!A:A,0))=FALSE,F1056,VLOOKUP(A1056,'Age Fix'!A:C,3,FALSE))</f>
        <v>17</v>
      </c>
    </row>
    <row r="1057" spans="1:38" x14ac:dyDescent="0.2">
      <c r="A1057" t="s">
        <v>1194</v>
      </c>
      <c r="B1057" t="s">
        <v>1750</v>
      </c>
      <c r="C1057" t="s">
        <v>46</v>
      </c>
      <c r="D1057" t="s">
        <v>1745</v>
      </c>
      <c r="E1057" t="s">
        <v>1746</v>
      </c>
      <c r="F1057">
        <v>18</v>
      </c>
      <c r="G1057">
        <v>60</v>
      </c>
      <c r="H1057">
        <v>11.99</v>
      </c>
      <c r="I1057">
        <v>719.4</v>
      </c>
      <c r="J1057">
        <v>27</v>
      </c>
      <c r="K1057">
        <v>34</v>
      </c>
      <c r="L1057">
        <v>2.2518765638031697</v>
      </c>
      <c r="M1057">
        <v>2.8356964136780651</v>
      </c>
      <c r="V1057">
        <v>10</v>
      </c>
      <c r="W1057">
        <v>0.8340283569641368</v>
      </c>
      <c r="AG1057">
        <v>13.71</v>
      </c>
      <c r="AH1057">
        <v>13.35</v>
      </c>
      <c r="AI1057">
        <v>47.6</v>
      </c>
      <c r="AJ1057">
        <v>48.3</v>
      </c>
      <c r="AK1057" t="e">
        <f>VLOOKUP(A1057,'NHL Affiliations (from scraper)'!B:C,2,FALSE)</f>
        <v>#N/A</v>
      </c>
      <c r="AL1057">
        <f>IF(ISNUMBER(MATCH(A1057,'Age Fix'!A:A,0))=FALSE,F1057,VLOOKUP(A1057,'Age Fix'!A:C,3,FALSE))</f>
        <v>18</v>
      </c>
    </row>
    <row r="1058" spans="1:38" x14ac:dyDescent="0.2">
      <c r="A1058" t="s">
        <v>1489</v>
      </c>
      <c r="B1058" t="s">
        <v>1750</v>
      </c>
      <c r="C1058" t="s">
        <v>41</v>
      </c>
      <c r="D1058" t="s">
        <v>1745</v>
      </c>
      <c r="E1058" t="s">
        <v>1047</v>
      </c>
      <c r="F1058">
        <v>17</v>
      </c>
      <c r="G1058">
        <v>46</v>
      </c>
      <c r="H1058">
        <v>9.5299999999999994</v>
      </c>
      <c r="I1058">
        <v>438.44</v>
      </c>
      <c r="J1058">
        <v>10</v>
      </c>
      <c r="K1058">
        <v>18</v>
      </c>
      <c r="L1058">
        <v>1.3684882766170969</v>
      </c>
      <c r="M1058">
        <v>2.4632788979107745</v>
      </c>
      <c r="V1058">
        <v>3</v>
      </c>
      <c r="W1058">
        <v>0.41054648298512908</v>
      </c>
      <c r="AG1058">
        <v>13.1</v>
      </c>
      <c r="AH1058">
        <v>13.19</v>
      </c>
      <c r="AI1058">
        <v>45.41</v>
      </c>
      <c r="AJ1058">
        <v>48.8</v>
      </c>
      <c r="AK1058" t="e">
        <f>VLOOKUP(A1058,'NHL Affiliations (from scraper)'!B:C,2,FALSE)</f>
        <v>#N/A</v>
      </c>
      <c r="AL1058">
        <f>IF(ISNUMBER(MATCH(A1058,'Age Fix'!A:A,0))=FALSE,F1058,VLOOKUP(A1058,'Age Fix'!A:C,3,FALSE))</f>
        <v>17</v>
      </c>
    </row>
    <row r="1059" spans="1:38" x14ac:dyDescent="0.2">
      <c r="A1059" t="s">
        <v>1250</v>
      </c>
      <c r="B1059" t="s">
        <v>1750</v>
      </c>
      <c r="C1059" t="s">
        <v>102</v>
      </c>
      <c r="D1059" t="s">
        <v>102</v>
      </c>
      <c r="E1059" t="s">
        <v>1072</v>
      </c>
      <c r="F1059">
        <v>21</v>
      </c>
      <c r="G1059">
        <v>69</v>
      </c>
      <c r="H1059">
        <v>18.100000000000001</v>
      </c>
      <c r="I1059">
        <v>1249.21</v>
      </c>
      <c r="J1059">
        <v>76</v>
      </c>
      <c r="K1059">
        <v>69</v>
      </c>
      <c r="L1059">
        <v>3.6503069940202204</v>
      </c>
      <c r="M1059">
        <v>3.3140945077288846</v>
      </c>
      <c r="V1059">
        <v>22</v>
      </c>
      <c r="W1059">
        <v>1.0566678140584849</v>
      </c>
      <c r="AG1059">
        <v>14.24</v>
      </c>
      <c r="AH1059">
        <v>13.91</v>
      </c>
      <c r="AI1059">
        <v>51.24</v>
      </c>
      <c r="AJ1059">
        <v>52.03</v>
      </c>
      <c r="AK1059" t="str">
        <f>VLOOKUP(A1059,'NHL Affiliations (from scraper)'!B:C,2,FALSE)</f>
        <v>Los Angeles Kings</v>
      </c>
      <c r="AL1059">
        <f>IF(ISNUMBER(MATCH(A1059,'Age Fix'!A:A,0))=FALSE,F1059,VLOOKUP(A1059,'Age Fix'!A:C,3,FALSE))</f>
        <v>21</v>
      </c>
    </row>
    <row r="1060" spans="1:38" x14ac:dyDescent="0.2">
      <c r="A1060" t="s">
        <v>1511</v>
      </c>
      <c r="B1060" t="s">
        <v>1750</v>
      </c>
      <c r="C1060" t="s">
        <v>102</v>
      </c>
      <c r="D1060" t="s">
        <v>102</v>
      </c>
      <c r="E1060" t="s">
        <v>1040</v>
      </c>
      <c r="F1060">
        <v>19</v>
      </c>
      <c r="G1060">
        <v>7</v>
      </c>
      <c r="H1060">
        <v>9.8800000000000008</v>
      </c>
      <c r="I1060">
        <v>69.19</v>
      </c>
      <c r="J1060">
        <v>4</v>
      </c>
      <c r="K1060">
        <v>1</v>
      </c>
      <c r="L1060">
        <v>3.4687093510622922</v>
      </c>
      <c r="M1060">
        <v>0.86717733776557304</v>
      </c>
      <c r="V1060">
        <v>1</v>
      </c>
      <c r="W1060">
        <v>0.86717733776557304</v>
      </c>
      <c r="AG1060">
        <v>13.14</v>
      </c>
      <c r="AH1060">
        <v>12.78</v>
      </c>
      <c r="AI1060">
        <v>51.27</v>
      </c>
      <c r="AJ1060">
        <v>50.57</v>
      </c>
      <c r="AK1060" t="e">
        <f>VLOOKUP(A1060,'NHL Affiliations (from scraper)'!B:C,2,FALSE)</f>
        <v>#N/A</v>
      </c>
      <c r="AL1060">
        <f>IF(ISNUMBER(MATCH(A1060,'Age Fix'!A:A,0))=FALSE,F1060,VLOOKUP(A1060,'Age Fix'!A:C,3,FALSE))</f>
        <v>19</v>
      </c>
    </row>
    <row r="1061" spans="1:38" x14ac:dyDescent="0.2">
      <c r="A1061" t="s">
        <v>1118</v>
      </c>
      <c r="B1061" t="s">
        <v>1750</v>
      </c>
      <c r="C1061" t="s">
        <v>46</v>
      </c>
      <c r="D1061" t="s">
        <v>1745</v>
      </c>
      <c r="E1061" t="s">
        <v>1059</v>
      </c>
      <c r="F1061">
        <v>19</v>
      </c>
      <c r="G1061">
        <v>60</v>
      </c>
      <c r="H1061">
        <v>11.55</v>
      </c>
      <c r="I1061">
        <v>692.97</v>
      </c>
      <c r="J1061">
        <v>29</v>
      </c>
      <c r="K1061">
        <v>33</v>
      </c>
      <c r="L1061">
        <v>2.5109312091432527</v>
      </c>
      <c r="M1061">
        <v>2.8572665483354256</v>
      </c>
      <c r="V1061">
        <v>22</v>
      </c>
      <c r="W1061">
        <v>1.9048443655569502</v>
      </c>
      <c r="AG1061">
        <v>13.34</v>
      </c>
      <c r="AH1061">
        <v>13.28</v>
      </c>
      <c r="AI1061">
        <v>50.37</v>
      </c>
      <c r="AJ1061">
        <v>49.05</v>
      </c>
      <c r="AK1061" t="e">
        <f>VLOOKUP(A1061,'NHL Affiliations (from scraper)'!B:C,2,FALSE)</f>
        <v>#N/A</v>
      </c>
      <c r="AL1061">
        <f>IF(ISNUMBER(MATCH(A1061,'Age Fix'!A:A,0))=FALSE,F1061,VLOOKUP(A1061,'Age Fix'!A:C,3,FALSE))</f>
        <v>19</v>
      </c>
    </row>
    <row r="1062" spans="1:38" x14ac:dyDescent="0.2">
      <c r="A1062" t="s">
        <v>1178</v>
      </c>
      <c r="B1062" t="s">
        <v>1750</v>
      </c>
      <c r="C1062" t="s">
        <v>49</v>
      </c>
      <c r="D1062" t="s">
        <v>1745</v>
      </c>
      <c r="E1062" t="s">
        <v>1746</v>
      </c>
      <c r="F1062">
        <v>19</v>
      </c>
      <c r="G1062">
        <v>60</v>
      </c>
      <c r="H1062">
        <v>10</v>
      </c>
      <c r="I1062">
        <v>599.92999999999995</v>
      </c>
      <c r="J1062">
        <v>28</v>
      </c>
      <c r="K1062">
        <v>28</v>
      </c>
      <c r="L1062">
        <v>2.8003267047822247</v>
      </c>
      <c r="M1062">
        <v>2.8003267047822247</v>
      </c>
      <c r="V1062">
        <v>15</v>
      </c>
      <c r="W1062">
        <v>1.5001750204190489</v>
      </c>
      <c r="AG1062">
        <v>14.05</v>
      </c>
      <c r="AH1062">
        <v>13.34</v>
      </c>
      <c r="AI1062">
        <v>53.69</v>
      </c>
      <c r="AJ1062">
        <v>49.32</v>
      </c>
      <c r="AK1062" t="e">
        <f>VLOOKUP(A1062,'NHL Affiliations (from scraper)'!B:C,2,FALSE)</f>
        <v>#N/A</v>
      </c>
      <c r="AL1062">
        <f>IF(ISNUMBER(MATCH(A1062,'Age Fix'!A:A,0))=FALSE,F1062,VLOOKUP(A1062,'Age Fix'!A:C,3,FALSE))</f>
        <v>19</v>
      </c>
    </row>
    <row r="1063" spans="1:38" x14ac:dyDescent="0.2">
      <c r="A1063" t="s">
        <v>1429</v>
      </c>
      <c r="B1063" t="s">
        <v>1750</v>
      </c>
      <c r="C1063" t="s">
        <v>49</v>
      </c>
      <c r="D1063" t="s">
        <v>1745</v>
      </c>
      <c r="E1063" t="s">
        <v>1044</v>
      </c>
      <c r="F1063">
        <v>18</v>
      </c>
      <c r="G1063">
        <v>45</v>
      </c>
      <c r="H1063">
        <v>8.51</v>
      </c>
      <c r="I1063">
        <v>383.14</v>
      </c>
      <c r="J1063">
        <v>10</v>
      </c>
      <c r="K1063">
        <v>14</v>
      </c>
      <c r="L1063">
        <v>1.5660072036331367</v>
      </c>
      <c r="M1063">
        <v>2.1924100850863915</v>
      </c>
      <c r="V1063">
        <v>4</v>
      </c>
      <c r="W1063">
        <v>0.62640288145325473</v>
      </c>
      <c r="AG1063">
        <v>13.46</v>
      </c>
      <c r="AH1063">
        <v>13.22</v>
      </c>
      <c r="AI1063">
        <v>49.85</v>
      </c>
      <c r="AJ1063">
        <v>47.68</v>
      </c>
      <c r="AK1063" t="e">
        <f>VLOOKUP(A1063,'NHL Affiliations (from scraper)'!B:C,2,FALSE)</f>
        <v>#N/A</v>
      </c>
      <c r="AL1063">
        <f>IF(ISNUMBER(MATCH(A1063,'Age Fix'!A:A,0))=FALSE,F1063,VLOOKUP(A1063,'Age Fix'!A:C,3,FALSE))</f>
        <v>18</v>
      </c>
    </row>
    <row r="1064" spans="1:38" x14ac:dyDescent="0.2">
      <c r="A1064" t="s">
        <v>1446</v>
      </c>
      <c r="B1064" t="s">
        <v>1750</v>
      </c>
      <c r="C1064" t="s">
        <v>49</v>
      </c>
      <c r="D1064" t="s">
        <v>1745</v>
      </c>
      <c r="E1064" t="s">
        <v>1746</v>
      </c>
      <c r="F1064">
        <v>20</v>
      </c>
      <c r="G1064">
        <v>42</v>
      </c>
      <c r="H1064">
        <v>13.16</v>
      </c>
      <c r="I1064">
        <v>552.67999999999995</v>
      </c>
      <c r="J1064">
        <v>30</v>
      </c>
      <c r="K1064">
        <v>24</v>
      </c>
      <c r="L1064">
        <v>3.2568574943909678</v>
      </c>
      <c r="M1064">
        <v>2.6054859955127743</v>
      </c>
      <c r="V1064">
        <v>19</v>
      </c>
      <c r="W1064">
        <v>2.0626764131142798</v>
      </c>
      <c r="AG1064">
        <v>14.89</v>
      </c>
      <c r="AH1064">
        <v>13.81</v>
      </c>
      <c r="AI1064">
        <v>56.9</v>
      </c>
      <c r="AJ1064">
        <v>49.41</v>
      </c>
      <c r="AK1064" t="str">
        <f>VLOOKUP(A1064,'NHL Affiliations (from scraper)'!B:C,2,FALSE)</f>
        <v>Washington Capitals</v>
      </c>
      <c r="AL1064">
        <f>IF(ISNUMBER(MATCH(A1064,'Age Fix'!A:A,0))=FALSE,F1064,VLOOKUP(A1064,'Age Fix'!A:C,3,FALSE))</f>
        <v>20</v>
      </c>
    </row>
    <row r="1065" spans="1:38" x14ac:dyDescent="0.2">
      <c r="A1065" t="s">
        <v>1544</v>
      </c>
      <c r="B1065" t="s">
        <v>1750</v>
      </c>
      <c r="C1065" t="s">
        <v>46</v>
      </c>
      <c r="D1065" t="s">
        <v>1745</v>
      </c>
      <c r="E1065" t="s">
        <v>1038</v>
      </c>
      <c r="F1065">
        <v>15</v>
      </c>
      <c r="G1065">
        <v>7</v>
      </c>
      <c r="H1065">
        <v>6.06</v>
      </c>
      <c r="I1065">
        <v>42.45</v>
      </c>
      <c r="J1065">
        <v>1</v>
      </c>
      <c r="K1065">
        <v>0</v>
      </c>
      <c r="L1065">
        <v>1.4134275618374557</v>
      </c>
      <c r="M1065">
        <v>0</v>
      </c>
      <c r="V1065">
        <v>0</v>
      </c>
      <c r="W1065">
        <v>0</v>
      </c>
      <c r="AG1065">
        <v>12.99</v>
      </c>
      <c r="AH1065">
        <v>11.9</v>
      </c>
      <c r="AI1065">
        <v>61.94</v>
      </c>
      <c r="AJ1065">
        <v>35.44</v>
      </c>
      <c r="AK1065" t="e">
        <f>VLOOKUP(A1065,'NHL Affiliations (from scraper)'!B:C,2,FALSE)</f>
        <v>#N/A</v>
      </c>
      <c r="AL1065">
        <f>IF(ISNUMBER(MATCH(A1065,'Age Fix'!A:A,0))=FALSE,F1065,VLOOKUP(A1065,'Age Fix'!A:C,3,FALSE))</f>
        <v>15</v>
      </c>
    </row>
    <row r="1066" spans="1:38" x14ac:dyDescent="0.2">
      <c r="A1066" t="s">
        <v>1366</v>
      </c>
      <c r="B1066" t="s">
        <v>1750</v>
      </c>
      <c r="C1066" t="s">
        <v>49</v>
      </c>
      <c r="D1066" t="s">
        <v>1745</v>
      </c>
      <c r="E1066" t="s">
        <v>1059</v>
      </c>
      <c r="F1066">
        <v>16</v>
      </c>
      <c r="G1066">
        <v>51</v>
      </c>
      <c r="H1066">
        <v>8.9600000000000009</v>
      </c>
      <c r="I1066">
        <v>456.74</v>
      </c>
      <c r="J1066">
        <v>16</v>
      </c>
      <c r="K1066">
        <v>17</v>
      </c>
      <c r="L1066">
        <v>2.1018522573017471</v>
      </c>
      <c r="M1066">
        <v>2.233218023383106</v>
      </c>
      <c r="V1066">
        <v>7</v>
      </c>
      <c r="W1066">
        <v>0.91956036256951434</v>
      </c>
      <c r="AG1066">
        <v>12.36</v>
      </c>
      <c r="AH1066">
        <v>12.92</v>
      </c>
      <c r="AI1066">
        <v>51.52</v>
      </c>
      <c r="AJ1066">
        <v>50.31</v>
      </c>
      <c r="AK1066" t="e">
        <f>VLOOKUP(A1066,'NHL Affiliations (from scraper)'!B:C,2,FALSE)</f>
        <v>#N/A</v>
      </c>
      <c r="AL1066">
        <f>IF(ISNUMBER(MATCH(A1066,'Age Fix'!A:A,0))=FALSE,F1066,VLOOKUP(A1066,'Age Fix'!A:C,3,FALSE))</f>
        <v>16</v>
      </c>
    </row>
    <row r="1067" spans="1:38" x14ac:dyDescent="0.2">
      <c r="A1067" t="s">
        <v>1466</v>
      </c>
      <c r="B1067" t="s">
        <v>1750</v>
      </c>
      <c r="C1067" t="s">
        <v>46</v>
      </c>
      <c r="D1067" t="s">
        <v>1745</v>
      </c>
      <c r="E1067" t="s">
        <v>1078</v>
      </c>
      <c r="F1067">
        <v>17</v>
      </c>
      <c r="G1067">
        <v>18</v>
      </c>
      <c r="H1067">
        <v>7.77</v>
      </c>
      <c r="I1067">
        <v>139.9</v>
      </c>
      <c r="J1067">
        <v>4</v>
      </c>
      <c r="K1067">
        <v>5</v>
      </c>
      <c r="L1067">
        <v>1.7155110793423873</v>
      </c>
      <c r="M1067">
        <v>2.1443888491779841</v>
      </c>
      <c r="V1067">
        <v>3</v>
      </c>
      <c r="W1067">
        <v>1.2866333095067903</v>
      </c>
      <c r="AG1067">
        <v>11.75</v>
      </c>
      <c r="AH1067">
        <v>12.81</v>
      </c>
      <c r="AI1067">
        <v>40.49</v>
      </c>
      <c r="AJ1067">
        <v>51.59</v>
      </c>
      <c r="AK1067" t="e">
        <f>VLOOKUP(A1067,'NHL Affiliations (from scraper)'!B:C,2,FALSE)</f>
        <v>#N/A</v>
      </c>
      <c r="AL1067">
        <f>IF(ISNUMBER(MATCH(A1067,'Age Fix'!A:A,0))=FALSE,F1067,VLOOKUP(A1067,'Age Fix'!A:C,3,FALSE))</f>
        <v>17</v>
      </c>
    </row>
    <row r="1068" spans="1:38" x14ac:dyDescent="0.2">
      <c r="A1068" t="s">
        <v>3682</v>
      </c>
      <c r="B1068" t="s">
        <v>1750</v>
      </c>
      <c r="C1068" t="s">
        <v>49</v>
      </c>
      <c r="D1068" t="s">
        <v>1745</v>
      </c>
      <c r="E1068" t="s">
        <v>1105</v>
      </c>
      <c r="F1068">
        <v>16</v>
      </c>
      <c r="G1068">
        <v>4</v>
      </c>
      <c r="H1068">
        <v>11.2</v>
      </c>
      <c r="I1068">
        <v>44.78</v>
      </c>
      <c r="J1068">
        <v>2</v>
      </c>
      <c r="K1068">
        <v>1</v>
      </c>
      <c r="L1068">
        <v>2.6797677534613666</v>
      </c>
      <c r="M1068">
        <v>1.3398838767306833</v>
      </c>
      <c r="V1068">
        <v>2</v>
      </c>
      <c r="W1068">
        <v>2.6797677534613666</v>
      </c>
      <c r="AG1068">
        <v>12.71</v>
      </c>
      <c r="AH1068">
        <v>11.72</v>
      </c>
      <c r="AI1068">
        <v>47.79</v>
      </c>
      <c r="AJ1068">
        <v>38.39</v>
      </c>
      <c r="AK1068" t="e">
        <f>VLOOKUP(A1068,'NHL Affiliations (from scraper)'!B:C,2,FALSE)</f>
        <v>#N/A</v>
      </c>
      <c r="AL1068">
        <f>IF(ISNUMBER(MATCH(A1068,'Age Fix'!A:A,0))=FALSE,F1068,VLOOKUP(A1068,'Age Fix'!A:C,3,FALSE))</f>
        <v>16</v>
      </c>
    </row>
    <row r="1069" spans="1:38" x14ac:dyDescent="0.2">
      <c r="A1069" t="s">
        <v>1181</v>
      </c>
      <c r="B1069" t="s">
        <v>1750</v>
      </c>
      <c r="C1069" t="s">
        <v>46</v>
      </c>
      <c r="D1069" t="s">
        <v>1745</v>
      </c>
      <c r="E1069" t="s">
        <v>1072</v>
      </c>
      <c r="F1069">
        <v>20</v>
      </c>
      <c r="G1069">
        <v>58</v>
      </c>
      <c r="H1069">
        <v>12.78</v>
      </c>
      <c r="I1069">
        <v>741.1</v>
      </c>
      <c r="J1069">
        <v>33</v>
      </c>
      <c r="K1069">
        <v>40</v>
      </c>
      <c r="L1069">
        <v>2.6717042234516257</v>
      </c>
      <c r="M1069">
        <v>3.2384293617595463</v>
      </c>
      <c r="V1069">
        <v>18</v>
      </c>
      <c r="W1069">
        <v>1.4572932127917959</v>
      </c>
      <c r="AG1069">
        <v>14.31</v>
      </c>
      <c r="AH1069">
        <v>13.63</v>
      </c>
      <c r="AI1069">
        <v>49.76</v>
      </c>
      <c r="AJ1069">
        <v>52.02</v>
      </c>
      <c r="AK1069" t="e">
        <f>VLOOKUP(A1069,'NHL Affiliations (from scraper)'!B:C,2,FALSE)</f>
        <v>#N/A</v>
      </c>
      <c r="AL1069">
        <f>IF(ISNUMBER(MATCH(A1069,'Age Fix'!A:A,0))=FALSE,F1069,VLOOKUP(A1069,'Age Fix'!A:C,3,FALSE))</f>
        <v>20</v>
      </c>
    </row>
    <row r="1070" spans="1:38" x14ac:dyDescent="0.2">
      <c r="A1070" t="s">
        <v>1731</v>
      </c>
      <c r="B1070" t="s">
        <v>1750</v>
      </c>
      <c r="C1070" t="s">
        <v>46</v>
      </c>
      <c r="D1070" t="s">
        <v>1745</v>
      </c>
      <c r="E1070" t="s">
        <v>1076</v>
      </c>
      <c r="F1070">
        <v>17</v>
      </c>
      <c r="G1070">
        <v>5</v>
      </c>
      <c r="H1070">
        <v>9.64</v>
      </c>
      <c r="I1070">
        <v>48.19</v>
      </c>
      <c r="J1070">
        <v>0</v>
      </c>
      <c r="K1070">
        <v>3</v>
      </c>
      <c r="L1070">
        <v>0</v>
      </c>
      <c r="M1070">
        <v>3.7352147748495539</v>
      </c>
      <c r="V1070">
        <v>0</v>
      </c>
      <c r="W1070">
        <v>0</v>
      </c>
      <c r="AG1070">
        <v>10.36</v>
      </c>
      <c r="AH1070">
        <v>12.81</v>
      </c>
      <c r="AI1070">
        <v>44.43</v>
      </c>
      <c r="AJ1070">
        <v>48.95</v>
      </c>
      <c r="AK1070" t="e">
        <f>VLOOKUP(A1070,'NHL Affiliations (from scraper)'!B:C,2,FALSE)</f>
        <v>#N/A</v>
      </c>
      <c r="AL1070">
        <f>IF(ISNUMBER(MATCH(A1070,'Age Fix'!A:A,0))=FALSE,F1070,VLOOKUP(A1070,'Age Fix'!A:C,3,FALSE))</f>
        <v>17</v>
      </c>
    </row>
    <row r="1071" spans="1:38" x14ac:dyDescent="0.2">
      <c r="A1071" t="s">
        <v>1423</v>
      </c>
      <c r="B1071" t="s">
        <v>1750</v>
      </c>
      <c r="C1071" t="s">
        <v>102</v>
      </c>
      <c r="D1071" t="s">
        <v>102</v>
      </c>
      <c r="E1071" t="s">
        <v>1105</v>
      </c>
      <c r="F1071">
        <v>18</v>
      </c>
      <c r="G1071">
        <v>41</v>
      </c>
      <c r="H1071">
        <v>12.44</v>
      </c>
      <c r="I1071">
        <v>510.02</v>
      </c>
      <c r="J1071">
        <v>19</v>
      </c>
      <c r="K1071">
        <v>28</v>
      </c>
      <c r="L1071">
        <v>2.235206462491667</v>
      </c>
      <c r="M1071">
        <v>3.2939884710403518</v>
      </c>
      <c r="V1071">
        <v>3</v>
      </c>
      <c r="W1071">
        <v>0.35292733618289485</v>
      </c>
      <c r="AG1071">
        <v>12.9</v>
      </c>
      <c r="AH1071">
        <v>13.07</v>
      </c>
      <c r="AI1071">
        <v>44.62</v>
      </c>
      <c r="AJ1071">
        <v>47.81</v>
      </c>
      <c r="AK1071" t="e">
        <f>VLOOKUP(A1071,'NHL Affiliations (from scraper)'!B:C,2,FALSE)</f>
        <v>#N/A</v>
      </c>
      <c r="AL1071">
        <f>IF(ISNUMBER(MATCH(A1071,'Age Fix'!A:A,0))=FALSE,F1071,VLOOKUP(A1071,'Age Fix'!A:C,3,FALSE))</f>
        <v>18</v>
      </c>
    </row>
    <row r="1072" spans="1:38" x14ac:dyDescent="0.2">
      <c r="A1072" t="s">
        <v>1241</v>
      </c>
      <c r="B1072" t="s">
        <v>1750</v>
      </c>
      <c r="C1072" t="s">
        <v>102</v>
      </c>
      <c r="D1072" t="s">
        <v>102</v>
      </c>
      <c r="E1072" t="s">
        <v>1040</v>
      </c>
      <c r="F1072">
        <v>16</v>
      </c>
      <c r="G1072">
        <v>60</v>
      </c>
      <c r="H1072">
        <v>15.9</v>
      </c>
      <c r="I1072">
        <v>954.03</v>
      </c>
      <c r="J1072">
        <v>49</v>
      </c>
      <c r="K1072">
        <v>50</v>
      </c>
      <c r="L1072">
        <v>3.0816640986132513</v>
      </c>
      <c r="M1072">
        <v>3.1445552026665831</v>
      </c>
      <c r="V1072">
        <v>13</v>
      </c>
      <c r="W1072">
        <v>0.81758435269331153</v>
      </c>
      <c r="AG1072">
        <v>13.46</v>
      </c>
      <c r="AH1072">
        <v>13.58</v>
      </c>
      <c r="AI1072">
        <v>48.15</v>
      </c>
      <c r="AJ1072">
        <v>50.68</v>
      </c>
      <c r="AK1072">
        <f>VLOOKUP(A1072,'NHL Affiliations (from scraper)'!B:C,2,FALSE)</f>
        <v>2019</v>
      </c>
      <c r="AL1072">
        <f>IF(ISNUMBER(MATCH(A1072,'Age Fix'!A:A,0))=FALSE,F1072,VLOOKUP(A1072,'Age Fix'!A:C,3,FALSE))</f>
        <v>16</v>
      </c>
    </row>
    <row r="1073" spans="1:38" x14ac:dyDescent="0.2">
      <c r="A1073" t="s">
        <v>1244</v>
      </c>
      <c r="B1073" t="s">
        <v>1750</v>
      </c>
      <c r="C1073" t="s">
        <v>41</v>
      </c>
      <c r="D1073" t="s">
        <v>1745</v>
      </c>
      <c r="E1073" t="s">
        <v>1746</v>
      </c>
      <c r="F1073">
        <v>17</v>
      </c>
      <c r="G1073">
        <v>61</v>
      </c>
      <c r="H1073">
        <v>10.77</v>
      </c>
      <c r="I1073">
        <v>657.12</v>
      </c>
      <c r="J1073">
        <v>22</v>
      </c>
      <c r="K1073">
        <v>30</v>
      </c>
      <c r="L1073">
        <v>2.0087655222790355</v>
      </c>
      <c r="M1073">
        <v>2.7392257121986852</v>
      </c>
      <c r="V1073">
        <v>11</v>
      </c>
      <c r="W1073">
        <v>1.0043827611395177</v>
      </c>
      <c r="AG1073">
        <v>13.03</v>
      </c>
      <c r="AH1073">
        <v>13.38</v>
      </c>
      <c r="AI1073">
        <v>46.94</v>
      </c>
      <c r="AJ1073">
        <v>50.41</v>
      </c>
      <c r="AK1073" t="e">
        <f>VLOOKUP(A1073,'NHL Affiliations (from scraper)'!B:C,2,FALSE)</f>
        <v>#N/A</v>
      </c>
      <c r="AL1073">
        <f>IF(ISNUMBER(MATCH(A1073,'Age Fix'!A:A,0))=FALSE,F1073,VLOOKUP(A1073,'Age Fix'!A:C,3,FALSE))</f>
        <v>17</v>
      </c>
    </row>
    <row r="1074" spans="1:38" x14ac:dyDescent="0.2">
      <c r="A1074" t="s">
        <v>1111</v>
      </c>
      <c r="B1074" t="s">
        <v>1750</v>
      </c>
      <c r="C1074" t="s">
        <v>41</v>
      </c>
      <c r="D1074" t="s">
        <v>1745</v>
      </c>
      <c r="E1074" t="s">
        <v>1746</v>
      </c>
      <c r="F1074">
        <v>21</v>
      </c>
      <c r="G1074">
        <v>74</v>
      </c>
      <c r="H1074">
        <v>14.13</v>
      </c>
      <c r="I1074">
        <v>1045.3699999999999</v>
      </c>
      <c r="J1074">
        <v>56</v>
      </c>
      <c r="K1074">
        <v>53</v>
      </c>
      <c r="L1074">
        <v>3.2141729722490604</v>
      </c>
      <c r="M1074">
        <v>3.0419851344500035</v>
      </c>
      <c r="V1074">
        <v>38</v>
      </c>
      <c r="W1074">
        <v>2.1810459454547195</v>
      </c>
      <c r="AG1074">
        <v>13.79</v>
      </c>
      <c r="AH1074">
        <v>14.18</v>
      </c>
      <c r="AI1074">
        <v>50.87</v>
      </c>
      <c r="AJ1074">
        <v>50.25</v>
      </c>
      <c r="AK1074" t="e">
        <f>VLOOKUP(A1074,'NHL Affiliations (from scraper)'!B:C,2,FALSE)</f>
        <v>#N/A</v>
      </c>
      <c r="AL1074">
        <f>IF(ISNUMBER(MATCH(A1074,'Age Fix'!A:A,0))=FALSE,F1074,VLOOKUP(A1074,'Age Fix'!A:C,3,FALSE))</f>
        <v>21</v>
      </c>
    </row>
    <row r="1075" spans="1:38" x14ac:dyDescent="0.2">
      <c r="A1075" t="s">
        <v>1454</v>
      </c>
      <c r="B1075" t="s">
        <v>1750</v>
      </c>
      <c r="C1075" t="s">
        <v>102</v>
      </c>
      <c r="D1075" t="s">
        <v>102</v>
      </c>
      <c r="E1075" t="s">
        <v>1059</v>
      </c>
      <c r="F1075">
        <v>16</v>
      </c>
      <c r="G1075">
        <v>66</v>
      </c>
      <c r="H1075">
        <v>14.95</v>
      </c>
      <c r="I1075">
        <v>986.75</v>
      </c>
      <c r="J1075">
        <v>53</v>
      </c>
      <c r="K1075">
        <v>52</v>
      </c>
      <c r="L1075">
        <v>3.2227007854066381</v>
      </c>
      <c r="M1075">
        <v>3.1618951102102866</v>
      </c>
      <c r="V1075">
        <v>4</v>
      </c>
      <c r="W1075">
        <v>0.24322270078540664</v>
      </c>
      <c r="AG1075">
        <v>14.09</v>
      </c>
      <c r="AH1075">
        <v>14.15</v>
      </c>
      <c r="AI1075">
        <v>51.13</v>
      </c>
      <c r="AJ1075">
        <v>51.71</v>
      </c>
      <c r="AK1075">
        <f>VLOOKUP(A1075,'NHL Affiliations (from scraper)'!B:C,2,FALSE)</f>
        <v>2020</v>
      </c>
      <c r="AL1075">
        <f>IF(ISNUMBER(MATCH(A1075,'Age Fix'!A:A,0))=FALSE,F1075,VLOOKUP(A1075,'Age Fix'!A:C,3,FALSE))</f>
        <v>16</v>
      </c>
    </row>
    <row r="1076" spans="1:38" x14ac:dyDescent="0.2">
      <c r="A1076" t="s">
        <v>1157</v>
      </c>
      <c r="B1076" t="s">
        <v>1750</v>
      </c>
      <c r="C1076" t="s">
        <v>41</v>
      </c>
      <c r="D1076" t="s">
        <v>1745</v>
      </c>
      <c r="E1076" t="s">
        <v>1061</v>
      </c>
      <c r="F1076">
        <v>19</v>
      </c>
      <c r="G1076">
        <v>69</v>
      </c>
      <c r="H1076">
        <v>12.21</v>
      </c>
      <c r="I1076">
        <v>842.18</v>
      </c>
      <c r="J1076">
        <v>40</v>
      </c>
      <c r="K1076">
        <v>44</v>
      </c>
      <c r="L1076">
        <v>2.8497470849462112</v>
      </c>
      <c r="M1076">
        <v>3.1347217934408325</v>
      </c>
      <c r="V1076">
        <v>20</v>
      </c>
      <c r="W1076">
        <v>1.4248735424731056</v>
      </c>
      <c r="AG1076">
        <v>13.72</v>
      </c>
      <c r="AH1076">
        <v>13.63</v>
      </c>
      <c r="AI1076">
        <v>46.42</v>
      </c>
      <c r="AJ1076">
        <v>50.85</v>
      </c>
      <c r="AK1076" t="e">
        <f>VLOOKUP(A1076,'NHL Affiliations (from scraper)'!B:C,2,FALSE)</f>
        <v>#N/A</v>
      </c>
      <c r="AL1076">
        <f>IF(ISNUMBER(MATCH(A1076,'Age Fix'!A:A,0))=FALSE,F1076,VLOOKUP(A1076,'Age Fix'!A:C,3,FALSE))</f>
        <v>19</v>
      </c>
    </row>
    <row r="1077" spans="1:38" x14ac:dyDescent="0.2">
      <c r="A1077" t="s">
        <v>1284</v>
      </c>
      <c r="B1077" t="s">
        <v>1750</v>
      </c>
      <c r="C1077" t="s">
        <v>102</v>
      </c>
      <c r="D1077" t="s">
        <v>102</v>
      </c>
      <c r="E1077" t="s">
        <v>1746</v>
      </c>
      <c r="F1077">
        <v>20</v>
      </c>
      <c r="G1077">
        <v>59</v>
      </c>
      <c r="H1077">
        <v>14.46</v>
      </c>
      <c r="I1077">
        <v>852.93</v>
      </c>
      <c r="J1077">
        <v>36</v>
      </c>
      <c r="K1077">
        <v>43</v>
      </c>
      <c r="L1077">
        <v>2.5324469768914217</v>
      </c>
      <c r="M1077">
        <v>3.0248672223980866</v>
      </c>
      <c r="V1077">
        <v>8</v>
      </c>
      <c r="W1077">
        <v>0.56276599486476031</v>
      </c>
      <c r="AG1077">
        <v>13.75</v>
      </c>
      <c r="AH1077">
        <v>13.72</v>
      </c>
      <c r="AI1077">
        <v>50.88</v>
      </c>
      <c r="AJ1077">
        <v>49.45</v>
      </c>
      <c r="AK1077" t="e">
        <f>VLOOKUP(A1077,'NHL Affiliations (from scraper)'!B:C,2,FALSE)</f>
        <v>#N/A</v>
      </c>
      <c r="AL1077">
        <f>IF(ISNUMBER(MATCH(A1077,'Age Fix'!A:A,0))=FALSE,F1077,VLOOKUP(A1077,'Age Fix'!A:C,3,FALSE))</f>
        <v>20</v>
      </c>
    </row>
    <row r="1078" spans="1:38" x14ac:dyDescent="0.2">
      <c r="A1078" t="s">
        <v>1346</v>
      </c>
      <c r="B1078" t="s">
        <v>1750</v>
      </c>
      <c r="C1078" t="s">
        <v>102</v>
      </c>
      <c r="D1078" t="s">
        <v>102</v>
      </c>
      <c r="E1078" t="s">
        <v>1746</v>
      </c>
      <c r="F1078">
        <v>20</v>
      </c>
      <c r="G1078">
        <v>66</v>
      </c>
      <c r="H1078">
        <v>13.71</v>
      </c>
      <c r="I1078">
        <v>904.54</v>
      </c>
      <c r="J1078">
        <v>38</v>
      </c>
      <c r="K1078">
        <v>40</v>
      </c>
      <c r="L1078">
        <v>2.5206182147832048</v>
      </c>
      <c r="M1078">
        <v>2.6532823313507423</v>
      </c>
      <c r="V1078">
        <v>7</v>
      </c>
      <c r="W1078">
        <v>0.46432440798637986</v>
      </c>
      <c r="AG1078">
        <v>12.63</v>
      </c>
      <c r="AH1078">
        <v>13.51</v>
      </c>
      <c r="AI1078">
        <v>49.89</v>
      </c>
      <c r="AJ1078">
        <v>48.2</v>
      </c>
      <c r="AK1078" t="e">
        <f>VLOOKUP(A1078,'NHL Affiliations (from scraper)'!B:C,2,FALSE)</f>
        <v>#N/A</v>
      </c>
      <c r="AL1078">
        <f>IF(ISNUMBER(MATCH(A1078,'Age Fix'!A:A,0))=FALSE,F1078,VLOOKUP(A1078,'Age Fix'!A:C,3,FALSE))</f>
        <v>20</v>
      </c>
    </row>
    <row r="1079" spans="1:38" x14ac:dyDescent="0.2">
      <c r="A1079" t="s">
        <v>1378</v>
      </c>
      <c r="B1079" t="s">
        <v>1750</v>
      </c>
      <c r="C1079" t="s">
        <v>49</v>
      </c>
      <c r="D1079" t="s">
        <v>1745</v>
      </c>
      <c r="E1079" t="s">
        <v>1035</v>
      </c>
      <c r="F1079">
        <v>19</v>
      </c>
      <c r="G1079">
        <v>69</v>
      </c>
      <c r="H1079">
        <v>8.83</v>
      </c>
      <c r="I1079">
        <v>609.29999999999995</v>
      </c>
      <c r="J1079">
        <v>25</v>
      </c>
      <c r="K1079">
        <v>21</v>
      </c>
      <c r="L1079">
        <v>2.4618414574101428</v>
      </c>
      <c r="M1079">
        <v>2.0679468242245198</v>
      </c>
      <c r="V1079">
        <v>11</v>
      </c>
      <c r="W1079">
        <v>1.0832102412604629</v>
      </c>
      <c r="AG1079">
        <v>13.38</v>
      </c>
      <c r="AH1079">
        <v>12.9</v>
      </c>
      <c r="AI1079">
        <v>59.15</v>
      </c>
      <c r="AJ1079">
        <v>49.19</v>
      </c>
      <c r="AK1079" t="e">
        <f>VLOOKUP(A1079,'NHL Affiliations (from scraper)'!B:C,2,FALSE)</f>
        <v>#N/A</v>
      </c>
      <c r="AL1079">
        <f>IF(ISNUMBER(MATCH(A1079,'Age Fix'!A:A,0))=FALSE,F1079,VLOOKUP(A1079,'Age Fix'!A:C,3,FALSE))</f>
        <v>19</v>
      </c>
    </row>
    <row r="1080" spans="1:38" x14ac:dyDescent="0.2">
      <c r="A1080" t="s">
        <v>1438</v>
      </c>
      <c r="B1080" t="s">
        <v>1750</v>
      </c>
      <c r="C1080" t="s">
        <v>49</v>
      </c>
      <c r="D1080" t="s">
        <v>1745</v>
      </c>
      <c r="E1080" t="s">
        <v>1047</v>
      </c>
      <c r="F1080">
        <v>18</v>
      </c>
      <c r="G1080">
        <v>68</v>
      </c>
      <c r="H1080">
        <v>10.25</v>
      </c>
      <c r="I1080">
        <v>696.79</v>
      </c>
      <c r="J1080">
        <v>18</v>
      </c>
      <c r="K1080">
        <v>31</v>
      </c>
      <c r="L1080">
        <v>1.5499648387606022</v>
      </c>
      <c r="M1080">
        <v>2.6693838889765926</v>
      </c>
      <c r="V1080">
        <v>10</v>
      </c>
      <c r="W1080">
        <v>0.86109157708922346</v>
      </c>
      <c r="AG1080">
        <v>13.08</v>
      </c>
      <c r="AH1080">
        <v>13.81</v>
      </c>
      <c r="AI1080">
        <v>45.6</v>
      </c>
      <c r="AJ1080">
        <v>49.34</v>
      </c>
      <c r="AK1080" t="e">
        <f>VLOOKUP(A1080,'NHL Affiliations (from scraper)'!B:C,2,FALSE)</f>
        <v>#N/A</v>
      </c>
      <c r="AL1080">
        <f>IF(ISNUMBER(MATCH(A1080,'Age Fix'!A:A,0))=FALSE,F1080,VLOOKUP(A1080,'Age Fix'!A:C,3,FALSE))</f>
        <v>18</v>
      </c>
    </row>
    <row r="1081" spans="1:38" x14ac:dyDescent="0.2">
      <c r="A1081" t="s">
        <v>1147</v>
      </c>
      <c r="B1081" t="s">
        <v>1750</v>
      </c>
      <c r="C1081" t="s">
        <v>49</v>
      </c>
      <c r="D1081" t="s">
        <v>1745</v>
      </c>
      <c r="E1081" t="s">
        <v>1047</v>
      </c>
      <c r="F1081">
        <v>19</v>
      </c>
      <c r="G1081">
        <v>56</v>
      </c>
      <c r="H1081">
        <v>14.94</v>
      </c>
      <c r="I1081">
        <v>836.48</v>
      </c>
      <c r="J1081">
        <v>43</v>
      </c>
      <c r="K1081">
        <v>36</v>
      </c>
      <c r="L1081">
        <v>3.0843534812547819</v>
      </c>
      <c r="M1081">
        <v>2.5822494261667939</v>
      </c>
      <c r="V1081">
        <v>31</v>
      </c>
      <c r="W1081">
        <v>2.223603672532517</v>
      </c>
      <c r="AG1081">
        <v>13.93</v>
      </c>
      <c r="AH1081">
        <v>13.81</v>
      </c>
      <c r="AI1081">
        <v>48.08</v>
      </c>
      <c r="AJ1081">
        <v>47.62</v>
      </c>
      <c r="AK1081" t="str">
        <f>VLOOKUP(A1081,'NHL Affiliations (from scraper)'!B:C,2,FALSE)</f>
        <v>Buffalo Sabres</v>
      </c>
      <c r="AL1081">
        <f>IF(ISNUMBER(MATCH(A1081,'Age Fix'!A:A,0))=FALSE,F1081,VLOOKUP(A1081,'Age Fix'!A:C,3,FALSE))</f>
        <v>19</v>
      </c>
    </row>
    <row r="1082" spans="1:38" x14ac:dyDescent="0.2">
      <c r="A1082" t="s">
        <v>1514</v>
      </c>
      <c r="B1082" t="s">
        <v>1750</v>
      </c>
      <c r="C1082" t="s">
        <v>41</v>
      </c>
      <c r="D1082" t="s">
        <v>1745</v>
      </c>
      <c r="E1082" t="s">
        <v>1061</v>
      </c>
      <c r="F1082">
        <v>17</v>
      </c>
      <c r="G1082">
        <v>60</v>
      </c>
      <c r="H1082">
        <v>8.58</v>
      </c>
      <c r="I1082">
        <v>515.1</v>
      </c>
      <c r="J1082">
        <v>12</v>
      </c>
      <c r="K1082">
        <v>25</v>
      </c>
      <c r="L1082">
        <v>1.3977868375072802</v>
      </c>
      <c r="M1082">
        <v>2.9120559114734998</v>
      </c>
      <c r="V1082">
        <v>3</v>
      </c>
      <c r="W1082">
        <v>0.34944670937682004</v>
      </c>
      <c r="AG1082">
        <v>12.25</v>
      </c>
      <c r="AH1082">
        <v>13.3</v>
      </c>
      <c r="AI1082">
        <v>43.4</v>
      </c>
      <c r="AJ1082">
        <v>48.08</v>
      </c>
      <c r="AK1082" t="e">
        <f>VLOOKUP(A1082,'NHL Affiliations (from scraper)'!B:C,2,FALSE)</f>
        <v>#N/A</v>
      </c>
      <c r="AL1082">
        <f>IF(ISNUMBER(MATCH(A1082,'Age Fix'!A:A,0))=FALSE,F1082,VLOOKUP(A1082,'Age Fix'!A:C,3,FALSE))</f>
        <v>17</v>
      </c>
    </row>
    <row r="1083" spans="1:38" x14ac:dyDescent="0.2">
      <c r="A1083" t="s">
        <v>1351</v>
      </c>
      <c r="B1083" t="s">
        <v>1750</v>
      </c>
      <c r="C1083" t="s">
        <v>102</v>
      </c>
      <c r="D1083" t="s">
        <v>102</v>
      </c>
      <c r="E1083" t="s">
        <v>1746</v>
      </c>
      <c r="F1083">
        <v>20</v>
      </c>
      <c r="G1083">
        <v>64</v>
      </c>
      <c r="H1083">
        <v>17.54</v>
      </c>
      <c r="I1083">
        <v>1122.6099999999999</v>
      </c>
      <c r="J1083">
        <v>61</v>
      </c>
      <c r="K1083">
        <v>60</v>
      </c>
      <c r="L1083">
        <v>3.2602595736720681</v>
      </c>
      <c r="M1083">
        <v>3.2068126954151488</v>
      </c>
      <c r="V1083">
        <v>14</v>
      </c>
      <c r="W1083">
        <v>0.74825629559686813</v>
      </c>
      <c r="AG1083">
        <v>13.9</v>
      </c>
      <c r="AH1083">
        <v>14.04</v>
      </c>
      <c r="AI1083">
        <v>53.3</v>
      </c>
      <c r="AJ1083">
        <v>49.48</v>
      </c>
      <c r="AK1083" t="e">
        <f>VLOOKUP(A1083,'NHL Affiliations (from scraper)'!B:C,2,FALSE)</f>
        <v>#N/A</v>
      </c>
      <c r="AL1083">
        <f>IF(ISNUMBER(MATCH(A1083,'Age Fix'!A:A,0))=FALSE,F1083,VLOOKUP(A1083,'Age Fix'!A:C,3,FALSE))</f>
        <v>20</v>
      </c>
    </row>
    <row r="1084" spans="1:38" x14ac:dyDescent="0.2">
      <c r="A1084" t="s">
        <v>1403</v>
      </c>
      <c r="B1084" t="s">
        <v>1750</v>
      </c>
      <c r="C1084" t="s">
        <v>49</v>
      </c>
      <c r="D1084" t="s">
        <v>1745</v>
      </c>
      <c r="E1084" t="s">
        <v>1055</v>
      </c>
      <c r="F1084">
        <v>19</v>
      </c>
      <c r="G1084">
        <v>30</v>
      </c>
      <c r="H1084">
        <v>8.4</v>
      </c>
      <c r="I1084">
        <v>251.94</v>
      </c>
      <c r="J1084">
        <v>8</v>
      </c>
      <c r="K1084">
        <v>8</v>
      </c>
      <c r="L1084">
        <v>1.9052155275065494</v>
      </c>
      <c r="M1084">
        <v>1.9052155275065494</v>
      </c>
      <c r="V1084">
        <v>4</v>
      </c>
      <c r="W1084">
        <v>0.95260776375327472</v>
      </c>
      <c r="AG1084">
        <v>12.35</v>
      </c>
      <c r="AH1084">
        <v>13.4</v>
      </c>
      <c r="AI1084">
        <v>49.13</v>
      </c>
      <c r="AJ1084">
        <v>51.03</v>
      </c>
      <c r="AK1084" t="e">
        <f>VLOOKUP(A1084,'NHL Affiliations (from scraper)'!B:C,2,FALSE)</f>
        <v>#N/A</v>
      </c>
      <c r="AL1084">
        <f>IF(ISNUMBER(MATCH(A1084,'Age Fix'!A:A,0))=FALSE,F1084,VLOOKUP(A1084,'Age Fix'!A:C,3,FALSE))</f>
        <v>19</v>
      </c>
    </row>
    <row r="1085" spans="1:38" x14ac:dyDescent="0.2">
      <c r="A1085" t="s">
        <v>1042</v>
      </c>
      <c r="B1085" t="s">
        <v>1750</v>
      </c>
      <c r="C1085" t="s">
        <v>49</v>
      </c>
      <c r="D1085" t="s">
        <v>1745</v>
      </c>
      <c r="E1085" t="s">
        <v>1035</v>
      </c>
      <c r="F1085">
        <v>21</v>
      </c>
      <c r="G1085">
        <v>61</v>
      </c>
      <c r="H1085">
        <v>15.3</v>
      </c>
      <c r="I1085">
        <v>933.38</v>
      </c>
      <c r="J1085">
        <v>73</v>
      </c>
      <c r="K1085">
        <v>36</v>
      </c>
      <c r="L1085">
        <v>4.6926225117315568</v>
      </c>
      <c r="M1085">
        <v>2.3141700057854249</v>
      </c>
      <c r="V1085">
        <v>49</v>
      </c>
      <c r="W1085">
        <v>3.1498425078746064</v>
      </c>
      <c r="AG1085">
        <v>15.03</v>
      </c>
      <c r="AH1085">
        <v>14.04</v>
      </c>
      <c r="AI1085">
        <v>61.57</v>
      </c>
      <c r="AJ1085">
        <v>49.05</v>
      </c>
      <c r="AK1085" t="str">
        <f>VLOOKUP(A1085,'NHL Affiliations (from scraper)'!B:C,2,FALSE)</f>
        <v>Arizona Coyotes</v>
      </c>
      <c r="AL1085">
        <f>IF(ISNUMBER(MATCH(A1085,'Age Fix'!A:A,0))=FALSE,F1085,VLOOKUP(A1085,'Age Fix'!A:C,3,FALSE))</f>
        <v>21</v>
      </c>
    </row>
    <row r="1086" spans="1:38" x14ac:dyDescent="0.2">
      <c r="A1086" t="s">
        <v>1712</v>
      </c>
      <c r="B1086" t="s">
        <v>1750</v>
      </c>
      <c r="C1086" t="s">
        <v>102</v>
      </c>
      <c r="D1086" t="s">
        <v>102</v>
      </c>
      <c r="E1086" t="s">
        <v>1102</v>
      </c>
      <c r="F1086">
        <v>18</v>
      </c>
      <c r="G1086">
        <v>30</v>
      </c>
      <c r="H1086">
        <v>13.68</v>
      </c>
      <c r="I1086">
        <v>410.27</v>
      </c>
      <c r="J1086">
        <v>14</v>
      </c>
      <c r="K1086">
        <v>27</v>
      </c>
      <c r="L1086">
        <v>2.047432178809077</v>
      </c>
      <c r="M1086">
        <v>3.9486192019889343</v>
      </c>
      <c r="V1086">
        <v>3</v>
      </c>
      <c r="W1086">
        <v>0.43873546688765935</v>
      </c>
      <c r="AG1086">
        <v>13.05</v>
      </c>
      <c r="AH1086">
        <v>13.42</v>
      </c>
      <c r="AI1086">
        <v>39.04</v>
      </c>
      <c r="AJ1086">
        <v>48.48</v>
      </c>
      <c r="AK1086" t="e">
        <f>VLOOKUP(A1086,'NHL Affiliations (from scraper)'!B:C,2,FALSE)</f>
        <v>#N/A</v>
      </c>
      <c r="AL1086">
        <f>IF(ISNUMBER(MATCH(A1086,'Age Fix'!A:A,0))=FALSE,F1086,VLOOKUP(A1086,'Age Fix'!A:C,3,FALSE))</f>
        <v>18</v>
      </c>
    </row>
    <row r="1087" spans="1:38" x14ac:dyDescent="0.2">
      <c r="A1087" t="s">
        <v>1363</v>
      </c>
      <c r="B1087" t="s">
        <v>1750</v>
      </c>
      <c r="C1087" t="s">
        <v>102</v>
      </c>
      <c r="D1087" t="s">
        <v>102</v>
      </c>
      <c r="E1087" t="s">
        <v>1064</v>
      </c>
      <c r="F1087">
        <v>18</v>
      </c>
      <c r="G1087">
        <v>68</v>
      </c>
      <c r="H1087">
        <v>16.07</v>
      </c>
      <c r="I1087">
        <v>1092.6300000000001</v>
      </c>
      <c r="J1087">
        <v>56</v>
      </c>
      <c r="K1087">
        <v>65</v>
      </c>
      <c r="L1087">
        <v>3.0751489525273876</v>
      </c>
      <c r="M1087">
        <v>3.5693693198978607</v>
      </c>
      <c r="V1087">
        <v>10</v>
      </c>
      <c r="W1087">
        <v>0.54913374152274785</v>
      </c>
      <c r="AG1087">
        <v>14.48</v>
      </c>
      <c r="AH1087">
        <v>14.42</v>
      </c>
      <c r="AI1087">
        <v>49.89</v>
      </c>
      <c r="AJ1087">
        <v>51.43</v>
      </c>
      <c r="AK1087" t="e">
        <f>VLOOKUP(A1087,'NHL Affiliations (from scraper)'!B:C,2,FALSE)</f>
        <v>#N/A</v>
      </c>
      <c r="AL1087">
        <f>IF(ISNUMBER(MATCH(A1087,'Age Fix'!A:A,0))=FALSE,F1087,VLOOKUP(A1087,'Age Fix'!A:C,3,FALSE))</f>
        <v>18</v>
      </c>
    </row>
    <row r="1088" spans="1:38" x14ac:dyDescent="0.2">
      <c r="A1088" t="s">
        <v>3764</v>
      </c>
      <c r="B1088" t="s">
        <v>1750</v>
      </c>
      <c r="C1088" t="s">
        <v>49</v>
      </c>
      <c r="D1088" t="s">
        <v>1745</v>
      </c>
      <c r="E1088" t="s">
        <v>1035</v>
      </c>
      <c r="F1088">
        <v>16</v>
      </c>
      <c r="G1088">
        <v>5</v>
      </c>
      <c r="H1088">
        <v>9.52</v>
      </c>
      <c r="I1088">
        <v>47.61</v>
      </c>
      <c r="J1088">
        <v>3</v>
      </c>
      <c r="K1088">
        <v>1</v>
      </c>
      <c r="L1088">
        <v>3.7807183364839316</v>
      </c>
      <c r="M1088">
        <v>1.260239445494644</v>
      </c>
      <c r="V1088">
        <v>2</v>
      </c>
      <c r="W1088">
        <v>2.5204788909892879</v>
      </c>
      <c r="AG1088">
        <v>11.51</v>
      </c>
      <c r="AH1088">
        <v>11.66</v>
      </c>
      <c r="AI1088">
        <v>58.54</v>
      </c>
      <c r="AJ1088">
        <v>48.33</v>
      </c>
      <c r="AK1088" t="e">
        <f>VLOOKUP(A1088,'NHL Affiliations (from scraper)'!B:C,2,FALSE)</f>
        <v>#N/A</v>
      </c>
      <c r="AL1088">
        <f>IF(ISNUMBER(MATCH(A1088,'Age Fix'!A:A,0))=FALSE,F1088,VLOOKUP(A1088,'Age Fix'!A:C,3,FALSE))</f>
        <v>16</v>
      </c>
    </row>
    <row r="1089" spans="1:38" x14ac:dyDescent="0.2">
      <c r="A1089" t="s">
        <v>1176</v>
      </c>
      <c r="B1089" t="s">
        <v>1750</v>
      </c>
      <c r="C1089" t="s">
        <v>49</v>
      </c>
      <c r="D1089" t="s">
        <v>1745</v>
      </c>
      <c r="E1089" t="s">
        <v>1040</v>
      </c>
      <c r="F1089">
        <v>19</v>
      </c>
      <c r="G1089">
        <v>70</v>
      </c>
      <c r="H1089">
        <v>13.33</v>
      </c>
      <c r="I1089">
        <v>932.79</v>
      </c>
      <c r="J1089">
        <v>40</v>
      </c>
      <c r="K1089">
        <v>50</v>
      </c>
      <c r="L1089">
        <v>2.572926382143891</v>
      </c>
      <c r="M1089">
        <v>3.2161579776798637</v>
      </c>
      <c r="V1089">
        <v>21</v>
      </c>
      <c r="W1089">
        <v>1.3507863506255429</v>
      </c>
      <c r="AG1089">
        <v>13.57</v>
      </c>
      <c r="AH1089">
        <v>13.6</v>
      </c>
      <c r="AI1089">
        <v>48.1</v>
      </c>
      <c r="AJ1089">
        <v>51.21</v>
      </c>
      <c r="AK1089" t="e">
        <f>VLOOKUP(A1089,'NHL Affiliations (from scraper)'!B:C,2,FALSE)</f>
        <v>#N/A</v>
      </c>
      <c r="AL1089">
        <f>IF(ISNUMBER(MATCH(A1089,'Age Fix'!A:A,0))=FALSE,F1089,VLOOKUP(A1089,'Age Fix'!A:C,3,FALSE))</f>
        <v>19</v>
      </c>
    </row>
    <row r="1090" spans="1:38" x14ac:dyDescent="0.2">
      <c r="A1090" t="s">
        <v>1527</v>
      </c>
      <c r="B1090" t="s">
        <v>1750</v>
      </c>
      <c r="C1090" t="s">
        <v>41</v>
      </c>
      <c r="D1090" t="s">
        <v>1745</v>
      </c>
      <c r="E1090" t="s">
        <v>1746</v>
      </c>
      <c r="F1090">
        <v>20</v>
      </c>
      <c r="G1090">
        <v>66</v>
      </c>
      <c r="H1090">
        <v>10.17</v>
      </c>
      <c r="I1090">
        <v>671.35</v>
      </c>
      <c r="J1090">
        <v>18</v>
      </c>
      <c r="K1090">
        <v>33</v>
      </c>
      <c r="L1090">
        <v>1.6086988902956729</v>
      </c>
      <c r="M1090">
        <v>2.9492812988754</v>
      </c>
      <c r="V1090">
        <v>5</v>
      </c>
      <c r="W1090">
        <v>0.44686080285990915</v>
      </c>
      <c r="AG1090">
        <v>12.68</v>
      </c>
      <c r="AH1090">
        <v>13.54</v>
      </c>
      <c r="AI1090">
        <v>50.1</v>
      </c>
      <c r="AJ1090">
        <v>51</v>
      </c>
      <c r="AK1090" t="e">
        <f>VLOOKUP(A1090,'NHL Affiliations (from scraper)'!B:C,2,FALSE)</f>
        <v>#N/A</v>
      </c>
      <c r="AL1090">
        <f>IF(ISNUMBER(MATCH(A1090,'Age Fix'!A:A,0))=FALSE,F1090,VLOOKUP(A1090,'Age Fix'!A:C,3,FALSE))</f>
        <v>20</v>
      </c>
    </row>
    <row r="1091" spans="1:38" x14ac:dyDescent="0.2">
      <c r="A1091" t="s">
        <v>1287</v>
      </c>
      <c r="B1091" t="s">
        <v>1750</v>
      </c>
      <c r="C1091" t="s">
        <v>102</v>
      </c>
      <c r="D1091" t="s">
        <v>102</v>
      </c>
      <c r="E1091" t="s">
        <v>1051</v>
      </c>
      <c r="F1091">
        <v>19</v>
      </c>
      <c r="G1091">
        <v>61</v>
      </c>
      <c r="H1091">
        <v>14.18</v>
      </c>
      <c r="I1091">
        <v>864.79</v>
      </c>
      <c r="J1091">
        <v>35</v>
      </c>
      <c r="K1091">
        <v>54</v>
      </c>
      <c r="L1091">
        <v>2.4283352027659895</v>
      </c>
      <c r="M1091">
        <v>3.7465743128389555</v>
      </c>
      <c r="V1091">
        <v>10</v>
      </c>
      <c r="W1091">
        <v>0.69381005793313988</v>
      </c>
      <c r="AG1091">
        <v>13.5</v>
      </c>
      <c r="AH1091">
        <v>13.78</v>
      </c>
      <c r="AI1091">
        <v>50.57</v>
      </c>
      <c r="AJ1091">
        <v>50.13</v>
      </c>
      <c r="AK1091" t="str">
        <f>VLOOKUP(A1091,'NHL Affiliations (from scraper)'!B:C,2,FALSE)</f>
        <v>Minnesota Wild</v>
      </c>
      <c r="AL1091">
        <f>IF(ISNUMBER(MATCH(A1091,'Age Fix'!A:A,0))=FALSE,F1091,VLOOKUP(A1091,'Age Fix'!A:C,3,FALSE))</f>
        <v>19</v>
      </c>
    </row>
    <row r="1092" spans="1:38" x14ac:dyDescent="0.2">
      <c r="A1092" t="s">
        <v>1067</v>
      </c>
      <c r="B1092" t="s">
        <v>1750</v>
      </c>
      <c r="C1092" t="s">
        <v>49</v>
      </c>
      <c r="D1092" t="s">
        <v>1745</v>
      </c>
      <c r="E1092" t="s">
        <v>1061</v>
      </c>
      <c r="F1092">
        <v>20</v>
      </c>
      <c r="G1092">
        <v>72</v>
      </c>
      <c r="H1092">
        <v>16.739999999999998</v>
      </c>
      <c r="I1092">
        <v>1205.25</v>
      </c>
      <c r="J1092">
        <v>73</v>
      </c>
      <c r="K1092">
        <v>66</v>
      </c>
      <c r="L1092">
        <v>3.6341008089607962</v>
      </c>
      <c r="M1092">
        <v>3.2856253889234601</v>
      </c>
      <c r="V1092">
        <v>51</v>
      </c>
      <c r="W1092">
        <v>2.53889234598631</v>
      </c>
      <c r="AG1092">
        <v>13.91</v>
      </c>
      <c r="AH1092">
        <v>14.22</v>
      </c>
      <c r="AI1092">
        <v>48.38</v>
      </c>
      <c r="AJ1092">
        <v>51.58</v>
      </c>
      <c r="AK1092" t="e">
        <f>VLOOKUP(A1092,'NHL Affiliations (from scraper)'!B:C,2,FALSE)</f>
        <v>#N/A</v>
      </c>
      <c r="AL1092">
        <f>IF(ISNUMBER(MATCH(A1092,'Age Fix'!A:A,0))=FALSE,F1092,VLOOKUP(A1092,'Age Fix'!A:C,3,FALSE))</f>
        <v>20</v>
      </c>
    </row>
    <row r="1093" spans="1:38" x14ac:dyDescent="0.2">
      <c r="A1093" t="s">
        <v>1518</v>
      </c>
      <c r="B1093" t="s">
        <v>1750</v>
      </c>
      <c r="C1093" t="s">
        <v>49</v>
      </c>
      <c r="D1093" t="s">
        <v>1745</v>
      </c>
      <c r="E1093" t="s">
        <v>1035</v>
      </c>
      <c r="F1093">
        <v>17</v>
      </c>
      <c r="G1093">
        <v>27</v>
      </c>
      <c r="H1093">
        <v>6.74</v>
      </c>
      <c r="I1093">
        <v>181.97</v>
      </c>
      <c r="J1093">
        <v>6</v>
      </c>
      <c r="K1093">
        <v>2</v>
      </c>
      <c r="L1093">
        <v>1.9783480793537398</v>
      </c>
      <c r="M1093">
        <v>0.65944935978457986</v>
      </c>
      <c r="V1093">
        <v>3</v>
      </c>
      <c r="W1093">
        <v>0.9891740396768699</v>
      </c>
      <c r="AG1093">
        <v>12.88</v>
      </c>
      <c r="AH1093">
        <v>13.55</v>
      </c>
      <c r="AI1093">
        <v>56.71</v>
      </c>
      <c r="AJ1093">
        <v>50.11</v>
      </c>
      <c r="AK1093" t="e">
        <f>VLOOKUP(A1093,'NHL Affiliations (from scraper)'!B:C,2,FALSE)</f>
        <v>#N/A</v>
      </c>
      <c r="AL1093">
        <f>IF(ISNUMBER(MATCH(A1093,'Age Fix'!A:A,0))=FALSE,F1093,VLOOKUP(A1093,'Age Fix'!A:C,3,FALSE))</f>
        <v>17</v>
      </c>
    </row>
    <row r="1094" spans="1:38" x14ac:dyDescent="0.2">
      <c r="A1094" t="s">
        <v>3740</v>
      </c>
      <c r="B1094" t="s">
        <v>1750</v>
      </c>
      <c r="C1094" t="s">
        <v>41</v>
      </c>
      <c r="D1094" t="s">
        <v>1745</v>
      </c>
      <c r="E1094" t="s">
        <v>1078</v>
      </c>
      <c r="F1094">
        <v>16</v>
      </c>
      <c r="G1094">
        <v>3</v>
      </c>
      <c r="H1094">
        <v>20.91</v>
      </c>
      <c r="I1094">
        <v>62.72</v>
      </c>
      <c r="J1094">
        <v>3</v>
      </c>
      <c r="K1094">
        <v>2</v>
      </c>
      <c r="L1094">
        <v>2.8698979591836733</v>
      </c>
      <c r="M1094">
        <v>1.9132653061224489</v>
      </c>
      <c r="V1094">
        <v>0</v>
      </c>
      <c r="W1094">
        <v>0</v>
      </c>
      <c r="AG1094">
        <v>11.31</v>
      </c>
      <c r="AH1094">
        <v>12.75</v>
      </c>
      <c r="AI1094">
        <v>41.79</v>
      </c>
      <c r="AJ1094">
        <v>47.84</v>
      </c>
      <c r="AK1094" t="e">
        <f>VLOOKUP(A1094,'NHL Affiliations (from scraper)'!B:C,2,FALSE)</f>
        <v>#N/A</v>
      </c>
      <c r="AL1094">
        <f>IF(ISNUMBER(MATCH(A1094,'Age Fix'!A:A,0))=FALSE,F1094,VLOOKUP(A1094,'Age Fix'!A:C,3,FALSE))</f>
        <v>16</v>
      </c>
    </row>
    <row r="1095" spans="1:38" x14ac:dyDescent="0.2">
      <c r="A1095" t="s">
        <v>1484</v>
      </c>
      <c r="B1095" t="s">
        <v>1750</v>
      </c>
      <c r="C1095" t="s">
        <v>102</v>
      </c>
      <c r="D1095" t="s">
        <v>102</v>
      </c>
      <c r="E1095" t="s">
        <v>1049</v>
      </c>
      <c r="F1095">
        <v>20</v>
      </c>
      <c r="G1095">
        <v>68</v>
      </c>
      <c r="H1095">
        <v>15.27</v>
      </c>
      <c r="I1095">
        <v>1038.08</v>
      </c>
      <c r="J1095">
        <v>50</v>
      </c>
      <c r="K1095">
        <v>55</v>
      </c>
      <c r="L1095">
        <v>2.8899506781750928</v>
      </c>
      <c r="M1095">
        <v>3.178945745992602</v>
      </c>
      <c r="V1095">
        <v>10</v>
      </c>
      <c r="W1095">
        <v>0.57799013563501855</v>
      </c>
      <c r="AG1095">
        <v>13.12</v>
      </c>
      <c r="AH1095">
        <v>13.93</v>
      </c>
      <c r="AI1095">
        <v>56.71</v>
      </c>
      <c r="AJ1095">
        <v>51.7</v>
      </c>
      <c r="AK1095" t="str">
        <f>VLOOKUP(A1095,'NHL Affiliations (from scraper)'!B:C,2,FALSE)</f>
        <v>Carolina Hurricanes</v>
      </c>
      <c r="AL1095">
        <f>IF(ISNUMBER(MATCH(A1095,'Age Fix'!A:A,0))=FALSE,F1095,VLOOKUP(A1095,'Age Fix'!A:C,3,FALSE))</f>
        <v>20</v>
      </c>
    </row>
    <row r="1096" spans="1:38" x14ac:dyDescent="0.2">
      <c r="A1096" t="s">
        <v>1214</v>
      </c>
      <c r="B1096" t="s">
        <v>1750</v>
      </c>
      <c r="C1096" t="s">
        <v>46</v>
      </c>
      <c r="D1096" t="s">
        <v>1745</v>
      </c>
      <c r="E1096" t="s">
        <v>1746</v>
      </c>
      <c r="F1096">
        <v>19</v>
      </c>
      <c r="G1096">
        <v>49</v>
      </c>
      <c r="H1096">
        <v>13.29</v>
      </c>
      <c r="I1096">
        <v>651.08000000000004</v>
      </c>
      <c r="J1096">
        <v>31</v>
      </c>
      <c r="K1096">
        <v>36</v>
      </c>
      <c r="L1096">
        <v>2.8567917920992811</v>
      </c>
      <c r="M1096">
        <v>3.3175646617927135</v>
      </c>
      <c r="V1096">
        <v>14</v>
      </c>
      <c r="W1096">
        <v>1.2901640351416108</v>
      </c>
      <c r="AG1096">
        <v>14.04</v>
      </c>
      <c r="AH1096">
        <v>13.86</v>
      </c>
      <c r="AI1096">
        <v>47.87</v>
      </c>
      <c r="AJ1096">
        <v>50.95</v>
      </c>
      <c r="AK1096" t="e">
        <f>VLOOKUP(A1096,'NHL Affiliations (from scraper)'!B:C,2,FALSE)</f>
        <v>#N/A</v>
      </c>
      <c r="AL1096">
        <f>IF(ISNUMBER(MATCH(A1096,'Age Fix'!A:A,0))=FALSE,F1096,VLOOKUP(A1096,'Age Fix'!A:C,3,FALSE))</f>
        <v>19</v>
      </c>
    </row>
    <row r="1097" spans="1:38" x14ac:dyDescent="0.2">
      <c r="A1097" t="s">
        <v>1481</v>
      </c>
      <c r="B1097" t="s">
        <v>1750</v>
      </c>
      <c r="C1097" t="s">
        <v>46</v>
      </c>
      <c r="D1097" t="s">
        <v>1745</v>
      </c>
      <c r="E1097" t="s">
        <v>1090</v>
      </c>
      <c r="F1097">
        <v>18</v>
      </c>
      <c r="G1097">
        <v>36</v>
      </c>
      <c r="H1097">
        <v>9.73</v>
      </c>
      <c r="I1097">
        <v>350.21</v>
      </c>
      <c r="J1097">
        <v>8</v>
      </c>
      <c r="K1097">
        <v>17</v>
      </c>
      <c r="L1097">
        <v>1.3706062077039491</v>
      </c>
      <c r="M1097">
        <v>2.9125381913708916</v>
      </c>
      <c r="V1097">
        <v>3</v>
      </c>
      <c r="W1097">
        <v>0.51397732788898087</v>
      </c>
      <c r="AG1097">
        <v>12.44</v>
      </c>
      <c r="AH1097">
        <v>13.46</v>
      </c>
      <c r="AI1097">
        <v>44.82</v>
      </c>
      <c r="AJ1097">
        <v>46.36</v>
      </c>
      <c r="AK1097" t="e">
        <f>VLOOKUP(A1097,'NHL Affiliations (from scraper)'!B:C,2,FALSE)</f>
        <v>#N/A</v>
      </c>
      <c r="AL1097">
        <f>IF(ISNUMBER(MATCH(A1097,'Age Fix'!A:A,0))=FALSE,F1097,VLOOKUP(A1097,'Age Fix'!A:C,3,FALSE))</f>
        <v>18</v>
      </c>
    </row>
    <row r="1098" spans="1:38" x14ac:dyDescent="0.2">
      <c r="A1098" t="s">
        <v>1519</v>
      </c>
      <c r="B1098" t="s">
        <v>1750</v>
      </c>
      <c r="C1098" t="s">
        <v>102</v>
      </c>
      <c r="D1098" t="s">
        <v>102</v>
      </c>
      <c r="E1098" t="s">
        <v>1035</v>
      </c>
      <c r="F1098">
        <v>17</v>
      </c>
      <c r="G1098">
        <v>22</v>
      </c>
      <c r="H1098">
        <v>7.43</v>
      </c>
      <c r="I1098">
        <v>163.44</v>
      </c>
      <c r="J1098">
        <v>4</v>
      </c>
      <c r="K1098">
        <v>6</v>
      </c>
      <c r="L1098">
        <v>1.4684287812041117</v>
      </c>
      <c r="M1098">
        <v>2.2026431718061676</v>
      </c>
      <c r="V1098">
        <v>1</v>
      </c>
      <c r="W1098">
        <v>0.36710719530102792</v>
      </c>
      <c r="AG1098">
        <v>11.98</v>
      </c>
      <c r="AH1098">
        <v>12.22</v>
      </c>
      <c r="AI1098">
        <v>56.14</v>
      </c>
      <c r="AJ1098">
        <v>47.06</v>
      </c>
      <c r="AK1098" t="e">
        <f>VLOOKUP(A1098,'NHL Affiliations (from scraper)'!B:C,2,FALSE)</f>
        <v>#N/A</v>
      </c>
      <c r="AL1098">
        <f>IF(ISNUMBER(MATCH(A1098,'Age Fix'!A:A,0))=FALSE,F1098,VLOOKUP(A1098,'Age Fix'!A:C,3,FALSE))</f>
        <v>17</v>
      </c>
    </row>
    <row r="1099" spans="1:38" x14ac:dyDescent="0.2">
      <c r="A1099" t="s">
        <v>1413</v>
      </c>
      <c r="B1099" t="s">
        <v>1750</v>
      </c>
      <c r="C1099" t="s">
        <v>102</v>
      </c>
      <c r="D1099" t="s">
        <v>102</v>
      </c>
      <c r="E1099" t="s">
        <v>1746</v>
      </c>
      <c r="F1099">
        <v>20</v>
      </c>
      <c r="G1099">
        <v>67</v>
      </c>
      <c r="H1099">
        <v>14.26</v>
      </c>
      <c r="I1099">
        <v>955.69</v>
      </c>
      <c r="J1099">
        <v>41</v>
      </c>
      <c r="K1099">
        <v>51</v>
      </c>
      <c r="L1099">
        <v>2.5740564408961064</v>
      </c>
      <c r="M1099">
        <v>3.2018750850171078</v>
      </c>
      <c r="V1099">
        <v>2</v>
      </c>
      <c r="W1099">
        <v>0.1255637288242003</v>
      </c>
      <c r="AG1099">
        <v>13.33</v>
      </c>
      <c r="AH1099">
        <v>13.81</v>
      </c>
      <c r="AI1099">
        <v>46.64</v>
      </c>
      <c r="AJ1099">
        <v>49.08</v>
      </c>
      <c r="AK1099" t="e">
        <f>VLOOKUP(A1099,'NHL Affiliations (from scraper)'!B:C,2,FALSE)</f>
        <v>#N/A</v>
      </c>
      <c r="AL1099">
        <f>IF(ISNUMBER(MATCH(A1099,'Age Fix'!A:A,0))=FALSE,F1099,VLOOKUP(A1099,'Age Fix'!A:C,3,FALSE))</f>
        <v>20</v>
      </c>
    </row>
    <row r="1100" spans="1:38" x14ac:dyDescent="0.2">
      <c r="A1100" t="s">
        <v>1374</v>
      </c>
      <c r="B1100" t="s">
        <v>1750</v>
      </c>
      <c r="C1100" t="s">
        <v>49</v>
      </c>
      <c r="D1100" t="s">
        <v>1745</v>
      </c>
      <c r="E1100" t="s">
        <v>1746</v>
      </c>
      <c r="F1100">
        <v>19</v>
      </c>
      <c r="G1100">
        <v>61</v>
      </c>
      <c r="H1100">
        <v>8.1</v>
      </c>
      <c r="I1100">
        <v>494.18</v>
      </c>
      <c r="J1100">
        <v>14</v>
      </c>
      <c r="K1100">
        <v>17</v>
      </c>
      <c r="L1100">
        <v>1.6997855032579223</v>
      </c>
      <c r="M1100">
        <v>2.0640252539560486</v>
      </c>
      <c r="V1100">
        <v>5</v>
      </c>
      <c r="W1100">
        <v>0.60706625116354362</v>
      </c>
      <c r="AG1100">
        <v>12.53</v>
      </c>
      <c r="AH1100">
        <v>13.01</v>
      </c>
      <c r="AI1100">
        <v>46.95</v>
      </c>
      <c r="AJ1100">
        <v>52.25</v>
      </c>
      <c r="AK1100" t="e">
        <f>VLOOKUP(A1100,'NHL Affiliations (from scraper)'!B:C,2,FALSE)</f>
        <v>#N/A</v>
      </c>
      <c r="AL1100">
        <f>IF(ISNUMBER(MATCH(A1100,'Age Fix'!A:A,0))=FALSE,F1100,VLOOKUP(A1100,'Age Fix'!A:C,3,FALSE))</f>
        <v>19</v>
      </c>
    </row>
    <row r="1101" spans="1:38" x14ac:dyDescent="0.2">
      <c r="A1101" t="s">
        <v>1201</v>
      </c>
      <c r="B1101" t="s">
        <v>1750</v>
      </c>
      <c r="C1101" t="s">
        <v>46</v>
      </c>
      <c r="D1101" t="s">
        <v>1745</v>
      </c>
      <c r="E1101" t="s">
        <v>1105</v>
      </c>
      <c r="F1101">
        <v>18</v>
      </c>
      <c r="G1101">
        <v>72</v>
      </c>
      <c r="H1101">
        <v>12.9</v>
      </c>
      <c r="I1101">
        <v>928.99</v>
      </c>
      <c r="J1101">
        <v>41</v>
      </c>
      <c r="K1101">
        <v>49</v>
      </c>
      <c r="L1101">
        <v>2.6480371155771318</v>
      </c>
      <c r="M1101">
        <v>3.164727284470231</v>
      </c>
      <c r="V1101">
        <v>26</v>
      </c>
      <c r="W1101">
        <v>1.6792430489025716</v>
      </c>
      <c r="AG1101">
        <v>13.97</v>
      </c>
      <c r="AH1101">
        <v>14</v>
      </c>
      <c r="AI1101">
        <v>43.37</v>
      </c>
      <c r="AJ1101">
        <v>49.73</v>
      </c>
      <c r="AK1101" t="str">
        <f>VLOOKUP(A1101,'NHL Affiliations (from scraper)'!B:C,2,FALSE)</f>
        <v>Dallas Stars</v>
      </c>
      <c r="AL1101">
        <f>IF(ISNUMBER(MATCH(A1101,'Age Fix'!A:A,0))=FALSE,F1101,VLOOKUP(A1101,'Age Fix'!A:C,3,FALSE))</f>
        <v>18</v>
      </c>
    </row>
    <row r="1102" spans="1:38" x14ac:dyDescent="0.2">
      <c r="A1102" t="s">
        <v>1132</v>
      </c>
      <c r="B1102" t="s">
        <v>1750</v>
      </c>
      <c r="C1102" t="s">
        <v>41</v>
      </c>
      <c r="D1102" t="s">
        <v>1745</v>
      </c>
      <c r="E1102" t="s">
        <v>1035</v>
      </c>
      <c r="F1102">
        <v>19</v>
      </c>
      <c r="G1102">
        <v>49</v>
      </c>
      <c r="H1102">
        <v>16.73</v>
      </c>
      <c r="I1102">
        <v>819.54</v>
      </c>
      <c r="J1102">
        <v>57</v>
      </c>
      <c r="K1102">
        <v>33</v>
      </c>
      <c r="L1102">
        <v>4.1730726993191309</v>
      </c>
      <c r="M1102">
        <v>2.4159894575005492</v>
      </c>
      <c r="V1102">
        <v>33</v>
      </c>
      <c r="W1102">
        <v>2.4159894575005492</v>
      </c>
      <c r="AG1102">
        <v>16.02</v>
      </c>
      <c r="AH1102">
        <v>14.36</v>
      </c>
      <c r="AI1102">
        <v>61.78</v>
      </c>
      <c r="AJ1102">
        <v>49.8</v>
      </c>
      <c r="AK1102" t="str">
        <f>VLOOKUP(A1102,'NHL Affiliations (from scraper)'!B:C,2,FALSE)</f>
        <v>New York Rangers</v>
      </c>
      <c r="AL1102">
        <f>IF(ISNUMBER(MATCH(A1102,'Age Fix'!A:A,0))=FALSE,F1102,VLOOKUP(A1102,'Age Fix'!A:C,3,FALSE))</f>
        <v>19</v>
      </c>
    </row>
    <row r="1103" spans="1:38" x14ac:dyDescent="0.2">
      <c r="A1103" t="s">
        <v>1288</v>
      </c>
      <c r="B1103" t="s">
        <v>1750</v>
      </c>
      <c r="C1103" t="s">
        <v>41</v>
      </c>
      <c r="D1103" t="s">
        <v>1745</v>
      </c>
      <c r="E1103" t="s">
        <v>1102</v>
      </c>
      <c r="F1103">
        <v>18</v>
      </c>
      <c r="G1103">
        <v>69</v>
      </c>
      <c r="H1103">
        <v>12.33</v>
      </c>
      <c r="I1103">
        <v>850.71</v>
      </c>
      <c r="J1103">
        <v>33</v>
      </c>
      <c r="K1103">
        <v>47</v>
      </c>
      <c r="L1103">
        <v>2.3274676446732725</v>
      </c>
      <c r="M1103">
        <v>3.3148781605952671</v>
      </c>
      <c r="V1103">
        <v>15</v>
      </c>
      <c r="W1103">
        <v>1.0579398384878513</v>
      </c>
      <c r="AG1103">
        <v>13.62</v>
      </c>
      <c r="AH1103">
        <v>13.73</v>
      </c>
      <c r="AI1103">
        <v>39.71</v>
      </c>
      <c r="AJ1103">
        <v>49.79</v>
      </c>
      <c r="AK1103">
        <f>VLOOKUP(A1103,'NHL Affiliations (from scraper)'!B:C,2,FALSE)</f>
        <v>2018</v>
      </c>
      <c r="AL1103">
        <f>IF(ISNUMBER(MATCH(A1103,'Age Fix'!A:A,0))=FALSE,F1103,VLOOKUP(A1103,'Age Fix'!A:C,3,FALSE))</f>
        <v>18</v>
      </c>
    </row>
    <row r="1104" spans="1:38" x14ac:dyDescent="0.2">
      <c r="A1104" t="s">
        <v>1253</v>
      </c>
      <c r="B1104" t="s">
        <v>1750</v>
      </c>
      <c r="C1104" t="s">
        <v>46</v>
      </c>
      <c r="D1104" t="s">
        <v>1745</v>
      </c>
      <c r="E1104" t="s">
        <v>1746</v>
      </c>
      <c r="F1104">
        <v>18</v>
      </c>
      <c r="G1104">
        <v>66</v>
      </c>
      <c r="H1104">
        <v>11.73</v>
      </c>
      <c r="I1104">
        <v>774.39</v>
      </c>
      <c r="J1104">
        <v>33</v>
      </c>
      <c r="K1104">
        <v>40</v>
      </c>
      <c r="L1104">
        <v>2.5568511990082516</v>
      </c>
      <c r="M1104">
        <v>3.0992135745554563</v>
      </c>
      <c r="V1104">
        <v>18</v>
      </c>
      <c r="W1104">
        <v>1.3946461085499555</v>
      </c>
      <c r="AG1104">
        <v>13.59</v>
      </c>
      <c r="AH1104">
        <v>13.55</v>
      </c>
      <c r="AI1104">
        <v>48.22</v>
      </c>
      <c r="AJ1104">
        <v>49.79</v>
      </c>
      <c r="AK1104" t="e">
        <f>VLOOKUP(A1104,'NHL Affiliations (from scraper)'!B:C,2,FALSE)</f>
        <v>#N/A</v>
      </c>
      <c r="AL1104">
        <f>IF(ISNUMBER(MATCH(A1104,'Age Fix'!A:A,0))=FALSE,F1104,VLOOKUP(A1104,'Age Fix'!A:C,3,FALSE))</f>
        <v>18</v>
      </c>
    </row>
    <row r="1105" spans="1:38" x14ac:dyDescent="0.2">
      <c r="A1105" t="s">
        <v>1441</v>
      </c>
      <c r="B1105" t="s">
        <v>1750</v>
      </c>
      <c r="C1105" t="s">
        <v>41</v>
      </c>
      <c r="D1105" t="s">
        <v>1745</v>
      </c>
      <c r="E1105" t="s">
        <v>1102</v>
      </c>
      <c r="F1105">
        <v>19</v>
      </c>
      <c r="G1105">
        <v>49</v>
      </c>
      <c r="H1105">
        <v>9.26</v>
      </c>
      <c r="I1105">
        <v>453.81</v>
      </c>
      <c r="J1105">
        <v>7</v>
      </c>
      <c r="K1105">
        <v>27</v>
      </c>
      <c r="L1105">
        <v>0.92549745488199908</v>
      </c>
      <c r="M1105">
        <v>3.5697758974019966</v>
      </c>
      <c r="V1105">
        <v>3</v>
      </c>
      <c r="W1105">
        <v>0.39664176637799958</v>
      </c>
      <c r="AG1105">
        <v>12.53</v>
      </c>
      <c r="AH1105">
        <v>13.99</v>
      </c>
      <c r="AI1105">
        <v>35.78</v>
      </c>
      <c r="AJ1105">
        <v>51.38</v>
      </c>
      <c r="AK1105" t="e">
        <f>VLOOKUP(A1105,'NHL Affiliations (from scraper)'!B:C,2,FALSE)</f>
        <v>#N/A</v>
      </c>
      <c r="AL1105">
        <f>IF(ISNUMBER(MATCH(A1105,'Age Fix'!A:A,0))=FALSE,F1105,VLOOKUP(A1105,'Age Fix'!A:C,3,FALSE))</f>
        <v>19</v>
      </c>
    </row>
    <row r="1106" spans="1:38" x14ac:dyDescent="0.2">
      <c r="A1106" t="s">
        <v>1505</v>
      </c>
      <c r="B1106" t="s">
        <v>1750</v>
      </c>
      <c r="C1106" t="s">
        <v>49</v>
      </c>
      <c r="D1106" t="s">
        <v>1745</v>
      </c>
      <c r="E1106" t="s">
        <v>1064</v>
      </c>
      <c r="F1106">
        <v>18</v>
      </c>
      <c r="G1106">
        <v>10</v>
      </c>
      <c r="H1106">
        <v>8.2200000000000006</v>
      </c>
      <c r="I1106">
        <v>82.17</v>
      </c>
      <c r="J1106">
        <v>1</v>
      </c>
      <c r="K1106">
        <v>4</v>
      </c>
      <c r="L1106">
        <v>0.73019350127783855</v>
      </c>
      <c r="M1106">
        <v>2.9207740051113542</v>
      </c>
      <c r="V1106">
        <v>1</v>
      </c>
      <c r="W1106">
        <v>0.73019350127783855</v>
      </c>
      <c r="AG1106">
        <v>13.17</v>
      </c>
      <c r="AH1106">
        <v>13.01</v>
      </c>
      <c r="AI1106">
        <v>39.270000000000003</v>
      </c>
      <c r="AJ1106">
        <v>51.03</v>
      </c>
      <c r="AK1106" t="e">
        <f>VLOOKUP(A1106,'NHL Affiliations (from scraper)'!B:C,2,FALSE)</f>
        <v>#N/A</v>
      </c>
      <c r="AL1106">
        <f>IF(ISNUMBER(MATCH(A1106,'Age Fix'!A:A,0))=FALSE,F1106,VLOOKUP(A1106,'Age Fix'!A:C,3,FALSE))</f>
        <v>18</v>
      </c>
    </row>
    <row r="1107" spans="1:38" x14ac:dyDescent="0.2">
      <c r="A1107" t="s">
        <v>1229</v>
      </c>
      <c r="B1107" t="s">
        <v>1750</v>
      </c>
      <c r="C1107" t="s">
        <v>49</v>
      </c>
      <c r="D1107" t="s">
        <v>1745</v>
      </c>
      <c r="E1107" t="s">
        <v>1080</v>
      </c>
      <c r="F1107">
        <v>18</v>
      </c>
      <c r="G1107">
        <v>70</v>
      </c>
      <c r="H1107">
        <v>11.82</v>
      </c>
      <c r="I1107">
        <v>827.71</v>
      </c>
      <c r="J1107">
        <v>31</v>
      </c>
      <c r="K1107">
        <v>35</v>
      </c>
      <c r="L1107">
        <v>2.2471638617390148</v>
      </c>
      <c r="M1107">
        <v>2.537120489060178</v>
      </c>
      <c r="V1107">
        <v>16</v>
      </c>
      <c r="W1107">
        <v>1.1598265092846529</v>
      </c>
      <c r="AG1107">
        <v>14.3</v>
      </c>
      <c r="AH1107">
        <v>13.78</v>
      </c>
      <c r="AI1107">
        <v>51.19</v>
      </c>
      <c r="AJ1107">
        <v>49.84</v>
      </c>
      <c r="AK1107">
        <f>VLOOKUP(A1107,'NHL Affiliations (from scraper)'!B:C,2,FALSE)</f>
        <v>2018</v>
      </c>
      <c r="AL1107">
        <f>IF(ISNUMBER(MATCH(A1107,'Age Fix'!A:A,0))=FALSE,F1107,VLOOKUP(A1107,'Age Fix'!A:C,3,FALSE))</f>
        <v>18</v>
      </c>
    </row>
    <row r="1108" spans="1:38" x14ac:dyDescent="0.2">
      <c r="A1108" t="s">
        <v>1233</v>
      </c>
      <c r="B1108" t="s">
        <v>1750</v>
      </c>
      <c r="C1108" t="s">
        <v>41</v>
      </c>
      <c r="D1108" t="s">
        <v>1745</v>
      </c>
      <c r="E1108" t="s">
        <v>1078</v>
      </c>
      <c r="F1108">
        <v>20</v>
      </c>
      <c r="G1108">
        <v>52</v>
      </c>
      <c r="H1108">
        <v>14.19</v>
      </c>
      <c r="I1108">
        <v>737.79</v>
      </c>
      <c r="J1108">
        <v>36</v>
      </c>
      <c r="K1108">
        <v>42</v>
      </c>
      <c r="L1108">
        <v>2.9276623429431141</v>
      </c>
      <c r="M1108">
        <v>3.4156060667669665</v>
      </c>
      <c r="V1108">
        <v>17</v>
      </c>
      <c r="W1108">
        <v>1.382507217500915</v>
      </c>
      <c r="AG1108">
        <v>13.6</v>
      </c>
      <c r="AH1108">
        <v>14.17</v>
      </c>
      <c r="AI1108">
        <v>45.61</v>
      </c>
      <c r="AJ1108">
        <v>51.68</v>
      </c>
      <c r="AK1108" t="e">
        <f>VLOOKUP(A1108,'NHL Affiliations (from scraper)'!B:C,2,FALSE)</f>
        <v>#N/A</v>
      </c>
      <c r="AL1108">
        <f>IF(ISNUMBER(MATCH(A1108,'Age Fix'!A:A,0))=FALSE,F1108,VLOOKUP(A1108,'Age Fix'!A:C,3,FALSE))</f>
        <v>20</v>
      </c>
    </row>
    <row r="1109" spans="1:38" x14ac:dyDescent="0.2">
      <c r="A1109" t="s">
        <v>1435</v>
      </c>
      <c r="B1109" t="s">
        <v>1750</v>
      </c>
      <c r="C1109" t="s">
        <v>49</v>
      </c>
      <c r="D1109" t="s">
        <v>1745</v>
      </c>
      <c r="E1109" t="s">
        <v>1746</v>
      </c>
      <c r="F1109">
        <v>18</v>
      </c>
      <c r="G1109">
        <v>49</v>
      </c>
      <c r="H1109">
        <v>8.2200000000000006</v>
      </c>
      <c r="I1109">
        <v>402.82</v>
      </c>
      <c r="J1109">
        <v>11</v>
      </c>
      <c r="K1109">
        <v>12</v>
      </c>
      <c r="L1109">
        <v>1.6384489350081923</v>
      </c>
      <c r="M1109">
        <v>1.7873988381907551</v>
      </c>
      <c r="V1109">
        <v>2</v>
      </c>
      <c r="W1109">
        <v>0.29789980636512586</v>
      </c>
      <c r="AG1109">
        <v>12.17</v>
      </c>
      <c r="AH1109">
        <v>13.47</v>
      </c>
      <c r="AI1109">
        <v>52.44</v>
      </c>
      <c r="AJ1109">
        <v>51.85</v>
      </c>
      <c r="AK1109" t="e">
        <f>VLOOKUP(A1109,'NHL Affiliations (from scraper)'!B:C,2,FALSE)</f>
        <v>#N/A</v>
      </c>
      <c r="AL1109">
        <f>IF(ISNUMBER(MATCH(A1109,'Age Fix'!A:A,0))=FALSE,F1109,VLOOKUP(A1109,'Age Fix'!A:C,3,FALSE))</f>
        <v>18</v>
      </c>
    </row>
    <row r="1110" spans="1:38" x14ac:dyDescent="0.2">
      <c r="A1110" t="s">
        <v>1283</v>
      </c>
      <c r="B1110" t="s">
        <v>1750</v>
      </c>
      <c r="C1110" t="s">
        <v>46</v>
      </c>
      <c r="D1110" t="s">
        <v>1745</v>
      </c>
      <c r="E1110" t="s">
        <v>1746</v>
      </c>
      <c r="F1110">
        <v>17</v>
      </c>
      <c r="G1110">
        <v>70</v>
      </c>
      <c r="H1110">
        <v>13.07</v>
      </c>
      <c r="I1110">
        <v>914.92</v>
      </c>
      <c r="J1110">
        <v>47</v>
      </c>
      <c r="K1110">
        <v>35</v>
      </c>
      <c r="L1110">
        <v>3.0822366982905609</v>
      </c>
      <c r="M1110">
        <v>2.2952826476631838</v>
      </c>
      <c r="V1110">
        <v>14</v>
      </c>
      <c r="W1110">
        <v>0.91811305906527352</v>
      </c>
      <c r="AG1110">
        <v>14.46</v>
      </c>
      <c r="AH1110">
        <v>13.66</v>
      </c>
      <c r="AI1110">
        <v>50.35</v>
      </c>
      <c r="AJ1110">
        <v>48.6</v>
      </c>
      <c r="AK1110" t="e">
        <f>VLOOKUP(A1110,'NHL Affiliations (from scraper)'!B:C,2,FALSE)</f>
        <v>#N/A</v>
      </c>
      <c r="AL1110">
        <f>IF(ISNUMBER(MATCH(A1110,'Age Fix'!A:A,0))=FALSE,F1110,VLOOKUP(A1110,'Age Fix'!A:C,3,FALSE))</f>
        <v>17</v>
      </c>
    </row>
    <row r="1111" spans="1:38" x14ac:dyDescent="0.2">
      <c r="A1111" t="s">
        <v>1737</v>
      </c>
      <c r="B1111" t="s">
        <v>1750</v>
      </c>
      <c r="C1111" t="s">
        <v>49</v>
      </c>
      <c r="D1111" t="s">
        <v>1745</v>
      </c>
      <c r="E1111" t="s">
        <v>1107</v>
      </c>
      <c r="F1111">
        <v>16</v>
      </c>
      <c r="G1111">
        <v>3</v>
      </c>
      <c r="H1111">
        <v>6.4</v>
      </c>
      <c r="I1111">
        <v>19.21</v>
      </c>
      <c r="J1111">
        <v>0</v>
      </c>
      <c r="K1111">
        <v>1</v>
      </c>
      <c r="L1111">
        <v>0</v>
      </c>
      <c r="M1111">
        <v>3.1233732431025505</v>
      </c>
      <c r="V1111">
        <v>0</v>
      </c>
      <c r="W1111">
        <v>0</v>
      </c>
      <c r="AG1111">
        <v>13.03</v>
      </c>
      <c r="AH1111">
        <v>13.7</v>
      </c>
      <c r="AI1111">
        <v>43.08</v>
      </c>
      <c r="AJ1111">
        <v>50.48</v>
      </c>
      <c r="AK1111" t="e">
        <f>VLOOKUP(A1111,'NHL Affiliations (from scraper)'!B:C,2,FALSE)</f>
        <v>#N/A</v>
      </c>
      <c r="AL1111">
        <f>IF(ISNUMBER(MATCH(A1111,'Age Fix'!A:A,0))=FALSE,F1111,VLOOKUP(A1111,'Age Fix'!A:C,3,FALSE))</f>
        <v>16</v>
      </c>
    </row>
    <row r="1112" spans="1:38" x14ac:dyDescent="0.2">
      <c r="A1112" t="s">
        <v>1206</v>
      </c>
      <c r="B1112" t="s">
        <v>1750</v>
      </c>
      <c r="C1112" t="s">
        <v>46</v>
      </c>
      <c r="D1112" t="s">
        <v>1745</v>
      </c>
      <c r="E1112" t="s">
        <v>1055</v>
      </c>
      <c r="F1112">
        <v>18</v>
      </c>
      <c r="G1112">
        <v>72</v>
      </c>
      <c r="H1112">
        <v>11.56</v>
      </c>
      <c r="I1112">
        <v>832.5</v>
      </c>
      <c r="J1112">
        <v>36</v>
      </c>
      <c r="K1112">
        <v>26</v>
      </c>
      <c r="L1112">
        <v>2.5945945945945947</v>
      </c>
      <c r="M1112">
        <v>1.8738738738738738</v>
      </c>
      <c r="V1112">
        <v>23</v>
      </c>
      <c r="W1112">
        <v>1.6576576576576578</v>
      </c>
      <c r="AG1112">
        <v>13.92</v>
      </c>
      <c r="AH1112">
        <v>13.47</v>
      </c>
      <c r="AI1112">
        <v>55.02</v>
      </c>
      <c r="AJ1112">
        <v>50.25</v>
      </c>
      <c r="AK1112" t="e">
        <f>VLOOKUP(A1112,'NHL Affiliations (from scraper)'!B:C,2,FALSE)</f>
        <v>#N/A</v>
      </c>
      <c r="AL1112">
        <f>IF(ISNUMBER(MATCH(A1112,'Age Fix'!A:A,0))=FALSE,F1112,VLOOKUP(A1112,'Age Fix'!A:C,3,FALSE))</f>
        <v>18</v>
      </c>
    </row>
    <row r="1113" spans="1:38" x14ac:dyDescent="0.2">
      <c r="A1113" t="s">
        <v>1277</v>
      </c>
      <c r="B1113" t="s">
        <v>1750</v>
      </c>
      <c r="C1113" t="s">
        <v>49</v>
      </c>
      <c r="D1113" t="s">
        <v>1745</v>
      </c>
      <c r="E1113" t="s">
        <v>1069</v>
      </c>
      <c r="F1113">
        <v>19</v>
      </c>
      <c r="G1113">
        <v>60</v>
      </c>
      <c r="H1113">
        <v>7.11</v>
      </c>
      <c r="I1113">
        <v>426.42</v>
      </c>
      <c r="J1113">
        <v>12</v>
      </c>
      <c r="K1113">
        <v>7</v>
      </c>
      <c r="L1113">
        <v>1.6884761502743775</v>
      </c>
      <c r="M1113">
        <v>0.98494442099338675</v>
      </c>
      <c r="V1113">
        <v>6</v>
      </c>
      <c r="W1113">
        <v>0.84423807513718874</v>
      </c>
      <c r="AG1113">
        <v>13.2</v>
      </c>
      <c r="AH1113">
        <v>12.88</v>
      </c>
      <c r="AI1113">
        <v>48.41</v>
      </c>
      <c r="AJ1113">
        <v>50.65</v>
      </c>
      <c r="AK1113" t="e">
        <f>VLOOKUP(A1113,'NHL Affiliations (from scraper)'!B:C,2,FALSE)</f>
        <v>#N/A</v>
      </c>
      <c r="AL1113">
        <f>IF(ISNUMBER(MATCH(A1113,'Age Fix'!A:A,0))=FALSE,F1113,VLOOKUP(A1113,'Age Fix'!A:C,3,FALSE))</f>
        <v>19</v>
      </c>
    </row>
    <row r="1114" spans="1:38" x14ac:dyDescent="0.2">
      <c r="A1114" t="s">
        <v>1578</v>
      </c>
      <c r="B1114" t="s">
        <v>1750</v>
      </c>
      <c r="C1114" t="s">
        <v>102</v>
      </c>
      <c r="D1114" t="s">
        <v>102</v>
      </c>
      <c r="E1114" t="s">
        <v>1072</v>
      </c>
      <c r="F1114">
        <v>16</v>
      </c>
      <c r="G1114">
        <v>15</v>
      </c>
      <c r="H1114">
        <v>8.14</v>
      </c>
      <c r="I1114">
        <v>122.09</v>
      </c>
      <c r="J1114">
        <v>3</v>
      </c>
      <c r="K1114">
        <v>5</v>
      </c>
      <c r="L1114">
        <v>1.4743222213121467</v>
      </c>
      <c r="M1114">
        <v>2.4572037021869111</v>
      </c>
      <c r="V1114">
        <v>0</v>
      </c>
      <c r="W1114">
        <v>0</v>
      </c>
      <c r="AG1114">
        <v>12.88</v>
      </c>
      <c r="AH1114">
        <v>12.7</v>
      </c>
      <c r="AI1114">
        <v>48.39</v>
      </c>
      <c r="AJ1114">
        <v>49.36</v>
      </c>
      <c r="AK1114" t="e">
        <f>VLOOKUP(A1114,'NHL Affiliations (from scraper)'!B:C,2,FALSE)</f>
        <v>#N/A</v>
      </c>
      <c r="AL1114">
        <f>IF(ISNUMBER(MATCH(A1114,'Age Fix'!A:A,0))=FALSE,F1114,VLOOKUP(A1114,'Age Fix'!A:C,3,FALSE))</f>
        <v>16</v>
      </c>
    </row>
    <row r="1115" spans="1:38" x14ac:dyDescent="0.2">
      <c r="A1115" t="s">
        <v>1295</v>
      </c>
      <c r="B1115" t="s">
        <v>1750</v>
      </c>
      <c r="C1115" t="s">
        <v>41</v>
      </c>
      <c r="D1115" t="s">
        <v>1745</v>
      </c>
      <c r="E1115" t="s">
        <v>1107</v>
      </c>
      <c r="F1115">
        <v>17</v>
      </c>
      <c r="G1115">
        <v>66</v>
      </c>
      <c r="H1115">
        <v>11.03</v>
      </c>
      <c r="I1115">
        <v>728.01</v>
      </c>
      <c r="J1115">
        <v>20</v>
      </c>
      <c r="K1115">
        <v>45</v>
      </c>
      <c r="L1115">
        <v>1.6483290064696914</v>
      </c>
      <c r="M1115">
        <v>3.7087402645568055</v>
      </c>
      <c r="V1115">
        <v>8</v>
      </c>
      <c r="W1115">
        <v>0.6593316025878766</v>
      </c>
      <c r="AG1115">
        <v>12.96</v>
      </c>
      <c r="AH1115">
        <v>13.8</v>
      </c>
      <c r="AI1115">
        <v>43.86</v>
      </c>
      <c r="AJ1115">
        <v>50.42</v>
      </c>
      <c r="AK1115" t="e">
        <f>VLOOKUP(A1115,'NHL Affiliations (from scraper)'!B:C,2,FALSE)</f>
        <v>#N/A</v>
      </c>
      <c r="AL1115">
        <f>IF(ISNUMBER(MATCH(A1115,'Age Fix'!A:A,0))=FALSE,F1115,VLOOKUP(A1115,'Age Fix'!A:C,3,FALSE))</f>
        <v>17</v>
      </c>
    </row>
    <row r="1116" spans="1:38" x14ac:dyDescent="0.2">
      <c r="A1116" t="s">
        <v>1290</v>
      </c>
      <c r="B1116" t="s">
        <v>1750</v>
      </c>
      <c r="C1116" t="s">
        <v>41</v>
      </c>
      <c r="D1116" t="s">
        <v>1745</v>
      </c>
      <c r="E1116" t="s">
        <v>1059</v>
      </c>
      <c r="F1116">
        <v>18</v>
      </c>
      <c r="G1116">
        <v>69</v>
      </c>
      <c r="H1116">
        <v>10.49</v>
      </c>
      <c r="I1116">
        <v>724.06</v>
      </c>
      <c r="J1116">
        <v>32</v>
      </c>
      <c r="K1116">
        <v>28</v>
      </c>
      <c r="L1116">
        <v>2.6517139463580368</v>
      </c>
      <c r="M1116">
        <v>2.3202497030632823</v>
      </c>
      <c r="V1116">
        <v>16</v>
      </c>
      <c r="W1116">
        <v>1.3258569731790184</v>
      </c>
      <c r="AG1116">
        <v>13.19</v>
      </c>
      <c r="AH1116">
        <v>13.63</v>
      </c>
      <c r="AI1116">
        <v>49.81</v>
      </c>
      <c r="AJ1116">
        <v>52.27</v>
      </c>
      <c r="AK1116">
        <f>VLOOKUP(A1116,'NHL Affiliations (from scraper)'!B:C,2,FALSE)</f>
        <v>2018</v>
      </c>
      <c r="AL1116">
        <f>IF(ISNUMBER(MATCH(A1116,'Age Fix'!A:A,0))=FALSE,F1116,VLOOKUP(A1116,'Age Fix'!A:C,3,FALSE))</f>
        <v>18</v>
      </c>
    </row>
    <row r="1117" spans="1:38" x14ac:dyDescent="0.2">
      <c r="A1117" t="s">
        <v>1175</v>
      </c>
      <c r="B1117" t="s">
        <v>1750</v>
      </c>
      <c r="C1117" t="s">
        <v>102</v>
      </c>
      <c r="D1117" t="s">
        <v>102</v>
      </c>
      <c r="E1117" t="s">
        <v>1051</v>
      </c>
      <c r="F1117">
        <v>19</v>
      </c>
      <c r="G1117">
        <v>60</v>
      </c>
      <c r="H1117">
        <v>17.61</v>
      </c>
      <c r="I1117">
        <v>1056.56</v>
      </c>
      <c r="J1117">
        <v>73</v>
      </c>
      <c r="K1117">
        <v>51</v>
      </c>
      <c r="L1117">
        <v>4.1455288861967148</v>
      </c>
      <c r="M1117">
        <v>2.8961914136442797</v>
      </c>
      <c r="V1117">
        <v>24</v>
      </c>
      <c r="W1117">
        <v>1.3629136064208374</v>
      </c>
      <c r="AG1117">
        <v>13.93</v>
      </c>
      <c r="AH1117">
        <v>13.71</v>
      </c>
      <c r="AI1117">
        <v>51.87</v>
      </c>
      <c r="AJ1117">
        <v>50.08</v>
      </c>
      <c r="AK1117" t="str">
        <f>VLOOKUP(A1117,'NHL Affiliations (from scraper)'!B:C,2,FALSE)</f>
        <v>Tampa Bay Lightning</v>
      </c>
      <c r="AL1117">
        <f>IF(ISNUMBER(MATCH(A1117,'Age Fix'!A:A,0))=FALSE,F1117,VLOOKUP(A1117,'Age Fix'!A:C,3,FALSE))</f>
        <v>19</v>
      </c>
    </row>
    <row r="1118" spans="1:38" x14ac:dyDescent="0.2">
      <c r="A1118" t="s">
        <v>1231</v>
      </c>
      <c r="B1118" t="s">
        <v>1750</v>
      </c>
      <c r="C1118" t="s">
        <v>102</v>
      </c>
      <c r="D1118" t="s">
        <v>102</v>
      </c>
      <c r="E1118" t="s">
        <v>1746</v>
      </c>
      <c r="F1118">
        <v>19</v>
      </c>
      <c r="G1118">
        <v>68</v>
      </c>
      <c r="H1118">
        <v>17.05</v>
      </c>
      <c r="I1118">
        <v>1159.5899999999999</v>
      </c>
      <c r="J1118">
        <v>69</v>
      </c>
      <c r="K1118">
        <v>54</v>
      </c>
      <c r="L1118">
        <v>3.5702274079631597</v>
      </c>
      <c r="M1118">
        <v>2.7940910149276901</v>
      </c>
      <c r="V1118">
        <v>18</v>
      </c>
      <c r="W1118">
        <v>0.9313636716425634</v>
      </c>
      <c r="AG1118">
        <v>13.95</v>
      </c>
      <c r="AH1118">
        <v>14</v>
      </c>
      <c r="AI1118">
        <v>50.41</v>
      </c>
      <c r="AJ1118">
        <v>51.06</v>
      </c>
      <c r="AK1118" t="str">
        <f>VLOOKUP(A1118,'NHL Affiliations (from scraper)'!B:C,2,FALSE)</f>
        <v>Montréal Canadiens</v>
      </c>
      <c r="AL1118">
        <f>IF(ISNUMBER(MATCH(A1118,'Age Fix'!A:A,0))=FALSE,F1118,VLOOKUP(A1118,'Age Fix'!A:C,3,FALSE))</f>
        <v>19</v>
      </c>
    </row>
    <row r="1119" spans="1:38" x14ac:dyDescent="0.2">
      <c r="A1119" t="s">
        <v>1249</v>
      </c>
      <c r="B1119" t="s">
        <v>1750</v>
      </c>
      <c r="C1119" t="s">
        <v>46</v>
      </c>
      <c r="D1119" t="s">
        <v>1745</v>
      </c>
      <c r="E1119" t="s">
        <v>1061</v>
      </c>
      <c r="F1119">
        <v>19</v>
      </c>
      <c r="G1119">
        <v>38</v>
      </c>
      <c r="H1119">
        <v>10.8</v>
      </c>
      <c r="I1119">
        <v>410.31</v>
      </c>
      <c r="J1119">
        <v>17</v>
      </c>
      <c r="K1119">
        <v>24</v>
      </c>
      <c r="L1119">
        <v>2.4859252760108208</v>
      </c>
      <c r="M1119">
        <v>3.5095415661329237</v>
      </c>
      <c r="V1119">
        <v>7</v>
      </c>
      <c r="W1119">
        <v>1.0236162901221029</v>
      </c>
      <c r="AG1119">
        <v>13.9</v>
      </c>
      <c r="AH1119">
        <v>14.07</v>
      </c>
      <c r="AI1119">
        <v>47.33</v>
      </c>
      <c r="AJ1119">
        <v>51.78</v>
      </c>
      <c r="AK1119" t="e">
        <f>VLOOKUP(A1119,'NHL Affiliations (from scraper)'!B:C,2,FALSE)</f>
        <v>#N/A</v>
      </c>
      <c r="AL1119">
        <f>IF(ISNUMBER(MATCH(A1119,'Age Fix'!A:A,0))=FALSE,F1119,VLOOKUP(A1119,'Age Fix'!A:C,3,FALSE))</f>
        <v>19</v>
      </c>
    </row>
    <row r="1120" spans="1:38" x14ac:dyDescent="0.2">
      <c r="A1120" t="s">
        <v>1252</v>
      </c>
      <c r="B1120" t="s">
        <v>1750</v>
      </c>
      <c r="C1120" t="s">
        <v>102</v>
      </c>
      <c r="D1120" t="s">
        <v>102</v>
      </c>
      <c r="E1120" t="s">
        <v>1090</v>
      </c>
      <c r="F1120">
        <v>17</v>
      </c>
      <c r="G1120">
        <v>68</v>
      </c>
      <c r="H1120">
        <v>15.84</v>
      </c>
      <c r="I1120">
        <v>1077.05</v>
      </c>
      <c r="J1120">
        <v>54</v>
      </c>
      <c r="K1120">
        <v>56</v>
      </c>
      <c r="L1120">
        <v>3.0082168887238292</v>
      </c>
      <c r="M1120">
        <v>3.1196323290469339</v>
      </c>
      <c r="V1120">
        <v>15</v>
      </c>
      <c r="W1120">
        <v>0.83561580242328592</v>
      </c>
      <c r="AG1120">
        <v>13.2</v>
      </c>
      <c r="AH1120">
        <v>13.93</v>
      </c>
      <c r="AI1120">
        <v>49.21</v>
      </c>
      <c r="AJ1120">
        <v>48.76</v>
      </c>
      <c r="AK1120">
        <f>VLOOKUP(A1120,'NHL Affiliations (from scraper)'!B:C,2,FALSE)</f>
        <v>2018</v>
      </c>
      <c r="AL1120">
        <f>IF(ISNUMBER(MATCH(A1120,'Age Fix'!A:A,0))=FALSE,F1120,VLOOKUP(A1120,'Age Fix'!A:C,3,FALSE))</f>
        <v>17</v>
      </c>
    </row>
    <row r="1121" spans="1:38" x14ac:dyDescent="0.2">
      <c r="A1121" t="s">
        <v>1190</v>
      </c>
      <c r="B1121" t="s">
        <v>1750</v>
      </c>
      <c r="C1121" t="s">
        <v>46</v>
      </c>
      <c r="D1121" t="s">
        <v>1745</v>
      </c>
      <c r="E1121" t="s">
        <v>1105</v>
      </c>
      <c r="F1121">
        <v>19</v>
      </c>
      <c r="G1121">
        <v>70</v>
      </c>
      <c r="H1121">
        <v>14.39</v>
      </c>
      <c r="I1121">
        <v>1007.6</v>
      </c>
      <c r="J1121">
        <v>45</v>
      </c>
      <c r="K1121">
        <v>59</v>
      </c>
      <c r="L1121">
        <v>2.6796347757046446</v>
      </c>
      <c r="M1121">
        <v>3.5132989281460896</v>
      </c>
      <c r="V1121">
        <v>25</v>
      </c>
      <c r="W1121">
        <v>1.4886859865025803</v>
      </c>
      <c r="AG1121">
        <v>13.53</v>
      </c>
      <c r="AH1121">
        <v>13.62</v>
      </c>
      <c r="AI1121">
        <v>43.57</v>
      </c>
      <c r="AJ1121">
        <v>48.95</v>
      </c>
      <c r="AK1121" t="e">
        <f>VLOOKUP(A1121,'NHL Affiliations (from scraper)'!B:C,2,FALSE)</f>
        <v>#N/A</v>
      </c>
      <c r="AL1121">
        <f>IF(ISNUMBER(MATCH(A1121,'Age Fix'!A:A,0))=FALSE,F1121,VLOOKUP(A1121,'Age Fix'!A:C,3,FALSE))</f>
        <v>19</v>
      </c>
    </row>
    <row r="1122" spans="1:38" x14ac:dyDescent="0.2">
      <c r="A1122" t="s">
        <v>1060</v>
      </c>
      <c r="B1122" t="s">
        <v>1750</v>
      </c>
      <c r="C1122" t="s">
        <v>41</v>
      </c>
      <c r="D1122" t="s">
        <v>1745</v>
      </c>
      <c r="E1122" t="s">
        <v>1746</v>
      </c>
      <c r="F1122">
        <v>21</v>
      </c>
      <c r="G1122">
        <v>66</v>
      </c>
      <c r="H1122">
        <v>16.45</v>
      </c>
      <c r="I1122">
        <v>1085.8699999999999</v>
      </c>
      <c r="J1122">
        <v>60</v>
      </c>
      <c r="K1122">
        <v>52</v>
      </c>
      <c r="L1122">
        <v>3.3153139878622677</v>
      </c>
      <c r="M1122">
        <v>2.8732721228139653</v>
      </c>
      <c r="V1122">
        <v>34</v>
      </c>
      <c r="W1122">
        <v>1.8786779264552846</v>
      </c>
      <c r="AG1122">
        <v>14.52</v>
      </c>
      <c r="AH1122">
        <v>14.33</v>
      </c>
      <c r="AI1122">
        <v>49.37</v>
      </c>
      <c r="AJ1122">
        <v>52.14</v>
      </c>
      <c r="AK1122" t="str">
        <f>VLOOKUP(A1122,'NHL Affiliations (from scraper)'!B:C,2,FALSE)</f>
        <v>Edmonton Oilers</v>
      </c>
      <c r="AL1122">
        <f>IF(ISNUMBER(MATCH(A1122,'Age Fix'!A:A,0))=FALSE,F1122,VLOOKUP(A1122,'Age Fix'!A:C,3,FALSE))</f>
        <v>21</v>
      </c>
    </row>
    <row r="1123" spans="1:38" x14ac:dyDescent="0.2">
      <c r="A1123" t="s">
        <v>1501</v>
      </c>
      <c r="B1123" t="s">
        <v>1750</v>
      </c>
      <c r="C1123" t="s">
        <v>102</v>
      </c>
      <c r="D1123" t="s">
        <v>102</v>
      </c>
      <c r="E1123" t="s">
        <v>1746</v>
      </c>
      <c r="F1123">
        <v>18</v>
      </c>
      <c r="G1123">
        <v>47</v>
      </c>
      <c r="H1123">
        <v>11.65</v>
      </c>
      <c r="I1123">
        <v>547.4</v>
      </c>
      <c r="J1123">
        <v>19</v>
      </c>
      <c r="K1123">
        <v>36</v>
      </c>
      <c r="L1123">
        <v>2.0825721592985018</v>
      </c>
      <c r="M1123">
        <v>3.945926196565583</v>
      </c>
      <c r="V1123">
        <v>3</v>
      </c>
      <c r="W1123">
        <v>0.32882718304713188</v>
      </c>
      <c r="AG1123">
        <v>13.06</v>
      </c>
      <c r="AH1123">
        <v>13.2</v>
      </c>
      <c r="AI1123">
        <v>45.04</v>
      </c>
      <c r="AJ1123">
        <v>50.75</v>
      </c>
      <c r="AK1123" t="e">
        <f>VLOOKUP(A1123,'NHL Affiliations (from scraper)'!B:C,2,FALSE)</f>
        <v>#N/A</v>
      </c>
      <c r="AL1123">
        <f>IF(ISNUMBER(MATCH(A1123,'Age Fix'!A:A,0))=FALSE,F1123,VLOOKUP(A1123,'Age Fix'!A:C,3,FALSE))</f>
        <v>18</v>
      </c>
    </row>
    <row r="1124" spans="1:38" x14ac:dyDescent="0.2">
      <c r="A1124" t="s">
        <v>1094</v>
      </c>
      <c r="B1124" t="s">
        <v>1750</v>
      </c>
      <c r="C1124" t="s">
        <v>49</v>
      </c>
      <c r="D1124" t="s">
        <v>1745</v>
      </c>
      <c r="E1124" t="s">
        <v>1051</v>
      </c>
      <c r="F1124">
        <v>20</v>
      </c>
      <c r="G1124">
        <v>68</v>
      </c>
      <c r="H1124">
        <v>15.28</v>
      </c>
      <c r="I1124">
        <v>1039.28</v>
      </c>
      <c r="J1124">
        <v>56</v>
      </c>
      <c r="K1124">
        <v>56</v>
      </c>
      <c r="L1124">
        <v>3.2330074667077207</v>
      </c>
      <c r="M1124">
        <v>3.2330074667077207</v>
      </c>
      <c r="V1124">
        <v>30</v>
      </c>
      <c r="W1124">
        <v>1.7319682857362788</v>
      </c>
      <c r="AG1124">
        <v>14.78</v>
      </c>
      <c r="AH1124">
        <v>14.22</v>
      </c>
      <c r="AI1124">
        <v>52.86</v>
      </c>
      <c r="AJ1124">
        <v>51.08</v>
      </c>
      <c r="AK1124" t="str">
        <f>VLOOKUP(A1124,'NHL Affiliations (from scraper)'!B:C,2,FALSE)</f>
        <v>Philadelphia Flyers</v>
      </c>
      <c r="AL1124">
        <f>IF(ISNUMBER(MATCH(A1124,'Age Fix'!A:A,0))=FALSE,F1124,VLOOKUP(A1124,'Age Fix'!A:C,3,FALSE))</f>
        <v>20</v>
      </c>
    </row>
    <row r="1125" spans="1:38" x14ac:dyDescent="0.2">
      <c r="A1125" t="s">
        <v>1271</v>
      </c>
      <c r="B1125" t="s">
        <v>1750</v>
      </c>
      <c r="C1125" t="s">
        <v>46</v>
      </c>
      <c r="D1125" t="s">
        <v>1745</v>
      </c>
      <c r="E1125" t="s">
        <v>1080</v>
      </c>
      <c r="F1125">
        <v>18</v>
      </c>
      <c r="G1125">
        <v>66</v>
      </c>
      <c r="H1125">
        <v>11.44</v>
      </c>
      <c r="I1125">
        <v>755.28</v>
      </c>
      <c r="J1125">
        <v>28</v>
      </c>
      <c r="K1125">
        <v>29</v>
      </c>
      <c r="L1125">
        <v>2.2243406418811569</v>
      </c>
      <c r="M1125">
        <v>2.3037813790911983</v>
      </c>
      <c r="V1125">
        <v>12</v>
      </c>
      <c r="W1125">
        <v>0.95328884652049573</v>
      </c>
      <c r="AG1125">
        <v>13.96</v>
      </c>
      <c r="AH1125">
        <v>13.33</v>
      </c>
      <c r="AI1125">
        <v>52.05</v>
      </c>
      <c r="AJ1125">
        <v>49.35</v>
      </c>
      <c r="AK1125" t="e">
        <f>VLOOKUP(A1125,'NHL Affiliations (from scraper)'!B:C,2,FALSE)</f>
        <v>#N/A</v>
      </c>
      <c r="AL1125">
        <f>IF(ISNUMBER(MATCH(A1125,'Age Fix'!A:A,0))=FALSE,F1125,VLOOKUP(A1125,'Age Fix'!A:C,3,FALSE))</f>
        <v>18</v>
      </c>
    </row>
    <row r="1126" spans="1:38" x14ac:dyDescent="0.2">
      <c r="A1126" t="s">
        <v>1280</v>
      </c>
      <c r="B1126" t="s">
        <v>1750</v>
      </c>
      <c r="C1126" t="s">
        <v>41</v>
      </c>
      <c r="D1126" t="s">
        <v>1745</v>
      </c>
      <c r="E1126" t="s">
        <v>1746</v>
      </c>
      <c r="F1126">
        <v>18</v>
      </c>
      <c r="G1126">
        <v>69</v>
      </c>
      <c r="H1126">
        <v>12.69</v>
      </c>
      <c r="I1126">
        <v>875.3</v>
      </c>
      <c r="J1126">
        <v>36</v>
      </c>
      <c r="K1126">
        <v>47</v>
      </c>
      <c r="L1126">
        <v>2.4677253513081228</v>
      </c>
      <c r="M1126">
        <v>3.2217525419856052</v>
      </c>
      <c r="V1126">
        <v>15</v>
      </c>
      <c r="W1126">
        <v>1.0282188963783847</v>
      </c>
      <c r="AG1126">
        <v>13.35</v>
      </c>
      <c r="AH1126">
        <v>13.77</v>
      </c>
      <c r="AI1126">
        <v>46.07</v>
      </c>
      <c r="AJ1126">
        <v>50.95</v>
      </c>
      <c r="AK1126">
        <f>VLOOKUP(A1126,'NHL Affiliations (from scraper)'!B:C,2,FALSE)</f>
        <v>2018</v>
      </c>
      <c r="AL1126">
        <f>IF(ISNUMBER(MATCH(A1126,'Age Fix'!A:A,0))=FALSE,F1126,VLOOKUP(A1126,'Age Fix'!A:C,3,FALSE))</f>
        <v>18</v>
      </c>
    </row>
    <row r="1127" spans="1:38" x14ac:dyDescent="0.2">
      <c r="A1127" t="s">
        <v>1474</v>
      </c>
      <c r="B1127" t="s">
        <v>1750</v>
      </c>
      <c r="C1127" t="s">
        <v>41</v>
      </c>
      <c r="D1127" t="s">
        <v>1745</v>
      </c>
      <c r="E1127" t="s">
        <v>1064</v>
      </c>
      <c r="F1127">
        <v>18</v>
      </c>
      <c r="G1127">
        <v>69</v>
      </c>
      <c r="H1127">
        <v>7.88</v>
      </c>
      <c r="I1127">
        <v>543.55999999999995</v>
      </c>
      <c r="J1127">
        <v>12</v>
      </c>
      <c r="K1127">
        <v>20</v>
      </c>
      <c r="L1127">
        <v>1.3246007800426818</v>
      </c>
      <c r="M1127">
        <v>2.2076679667378025</v>
      </c>
      <c r="V1127">
        <v>3</v>
      </c>
      <c r="W1127">
        <v>0.33115019501067045</v>
      </c>
      <c r="AG1127">
        <v>12.49</v>
      </c>
      <c r="AH1127">
        <v>12.77</v>
      </c>
      <c r="AI1127">
        <v>45.32</v>
      </c>
      <c r="AJ1127">
        <v>50.04</v>
      </c>
      <c r="AK1127">
        <f>VLOOKUP(A1127,'NHL Affiliations (from scraper)'!B:C,2,FALSE)</f>
        <v>2018</v>
      </c>
      <c r="AL1127">
        <f>IF(ISNUMBER(MATCH(A1127,'Age Fix'!A:A,0))=FALSE,F1127,VLOOKUP(A1127,'Age Fix'!A:C,3,FALSE))</f>
        <v>18</v>
      </c>
    </row>
    <row r="1128" spans="1:38" x14ac:dyDescent="0.2">
      <c r="A1128" t="s">
        <v>1418</v>
      </c>
      <c r="B1128" t="s">
        <v>1750</v>
      </c>
      <c r="C1128" t="s">
        <v>102</v>
      </c>
      <c r="D1128" t="s">
        <v>102</v>
      </c>
      <c r="E1128" t="s">
        <v>1047</v>
      </c>
      <c r="F1128">
        <v>18</v>
      </c>
      <c r="G1128">
        <v>72</v>
      </c>
      <c r="H1128">
        <v>14.01</v>
      </c>
      <c r="I1128">
        <v>1008.87</v>
      </c>
      <c r="J1128">
        <v>40</v>
      </c>
      <c r="K1128">
        <v>49</v>
      </c>
      <c r="L1128">
        <v>2.3788991644116688</v>
      </c>
      <c r="M1128">
        <v>2.9141514764042942</v>
      </c>
      <c r="V1128">
        <v>4</v>
      </c>
      <c r="W1128">
        <v>0.23788991644116686</v>
      </c>
      <c r="AG1128">
        <v>13.38</v>
      </c>
      <c r="AH1128">
        <v>13.58</v>
      </c>
      <c r="AI1128">
        <v>46.09</v>
      </c>
      <c r="AJ1128">
        <v>48.59</v>
      </c>
      <c r="AK1128" t="e">
        <f>VLOOKUP(A1128,'NHL Affiliations (from scraper)'!B:C,2,FALSE)</f>
        <v>#N/A</v>
      </c>
      <c r="AL1128">
        <f>IF(ISNUMBER(MATCH(A1128,'Age Fix'!A:A,0))=FALSE,F1128,VLOOKUP(A1128,'Age Fix'!A:C,3,FALSE))</f>
        <v>18</v>
      </c>
    </row>
    <row r="1129" spans="1:38" x14ac:dyDescent="0.2">
      <c r="A1129" t="s">
        <v>1508</v>
      </c>
      <c r="B1129" t="s">
        <v>1750</v>
      </c>
      <c r="C1129" t="s">
        <v>46</v>
      </c>
      <c r="D1129" t="s">
        <v>1745</v>
      </c>
      <c r="E1129" t="s">
        <v>1057</v>
      </c>
      <c r="F1129">
        <v>17</v>
      </c>
      <c r="G1129">
        <v>41</v>
      </c>
      <c r="H1129">
        <v>7.59</v>
      </c>
      <c r="I1129">
        <v>311.05</v>
      </c>
      <c r="J1129">
        <v>10</v>
      </c>
      <c r="K1129">
        <v>9</v>
      </c>
      <c r="L1129">
        <v>1.9289503295290145</v>
      </c>
      <c r="M1129">
        <v>1.7360552965761131</v>
      </c>
      <c r="V1129">
        <v>2</v>
      </c>
      <c r="W1129">
        <v>0.38579006590580289</v>
      </c>
      <c r="AG1129">
        <v>12.23</v>
      </c>
      <c r="AH1129">
        <v>12.88</v>
      </c>
      <c r="AI1129">
        <v>51.84</v>
      </c>
      <c r="AJ1129">
        <v>48.37</v>
      </c>
      <c r="AK1129" t="e">
        <f>VLOOKUP(A1129,'NHL Affiliations (from scraper)'!B:C,2,FALSE)</f>
        <v>#N/A</v>
      </c>
      <c r="AL1129">
        <f>IF(ISNUMBER(MATCH(A1129,'Age Fix'!A:A,0))=FALSE,F1129,VLOOKUP(A1129,'Age Fix'!A:C,3,FALSE))</f>
        <v>17</v>
      </c>
    </row>
    <row r="1130" spans="1:38" x14ac:dyDescent="0.2">
      <c r="A1130" t="s">
        <v>1469</v>
      </c>
      <c r="B1130" t="s">
        <v>1750</v>
      </c>
      <c r="C1130" t="s">
        <v>49</v>
      </c>
      <c r="D1130" t="s">
        <v>1745</v>
      </c>
      <c r="E1130" t="s">
        <v>1102</v>
      </c>
      <c r="F1130">
        <v>16</v>
      </c>
      <c r="G1130">
        <v>38</v>
      </c>
      <c r="H1130">
        <v>9.7200000000000006</v>
      </c>
      <c r="I1130">
        <v>369.55</v>
      </c>
      <c r="J1130">
        <v>11</v>
      </c>
      <c r="K1130">
        <v>17</v>
      </c>
      <c r="L1130">
        <v>1.7859558923014478</v>
      </c>
      <c r="M1130">
        <v>2.7601136517386009</v>
      </c>
      <c r="V1130">
        <v>5</v>
      </c>
      <c r="W1130">
        <v>0.81179813286429436</v>
      </c>
      <c r="AG1130">
        <v>12.48</v>
      </c>
      <c r="AH1130">
        <v>13.55</v>
      </c>
      <c r="AI1130">
        <v>32.840000000000003</v>
      </c>
      <c r="AJ1130">
        <v>50.1</v>
      </c>
      <c r="AK1130" t="e">
        <f>VLOOKUP(A1130,'NHL Affiliations (from scraper)'!B:C,2,FALSE)</f>
        <v>#N/A</v>
      </c>
      <c r="AL1130">
        <f>IF(ISNUMBER(MATCH(A1130,'Age Fix'!A:A,0))=FALSE,F1130,VLOOKUP(A1130,'Age Fix'!A:C,3,FALSE))</f>
        <v>16</v>
      </c>
    </row>
    <row r="1131" spans="1:38" x14ac:dyDescent="0.2">
      <c r="A1131" t="s">
        <v>1720</v>
      </c>
      <c r="B1131" t="s">
        <v>1750</v>
      </c>
      <c r="C1131" t="s">
        <v>102</v>
      </c>
      <c r="D1131" t="s">
        <v>102</v>
      </c>
      <c r="E1131" t="s">
        <v>1038</v>
      </c>
      <c r="F1131">
        <v>16</v>
      </c>
      <c r="G1131">
        <v>4</v>
      </c>
      <c r="H1131">
        <v>6.41</v>
      </c>
      <c r="I1131">
        <v>25.66</v>
      </c>
      <c r="J1131">
        <v>0</v>
      </c>
      <c r="K1131">
        <v>1</v>
      </c>
      <c r="L1131">
        <v>0</v>
      </c>
      <c r="M1131">
        <v>2.3382696804364769</v>
      </c>
      <c r="V1131">
        <v>0</v>
      </c>
      <c r="W1131">
        <v>0</v>
      </c>
      <c r="AG1131">
        <v>10.68</v>
      </c>
      <c r="AH1131">
        <v>9.9499999999999993</v>
      </c>
      <c r="AI1131">
        <v>34.15</v>
      </c>
      <c r="AJ1131">
        <v>39.31</v>
      </c>
      <c r="AK1131" t="e">
        <f>VLOOKUP(A1131,'NHL Affiliations (from scraper)'!B:C,2,FALSE)</f>
        <v>#N/A</v>
      </c>
      <c r="AL1131">
        <f>IF(ISNUMBER(MATCH(A1131,'Age Fix'!A:A,0))=FALSE,F1131,VLOOKUP(A1131,'Age Fix'!A:C,3,FALSE))</f>
        <v>16</v>
      </c>
    </row>
    <row r="1132" spans="1:38" x14ac:dyDescent="0.2">
      <c r="A1132" t="s">
        <v>1758</v>
      </c>
      <c r="B1132" t="s">
        <v>1750</v>
      </c>
      <c r="C1132" t="s">
        <v>102</v>
      </c>
      <c r="D1132" t="s">
        <v>102</v>
      </c>
      <c r="E1132" t="s">
        <v>1051</v>
      </c>
      <c r="F1132">
        <v>16</v>
      </c>
      <c r="G1132">
        <v>5</v>
      </c>
      <c r="H1132">
        <v>7.6</v>
      </c>
      <c r="I1132">
        <v>38.01</v>
      </c>
      <c r="J1132">
        <v>1</v>
      </c>
      <c r="K1132">
        <v>1</v>
      </c>
      <c r="L1132">
        <v>1.5785319652722967</v>
      </c>
      <c r="M1132">
        <v>1.5785319652722967</v>
      </c>
      <c r="V1132">
        <v>0</v>
      </c>
      <c r="W1132">
        <v>0</v>
      </c>
      <c r="AG1132">
        <v>12.74</v>
      </c>
      <c r="AH1132">
        <v>13.08</v>
      </c>
      <c r="AI1132">
        <v>51.69</v>
      </c>
      <c r="AJ1132">
        <v>56.23</v>
      </c>
      <c r="AK1132" t="e">
        <f>VLOOKUP(A1132,'NHL Affiliations (from scraper)'!B:C,2,FALSE)</f>
        <v>#N/A</v>
      </c>
      <c r="AL1132">
        <f>IF(ISNUMBER(MATCH(A1132,'Age Fix'!A:A,0))=FALSE,F1132,VLOOKUP(A1132,'Age Fix'!A:C,3,FALSE))</f>
        <v>16</v>
      </c>
    </row>
    <row r="1133" spans="1:38" x14ac:dyDescent="0.2">
      <c r="A1133" t="s">
        <v>1350</v>
      </c>
      <c r="B1133" t="s">
        <v>1750</v>
      </c>
      <c r="C1133" t="s">
        <v>46</v>
      </c>
      <c r="D1133" t="s">
        <v>1745</v>
      </c>
      <c r="E1133" t="s">
        <v>1057</v>
      </c>
      <c r="F1133">
        <v>18</v>
      </c>
      <c r="G1133">
        <v>37</v>
      </c>
      <c r="H1133">
        <v>9.7799999999999994</v>
      </c>
      <c r="I1133">
        <v>361.7</v>
      </c>
      <c r="J1133">
        <v>12</v>
      </c>
      <c r="K1133">
        <v>15</v>
      </c>
      <c r="L1133">
        <v>1.9905999447055573</v>
      </c>
      <c r="M1133">
        <v>2.4882499308819463</v>
      </c>
      <c r="V1133">
        <v>5</v>
      </c>
      <c r="W1133">
        <v>0.82941664362731549</v>
      </c>
      <c r="AG1133">
        <v>13.19</v>
      </c>
      <c r="AH1133">
        <v>13.31</v>
      </c>
      <c r="AI1133">
        <v>51.79</v>
      </c>
      <c r="AJ1133">
        <v>49.45</v>
      </c>
      <c r="AK1133" t="e">
        <f>VLOOKUP(A1133,'NHL Affiliations (from scraper)'!B:C,2,FALSE)</f>
        <v>#N/A</v>
      </c>
      <c r="AL1133">
        <f>IF(ISNUMBER(MATCH(A1133,'Age Fix'!A:A,0))=FALSE,F1133,VLOOKUP(A1133,'Age Fix'!A:C,3,FALSE))</f>
        <v>18</v>
      </c>
    </row>
    <row r="1134" spans="1:38" x14ac:dyDescent="0.2">
      <c r="A1134" t="s">
        <v>1604</v>
      </c>
      <c r="B1134" t="s">
        <v>1750</v>
      </c>
      <c r="C1134" t="s">
        <v>102</v>
      </c>
      <c r="D1134" t="s">
        <v>102</v>
      </c>
      <c r="E1134" t="s">
        <v>1059</v>
      </c>
      <c r="F1134">
        <v>17</v>
      </c>
      <c r="G1134">
        <v>3</v>
      </c>
      <c r="H1134">
        <v>12.02</v>
      </c>
      <c r="I1134">
        <v>36.06</v>
      </c>
      <c r="J1134">
        <v>2</v>
      </c>
      <c r="K1134">
        <v>2</v>
      </c>
      <c r="L1134">
        <v>3.3277870216306158</v>
      </c>
      <c r="M1134">
        <v>3.3277870216306158</v>
      </c>
      <c r="V1134">
        <v>0</v>
      </c>
      <c r="W1134">
        <v>0</v>
      </c>
      <c r="AG1134">
        <v>9.34</v>
      </c>
      <c r="AH1134">
        <v>12.12</v>
      </c>
      <c r="AI1134">
        <v>54.78</v>
      </c>
      <c r="AJ1134">
        <v>52.05</v>
      </c>
      <c r="AK1134" t="e">
        <f>VLOOKUP(A1134,'NHL Affiliations (from scraper)'!B:C,2,FALSE)</f>
        <v>#N/A</v>
      </c>
      <c r="AL1134">
        <f>IF(ISNUMBER(MATCH(A1134,'Age Fix'!A:A,0))=FALSE,F1134,VLOOKUP(A1134,'Age Fix'!A:C,3,FALSE))</f>
        <v>17</v>
      </c>
    </row>
    <row r="1135" spans="1:38" x14ac:dyDescent="0.2">
      <c r="A1135" t="s">
        <v>1427</v>
      </c>
      <c r="B1135" t="s">
        <v>1750</v>
      </c>
      <c r="C1135" t="s">
        <v>49</v>
      </c>
      <c r="D1135" t="s">
        <v>1745</v>
      </c>
      <c r="E1135" t="s">
        <v>1078</v>
      </c>
      <c r="F1135">
        <v>18</v>
      </c>
      <c r="G1135">
        <v>40</v>
      </c>
      <c r="H1135">
        <v>8.85</v>
      </c>
      <c r="I1135">
        <v>353.95</v>
      </c>
      <c r="J1135">
        <v>8</v>
      </c>
      <c r="K1135">
        <v>17</v>
      </c>
      <c r="L1135">
        <v>1.3561237462918492</v>
      </c>
      <c r="M1135">
        <v>2.8817629608701796</v>
      </c>
      <c r="V1135">
        <v>2</v>
      </c>
      <c r="W1135">
        <v>0.33903093657296229</v>
      </c>
      <c r="AG1135">
        <v>12.11</v>
      </c>
      <c r="AH1135">
        <v>13.44</v>
      </c>
      <c r="AI1135">
        <v>39.619999999999997</v>
      </c>
      <c r="AJ1135">
        <v>50.64</v>
      </c>
      <c r="AK1135" t="e">
        <f>VLOOKUP(A1135,'NHL Affiliations (from scraper)'!B:C,2,FALSE)</f>
        <v>#N/A</v>
      </c>
      <c r="AL1135">
        <f>IF(ISNUMBER(MATCH(A1135,'Age Fix'!A:A,0))=FALSE,F1135,VLOOKUP(A1135,'Age Fix'!A:C,3,FALSE))</f>
        <v>18</v>
      </c>
    </row>
    <row r="1136" spans="1:38" x14ac:dyDescent="0.2">
      <c r="A1136" t="s">
        <v>1281</v>
      </c>
      <c r="B1136" t="s">
        <v>1750</v>
      </c>
      <c r="C1136" t="s">
        <v>102</v>
      </c>
      <c r="D1136" t="s">
        <v>102</v>
      </c>
      <c r="E1136" t="s">
        <v>1746</v>
      </c>
      <c r="F1136">
        <v>18</v>
      </c>
      <c r="G1136">
        <v>58</v>
      </c>
      <c r="H1136">
        <v>14.88</v>
      </c>
      <c r="I1136">
        <v>862.81</v>
      </c>
      <c r="J1136">
        <v>51</v>
      </c>
      <c r="K1136">
        <v>45</v>
      </c>
      <c r="L1136">
        <v>3.5465513844299443</v>
      </c>
      <c r="M1136">
        <v>3.1293100450852447</v>
      </c>
      <c r="V1136">
        <v>11</v>
      </c>
      <c r="W1136">
        <v>0.76494245546528217</v>
      </c>
      <c r="AG1136">
        <v>13.82</v>
      </c>
      <c r="AH1136">
        <v>13.64</v>
      </c>
      <c r="AI1136">
        <v>54.79</v>
      </c>
      <c r="AJ1136">
        <v>50.13</v>
      </c>
      <c r="AK1136">
        <f>VLOOKUP(A1136,'NHL Affiliations (from scraper)'!B:C,2,FALSE)</f>
        <v>2018</v>
      </c>
      <c r="AL1136">
        <f>IF(ISNUMBER(MATCH(A1136,'Age Fix'!A:A,0))=FALSE,F1136,VLOOKUP(A1136,'Age Fix'!A:C,3,FALSE))</f>
        <v>18</v>
      </c>
    </row>
    <row r="1137" spans="1:38" x14ac:dyDescent="0.2">
      <c r="A1137" t="s">
        <v>1552</v>
      </c>
      <c r="B1137" t="s">
        <v>1750</v>
      </c>
      <c r="C1137" t="s">
        <v>41</v>
      </c>
      <c r="D1137" t="s">
        <v>1745</v>
      </c>
      <c r="E1137" t="s">
        <v>1047</v>
      </c>
      <c r="F1137">
        <v>17</v>
      </c>
      <c r="G1137">
        <v>2</v>
      </c>
      <c r="H1137">
        <v>7.83</v>
      </c>
      <c r="I1137">
        <v>15.67</v>
      </c>
      <c r="J1137">
        <v>0</v>
      </c>
      <c r="K1137">
        <v>1</v>
      </c>
      <c r="L1137">
        <v>0</v>
      </c>
      <c r="M1137">
        <v>3.8289725590299932</v>
      </c>
      <c r="V1137">
        <v>0</v>
      </c>
      <c r="W1137">
        <v>0</v>
      </c>
      <c r="AG1137">
        <v>12.79</v>
      </c>
      <c r="AH1137">
        <v>13.65</v>
      </c>
      <c r="AI1137">
        <v>44.14</v>
      </c>
      <c r="AJ1137">
        <v>56.14</v>
      </c>
      <c r="AK1137" t="e">
        <f>VLOOKUP(A1137,'NHL Affiliations (from scraper)'!B:C,2,FALSE)</f>
        <v>#N/A</v>
      </c>
      <c r="AL1137">
        <f>IF(ISNUMBER(MATCH(A1137,'Age Fix'!A:A,0))=FALSE,F1137,VLOOKUP(A1137,'Age Fix'!A:C,3,FALSE))</f>
        <v>17</v>
      </c>
    </row>
    <row r="1138" spans="1:38" x14ac:dyDescent="0.2">
      <c r="A1138" t="s">
        <v>1221</v>
      </c>
      <c r="B1138" t="s">
        <v>1750</v>
      </c>
      <c r="C1138" t="s">
        <v>41</v>
      </c>
      <c r="D1138" t="s">
        <v>1745</v>
      </c>
      <c r="E1138" t="s">
        <v>1061</v>
      </c>
      <c r="F1138">
        <v>18</v>
      </c>
      <c r="G1138">
        <v>72</v>
      </c>
      <c r="H1138">
        <v>12.19</v>
      </c>
      <c r="I1138">
        <v>877.81</v>
      </c>
      <c r="J1138">
        <v>48</v>
      </c>
      <c r="K1138">
        <v>38</v>
      </c>
      <c r="L1138">
        <v>3.280892220412162</v>
      </c>
      <c r="M1138">
        <v>2.5973730078262953</v>
      </c>
      <c r="V1138">
        <v>19</v>
      </c>
      <c r="W1138">
        <v>1.2986865039131477</v>
      </c>
      <c r="AG1138">
        <v>14.09</v>
      </c>
      <c r="AH1138">
        <v>14.03</v>
      </c>
      <c r="AI1138">
        <v>48.67</v>
      </c>
      <c r="AJ1138">
        <v>50.97</v>
      </c>
      <c r="AK1138">
        <f>VLOOKUP(A1138,'NHL Affiliations (from scraper)'!B:C,2,FALSE)</f>
        <v>2018</v>
      </c>
      <c r="AL1138">
        <f>IF(ISNUMBER(MATCH(A1138,'Age Fix'!A:A,0))=FALSE,F1138,VLOOKUP(A1138,'Age Fix'!A:C,3,FALSE))</f>
        <v>18</v>
      </c>
    </row>
    <row r="1139" spans="1:38" x14ac:dyDescent="0.2">
      <c r="A1139" t="s">
        <v>1261</v>
      </c>
      <c r="B1139" t="s">
        <v>1750</v>
      </c>
      <c r="C1139" t="s">
        <v>102</v>
      </c>
      <c r="D1139" t="s">
        <v>102</v>
      </c>
      <c r="E1139" t="s">
        <v>644</v>
      </c>
      <c r="F1139">
        <v>21</v>
      </c>
      <c r="G1139">
        <v>46</v>
      </c>
      <c r="H1139">
        <v>13.57</v>
      </c>
      <c r="I1139">
        <v>624.15</v>
      </c>
      <c r="J1139">
        <v>36</v>
      </c>
      <c r="K1139">
        <v>34</v>
      </c>
      <c r="L1139">
        <v>3.4607065609228553</v>
      </c>
      <c r="M1139">
        <v>3.2684450853160301</v>
      </c>
      <c r="V1139">
        <v>15</v>
      </c>
      <c r="W1139">
        <v>1.4419610670511898</v>
      </c>
      <c r="AG1139">
        <v>13.13</v>
      </c>
      <c r="AH1139">
        <v>13.53</v>
      </c>
      <c r="AI1139">
        <v>53.58</v>
      </c>
      <c r="AJ1139">
        <v>49.69</v>
      </c>
      <c r="AK1139" t="str">
        <f>VLOOKUP(A1139,'NHL Affiliations (from scraper)'!B:C,2,FALSE)</f>
        <v>Los Angeles Kings</v>
      </c>
      <c r="AL1139">
        <f>IF(ISNUMBER(MATCH(A1139,'Age Fix'!A:A,0))=FALSE,F1139,VLOOKUP(A1139,'Age Fix'!A:C,3,FALSE))</f>
        <v>21</v>
      </c>
    </row>
    <row r="1140" spans="1:38" x14ac:dyDescent="0.2">
      <c r="A1140" t="s">
        <v>1336</v>
      </c>
      <c r="B1140" t="s">
        <v>1750</v>
      </c>
      <c r="C1140" t="s">
        <v>46</v>
      </c>
      <c r="D1140" t="s">
        <v>1745</v>
      </c>
      <c r="E1140" t="s">
        <v>1047</v>
      </c>
      <c r="F1140">
        <v>17</v>
      </c>
      <c r="G1140">
        <v>72</v>
      </c>
      <c r="H1140">
        <v>9.9</v>
      </c>
      <c r="I1140">
        <v>712.46</v>
      </c>
      <c r="J1140">
        <v>19</v>
      </c>
      <c r="K1140">
        <v>30</v>
      </c>
      <c r="L1140">
        <v>1.600089829604469</v>
      </c>
      <c r="M1140">
        <v>2.5264576256912665</v>
      </c>
      <c r="V1140">
        <v>10</v>
      </c>
      <c r="W1140">
        <v>0.84215254189708888</v>
      </c>
      <c r="AG1140">
        <v>13.05</v>
      </c>
      <c r="AH1140">
        <v>13.94</v>
      </c>
      <c r="AI1140">
        <v>44.65</v>
      </c>
      <c r="AJ1140">
        <v>49.41</v>
      </c>
      <c r="AK1140">
        <f>VLOOKUP(A1140,'NHL Affiliations (from scraper)'!B:C,2,FALSE)</f>
        <v>2018</v>
      </c>
      <c r="AL1140">
        <f>IF(ISNUMBER(MATCH(A1140,'Age Fix'!A:A,0))=FALSE,F1140,VLOOKUP(A1140,'Age Fix'!A:C,3,FALSE))</f>
        <v>17</v>
      </c>
    </row>
    <row r="1141" spans="1:38" x14ac:dyDescent="0.2">
      <c r="A1141" t="s">
        <v>1545</v>
      </c>
      <c r="B1141" t="s">
        <v>1750</v>
      </c>
      <c r="C1141" t="s">
        <v>102</v>
      </c>
      <c r="D1141" t="s">
        <v>102</v>
      </c>
      <c r="E1141" t="s">
        <v>1038</v>
      </c>
      <c r="F1141">
        <v>18</v>
      </c>
      <c r="G1141">
        <v>1</v>
      </c>
      <c r="H1141">
        <v>0</v>
      </c>
      <c r="I1141">
        <v>0</v>
      </c>
      <c r="J1141">
        <v>0</v>
      </c>
      <c r="K1141">
        <v>0</v>
      </c>
      <c r="L1141" t="e">
        <v>#DIV/0!</v>
      </c>
      <c r="M1141" t="e">
        <v>#DIV/0!</v>
      </c>
      <c r="V1141">
        <v>0</v>
      </c>
      <c r="W1141" t="e">
        <v>#DIV/0!</v>
      </c>
      <c r="AG1141">
        <v>0</v>
      </c>
      <c r="AH1141">
        <v>0</v>
      </c>
      <c r="AI1141">
        <v>0</v>
      </c>
      <c r="AJ1141">
        <v>0</v>
      </c>
      <c r="AK1141" t="e">
        <f>VLOOKUP(A1141,'NHL Affiliations (from scraper)'!B:C,2,FALSE)</f>
        <v>#N/A</v>
      </c>
      <c r="AL1141">
        <f>IF(ISNUMBER(MATCH(A1141,'Age Fix'!A:A,0))=FALSE,F1141,VLOOKUP(A1141,'Age Fix'!A:C,3,FALSE))</f>
        <v>18</v>
      </c>
    </row>
    <row r="1142" spans="1:38" x14ac:dyDescent="0.2">
      <c r="A1142" t="s">
        <v>1522</v>
      </c>
      <c r="B1142" t="s">
        <v>1750</v>
      </c>
      <c r="C1142" t="s">
        <v>102</v>
      </c>
      <c r="D1142" t="s">
        <v>102</v>
      </c>
      <c r="E1142" t="s">
        <v>1049</v>
      </c>
      <c r="F1142">
        <v>16</v>
      </c>
      <c r="G1142">
        <v>56</v>
      </c>
      <c r="H1142">
        <v>10.96</v>
      </c>
      <c r="I1142">
        <v>613.95000000000005</v>
      </c>
      <c r="J1142">
        <v>34</v>
      </c>
      <c r="K1142">
        <v>19</v>
      </c>
      <c r="L1142">
        <v>3.322746151966772</v>
      </c>
      <c r="M1142">
        <v>1.8568287319814316</v>
      </c>
      <c r="V1142">
        <v>2</v>
      </c>
      <c r="W1142">
        <v>0.19545565599804543</v>
      </c>
      <c r="AG1142">
        <v>12.65</v>
      </c>
      <c r="AH1142">
        <v>13.04</v>
      </c>
      <c r="AI1142">
        <v>54.27</v>
      </c>
      <c r="AJ1142">
        <v>49.26</v>
      </c>
      <c r="AK1142" t="e">
        <f>VLOOKUP(A1142,'NHL Affiliations (from scraper)'!B:C,2,FALSE)</f>
        <v>#N/A</v>
      </c>
      <c r="AL1142">
        <f>IF(ISNUMBER(MATCH(A1142,'Age Fix'!A:A,0))=FALSE,F1142,VLOOKUP(A1142,'Age Fix'!A:C,3,FALSE))</f>
        <v>16</v>
      </c>
    </row>
    <row r="1143" spans="1:38" x14ac:dyDescent="0.2">
      <c r="A1143" t="s">
        <v>1073</v>
      </c>
      <c r="B1143" t="s">
        <v>1750</v>
      </c>
      <c r="C1143" t="s">
        <v>41</v>
      </c>
      <c r="D1143" t="s">
        <v>1745</v>
      </c>
      <c r="E1143" t="s">
        <v>1049</v>
      </c>
      <c r="F1143">
        <v>18</v>
      </c>
      <c r="G1143">
        <v>64</v>
      </c>
      <c r="H1143">
        <v>15.7</v>
      </c>
      <c r="I1143">
        <v>1004.9</v>
      </c>
      <c r="J1143">
        <v>72</v>
      </c>
      <c r="K1143">
        <v>36</v>
      </c>
      <c r="L1143">
        <v>4.298935217434571</v>
      </c>
      <c r="M1143">
        <v>2.1494676087172855</v>
      </c>
      <c r="V1143">
        <v>44</v>
      </c>
      <c r="W1143">
        <v>2.6271270773211262</v>
      </c>
      <c r="AG1143">
        <v>14.47</v>
      </c>
      <c r="AH1143">
        <v>14.24</v>
      </c>
      <c r="AI1143">
        <v>60.21</v>
      </c>
      <c r="AJ1143">
        <v>52.09</v>
      </c>
      <c r="AK1143" t="str">
        <f>VLOOKUP(A1143,'NHL Affiliations (from scraper)'!B:C,2,FALSE)</f>
        <v>Vegas Golden Knights</v>
      </c>
      <c r="AL1143">
        <f>IF(ISNUMBER(MATCH(A1143,'Age Fix'!A:A,0))=FALSE,F1143,VLOOKUP(A1143,'Age Fix'!A:C,3,FALSE))</f>
        <v>18</v>
      </c>
    </row>
    <row r="1144" spans="1:38" x14ac:dyDescent="0.2">
      <c r="A1144" t="s">
        <v>1587</v>
      </c>
      <c r="B1144" t="s">
        <v>1750</v>
      </c>
      <c r="C1144" t="s">
        <v>102</v>
      </c>
      <c r="D1144" t="s">
        <v>102</v>
      </c>
      <c r="E1144" t="s">
        <v>1064</v>
      </c>
      <c r="F1144">
        <v>19</v>
      </c>
      <c r="G1144">
        <v>14</v>
      </c>
      <c r="H1144">
        <v>12.13</v>
      </c>
      <c r="I1144">
        <v>169.83</v>
      </c>
      <c r="J1144">
        <v>9</v>
      </c>
      <c r="K1144">
        <v>6</v>
      </c>
      <c r="L1144">
        <v>3.1796502384737675</v>
      </c>
      <c r="M1144">
        <v>2.1197668256491786</v>
      </c>
      <c r="V1144">
        <v>0</v>
      </c>
      <c r="W1144">
        <v>0</v>
      </c>
      <c r="AG1144">
        <v>12.93</v>
      </c>
      <c r="AH1144">
        <v>12.98</v>
      </c>
      <c r="AI1144">
        <v>42.19</v>
      </c>
      <c r="AJ1144">
        <v>51.09</v>
      </c>
      <c r="AK1144" t="e">
        <f>VLOOKUP(A1144,'NHL Affiliations (from scraper)'!B:C,2,FALSE)</f>
        <v>#N/A</v>
      </c>
      <c r="AL1144">
        <f>IF(ISNUMBER(MATCH(A1144,'Age Fix'!A:A,0))=FALSE,F1144,VLOOKUP(A1144,'Age Fix'!A:C,3,FALSE))</f>
        <v>19</v>
      </c>
    </row>
    <row r="1145" spans="1:38" x14ac:dyDescent="0.2">
      <c r="A1145" t="s">
        <v>1572</v>
      </c>
      <c r="B1145" t="s">
        <v>1750</v>
      </c>
      <c r="C1145" t="s">
        <v>46</v>
      </c>
      <c r="D1145" t="s">
        <v>1745</v>
      </c>
      <c r="E1145" t="s">
        <v>1072</v>
      </c>
      <c r="F1145">
        <v>16</v>
      </c>
      <c r="G1145">
        <v>2</v>
      </c>
      <c r="H1145">
        <v>10.82</v>
      </c>
      <c r="I1145">
        <v>21.64</v>
      </c>
      <c r="J1145">
        <v>0</v>
      </c>
      <c r="K1145">
        <v>2</v>
      </c>
      <c r="L1145">
        <v>0</v>
      </c>
      <c r="M1145">
        <v>5.5452865064695009</v>
      </c>
      <c r="V1145">
        <v>0</v>
      </c>
      <c r="W1145">
        <v>0</v>
      </c>
      <c r="AG1145">
        <v>12.8</v>
      </c>
      <c r="AH1145">
        <v>14.14</v>
      </c>
      <c r="AI1145">
        <v>46.46</v>
      </c>
      <c r="AJ1145">
        <v>58.62</v>
      </c>
      <c r="AK1145" t="e">
        <f>VLOOKUP(A1145,'NHL Affiliations (from scraper)'!B:C,2,FALSE)</f>
        <v>#N/A</v>
      </c>
      <c r="AL1145">
        <f>IF(ISNUMBER(MATCH(A1145,'Age Fix'!A:A,0))=FALSE,F1145,VLOOKUP(A1145,'Age Fix'!A:C,3,FALSE))</f>
        <v>16</v>
      </c>
    </row>
    <row r="1146" spans="1:38" x14ac:dyDescent="0.2">
      <c r="A1146" t="s">
        <v>3811</v>
      </c>
      <c r="B1146" t="s">
        <v>1750</v>
      </c>
      <c r="C1146" t="s">
        <v>46</v>
      </c>
      <c r="D1146" t="s">
        <v>1745</v>
      </c>
      <c r="E1146" t="s">
        <v>1064</v>
      </c>
      <c r="F1146">
        <v>16</v>
      </c>
      <c r="G1146">
        <v>1</v>
      </c>
      <c r="H1146">
        <v>9.89</v>
      </c>
      <c r="I1146">
        <v>9.89</v>
      </c>
      <c r="J1146">
        <v>0</v>
      </c>
      <c r="K1146">
        <v>1</v>
      </c>
      <c r="L1146">
        <v>0</v>
      </c>
      <c r="M1146">
        <v>6.0667340748230529</v>
      </c>
      <c r="V1146">
        <v>0</v>
      </c>
      <c r="W1146">
        <v>0</v>
      </c>
      <c r="AG1146">
        <v>10.59</v>
      </c>
      <c r="AH1146">
        <v>12.02</v>
      </c>
      <c r="AI1146">
        <v>37.270000000000003</v>
      </c>
      <c r="AJ1146">
        <v>39.6</v>
      </c>
      <c r="AK1146" t="e">
        <f>VLOOKUP(A1146,'NHL Affiliations (from scraper)'!B:C,2,FALSE)</f>
        <v>#N/A</v>
      </c>
      <c r="AL1146">
        <f>IF(ISNUMBER(MATCH(A1146,'Age Fix'!A:A,0))=FALSE,F1146,VLOOKUP(A1146,'Age Fix'!A:C,3,FALSE))</f>
        <v>16</v>
      </c>
    </row>
    <row r="1147" spans="1:38" x14ac:dyDescent="0.2">
      <c r="A1147" t="s">
        <v>1166</v>
      </c>
      <c r="B1147" t="s">
        <v>1750</v>
      </c>
      <c r="C1147" t="s">
        <v>102</v>
      </c>
      <c r="D1147" t="s">
        <v>102</v>
      </c>
      <c r="E1147" t="s">
        <v>1038</v>
      </c>
      <c r="F1147">
        <v>20</v>
      </c>
      <c r="G1147">
        <v>72</v>
      </c>
      <c r="H1147">
        <v>18.21</v>
      </c>
      <c r="I1147">
        <v>1310.82</v>
      </c>
      <c r="J1147">
        <v>89</v>
      </c>
      <c r="K1147">
        <v>50</v>
      </c>
      <c r="L1147">
        <v>4.0737858744907776</v>
      </c>
      <c r="M1147">
        <v>2.2886437497139198</v>
      </c>
      <c r="V1147">
        <v>20</v>
      </c>
      <c r="W1147">
        <v>0.91545749988556779</v>
      </c>
      <c r="AG1147">
        <v>15.43</v>
      </c>
      <c r="AH1147">
        <v>14.1</v>
      </c>
      <c r="AI1147">
        <v>59.68</v>
      </c>
      <c r="AJ1147">
        <v>50.51</v>
      </c>
      <c r="AK1147" t="str">
        <f>VLOOKUP(A1147,'NHL Affiliations (from scraper)'!B:C,2,FALSE)</f>
        <v>New Jersey Devils</v>
      </c>
      <c r="AL1147">
        <f>IF(ISNUMBER(MATCH(A1147,'Age Fix'!A:A,0))=FALSE,F1147,VLOOKUP(A1147,'Age Fix'!A:C,3,FALSE))</f>
        <v>20</v>
      </c>
    </row>
    <row r="1148" spans="1:38" x14ac:dyDescent="0.2">
      <c r="A1148" t="s">
        <v>3743</v>
      </c>
      <c r="B1148" t="s">
        <v>1750</v>
      </c>
      <c r="C1148" t="s">
        <v>102</v>
      </c>
      <c r="D1148" t="s">
        <v>102</v>
      </c>
      <c r="E1148" t="s">
        <v>1078</v>
      </c>
      <c r="F1148">
        <v>16</v>
      </c>
      <c r="G1148">
        <v>2</v>
      </c>
      <c r="H1148">
        <v>0</v>
      </c>
      <c r="I1148">
        <v>0</v>
      </c>
      <c r="J1148">
        <v>0</v>
      </c>
      <c r="K1148">
        <v>0</v>
      </c>
      <c r="L1148" t="e">
        <v>#DIV/0!</v>
      </c>
      <c r="M1148" t="e">
        <v>#DIV/0!</v>
      </c>
      <c r="V1148">
        <v>0</v>
      </c>
      <c r="W1148" t="e">
        <v>#DIV/0!</v>
      </c>
      <c r="AG1148">
        <v>0</v>
      </c>
      <c r="AH1148">
        <v>0</v>
      </c>
      <c r="AI1148">
        <v>0</v>
      </c>
      <c r="AJ1148">
        <v>0</v>
      </c>
      <c r="AK1148" t="e">
        <f>VLOOKUP(A1148,'NHL Affiliations (from scraper)'!B:C,2,FALSE)</f>
        <v>#N/A</v>
      </c>
      <c r="AL1148">
        <f>IF(ISNUMBER(MATCH(A1148,'Age Fix'!A:A,0))=FALSE,F1148,VLOOKUP(A1148,'Age Fix'!A:C,3,FALSE))</f>
        <v>16</v>
      </c>
    </row>
    <row r="1149" spans="1:38" x14ac:dyDescent="0.2">
      <c r="A1149" t="s">
        <v>1499</v>
      </c>
      <c r="B1149" t="s">
        <v>1750</v>
      </c>
      <c r="C1149" t="s">
        <v>102</v>
      </c>
      <c r="D1149" t="s">
        <v>102</v>
      </c>
      <c r="E1149" t="s">
        <v>1044</v>
      </c>
      <c r="F1149">
        <v>18</v>
      </c>
      <c r="G1149">
        <v>56</v>
      </c>
      <c r="H1149">
        <v>10.4</v>
      </c>
      <c r="I1149">
        <v>582.54999999999995</v>
      </c>
      <c r="J1149">
        <v>24</v>
      </c>
      <c r="K1149">
        <v>22</v>
      </c>
      <c r="L1149">
        <v>2.4718908248219038</v>
      </c>
      <c r="M1149">
        <v>2.2658999227534116</v>
      </c>
      <c r="V1149">
        <v>4</v>
      </c>
      <c r="W1149">
        <v>0.41198180413698399</v>
      </c>
      <c r="AG1149">
        <v>13.67</v>
      </c>
      <c r="AH1149">
        <v>13.54</v>
      </c>
      <c r="AI1149">
        <v>48.79</v>
      </c>
      <c r="AJ1149">
        <v>47.96</v>
      </c>
      <c r="AK1149" t="e">
        <f>VLOOKUP(A1149,'NHL Affiliations (from scraper)'!B:C,2,FALSE)</f>
        <v>#N/A</v>
      </c>
      <c r="AL1149">
        <f>IF(ISNUMBER(MATCH(A1149,'Age Fix'!A:A,0))=FALSE,F1149,VLOOKUP(A1149,'Age Fix'!A:C,3,FALSE))</f>
        <v>18</v>
      </c>
    </row>
    <row r="1150" spans="1:38" x14ac:dyDescent="0.2">
      <c r="A1150" t="s">
        <v>1709</v>
      </c>
      <c r="B1150" t="s">
        <v>1750</v>
      </c>
      <c r="C1150" t="s">
        <v>41</v>
      </c>
      <c r="D1150" t="s">
        <v>1745</v>
      </c>
      <c r="E1150" t="s">
        <v>1069</v>
      </c>
      <c r="F1150">
        <v>15</v>
      </c>
      <c r="G1150">
        <v>5</v>
      </c>
      <c r="H1150">
        <v>6.77</v>
      </c>
      <c r="I1150">
        <v>33.840000000000003</v>
      </c>
      <c r="J1150">
        <v>2</v>
      </c>
      <c r="K1150">
        <v>0</v>
      </c>
      <c r="L1150">
        <v>3.5460992907801416</v>
      </c>
      <c r="M1150">
        <v>0</v>
      </c>
      <c r="V1150">
        <v>2</v>
      </c>
      <c r="W1150">
        <v>3.5460992907801416</v>
      </c>
      <c r="AG1150">
        <v>12.67</v>
      </c>
      <c r="AH1150">
        <v>14.5</v>
      </c>
      <c r="AI1150">
        <v>52.92</v>
      </c>
      <c r="AJ1150">
        <v>48.56</v>
      </c>
      <c r="AK1150" t="e">
        <f>VLOOKUP(A1150,'NHL Affiliations (from scraper)'!B:C,2,FALSE)</f>
        <v>#N/A</v>
      </c>
      <c r="AL1150">
        <f>IF(ISNUMBER(MATCH(A1150,'Age Fix'!A:A,0))=FALSE,F1150,VLOOKUP(A1150,'Age Fix'!A:C,3,FALSE))</f>
        <v>15</v>
      </c>
    </row>
    <row r="1151" spans="1:38" x14ac:dyDescent="0.2">
      <c r="A1151" t="s">
        <v>1083</v>
      </c>
      <c r="B1151" t="s">
        <v>1750</v>
      </c>
      <c r="C1151" t="s">
        <v>49</v>
      </c>
      <c r="D1151" t="s">
        <v>1745</v>
      </c>
      <c r="E1151" t="s">
        <v>1064</v>
      </c>
      <c r="F1151">
        <v>17</v>
      </c>
      <c r="G1151">
        <v>72</v>
      </c>
      <c r="H1151">
        <v>16.579999999999998</v>
      </c>
      <c r="I1151">
        <v>1193.4000000000001</v>
      </c>
      <c r="J1151">
        <v>69</v>
      </c>
      <c r="K1151">
        <v>64</v>
      </c>
      <c r="L1151">
        <v>3.4690799396681746</v>
      </c>
      <c r="M1151">
        <v>3.2176973353443938</v>
      </c>
      <c r="V1151">
        <v>32</v>
      </c>
      <c r="W1151">
        <v>1.6088486676721969</v>
      </c>
      <c r="AG1151">
        <v>14.97</v>
      </c>
      <c r="AH1151">
        <v>13.98</v>
      </c>
      <c r="AI1151">
        <v>51.38</v>
      </c>
      <c r="AJ1151">
        <v>50.56</v>
      </c>
      <c r="AK1151">
        <f>VLOOKUP(A1151,'NHL Affiliations (from scraper)'!B:C,2,FALSE)</f>
        <v>2018</v>
      </c>
      <c r="AL1151">
        <f>IF(ISNUMBER(MATCH(A1151,'Age Fix'!A:A,0))=FALSE,F1151,VLOOKUP(A1151,'Age Fix'!A:C,3,FALSE))</f>
        <v>17</v>
      </c>
    </row>
    <row r="1152" spans="1:38" x14ac:dyDescent="0.2">
      <c r="A1152" t="s">
        <v>1371</v>
      </c>
      <c r="B1152" t="s">
        <v>1750</v>
      </c>
      <c r="C1152" t="s">
        <v>102</v>
      </c>
      <c r="D1152" t="s">
        <v>102</v>
      </c>
      <c r="E1152" t="s">
        <v>1078</v>
      </c>
      <c r="F1152">
        <v>17</v>
      </c>
      <c r="G1152">
        <v>64</v>
      </c>
      <c r="H1152">
        <v>11.54</v>
      </c>
      <c r="I1152">
        <v>738.37</v>
      </c>
      <c r="J1152">
        <v>31</v>
      </c>
      <c r="K1152">
        <v>39</v>
      </c>
      <c r="L1152">
        <v>2.5190622587591589</v>
      </c>
      <c r="M1152">
        <v>3.169142841664748</v>
      </c>
      <c r="V1152">
        <v>5</v>
      </c>
      <c r="W1152">
        <v>0.40630036431599337</v>
      </c>
      <c r="AG1152">
        <v>12.55</v>
      </c>
      <c r="AH1152">
        <v>13.24</v>
      </c>
      <c r="AI1152">
        <v>43.42</v>
      </c>
      <c r="AJ1152">
        <v>49.82</v>
      </c>
      <c r="AK1152" t="e">
        <f>VLOOKUP(A1152,'NHL Affiliations (from scraper)'!B:C,2,FALSE)</f>
        <v>#N/A</v>
      </c>
      <c r="AL1152">
        <f>IF(ISNUMBER(MATCH(A1152,'Age Fix'!A:A,0))=FALSE,F1152,VLOOKUP(A1152,'Age Fix'!A:C,3,FALSE))</f>
        <v>17</v>
      </c>
    </row>
    <row r="1153" spans="1:38" x14ac:dyDescent="0.2">
      <c r="A1153" t="s">
        <v>1453</v>
      </c>
      <c r="B1153" t="s">
        <v>1750</v>
      </c>
      <c r="C1153" t="s">
        <v>41</v>
      </c>
      <c r="D1153" t="s">
        <v>1745</v>
      </c>
      <c r="E1153" t="s">
        <v>1746</v>
      </c>
      <c r="F1153">
        <v>17</v>
      </c>
      <c r="G1153">
        <v>51</v>
      </c>
      <c r="H1153">
        <v>8.83</v>
      </c>
      <c r="I1153">
        <v>450.49</v>
      </c>
      <c r="J1153">
        <v>11</v>
      </c>
      <c r="K1153">
        <v>18</v>
      </c>
      <c r="L1153">
        <v>1.4650713667340007</v>
      </c>
      <c r="M1153">
        <v>2.3973895092010924</v>
      </c>
      <c r="V1153">
        <v>4</v>
      </c>
      <c r="W1153">
        <v>0.5327532242669093</v>
      </c>
      <c r="AG1153">
        <v>12.73</v>
      </c>
      <c r="AH1153">
        <v>12.75</v>
      </c>
      <c r="AI1153">
        <v>42.43</v>
      </c>
      <c r="AJ1153">
        <v>49.3</v>
      </c>
      <c r="AK1153" t="e">
        <f>VLOOKUP(A1153,'NHL Affiliations (from scraper)'!B:C,2,FALSE)</f>
        <v>#N/A</v>
      </c>
      <c r="AL1153">
        <f>IF(ISNUMBER(MATCH(A1153,'Age Fix'!A:A,0))=FALSE,F1153,VLOOKUP(A1153,'Age Fix'!A:C,3,FALSE))</f>
        <v>17</v>
      </c>
    </row>
    <row r="1154" spans="1:38" x14ac:dyDescent="0.2">
      <c r="A1154" t="s">
        <v>1266</v>
      </c>
      <c r="B1154" t="s">
        <v>1750</v>
      </c>
      <c r="C1154" t="s">
        <v>49</v>
      </c>
      <c r="D1154" t="s">
        <v>1745</v>
      </c>
      <c r="E1154" t="s">
        <v>1059</v>
      </c>
      <c r="F1154">
        <v>18</v>
      </c>
      <c r="G1154">
        <v>68</v>
      </c>
      <c r="H1154">
        <v>11.87</v>
      </c>
      <c r="I1154">
        <v>806.86</v>
      </c>
      <c r="J1154">
        <v>36</v>
      </c>
      <c r="K1154">
        <v>40</v>
      </c>
      <c r="L1154">
        <v>2.6770443447438215</v>
      </c>
      <c r="M1154">
        <v>2.9744937163820242</v>
      </c>
      <c r="V1154">
        <v>18</v>
      </c>
      <c r="W1154">
        <v>1.3385221723719107</v>
      </c>
      <c r="AG1154">
        <v>13.68</v>
      </c>
      <c r="AH1154">
        <v>13.57</v>
      </c>
      <c r="AI1154">
        <v>51.26</v>
      </c>
      <c r="AJ1154">
        <v>49.71</v>
      </c>
      <c r="AK1154">
        <f>VLOOKUP(A1154,'NHL Affiliations (from scraper)'!B:C,2,FALSE)</f>
        <v>2018</v>
      </c>
      <c r="AL1154">
        <f>IF(ISNUMBER(MATCH(A1154,'Age Fix'!A:A,0))=FALSE,F1154,VLOOKUP(A1154,'Age Fix'!A:C,3,FALSE))</f>
        <v>18</v>
      </c>
    </row>
    <row r="1155" spans="1:38" x14ac:dyDescent="0.2">
      <c r="A1155" t="s">
        <v>1528</v>
      </c>
      <c r="B1155" t="s">
        <v>1750</v>
      </c>
      <c r="C1155" t="s">
        <v>102</v>
      </c>
      <c r="D1155" t="s">
        <v>102</v>
      </c>
      <c r="E1155" t="s">
        <v>1746</v>
      </c>
      <c r="F1155">
        <v>19</v>
      </c>
      <c r="G1155">
        <v>66</v>
      </c>
      <c r="H1155">
        <v>14.35</v>
      </c>
      <c r="I1155">
        <v>947.26</v>
      </c>
      <c r="J1155">
        <v>47</v>
      </c>
      <c r="K1155">
        <v>51</v>
      </c>
      <c r="L1155">
        <v>2.9770073686210754</v>
      </c>
      <c r="M1155">
        <v>3.2303696978654224</v>
      </c>
      <c r="V1155">
        <v>3</v>
      </c>
      <c r="W1155">
        <v>0.19002174693326013</v>
      </c>
      <c r="AG1155">
        <v>13.64</v>
      </c>
      <c r="AH1155">
        <v>13.84</v>
      </c>
      <c r="AI1155">
        <v>53.83</v>
      </c>
      <c r="AJ1155">
        <v>50.07</v>
      </c>
      <c r="AK1155" t="e">
        <f>VLOOKUP(A1155,'NHL Affiliations (from scraper)'!B:C,2,FALSE)</f>
        <v>#N/A</v>
      </c>
      <c r="AL1155">
        <f>IF(ISNUMBER(MATCH(A1155,'Age Fix'!A:A,0))=FALSE,F1155,VLOOKUP(A1155,'Age Fix'!A:C,3,FALSE))</f>
        <v>19</v>
      </c>
    </row>
    <row r="1156" spans="1:38" x14ac:dyDescent="0.2">
      <c r="A1156" t="s">
        <v>1133</v>
      </c>
      <c r="B1156" t="s">
        <v>1750</v>
      </c>
      <c r="C1156" t="s">
        <v>46</v>
      </c>
      <c r="D1156" t="s">
        <v>1745</v>
      </c>
      <c r="E1156" t="s">
        <v>1102</v>
      </c>
      <c r="F1156">
        <v>20</v>
      </c>
      <c r="G1156">
        <v>71</v>
      </c>
      <c r="H1156">
        <v>12.3</v>
      </c>
      <c r="I1156">
        <v>873.51</v>
      </c>
      <c r="J1156">
        <v>36</v>
      </c>
      <c r="K1156">
        <v>45</v>
      </c>
      <c r="L1156">
        <v>2.4727822234433496</v>
      </c>
      <c r="M1156">
        <v>3.0909777793041866</v>
      </c>
      <c r="V1156">
        <v>25</v>
      </c>
      <c r="W1156">
        <v>1.7172098773912148</v>
      </c>
      <c r="AG1156">
        <v>13.14</v>
      </c>
      <c r="AH1156">
        <v>13.97</v>
      </c>
      <c r="AI1156">
        <v>38.26</v>
      </c>
      <c r="AJ1156">
        <v>51.3</v>
      </c>
      <c r="AK1156" t="e">
        <f>VLOOKUP(A1156,'NHL Affiliations (from scraper)'!B:C,2,FALSE)</f>
        <v>#N/A</v>
      </c>
      <c r="AL1156">
        <f>IF(ISNUMBER(MATCH(A1156,'Age Fix'!A:A,0))=FALSE,F1156,VLOOKUP(A1156,'Age Fix'!A:C,3,FALSE))</f>
        <v>20</v>
      </c>
    </row>
    <row r="1157" spans="1:38" x14ac:dyDescent="0.2">
      <c r="A1157" t="s">
        <v>1146</v>
      </c>
      <c r="B1157" t="s">
        <v>1750</v>
      </c>
      <c r="C1157" t="s">
        <v>41</v>
      </c>
      <c r="D1157" t="s">
        <v>1745</v>
      </c>
      <c r="E1157" t="s">
        <v>1105</v>
      </c>
      <c r="F1157">
        <v>21</v>
      </c>
      <c r="G1157">
        <v>68</v>
      </c>
      <c r="H1157">
        <v>14.41</v>
      </c>
      <c r="I1157">
        <v>979.86</v>
      </c>
      <c r="J1157">
        <v>47</v>
      </c>
      <c r="K1157">
        <v>53</v>
      </c>
      <c r="L1157">
        <v>2.8779621578592858</v>
      </c>
      <c r="M1157">
        <v>3.2453615822668542</v>
      </c>
      <c r="V1157">
        <v>26</v>
      </c>
      <c r="W1157">
        <v>1.5920641724327966</v>
      </c>
      <c r="AG1157">
        <v>13.78</v>
      </c>
      <c r="AH1157">
        <v>13.83</v>
      </c>
      <c r="AI1157">
        <v>43.75</v>
      </c>
      <c r="AJ1157">
        <v>49.94</v>
      </c>
      <c r="AK1157" t="e">
        <f>VLOOKUP(A1157,'NHL Affiliations (from scraper)'!B:C,2,FALSE)</f>
        <v>#N/A</v>
      </c>
      <c r="AL1157">
        <f>IF(ISNUMBER(MATCH(A1157,'Age Fix'!A:A,0))=FALSE,F1157,VLOOKUP(A1157,'Age Fix'!A:C,3,FALSE))</f>
        <v>21</v>
      </c>
    </row>
    <row r="1158" spans="1:38" x14ac:dyDescent="0.2">
      <c r="A1158" t="s">
        <v>1198</v>
      </c>
      <c r="B1158" t="s">
        <v>1750</v>
      </c>
      <c r="C1158" t="s">
        <v>46</v>
      </c>
      <c r="D1158" t="s">
        <v>1745</v>
      </c>
      <c r="E1158" t="s">
        <v>1105</v>
      </c>
      <c r="F1158">
        <v>20</v>
      </c>
      <c r="G1158">
        <v>71</v>
      </c>
      <c r="H1158">
        <v>14.23</v>
      </c>
      <c r="I1158">
        <v>1010.5</v>
      </c>
      <c r="J1158">
        <v>40</v>
      </c>
      <c r="K1158">
        <v>64</v>
      </c>
      <c r="L1158">
        <v>2.3750618505690251</v>
      </c>
      <c r="M1158">
        <v>3.8000989609104407</v>
      </c>
      <c r="V1158">
        <v>23</v>
      </c>
      <c r="W1158">
        <v>1.3656605640771895</v>
      </c>
      <c r="AG1158">
        <v>13.81</v>
      </c>
      <c r="AH1158">
        <v>13.55</v>
      </c>
      <c r="AI1158">
        <v>44.16</v>
      </c>
      <c r="AJ1158">
        <v>49.76</v>
      </c>
      <c r="AK1158" t="e">
        <f>VLOOKUP(A1158,'NHL Affiliations (from scraper)'!B:C,2,FALSE)</f>
        <v>#N/A</v>
      </c>
      <c r="AL1158">
        <f>IF(ISNUMBER(MATCH(A1158,'Age Fix'!A:A,0))=FALSE,F1158,VLOOKUP(A1158,'Age Fix'!A:C,3,FALSE))</f>
        <v>20</v>
      </c>
    </row>
    <row r="1159" spans="1:38" x14ac:dyDescent="0.2">
      <c r="A1159" t="s">
        <v>1492</v>
      </c>
      <c r="B1159" t="s">
        <v>1750</v>
      </c>
      <c r="C1159" t="s">
        <v>49</v>
      </c>
      <c r="D1159" t="s">
        <v>1745</v>
      </c>
      <c r="E1159" t="s">
        <v>1051</v>
      </c>
      <c r="F1159">
        <v>18</v>
      </c>
      <c r="G1159">
        <v>47</v>
      </c>
      <c r="H1159">
        <v>6.02</v>
      </c>
      <c r="I1159">
        <v>282.81</v>
      </c>
      <c r="J1159">
        <v>4</v>
      </c>
      <c r="K1159">
        <v>6</v>
      </c>
      <c r="L1159">
        <v>0.8486262861992151</v>
      </c>
      <c r="M1159">
        <v>1.2729394292988225</v>
      </c>
      <c r="V1159">
        <v>2</v>
      </c>
      <c r="W1159">
        <v>0.42431314309960755</v>
      </c>
      <c r="AG1159">
        <v>12.33</v>
      </c>
      <c r="AH1159">
        <v>13.71</v>
      </c>
      <c r="AI1159">
        <v>46.05</v>
      </c>
      <c r="AJ1159">
        <v>49.2</v>
      </c>
      <c r="AK1159" t="e">
        <f>VLOOKUP(A1159,'NHL Affiliations (from scraper)'!B:C,2,FALSE)</f>
        <v>#N/A</v>
      </c>
      <c r="AL1159">
        <f>IF(ISNUMBER(MATCH(A1159,'Age Fix'!A:A,0))=FALSE,F1159,VLOOKUP(A1159,'Age Fix'!A:C,3,FALSE))</f>
        <v>18</v>
      </c>
    </row>
    <row r="1160" spans="1:38" x14ac:dyDescent="0.2">
      <c r="A1160" t="s">
        <v>1230</v>
      </c>
      <c r="B1160" t="s">
        <v>1750</v>
      </c>
      <c r="C1160" t="s">
        <v>49</v>
      </c>
      <c r="D1160" t="s">
        <v>1745</v>
      </c>
      <c r="E1160" t="s">
        <v>1051</v>
      </c>
      <c r="F1160">
        <v>18</v>
      </c>
      <c r="G1160">
        <v>70</v>
      </c>
      <c r="H1160">
        <v>12.37</v>
      </c>
      <c r="I1160">
        <v>865.78</v>
      </c>
      <c r="J1160">
        <v>42</v>
      </c>
      <c r="K1160">
        <v>41</v>
      </c>
      <c r="L1160">
        <v>2.9106701471505465</v>
      </c>
      <c r="M1160">
        <v>2.8413684769802954</v>
      </c>
      <c r="V1160">
        <v>21</v>
      </c>
      <c r="W1160">
        <v>1.4553350735752733</v>
      </c>
      <c r="AG1160">
        <v>14.15</v>
      </c>
      <c r="AH1160">
        <v>13.61</v>
      </c>
      <c r="AI1160">
        <v>51.91</v>
      </c>
      <c r="AJ1160">
        <v>50.39</v>
      </c>
      <c r="AK1160" t="e">
        <f>VLOOKUP(A1160,'NHL Affiliations (from scraper)'!B:C,2,FALSE)</f>
        <v>#N/A</v>
      </c>
      <c r="AL1160">
        <f>IF(ISNUMBER(MATCH(A1160,'Age Fix'!A:A,0))=FALSE,F1160,VLOOKUP(A1160,'Age Fix'!A:C,3,FALSE))</f>
        <v>18</v>
      </c>
    </row>
    <row r="1161" spans="1:38" x14ac:dyDescent="0.2">
      <c r="A1161" t="s">
        <v>1219</v>
      </c>
      <c r="B1161" t="s">
        <v>1750</v>
      </c>
      <c r="C1161" t="s">
        <v>41</v>
      </c>
      <c r="D1161" t="s">
        <v>1745</v>
      </c>
      <c r="E1161" t="s">
        <v>1746</v>
      </c>
      <c r="F1161">
        <v>20</v>
      </c>
      <c r="G1161">
        <v>56</v>
      </c>
      <c r="H1161">
        <v>11.55</v>
      </c>
      <c r="I1161">
        <v>646.79999999999995</v>
      </c>
      <c r="J1161">
        <v>27</v>
      </c>
      <c r="K1161">
        <v>26</v>
      </c>
      <c r="L1161">
        <v>2.5046382189239336</v>
      </c>
      <c r="M1161">
        <v>2.4118738404452689</v>
      </c>
      <c r="V1161">
        <v>16</v>
      </c>
      <c r="W1161">
        <v>1.4842300556586272</v>
      </c>
      <c r="AG1161">
        <v>13.54</v>
      </c>
      <c r="AH1161">
        <v>13.75</v>
      </c>
      <c r="AI1161">
        <v>48.02</v>
      </c>
      <c r="AJ1161">
        <v>49.4</v>
      </c>
      <c r="AK1161" t="e">
        <f>VLOOKUP(A1161,'NHL Affiliations (from scraper)'!B:C,2,FALSE)</f>
        <v>#N/A</v>
      </c>
      <c r="AL1161">
        <f>IF(ISNUMBER(MATCH(A1161,'Age Fix'!A:A,0))=FALSE,F1161,VLOOKUP(A1161,'Age Fix'!A:C,3,FALSE))</f>
        <v>20</v>
      </c>
    </row>
    <row r="1162" spans="1:38" x14ac:dyDescent="0.2">
      <c r="A1162" t="s">
        <v>1270</v>
      </c>
      <c r="B1162" t="s">
        <v>1750</v>
      </c>
      <c r="C1162" t="s">
        <v>102</v>
      </c>
      <c r="D1162" t="s">
        <v>102</v>
      </c>
      <c r="E1162" t="s">
        <v>1102</v>
      </c>
      <c r="F1162">
        <v>18</v>
      </c>
      <c r="G1162">
        <v>71</v>
      </c>
      <c r="H1162">
        <v>16.03</v>
      </c>
      <c r="I1162">
        <v>1137.79</v>
      </c>
      <c r="J1162">
        <v>56</v>
      </c>
      <c r="K1162">
        <v>66</v>
      </c>
      <c r="L1162">
        <v>2.9530932773183101</v>
      </c>
      <c r="M1162">
        <v>3.4804313625537229</v>
      </c>
      <c r="V1162">
        <v>15</v>
      </c>
      <c r="W1162">
        <v>0.79100712785311877</v>
      </c>
      <c r="AG1162">
        <v>13.34</v>
      </c>
      <c r="AH1162">
        <v>13.82</v>
      </c>
      <c r="AI1162">
        <v>39.94</v>
      </c>
      <c r="AJ1162">
        <v>49.59</v>
      </c>
      <c r="AK1162" t="e">
        <f>VLOOKUP(A1162,'NHL Affiliations (from scraper)'!B:C,2,FALSE)</f>
        <v>#N/A</v>
      </c>
      <c r="AL1162">
        <f>IF(ISNUMBER(MATCH(A1162,'Age Fix'!A:A,0))=FALSE,F1162,VLOOKUP(A1162,'Age Fix'!A:C,3,FALSE))</f>
        <v>18</v>
      </c>
    </row>
    <row r="1163" spans="1:38" x14ac:dyDescent="0.2">
      <c r="A1163" t="s">
        <v>1308</v>
      </c>
      <c r="B1163" t="s">
        <v>1750</v>
      </c>
      <c r="C1163" t="s">
        <v>41</v>
      </c>
      <c r="D1163" t="s">
        <v>1745</v>
      </c>
      <c r="E1163" t="s">
        <v>1076</v>
      </c>
      <c r="F1163">
        <v>17</v>
      </c>
      <c r="G1163">
        <v>60</v>
      </c>
      <c r="H1163">
        <v>8.75</v>
      </c>
      <c r="I1163">
        <v>524.72</v>
      </c>
      <c r="J1163">
        <v>16</v>
      </c>
      <c r="K1163">
        <v>20</v>
      </c>
      <c r="L1163">
        <v>1.8295471870711999</v>
      </c>
      <c r="M1163">
        <v>2.2869339838389999</v>
      </c>
      <c r="V1163">
        <v>7</v>
      </c>
      <c r="W1163">
        <v>0.80042689434364989</v>
      </c>
      <c r="AG1163">
        <v>12.86</v>
      </c>
      <c r="AH1163">
        <v>13.19</v>
      </c>
      <c r="AI1163">
        <v>46.85</v>
      </c>
      <c r="AJ1163">
        <v>51.76</v>
      </c>
      <c r="AK1163" t="e">
        <f>VLOOKUP(A1163,'NHL Affiliations (from scraper)'!B:C,2,FALSE)</f>
        <v>#N/A</v>
      </c>
      <c r="AL1163">
        <f>IF(ISNUMBER(MATCH(A1163,'Age Fix'!A:A,0))=FALSE,F1163,VLOOKUP(A1163,'Age Fix'!A:C,3,FALSE))</f>
        <v>17</v>
      </c>
    </row>
    <row r="1164" spans="1:38" x14ac:dyDescent="0.2">
      <c r="A1164" t="s">
        <v>3753</v>
      </c>
      <c r="B1164" t="s">
        <v>1750</v>
      </c>
      <c r="C1164" t="s">
        <v>41</v>
      </c>
      <c r="D1164" t="s">
        <v>1745</v>
      </c>
      <c r="E1164" t="s">
        <v>1078</v>
      </c>
      <c r="F1164">
        <v>16</v>
      </c>
      <c r="G1164">
        <v>10</v>
      </c>
      <c r="H1164">
        <v>8.76</v>
      </c>
      <c r="I1164">
        <v>87.57</v>
      </c>
      <c r="J1164">
        <v>3</v>
      </c>
      <c r="K1164">
        <v>4</v>
      </c>
      <c r="L1164">
        <v>2.0554984583761566</v>
      </c>
      <c r="M1164">
        <v>2.7406646111682083</v>
      </c>
      <c r="V1164">
        <v>2</v>
      </c>
      <c r="W1164">
        <v>1.3703323055841041</v>
      </c>
      <c r="AG1164">
        <v>11.53</v>
      </c>
      <c r="AH1164">
        <v>11.88</v>
      </c>
      <c r="AI1164">
        <v>40.299999999999997</v>
      </c>
      <c r="AJ1164">
        <v>50.16</v>
      </c>
      <c r="AK1164" t="e">
        <f>VLOOKUP(A1164,'NHL Affiliations (from scraper)'!B:C,2,FALSE)</f>
        <v>#N/A</v>
      </c>
      <c r="AL1164">
        <f>IF(ISNUMBER(MATCH(A1164,'Age Fix'!A:A,0))=FALSE,F1164,VLOOKUP(A1164,'Age Fix'!A:C,3,FALSE))</f>
        <v>16</v>
      </c>
    </row>
    <row r="1165" spans="1:38" x14ac:dyDescent="0.2">
      <c r="A1165" t="s">
        <v>1193</v>
      </c>
      <c r="B1165" t="s">
        <v>1750</v>
      </c>
      <c r="C1165" t="s">
        <v>41</v>
      </c>
      <c r="D1165" t="s">
        <v>1745</v>
      </c>
      <c r="E1165" t="s">
        <v>1055</v>
      </c>
      <c r="F1165">
        <v>18</v>
      </c>
      <c r="G1165">
        <v>68</v>
      </c>
      <c r="H1165">
        <v>15.27</v>
      </c>
      <c r="I1165">
        <v>1038.3399999999999</v>
      </c>
      <c r="J1165">
        <v>58</v>
      </c>
      <c r="K1165">
        <v>34</v>
      </c>
      <c r="L1165">
        <v>3.3515033611341183</v>
      </c>
      <c r="M1165">
        <v>1.964674384113104</v>
      </c>
      <c r="V1165">
        <v>36</v>
      </c>
      <c r="W1165">
        <v>2.0802434655315216</v>
      </c>
      <c r="AG1165">
        <v>14.28</v>
      </c>
      <c r="AH1165">
        <v>13.89</v>
      </c>
      <c r="AI1165">
        <v>57.22</v>
      </c>
      <c r="AJ1165">
        <v>51.64</v>
      </c>
      <c r="AK1165" t="e">
        <f>VLOOKUP(A1165,'NHL Affiliations (from scraper)'!B:C,2,FALSE)</f>
        <v>#N/A</v>
      </c>
      <c r="AL1165">
        <f>IF(ISNUMBER(MATCH(A1165,'Age Fix'!A:A,0))=FALSE,F1165,VLOOKUP(A1165,'Age Fix'!A:C,3,FALSE))</f>
        <v>18</v>
      </c>
    </row>
    <row r="1166" spans="1:38" x14ac:dyDescent="0.2">
      <c r="A1166" t="s">
        <v>1114</v>
      </c>
      <c r="B1166" t="s">
        <v>1750</v>
      </c>
      <c r="C1166" t="s">
        <v>41</v>
      </c>
      <c r="D1166" t="s">
        <v>1745</v>
      </c>
      <c r="E1166" t="s">
        <v>1059</v>
      </c>
      <c r="F1166">
        <v>18</v>
      </c>
      <c r="G1166">
        <v>72</v>
      </c>
      <c r="H1166">
        <v>14.83</v>
      </c>
      <c r="I1166">
        <v>1068.1099999999999</v>
      </c>
      <c r="J1166">
        <v>57</v>
      </c>
      <c r="K1166">
        <v>55</v>
      </c>
      <c r="L1166">
        <v>3.2019174055106689</v>
      </c>
      <c r="M1166">
        <v>3.0895694263699434</v>
      </c>
      <c r="V1166">
        <v>25</v>
      </c>
      <c r="W1166">
        <v>1.4043497392590651</v>
      </c>
      <c r="AG1166">
        <v>14.67</v>
      </c>
      <c r="AH1166">
        <v>14.25</v>
      </c>
      <c r="AI1166">
        <v>51.46</v>
      </c>
      <c r="AJ1166">
        <v>51.16</v>
      </c>
      <c r="AK1166" t="e">
        <f>VLOOKUP(A1166,'NHL Affiliations (from scraper)'!B:C,2,FALSE)</f>
        <v>#N/A</v>
      </c>
      <c r="AL1166">
        <f>IF(ISNUMBER(MATCH(A1166,'Age Fix'!A:A,0))=FALSE,F1166,VLOOKUP(A1166,'Age Fix'!A:C,3,FALSE))</f>
        <v>18</v>
      </c>
    </row>
    <row r="1167" spans="1:38" x14ac:dyDescent="0.2">
      <c r="A1167" t="s">
        <v>1436</v>
      </c>
      <c r="B1167" t="s">
        <v>1750</v>
      </c>
      <c r="C1167" t="s">
        <v>102</v>
      </c>
      <c r="D1167" t="s">
        <v>102</v>
      </c>
      <c r="E1167" t="s">
        <v>1038</v>
      </c>
      <c r="F1167">
        <v>16</v>
      </c>
      <c r="G1167">
        <v>50</v>
      </c>
      <c r="H1167">
        <v>8.77</v>
      </c>
      <c r="I1167">
        <v>438.43</v>
      </c>
      <c r="J1167">
        <v>14</v>
      </c>
      <c r="K1167">
        <v>15</v>
      </c>
      <c r="L1167">
        <v>1.9159272859977647</v>
      </c>
      <c r="M1167">
        <v>2.0527792349976051</v>
      </c>
      <c r="V1167">
        <v>4</v>
      </c>
      <c r="W1167">
        <v>0.54740779599936129</v>
      </c>
      <c r="AG1167">
        <v>12.12</v>
      </c>
      <c r="AH1167">
        <v>12.89</v>
      </c>
      <c r="AI1167">
        <v>49.28</v>
      </c>
      <c r="AJ1167">
        <v>48.83</v>
      </c>
      <c r="AK1167" t="e">
        <f>VLOOKUP(A1167,'NHL Affiliations (from scraper)'!B:C,2,FALSE)</f>
        <v>#N/A</v>
      </c>
      <c r="AL1167">
        <f>IF(ISNUMBER(MATCH(A1167,'Age Fix'!A:A,0))=FALSE,F1167,VLOOKUP(A1167,'Age Fix'!A:C,3,FALSE))</f>
        <v>16</v>
      </c>
    </row>
    <row r="1168" spans="1:38" x14ac:dyDescent="0.2">
      <c r="A1168" t="s">
        <v>1619</v>
      </c>
      <c r="B1168" t="s">
        <v>1750</v>
      </c>
      <c r="C1168" t="s">
        <v>49</v>
      </c>
      <c r="D1168" t="s">
        <v>1745</v>
      </c>
      <c r="E1168" t="s">
        <v>1090</v>
      </c>
      <c r="F1168">
        <v>18</v>
      </c>
      <c r="G1168">
        <v>1</v>
      </c>
      <c r="H1168">
        <v>0</v>
      </c>
      <c r="I1168">
        <v>0</v>
      </c>
      <c r="J1168">
        <v>0</v>
      </c>
      <c r="K1168">
        <v>0</v>
      </c>
      <c r="L1168" t="e">
        <v>#DIV/0!</v>
      </c>
      <c r="M1168" t="e">
        <v>#DIV/0!</v>
      </c>
      <c r="V1168">
        <v>0</v>
      </c>
      <c r="W1168" t="e">
        <v>#DIV/0!</v>
      </c>
      <c r="AG1168">
        <v>0</v>
      </c>
      <c r="AH1168">
        <v>0</v>
      </c>
      <c r="AI1168">
        <v>0</v>
      </c>
      <c r="AJ1168">
        <v>0</v>
      </c>
      <c r="AK1168" t="e">
        <f>VLOOKUP(A1168,'NHL Affiliations (from scraper)'!B:C,2,FALSE)</f>
        <v>#N/A</v>
      </c>
      <c r="AL1168">
        <f>IF(ISNUMBER(MATCH(A1168,'Age Fix'!A:A,0))=FALSE,F1168,VLOOKUP(A1168,'Age Fix'!A:C,3,FALSE))</f>
        <v>18</v>
      </c>
    </row>
    <row r="1169" spans="1:38" x14ac:dyDescent="0.2">
      <c r="A1169" t="s">
        <v>1581</v>
      </c>
      <c r="B1169" t="s">
        <v>1750</v>
      </c>
      <c r="C1169" t="s">
        <v>49</v>
      </c>
      <c r="D1169" t="s">
        <v>1745</v>
      </c>
      <c r="E1169" t="s">
        <v>1105</v>
      </c>
      <c r="F1169">
        <v>15</v>
      </c>
      <c r="G1169">
        <v>5</v>
      </c>
      <c r="H1169">
        <v>6.31</v>
      </c>
      <c r="I1169">
        <v>31.54</v>
      </c>
      <c r="J1169">
        <v>0</v>
      </c>
      <c r="K1169">
        <v>1</v>
      </c>
      <c r="L1169">
        <v>0</v>
      </c>
      <c r="M1169">
        <v>1.9023462270133167</v>
      </c>
      <c r="V1169">
        <v>0</v>
      </c>
      <c r="W1169">
        <v>0</v>
      </c>
      <c r="AG1169">
        <v>13.17</v>
      </c>
      <c r="AH1169">
        <v>14.02</v>
      </c>
      <c r="AI1169">
        <v>44.36</v>
      </c>
      <c r="AJ1169">
        <v>43.73</v>
      </c>
      <c r="AK1169">
        <f>VLOOKUP(A1169,'NHL Affiliations (from scraper)'!B:C,2,FALSE)</f>
        <v>2020</v>
      </c>
      <c r="AL1169">
        <f>IF(ISNUMBER(MATCH(A1169,'Age Fix'!A:A,0))=FALSE,F1169,VLOOKUP(A1169,'Age Fix'!A:C,3,FALSE))</f>
        <v>15</v>
      </c>
    </row>
    <row r="1170" spans="1:38" x14ac:dyDescent="0.2">
      <c r="A1170" t="s">
        <v>1356</v>
      </c>
      <c r="B1170" t="s">
        <v>1750</v>
      </c>
      <c r="C1170" t="s">
        <v>41</v>
      </c>
      <c r="D1170" t="s">
        <v>1745</v>
      </c>
      <c r="E1170" t="s">
        <v>1080</v>
      </c>
      <c r="F1170">
        <v>16</v>
      </c>
      <c r="G1170">
        <v>68</v>
      </c>
      <c r="H1170">
        <v>11.19</v>
      </c>
      <c r="I1170">
        <v>760.9</v>
      </c>
      <c r="J1170">
        <v>32</v>
      </c>
      <c r="K1170">
        <v>25</v>
      </c>
      <c r="L1170">
        <v>2.5233276383230385</v>
      </c>
      <c r="M1170">
        <v>1.971349717439874</v>
      </c>
      <c r="V1170">
        <v>9</v>
      </c>
      <c r="W1170">
        <v>0.7096858982783546</v>
      </c>
      <c r="AG1170">
        <v>13.96</v>
      </c>
      <c r="AH1170">
        <v>13.25</v>
      </c>
      <c r="AI1170">
        <v>52.44</v>
      </c>
      <c r="AJ1170">
        <v>49.17</v>
      </c>
      <c r="AK1170" t="e">
        <f>VLOOKUP(A1170,'NHL Affiliations (from scraper)'!B:C,2,FALSE)</f>
        <v>#N/A</v>
      </c>
      <c r="AL1170">
        <f>IF(ISNUMBER(MATCH(A1170,'Age Fix'!A:A,0))=FALSE,F1170,VLOOKUP(A1170,'Age Fix'!A:C,3,FALSE))</f>
        <v>16</v>
      </c>
    </row>
    <row r="1171" spans="1:38" x14ac:dyDescent="0.2">
      <c r="A1171" t="s">
        <v>1334</v>
      </c>
      <c r="B1171" t="s">
        <v>1750</v>
      </c>
      <c r="C1171" t="s">
        <v>102</v>
      </c>
      <c r="D1171" t="s">
        <v>102</v>
      </c>
      <c r="E1171" t="s">
        <v>1049</v>
      </c>
      <c r="F1171">
        <v>19</v>
      </c>
      <c r="G1171">
        <v>62</v>
      </c>
      <c r="H1171">
        <v>11.43</v>
      </c>
      <c r="I1171">
        <v>708.66</v>
      </c>
      <c r="J1171">
        <v>34</v>
      </c>
      <c r="K1171">
        <v>27</v>
      </c>
      <c r="L1171">
        <v>2.8786724240115147</v>
      </c>
      <c r="M1171">
        <v>2.2860045720091442</v>
      </c>
      <c r="V1171">
        <v>10</v>
      </c>
      <c r="W1171">
        <v>0.84666836000338674</v>
      </c>
      <c r="AG1171">
        <v>12.52</v>
      </c>
      <c r="AH1171">
        <v>13.52</v>
      </c>
      <c r="AI1171">
        <v>54.21</v>
      </c>
      <c r="AJ1171">
        <v>51.11</v>
      </c>
      <c r="AK1171" t="e">
        <f>VLOOKUP(A1171,'NHL Affiliations (from scraper)'!B:C,2,FALSE)</f>
        <v>#N/A</v>
      </c>
      <c r="AL1171">
        <f>IF(ISNUMBER(MATCH(A1171,'Age Fix'!A:A,0))=FALSE,F1171,VLOOKUP(A1171,'Age Fix'!A:C,3,FALSE))</f>
        <v>19</v>
      </c>
    </row>
    <row r="1172" spans="1:38" x14ac:dyDescent="0.2">
      <c r="A1172" t="s">
        <v>3683</v>
      </c>
      <c r="B1172" t="s">
        <v>1750</v>
      </c>
      <c r="C1172" t="s">
        <v>46</v>
      </c>
      <c r="D1172" t="s">
        <v>1745</v>
      </c>
      <c r="E1172" t="s">
        <v>1057</v>
      </c>
      <c r="F1172">
        <v>16</v>
      </c>
      <c r="G1172">
        <v>4</v>
      </c>
      <c r="H1172">
        <v>7.65</v>
      </c>
      <c r="I1172">
        <v>30.6</v>
      </c>
      <c r="J1172">
        <v>0</v>
      </c>
      <c r="K1172">
        <v>1</v>
      </c>
      <c r="L1172">
        <v>0</v>
      </c>
      <c r="M1172">
        <v>1.9607843137254903</v>
      </c>
      <c r="V1172">
        <v>0</v>
      </c>
      <c r="W1172">
        <v>0</v>
      </c>
      <c r="AG1172">
        <v>10.83</v>
      </c>
      <c r="AH1172">
        <v>15.29</v>
      </c>
      <c r="AI1172">
        <v>43.59</v>
      </c>
      <c r="AJ1172">
        <v>61.46</v>
      </c>
      <c r="AK1172" t="e">
        <f>VLOOKUP(A1172,'NHL Affiliations (from scraper)'!B:C,2,FALSE)</f>
        <v>#N/A</v>
      </c>
      <c r="AL1172">
        <f>IF(ISNUMBER(MATCH(A1172,'Age Fix'!A:A,0))=FALSE,F1172,VLOOKUP(A1172,'Age Fix'!A:C,3,FALSE))</f>
        <v>16</v>
      </c>
    </row>
    <row r="1173" spans="1:38" x14ac:dyDescent="0.2">
      <c r="A1173" t="s">
        <v>1759</v>
      </c>
      <c r="B1173" t="s">
        <v>1750</v>
      </c>
      <c r="C1173" t="s">
        <v>41</v>
      </c>
      <c r="D1173" t="s">
        <v>1745</v>
      </c>
      <c r="E1173" t="s">
        <v>1044</v>
      </c>
      <c r="F1173">
        <v>16</v>
      </c>
      <c r="G1173">
        <v>1</v>
      </c>
      <c r="H1173">
        <v>0</v>
      </c>
      <c r="I1173">
        <v>0</v>
      </c>
      <c r="J1173">
        <v>0</v>
      </c>
      <c r="K1173">
        <v>0</v>
      </c>
      <c r="L1173" t="e">
        <v>#DIV/0!</v>
      </c>
      <c r="M1173" t="e">
        <v>#DIV/0!</v>
      </c>
      <c r="V1173">
        <v>0</v>
      </c>
      <c r="W1173" t="e">
        <v>#DIV/0!</v>
      </c>
      <c r="AG1173">
        <v>0</v>
      </c>
      <c r="AH1173">
        <v>0</v>
      </c>
      <c r="AI1173">
        <v>0</v>
      </c>
      <c r="AJ1173">
        <v>0</v>
      </c>
      <c r="AK1173" t="e">
        <f>VLOOKUP(A1173,'NHL Affiliations (from scraper)'!B:C,2,FALSE)</f>
        <v>#N/A</v>
      </c>
      <c r="AL1173">
        <f>IF(ISNUMBER(MATCH(A1173,'Age Fix'!A:A,0))=FALSE,F1173,VLOOKUP(A1173,'Age Fix'!A:C,3,FALSE))</f>
        <v>16</v>
      </c>
    </row>
    <row r="1174" spans="1:38" x14ac:dyDescent="0.2">
      <c r="A1174" t="s">
        <v>1169</v>
      </c>
      <c r="B1174" t="s">
        <v>1750</v>
      </c>
      <c r="C1174" t="s">
        <v>49</v>
      </c>
      <c r="D1174" t="s">
        <v>1745</v>
      </c>
      <c r="E1174" t="s">
        <v>1064</v>
      </c>
      <c r="F1174">
        <v>21</v>
      </c>
      <c r="G1174">
        <v>72</v>
      </c>
      <c r="H1174">
        <v>13.77</v>
      </c>
      <c r="I1174">
        <v>991.09</v>
      </c>
      <c r="J1174">
        <v>57</v>
      </c>
      <c r="K1174">
        <v>44</v>
      </c>
      <c r="L1174">
        <v>3.4507461481802859</v>
      </c>
      <c r="M1174">
        <v>2.6637338687707475</v>
      </c>
      <c r="V1174">
        <v>33</v>
      </c>
      <c r="W1174">
        <v>1.9978004015780606</v>
      </c>
      <c r="AG1174">
        <v>14.74</v>
      </c>
      <c r="AH1174">
        <v>14.18</v>
      </c>
      <c r="AI1174">
        <v>49.69</v>
      </c>
      <c r="AJ1174">
        <v>50.2</v>
      </c>
      <c r="AK1174" t="e">
        <f>VLOOKUP(A1174,'NHL Affiliations (from scraper)'!B:C,2,FALSE)</f>
        <v>#N/A</v>
      </c>
      <c r="AL1174">
        <f>IF(ISNUMBER(MATCH(A1174,'Age Fix'!A:A,0))=FALSE,F1174,VLOOKUP(A1174,'Age Fix'!A:C,3,FALSE))</f>
        <v>21</v>
      </c>
    </row>
    <row r="1175" spans="1:38" x14ac:dyDescent="0.2">
      <c r="A1175" t="s">
        <v>1377</v>
      </c>
      <c r="B1175" t="s">
        <v>1750</v>
      </c>
      <c r="C1175" t="s">
        <v>46</v>
      </c>
      <c r="D1175" t="s">
        <v>1745</v>
      </c>
      <c r="E1175" t="s">
        <v>1040</v>
      </c>
      <c r="F1175">
        <v>17</v>
      </c>
      <c r="G1175">
        <v>61</v>
      </c>
      <c r="H1175">
        <v>8.35</v>
      </c>
      <c r="I1175">
        <v>509.41</v>
      </c>
      <c r="J1175">
        <v>11</v>
      </c>
      <c r="K1175">
        <v>20</v>
      </c>
      <c r="L1175">
        <v>1.295616497516735</v>
      </c>
      <c r="M1175">
        <v>2.3556663591213365</v>
      </c>
      <c r="V1175">
        <v>4</v>
      </c>
      <c r="W1175">
        <v>0.47113327182426729</v>
      </c>
      <c r="AG1175">
        <v>12.78</v>
      </c>
      <c r="AH1175">
        <v>12.84</v>
      </c>
      <c r="AI1175">
        <v>44.38</v>
      </c>
      <c r="AJ1175">
        <v>50.11</v>
      </c>
      <c r="AK1175" t="e">
        <f>VLOOKUP(A1175,'NHL Affiliations (from scraper)'!B:C,2,FALSE)</f>
        <v>#N/A</v>
      </c>
      <c r="AL1175">
        <f>IF(ISNUMBER(MATCH(A1175,'Age Fix'!A:A,0))=FALSE,F1175,VLOOKUP(A1175,'Age Fix'!A:C,3,FALSE))</f>
        <v>17</v>
      </c>
    </row>
    <row r="1176" spans="1:38" x14ac:dyDescent="0.2">
      <c r="A1176" t="s">
        <v>1506</v>
      </c>
      <c r="B1176" t="s">
        <v>1750</v>
      </c>
      <c r="C1176" t="s">
        <v>46</v>
      </c>
      <c r="D1176" t="s">
        <v>1745</v>
      </c>
      <c r="E1176" t="s">
        <v>1746</v>
      </c>
      <c r="F1176">
        <v>18</v>
      </c>
      <c r="G1176">
        <v>44</v>
      </c>
      <c r="H1176">
        <v>8.51</v>
      </c>
      <c r="I1176">
        <v>374.32</v>
      </c>
      <c r="J1176">
        <v>4</v>
      </c>
      <c r="K1176">
        <v>20</v>
      </c>
      <c r="L1176">
        <v>0.6411626415900834</v>
      </c>
      <c r="M1176">
        <v>3.2058132079504169</v>
      </c>
      <c r="V1176">
        <v>1</v>
      </c>
      <c r="W1176">
        <v>0.16029066039752085</v>
      </c>
      <c r="AG1176">
        <v>12.84</v>
      </c>
      <c r="AH1176">
        <v>13.32</v>
      </c>
      <c r="AI1176">
        <v>46.9</v>
      </c>
      <c r="AJ1176">
        <v>51.57</v>
      </c>
      <c r="AK1176" t="e">
        <f>VLOOKUP(A1176,'NHL Affiliations (from scraper)'!B:C,2,FALSE)</f>
        <v>#N/A</v>
      </c>
      <c r="AL1176">
        <f>IF(ISNUMBER(MATCH(A1176,'Age Fix'!A:A,0))=FALSE,F1176,VLOOKUP(A1176,'Age Fix'!A:C,3,FALSE))</f>
        <v>18</v>
      </c>
    </row>
    <row r="1177" spans="1:38" x14ac:dyDescent="0.2">
      <c r="A1177" t="s">
        <v>1479</v>
      </c>
      <c r="B1177" t="s">
        <v>1750</v>
      </c>
      <c r="C1177" t="s">
        <v>102</v>
      </c>
      <c r="D1177" t="s">
        <v>102</v>
      </c>
      <c r="E1177" t="s">
        <v>1035</v>
      </c>
      <c r="F1177">
        <v>15</v>
      </c>
      <c r="G1177">
        <v>9</v>
      </c>
      <c r="H1177">
        <v>11.97</v>
      </c>
      <c r="I1177">
        <v>107.71</v>
      </c>
      <c r="J1177">
        <v>8</v>
      </c>
      <c r="K1177">
        <v>4</v>
      </c>
      <c r="L1177">
        <v>4.4564107325225146</v>
      </c>
      <c r="M1177">
        <v>2.2282053662612573</v>
      </c>
      <c r="V1177">
        <v>1</v>
      </c>
      <c r="W1177">
        <v>0.55705134156531433</v>
      </c>
      <c r="AG1177">
        <v>13.36</v>
      </c>
      <c r="AH1177">
        <v>13.45</v>
      </c>
      <c r="AI1177">
        <v>58.97</v>
      </c>
      <c r="AJ1177">
        <v>47.92</v>
      </c>
      <c r="AK1177" t="e">
        <f>VLOOKUP(A1177,'NHL Affiliations (from scraper)'!B:C,2,FALSE)</f>
        <v>#N/A</v>
      </c>
      <c r="AL1177">
        <f>IF(ISNUMBER(MATCH(A1177,'Age Fix'!A:A,0))=FALSE,F1177,VLOOKUP(A1177,'Age Fix'!A:C,3,FALSE))</f>
        <v>15</v>
      </c>
    </row>
    <row r="1178" spans="1:38" x14ac:dyDescent="0.2">
      <c r="A1178" t="s">
        <v>1362</v>
      </c>
      <c r="B1178" t="s">
        <v>1750</v>
      </c>
      <c r="C1178" t="s">
        <v>1047</v>
      </c>
      <c r="D1178" t="s">
        <v>1745</v>
      </c>
      <c r="E1178" t="s">
        <v>1746</v>
      </c>
      <c r="F1178">
        <v>18</v>
      </c>
      <c r="G1178">
        <v>69</v>
      </c>
      <c r="H1178">
        <v>14.88</v>
      </c>
      <c r="I1178">
        <v>1026.4000000000001</v>
      </c>
      <c r="J1178">
        <v>55</v>
      </c>
      <c r="K1178">
        <v>51</v>
      </c>
      <c r="L1178">
        <v>3.2151208106001556</v>
      </c>
      <c r="M1178">
        <v>2.9812938425565081</v>
      </c>
      <c r="V1178">
        <v>7</v>
      </c>
      <c r="W1178">
        <v>0.40919719407638344</v>
      </c>
      <c r="AG1178">
        <v>12.94</v>
      </c>
      <c r="AH1178">
        <v>13.73</v>
      </c>
      <c r="AI1178">
        <v>47.51</v>
      </c>
      <c r="AJ1178">
        <v>50.2</v>
      </c>
      <c r="AK1178" t="e">
        <f>VLOOKUP(A1178,'NHL Affiliations (from scraper)'!B:C,2,FALSE)</f>
        <v>#N/A</v>
      </c>
      <c r="AL1178">
        <f>IF(ISNUMBER(MATCH(A1178,'Age Fix'!A:A,0))=FALSE,F1178,VLOOKUP(A1178,'Age Fix'!A:C,3,FALSE))</f>
        <v>18</v>
      </c>
    </row>
    <row r="1179" spans="1:38" x14ac:dyDescent="0.2">
      <c r="A1179" t="s">
        <v>1410</v>
      </c>
      <c r="B1179" t="s">
        <v>1750</v>
      </c>
      <c r="C1179" t="s">
        <v>102</v>
      </c>
      <c r="D1179" t="s">
        <v>102</v>
      </c>
      <c r="E1179" t="s">
        <v>1105</v>
      </c>
      <c r="F1179">
        <v>20</v>
      </c>
      <c r="G1179">
        <v>59</v>
      </c>
      <c r="H1179">
        <v>15.17</v>
      </c>
      <c r="I1179">
        <v>895.09</v>
      </c>
      <c r="J1179">
        <v>38</v>
      </c>
      <c r="K1179">
        <v>57</v>
      </c>
      <c r="L1179">
        <v>2.5472298874973469</v>
      </c>
      <c r="M1179">
        <v>3.8208448312460197</v>
      </c>
      <c r="V1179">
        <v>3</v>
      </c>
      <c r="W1179">
        <v>0.20109709638136944</v>
      </c>
      <c r="AG1179">
        <v>13.4</v>
      </c>
      <c r="AH1179">
        <v>13.96</v>
      </c>
      <c r="AI1179">
        <v>43.86</v>
      </c>
      <c r="AJ1179">
        <v>49.92</v>
      </c>
      <c r="AK1179" t="e">
        <f>VLOOKUP(A1179,'NHL Affiliations (from scraper)'!B:C,2,FALSE)</f>
        <v>#N/A</v>
      </c>
      <c r="AL1179">
        <f>IF(ISNUMBER(MATCH(A1179,'Age Fix'!A:A,0))=FALSE,F1179,VLOOKUP(A1179,'Age Fix'!A:C,3,FALSE))</f>
        <v>20</v>
      </c>
    </row>
    <row r="1180" spans="1:38" x14ac:dyDescent="0.2">
      <c r="A1180" t="s">
        <v>3812</v>
      </c>
      <c r="B1180" t="s">
        <v>1750</v>
      </c>
      <c r="C1180" t="s">
        <v>46</v>
      </c>
      <c r="D1180" t="s">
        <v>1745</v>
      </c>
      <c r="E1180" t="s">
        <v>1051</v>
      </c>
      <c r="F1180">
        <v>16</v>
      </c>
      <c r="G1180">
        <v>2</v>
      </c>
      <c r="H1180">
        <v>13.2</v>
      </c>
      <c r="I1180">
        <v>26.4</v>
      </c>
      <c r="J1180">
        <v>2</v>
      </c>
      <c r="K1180">
        <v>1</v>
      </c>
      <c r="L1180">
        <v>4.5454545454545459</v>
      </c>
      <c r="M1180">
        <v>2.2727272727272729</v>
      </c>
      <c r="V1180">
        <v>0</v>
      </c>
      <c r="W1180">
        <v>0</v>
      </c>
      <c r="AG1180">
        <v>11.81</v>
      </c>
      <c r="AH1180">
        <v>13.74</v>
      </c>
      <c r="AI1180">
        <v>44.7</v>
      </c>
      <c r="AJ1180">
        <v>48.58</v>
      </c>
      <c r="AK1180" t="e">
        <f>VLOOKUP(A1180,'NHL Affiliations (from scraper)'!B:C,2,FALSE)</f>
        <v>#N/A</v>
      </c>
      <c r="AL1180">
        <f>IF(ISNUMBER(MATCH(A1180,'Age Fix'!A:A,0))=FALSE,F1180,VLOOKUP(A1180,'Age Fix'!A:C,3,FALSE))</f>
        <v>16</v>
      </c>
    </row>
    <row r="1181" spans="1:38" x14ac:dyDescent="0.2">
      <c r="A1181" t="s">
        <v>1327</v>
      </c>
      <c r="B1181" t="s">
        <v>1750</v>
      </c>
      <c r="C1181" t="s">
        <v>102</v>
      </c>
      <c r="D1181" t="s">
        <v>102</v>
      </c>
      <c r="E1181" t="s">
        <v>1044</v>
      </c>
      <c r="F1181">
        <v>20</v>
      </c>
      <c r="G1181">
        <v>72</v>
      </c>
      <c r="H1181">
        <v>15.44</v>
      </c>
      <c r="I1181">
        <v>1111.6500000000001</v>
      </c>
      <c r="J1181">
        <v>45</v>
      </c>
      <c r="K1181">
        <v>73</v>
      </c>
      <c r="L1181">
        <v>2.4288220213196596</v>
      </c>
      <c r="M1181">
        <v>3.9400890568074485</v>
      </c>
      <c r="V1181">
        <v>8</v>
      </c>
      <c r="W1181">
        <v>0.43179058156793954</v>
      </c>
      <c r="AG1181">
        <v>13.86</v>
      </c>
      <c r="AH1181">
        <v>13.83</v>
      </c>
      <c r="AI1181">
        <v>50.41</v>
      </c>
      <c r="AJ1181">
        <v>49.72</v>
      </c>
      <c r="AK1181" t="e">
        <f>VLOOKUP(A1181,'NHL Affiliations (from scraper)'!B:C,2,FALSE)</f>
        <v>#N/A</v>
      </c>
      <c r="AL1181">
        <f>IF(ISNUMBER(MATCH(A1181,'Age Fix'!A:A,0))=FALSE,F1181,VLOOKUP(A1181,'Age Fix'!A:C,3,FALSE))</f>
        <v>20</v>
      </c>
    </row>
    <row r="1182" spans="1:38" x14ac:dyDescent="0.2">
      <c r="A1182" t="s">
        <v>1274</v>
      </c>
      <c r="B1182" t="s">
        <v>1750</v>
      </c>
      <c r="C1182" t="s">
        <v>102</v>
      </c>
      <c r="D1182" t="s">
        <v>102</v>
      </c>
      <c r="E1182" t="s">
        <v>1057</v>
      </c>
      <c r="F1182">
        <v>20</v>
      </c>
      <c r="G1182">
        <v>71</v>
      </c>
      <c r="H1182">
        <v>13.79</v>
      </c>
      <c r="I1182">
        <v>979.13</v>
      </c>
      <c r="J1182">
        <v>53</v>
      </c>
      <c r="K1182">
        <v>51</v>
      </c>
      <c r="L1182">
        <v>3.2477811935085228</v>
      </c>
      <c r="M1182">
        <v>3.1252234126214087</v>
      </c>
      <c r="V1182">
        <v>12</v>
      </c>
      <c r="W1182">
        <v>0.73534668532268443</v>
      </c>
      <c r="AG1182">
        <v>12.93</v>
      </c>
      <c r="AH1182">
        <v>13.45</v>
      </c>
      <c r="AI1182">
        <v>53.18</v>
      </c>
      <c r="AJ1182">
        <v>48.87</v>
      </c>
      <c r="AK1182" t="e">
        <f>VLOOKUP(A1182,'NHL Affiliations (from scraper)'!B:C,2,FALSE)</f>
        <v>#N/A</v>
      </c>
      <c r="AL1182">
        <f>IF(ISNUMBER(MATCH(A1182,'Age Fix'!A:A,0))=FALSE,F1182,VLOOKUP(A1182,'Age Fix'!A:C,3,FALSE))</f>
        <v>20</v>
      </c>
    </row>
    <row r="1183" spans="1:38" x14ac:dyDescent="0.2">
      <c r="A1183" t="s">
        <v>1530</v>
      </c>
      <c r="B1183" t="s">
        <v>1750</v>
      </c>
      <c r="C1183" t="s">
        <v>1240</v>
      </c>
      <c r="D1183" t="s">
        <v>1745</v>
      </c>
      <c r="E1183" t="s">
        <v>1076</v>
      </c>
      <c r="F1183">
        <v>19</v>
      </c>
      <c r="G1183">
        <v>57</v>
      </c>
      <c r="H1183">
        <v>12.78</v>
      </c>
      <c r="I1183">
        <v>728.56</v>
      </c>
      <c r="J1183">
        <v>36</v>
      </c>
      <c r="K1183">
        <v>33</v>
      </c>
      <c r="L1183">
        <v>2.9647523882727573</v>
      </c>
      <c r="M1183">
        <v>2.7176896892500277</v>
      </c>
      <c r="V1183">
        <v>1</v>
      </c>
      <c r="W1183">
        <v>8.2354233007576591E-2</v>
      </c>
      <c r="AG1183">
        <v>13.02</v>
      </c>
      <c r="AH1183">
        <v>13.52</v>
      </c>
      <c r="AI1183">
        <v>49.03</v>
      </c>
      <c r="AJ1183">
        <v>51.32</v>
      </c>
      <c r="AK1183" t="e">
        <f>VLOOKUP(A1183,'NHL Affiliations (from scraper)'!B:C,2,FALSE)</f>
        <v>#N/A</v>
      </c>
      <c r="AL1183">
        <f>IF(ISNUMBER(MATCH(A1183,'Age Fix'!A:A,0))=FALSE,F1183,VLOOKUP(A1183,'Age Fix'!A:C,3,FALSE))</f>
        <v>19</v>
      </c>
    </row>
    <row r="1184" spans="1:38" x14ac:dyDescent="0.2">
      <c r="A1184" t="s">
        <v>1570</v>
      </c>
      <c r="B1184" t="s">
        <v>1750</v>
      </c>
      <c r="C1184" t="s">
        <v>102</v>
      </c>
      <c r="D1184" t="s">
        <v>102</v>
      </c>
      <c r="E1184" t="s">
        <v>1044</v>
      </c>
      <c r="F1184">
        <v>16</v>
      </c>
      <c r="G1184">
        <v>11</v>
      </c>
      <c r="H1184">
        <v>10.85</v>
      </c>
      <c r="I1184">
        <v>119.37</v>
      </c>
      <c r="J1184">
        <v>4</v>
      </c>
      <c r="K1184">
        <v>5</v>
      </c>
      <c r="L1184">
        <v>2.0105554159336516</v>
      </c>
      <c r="M1184">
        <v>2.5131942699170646</v>
      </c>
      <c r="V1184">
        <v>1</v>
      </c>
      <c r="W1184">
        <v>0.5026388539834129</v>
      </c>
      <c r="AG1184">
        <v>13.64</v>
      </c>
      <c r="AH1184">
        <v>14.12</v>
      </c>
      <c r="AI1184">
        <v>50.53</v>
      </c>
      <c r="AJ1184">
        <v>50.07</v>
      </c>
      <c r="AK1184" t="e">
        <f>VLOOKUP(A1184,'NHL Affiliations (from scraper)'!B:C,2,FALSE)</f>
        <v>#N/A</v>
      </c>
      <c r="AL1184">
        <f>IF(ISNUMBER(MATCH(A1184,'Age Fix'!A:A,0))=FALSE,F1184,VLOOKUP(A1184,'Age Fix'!A:C,3,FALSE))</f>
        <v>16</v>
      </c>
    </row>
    <row r="1185" spans="1:38" x14ac:dyDescent="0.2">
      <c r="A1185" t="s">
        <v>1607</v>
      </c>
      <c r="B1185" t="s">
        <v>1750</v>
      </c>
      <c r="C1185" t="s">
        <v>102</v>
      </c>
      <c r="D1185" t="s">
        <v>102</v>
      </c>
      <c r="E1185" t="s">
        <v>1059</v>
      </c>
      <c r="F1185">
        <v>18</v>
      </c>
      <c r="G1185">
        <v>39</v>
      </c>
      <c r="H1185">
        <v>12.14</v>
      </c>
      <c r="I1185">
        <v>473.39</v>
      </c>
      <c r="J1185">
        <v>22</v>
      </c>
      <c r="K1185">
        <v>23</v>
      </c>
      <c r="L1185">
        <v>2.7883985720019435</v>
      </c>
      <c r="M1185">
        <v>2.9151439616383956</v>
      </c>
      <c r="V1185">
        <v>2</v>
      </c>
      <c r="W1185">
        <v>0.25349077927290398</v>
      </c>
      <c r="AG1185">
        <v>12.96</v>
      </c>
      <c r="AH1185">
        <v>13.53</v>
      </c>
      <c r="AI1185">
        <v>49.99</v>
      </c>
      <c r="AJ1185">
        <v>50.55</v>
      </c>
      <c r="AK1185" t="str">
        <f>VLOOKUP(A1185,'NHL Affiliations (from scraper)'!B:C,2,FALSE)</f>
        <v>Boston Bruins</v>
      </c>
      <c r="AL1185">
        <f>IF(ISNUMBER(MATCH(A1185,'Age Fix'!A:A,0))=FALSE,F1185,VLOOKUP(A1185,'Age Fix'!A:C,3,FALSE))</f>
        <v>18</v>
      </c>
    </row>
    <row r="1186" spans="1:38" x14ac:dyDescent="0.2">
      <c r="A1186" t="s">
        <v>1088</v>
      </c>
      <c r="B1186" t="s">
        <v>1750</v>
      </c>
      <c r="C1186" t="s">
        <v>41</v>
      </c>
      <c r="D1186" t="s">
        <v>1745</v>
      </c>
      <c r="E1186" t="s">
        <v>644</v>
      </c>
      <c r="F1186">
        <v>19</v>
      </c>
      <c r="G1186">
        <v>66</v>
      </c>
      <c r="H1186">
        <v>15.1</v>
      </c>
      <c r="I1186">
        <v>996.59</v>
      </c>
      <c r="J1186">
        <v>59</v>
      </c>
      <c r="K1186">
        <v>54</v>
      </c>
      <c r="L1186">
        <v>3.5521127043217371</v>
      </c>
      <c r="M1186">
        <v>3.251086203955488</v>
      </c>
      <c r="V1186">
        <v>28</v>
      </c>
      <c r="W1186">
        <v>1.6857484020509939</v>
      </c>
      <c r="AG1186">
        <v>13.63</v>
      </c>
      <c r="AH1186">
        <v>13.97</v>
      </c>
      <c r="AI1186">
        <v>53.73</v>
      </c>
      <c r="AJ1186">
        <v>50.82</v>
      </c>
      <c r="AK1186" t="e">
        <f>VLOOKUP(A1186,'NHL Affiliations (from scraper)'!B:C,2,FALSE)</f>
        <v>#N/A</v>
      </c>
      <c r="AL1186">
        <f>IF(ISNUMBER(MATCH(A1186,'Age Fix'!A:A,0))=FALSE,F1186,VLOOKUP(A1186,'Age Fix'!A:C,3,FALSE))</f>
        <v>19</v>
      </c>
    </row>
    <row r="1187" spans="1:38" x14ac:dyDescent="0.2">
      <c r="A1187" t="s">
        <v>1512</v>
      </c>
      <c r="B1187" t="s">
        <v>1750</v>
      </c>
      <c r="C1187" t="s">
        <v>102</v>
      </c>
      <c r="D1187" t="s">
        <v>102</v>
      </c>
      <c r="E1187" t="s">
        <v>1040</v>
      </c>
      <c r="F1187">
        <v>21</v>
      </c>
      <c r="G1187">
        <v>59</v>
      </c>
      <c r="H1187">
        <v>12.93</v>
      </c>
      <c r="I1187">
        <v>762.94</v>
      </c>
      <c r="J1187">
        <v>33</v>
      </c>
      <c r="K1187">
        <v>39</v>
      </c>
      <c r="L1187">
        <v>2.5952237397436231</v>
      </c>
      <c r="M1187">
        <v>3.0670826015151911</v>
      </c>
      <c r="V1187">
        <v>4</v>
      </c>
      <c r="W1187">
        <v>0.31457257451437859</v>
      </c>
      <c r="AG1187">
        <v>13.65</v>
      </c>
      <c r="AH1187">
        <v>13.8</v>
      </c>
      <c r="AI1187">
        <v>47.5</v>
      </c>
      <c r="AJ1187">
        <v>50.39</v>
      </c>
      <c r="AK1187" t="e">
        <f>VLOOKUP(A1187,'NHL Affiliations (from scraper)'!B:C,2,FALSE)</f>
        <v>#N/A</v>
      </c>
      <c r="AL1187">
        <f>IF(ISNUMBER(MATCH(A1187,'Age Fix'!A:A,0))=FALSE,F1187,VLOOKUP(A1187,'Age Fix'!A:C,3,FALSE))</f>
        <v>21</v>
      </c>
    </row>
    <row r="1188" spans="1:38" x14ac:dyDescent="0.2">
      <c r="A1188" t="s">
        <v>1326</v>
      </c>
      <c r="B1188" t="s">
        <v>1750</v>
      </c>
      <c r="C1188" t="s">
        <v>46</v>
      </c>
      <c r="D1188" t="s">
        <v>1745</v>
      </c>
      <c r="E1188" t="s">
        <v>1102</v>
      </c>
      <c r="F1188">
        <v>17</v>
      </c>
      <c r="G1188">
        <v>63</v>
      </c>
      <c r="H1188">
        <v>11.44</v>
      </c>
      <c r="I1188">
        <v>720.68</v>
      </c>
      <c r="J1188">
        <v>26</v>
      </c>
      <c r="K1188">
        <v>37</v>
      </c>
      <c r="L1188">
        <v>2.1646223011600156</v>
      </c>
      <c r="M1188">
        <v>3.0804240439584838</v>
      </c>
      <c r="V1188">
        <v>16</v>
      </c>
      <c r="W1188">
        <v>1.3320752622523173</v>
      </c>
      <c r="AG1188">
        <v>13.53</v>
      </c>
      <c r="AH1188">
        <v>13.68</v>
      </c>
      <c r="AI1188">
        <v>38.659999999999997</v>
      </c>
      <c r="AJ1188">
        <v>48.55</v>
      </c>
      <c r="AK1188" t="e">
        <f>VLOOKUP(A1188,'NHL Affiliations (from scraper)'!B:C,2,FALSE)</f>
        <v>#N/A</v>
      </c>
      <c r="AL1188">
        <f>IF(ISNUMBER(MATCH(A1188,'Age Fix'!A:A,0))=FALSE,F1188,VLOOKUP(A1188,'Age Fix'!A:C,3,FALSE))</f>
        <v>17</v>
      </c>
    </row>
    <row r="1189" spans="1:38" x14ac:dyDescent="0.2">
      <c r="A1189" t="s">
        <v>1186</v>
      </c>
      <c r="B1189" t="s">
        <v>1750</v>
      </c>
      <c r="C1189" t="s">
        <v>102</v>
      </c>
      <c r="D1189" t="s">
        <v>102</v>
      </c>
      <c r="E1189" t="s">
        <v>1044</v>
      </c>
      <c r="F1189">
        <v>20</v>
      </c>
      <c r="G1189">
        <v>70</v>
      </c>
      <c r="H1189">
        <v>19.05</v>
      </c>
      <c r="I1189">
        <v>1333.37</v>
      </c>
      <c r="J1189">
        <v>86</v>
      </c>
      <c r="K1189">
        <v>69</v>
      </c>
      <c r="L1189">
        <v>3.8698935779266073</v>
      </c>
      <c r="M1189">
        <v>3.1049146148480919</v>
      </c>
      <c r="V1189">
        <v>31</v>
      </c>
      <c r="W1189">
        <v>1.3949616385549399</v>
      </c>
      <c r="AG1189">
        <v>14.13</v>
      </c>
      <c r="AH1189">
        <v>13.85</v>
      </c>
      <c r="AI1189">
        <v>49.49</v>
      </c>
      <c r="AJ1189">
        <v>48.91</v>
      </c>
      <c r="AK1189" t="str">
        <f>VLOOKUP(A1189,'NHL Affiliations (from scraper)'!B:C,2,FALSE)</f>
        <v>New York Islanders</v>
      </c>
      <c r="AL1189">
        <f>IF(ISNUMBER(MATCH(A1189,'Age Fix'!A:A,0))=FALSE,F1189,VLOOKUP(A1189,'Age Fix'!A:C,3,FALSE))</f>
        <v>20</v>
      </c>
    </row>
    <row r="1190" spans="1:38" x14ac:dyDescent="0.2">
      <c r="A1190" t="s">
        <v>1101</v>
      </c>
      <c r="B1190" t="s">
        <v>1750</v>
      </c>
      <c r="C1190" t="s">
        <v>46</v>
      </c>
      <c r="D1190" t="s">
        <v>1745</v>
      </c>
      <c r="E1190" t="s">
        <v>1746</v>
      </c>
      <c r="F1190">
        <v>19</v>
      </c>
      <c r="G1190">
        <v>68</v>
      </c>
      <c r="H1190">
        <v>16.04</v>
      </c>
      <c r="I1190">
        <v>1090.8499999999999</v>
      </c>
      <c r="J1190">
        <v>52</v>
      </c>
      <c r="K1190">
        <v>59</v>
      </c>
      <c r="L1190">
        <v>2.860154925058441</v>
      </c>
      <c r="M1190">
        <v>3.2451757803547694</v>
      </c>
      <c r="V1190">
        <v>30</v>
      </c>
      <c r="W1190">
        <v>1.650089379841408</v>
      </c>
      <c r="AG1190">
        <v>14.44</v>
      </c>
      <c r="AH1190">
        <v>13.95</v>
      </c>
      <c r="AI1190">
        <v>43.12</v>
      </c>
      <c r="AJ1190">
        <v>50.4</v>
      </c>
      <c r="AK1190" t="e">
        <f>VLOOKUP(A1190,'NHL Affiliations (from scraper)'!B:C,2,FALSE)</f>
        <v>#N/A</v>
      </c>
      <c r="AL1190">
        <f>IF(ISNUMBER(MATCH(A1190,'Age Fix'!A:A,0))=FALSE,F1190,VLOOKUP(A1190,'Age Fix'!A:C,3,FALSE))</f>
        <v>19</v>
      </c>
    </row>
    <row r="1191" spans="1:38" x14ac:dyDescent="0.2">
      <c r="A1191" t="s">
        <v>1533</v>
      </c>
      <c r="B1191" t="s">
        <v>1750</v>
      </c>
      <c r="C1191" t="s">
        <v>49</v>
      </c>
      <c r="D1191" t="s">
        <v>1745</v>
      </c>
      <c r="E1191" t="s">
        <v>1102</v>
      </c>
      <c r="F1191">
        <v>18</v>
      </c>
      <c r="G1191">
        <v>45</v>
      </c>
      <c r="H1191">
        <v>8.82</v>
      </c>
      <c r="I1191">
        <v>396.93</v>
      </c>
      <c r="J1191">
        <v>6</v>
      </c>
      <c r="K1191">
        <v>22</v>
      </c>
      <c r="L1191">
        <v>0.90696092510014359</v>
      </c>
      <c r="M1191">
        <v>3.3255233920338596</v>
      </c>
      <c r="V1191">
        <v>3</v>
      </c>
      <c r="W1191">
        <v>0.45348046255007179</v>
      </c>
      <c r="AG1191">
        <v>12.2</v>
      </c>
      <c r="AH1191">
        <v>13.26</v>
      </c>
      <c r="AI1191">
        <v>34.81</v>
      </c>
      <c r="AJ1191">
        <v>49.62</v>
      </c>
      <c r="AK1191" t="e">
        <f>VLOOKUP(A1191,'NHL Affiliations (from scraper)'!B:C,2,FALSE)</f>
        <v>#N/A</v>
      </c>
      <c r="AL1191">
        <f>IF(ISNUMBER(MATCH(A1191,'Age Fix'!A:A,0))=FALSE,F1191,VLOOKUP(A1191,'Age Fix'!A:C,3,FALSE))</f>
        <v>18</v>
      </c>
    </row>
    <row r="1192" spans="1:38" x14ac:dyDescent="0.2">
      <c r="A1192" t="s">
        <v>1370</v>
      </c>
      <c r="B1192" t="s">
        <v>1750</v>
      </c>
      <c r="C1192" t="s">
        <v>102</v>
      </c>
      <c r="D1192" t="s">
        <v>102</v>
      </c>
      <c r="E1192" t="s">
        <v>1047</v>
      </c>
      <c r="F1192">
        <v>18</v>
      </c>
      <c r="G1192">
        <v>64</v>
      </c>
      <c r="H1192">
        <v>13.16</v>
      </c>
      <c r="I1192">
        <v>842.14</v>
      </c>
      <c r="J1192">
        <v>30</v>
      </c>
      <c r="K1192">
        <v>41</v>
      </c>
      <c r="L1192">
        <v>2.1374118317619399</v>
      </c>
      <c r="M1192">
        <v>2.9211295034079847</v>
      </c>
      <c r="V1192">
        <v>5</v>
      </c>
      <c r="W1192">
        <v>0.35623530529365666</v>
      </c>
      <c r="AG1192">
        <v>13.27</v>
      </c>
      <c r="AH1192">
        <v>13.69</v>
      </c>
      <c r="AI1192">
        <v>46.73</v>
      </c>
      <c r="AJ1192">
        <v>49.79</v>
      </c>
      <c r="AK1192">
        <f>VLOOKUP(A1192,'NHL Affiliations (from scraper)'!B:C,2,FALSE)</f>
        <v>2018</v>
      </c>
      <c r="AL1192">
        <f>IF(ISNUMBER(MATCH(A1192,'Age Fix'!A:A,0))=FALSE,F1192,VLOOKUP(A1192,'Age Fix'!A:C,3,FALSE))</f>
        <v>18</v>
      </c>
    </row>
    <row r="1193" spans="1:38" x14ac:dyDescent="0.2">
      <c r="A1193" t="s">
        <v>1623</v>
      </c>
      <c r="B1193" t="s">
        <v>1750</v>
      </c>
      <c r="C1193" t="s">
        <v>46</v>
      </c>
      <c r="D1193" t="s">
        <v>1745</v>
      </c>
      <c r="E1193" t="s">
        <v>1055</v>
      </c>
      <c r="F1193">
        <v>17</v>
      </c>
      <c r="G1193">
        <v>45</v>
      </c>
      <c r="H1193">
        <v>8.27</v>
      </c>
      <c r="I1193">
        <v>372.32</v>
      </c>
      <c r="J1193">
        <v>7</v>
      </c>
      <c r="K1193">
        <v>13</v>
      </c>
      <c r="L1193">
        <v>1.1280618822518265</v>
      </c>
      <c r="M1193">
        <v>2.0949720670391061</v>
      </c>
      <c r="V1193">
        <v>3</v>
      </c>
      <c r="W1193">
        <v>0.48345509239363993</v>
      </c>
      <c r="AG1193">
        <v>13.22</v>
      </c>
      <c r="AH1193">
        <v>13.15</v>
      </c>
      <c r="AI1193">
        <v>52.62</v>
      </c>
      <c r="AJ1193">
        <v>49.97</v>
      </c>
      <c r="AK1193" t="e">
        <f>VLOOKUP(A1193,'NHL Affiliations (from scraper)'!B:C,2,FALSE)</f>
        <v>#N/A</v>
      </c>
      <c r="AL1193">
        <f>IF(ISNUMBER(MATCH(A1193,'Age Fix'!A:A,0))=FALSE,F1193,VLOOKUP(A1193,'Age Fix'!A:C,3,FALSE))</f>
        <v>17</v>
      </c>
    </row>
    <row r="1194" spans="1:38" x14ac:dyDescent="0.2">
      <c r="A1194" t="s">
        <v>1255</v>
      </c>
      <c r="B1194" t="s">
        <v>1750</v>
      </c>
      <c r="C1194" t="s">
        <v>102</v>
      </c>
      <c r="D1194" t="s">
        <v>102</v>
      </c>
      <c r="E1194" t="s">
        <v>1746</v>
      </c>
      <c r="F1194">
        <v>19</v>
      </c>
      <c r="G1194">
        <v>69</v>
      </c>
      <c r="H1194">
        <v>15.02</v>
      </c>
      <c r="I1194">
        <v>1036.57</v>
      </c>
      <c r="J1194">
        <v>43</v>
      </c>
      <c r="K1194">
        <v>62</v>
      </c>
      <c r="L1194">
        <v>2.4889780719102426</v>
      </c>
      <c r="M1194">
        <v>3.5887590804287219</v>
      </c>
      <c r="V1194">
        <v>12</v>
      </c>
      <c r="W1194">
        <v>0.69459853169588159</v>
      </c>
      <c r="AG1194">
        <v>13.05</v>
      </c>
      <c r="AH1194">
        <v>13.94</v>
      </c>
      <c r="AI1194">
        <v>48.69</v>
      </c>
      <c r="AJ1194">
        <v>49.9</v>
      </c>
      <c r="AK1194" t="e">
        <f>VLOOKUP(A1194,'NHL Affiliations (from scraper)'!B:C,2,FALSE)</f>
        <v>#N/A</v>
      </c>
      <c r="AL1194">
        <f>IF(ISNUMBER(MATCH(A1194,'Age Fix'!A:A,0))=FALSE,F1194,VLOOKUP(A1194,'Age Fix'!A:C,3,FALSE))</f>
        <v>19</v>
      </c>
    </row>
    <row r="1195" spans="1:38" x14ac:dyDescent="0.2">
      <c r="A1195" t="s">
        <v>1272</v>
      </c>
      <c r="B1195" t="s">
        <v>1750</v>
      </c>
      <c r="C1195" t="s">
        <v>46</v>
      </c>
      <c r="D1195" t="s">
        <v>1745</v>
      </c>
      <c r="E1195" t="s">
        <v>1044</v>
      </c>
      <c r="F1195">
        <v>18</v>
      </c>
      <c r="G1195">
        <v>47</v>
      </c>
      <c r="H1195">
        <v>8.67</v>
      </c>
      <c r="I1195">
        <v>407.57</v>
      </c>
      <c r="J1195">
        <v>15</v>
      </c>
      <c r="K1195">
        <v>12</v>
      </c>
      <c r="L1195">
        <v>2.2082096327011311</v>
      </c>
      <c r="M1195">
        <v>1.7665677061609049</v>
      </c>
      <c r="V1195">
        <v>7</v>
      </c>
      <c r="W1195">
        <v>1.0304978285938611</v>
      </c>
      <c r="AG1195">
        <v>13.55</v>
      </c>
      <c r="AH1195">
        <v>13.53</v>
      </c>
      <c r="AI1195">
        <v>48.79</v>
      </c>
      <c r="AJ1195">
        <v>48.18</v>
      </c>
      <c r="AK1195" t="e">
        <f>VLOOKUP(A1195,'NHL Affiliations (from scraper)'!B:C,2,FALSE)</f>
        <v>#N/A</v>
      </c>
      <c r="AL1195">
        <f>IF(ISNUMBER(MATCH(A1195,'Age Fix'!A:A,0))=FALSE,F1195,VLOOKUP(A1195,'Age Fix'!A:C,3,FALSE))</f>
        <v>18</v>
      </c>
    </row>
    <row r="1196" spans="1:38" x14ac:dyDescent="0.2">
      <c r="A1196" t="s">
        <v>1317</v>
      </c>
      <c r="B1196" t="s">
        <v>1750</v>
      </c>
      <c r="C1196" t="s">
        <v>41</v>
      </c>
      <c r="D1196" t="s">
        <v>1745</v>
      </c>
      <c r="E1196" t="s">
        <v>1040</v>
      </c>
      <c r="F1196">
        <v>19</v>
      </c>
      <c r="G1196">
        <v>65</v>
      </c>
      <c r="H1196">
        <v>12.02</v>
      </c>
      <c r="I1196">
        <v>781.34</v>
      </c>
      <c r="J1196">
        <v>34</v>
      </c>
      <c r="K1196">
        <v>37</v>
      </c>
      <c r="L1196">
        <v>2.6108992244093479</v>
      </c>
      <c r="M1196">
        <v>2.8412726853866435</v>
      </c>
      <c r="V1196">
        <v>13</v>
      </c>
      <c r="W1196">
        <v>0.99828499756828004</v>
      </c>
      <c r="AG1196">
        <v>13.65</v>
      </c>
      <c r="AH1196">
        <v>13.49</v>
      </c>
      <c r="AI1196">
        <v>46.88</v>
      </c>
      <c r="AJ1196">
        <v>50.23</v>
      </c>
      <c r="AK1196" t="e">
        <f>VLOOKUP(A1196,'NHL Affiliations (from scraper)'!B:C,2,FALSE)</f>
        <v>#N/A</v>
      </c>
      <c r="AL1196">
        <f>IF(ISNUMBER(MATCH(A1196,'Age Fix'!A:A,0))=FALSE,F1196,VLOOKUP(A1196,'Age Fix'!A:C,3,FALSE))</f>
        <v>19</v>
      </c>
    </row>
    <row r="1197" spans="1:38" x14ac:dyDescent="0.2">
      <c r="A1197" t="s">
        <v>1550</v>
      </c>
      <c r="B1197" t="s">
        <v>1750</v>
      </c>
      <c r="C1197" t="s">
        <v>49</v>
      </c>
      <c r="D1197" t="s">
        <v>1745</v>
      </c>
      <c r="E1197" t="s">
        <v>1047</v>
      </c>
      <c r="F1197">
        <v>20</v>
      </c>
      <c r="G1197">
        <v>1</v>
      </c>
      <c r="H1197">
        <v>0</v>
      </c>
      <c r="I1197">
        <v>0</v>
      </c>
      <c r="J1197">
        <v>0</v>
      </c>
      <c r="K1197">
        <v>0</v>
      </c>
      <c r="L1197" t="e">
        <v>#DIV/0!</v>
      </c>
      <c r="M1197" t="e">
        <v>#DIV/0!</v>
      </c>
      <c r="V1197">
        <v>0</v>
      </c>
      <c r="W1197" t="e">
        <v>#DIV/0!</v>
      </c>
      <c r="AG1197">
        <v>0</v>
      </c>
      <c r="AH1197">
        <v>0</v>
      </c>
      <c r="AI1197">
        <v>0</v>
      </c>
      <c r="AJ1197">
        <v>0</v>
      </c>
      <c r="AK1197" t="e">
        <f>VLOOKUP(A1197,'NHL Affiliations (from scraper)'!B:C,2,FALSE)</f>
        <v>#N/A</v>
      </c>
      <c r="AL1197">
        <f>IF(ISNUMBER(MATCH(A1197,'Age Fix'!A:A,0))=FALSE,F1197,VLOOKUP(A1197,'Age Fix'!A:C,3,FALSE))</f>
        <v>20</v>
      </c>
    </row>
    <row r="1198" spans="1:38" x14ac:dyDescent="0.2">
      <c r="A1198" t="s">
        <v>1168</v>
      </c>
      <c r="B1198" t="s">
        <v>1750</v>
      </c>
      <c r="C1198" t="s">
        <v>102</v>
      </c>
      <c r="D1198" t="s">
        <v>102</v>
      </c>
      <c r="E1198" t="s">
        <v>1746</v>
      </c>
      <c r="F1198">
        <v>20</v>
      </c>
      <c r="G1198">
        <v>69</v>
      </c>
      <c r="H1198">
        <v>16.38</v>
      </c>
      <c r="I1198">
        <v>1130.3800000000001</v>
      </c>
      <c r="J1198">
        <v>78</v>
      </c>
      <c r="K1198">
        <v>41</v>
      </c>
      <c r="L1198">
        <v>4.1402006404925773</v>
      </c>
      <c r="M1198">
        <v>2.1762593110281494</v>
      </c>
      <c r="V1198">
        <v>16</v>
      </c>
      <c r="W1198">
        <v>0.84927192625488768</v>
      </c>
      <c r="AG1198">
        <v>13.52</v>
      </c>
      <c r="AH1198">
        <v>13.94</v>
      </c>
      <c r="AI1198">
        <v>52.04</v>
      </c>
      <c r="AJ1198">
        <v>50.26</v>
      </c>
      <c r="AK1198" t="str">
        <f>VLOOKUP(A1198,'NHL Affiliations (from scraper)'!B:C,2,FALSE)</f>
        <v>Detroit Red Wings</v>
      </c>
      <c r="AL1198">
        <f>IF(ISNUMBER(MATCH(A1198,'Age Fix'!A:A,0))=FALSE,F1198,VLOOKUP(A1198,'Age Fix'!A:C,3,FALSE))</f>
        <v>20</v>
      </c>
    </row>
    <row r="1199" spans="1:38" x14ac:dyDescent="0.2">
      <c r="A1199" t="s">
        <v>1498</v>
      </c>
      <c r="B1199" t="s">
        <v>1750</v>
      </c>
      <c r="C1199" t="s">
        <v>102</v>
      </c>
      <c r="D1199" t="s">
        <v>102</v>
      </c>
      <c r="E1199" t="s">
        <v>1080</v>
      </c>
      <c r="F1199">
        <v>18</v>
      </c>
      <c r="G1199">
        <v>53</v>
      </c>
      <c r="H1199">
        <v>10.28</v>
      </c>
      <c r="I1199">
        <v>544.78</v>
      </c>
      <c r="J1199">
        <v>16</v>
      </c>
      <c r="K1199">
        <v>24</v>
      </c>
      <c r="L1199">
        <v>1.7621792283123463</v>
      </c>
      <c r="M1199">
        <v>2.6432688424685193</v>
      </c>
      <c r="V1199">
        <v>3</v>
      </c>
      <c r="W1199">
        <v>0.33040860530856492</v>
      </c>
      <c r="AG1199">
        <v>12.94</v>
      </c>
      <c r="AH1199">
        <v>13.33</v>
      </c>
      <c r="AI1199">
        <v>48.98</v>
      </c>
      <c r="AJ1199">
        <v>48.21</v>
      </c>
      <c r="AK1199" t="e">
        <f>VLOOKUP(A1199,'NHL Affiliations (from scraper)'!B:C,2,FALSE)</f>
        <v>#N/A</v>
      </c>
      <c r="AL1199">
        <f>IF(ISNUMBER(MATCH(A1199,'Age Fix'!A:A,0))=FALSE,F1199,VLOOKUP(A1199,'Age Fix'!A:C,3,FALSE))</f>
        <v>18</v>
      </c>
    </row>
    <row r="1200" spans="1:38" x14ac:dyDescent="0.2">
      <c r="A1200" t="s">
        <v>1588</v>
      </c>
      <c r="B1200" t="s">
        <v>1750</v>
      </c>
      <c r="C1200" t="s">
        <v>102</v>
      </c>
      <c r="D1200" t="s">
        <v>102</v>
      </c>
      <c r="E1200" t="s">
        <v>1107</v>
      </c>
      <c r="F1200">
        <v>16</v>
      </c>
      <c r="G1200">
        <v>9</v>
      </c>
      <c r="H1200">
        <v>11.16</v>
      </c>
      <c r="I1200">
        <v>100.44</v>
      </c>
      <c r="J1200">
        <v>4</v>
      </c>
      <c r="K1200">
        <v>4</v>
      </c>
      <c r="L1200">
        <v>2.3894862604540021</v>
      </c>
      <c r="M1200">
        <v>2.3894862604540021</v>
      </c>
      <c r="V1200">
        <v>0</v>
      </c>
      <c r="W1200">
        <v>0</v>
      </c>
      <c r="AG1200">
        <v>11.88</v>
      </c>
      <c r="AH1200">
        <v>13.38</v>
      </c>
      <c r="AI1200">
        <v>39.04</v>
      </c>
      <c r="AJ1200">
        <v>50.65</v>
      </c>
      <c r="AK1200" t="e">
        <f>VLOOKUP(A1200,'NHL Affiliations (from scraper)'!B:C,2,FALSE)</f>
        <v>#N/A</v>
      </c>
      <c r="AL1200">
        <f>IF(ISNUMBER(MATCH(A1200,'Age Fix'!A:A,0))=FALSE,F1200,VLOOKUP(A1200,'Age Fix'!A:C,3,FALSE))</f>
        <v>16</v>
      </c>
    </row>
    <row r="1201" spans="1:38" x14ac:dyDescent="0.2">
      <c r="A1201" t="s">
        <v>1155</v>
      </c>
      <c r="B1201" t="s">
        <v>1750</v>
      </c>
      <c r="C1201" t="s">
        <v>41</v>
      </c>
      <c r="D1201" t="s">
        <v>1745</v>
      </c>
      <c r="E1201" t="s">
        <v>1064</v>
      </c>
      <c r="F1201">
        <v>20</v>
      </c>
      <c r="G1201">
        <v>38</v>
      </c>
      <c r="H1201">
        <v>13.46</v>
      </c>
      <c r="I1201">
        <v>511.48</v>
      </c>
      <c r="J1201">
        <v>20</v>
      </c>
      <c r="K1201">
        <v>29</v>
      </c>
      <c r="L1201">
        <v>2.3461327911159771</v>
      </c>
      <c r="M1201">
        <v>3.4018925471181669</v>
      </c>
      <c r="V1201">
        <v>12</v>
      </c>
      <c r="W1201">
        <v>1.4076796746695861</v>
      </c>
      <c r="AG1201">
        <v>14.41</v>
      </c>
      <c r="AH1201">
        <v>14.39</v>
      </c>
      <c r="AI1201">
        <v>47.46</v>
      </c>
      <c r="AJ1201">
        <v>52.48</v>
      </c>
      <c r="AK1201" t="e">
        <f>VLOOKUP(A1201,'NHL Affiliations (from scraper)'!B:C,2,FALSE)</f>
        <v>#N/A</v>
      </c>
      <c r="AL1201">
        <f>IF(ISNUMBER(MATCH(A1201,'Age Fix'!A:A,0))=FALSE,F1201,VLOOKUP(A1201,'Age Fix'!A:C,3,FALSE))</f>
        <v>20</v>
      </c>
    </row>
    <row r="1202" spans="1:38" x14ac:dyDescent="0.2">
      <c r="A1202" t="s">
        <v>1091</v>
      </c>
      <c r="B1202" t="s">
        <v>1750</v>
      </c>
      <c r="C1202" t="s">
        <v>41</v>
      </c>
      <c r="D1202" t="s">
        <v>1745</v>
      </c>
      <c r="E1202" t="s">
        <v>1051</v>
      </c>
      <c r="F1202">
        <v>19</v>
      </c>
      <c r="G1202">
        <v>53</v>
      </c>
      <c r="H1202">
        <v>17.78</v>
      </c>
      <c r="I1202">
        <v>942.4</v>
      </c>
      <c r="J1202">
        <v>64</v>
      </c>
      <c r="K1202">
        <v>47</v>
      </c>
      <c r="L1202">
        <v>4.074702886247878</v>
      </c>
      <c r="M1202">
        <v>2.9923599320882852</v>
      </c>
      <c r="V1202">
        <v>44</v>
      </c>
      <c r="W1202">
        <v>2.801358234295416</v>
      </c>
      <c r="AG1202">
        <v>14.4</v>
      </c>
      <c r="AH1202">
        <v>13.87</v>
      </c>
      <c r="AI1202">
        <v>52.51</v>
      </c>
      <c r="AJ1202">
        <v>49.73</v>
      </c>
      <c r="AK1202" t="e">
        <f>VLOOKUP(A1202,'NHL Affiliations (from scraper)'!B:C,2,FALSE)</f>
        <v>#N/A</v>
      </c>
      <c r="AL1202">
        <f>IF(ISNUMBER(MATCH(A1202,'Age Fix'!A:A,0))=FALSE,F1202,VLOOKUP(A1202,'Age Fix'!A:C,3,FALSE))</f>
        <v>19</v>
      </c>
    </row>
    <row r="1203" spans="1:38" x14ac:dyDescent="0.2">
      <c r="A1203" t="s">
        <v>1238</v>
      </c>
      <c r="B1203" t="s">
        <v>1750</v>
      </c>
      <c r="C1203" t="s">
        <v>49</v>
      </c>
      <c r="D1203" t="s">
        <v>1745</v>
      </c>
      <c r="E1203" t="s">
        <v>1072</v>
      </c>
      <c r="F1203">
        <v>17</v>
      </c>
      <c r="G1203">
        <v>72</v>
      </c>
      <c r="H1203">
        <v>12.14</v>
      </c>
      <c r="I1203">
        <v>874.26</v>
      </c>
      <c r="J1203">
        <v>45</v>
      </c>
      <c r="K1203">
        <v>40</v>
      </c>
      <c r="L1203">
        <v>3.0883261272390365</v>
      </c>
      <c r="M1203">
        <v>2.7451787797680325</v>
      </c>
      <c r="V1203">
        <v>19</v>
      </c>
      <c r="W1203">
        <v>1.3039599203898153</v>
      </c>
      <c r="AG1203">
        <v>14.34</v>
      </c>
      <c r="AH1203">
        <v>13.6</v>
      </c>
      <c r="AI1203">
        <v>50.28</v>
      </c>
      <c r="AJ1203">
        <v>51.64</v>
      </c>
      <c r="AK1203" t="e">
        <f>VLOOKUP(A1203,'NHL Affiliations (from scraper)'!B:C,2,FALSE)</f>
        <v>#N/A</v>
      </c>
      <c r="AL1203">
        <f>IF(ISNUMBER(MATCH(A1203,'Age Fix'!A:A,0))=FALSE,F1203,VLOOKUP(A1203,'Age Fix'!A:C,3,FALSE))</f>
        <v>17</v>
      </c>
    </row>
    <row r="1204" spans="1:38" x14ac:dyDescent="0.2">
      <c r="A1204" t="s">
        <v>1226</v>
      </c>
      <c r="B1204" t="s">
        <v>1750</v>
      </c>
      <c r="C1204" t="s">
        <v>46</v>
      </c>
      <c r="D1204" t="s">
        <v>1745</v>
      </c>
      <c r="E1204" t="s">
        <v>644</v>
      </c>
      <c r="F1204">
        <v>18</v>
      </c>
      <c r="G1204">
        <v>69</v>
      </c>
      <c r="H1204">
        <v>9.4499999999999993</v>
      </c>
      <c r="I1204">
        <v>652.33000000000004</v>
      </c>
      <c r="J1204">
        <v>27</v>
      </c>
      <c r="K1204">
        <v>28</v>
      </c>
      <c r="L1204">
        <v>2.4834056382505789</v>
      </c>
      <c r="M1204">
        <v>2.5753836248524515</v>
      </c>
      <c r="V1204">
        <v>13</v>
      </c>
      <c r="W1204">
        <v>1.1957138258243527</v>
      </c>
      <c r="AG1204">
        <v>12.81</v>
      </c>
      <c r="AH1204">
        <v>13.26</v>
      </c>
      <c r="AI1204">
        <v>51.46</v>
      </c>
      <c r="AJ1204">
        <v>48.17</v>
      </c>
      <c r="AK1204" t="e">
        <f>VLOOKUP(A1204,'NHL Affiliations (from scraper)'!B:C,2,FALSE)</f>
        <v>#N/A</v>
      </c>
      <c r="AL1204">
        <f>IF(ISNUMBER(MATCH(A1204,'Age Fix'!A:A,0))=FALSE,F1204,VLOOKUP(A1204,'Age Fix'!A:C,3,FALSE))</f>
        <v>18</v>
      </c>
    </row>
    <row r="1205" spans="1:38" x14ac:dyDescent="0.2">
      <c r="A1205" t="s">
        <v>1318</v>
      </c>
      <c r="B1205" t="s">
        <v>1750</v>
      </c>
      <c r="C1205" t="s">
        <v>102</v>
      </c>
      <c r="D1205" t="s">
        <v>102</v>
      </c>
      <c r="E1205" t="s">
        <v>1035</v>
      </c>
      <c r="F1205">
        <v>20</v>
      </c>
      <c r="G1205">
        <v>61</v>
      </c>
      <c r="H1205">
        <v>14.53</v>
      </c>
      <c r="I1205">
        <v>886.08</v>
      </c>
      <c r="J1205">
        <v>66</v>
      </c>
      <c r="K1205">
        <v>34</v>
      </c>
      <c r="L1205">
        <v>4.469122426868906</v>
      </c>
      <c r="M1205">
        <v>2.3022751895991331</v>
      </c>
      <c r="V1205">
        <v>9</v>
      </c>
      <c r="W1205">
        <v>0.60942578548212345</v>
      </c>
      <c r="AG1205">
        <v>14.45</v>
      </c>
      <c r="AH1205">
        <v>13.56</v>
      </c>
      <c r="AI1205">
        <v>61.46</v>
      </c>
      <c r="AJ1205">
        <v>48.59</v>
      </c>
      <c r="AK1205" t="str">
        <f>VLOOKUP(A1205,'NHL Affiliations (from scraper)'!B:C,2,FALSE)</f>
        <v>Washington Capitals</v>
      </c>
      <c r="AL1205">
        <f>IF(ISNUMBER(MATCH(A1205,'Age Fix'!A:A,0))=FALSE,F1205,VLOOKUP(A1205,'Age Fix'!A:C,3,FALSE))</f>
        <v>20</v>
      </c>
    </row>
    <row r="1206" spans="1:38" x14ac:dyDescent="0.2">
      <c r="A1206" t="s">
        <v>1457</v>
      </c>
      <c r="B1206" t="s">
        <v>1750</v>
      </c>
      <c r="C1206" t="s">
        <v>102</v>
      </c>
      <c r="D1206" t="s">
        <v>102</v>
      </c>
      <c r="E1206" t="s">
        <v>1746</v>
      </c>
      <c r="F1206">
        <v>18</v>
      </c>
      <c r="G1206">
        <v>68</v>
      </c>
      <c r="H1206">
        <v>13.69</v>
      </c>
      <c r="I1206">
        <v>931.1</v>
      </c>
      <c r="J1206">
        <v>40</v>
      </c>
      <c r="K1206">
        <v>50</v>
      </c>
      <c r="L1206">
        <v>2.5775963913650521</v>
      </c>
      <c r="M1206">
        <v>3.2219954892063152</v>
      </c>
      <c r="V1206">
        <v>4</v>
      </c>
      <c r="W1206">
        <v>0.25775963913650518</v>
      </c>
      <c r="AG1206">
        <v>13.05</v>
      </c>
      <c r="AH1206">
        <v>13.65</v>
      </c>
      <c r="AI1206">
        <v>47.91</v>
      </c>
      <c r="AJ1206">
        <v>48.55</v>
      </c>
      <c r="AK1206" t="e">
        <f>VLOOKUP(A1206,'NHL Affiliations (from scraper)'!B:C,2,FALSE)</f>
        <v>#N/A</v>
      </c>
      <c r="AL1206">
        <f>IF(ISNUMBER(MATCH(A1206,'Age Fix'!A:A,0))=FALSE,F1206,VLOOKUP(A1206,'Age Fix'!A:C,3,FALSE))</f>
        <v>18</v>
      </c>
    </row>
    <row r="1207" spans="1:38" x14ac:dyDescent="0.2">
      <c r="A1207" t="s">
        <v>1189</v>
      </c>
      <c r="B1207" t="s">
        <v>1750</v>
      </c>
      <c r="C1207" t="s">
        <v>41</v>
      </c>
      <c r="D1207" t="s">
        <v>1745</v>
      </c>
      <c r="E1207" t="s">
        <v>1072</v>
      </c>
      <c r="F1207">
        <v>20</v>
      </c>
      <c r="G1207">
        <v>71</v>
      </c>
      <c r="H1207">
        <v>14.6</v>
      </c>
      <c r="I1207">
        <v>1036.81</v>
      </c>
      <c r="J1207">
        <v>65</v>
      </c>
      <c r="K1207">
        <v>47</v>
      </c>
      <c r="L1207">
        <v>3.7615377938098598</v>
      </c>
      <c r="M1207">
        <v>2.7198811739855904</v>
      </c>
      <c r="V1207">
        <v>31</v>
      </c>
      <c r="W1207">
        <v>1.7939641785862406</v>
      </c>
      <c r="AG1207">
        <v>14.69</v>
      </c>
      <c r="AH1207">
        <v>13.93</v>
      </c>
      <c r="AI1207">
        <v>51.14</v>
      </c>
      <c r="AJ1207">
        <v>52.04</v>
      </c>
      <c r="AK1207" t="e">
        <f>VLOOKUP(A1207,'NHL Affiliations (from scraper)'!B:C,2,FALSE)</f>
        <v>#N/A</v>
      </c>
      <c r="AL1207">
        <f>IF(ISNUMBER(MATCH(A1207,'Age Fix'!A:A,0))=FALSE,F1207,VLOOKUP(A1207,'Age Fix'!A:C,3,FALSE))</f>
        <v>20</v>
      </c>
    </row>
    <row r="1208" spans="1:38" x14ac:dyDescent="0.2">
      <c r="A1208" t="s">
        <v>1617</v>
      </c>
      <c r="B1208" t="s">
        <v>1750</v>
      </c>
      <c r="C1208" t="s">
        <v>102</v>
      </c>
      <c r="D1208" t="s">
        <v>102</v>
      </c>
      <c r="E1208" t="s">
        <v>1035</v>
      </c>
      <c r="F1208">
        <v>17</v>
      </c>
      <c r="G1208">
        <v>4</v>
      </c>
      <c r="H1208">
        <v>10</v>
      </c>
      <c r="I1208">
        <v>40.01</v>
      </c>
      <c r="J1208">
        <v>1</v>
      </c>
      <c r="K1208">
        <v>3</v>
      </c>
      <c r="L1208">
        <v>1.4996250937265685</v>
      </c>
      <c r="M1208">
        <v>4.4988752811797053</v>
      </c>
      <c r="V1208">
        <v>0</v>
      </c>
      <c r="W1208">
        <v>0</v>
      </c>
      <c r="AG1208">
        <v>12.87</v>
      </c>
      <c r="AH1208">
        <v>14.11</v>
      </c>
      <c r="AI1208">
        <v>59.36</v>
      </c>
      <c r="AJ1208">
        <v>51.21</v>
      </c>
      <c r="AK1208" t="e">
        <f>VLOOKUP(A1208,'NHL Affiliations (from scraper)'!B:C,2,FALSE)</f>
        <v>#N/A</v>
      </c>
      <c r="AL1208">
        <f>IF(ISNUMBER(MATCH(A1208,'Age Fix'!A:A,0))=FALSE,F1208,VLOOKUP(A1208,'Age Fix'!A:C,3,FALSE))</f>
        <v>17</v>
      </c>
    </row>
    <row r="1209" spans="1:38" x14ac:dyDescent="0.2">
      <c r="A1209" t="s">
        <v>1452</v>
      </c>
      <c r="B1209" t="s">
        <v>1750</v>
      </c>
      <c r="C1209" t="s">
        <v>102</v>
      </c>
      <c r="D1209" t="s">
        <v>102</v>
      </c>
      <c r="E1209" t="s">
        <v>1107</v>
      </c>
      <c r="F1209">
        <v>18</v>
      </c>
      <c r="G1209">
        <v>47</v>
      </c>
      <c r="H1209">
        <v>12.49</v>
      </c>
      <c r="I1209">
        <v>586.87</v>
      </c>
      <c r="J1209">
        <v>24</v>
      </c>
      <c r="K1209">
        <v>30</v>
      </c>
      <c r="L1209">
        <v>2.4536950261557076</v>
      </c>
      <c r="M1209">
        <v>3.0671187826946342</v>
      </c>
      <c r="V1209">
        <v>1</v>
      </c>
      <c r="W1209">
        <v>0.10223729275648781</v>
      </c>
      <c r="AG1209">
        <v>12.51</v>
      </c>
      <c r="AH1209">
        <v>13.85</v>
      </c>
      <c r="AI1209">
        <v>45.96</v>
      </c>
      <c r="AJ1209">
        <v>48.06</v>
      </c>
      <c r="AK1209" t="e">
        <f>VLOOKUP(A1209,'NHL Affiliations (from scraper)'!B:C,2,FALSE)</f>
        <v>#N/A</v>
      </c>
      <c r="AL1209">
        <f>IF(ISNUMBER(MATCH(A1209,'Age Fix'!A:A,0))=FALSE,F1209,VLOOKUP(A1209,'Age Fix'!A:C,3,FALSE))</f>
        <v>18</v>
      </c>
    </row>
    <row r="1210" spans="1:38" x14ac:dyDescent="0.2">
      <c r="A1210" t="s">
        <v>1586</v>
      </c>
      <c r="B1210" t="s">
        <v>1750</v>
      </c>
      <c r="C1210" t="s">
        <v>41</v>
      </c>
      <c r="D1210" t="s">
        <v>1745</v>
      </c>
      <c r="E1210" t="s">
        <v>1064</v>
      </c>
      <c r="F1210">
        <v>19</v>
      </c>
      <c r="G1210">
        <v>2</v>
      </c>
      <c r="H1210">
        <v>12.74</v>
      </c>
      <c r="I1210">
        <v>25.47</v>
      </c>
      <c r="J1210">
        <v>1</v>
      </c>
      <c r="K1210">
        <v>2</v>
      </c>
      <c r="L1210">
        <v>2.3557126030624267</v>
      </c>
      <c r="M1210">
        <v>4.7114252061248534</v>
      </c>
      <c r="V1210">
        <v>0</v>
      </c>
      <c r="W1210">
        <v>0</v>
      </c>
      <c r="AG1210">
        <v>14.07</v>
      </c>
      <c r="AH1210">
        <v>15.05</v>
      </c>
      <c r="AI1210">
        <v>41.99</v>
      </c>
      <c r="AJ1210">
        <v>60.69</v>
      </c>
      <c r="AK1210" t="e">
        <f>VLOOKUP(A1210,'NHL Affiliations (from scraper)'!B:C,2,FALSE)</f>
        <v>#N/A</v>
      </c>
      <c r="AL1210">
        <f>IF(ISNUMBER(MATCH(A1210,'Age Fix'!A:A,0))=FALSE,F1210,VLOOKUP(A1210,'Age Fix'!A:C,3,FALSE))</f>
        <v>19</v>
      </c>
    </row>
    <row r="1211" spans="1:38" x14ac:dyDescent="0.2">
      <c r="A1211" t="s">
        <v>1399</v>
      </c>
      <c r="B1211" t="s">
        <v>1750</v>
      </c>
      <c r="C1211" t="s">
        <v>49</v>
      </c>
      <c r="D1211" t="s">
        <v>1745</v>
      </c>
      <c r="E1211" t="s">
        <v>1061</v>
      </c>
      <c r="F1211">
        <v>20</v>
      </c>
      <c r="G1211">
        <v>29</v>
      </c>
      <c r="H1211">
        <v>8.0399999999999991</v>
      </c>
      <c r="I1211">
        <v>233.21</v>
      </c>
      <c r="J1211">
        <v>5</v>
      </c>
      <c r="K1211">
        <v>9</v>
      </c>
      <c r="L1211">
        <v>1.2863942369538184</v>
      </c>
      <c r="M1211">
        <v>2.3155096265168731</v>
      </c>
      <c r="V1211">
        <v>4</v>
      </c>
      <c r="W1211">
        <v>1.0291153895630547</v>
      </c>
      <c r="AG1211">
        <v>12.11</v>
      </c>
      <c r="AH1211">
        <v>12.81</v>
      </c>
      <c r="AI1211">
        <v>42.01</v>
      </c>
      <c r="AJ1211">
        <v>53.52</v>
      </c>
      <c r="AK1211" t="e">
        <f>VLOOKUP(A1211,'NHL Affiliations (from scraper)'!B:C,2,FALSE)</f>
        <v>#N/A</v>
      </c>
      <c r="AL1211">
        <f>IF(ISNUMBER(MATCH(A1211,'Age Fix'!A:A,0))=FALSE,F1211,VLOOKUP(A1211,'Age Fix'!A:C,3,FALSE))</f>
        <v>20</v>
      </c>
    </row>
    <row r="1212" spans="1:38" x14ac:dyDescent="0.2">
      <c r="A1212" t="s">
        <v>1614</v>
      </c>
      <c r="B1212" t="s">
        <v>1750</v>
      </c>
      <c r="C1212" t="s">
        <v>46</v>
      </c>
      <c r="D1212" t="s">
        <v>1745</v>
      </c>
      <c r="E1212" t="s">
        <v>1069</v>
      </c>
      <c r="F1212">
        <v>17</v>
      </c>
      <c r="G1212">
        <v>17</v>
      </c>
      <c r="H1212">
        <v>7.65</v>
      </c>
      <c r="I1212">
        <v>129.99</v>
      </c>
      <c r="J1212">
        <v>1</v>
      </c>
      <c r="K1212">
        <v>5</v>
      </c>
      <c r="L1212">
        <v>0.46157396722824828</v>
      </c>
      <c r="M1212">
        <v>2.3078698361412413</v>
      </c>
      <c r="V1212">
        <v>1</v>
      </c>
      <c r="W1212">
        <v>0.46157396722824828</v>
      </c>
      <c r="AG1212">
        <v>12.46</v>
      </c>
      <c r="AH1212">
        <v>12.92</v>
      </c>
      <c r="AI1212">
        <v>46.86</v>
      </c>
      <c r="AJ1212">
        <v>51.38</v>
      </c>
      <c r="AK1212" t="e">
        <f>VLOOKUP(A1212,'NHL Affiliations (from scraper)'!B:C,2,FALSE)</f>
        <v>#N/A</v>
      </c>
      <c r="AL1212">
        <f>IF(ISNUMBER(MATCH(A1212,'Age Fix'!A:A,0))=FALSE,F1212,VLOOKUP(A1212,'Age Fix'!A:C,3,FALSE))</f>
        <v>17</v>
      </c>
    </row>
    <row r="1213" spans="1:38" x14ac:dyDescent="0.2">
      <c r="A1213" t="s">
        <v>1744</v>
      </c>
      <c r="B1213" t="s">
        <v>1750</v>
      </c>
      <c r="C1213" t="s">
        <v>102</v>
      </c>
      <c r="D1213" t="s">
        <v>102</v>
      </c>
      <c r="E1213" t="s">
        <v>1055</v>
      </c>
      <c r="F1213">
        <v>15</v>
      </c>
      <c r="G1213">
        <v>1</v>
      </c>
      <c r="H1213">
        <v>8.41</v>
      </c>
      <c r="I1213">
        <v>8.41</v>
      </c>
      <c r="J1213">
        <v>0</v>
      </c>
      <c r="K1213">
        <v>1</v>
      </c>
      <c r="L1213">
        <v>0</v>
      </c>
      <c r="M1213">
        <v>7.1343638525564801</v>
      </c>
      <c r="V1213">
        <v>0</v>
      </c>
      <c r="W1213">
        <v>0</v>
      </c>
      <c r="AG1213">
        <v>10.63</v>
      </c>
      <c r="AH1213">
        <v>11.87</v>
      </c>
      <c r="AI1213">
        <v>46.4</v>
      </c>
      <c r="AJ1213">
        <v>53.18</v>
      </c>
      <c r="AK1213" t="e">
        <f>VLOOKUP(A1213,'NHL Affiliations (from scraper)'!B:C,2,FALSE)</f>
        <v>#N/A</v>
      </c>
      <c r="AL1213">
        <f>IF(ISNUMBER(MATCH(A1213,'Age Fix'!A:A,0))=FALSE,F1213,VLOOKUP(A1213,'Age Fix'!A:C,3,FALSE))</f>
        <v>15</v>
      </c>
    </row>
    <row r="1214" spans="1:38" x14ac:dyDescent="0.2">
      <c r="A1214" t="s">
        <v>1188</v>
      </c>
      <c r="B1214" t="s">
        <v>1750</v>
      </c>
      <c r="C1214" t="s">
        <v>1047</v>
      </c>
      <c r="D1214" t="s">
        <v>1745</v>
      </c>
      <c r="E1214" t="s">
        <v>1076</v>
      </c>
      <c r="F1214">
        <v>20</v>
      </c>
      <c r="G1214">
        <v>69</v>
      </c>
      <c r="H1214">
        <v>17.760000000000002</v>
      </c>
      <c r="I1214">
        <v>1225.3499999999999</v>
      </c>
      <c r="J1214">
        <v>64</v>
      </c>
      <c r="K1214">
        <v>72</v>
      </c>
      <c r="L1214">
        <v>3.1337985065491494</v>
      </c>
      <c r="M1214">
        <v>3.5255233198677933</v>
      </c>
      <c r="V1214">
        <v>19</v>
      </c>
      <c r="W1214">
        <v>0.93034643163177877</v>
      </c>
      <c r="AG1214">
        <v>13.82</v>
      </c>
      <c r="AH1214">
        <v>14.03</v>
      </c>
      <c r="AI1214">
        <v>48.83</v>
      </c>
      <c r="AJ1214">
        <v>52.37</v>
      </c>
      <c r="AK1214" t="str">
        <f>VLOOKUP(A1214,'NHL Affiliations (from scraper)'!B:C,2,FALSE)</f>
        <v>Vegas Golden Knights</v>
      </c>
      <c r="AL1214">
        <f>IF(ISNUMBER(MATCH(A1214,'Age Fix'!A:A,0))=FALSE,F1214,VLOOKUP(A1214,'Age Fix'!A:C,3,FALSE))</f>
        <v>20</v>
      </c>
    </row>
    <row r="1215" spans="1:38" x14ac:dyDescent="0.2">
      <c r="A1215" t="s">
        <v>1192</v>
      </c>
      <c r="B1215" t="s">
        <v>1750</v>
      </c>
      <c r="C1215" t="s">
        <v>41</v>
      </c>
      <c r="D1215" t="s">
        <v>1745</v>
      </c>
      <c r="E1215" t="s">
        <v>1090</v>
      </c>
      <c r="F1215">
        <v>17</v>
      </c>
      <c r="G1215">
        <v>57</v>
      </c>
      <c r="H1215">
        <v>13.58</v>
      </c>
      <c r="I1215">
        <v>773.99</v>
      </c>
      <c r="J1215">
        <v>43</v>
      </c>
      <c r="K1215">
        <v>35</v>
      </c>
      <c r="L1215">
        <v>3.3333764002118889</v>
      </c>
      <c r="M1215">
        <v>2.7132133490096768</v>
      </c>
      <c r="V1215">
        <v>27</v>
      </c>
      <c r="W1215">
        <v>2.0930502978074648</v>
      </c>
      <c r="AG1215">
        <v>13.7</v>
      </c>
      <c r="AH1215">
        <v>14.08</v>
      </c>
      <c r="AI1215">
        <v>49.86</v>
      </c>
      <c r="AJ1215">
        <v>49.4</v>
      </c>
      <c r="AK1215">
        <f>VLOOKUP(A1215,'NHL Affiliations (from scraper)'!B:C,2,FALSE)</f>
        <v>2019</v>
      </c>
      <c r="AL1215">
        <f>IF(ISNUMBER(MATCH(A1215,'Age Fix'!A:A,0))=FALSE,F1215,VLOOKUP(A1215,'Age Fix'!A:C,3,FALSE))</f>
        <v>17</v>
      </c>
    </row>
    <row r="1216" spans="1:38" x14ac:dyDescent="0.2">
      <c r="A1216" t="s">
        <v>1301</v>
      </c>
      <c r="B1216" t="s">
        <v>1750</v>
      </c>
      <c r="C1216" t="s">
        <v>102</v>
      </c>
      <c r="D1216" t="s">
        <v>102</v>
      </c>
      <c r="E1216" t="s">
        <v>1044</v>
      </c>
      <c r="F1216">
        <v>19</v>
      </c>
      <c r="G1216">
        <v>67</v>
      </c>
      <c r="H1216">
        <v>14.69</v>
      </c>
      <c r="I1216">
        <v>984.3</v>
      </c>
      <c r="J1216">
        <v>54</v>
      </c>
      <c r="K1216">
        <v>49</v>
      </c>
      <c r="L1216">
        <v>3.291679366046937</v>
      </c>
      <c r="M1216">
        <v>2.9868942395611096</v>
      </c>
      <c r="V1216">
        <v>13</v>
      </c>
      <c r="W1216">
        <v>0.79244132886315144</v>
      </c>
      <c r="AG1216">
        <v>13.86</v>
      </c>
      <c r="AH1216">
        <v>13.89</v>
      </c>
      <c r="AI1216">
        <v>49.3</v>
      </c>
      <c r="AJ1216">
        <v>50.17</v>
      </c>
      <c r="AK1216" t="e">
        <f>VLOOKUP(A1216,'NHL Affiliations (from scraper)'!B:C,2,FALSE)</f>
        <v>#N/A</v>
      </c>
      <c r="AL1216">
        <f>IF(ISNUMBER(MATCH(A1216,'Age Fix'!A:A,0))=FALSE,F1216,VLOOKUP(A1216,'Age Fix'!A:C,3,FALSE))</f>
        <v>19</v>
      </c>
    </row>
    <row r="1217" spans="1:38" x14ac:dyDescent="0.2">
      <c r="A1217" t="s">
        <v>1228</v>
      </c>
      <c r="B1217" t="s">
        <v>1750</v>
      </c>
      <c r="C1217" t="s">
        <v>102</v>
      </c>
      <c r="D1217" t="s">
        <v>102</v>
      </c>
      <c r="E1217" t="s">
        <v>1040</v>
      </c>
      <c r="F1217">
        <v>18</v>
      </c>
      <c r="G1217">
        <v>60</v>
      </c>
      <c r="H1217">
        <v>14.82</v>
      </c>
      <c r="I1217">
        <v>889.05</v>
      </c>
      <c r="J1217">
        <v>51</v>
      </c>
      <c r="K1217">
        <v>44</v>
      </c>
      <c r="L1217">
        <v>3.4418761599460099</v>
      </c>
      <c r="M1217">
        <v>2.9694617850514597</v>
      </c>
      <c r="V1217">
        <v>11</v>
      </c>
      <c r="W1217">
        <v>0.74236544626286494</v>
      </c>
      <c r="AG1217">
        <v>13.56</v>
      </c>
      <c r="AH1217">
        <v>13.49</v>
      </c>
      <c r="AI1217">
        <v>48.18</v>
      </c>
      <c r="AJ1217">
        <v>49.39</v>
      </c>
      <c r="AK1217">
        <f>VLOOKUP(A1217,'NHL Affiliations (from scraper)'!B:C,2,FALSE)</f>
        <v>2018</v>
      </c>
      <c r="AL1217">
        <f>IF(ISNUMBER(MATCH(A1217,'Age Fix'!A:A,0))=FALSE,F1217,VLOOKUP(A1217,'Age Fix'!A:C,3,FALSE))</f>
        <v>18</v>
      </c>
    </row>
    <row r="1218" spans="1:38" x14ac:dyDescent="0.2">
      <c r="A1218" t="s">
        <v>1724</v>
      </c>
      <c r="B1218" t="s">
        <v>1750</v>
      </c>
      <c r="C1218" t="s">
        <v>46</v>
      </c>
      <c r="D1218" t="s">
        <v>1745</v>
      </c>
      <c r="E1218" t="s">
        <v>1078</v>
      </c>
      <c r="F1218">
        <v>16</v>
      </c>
      <c r="G1218">
        <v>2</v>
      </c>
      <c r="H1218">
        <v>6.22</v>
      </c>
      <c r="I1218">
        <v>12.45</v>
      </c>
      <c r="J1218">
        <v>0</v>
      </c>
      <c r="K1218">
        <v>1</v>
      </c>
      <c r="L1218">
        <v>0</v>
      </c>
      <c r="M1218">
        <v>4.8192771084337345</v>
      </c>
      <c r="V1218">
        <v>0</v>
      </c>
      <c r="W1218">
        <v>0</v>
      </c>
      <c r="AG1218">
        <v>11.5</v>
      </c>
      <c r="AH1218">
        <v>8.5399999999999991</v>
      </c>
      <c r="AI1218">
        <v>31.21</v>
      </c>
      <c r="AJ1218">
        <v>56.82</v>
      </c>
      <c r="AK1218" t="e">
        <f>VLOOKUP(A1218,'NHL Affiliations (from scraper)'!B:C,2,FALSE)</f>
        <v>#N/A</v>
      </c>
      <c r="AL1218">
        <f>IF(ISNUMBER(MATCH(A1218,'Age Fix'!A:A,0))=FALSE,F1218,VLOOKUP(A1218,'Age Fix'!A:C,3,FALSE))</f>
        <v>16</v>
      </c>
    </row>
    <row r="1219" spans="1:38" x14ac:dyDescent="0.2">
      <c r="A1219" t="s">
        <v>1425</v>
      </c>
      <c r="B1219" t="s">
        <v>1750</v>
      </c>
      <c r="C1219" t="s">
        <v>102</v>
      </c>
      <c r="D1219" t="s">
        <v>102</v>
      </c>
      <c r="E1219" t="s">
        <v>1746</v>
      </c>
      <c r="F1219">
        <v>17</v>
      </c>
      <c r="G1219">
        <v>69</v>
      </c>
      <c r="H1219">
        <v>13.69</v>
      </c>
      <c r="I1219">
        <v>944.8</v>
      </c>
      <c r="J1219">
        <v>44</v>
      </c>
      <c r="K1219">
        <v>46</v>
      </c>
      <c r="L1219">
        <v>2.7942421676545304</v>
      </c>
      <c r="M1219">
        <v>2.9212531752751909</v>
      </c>
      <c r="V1219">
        <v>4</v>
      </c>
      <c r="W1219">
        <v>0.2540220152413209</v>
      </c>
      <c r="AG1219">
        <v>12.96</v>
      </c>
      <c r="AH1219">
        <v>13.97</v>
      </c>
      <c r="AI1219">
        <v>47.9</v>
      </c>
      <c r="AJ1219">
        <v>49.57</v>
      </c>
      <c r="AK1219" t="e">
        <f>VLOOKUP(A1219,'NHL Affiliations (from scraper)'!B:C,2,FALSE)</f>
        <v>#N/A</v>
      </c>
      <c r="AL1219">
        <f>IF(ISNUMBER(MATCH(A1219,'Age Fix'!A:A,0))=FALSE,F1219,VLOOKUP(A1219,'Age Fix'!A:C,3,FALSE))</f>
        <v>17</v>
      </c>
    </row>
    <row r="1220" spans="1:38" x14ac:dyDescent="0.2">
      <c r="A1220" t="s">
        <v>1297</v>
      </c>
      <c r="B1220" t="s">
        <v>1750</v>
      </c>
      <c r="C1220" t="s">
        <v>49</v>
      </c>
      <c r="D1220" t="s">
        <v>1745</v>
      </c>
      <c r="E1220" t="s">
        <v>1090</v>
      </c>
      <c r="F1220">
        <v>17</v>
      </c>
      <c r="G1220">
        <v>64</v>
      </c>
      <c r="H1220">
        <v>11.05</v>
      </c>
      <c r="I1220">
        <v>707.45</v>
      </c>
      <c r="J1220">
        <v>33</v>
      </c>
      <c r="K1220">
        <v>25</v>
      </c>
      <c r="L1220">
        <v>2.7987843663863168</v>
      </c>
      <c r="M1220">
        <v>2.1202911866563006</v>
      </c>
      <c r="V1220">
        <v>13</v>
      </c>
      <c r="W1220">
        <v>1.1025514170612762</v>
      </c>
      <c r="AG1220">
        <v>13.19</v>
      </c>
      <c r="AH1220">
        <v>13.1</v>
      </c>
      <c r="AI1220">
        <v>48.99</v>
      </c>
      <c r="AJ1220">
        <v>46.52</v>
      </c>
      <c r="AK1220" t="e">
        <f>VLOOKUP(A1220,'NHL Affiliations (from scraper)'!B:C,2,FALSE)</f>
        <v>#N/A</v>
      </c>
      <c r="AL1220">
        <f>IF(ISNUMBER(MATCH(A1220,'Age Fix'!A:A,0))=FALSE,F1220,VLOOKUP(A1220,'Age Fix'!A:C,3,FALSE))</f>
        <v>17</v>
      </c>
    </row>
    <row r="1221" spans="1:38" x14ac:dyDescent="0.2">
      <c r="A1221" t="s">
        <v>3766</v>
      </c>
      <c r="B1221" t="s">
        <v>1750</v>
      </c>
      <c r="C1221" t="s">
        <v>41</v>
      </c>
      <c r="D1221" t="s">
        <v>1745</v>
      </c>
      <c r="E1221" t="s">
        <v>1105</v>
      </c>
      <c r="F1221">
        <v>2017</v>
      </c>
      <c r="G1221">
        <v>2</v>
      </c>
      <c r="H1221">
        <v>8.31</v>
      </c>
      <c r="I1221">
        <v>16.61</v>
      </c>
      <c r="J1221">
        <v>1</v>
      </c>
      <c r="K1221">
        <v>0</v>
      </c>
      <c r="L1221">
        <v>3.6122817579771223</v>
      </c>
      <c r="M1221">
        <v>0</v>
      </c>
      <c r="V1221">
        <v>0</v>
      </c>
      <c r="W1221">
        <v>0</v>
      </c>
      <c r="AG1221">
        <v>11.32</v>
      </c>
      <c r="AH1221">
        <v>10.65</v>
      </c>
      <c r="AI1221">
        <v>46.68</v>
      </c>
      <c r="AJ1221">
        <v>29.11</v>
      </c>
      <c r="AK1221" t="e">
        <f>VLOOKUP(A1221,'NHL Affiliations (from scraper)'!B:C,2,FALSE)</f>
        <v>#N/A</v>
      </c>
      <c r="AL1221">
        <f>IF(ISNUMBER(MATCH(A1221,'Age Fix'!A:A,0))=FALSE,F1221,VLOOKUP(A1221,'Age Fix'!A:C,3,FALSE))</f>
        <v>17</v>
      </c>
    </row>
    <row r="1222" spans="1:38" x14ac:dyDescent="0.2">
      <c r="A1222" t="s">
        <v>1257</v>
      </c>
      <c r="B1222" t="s">
        <v>1750</v>
      </c>
      <c r="C1222" t="s">
        <v>41</v>
      </c>
      <c r="D1222" t="s">
        <v>1745</v>
      </c>
      <c r="E1222" t="s">
        <v>1057</v>
      </c>
      <c r="F1222">
        <v>18</v>
      </c>
      <c r="G1222">
        <v>58</v>
      </c>
      <c r="H1222">
        <v>11.76</v>
      </c>
      <c r="I1222">
        <v>681.95</v>
      </c>
      <c r="J1222">
        <v>34</v>
      </c>
      <c r="K1222">
        <v>33</v>
      </c>
      <c r="L1222">
        <v>2.9914216584793603</v>
      </c>
      <c r="M1222">
        <v>2.9034386685240849</v>
      </c>
      <c r="V1222">
        <v>15</v>
      </c>
      <c r="W1222">
        <v>1.3197448493291295</v>
      </c>
      <c r="AG1222">
        <v>13.75</v>
      </c>
      <c r="AH1222">
        <v>13.68</v>
      </c>
      <c r="AI1222">
        <v>53.42</v>
      </c>
      <c r="AJ1222">
        <v>50.84</v>
      </c>
      <c r="AK1222">
        <f>VLOOKUP(A1222,'NHL Affiliations (from scraper)'!B:C,2,FALSE)</f>
        <v>2018</v>
      </c>
      <c r="AL1222">
        <f>IF(ISNUMBER(MATCH(A1222,'Age Fix'!A:A,0))=FALSE,F1222,VLOOKUP(A1222,'Age Fix'!A:C,3,FALSE))</f>
        <v>18</v>
      </c>
    </row>
    <row r="1223" spans="1:38" x14ac:dyDescent="0.2">
      <c r="A1223" t="s">
        <v>1382</v>
      </c>
      <c r="B1223" t="s">
        <v>1750</v>
      </c>
      <c r="C1223" t="s">
        <v>41</v>
      </c>
      <c r="D1223" t="s">
        <v>1745</v>
      </c>
      <c r="E1223" t="s">
        <v>1746</v>
      </c>
      <c r="F1223">
        <v>18</v>
      </c>
      <c r="G1223">
        <v>43</v>
      </c>
      <c r="H1223">
        <v>13.32</v>
      </c>
      <c r="I1223">
        <v>572.91</v>
      </c>
      <c r="J1223">
        <v>26</v>
      </c>
      <c r="K1223">
        <v>28</v>
      </c>
      <c r="L1223">
        <v>2.7229407760381217</v>
      </c>
      <c r="M1223">
        <v>2.9323977588102843</v>
      </c>
      <c r="V1223">
        <v>14</v>
      </c>
      <c r="W1223">
        <v>1.4661988794051422</v>
      </c>
      <c r="AG1223">
        <v>13.83</v>
      </c>
      <c r="AH1223">
        <v>13.35</v>
      </c>
      <c r="AI1223">
        <v>51.16</v>
      </c>
      <c r="AJ1223">
        <v>48.8</v>
      </c>
      <c r="AK1223">
        <f>VLOOKUP(A1223,'NHL Affiliations (from scraper)'!B:C,2,FALSE)</f>
        <v>2018</v>
      </c>
      <c r="AL1223">
        <f>IF(ISNUMBER(MATCH(A1223,'Age Fix'!A:A,0))=FALSE,F1223,VLOOKUP(A1223,'Age Fix'!A:C,3,FALSE))</f>
        <v>18</v>
      </c>
    </row>
    <row r="1224" spans="1:38" x14ac:dyDescent="0.2">
      <c r="A1224" t="s">
        <v>1143</v>
      </c>
      <c r="B1224" t="s">
        <v>1750</v>
      </c>
      <c r="C1224" t="s">
        <v>46</v>
      </c>
      <c r="D1224" t="s">
        <v>1745</v>
      </c>
      <c r="E1224" t="s">
        <v>1069</v>
      </c>
      <c r="F1224">
        <v>19</v>
      </c>
      <c r="G1224">
        <v>58</v>
      </c>
      <c r="H1224">
        <v>13.45</v>
      </c>
      <c r="I1224">
        <v>780.28</v>
      </c>
      <c r="J1224">
        <v>35</v>
      </c>
      <c r="K1224">
        <v>30</v>
      </c>
      <c r="L1224">
        <v>2.6913415696929306</v>
      </c>
      <c r="M1224">
        <v>2.3068642025939408</v>
      </c>
      <c r="V1224">
        <v>20</v>
      </c>
      <c r="W1224">
        <v>1.5379094683959604</v>
      </c>
      <c r="AG1224">
        <v>14.34</v>
      </c>
      <c r="AH1224">
        <v>14.11</v>
      </c>
      <c r="AI1224">
        <v>51.31</v>
      </c>
      <c r="AJ1224">
        <v>49.53</v>
      </c>
      <c r="AK1224">
        <f>VLOOKUP(A1224,'NHL Affiliations (from scraper)'!B:C,2,FALSE)</f>
        <v>2018</v>
      </c>
      <c r="AL1224">
        <f>IF(ISNUMBER(MATCH(A1224,'Age Fix'!A:A,0))=FALSE,F1224,VLOOKUP(A1224,'Age Fix'!A:C,3,FALSE))</f>
        <v>19</v>
      </c>
    </row>
    <row r="1225" spans="1:38" x14ac:dyDescent="0.2">
      <c r="A1225" t="s">
        <v>1141</v>
      </c>
      <c r="B1225" t="s">
        <v>1750</v>
      </c>
      <c r="C1225" t="s">
        <v>41</v>
      </c>
      <c r="D1225" t="s">
        <v>1745</v>
      </c>
      <c r="E1225" t="s">
        <v>1746</v>
      </c>
      <c r="F1225">
        <v>18</v>
      </c>
      <c r="G1225">
        <v>71</v>
      </c>
      <c r="H1225">
        <v>11.87</v>
      </c>
      <c r="I1225">
        <v>843.12</v>
      </c>
      <c r="J1225">
        <v>52</v>
      </c>
      <c r="K1225">
        <v>34</v>
      </c>
      <c r="L1225">
        <v>3.7005408482778255</v>
      </c>
      <c r="M1225">
        <v>2.4195844007970395</v>
      </c>
      <c r="V1225">
        <v>21</v>
      </c>
      <c r="W1225">
        <v>1.4944491887275833</v>
      </c>
      <c r="AG1225">
        <v>13.09</v>
      </c>
      <c r="AH1225">
        <v>13.3</v>
      </c>
      <c r="AI1225">
        <v>51.06</v>
      </c>
      <c r="AJ1225">
        <v>48.59</v>
      </c>
      <c r="AK1225">
        <f>VLOOKUP(A1225,'NHL Affiliations (from scraper)'!B:C,2,FALSE)</f>
        <v>2018</v>
      </c>
      <c r="AL1225">
        <f>IF(ISNUMBER(MATCH(A1225,'Age Fix'!A:A,0))=FALSE,F1225,VLOOKUP(A1225,'Age Fix'!A:C,3,FALSE))</f>
        <v>18</v>
      </c>
    </row>
    <row r="1226" spans="1:38" x14ac:dyDescent="0.2">
      <c r="A1226" t="s">
        <v>1444</v>
      </c>
      <c r="B1226" t="s">
        <v>1750</v>
      </c>
      <c r="C1226" t="s">
        <v>41</v>
      </c>
      <c r="D1226" t="s">
        <v>1745</v>
      </c>
      <c r="E1226" t="s">
        <v>1064</v>
      </c>
      <c r="F1226">
        <v>16</v>
      </c>
      <c r="G1226">
        <v>49</v>
      </c>
      <c r="H1226">
        <v>8.06</v>
      </c>
      <c r="I1226">
        <v>394.77</v>
      </c>
      <c r="J1226">
        <v>7</v>
      </c>
      <c r="K1226">
        <v>16</v>
      </c>
      <c r="L1226">
        <v>1.0639106315069535</v>
      </c>
      <c r="M1226">
        <v>2.4317957291587509</v>
      </c>
      <c r="V1226">
        <v>6</v>
      </c>
      <c r="W1226">
        <v>0.91192339843453152</v>
      </c>
      <c r="AG1226">
        <v>11.99</v>
      </c>
      <c r="AH1226">
        <v>12.51</v>
      </c>
      <c r="AI1226">
        <v>42.77</v>
      </c>
      <c r="AJ1226">
        <v>49.12</v>
      </c>
      <c r="AK1226" t="e">
        <f>VLOOKUP(A1226,'NHL Affiliations (from scraper)'!B:C,2,FALSE)</f>
        <v>#N/A</v>
      </c>
      <c r="AL1226">
        <f>IF(ISNUMBER(MATCH(A1226,'Age Fix'!A:A,0))=FALSE,F1226,VLOOKUP(A1226,'Age Fix'!A:C,3,FALSE))</f>
        <v>16</v>
      </c>
    </row>
    <row r="1227" spans="1:38" x14ac:dyDescent="0.2">
      <c r="A1227" t="s">
        <v>1729</v>
      </c>
      <c r="B1227" t="s">
        <v>1750</v>
      </c>
      <c r="C1227" t="s">
        <v>102</v>
      </c>
      <c r="D1227" t="s">
        <v>102</v>
      </c>
      <c r="E1227" t="s">
        <v>1044</v>
      </c>
      <c r="F1227">
        <v>16</v>
      </c>
      <c r="G1227">
        <v>2</v>
      </c>
      <c r="H1227">
        <v>7.6</v>
      </c>
      <c r="I1227">
        <v>15.2</v>
      </c>
      <c r="J1227">
        <v>1</v>
      </c>
      <c r="K1227">
        <v>0</v>
      </c>
      <c r="L1227">
        <v>3.9473684210526314</v>
      </c>
      <c r="M1227">
        <v>0</v>
      </c>
      <c r="V1227">
        <v>0</v>
      </c>
      <c r="W1227">
        <v>0</v>
      </c>
      <c r="AG1227">
        <v>11.66</v>
      </c>
      <c r="AH1227">
        <v>12.66</v>
      </c>
      <c r="AI1227">
        <v>47.9</v>
      </c>
      <c r="AJ1227">
        <v>37.56</v>
      </c>
      <c r="AK1227" t="e">
        <f>VLOOKUP(A1227,'NHL Affiliations (from scraper)'!B:C,2,FALSE)</f>
        <v>#N/A</v>
      </c>
      <c r="AL1227">
        <f>IF(ISNUMBER(MATCH(A1227,'Age Fix'!A:A,0))=FALSE,F1227,VLOOKUP(A1227,'Age Fix'!A:C,3,FALSE))</f>
        <v>16</v>
      </c>
    </row>
    <row r="1228" spans="1:38" x14ac:dyDescent="0.2">
      <c r="A1228" t="s">
        <v>1269</v>
      </c>
      <c r="B1228" t="s">
        <v>1750</v>
      </c>
      <c r="C1228" t="s">
        <v>49</v>
      </c>
      <c r="D1228" t="s">
        <v>1745</v>
      </c>
      <c r="E1228" t="s">
        <v>1051</v>
      </c>
      <c r="F1228">
        <v>19</v>
      </c>
      <c r="G1228">
        <v>31</v>
      </c>
      <c r="H1228">
        <v>11.71</v>
      </c>
      <c r="I1228">
        <v>362.97</v>
      </c>
      <c r="J1228">
        <v>16</v>
      </c>
      <c r="K1228">
        <v>20</v>
      </c>
      <c r="L1228">
        <v>2.6448466815439291</v>
      </c>
      <c r="M1228">
        <v>3.3060583519299116</v>
      </c>
      <c r="V1228">
        <v>10</v>
      </c>
      <c r="W1228">
        <v>1.6530291759649558</v>
      </c>
      <c r="AG1228">
        <v>14.32</v>
      </c>
      <c r="AH1228">
        <v>13.5</v>
      </c>
      <c r="AI1228">
        <v>51.02</v>
      </c>
      <c r="AJ1228">
        <v>48.24</v>
      </c>
      <c r="AK1228" t="e">
        <f>VLOOKUP(A1228,'NHL Affiliations (from scraper)'!B:C,2,FALSE)</f>
        <v>#N/A</v>
      </c>
      <c r="AL1228">
        <f>IF(ISNUMBER(MATCH(A1228,'Age Fix'!A:A,0))=FALSE,F1228,VLOOKUP(A1228,'Age Fix'!A:C,3,FALSE))</f>
        <v>19</v>
      </c>
    </row>
    <row r="1229" spans="1:38" x14ac:dyDescent="0.2">
      <c r="A1229" t="s">
        <v>1535</v>
      </c>
      <c r="B1229" t="s">
        <v>1750</v>
      </c>
      <c r="C1229" t="s">
        <v>46</v>
      </c>
      <c r="D1229" t="s">
        <v>1745</v>
      </c>
      <c r="E1229" t="s">
        <v>1080</v>
      </c>
      <c r="F1229">
        <v>19</v>
      </c>
      <c r="G1229">
        <v>7</v>
      </c>
      <c r="H1229">
        <v>11.42</v>
      </c>
      <c r="I1229">
        <v>79.91</v>
      </c>
      <c r="J1229">
        <v>2</v>
      </c>
      <c r="K1229">
        <v>6</v>
      </c>
      <c r="L1229">
        <v>1.5016894005756476</v>
      </c>
      <c r="M1229">
        <v>4.5050682017269423</v>
      </c>
      <c r="V1229">
        <v>0</v>
      </c>
      <c r="W1229">
        <v>0</v>
      </c>
      <c r="AG1229">
        <v>14.51</v>
      </c>
      <c r="AH1229">
        <v>13.53</v>
      </c>
      <c r="AI1229">
        <v>50.83</v>
      </c>
      <c r="AJ1229">
        <v>51.86</v>
      </c>
      <c r="AK1229" t="e">
        <f>VLOOKUP(A1229,'NHL Affiliations (from scraper)'!B:C,2,FALSE)</f>
        <v>#N/A</v>
      </c>
      <c r="AL1229">
        <f>IF(ISNUMBER(MATCH(A1229,'Age Fix'!A:A,0))=FALSE,F1229,VLOOKUP(A1229,'Age Fix'!A:C,3,FALSE))</f>
        <v>19</v>
      </c>
    </row>
    <row r="1230" spans="1:38" x14ac:dyDescent="0.2">
      <c r="A1230" t="s">
        <v>1621</v>
      </c>
      <c r="B1230" t="s">
        <v>1750</v>
      </c>
      <c r="C1230" t="s">
        <v>41</v>
      </c>
      <c r="D1230" t="s">
        <v>1745</v>
      </c>
      <c r="E1230" t="s">
        <v>1746</v>
      </c>
      <c r="F1230">
        <v>16</v>
      </c>
      <c r="G1230">
        <v>38</v>
      </c>
      <c r="H1230">
        <v>9.8000000000000007</v>
      </c>
      <c r="I1230">
        <v>372.46</v>
      </c>
      <c r="J1230">
        <v>12</v>
      </c>
      <c r="K1230">
        <v>20</v>
      </c>
      <c r="L1230">
        <v>1.9330934865488911</v>
      </c>
      <c r="M1230">
        <v>3.2218224775814854</v>
      </c>
      <c r="V1230">
        <v>8</v>
      </c>
      <c r="W1230">
        <v>1.2887289910325943</v>
      </c>
      <c r="AG1230">
        <v>12.56</v>
      </c>
      <c r="AH1230">
        <v>12.98</v>
      </c>
      <c r="AI1230">
        <v>41.59</v>
      </c>
      <c r="AJ1230">
        <v>49.82</v>
      </c>
      <c r="AK1230">
        <f>VLOOKUP(A1230,'NHL Affiliations (from scraper)'!B:C,2,FALSE)</f>
        <v>2019</v>
      </c>
      <c r="AL1230">
        <f>IF(ISNUMBER(MATCH(A1230,'Age Fix'!A:A,0))=FALSE,F1230,VLOOKUP(A1230,'Age Fix'!A:C,3,FALSE))</f>
        <v>16</v>
      </c>
    </row>
    <row r="1231" spans="1:38" x14ac:dyDescent="0.2">
      <c r="A1231" t="s">
        <v>1421</v>
      </c>
      <c r="B1231" t="s">
        <v>1750</v>
      </c>
      <c r="C1231" t="s">
        <v>102</v>
      </c>
      <c r="D1231" t="s">
        <v>102</v>
      </c>
      <c r="E1231" t="s">
        <v>1102</v>
      </c>
      <c r="F1231">
        <v>17</v>
      </c>
      <c r="G1231">
        <v>72</v>
      </c>
      <c r="H1231">
        <v>14.89</v>
      </c>
      <c r="I1231">
        <v>1072.3699999999999</v>
      </c>
      <c r="J1231">
        <v>39</v>
      </c>
      <c r="K1231">
        <v>72</v>
      </c>
      <c r="L1231">
        <v>2.1820826766880836</v>
      </c>
      <c r="M1231">
        <v>4.0284603261933851</v>
      </c>
      <c r="V1231">
        <v>5</v>
      </c>
      <c r="W1231">
        <v>0.2797541893189851</v>
      </c>
      <c r="AG1231">
        <v>13.23</v>
      </c>
      <c r="AH1231">
        <v>14.09</v>
      </c>
      <c r="AI1231">
        <v>39.479999999999997</v>
      </c>
      <c r="AJ1231">
        <v>50.85</v>
      </c>
      <c r="AK1231">
        <f>VLOOKUP(A1231,'NHL Affiliations (from scraper)'!B:C,2,FALSE)</f>
        <v>2018</v>
      </c>
      <c r="AL1231">
        <f>IF(ISNUMBER(MATCH(A1231,'Age Fix'!A:A,0))=FALSE,F1231,VLOOKUP(A1231,'Age Fix'!A:C,3,FALSE))</f>
        <v>17</v>
      </c>
    </row>
    <row r="1232" spans="1:38" x14ac:dyDescent="0.2">
      <c r="A1232" t="s">
        <v>1599</v>
      </c>
      <c r="B1232" t="s">
        <v>1750</v>
      </c>
      <c r="C1232" t="s">
        <v>46</v>
      </c>
      <c r="D1232" t="s">
        <v>1745</v>
      </c>
      <c r="E1232" t="s">
        <v>1061</v>
      </c>
      <c r="F1232">
        <v>2017</v>
      </c>
      <c r="G1232">
        <v>3</v>
      </c>
      <c r="H1232">
        <v>9.98</v>
      </c>
      <c r="I1232">
        <v>29.94</v>
      </c>
      <c r="J1232">
        <v>0</v>
      </c>
      <c r="K1232">
        <v>1</v>
      </c>
      <c r="L1232">
        <v>0</v>
      </c>
      <c r="M1232">
        <v>2.0040080160320639</v>
      </c>
      <c r="V1232">
        <v>0</v>
      </c>
      <c r="W1232">
        <v>0</v>
      </c>
      <c r="AG1232">
        <v>10.65</v>
      </c>
      <c r="AH1232">
        <v>12.43</v>
      </c>
      <c r="AI1232">
        <v>44.2</v>
      </c>
      <c r="AJ1232">
        <v>45.84</v>
      </c>
      <c r="AK1232" t="e">
        <f>VLOOKUP(A1232,'NHL Affiliations (from scraper)'!B:C,2,FALSE)</f>
        <v>#N/A</v>
      </c>
      <c r="AL1232">
        <f>IF(ISNUMBER(MATCH(A1232,'Age Fix'!A:A,0))=FALSE,F1232,VLOOKUP(A1232,'Age Fix'!A:C,3,FALSE))</f>
        <v>16</v>
      </c>
    </row>
    <row r="1233" spans="1:38" x14ac:dyDescent="0.2">
      <c r="A1233" t="s">
        <v>1183</v>
      </c>
      <c r="B1233" t="s">
        <v>1750</v>
      </c>
      <c r="C1233" t="s">
        <v>49</v>
      </c>
      <c r="D1233" t="s">
        <v>1745</v>
      </c>
      <c r="E1233" t="s">
        <v>1057</v>
      </c>
      <c r="F1233">
        <v>18</v>
      </c>
      <c r="G1233">
        <v>71</v>
      </c>
      <c r="H1233">
        <v>13.87</v>
      </c>
      <c r="I1233">
        <v>984.45</v>
      </c>
      <c r="J1233">
        <v>54</v>
      </c>
      <c r="K1233">
        <v>51</v>
      </c>
      <c r="L1233">
        <v>3.2911778150236173</v>
      </c>
      <c r="M1233">
        <v>3.1083346030778602</v>
      </c>
      <c r="V1233">
        <v>25</v>
      </c>
      <c r="W1233">
        <v>1.5236934328813041</v>
      </c>
      <c r="AG1233">
        <v>14.52</v>
      </c>
      <c r="AH1233">
        <v>14.13</v>
      </c>
      <c r="AI1233">
        <v>54.22</v>
      </c>
      <c r="AJ1233">
        <v>51.38</v>
      </c>
      <c r="AK1233" t="e">
        <f>VLOOKUP(A1233,'NHL Affiliations (from scraper)'!B:C,2,FALSE)</f>
        <v>#N/A</v>
      </c>
      <c r="AL1233">
        <f>IF(ISNUMBER(MATCH(A1233,'Age Fix'!A:A,0))=FALSE,F1233,VLOOKUP(A1233,'Age Fix'!A:C,3,FALSE))</f>
        <v>18</v>
      </c>
    </row>
    <row r="1234" spans="1:38" x14ac:dyDescent="0.2">
      <c r="A1234" t="s">
        <v>1200</v>
      </c>
      <c r="B1234" t="s">
        <v>1750</v>
      </c>
      <c r="C1234" t="s">
        <v>46</v>
      </c>
      <c r="D1234" t="s">
        <v>1745</v>
      </c>
      <c r="E1234" t="s">
        <v>1746</v>
      </c>
      <c r="F1234">
        <v>19</v>
      </c>
      <c r="G1234">
        <v>66</v>
      </c>
      <c r="H1234">
        <v>10</v>
      </c>
      <c r="I1234">
        <v>660.08</v>
      </c>
      <c r="J1234">
        <v>23</v>
      </c>
      <c r="K1234">
        <v>22</v>
      </c>
      <c r="L1234">
        <v>2.0906556780996239</v>
      </c>
      <c r="M1234">
        <v>1.9997576051387709</v>
      </c>
      <c r="V1234">
        <v>14</v>
      </c>
      <c r="W1234">
        <v>1.2725730214519451</v>
      </c>
      <c r="AG1234">
        <v>12.89</v>
      </c>
      <c r="AH1234">
        <v>13.7</v>
      </c>
      <c r="AI1234">
        <v>46.39</v>
      </c>
      <c r="AJ1234">
        <v>50.2</v>
      </c>
      <c r="AK1234" t="e">
        <f>VLOOKUP(A1234,'NHL Affiliations (from scraper)'!B:C,2,FALSE)</f>
        <v>#N/A</v>
      </c>
      <c r="AL1234">
        <f>IF(ISNUMBER(MATCH(A1234,'Age Fix'!A:A,0))=FALSE,F1234,VLOOKUP(A1234,'Age Fix'!A:C,3,FALSE))</f>
        <v>19</v>
      </c>
    </row>
    <row r="1235" spans="1:38" x14ac:dyDescent="0.2">
      <c r="A1235" t="s">
        <v>1426</v>
      </c>
      <c r="B1235" t="s">
        <v>1750</v>
      </c>
      <c r="C1235" t="s">
        <v>46</v>
      </c>
      <c r="D1235" t="s">
        <v>1745</v>
      </c>
      <c r="E1235" t="s">
        <v>1038</v>
      </c>
      <c r="F1235">
        <v>17</v>
      </c>
      <c r="G1235">
        <v>56</v>
      </c>
      <c r="H1235">
        <v>7.93</v>
      </c>
      <c r="I1235">
        <v>443.84</v>
      </c>
      <c r="J1235">
        <v>8</v>
      </c>
      <c r="K1235">
        <v>16</v>
      </c>
      <c r="L1235">
        <v>1.0814708002883924</v>
      </c>
      <c r="M1235">
        <v>2.1629416005767848</v>
      </c>
      <c r="V1235">
        <v>4</v>
      </c>
      <c r="W1235">
        <v>0.54073540014419619</v>
      </c>
      <c r="AG1235">
        <v>11.49</v>
      </c>
      <c r="AH1235">
        <v>13.06</v>
      </c>
      <c r="AI1235">
        <v>46.79</v>
      </c>
      <c r="AJ1235">
        <v>50.7</v>
      </c>
      <c r="AK1235" t="e">
        <f>VLOOKUP(A1235,'NHL Affiliations (from scraper)'!B:C,2,FALSE)</f>
        <v>#N/A</v>
      </c>
      <c r="AL1235">
        <f>IF(ISNUMBER(MATCH(A1235,'Age Fix'!A:A,0))=FALSE,F1235,VLOOKUP(A1235,'Age Fix'!A:C,3,FALSE))</f>
        <v>17</v>
      </c>
    </row>
    <row r="1236" spans="1:38" x14ac:dyDescent="0.2">
      <c r="A1236" t="s">
        <v>3763</v>
      </c>
      <c r="B1236" t="s">
        <v>1750</v>
      </c>
      <c r="C1236" t="s">
        <v>41</v>
      </c>
      <c r="D1236" t="s">
        <v>1745</v>
      </c>
      <c r="E1236" t="s">
        <v>1047</v>
      </c>
      <c r="F1236">
        <v>15</v>
      </c>
      <c r="G1236">
        <v>3</v>
      </c>
      <c r="H1236">
        <v>9.2899999999999991</v>
      </c>
      <c r="I1236">
        <v>27.87</v>
      </c>
      <c r="J1236">
        <v>0</v>
      </c>
      <c r="K1236">
        <v>2</v>
      </c>
      <c r="L1236">
        <v>0</v>
      </c>
      <c r="M1236">
        <v>4.3057050592034445</v>
      </c>
      <c r="V1236">
        <v>0</v>
      </c>
      <c r="W1236">
        <v>0</v>
      </c>
      <c r="AG1236">
        <v>11.65</v>
      </c>
      <c r="AH1236">
        <v>12.36</v>
      </c>
      <c r="AI1236">
        <v>41.7</v>
      </c>
      <c r="AJ1236">
        <v>47.74</v>
      </c>
      <c r="AK1236" t="e">
        <f>VLOOKUP(A1236,'NHL Affiliations (from scraper)'!B:C,2,FALSE)</f>
        <v>#N/A</v>
      </c>
      <c r="AL1236">
        <f>IF(ISNUMBER(MATCH(A1236,'Age Fix'!A:A,0))=FALSE,F1236,VLOOKUP(A1236,'Age Fix'!A:C,3,FALSE))</f>
        <v>15</v>
      </c>
    </row>
    <row r="1237" spans="1:38" x14ac:dyDescent="0.2">
      <c r="A1237" t="s">
        <v>1465</v>
      </c>
      <c r="B1237" t="s">
        <v>1750</v>
      </c>
      <c r="C1237" t="s">
        <v>102</v>
      </c>
      <c r="D1237" t="s">
        <v>102</v>
      </c>
      <c r="E1237" t="s">
        <v>1047</v>
      </c>
      <c r="F1237">
        <v>19</v>
      </c>
      <c r="G1237">
        <v>72</v>
      </c>
      <c r="H1237">
        <v>14.84</v>
      </c>
      <c r="I1237">
        <v>1068.1500000000001</v>
      </c>
      <c r="J1237">
        <v>44</v>
      </c>
      <c r="K1237">
        <v>53</v>
      </c>
      <c r="L1237">
        <v>2.471562982727145</v>
      </c>
      <c r="M1237">
        <v>2.977109956466788</v>
      </c>
      <c r="V1237">
        <v>4</v>
      </c>
      <c r="W1237">
        <v>0.22468754388428588</v>
      </c>
      <c r="AG1237">
        <v>13.06</v>
      </c>
      <c r="AH1237">
        <v>13.42</v>
      </c>
      <c r="AI1237">
        <v>46.57</v>
      </c>
      <c r="AJ1237">
        <v>48.23</v>
      </c>
      <c r="AK1237" t="e">
        <f>VLOOKUP(A1237,'NHL Affiliations (from scraper)'!B:C,2,FALSE)</f>
        <v>#N/A</v>
      </c>
      <c r="AL1237">
        <f>IF(ISNUMBER(MATCH(A1237,'Age Fix'!A:A,0))=FALSE,F1237,VLOOKUP(A1237,'Age Fix'!A:C,3,FALSE))</f>
        <v>19</v>
      </c>
    </row>
    <row r="1238" spans="1:38" x14ac:dyDescent="0.2">
      <c r="A1238" t="s">
        <v>1354</v>
      </c>
      <c r="B1238" t="s">
        <v>1750</v>
      </c>
      <c r="C1238" t="s">
        <v>102</v>
      </c>
      <c r="D1238" t="s">
        <v>102</v>
      </c>
      <c r="E1238" t="s">
        <v>1061</v>
      </c>
      <c r="F1238">
        <v>20</v>
      </c>
      <c r="G1238">
        <v>71</v>
      </c>
      <c r="H1238">
        <v>15.67</v>
      </c>
      <c r="I1238">
        <v>1112.78</v>
      </c>
      <c r="J1238">
        <v>59</v>
      </c>
      <c r="K1238">
        <v>66</v>
      </c>
      <c r="L1238">
        <v>3.1812218048491165</v>
      </c>
      <c r="M1238">
        <v>3.5586549003396897</v>
      </c>
      <c r="V1238">
        <v>9</v>
      </c>
      <c r="W1238">
        <v>0.48527112277359402</v>
      </c>
      <c r="AG1238">
        <v>13.25</v>
      </c>
      <c r="AH1238">
        <v>13.99</v>
      </c>
      <c r="AI1238">
        <v>47.82</v>
      </c>
      <c r="AJ1238">
        <v>50.61</v>
      </c>
      <c r="AK1238" t="e">
        <f>VLOOKUP(A1238,'NHL Affiliations (from scraper)'!B:C,2,FALSE)</f>
        <v>#N/A</v>
      </c>
      <c r="AL1238">
        <f>IF(ISNUMBER(MATCH(A1238,'Age Fix'!A:A,0))=FALSE,F1238,VLOOKUP(A1238,'Age Fix'!A:C,3,FALSE))</f>
        <v>20</v>
      </c>
    </row>
    <row r="1239" spans="1:38" x14ac:dyDescent="0.2">
      <c r="A1239" t="s">
        <v>1594</v>
      </c>
      <c r="B1239" t="s">
        <v>1750</v>
      </c>
      <c r="C1239" t="s">
        <v>41</v>
      </c>
      <c r="D1239" t="s">
        <v>1745</v>
      </c>
      <c r="E1239" t="s">
        <v>1040</v>
      </c>
      <c r="F1239">
        <v>16</v>
      </c>
      <c r="G1239">
        <v>4</v>
      </c>
      <c r="H1239">
        <v>7.05</v>
      </c>
      <c r="I1239">
        <v>28.2</v>
      </c>
      <c r="J1239">
        <v>0</v>
      </c>
      <c r="K1239">
        <v>1</v>
      </c>
      <c r="L1239">
        <v>0</v>
      </c>
      <c r="M1239">
        <v>2.1276595744680851</v>
      </c>
      <c r="V1239">
        <v>0</v>
      </c>
      <c r="W1239">
        <v>0</v>
      </c>
      <c r="AG1239">
        <v>14.24</v>
      </c>
      <c r="AH1239">
        <v>12.84</v>
      </c>
      <c r="AI1239">
        <v>48.48</v>
      </c>
      <c r="AJ1239">
        <v>48.75</v>
      </c>
      <c r="AK1239" t="e">
        <f>VLOOKUP(A1239,'NHL Affiliations (from scraper)'!B:C,2,FALSE)</f>
        <v>#N/A</v>
      </c>
      <c r="AL1239">
        <f>IF(ISNUMBER(MATCH(A1239,'Age Fix'!A:A,0))=FALSE,F1239,VLOOKUP(A1239,'Age Fix'!A:C,3,FALSE))</f>
        <v>16</v>
      </c>
    </row>
    <row r="1240" spans="1:38" x14ac:dyDescent="0.2">
      <c r="A1240" t="s">
        <v>1108</v>
      </c>
      <c r="B1240" t="s">
        <v>1750</v>
      </c>
      <c r="C1240" t="s">
        <v>46</v>
      </c>
      <c r="D1240" t="s">
        <v>1745</v>
      </c>
      <c r="E1240" t="s">
        <v>1746</v>
      </c>
      <c r="F1240">
        <v>20</v>
      </c>
      <c r="G1240">
        <v>65</v>
      </c>
      <c r="H1240">
        <v>14.63</v>
      </c>
      <c r="I1240">
        <v>950.75</v>
      </c>
      <c r="J1240">
        <v>50</v>
      </c>
      <c r="K1240">
        <v>47</v>
      </c>
      <c r="L1240">
        <v>3.1554036287141733</v>
      </c>
      <c r="M1240">
        <v>2.9660794109913224</v>
      </c>
      <c r="V1240">
        <v>39</v>
      </c>
      <c r="W1240">
        <v>2.4612148303970551</v>
      </c>
      <c r="AG1240">
        <v>15.05</v>
      </c>
      <c r="AH1240">
        <v>14.35</v>
      </c>
      <c r="AI1240">
        <v>51.51</v>
      </c>
      <c r="AJ1240">
        <v>51.71</v>
      </c>
      <c r="AK1240" t="e">
        <f>VLOOKUP(A1240,'NHL Affiliations (from scraper)'!B:C,2,FALSE)</f>
        <v>#N/A</v>
      </c>
      <c r="AL1240">
        <f>IF(ISNUMBER(MATCH(A1240,'Age Fix'!A:A,0))=FALSE,F1240,VLOOKUP(A1240,'Age Fix'!A:C,3,FALSE))</f>
        <v>20</v>
      </c>
    </row>
    <row r="1241" spans="1:38" x14ac:dyDescent="0.2">
      <c r="A1241" t="s">
        <v>1496</v>
      </c>
      <c r="B1241" t="s">
        <v>1750</v>
      </c>
      <c r="C1241" t="s">
        <v>102</v>
      </c>
      <c r="D1241" t="s">
        <v>102</v>
      </c>
      <c r="E1241" t="s">
        <v>1102</v>
      </c>
      <c r="F1241">
        <v>19</v>
      </c>
      <c r="G1241">
        <v>11</v>
      </c>
      <c r="H1241">
        <v>11.17</v>
      </c>
      <c r="I1241">
        <v>122.83</v>
      </c>
      <c r="J1241">
        <v>4</v>
      </c>
      <c r="K1241">
        <v>7</v>
      </c>
      <c r="L1241">
        <v>1.953920052104535</v>
      </c>
      <c r="M1241">
        <v>3.419360091182936</v>
      </c>
      <c r="V1241">
        <v>1</v>
      </c>
      <c r="W1241">
        <v>0.48848001302613375</v>
      </c>
      <c r="AG1241">
        <v>12.7</v>
      </c>
      <c r="AH1241">
        <v>13.57</v>
      </c>
      <c r="AI1241">
        <v>39.99</v>
      </c>
      <c r="AJ1241">
        <v>54.39</v>
      </c>
      <c r="AK1241" t="e">
        <f>VLOOKUP(A1241,'NHL Affiliations (from scraper)'!B:C,2,FALSE)</f>
        <v>#N/A</v>
      </c>
      <c r="AL1241">
        <f>IF(ISNUMBER(MATCH(A1241,'Age Fix'!A:A,0))=FALSE,F1241,VLOOKUP(A1241,'Age Fix'!A:C,3,FALSE))</f>
        <v>19</v>
      </c>
    </row>
    <row r="1242" spans="1:38" x14ac:dyDescent="0.2">
      <c r="A1242" t="s">
        <v>1264</v>
      </c>
      <c r="B1242" t="s">
        <v>1750</v>
      </c>
      <c r="C1242" t="s">
        <v>102</v>
      </c>
      <c r="D1242" t="s">
        <v>102</v>
      </c>
      <c r="E1242" t="s">
        <v>1057</v>
      </c>
      <c r="F1242">
        <v>18</v>
      </c>
      <c r="G1242">
        <v>54</v>
      </c>
      <c r="H1242">
        <v>15.57</v>
      </c>
      <c r="I1242">
        <v>840.93</v>
      </c>
      <c r="J1242">
        <v>51</v>
      </c>
      <c r="K1242">
        <v>41</v>
      </c>
      <c r="L1242">
        <v>3.6388284399414936</v>
      </c>
      <c r="M1242">
        <v>2.9253326674039455</v>
      </c>
      <c r="V1242">
        <v>14</v>
      </c>
      <c r="W1242">
        <v>0.99889408155256687</v>
      </c>
      <c r="AG1242">
        <v>13.73</v>
      </c>
      <c r="AH1242">
        <v>13.82</v>
      </c>
      <c r="AI1242">
        <v>54.22</v>
      </c>
      <c r="AJ1242">
        <v>49.97</v>
      </c>
      <c r="AK1242" t="e">
        <f>VLOOKUP(A1242,'NHL Affiliations (from scraper)'!B:C,2,FALSE)</f>
        <v>#N/A</v>
      </c>
      <c r="AL1242">
        <f>IF(ISNUMBER(MATCH(A1242,'Age Fix'!A:A,0))=FALSE,F1242,VLOOKUP(A1242,'Age Fix'!A:C,3,FALSE))</f>
        <v>18</v>
      </c>
    </row>
    <row r="1243" spans="1:38" x14ac:dyDescent="0.2">
      <c r="A1243" t="s">
        <v>1743</v>
      </c>
      <c r="B1243" t="s">
        <v>1750</v>
      </c>
      <c r="C1243" t="s">
        <v>41</v>
      </c>
      <c r="D1243" t="s">
        <v>1745</v>
      </c>
      <c r="E1243" t="s">
        <v>1055</v>
      </c>
      <c r="F1243">
        <v>17</v>
      </c>
      <c r="G1243">
        <v>1</v>
      </c>
      <c r="H1243">
        <v>0</v>
      </c>
      <c r="I1243">
        <v>0</v>
      </c>
      <c r="J1243">
        <v>0</v>
      </c>
      <c r="K1243">
        <v>0</v>
      </c>
      <c r="L1243" t="e">
        <v>#DIV/0!</v>
      </c>
      <c r="M1243" t="e">
        <v>#DIV/0!</v>
      </c>
      <c r="V1243">
        <v>0</v>
      </c>
      <c r="W1243" t="e">
        <v>#DIV/0!</v>
      </c>
      <c r="AG1243">
        <v>0</v>
      </c>
      <c r="AH1243">
        <v>0</v>
      </c>
      <c r="AI1243">
        <v>0</v>
      </c>
      <c r="AJ1243">
        <v>0</v>
      </c>
      <c r="AK1243" t="e">
        <f>VLOOKUP(A1243,'NHL Affiliations (from scraper)'!B:C,2,FALSE)</f>
        <v>#N/A</v>
      </c>
      <c r="AL1243">
        <f>IF(ISNUMBER(MATCH(A1243,'Age Fix'!A:A,0))=FALSE,F1243,VLOOKUP(A1243,'Age Fix'!A:C,3,FALSE))</f>
        <v>17</v>
      </c>
    </row>
    <row r="1244" spans="1:38" x14ac:dyDescent="0.2">
      <c r="A1244" t="s">
        <v>1184</v>
      </c>
      <c r="B1244" t="s">
        <v>1750</v>
      </c>
      <c r="C1244" t="s">
        <v>41</v>
      </c>
      <c r="D1244" t="s">
        <v>1745</v>
      </c>
      <c r="E1244" t="s">
        <v>1061</v>
      </c>
      <c r="F1244">
        <v>19</v>
      </c>
      <c r="G1244">
        <v>63</v>
      </c>
      <c r="H1244">
        <v>11.77</v>
      </c>
      <c r="I1244">
        <v>741.26</v>
      </c>
      <c r="J1244">
        <v>31</v>
      </c>
      <c r="K1244">
        <v>43</v>
      </c>
      <c r="L1244">
        <v>2.5092410220435477</v>
      </c>
      <c r="M1244">
        <v>3.4805601273507274</v>
      </c>
      <c r="V1244">
        <v>17</v>
      </c>
      <c r="W1244">
        <v>1.3760353991851713</v>
      </c>
      <c r="AG1244">
        <v>13.63</v>
      </c>
      <c r="AH1244">
        <v>13.78</v>
      </c>
      <c r="AI1244">
        <v>47.47</v>
      </c>
      <c r="AJ1244">
        <v>50.77</v>
      </c>
      <c r="AK1244" t="e">
        <f>VLOOKUP(A1244,'NHL Affiliations (from scraper)'!B:C,2,FALSE)</f>
        <v>#N/A</v>
      </c>
      <c r="AL1244">
        <f>IF(ISNUMBER(MATCH(A1244,'Age Fix'!A:A,0))=FALSE,F1244,VLOOKUP(A1244,'Age Fix'!A:C,3,FALSE))</f>
        <v>19</v>
      </c>
    </row>
    <row r="1245" spans="1:38" x14ac:dyDescent="0.2">
      <c r="A1245" t="s">
        <v>1079</v>
      </c>
      <c r="B1245" t="s">
        <v>1750</v>
      </c>
      <c r="C1245" t="s">
        <v>41</v>
      </c>
      <c r="D1245" t="s">
        <v>1745</v>
      </c>
      <c r="E1245" t="s">
        <v>1746</v>
      </c>
      <c r="F1245">
        <v>19</v>
      </c>
      <c r="G1245">
        <v>69</v>
      </c>
      <c r="H1245">
        <v>15.31</v>
      </c>
      <c r="I1245">
        <v>1056.6099999999999</v>
      </c>
      <c r="J1245">
        <v>56</v>
      </c>
      <c r="K1245">
        <v>38</v>
      </c>
      <c r="L1245">
        <v>3.1799812608247136</v>
      </c>
      <c r="M1245">
        <v>2.1578444269881984</v>
      </c>
      <c r="V1245">
        <v>38</v>
      </c>
      <c r="W1245">
        <v>2.1578444269881984</v>
      </c>
      <c r="AG1245">
        <v>14.27</v>
      </c>
      <c r="AH1245">
        <v>13.87</v>
      </c>
      <c r="AI1245">
        <v>54.98</v>
      </c>
      <c r="AJ1245">
        <v>51.21</v>
      </c>
      <c r="AK1245" t="str">
        <f>VLOOKUP(A1245,'NHL Affiliations (from scraper)'!B:C,2,FALSE)</f>
        <v>Washington Capitals</v>
      </c>
      <c r="AL1245">
        <f>IF(ISNUMBER(MATCH(A1245,'Age Fix'!A:A,0))=FALSE,F1245,VLOOKUP(A1245,'Age Fix'!A:C,3,FALSE))</f>
        <v>19</v>
      </c>
    </row>
    <row r="1246" spans="1:38" x14ac:dyDescent="0.2">
      <c r="A1246" t="s">
        <v>1478</v>
      </c>
      <c r="B1246" t="s">
        <v>1750</v>
      </c>
      <c r="C1246" t="s">
        <v>102</v>
      </c>
      <c r="D1246" t="s">
        <v>102</v>
      </c>
      <c r="E1246" t="s">
        <v>1059</v>
      </c>
      <c r="F1246">
        <v>18</v>
      </c>
      <c r="G1246">
        <v>13</v>
      </c>
      <c r="H1246">
        <v>10.92</v>
      </c>
      <c r="I1246">
        <v>141.93</v>
      </c>
      <c r="J1246">
        <v>8</v>
      </c>
      <c r="K1246">
        <v>5</v>
      </c>
      <c r="L1246">
        <v>3.3819488480236735</v>
      </c>
      <c r="M1246">
        <v>2.113718030014796</v>
      </c>
      <c r="V1246">
        <v>1</v>
      </c>
      <c r="W1246">
        <v>0.42274360600295918</v>
      </c>
      <c r="AG1246">
        <v>12.42</v>
      </c>
      <c r="AH1246">
        <v>12.45</v>
      </c>
      <c r="AI1246">
        <v>52.23</v>
      </c>
      <c r="AJ1246">
        <v>43.89</v>
      </c>
      <c r="AK1246" t="e">
        <f>VLOOKUP(A1246,'NHL Affiliations (from scraper)'!B:C,2,FALSE)</f>
        <v>#N/A</v>
      </c>
      <c r="AL1246">
        <f>IF(ISNUMBER(MATCH(A1246,'Age Fix'!A:A,0))=FALSE,F1246,VLOOKUP(A1246,'Age Fix'!A:C,3,FALSE))</f>
        <v>18</v>
      </c>
    </row>
    <row r="1247" spans="1:38" x14ac:dyDescent="0.2">
      <c r="A1247" t="s">
        <v>1087</v>
      </c>
      <c r="B1247" t="s">
        <v>1750</v>
      </c>
      <c r="C1247" t="s">
        <v>41</v>
      </c>
      <c r="D1247" t="s">
        <v>1745</v>
      </c>
      <c r="E1247" t="s">
        <v>1044</v>
      </c>
      <c r="F1247">
        <v>19</v>
      </c>
      <c r="G1247">
        <v>70</v>
      </c>
      <c r="H1247">
        <v>12.55</v>
      </c>
      <c r="I1247">
        <v>878.56</v>
      </c>
      <c r="J1247">
        <v>44</v>
      </c>
      <c r="K1247">
        <v>39</v>
      </c>
      <c r="L1247">
        <v>3.0049171371334911</v>
      </c>
      <c r="M1247">
        <v>2.663449280641049</v>
      </c>
      <c r="V1247">
        <v>30</v>
      </c>
      <c r="W1247">
        <v>2.0488071389546532</v>
      </c>
      <c r="AG1247">
        <v>13.89</v>
      </c>
      <c r="AH1247">
        <v>13.64</v>
      </c>
      <c r="AI1247">
        <v>49.8</v>
      </c>
      <c r="AJ1247">
        <v>49.24</v>
      </c>
      <c r="AK1247" t="e">
        <f>VLOOKUP(A1247,'NHL Affiliations (from scraper)'!B:C,2,FALSE)</f>
        <v>#N/A</v>
      </c>
      <c r="AL1247">
        <f>IF(ISNUMBER(MATCH(A1247,'Age Fix'!A:A,0))=FALSE,F1247,VLOOKUP(A1247,'Age Fix'!A:C,3,FALSE))</f>
        <v>19</v>
      </c>
    </row>
    <row r="1248" spans="1:38" x14ac:dyDescent="0.2">
      <c r="A1248" t="s">
        <v>1383</v>
      </c>
      <c r="B1248" t="s">
        <v>1750</v>
      </c>
      <c r="C1248" t="s">
        <v>46</v>
      </c>
      <c r="D1248" t="s">
        <v>1745</v>
      </c>
      <c r="E1248" t="s">
        <v>1746</v>
      </c>
      <c r="F1248">
        <v>19</v>
      </c>
      <c r="G1248">
        <v>23</v>
      </c>
      <c r="H1248">
        <v>9.5399999999999991</v>
      </c>
      <c r="I1248">
        <v>219.4</v>
      </c>
      <c r="J1248">
        <v>10</v>
      </c>
      <c r="K1248">
        <v>6</v>
      </c>
      <c r="L1248">
        <v>2.7347310847766635</v>
      </c>
      <c r="M1248">
        <v>1.640838650865998</v>
      </c>
      <c r="V1248">
        <v>3</v>
      </c>
      <c r="W1248">
        <v>0.820419325432999</v>
      </c>
      <c r="AG1248">
        <v>13.57</v>
      </c>
      <c r="AH1248">
        <v>13.43</v>
      </c>
      <c r="AI1248">
        <v>50.18</v>
      </c>
      <c r="AJ1248">
        <v>45.55</v>
      </c>
      <c r="AK1248" t="e">
        <f>VLOOKUP(A1248,'NHL Affiliations (from scraper)'!B:C,2,FALSE)</f>
        <v>#N/A</v>
      </c>
      <c r="AL1248">
        <f>IF(ISNUMBER(MATCH(A1248,'Age Fix'!A:A,0))=FALSE,F1248,VLOOKUP(A1248,'Age Fix'!A:C,3,FALSE))</f>
        <v>19</v>
      </c>
    </row>
    <row r="1249" spans="1:38" x14ac:dyDescent="0.2">
      <c r="A1249" t="s">
        <v>1433</v>
      </c>
      <c r="B1249" t="s">
        <v>1750</v>
      </c>
      <c r="C1249" t="s">
        <v>102</v>
      </c>
      <c r="D1249" t="s">
        <v>102</v>
      </c>
      <c r="E1249" t="s">
        <v>1055</v>
      </c>
      <c r="F1249">
        <v>17</v>
      </c>
      <c r="G1249">
        <v>33</v>
      </c>
      <c r="H1249">
        <v>12.31</v>
      </c>
      <c r="I1249">
        <v>406.21</v>
      </c>
      <c r="J1249">
        <v>15</v>
      </c>
      <c r="K1249">
        <v>18</v>
      </c>
      <c r="L1249">
        <v>2.2156027670416782</v>
      </c>
      <c r="M1249">
        <v>2.6587233204500134</v>
      </c>
      <c r="V1249">
        <v>2</v>
      </c>
      <c r="W1249">
        <v>0.29541370227222374</v>
      </c>
      <c r="AG1249">
        <v>13.58</v>
      </c>
      <c r="AH1249">
        <v>13.66</v>
      </c>
      <c r="AI1249">
        <v>53.83</v>
      </c>
      <c r="AJ1249">
        <v>51.81</v>
      </c>
      <c r="AK1249" t="e">
        <f>VLOOKUP(A1249,'NHL Affiliations (from scraper)'!B:C,2,FALSE)</f>
        <v>#N/A</v>
      </c>
      <c r="AL1249">
        <f>IF(ISNUMBER(MATCH(A1249,'Age Fix'!A:A,0))=FALSE,F1249,VLOOKUP(A1249,'Age Fix'!A:C,3,FALSE))</f>
        <v>17</v>
      </c>
    </row>
    <row r="1250" spans="1:38" x14ac:dyDescent="0.2">
      <c r="A1250" t="s">
        <v>1293</v>
      </c>
      <c r="B1250" t="s">
        <v>1750</v>
      </c>
      <c r="C1250" t="s">
        <v>49</v>
      </c>
      <c r="D1250" t="s">
        <v>1745</v>
      </c>
      <c r="E1250" t="s">
        <v>1105</v>
      </c>
      <c r="F1250">
        <v>17</v>
      </c>
      <c r="G1250">
        <v>55</v>
      </c>
      <c r="H1250">
        <v>11.26</v>
      </c>
      <c r="I1250">
        <v>619.34</v>
      </c>
      <c r="J1250">
        <v>23</v>
      </c>
      <c r="K1250">
        <v>30</v>
      </c>
      <c r="L1250">
        <v>2.2281783834404365</v>
      </c>
      <c r="M1250">
        <v>2.9063196305744823</v>
      </c>
      <c r="V1250">
        <v>8</v>
      </c>
      <c r="W1250">
        <v>0.77501856815319536</v>
      </c>
      <c r="AG1250">
        <v>13.81</v>
      </c>
      <c r="AH1250">
        <v>13.7</v>
      </c>
      <c r="AI1250">
        <v>43.54</v>
      </c>
      <c r="AJ1250">
        <v>51.35</v>
      </c>
      <c r="AK1250">
        <f>VLOOKUP(A1250,'NHL Affiliations (from scraper)'!B:C,2,FALSE)</f>
        <v>2018</v>
      </c>
      <c r="AL1250">
        <f>IF(ISNUMBER(MATCH(A1250,'Age Fix'!A:A,0))=FALSE,F1250,VLOOKUP(A1250,'Age Fix'!A:C,3,FALSE))</f>
        <v>17</v>
      </c>
    </row>
    <row r="1251" spans="1:38" x14ac:dyDescent="0.2">
      <c r="A1251" t="s">
        <v>1089</v>
      </c>
      <c r="B1251" t="s">
        <v>1750</v>
      </c>
      <c r="C1251" t="s">
        <v>41</v>
      </c>
      <c r="D1251" t="s">
        <v>1745</v>
      </c>
      <c r="E1251" t="s">
        <v>1746</v>
      </c>
      <c r="F1251">
        <v>21</v>
      </c>
      <c r="G1251">
        <v>69</v>
      </c>
      <c r="H1251">
        <v>15.04</v>
      </c>
      <c r="I1251">
        <v>1037.5</v>
      </c>
      <c r="J1251">
        <v>56</v>
      </c>
      <c r="K1251">
        <v>47</v>
      </c>
      <c r="L1251">
        <v>3.2385542168674699</v>
      </c>
      <c r="M1251">
        <v>2.7180722891566265</v>
      </c>
      <c r="V1251">
        <v>32</v>
      </c>
      <c r="W1251">
        <v>1.850602409638554</v>
      </c>
      <c r="AG1251">
        <v>14.46</v>
      </c>
      <c r="AH1251">
        <v>13.92</v>
      </c>
      <c r="AI1251">
        <v>52.73</v>
      </c>
      <c r="AJ1251">
        <v>49.45</v>
      </c>
      <c r="AK1251" t="e">
        <f>VLOOKUP(A1251,'NHL Affiliations (from scraper)'!B:C,2,FALSE)</f>
        <v>#N/A</v>
      </c>
      <c r="AL1251">
        <f>IF(ISNUMBER(MATCH(A1251,'Age Fix'!A:A,0))=FALSE,F1251,VLOOKUP(A1251,'Age Fix'!A:C,3,FALSE))</f>
        <v>21</v>
      </c>
    </row>
    <row r="1252" spans="1:38" x14ac:dyDescent="0.2">
      <c r="A1252" t="s">
        <v>1041</v>
      </c>
      <c r="B1252" t="s">
        <v>1750</v>
      </c>
      <c r="C1252" t="s">
        <v>41</v>
      </c>
      <c r="D1252" t="s">
        <v>1745</v>
      </c>
      <c r="E1252" t="s">
        <v>1038</v>
      </c>
      <c r="F1252">
        <v>20</v>
      </c>
      <c r="G1252">
        <v>67</v>
      </c>
      <c r="H1252">
        <v>18.34</v>
      </c>
      <c r="I1252">
        <v>1228.55</v>
      </c>
      <c r="J1252">
        <v>89</v>
      </c>
      <c r="K1252">
        <v>42</v>
      </c>
      <c r="L1252">
        <v>4.3465874404786131</v>
      </c>
      <c r="M1252">
        <v>2.0511985674168733</v>
      </c>
      <c r="V1252">
        <v>53</v>
      </c>
      <c r="W1252">
        <v>2.5884172398355787</v>
      </c>
      <c r="AG1252">
        <v>15.93</v>
      </c>
      <c r="AH1252">
        <v>14.29</v>
      </c>
      <c r="AI1252">
        <v>59.97</v>
      </c>
      <c r="AJ1252">
        <v>50.51</v>
      </c>
      <c r="AK1252" t="str">
        <f>VLOOKUP(A1252,'NHL Affiliations (from scraper)'!B:C,2,FALSE)</f>
        <v>Calgary Flames</v>
      </c>
      <c r="AL1252">
        <f>IF(ISNUMBER(MATCH(A1252,'Age Fix'!A:A,0))=FALSE,F1252,VLOOKUP(A1252,'Age Fix'!A:C,3,FALSE))</f>
        <v>20</v>
      </c>
    </row>
    <row r="1253" spans="1:38" x14ac:dyDescent="0.2">
      <c r="A1253" t="s">
        <v>1313</v>
      </c>
      <c r="B1253" t="s">
        <v>1750</v>
      </c>
      <c r="C1253" t="s">
        <v>102</v>
      </c>
      <c r="D1253" t="s">
        <v>102</v>
      </c>
      <c r="E1253" t="s">
        <v>1051</v>
      </c>
      <c r="F1253">
        <v>20</v>
      </c>
      <c r="G1253">
        <v>72</v>
      </c>
      <c r="H1253">
        <v>16.34</v>
      </c>
      <c r="I1253">
        <v>1176.25</v>
      </c>
      <c r="J1253">
        <v>76</v>
      </c>
      <c r="K1253">
        <v>55</v>
      </c>
      <c r="L1253">
        <v>3.8767268862911801</v>
      </c>
      <c r="M1253">
        <v>2.8055260361317744</v>
      </c>
      <c r="V1253">
        <v>10</v>
      </c>
      <c r="W1253">
        <v>0.51009564293304988</v>
      </c>
      <c r="AG1253">
        <v>13.93</v>
      </c>
      <c r="AH1253">
        <v>13.93</v>
      </c>
      <c r="AI1253">
        <v>51.66</v>
      </c>
      <c r="AJ1253">
        <v>50.02</v>
      </c>
      <c r="AK1253" t="e">
        <f>VLOOKUP(A1253,'NHL Affiliations (from scraper)'!B:C,2,FALSE)</f>
        <v>#N/A</v>
      </c>
      <c r="AL1253">
        <f>IF(ISNUMBER(MATCH(A1253,'Age Fix'!A:A,0))=FALSE,F1253,VLOOKUP(A1253,'Age Fix'!A:C,3,FALSE))</f>
        <v>20</v>
      </c>
    </row>
    <row r="1254" spans="1:38" x14ac:dyDescent="0.2">
      <c r="A1254" t="s">
        <v>1575</v>
      </c>
      <c r="B1254" t="s">
        <v>1750</v>
      </c>
      <c r="C1254" t="s">
        <v>41</v>
      </c>
      <c r="D1254" t="s">
        <v>1745</v>
      </c>
      <c r="E1254" t="s">
        <v>1072</v>
      </c>
      <c r="F1254">
        <v>17</v>
      </c>
      <c r="G1254">
        <v>10</v>
      </c>
      <c r="H1254">
        <v>8.24</v>
      </c>
      <c r="I1254">
        <v>82.37</v>
      </c>
      <c r="J1254">
        <v>3</v>
      </c>
      <c r="K1254">
        <v>3</v>
      </c>
      <c r="L1254">
        <v>2.1852616243778074</v>
      </c>
      <c r="M1254">
        <v>2.1852616243778074</v>
      </c>
      <c r="V1254">
        <v>1</v>
      </c>
      <c r="W1254">
        <v>0.72842054145926916</v>
      </c>
      <c r="AG1254">
        <v>11.96</v>
      </c>
      <c r="AH1254">
        <v>12.57</v>
      </c>
      <c r="AI1254">
        <v>48.8</v>
      </c>
      <c r="AJ1254">
        <v>51.3</v>
      </c>
      <c r="AK1254" t="e">
        <f>VLOOKUP(A1254,'NHL Affiliations (from scraper)'!B:C,2,FALSE)</f>
        <v>#N/A</v>
      </c>
      <c r="AL1254">
        <f>IF(ISNUMBER(MATCH(A1254,'Age Fix'!A:A,0))=FALSE,F1254,VLOOKUP(A1254,'Age Fix'!A:C,3,FALSE))</f>
        <v>17</v>
      </c>
    </row>
    <row r="1255" spans="1:38" x14ac:dyDescent="0.2">
      <c r="A1255" t="s">
        <v>1115</v>
      </c>
      <c r="B1255" t="s">
        <v>1750</v>
      </c>
      <c r="C1255" t="s">
        <v>49</v>
      </c>
      <c r="D1255" t="s">
        <v>1745</v>
      </c>
      <c r="E1255" t="s">
        <v>1047</v>
      </c>
      <c r="F1255">
        <v>21</v>
      </c>
      <c r="G1255">
        <v>72</v>
      </c>
      <c r="H1255">
        <v>15.04</v>
      </c>
      <c r="I1255">
        <v>1082.97</v>
      </c>
      <c r="J1255">
        <v>51</v>
      </c>
      <c r="K1255">
        <v>48</v>
      </c>
      <c r="L1255">
        <v>2.8255630349871188</v>
      </c>
      <c r="M1255">
        <v>2.6593534446937586</v>
      </c>
      <c r="V1255">
        <v>24</v>
      </c>
      <c r="W1255">
        <v>1.3296767223468793</v>
      </c>
      <c r="AG1255">
        <v>13.8</v>
      </c>
      <c r="AH1255">
        <v>13.93</v>
      </c>
      <c r="AI1255">
        <v>47.14</v>
      </c>
      <c r="AJ1255">
        <v>49.41</v>
      </c>
      <c r="AK1255" t="e">
        <f>VLOOKUP(A1255,'NHL Affiliations (from scraper)'!B:C,2,FALSE)</f>
        <v>#N/A</v>
      </c>
      <c r="AL1255">
        <f>IF(ISNUMBER(MATCH(A1255,'Age Fix'!A:A,0))=FALSE,F1255,VLOOKUP(A1255,'Age Fix'!A:C,3,FALSE))</f>
        <v>21</v>
      </c>
    </row>
    <row r="1256" spans="1:38" x14ac:dyDescent="0.2">
      <c r="A1256" t="s">
        <v>3742</v>
      </c>
      <c r="B1256" t="s">
        <v>1750</v>
      </c>
      <c r="C1256" t="s">
        <v>41</v>
      </c>
      <c r="D1256" t="s">
        <v>1745</v>
      </c>
      <c r="E1256" t="s">
        <v>1038</v>
      </c>
      <c r="F1256">
        <v>16</v>
      </c>
      <c r="G1256">
        <v>2</v>
      </c>
      <c r="H1256">
        <v>0</v>
      </c>
      <c r="I1256">
        <v>0</v>
      </c>
      <c r="J1256">
        <v>0</v>
      </c>
      <c r="K1256">
        <v>0</v>
      </c>
      <c r="L1256" t="e">
        <v>#DIV/0!</v>
      </c>
      <c r="M1256" t="e">
        <v>#DIV/0!</v>
      </c>
      <c r="V1256">
        <v>0</v>
      </c>
      <c r="W1256" t="e">
        <v>#DIV/0!</v>
      </c>
      <c r="AG1256">
        <v>0</v>
      </c>
      <c r="AH1256">
        <v>0</v>
      </c>
      <c r="AI1256">
        <v>0</v>
      </c>
      <c r="AJ1256">
        <v>0</v>
      </c>
      <c r="AK1256" t="e">
        <f>VLOOKUP(A1256,'NHL Affiliations (from scraper)'!B:C,2,FALSE)</f>
        <v>#N/A</v>
      </c>
      <c r="AL1256">
        <f>IF(ISNUMBER(MATCH(A1256,'Age Fix'!A:A,0))=FALSE,F1256,VLOOKUP(A1256,'Age Fix'!A:C,3,FALSE))</f>
        <v>16</v>
      </c>
    </row>
    <row r="1257" spans="1:38" x14ac:dyDescent="0.2">
      <c r="A1257" t="s">
        <v>1162</v>
      </c>
      <c r="B1257" t="s">
        <v>1750</v>
      </c>
      <c r="C1257" t="s">
        <v>46</v>
      </c>
      <c r="D1257" t="s">
        <v>1745</v>
      </c>
      <c r="E1257" t="s">
        <v>1059</v>
      </c>
      <c r="F1257">
        <v>19</v>
      </c>
      <c r="G1257">
        <v>57</v>
      </c>
      <c r="H1257">
        <v>9.2200000000000006</v>
      </c>
      <c r="I1257">
        <v>525.76</v>
      </c>
      <c r="J1257">
        <v>25</v>
      </c>
      <c r="K1257">
        <v>15</v>
      </c>
      <c r="L1257">
        <v>2.8530127814972612</v>
      </c>
      <c r="M1257">
        <v>1.7118076688983568</v>
      </c>
      <c r="V1257">
        <v>16</v>
      </c>
      <c r="W1257">
        <v>1.825928180158247</v>
      </c>
      <c r="AG1257">
        <v>14.18</v>
      </c>
      <c r="AH1257">
        <v>14.26</v>
      </c>
      <c r="AI1257">
        <v>52.42</v>
      </c>
      <c r="AJ1257">
        <v>52.13</v>
      </c>
      <c r="AK1257" t="e">
        <f>VLOOKUP(A1257,'NHL Affiliations (from scraper)'!B:C,2,FALSE)</f>
        <v>#N/A</v>
      </c>
      <c r="AL1257">
        <f>IF(ISNUMBER(MATCH(A1257,'Age Fix'!A:A,0))=FALSE,F1257,VLOOKUP(A1257,'Age Fix'!A:C,3,FALSE))</f>
        <v>19</v>
      </c>
    </row>
    <row r="1258" spans="1:38" x14ac:dyDescent="0.2">
      <c r="A1258" t="s">
        <v>1738</v>
      </c>
      <c r="B1258" t="s">
        <v>1750</v>
      </c>
      <c r="C1258" t="s">
        <v>46</v>
      </c>
      <c r="D1258" t="s">
        <v>1745</v>
      </c>
      <c r="E1258" t="s">
        <v>1090</v>
      </c>
      <c r="F1258">
        <v>18</v>
      </c>
      <c r="G1258">
        <v>4</v>
      </c>
      <c r="H1258">
        <v>8.93</v>
      </c>
      <c r="I1258">
        <v>35.71</v>
      </c>
      <c r="J1258">
        <v>0</v>
      </c>
      <c r="K1258">
        <v>2</v>
      </c>
      <c r="L1258">
        <v>0</v>
      </c>
      <c r="M1258">
        <v>3.3604032483898063</v>
      </c>
      <c r="V1258">
        <v>0</v>
      </c>
      <c r="W1258">
        <v>0</v>
      </c>
      <c r="AG1258">
        <v>11.6</v>
      </c>
      <c r="AH1258">
        <v>13.9</v>
      </c>
      <c r="AI1258">
        <v>45.18</v>
      </c>
      <c r="AJ1258">
        <v>54.36</v>
      </c>
      <c r="AK1258" t="e">
        <f>VLOOKUP(A1258,'NHL Affiliations (from scraper)'!B:C,2,FALSE)</f>
        <v>#N/A</v>
      </c>
      <c r="AL1258">
        <f>IF(ISNUMBER(MATCH(A1258,'Age Fix'!A:A,0))=FALSE,F1258,VLOOKUP(A1258,'Age Fix'!A:C,3,FALSE))</f>
        <v>18</v>
      </c>
    </row>
    <row r="1259" spans="1:38" x14ac:dyDescent="0.2">
      <c r="A1259" t="s">
        <v>1170</v>
      </c>
      <c r="B1259" t="s">
        <v>1750</v>
      </c>
      <c r="C1259" t="s">
        <v>46</v>
      </c>
      <c r="D1259" t="s">
        <v>1745</v>
      </c>
      <c r="E1259" t="s">
        <v>1746</v>
      </c>
      <c r="F1259">
        <v>18</v>
      </c>
      <c r="G1259">
        <v>41</v>
      </c>
      <c r="H1259">
        <v>13.39</v>
      </c>
      <c r="I1259">
        <v>549.01</v>
      </c>
      <c r="J1259">
        <v>24</v>
      </c>
      <c r="K1259">
        <v>35</v>
      </c>
      <c r="L1259">
        <v>2.6229030436604068</v>
      </c>
      <c r="M1259">
        <v>3.8250669386714269</v>
      </c>
      <c r="V1259">
        <v>13</v>
      </c>
      <c r="W1259">
        <v>1.4207391486493872</v>
      </c>
      <c r="AG1259">
        <v>14.73</v>
      </c>
      <c r="AH1259">
        <v>13.8</v>
      </c>
      <c r="AI1259">
        <v>50.56</v>
      </c>
      <c r="AJ1259">
        <v>50.72</v>
      </c>
      <c r="AK1259" t="e">
        <f>VLOOKUP(A1259,'NHL Affiliations (from scraper)'!B:C,2,FALSE)</f>
        <v>#N/A</v>
      </c>
      <c r="AL1259">
        <f>IF(ISNUMBER(MATCH(A1259,'Age Fix'!A:A,0))=FALSE,F1259,VLOOKUP(A1259,'Age Fix'!A:C,3,FALSE))</f>
        <v>18</v>
      </c>
    </row>
    <row r="1260" spans="1:38" x14ac:dyDescent="0.2">
      <c r="A1260" t="s">
        <v>1160</v>
      </c>
      <c r="B1260" t="s">
        <v>1750</v>
      </c>
      <c r="C1260" t="s">
        <v>102</v>
      </c>
      <c r="D1260" t="s">
        <v>102</v>
      </c>
      <c r="E1260" t="s">
        <v>1049</v>
      </c>
      <c r="F1260">
        <v>18</v>
      </c>
      <c r="G1260">
        <v>63</v>
      </c>
      <c r="H1260">
        <v>15.55</v>
      </c>
      <c r="I1260">
        <v>979.85</v>
      </c>
      <c r="J1260">
        <v>68</v>
      </c>
      <c r="K1260">
        <v>31</v>
      </c>
      <c r="L1260">
        <v>4.1639026381589019</v>
      </c>
      <c r="M1260">
        <v>1.8982497321018521</v>
      </c>
      <c r="V1260">
        <v>24</v>
      </c>
      <c r="W1260">
        <v>1.4696126958207887</v>
      </c>
      <c r="AG1260">
        <v>13.79</v>
      </c>
      <c r="AH1260">
        <v>14.05</v>
      </c>
      <c r="AI1260">
        <v>58.42</v>
      </c>
      <c r="AJ1260">
        <v>50.91</v>
      </c>
      <c r="AK1260" t="str">
        <f>VLOOKUP(A1260,'NHL Affiliations (from scraper)'!B:C,2,FALSE)</f>
        <v>Chicago Blackhawks</v>
      </c>
      <c r="AL1260">
        <f>IF(ISNUMBER(MATCH(A1260,'Age Fix'!A:A,0))=FALSE,F1260,VLOOKUP(A1260,'Age Fix'!A:C,3,FALSE))</f>
        <v>18</v>
      </c>
    </row>
    <row r="1261" spans="1:38" x14ac:dyDescent="0.2">
      <c r="A1261" t="s">
        <v>1455</v>
      </c>
      <c r="B1261" t="s">
        <v>1750</v>
      </c>
      <c r="C1261" t="s">
        <v>49</v>
      </c>
      <c r="D1261" t="s">
        <v>1745</v>
      </c>
      <c r="E1261" t="s">
        <v>1044</v>
      </c>
      <c r="F1261">
        <v>16</v>
      </c>
      <c r="G1261">
        <v>63</v>
      </c>
      <c r="H1261">
        <v>9.7899999999999991</v>
      </c>
      <c r="I1261">
        <v>616.64</v>
      </c>
      <c r="J1261">
        <v>21</v>
      </c>
      <c r="K1261">
        <v>26</v>
      </c>
      <c r="L1261">
        <v>2.0433316035288009</v>
      </c>
      <c r="M1261">
        <v>2.5298391281785158</v>
      </c>
      <c r="V1261">
        <v>7</v>
      </c>
      <c r="W1261">
        <v>0.68111053450960046</v>
      </c>
      <c r="AG1261">
        <v>13.72</v>
      </c>
      <c r="AH1261">
        <v>13.41</v>
      </c>
      <c r="AI1261">
        <v>49.13</v>
      </c>
      <c r="AJ1261">
        <v>49.35</v>
      </c>
      <c r="AK1261" t="e">
        <f>VLOOKUP(A1261,'NHL Affiliations (from scraper)'!B:C,2,FALSE)</f>
        <v>#N/A</v>
      </c>
      <c r="AL1261">
        <f>IF(ISNUMBER(MATCH(A1261,'Age Fix'!A:A,0))=FALSE,F1261,VLOOKUP(A1261,'Age Fix'!A:C,3,FALSE))</f>
        <v>16</v>
      </c>
    </row>
    <row r="1262" spans="1:38" x14ac:dyDescent="0.2">
      <c r="A1262" t="s">
        <v>1577</v>
      </c>
      <c r="B1262" t="s">
        <v>1750</v>
      </c>
      <c r="C1262" t="s">
        <v>41</v>
      </c>
      <c r="D1262" t="s">
        <v>1745</v>
      </c>
      <c r="E1262" t="s">
        <v>1072</v>
      </c>
      <c r="F1262">
        <v>18</v>
      </c>
      <c r="G1262">
        <v>59</v>
      </c>
      <c r="H1262">
        <v>6</v>
      </c>
      <c r="I1262">
        <v>353.73</v>
      </c>
      <c r="J1262">
        <v>4</v>
      </c>
      <c r="K1262">
        <v>7</v>
      </c>
      <c r="L1262">
        <v>0.67848358917818674</v>
      </c>
      <c r="M1262">
        <v>1.1873462810618267</v>
      </c>
      <c r="V1262">
        <v>1</v>
      </c>
      <c r="W1262">
        <v>0.16962089729454669</v>
      </c>
      <c r="AG1262">
        <v>12.77</v>
      </c>
      <c r="AH1262">
        <v>12.5</v>
      </c>
      <c r="AI1262">
        <v>50.01</v>
      </c>
      <c r="AJ1262">
        <v>52.57</v>
      </c>
      <c r="AK1262" t="e">
        <f>VLOOKUP(A1262,'NHL Affiliations (from scraper)'!B:C,2,FALSE)</f>
        <v>#N/A</v>
      </c>
      <c r="AL1262">
        <f>IF(ISNUMBER(MATCH(A1262,'Age Fix'!A:A,0))=FALSE,F1262,VLOOKUP(A1262,'Age Fix'!A:C,3,FALSE))</f>
        <v>18</v>
      </c>
    </row>
    <row r="1263" spans="1:38" x14ac:dyDescent="0.2">
      <c r="A1263" t="s">
        <v>1734</v>
      </c>
      <c r="B1263" t="s">
        <v>1750</v>
      </c>
      <c r="C1263" t="s">
        <v>49</v>
      </c>
      <c r="D1263" t="s">
        <v>1745</v>
      </c>
      <c r="E1263" t="s">
        <v>1105</v>
      </c>
      <c r="F1263">
        <v>2017</v>
      </c>
      <c r="G1263">
        <v>2</v>
      </c>
      <c r="H1263">
        <v>10.25</v>
      </c>
      <c r="I1263">
        <v>20.5</v>
      </c>
      <c r="J1263">
        <v>0</v>
      </c>
      <c r="K1263">
        <v>2</v>
      </c>
      <c r="L1263">
        <v>0</v>
      </c>
      <c r="M1263">
        <v>5.8536585365853657</v>
      </c>
      <c r="V1263">
        <v>0</v>
      </c>
      <c r="W1263">
        <v>0</v>
      </c>
      <c r="AG1263">
        <v>12.01</v>
      </c>
      <c r="AH1263">
        <v>12.39</v>
      </c>
      <c r="AI1263">
        <v>41.87</v>
      </c>
      <c r="AJ1263">
        <v>48.21</v>
      </c>
      <c r="AK1263" t="e">
        <f>VLOOKUP(A1263,'NHL Affiliations (from scraper)'!B:C,2,FALSE)</f>
        <v>#N/A</v>
      </c>
      <c r="AL1263">
        <f>IF(ISNUMBER(MATCH(A1263,'Age Fix'!A:A,0))=FALSE,F1263,VLOOKUP(A1263,'Age Fix'!A:C,3,FALSE))</f>
        <v>16</v>
      </c>
    </row>
    <row r="1264" spans="1:38" x14ac:dyDescent="0.2">
      <c r="A1264" t="s">
        <v>1056</v>
      </c>
      <c r="B1264" t="s">
        <v>1750</v>
      </c>
      <c r="C1264" t="s">
        <v>41</v>
      </c>
      <c r="D1264" t="s">
        <v>1745</v>
      </c>
      <c r="E1264" t="s">
        <v>1057</v>
      </c>
      <c r="F1264">
        <v>20</v>
      </c>
      <c r="G1264">
        <v>71</v>
      </c>
      <c r="H1264">
        <v>14.48</v>
      </c>
      <c r="I1264">
        <v>1028.21</v>
      </c>
      <c r="J1264">
        <v>66</v>
      </c>
      <c r="K1264">
        <v>46</v>
      </c>
      <c r="L1264">
        <v>3.8513533227648047</v>
      </c>
      <c r="M1264">
        <v>2.6842765582906218</v>
      </c>
      <c r="V1264">
        <v>41</v>
      </c>
      <c r="W1264">
        <v>2.3925073671720756</v>
      </c>
      <c r="AG1264">
        <v>14.04</v>
      </c>
      <c r="AH1264">
        <v>13.93</v>
      </c>
      <c r="AI1264">
        <v>54.53</v>
      </c>
      <c r="AJ1264">
        <v>50.57</v>
      </c>
      <c r="AK1264" t="str">
        <f>VLOOKUP(A1264,'NHL Affiliations (from scraper)'!B:C,2,FALSE)</f>
        <v>Carolina Hurricanes</v>
      </c>
      <c r="AL1264">
        <f>IF(ISNUMBER(MATCH(A1264,'Age Fix'!A:A,0))=FALSE,F1264,VLOOKUP(A1264,'Age Fix'!A:C,3,FALSE))</f>
        <v>20</v>
      </c>
    </row>
    <row r="1265" spans="1:38" x14ac:dyDescent="0.2">
      <c r="A1265" t="s">
        <v>1598</v>
      </c>
      <c r="B1265" t="s">
        <v>1750</v>
      </c>
      <c r="C1265" t="s">
        <v>49</v>
      </c>
      <c r="D1265" t="s">
        <v>1745</v>
      </c>
      <c r="E1265" t="s">
        <v>1040</v>
      </c>
      <c r="F1265">
        <v>18</v>
      </c>
      <c r="G1265">
        <v>25</v>
      </c>
      <c r="H1265">
        <v>7.91</v>
      </c>
      <c r="I1265">
        <v>197.67</v>
      </c>
      <c r="J1265">
        <v>2</v>
      </c>
      <c r="K1265">
        <v>9</v>
      </c>
      <c r="L1265">
        <v>0.60707239338291097</v>
      </c>
      <c r="M1265">
        <v>2.7318257702230992</v>
      </c>
      <c r="V1265">
        <v>2</v>
      </c>
      <c r="W1265">
        <v>0.60707239338291097</v>
      </c>
      <c r="AG1265">
        <v>12.4</v>
      </c>
      <c r="AH1265">
        <v>12.44</v>
      </c>
      <c r="AI1265">
        <v>42.74</v>
      </c>
      <c r="AJ1265">
        <v>51.74</v>
      </c>
      <c r="AK1265" t="e">
        <f>VLOOKUP(A1265,'NHL Affiliations (from scraper)'!B:C,2,FALSE)</f>
        <v>#N/A</v>
      </c>
      <c r="AL1265">
        <f>IF(ISNUMBER(MATCH(A1265,'Age Fix'!A:A,0))=FALSE,F1265,VLOOKUP(A1265,'Age Fix'!A:C,3,FALSE))</f>
        <v>18</v>
      </c>
    </row>
    <row r="1266" spans="1:38" x14ac:dyDescent="0.2">
      <c r="A1266" t="s">
        <v>1385</v>
      </c>
      <c r="B1266" t="s">
        <v>1750</v>
      </c>
      <c r="C1266" t="s">
        <v>46</v>
      </c>
      <c r="D1266" t="s">
        <v>1745</v>
      </c>
      <c r="E1266" t="s">
        <v>1107</v>
      </c>
      <c r="F1266">
        <v>17</v>
      </c>
      <c r="G1266">
        <v>59</v>
      </c>
      <c r="H1266">
        <v>10.4</v>
      </c>
      <c r="I1266">
        <v>613.66999999999996</v>
      </c>
      <c r="J1266">
        <v>18</v>
      </c>
      <c r="K1266">
        <v>33</v>
      </c>
      <c r="L1266">
        <v>1.7599035312138447</v>
      </c>
      <c r="M1266">
        <v>3.226489807225382</v>
      </c>
      <c r="V1266">
        <v>9</v>
      </c>
      <c r="W1266">
        <v>0.87995176560692234</v>
      </c>
      <c r="AG1266">
        <v>12.72</v>
      </c>
      <c r="AH1266">
        <v>13.57</v>
      </c>
      <c r="AI1266">
        <v>42.68</v>
      </c>
      <c r="AJ1266">
        <v>50.35</v>
      </c>
      <c r="AK1266" t="e">
        <f>VLOOKUP(A1266,'NHL Affiliations (from scraper)'!B:C,2,FALSE)</f>
        <v>#N/A</v>
      </c>
      <c r="AL1266">
        <f>IF(ISNUMBER(MATCH(A1266,'Age Fix'!A:A,0))=FALSE,F1266,VLOOKUP(A1266,'Age Fix'!A:C,3,FALSE))</f>
        <v>17</v>
      </c>
    </row>
    <row r="1267" spans="1:38" x14ac:dyDescent="0.2">
      <c r="A1267" t="s">
        <v>1437</v>
      </c>
      <c r="B1267" t="s">
        <v>1750</v>
      </c>
      <c r="C1267" t="s">
        <v>102</v>
      </c>
      <c r="D1267" t="s">
        <v>102</v>
      </c>
      <c r="E1267" t="s">
        <v>1047</v>
      </c>
      <c r="F1267">
        <v>17</v>
      </c>
      <c r="G1267">
        <v>50</v>
      </c>
      <c r="H1267">
        <v>9.85</v>
      </c>
      <c r="I1267">
        <v>492.7</v>
      </c>
      <c r="J1267">
        <v>13</v>
      </c>
      <c r="K1267">
        <v>20</v>
      </c>
      <c r="L1267">
        <v>1.5831134564643801</v>
      </c>
      <c r="M1267">
        <v>2.4355591637913538</v>
      </c>
      <c r="V1267">
        <v>5</v>
      </c>
      <c r="W1267">
        <v>0.60888979094783846</v>
      </c>
      <c r="AG1267">
        <v>12.79</v>
      </c>
      <c r="AH1267">
        <v>12.86</v>
      </c>
      <c r="AI1267">
        <v>45.65</v>
      </c>
      <c r="AJ1267">
        <v>46.84</v>
      </c>
      <c r="AK1267" t="e">
        <f>VLOOKUP(A1267,'NHL Affiliations (from scraper)'!B:C,2,FALSE)</f>
        <v>#N/A</v>
      </c>
      <c r="AL1267">
        <f>IF(ISNUMBER(MATCH(A1267,'Age Fix'!A:A,0))=FALSE,F1267,VLOOKUP(A1267,'Age Fix'!A:C,3,FALSE))</f>
        <v>17</v>
      </c>
    </row>
    <row r="1268" spans="1:38" x14ac:dyDescent="0.2">
      <c r="A1268" t="s">
        <v>1536</v>
      </c>
      <c r="B1268" t="s">
        <v>1750</v>
      </c>
      <c r="C1268" t="s">
        <v>41</v>
      </c>
      <c r="D1268" t="s">
        <v>1745</v>
      </c>
      <c r="E1268" t="s">
        <v>1072</v>
      </c>
      <c r="F1268">
        <v>19</v>
      </c>
      <c r="G1268">
        <v>24</v>
      </c>
      <c r="H1268">
        <v>7.51</v>
      </c>
      <c r="I1268">
        <v>180.22</v>
      </c>
      <c r="J1268">
        <v>3</v>
      </c>
      <c r="K1268">
        <v>8</v>
      </c>
      <c r="L1268">
        <v>0.99877926978137832</v>
      </c>
      <c r="M1268">
        <v>2.6634113860836752</v>
      </c>
      <c r="V1268">
        <v>0</v>
      </c>
      <c r="W1268">
        <v>0</v>
      </c>
      <c r="AG1268">
        <v>13.47</v>
      </c>
      <c r="AH1268">
        <v>13.13</v>
      </c>
      <c r="AI1268">
        <v>50.39</v>
      </c>
      <c r="AJ1268">
        <v>49.27</v>
      </c>
      <c r="AK1268" t="e">
        <f>VLOOKUP(A1268,'NHL Affiliations (from scraper)'!B:C,2,FALSE)</f>
        <v>#N/A</v>
      </c>
      <c r="AL1268">
        <f>IF(ISNUMBER(MATCH(A1268,'Age Fix'!A:A,0))=FALSE,F1268,VLOOKUP(A1268,'Age Fix'!A:C,3,FALSE))</f>
        <v>19</v>
      </c>
    </row>
    <row r="1269" spans="1:38" x14ac:dyDescent="0.2">
      <c r="A1269" t="s">
        <v>1451</v>
      </c>
      <c r="B1269" t="s">
        <v>1750</v>
      </c>
      <c r="C1269" t="s">
        <v>102</v>
      </c>
      <c r="D1269" t="s">
        <v>102</v>
      </c>
      <c r="E1269" t="s">
        <v>1055</v>
      </c>
      <c r="F1269">
        <v>18</v>
      </c>
      <c r="G1269">
        <v>67</v>
      </c>
      <c r="H1269">
        <v>12.5</v>
      </c>
      <c r="I1269">
        <v>837.74</v>
      </c>
      <c r="J1269">
        <v>35</v>
      </c>
      <c r="K1269">
        <v>31</v>
      </c>
      <c r="L1269">
        <v>2.5067443359514883</v>
      </c>
      <c r="M1269">
        <v>2.220259268985604</v>
      </c>
      <c r="V1269">
        <v>5</v>
      </c>
      <c r="W1269">
        <v>0.35810633370735551</v>
      </c>
      <c r="AG1269">
        <v>13.84</v>
      </c>
      <c r="AH1269">
        <v>13.65</v>
      </c>
      <c r="AI1269">
        <v>55.67</v>
      </c>
      <c r="AJ1269">
        <v>50.25</v>
      </c>
      <c r="AK1269" t="e">
        <f>VLOOKUP(A1269,'NHL Affiliations (from scraper)'!B:C,2,FALSE)</f>
        <v>#N/A</v>
      </c>
      <c r="AL1269">
        <f>IF(ISNUMBER(MATCH(A1269,'Age Fix'!A:A,0))=FALSE,F1269,VLOOKUP(A1269,'Age Fix'!A:C,3,FALSE))</f>
        <v>18</v>
      </c>
    </row>
    <row r="1270" spans="1:38" x14ac:dyDescent="0.2">
      <c r="A1270" t="s">
        <v>1100</v>
      </c>
      <c r="B1270" t="s">
        <v>1750</v>
      </c>
      <c r="C1270" t="s">
        <v>49</v>
      </c>
      <c r="D1270" t="s">
        <v>1745</v>
      </c>
      <c r="E1270" t="s">
        <v>644</v>
      </c>
      <c r="F1270">
        <v>19</v>
      </c>
      <c r="G1270">
        <v>63</v>
      </c>
      <c r="H1270">
        <v>12.47</v>
      </c>
      <c r="I1270">
        <v>785.57</v>
      </c>
      <c r="J1270">
        <v>45</v>
      </c>
      <c r="K1270">
        <v>36</v>
      </c>
      <c r="L1270">
        <v>3.4369947935893683</v>
      </c>
      <c r="M1270">
        <v>2.7495958348714944</v>
      </c>
      <c r="V1270">
        <v>23</v>
      </c>
      <c r="W1270">
        <v>1.7566862278345658</v>
      </c>
      <c r="AG1270">
        <v>13.21</v>
      </c>
      <c r="AH1270">
        <v>13.54</v>
      </c>
      <c r="AI1270">
        <v>52.63</v>
      </c>
      <c r="AJ1270">
        <v>48.69</v>
      </c>
      <c r="AK1270" t="e">
        <f>VLOOKUP(A1270,'NHL Affiliations (from scraper)'!B:C,2,FALSE)</f>
        <v>#N/A</v>
      </c>
      <c r="AL1270">
        <f>IF(ISNUMBER(MATCH(A1270,'Age Fix'!A:A,0))=FALSE,F1270,VLOOKUP(A1270,'Age Fix'!A:C,3,FALSE))</f>
        <v>19</v>
      </c>
    </row>
    <row r="1271" spans="1:38" x14ac:dyDescent="0.2">
      <c r="A1271" t="s">
        <v>1243</v>
      </c>
      <c r="B1271" t="s">
        <v>1750</v>
      </c>
      <c r="C1271" t="s">
        <v>102</v>
      </c>
      <c r="D1271" t="s">
        <v>102</v>
      </c>
      <c r="E1271" t="s">
        <v>1090</v>
      </c>
      <c r="F1271">
        <v>19</v>
      </c>
      <c r="G1271">
        <v>71</v>
      </c>
      <c r="H1271">
        <v>15.05</v>
      </c>
      <c r="I1271">
        <v>1068.53</v>
      </c>
      <c r="J1271">
        <v>60</v>
      </c>
      <c r="K1271">
        <v>49</v>
      </c>
      <c r="L1271">
        <v>3.3691145779716059</v>
      </c>
      <c r="M1271">
        <v>2.7514435720101447</v>
      </c>
      <c r="V1271">
        <v>17</v>
      </c>
      <c r="W1271">
        <v>0.95458246375862166</v>
      </c>
      <c r="AG1271">
        <v>12.98</v>
      </c>
      <c r="AH1271">
        <v>13.83</v>
      </c>
      <c r="AI1271">
        <v>49.25</v>
      </c>
      <c r="AJ1271">
        <v>48.45</v>
      </c>
      <c r="AK1271" t="e">
        <f>VLOOKUP(A1271,'NHL Affiliations (from scraper)'!B:C,2,FALSE)</f>
        <v>#N/A</v>
      </c>
      <c r="AL1271">
        <f>IF(ISNUMBER(MATCH(A1271,'Age Fix'!A:A,0))=FALSE,F1271,VLOOKUP(A1271,'Age Fix'!A:C,3,FALSE))</f>
        <v>19</v>
      </c>
    </row>
    <row r="1272" spans="1:38" x14ac:dyDescent="0.2">
      <c r="A1272" t="s">
        <v>1333</v>
      </c>
      <c r="B1272" t="s">
        <v>1750</v>
      </c>
      <c r="C1272" t="s">
        <v>41</v>
      </c>
      <c r="D1272" t="s">
        <v>1745</v>
      </c>
      <c r="E1272" t="s">
        <v>1746</v>
      </c>
      <c r="F1272">
        <v>18</v>
      </c>
      <c r="G1272">
        <v>66</v>
      </c>
      <c r="H1272">
        <v>11.19</v>
      </c>
      <c r="I1272">
        <v>738.65</v>
      </c>
      <c r="J1272">
        <v>28</v>
      </c>
      <c r="K1272">
        <v>42</v>
      </c>
      <c r="L1272">
        <v>2.2744195491775536</v>
      </c>
      <c r="M1272">
        <v>3.4116293237663307</v>
      </c>
      <c r="V1272">
        <v>16</v>
      </c>
      <c r="W1272">
        <v>1.299668313815745</v>
      </c>
      <c r="AG1272">
        <v>12.93</v>
      </c>
      <c r="AH1272">
        <v>13.51</v>
      </c>
      <c r="AI1272">
        <v>46.23</v>
      </c>
      <c r="AJ1272">
        <v>51.21</v>
      </c>
      <c r="AK1272">
        <f>VLOOKUP(A1272,'NHL Affiliations (from scraper)'!B:C,2,FALSE)</f>
        <v>2018</v>
      </c>
      <c r="AL1272">
        <f>IF(ISNUMBER(MATCH(A1272,'Age Fix'!A:A,0))=FALSE,F1272,VLOOKUP(A1272,'Age Fix'!A:C,3,FALSE))</f>
        <v>18</v>
      </c>
    </row>
    <row r="1273" spans="1:38" x14ac:dyDescent="0.2">
      <c r="A1273" t="s">
        <v>1161</v>
      </c>
      <c r="B1273" t="s">
        <v>1750</v>
      </c>
      <c r="C1273" t="s">
        <v>49</v>
      </c>
      <c r="D1273" t="s">
        <v>1745</v>
      </c>
      <c r="E1273" t="s">
        <v>1076</v>
      </c>
      <c r="F1273">
        <v>19</v>
      </c>
      <c r="G1273">
        <v>68</v>
      </c>
      <c r="H1273">
        <v>13.56</v>
      </c>
      <c r="I1273">
        <v>921.84</v>
      </c>
      <c r="J1273">
        <v>49</v>
      </c>
      <c r="K1273">
        <v>43</v>
      </c>
      <c r="L1273">
        <v>3.1892736266597237</v>
      </c>
      <c r="M1273">
        <v>2.7987503254360844</v>
      </c>
      <c r="V1273">
        <v>30</v>
      </c>
      <c r="W1273">
        <v>1.9526165061181981</v>
      </c>
      <c r="AG1273">
        <v>14.35</v>
      </c>
      <c r="AH1273">
        <v>13.78</v>
      </c>
      <c r="AI1273">
        <v>50.12</v>
      </c>
      <c r="AJ1273">
        <v>52.75</v>
      </c>
      <c r="AK1273">
        <f>VLOOKUP(A1273,'NHL Affiliations (from scraper)'!B:C,2,FALSE)</f>
        <v>2018</v>
      </c>
      <c r="AL1273">
        <f>IF(ISNUMBER(MATCH(A1273,'Age Fix'!A:A,0))=FALSE,F1273,VLOOKUP(A1273,'Age Fix'!A:C,3,FALSE))</f>
        <v>19</v>
      </c>
    </row>
    <row r="1274" spans="1:38" x14ac:dyDescent="0.2">
      <c r="A1274" t="s">
        <v>1299</v>
      </c>
      <c r="B1274" t="s">
        <v>1750</v>
      </c>
      <c r="C1274" t="s">
        <v>49</v>
      </c>
      <c r="D1274" t="s">
        <v>1745</v>
      </c>
      <c r="E1274" t="s">
        <v>1051</v>
      </c>
      <c r="F1274">
        <v>18</v>
      </c>
      <c r="G1274">
        <v>71</v>
      </c>
      <c r="H1274">
        <v>11.35</v>
      </c>
      <c r="I1274">
        <v>805.98</v>
      </c>
      <c r="J1274">
        <v>28</v>
      </c>
      <c r="K1274">
        <v>46</v>
      </c>
      <c r="L1274">
        <v>2.0844189682126104</v>
      </c>
      <c r="M1274">
        <v>3.4244025906350033</v>
      </c>
      <c r="V1274">
        <v>11</v>
      </c>
      <c r="W1274">
        <v>0.81887888036923995</v>
      </c>
      <c r="AG1274">
        <v>13.61</v>
      </c>
      <c r="AH1274">
        <v>13.57</v>
      </c>
      <c r="AI1274">
        <v>50.85</v>
      </c>
      <c r="AJ1274">
        <v>50.6</v>
      </c>
      <c r="AK1274" t="e">
        <f>VLOOKUP(A1274,'NHL Affiliations (from scraper)'!B:C,2,FALSE)</f>
        <v>#N/A</v>
      </c>
      <c r="AL1274">
        <f>IF(ISNUMBER(MATCH(A1274,'Age Fix'!A:A,0))=FALSE,F1274,VLOOKUP(A1274,'Age Fix'!A:C,3,FALSE))</f>
        <v>18</v>
      </c>
    </row>
    <row r="1275" spans="1:38" x14ac:dyDescent="0.2">
      <c r="A1275" t="s">
        <v>1539</v>
      </c>
      <c r="B1275" t="s">
        <v>1750</v>
      </c>
      <c r="C1275" t="s">
        <v>41</v>
      </c>
      <c r="D1275" t="s">
        <v>1745</v>
      </c>
      <c r="E1275" t="s">
        <v>1057</v>
      </c>
      <c r="F1275">
        <v>15</v>
      </c>
      <c r="G1275">
        <v>7</v>
      </c>
      <c r="H1275">
        <v>8.5399999999999991</v>
      </c>
      <c r="I1275">
        <v>59.75</v>
      </c>
      <c r="J1275">
        <v>2</v>
      </c>
      <c r="K1275">
        <v>3</v>
      </c>
      <c r="L1275">
        <v>2.00836820083682</v>
      </c>
      <c r="M1275">
        <v>3.01255230125523</v>
      </c>
      <c r="V1275">
        <v>0</v>
      </c>
      <c r="W1275">
        <v>0</v>
      </c>
      <c r="AG1275">
        <v>12.21</v>
      </c>
      <c r="AH1275">
        <v>12.69</v>
      </c>
      <c r="AI1275">
        <v>49.2</v>
      </c>
      <c r="AJ1275">
        <v>48.45</v>
      </c>
      <c r="AK1275">
        <f>VLOOKUP(A1275,'NHL Affiliations (from scraper)'!B:C,2,FALSE)</f>
        <v>2020</v>
      </c>
      <c r="AL1275">
        <f>IF(ISNUMBER(MATCH(A1275,'Age Fix'!A:A,0))=FALSE,F1275,VLOOKUP(A1275,'Age Fix'!A:C,3,FALSE))</f>
        <v>15</v>
      </c>
    </row>
    <row r="1276" spans="1:38" x14ac:dyDescent="0.2">
      <c r="A1276" t="s">
        <v>1291</v>
      </c>
      <c r="B1276" t="s">
        <v>1750</v>
      </c>
      <c r="C1276" t="s">
        <v>41</v>
      </c>
      <c r="D1276" t="s">
        <v>1745</v>
      </c>
      <c r="E1276" t="s">
        <v>1746</v>
      </c>
      <c r="F1276">
        <v>20</v>
      </c>
      <c r="G1276">
        <v>21</v>
      </c>
      <c r="H1276">
        <v>11.93</v>
      </c>
      <c r="I1276">
        <v>250.59</v>
      </c>
      <c r="J1276">
        <v>8</v>
      </c>
      <c r="K1276">
        <v>15</v>
      </c>
      <c r="L1276">
        <v>1.9154794684544476</v>
      </c>
      <c r="M1276">
        <v>3.591524003352089</v>
      </c>
      <c r="V1276">
        <v>5</v>
      </c>
      <c r="W1276">
        <v>1.1971746677840296</v>
      </c>
      <c r="AG1276">
        <v>13.8</v>
      </c>
      <c r="AH1276">
        <v>14.73</v>
      </c>
      <c r="AI1276">
        <v>46.49</v>
      </c>
      <c r="AJ1276">
        <v>53.29</v>
      </c>
      <c r="AK1276" t="e">
        <f>VLOOKUP(A1276,'NHL Affiliations (from scraper)'!B:C,2,FALSE)</f>
        <v>#N/A</v>
      </c>
      <c r="AL1276">
        <f>IF(ISNUMBER(MATCH(A1276,'Age Fix'!A:A,0))=FALSE,F1276,VLOOKUP(A1276,'Age Fix'!A:C,3,FALSE))</f>
        <v>20</v>
      </c>
    </row>
    <row r="1277" spans="1:38" x14ac:dyDescent="0.2">
      <c r="A1277" t="s">
        <v>1490</v>
      </c>
      <c r="B1277" t="s">
        <v>1750</v>
      </c>
      <c r="C1277" t="s">
        <v>102</v>
      </c>
      <c r="D1277" t="s">
        <v>102</v>
      </c>
      <c r="E1277" t="s">
        <v>1078</v>
      </c>
      <c r="F1277">
        <v>17</v>
      </c>
      <c r="G1277">
        <v>62</v>
      </c>
      <c r="H1277">
        <v>12.07</v>
      </c>
      <c r="I1277">
        <v>748.42</v>
      </c>
      <c r="J1277">
        <v>26</v>
      </c>
      <c r="K1277">
        <v>47</v>
      </c>
      <c r="L1277">
        <v>2.0843911172870846</v>
      </c>
      <c r="M1277">
        <v>3.7679377889420378</v>
      </c>
      <c r="V1277">
        <v>2</v>
      </c>
      <c r="W1277">
        <v>0.16033777825285267</v>
      </c>
      <c r="AG1277">
        <v>12.53</v>
      </c>
      <c r="AH1277">
        <v>13.13</v>
      </c>
      <c r="AI1277">
        <v>42.18</v>
      </c>
      <c r="AJ1277">
        <v>49.8</v>
      </c>
      <c r="AK1277" t="e">
        <f>VLOOKUP(A1277,'NHL Affiliations (from scraper)'!B:C,2,FALSE)</f>
        <v>#N/A</v>
      </c>
      <c r="AL1277">
        <f>IF(ISNUMBER(MATCH(A1277,'Age Fix'!A:A,0))=FALSE,F1277,VLOOKUP(A1277,'Age Fix'!A:C,3,FALSE))</f>
        <v>17</v>
      </c>
    </row>
    <row r="1278" spans="1:38" x14ac:dyDescent="0.2">
      <c r="A1278" t="s">
        <v>1323</v>
      </c>
      <c r="B1278" t="s">
        <v>1750</v>
      </c>
      <c r="C1278" t="s">
        <v>102</v>
      </c>
      <c r="D1278" t="s">
        <v>102</v>
      </c>
      <c r="E1278" t="s">
        <v>1061</v>
      </c>
      <c r="F1278">
        <v>18</v>
      </c>
      <c r="G1278">
        <v>70</v>
      </c>
      <c r="H1278">
        <v>13.94</v>
      </c>
      <c r="I1278">
        <v>975.9</v>
      </c>
      <c r="J1278">
        <v>49</v>
      </c>
      <c r="K1278">
        <v>55</v>
      </c>
      <c r="L1278">
        <v>3.0126037503842609</v>
      </c>
      <c r="M1278">
        <v>3.3814940055333538</v>
      </c>
      <c r="V1278">
        <v>10</v>
      </c>
      <c r="W1278">
        <v>0.61481709191515521</v>
      </c>
      <c r="AG1278">
        <v>13.3</v>
      </c>
      <c r="AH1278">
        <v>13.53</v>
      </c>
      <c r="AI1278">
        <v>47.97</v>
      </c>
      <c r="AJ1278">
        <v>50.97</v>
      </c>
      <c r="AK1278" t="e">
        <f>VLOOKUP(A1278,'NHL Affiliations (from scraper)'!B:C,2,FALSE)</f>
        <v>#N/A</v>
      </c>
      <c r="AL1278">
        <f>IF(ISNUMBER(MATCH(A1278,'Age Fix'!A:A,0))=FALSE,F1278,VLOOKUP(A1278,'Age Fix'!A:C,3,FALSE))</f>
        <v>18</v>
      </c>
    </row>
    <row r="1279" spans="1:38" x14ac:dyDescent="0.2">
      <c r="A1279" t="s">
        <v>1174</v>
      </c>
      <c r="B1279" t="s">
        <v>1750</v>
      </c>
      <c r="C1279" t="s">
        <v>49</v>
      </c>
      <c r="D1279" t="s">
        <v>1745</v>
      </c>
      <c r="E1279" t="s">
        <v>1078</v>
      </c>
      <c r="F1279">
        <v>18</v>
      </c>
      <c r="G1279">
        <v>68</v>
      </c>
      <c r="H1279">
        <v>12.68</v>
      </c>
      <c r="I1279">
        <v>862.18</v>
      </c>
      <c r="J1279">
        <v>45</v>
      </c>
      <c r="K1279">
        <v>42</v>
      </c>
      <c r="L1279">
        <v>3.131596650351435</v>
      </c>
      <c r="M1279">
        <v>2.9228235403280061</v>
      </c>
      <c r="V1279">
        <v>20</v>
      </c>
      <c r="W1279">
        <v>1.3918207334895265</v>
      </c>
      <c r="AG1279">
        <v>13.74</v>
      </c>
      <c r="AH1279">
        <v>13.82</v>
      </c>
      <c r="AI1279">
        <v>45.73</v>
      </c>
      <c r="AJ1279">
        <v>51.01</v>
      </c>
      <c r="AK1279">
        <f>VLOOKUP(A1279,'NHL Affiliations (from scraper)'!B:C,2,FALSE)</f>
        <v>2018</v>
      </c>
      <c r="AL1279">
        <f>IF(ISNUMBER(MATCH(A1279,'Age Fix'!A:A,0))=FALSE,F1279,VLOOKUP(A1279,'Age Fix'!A:C,3,FALSE))</f>
        <v>18</v>
      </c>
    </row>
    <row r="1280" spans="1:38" x14ac:dyDescent="0.2">
      <c r="A1280" t="s">
        <v>1235</v>
      </c>
      <c r="B1280" t="s">
        <v>1750</v>
      </c>
      <c r="C1280" t="s">
        <v>49</v>
      </c>
      <c r="D1280" t="s">
        <v>1745</v>
      </c>
      <c r="E1280" t="s">
        <v>1080</v>
      </c>
      <c r="F1280">
        <v>18</v>
      </c>
      <c r="G1280">
        <v>72</v>
      </c>
      <c r="H1280">
        <v>11.33</v>
      </c>
      <c r="I1280">
        <v>816.06</v>
      </c>
      <c r="J1280">
        <v>30</v>
      </c>
      <c r="K1280">
        <v>33</v>
      </c>
      <c r="L1280">
        <v>2.2057201676347331</v>
      </c>
      <c r="M1280">
        <v>2.4262921843982062</v>
      </c>
      <c r="V1280">
        <v>15</v>
      </c>
      <c r="W1280">
        <v>1.1028600838173666</v>
      </c>
      <c r="AG1280">
        <v>13.67</v>
      </c>
      <c r="AH1280">
        <v>13.41</v>
      </c>
      <c r="AI1280">
        <v>50.71</v>
      </c>
      <c r="AJ1280">
        <v>48.82</v>
      </c>
      <c r="AK1280">
        <f>VLOOKUP(A1280,'NHL Affiliations (from scraper)'!B:C,2,FALSE)</f>
        <v>2018</v>
      </c>
      <c r="AL1280">
        <f>IF(ISNUMBER(MATCH(A1280,'Age Fix'!A:A,0))=FALSE,F1280,VLOOKUP(A1280,'Age Fix'!A:C,3,FALSE))</f>
        <v>18</v>
      </c>
    </row>
    <row r="1281" spans="1:38" x14ac:dyDescent="0.2">
      <c r="A1281" t="s">
        <v>1411</v>
      </c>
      <c r="B1281" t="s">
        <v>1750</v>
      </c>
      <c r="C1281" t="s">
        <v>102</v>
      </c>
      <c r="D1281" t="s">
        <v>102</v>
      </c>
      <c r="E1281" t="s">
        <v>1107</v>
      </c>
      <c r="F1281">
        <v>16</v>
      </c>
      <c r="G1281">
        <v>36</v>
      </c>
      <c r="H1281">
        <v>14.26</v>
      </c>
      <c r="I1281">
        <v>513.24</v>
      </c>
      <c r="J1281">
        <v>20</v>
      </c>
      <c r="K1281">
        <v>33</v>
      </c>
      <c r="L1281">
        <v>2.3380874444704234</v>
      </c>
      <c r="M1281">
        <v>3.8578442833761986</v>
      </c>
      <c r="V1281">
        <v>3</v>
      </c>
      <c r="W1281">
        <v>0.35071311667056349</v>
      </c>
      <c r="AG1281">
        <v>12.37</v>
      </c>
      <c r="AH1281">
        <v>13.58</v>
      </c>
      <c r="AI1281">
        <v>41.53</v>
      </c>
      <c r="AJ1281">
        <v>49.51</v>
      </c>
      <c r="AK1281">
        <f>VLOOKUP(A1281,'NHL Affiliations (from scraper)'!B:C,2,FALSE)</f>
        <v>2019</v>
      </c>
      <c r="AL1281">
        <f>IF(ISNUMBER(MATCH(A1281,'Age Fix'!A:A,0))=FALSE,F1281,VLOOKUP(A1281,'Age Fix'!A:C,3,FALSE))</f>
        <v>16</v>
      </c>
    </row>
    <row r="1282" spans="1:38" x14ac:dyDescent="0.2">
      <c r="A1282" t="s">
        <v>1739</v>
      </c>
      <c r="B1282" t="s">
        <v>1750</v>
      </c>
      <c r="C1282" t="s">
        <v>49</v>
      </c>
      <c r="D1282" t="s">
        <v>1745</v>
      </c>
      <c r="E1282" t="s">
        <v>1090</v>
      </c>
      <c r="F1282">
        <v>16</v>
      </c>
      <c r="G1282">
        <v>3</v>
      </c>
      <c r="H1282">
        <v>7.66</v>
      </c>
      <c r="I1282">
        <v>22.97</v>
      </c>
      <c r="J1282">
        <v>0</v>
      </c>
      <c r="K1282">
        <v>1</v>
      </c>
      <c r="L1282">
        <v>0</v>
      </c>
      <c r="M1282">
        <v>2.6121027427078798</v>
      </c>
      <c r="V1282">
        <v>0</v>
      </c>
      <c r="W1282">
        <v>0</v>
      </c>
      <c r="AG1282">
        <v>12.12</v>
      </c>
      <c r="AH1282">
        <v>11.92</v>
      </c>
      <c r="AI1282">
        <v>43.56</v>
      </c>
      <c r="AJ1282">
        <v>49.11</v>
      </c>
      <c r="AK1282" t="e">
        <f>VLOOKUP(A1282,'NHL Affiliations (from scraper)'!B:C,2,FALSE)</f>
        <v>#N/A</v>
      </c>
      <c r="AL1282">
        <f>IF(ISNUMBER(MATCH(A1282,'Age Fix'!A:A,0))=FALSE,F1282,VLOOKUP(A1282,'Age Fix'!A:C,3,FALSE))</f>
        <v>16</v>
      </c>
    </row>
    <row r="1283" spans="1:38" x14ac:dyDescent="0.2">
      <c r="A1283" t="s">
        <v>1369</v>
      </c>
      <c r="B1283" t="s">
        <v>1750</v>
      </c>
      <c r="C1283" t="s">
        <v>102</v>
      </c>
      <c r="D1283" t="s">
        <v>102</v>
      </c>
      <c r="E1283" t="s">
        <v>1047</v>
      </c>
      <c r="F1283">
        <v>17</v>
      </c>
      <c r="G1283">
        <v>70</v>
      </c>
      <c r="H1283">
        <v>12.69</v>
      </c>
      <c r="I1283">
        <v>887.99</v>
      </c>
      <c r="J1283">
        <v>38</v>
      </c>
      <c r="K1283">
        <v>35</v>
      </c>
      <c r="L1283">
        <v>2.5675964819423642</v>
      </c>
      <c r="M1283">
        <v>2.3648914965258618</v>
      </c>
      <c r="V1283">
        <v>7</v>
      </c>
      <c r="W1283">
        <v>0.47297829930517238</v>
      </c>
      <c r="AG1283">
        <v>13.24</v>
      </c>
      <c r="AH1283">
        <v>13.61</v>
      </c>
      <c r="AI1283">
        <v>46.81</v>
      </c>
      <c r="AJ1283">
        <v>48.12</v>
      </c>
      <c r="AK1283">
        <f>VLOOKUP(A1283,'NHL Affiliations (from scraper)'!B:C,2,FALSE)</f>
        <v>2018</v>
      </c>
      <c r="AL1283">
        <f>IF(ISNUMBER(MATCH(A1283,'Age Fix'!A:A,0))=FALSE,F1283,VLOOKUP(A1283,'Age Fix'!A:C,3,FALSE))</f>
        <v>17</v>
      </c>
    </row>
    <row r="1284" spans="1:38" x14ac:dyDescent="0.2">
      <c r="A1284" t="s">
        <v>1713</v>
      </c>
      <c r="B1284" t="s">
        <v>1750</v>
      </c>
      <c r="C1284" t="s">
        <v>102</v>
      </c>
      <c r="D1284" t="s">
        <v>102</v>
      </c>
      <c r="E1284" t="s">
        <v>1038</v>
      </c>
      <c r="F1284">
        <v>17</v>
      </c>
      <c r="G1284">
        <v>32</v>
      </c>
      <c r="H1284">
        <v>11.28</v>
      </c>
      <c r="I1284">
        <v>360.92</v>
      </c>
      <c r="J1284">
        <v>19</v>
      </c>
      <c r="K1284">
        <v>11</v>
      </c>
      <c r="L1284">
        <v>3.1585947024271306</v>
      </c>
      <c r="M1284">
        <v>1.8286600908788651</v>
      </c>
      <c r="V1284">
        <v>4</v>
      </c>
      <c r="W1284">
        <v>0.66496730577413266</v>
      </c>
      <c r="AG1284">
        <v>13.94</v>
      </c>
      <c r="AH1284">
        <v>13.36</v>
      </c>
      <c r="AI1284">
        <v>55.09</v>
      </c>
      <c r="AJ1284">
        <v>46.52</v>
      </c>
      <c r="AK1284" t="e">
        <f>VLOOKUP(A1284,'NHL Affiliations (from scraper)'!B:C,2,FALSE)</f>
        <v>#N/A</v>
      </c>
      <c r="AL1284">
        <f>IF(ISNUMBER(MATCH(A1284,'Age Fix'!A:A,0))=FALSE,F1284,VLOOKUP(A1284,'Age Fix'!A:C,3,FALSE))</f>
        <v>17</v>
      </c>
    </row>
    <row r="1285" spans="1:38" x14ac:dyDescent="0.2">
      <c r="A1285" t="s">
        <v>1359</v>
      </c>
      <c r="B1285" t="s">
        <v>1750</v>
      </c>
      <c r="C1285" t="s">
        <v>41</v>
      </c>
      <c r="D1285" t="s">
        <v>1745</v>
      </c>
      <c r="E1285" t="s">
        <v>1090</v>
      </c>
      <c r="F1285">
        <v>18</v>
      </c>
      <c r="G1285">
        <v>53</v>
      </c>
      <c r="H1285">
        <v>14.72</v>
      </c>
      <c r="I1285">
        <v>780.4</v>
      </c>
      <c r="J1285">
        <v>36</v>
      </c>
      <c r="K1285">
        <v>41</v>
      </c>
      <c r="L1285">
        <v>2.7678113787801131</v>
      </c>
      <c r="M1285">
        <v>3.1522296258329061</v>
      </c>
      <c r="V1285">
        <v>15</v>
      </c>
      <c r="W1285">
        <v>1.1532547411583804</v>
      </c>
      <c r="AG1285">
        <v>13.22</v>
      </c>
      <c r="AH1285">
        <v>13.7</v>
      </c>
      <c r="AI1285">
        <v>50.19</v>
      </c>
      <c r="AJ1285">
        <v>49.23</v>
      </c>
      <c r="AK1285" t="e">
        <f>VLOOKUP(A1285,'NHL Affiliations (from scraper)'!B:C,2,FALSE)</f>
        <v>#N/A</v>
      </c>
      <c r="AL1285">
        <f>IF(ISNUMBER(MATCH(A1285,'Age Fix'!A:A,0))=FALSE,F1285,VLOOKUP(A1285,'Age Fix'!A:C,3,FALSE))</f>
        <v>18</v>
      </c>
    </row>
    <row r="1286" spans="1:38" x14ac:dyDescent="0.2">
      <c r="A1286" t="s">
        <v>1149</v>
      </c>
      <c r="B1286" t="s">
        <v>1750</v>
      </c>
      <c r="C1286" t="s">
        <v>41</v>
      </c>
      <c r="D1286" t="s">
        <v>1745</v>
      </c>
      <c r="E1286" t="s">
        <v>1044</v>
      </c>
      <c r="F1286">
        <v>19</v>
      </c>
      <c r="G1286">
        <v>68</v>
      </c>
      <c r="H1286">
        <v>11.97</v>
      </c>
      <c r="I1286">
        <v>813.65</v>
      </c>
      <c r="J1286">
        <v>41</v>
      </c>
      <c r="K1286">
        <v>34</v>
      </c>
      <c r="L1286">
        <v>3.0234130154243228</v>
      </c>
      <c r="M1286">
        <v>2.5072205493762678</v>
      </c>
      <c r="V1286">
        <v>25</v>
      </c>
      <c r="W1286">
        <v>1.8435445216001967</v>
      </c>
      <c r="AG1286">
        <v>14.2</v>
      </c>
      <c r="AH1286">
        <v>13.35</v>
      </c>
      <c r="AI1286">
        <v>49.56</v>
      </c>
      <c r="AJ1286">
        <v>47.33</v>
      </c>
      <c r="AK1286" t="e">
        <f>VLOOKUP(A1286,'NHL Affiliations (from scraper)'!B:C,2,FALSE)</f>
        <v>#N/A</v>
      </c>
      <c r="AL1286">
        <f>IF(ISNUMBER(MATCH(A1286,'Age Fix'!A:A,0))=FALSE,F1286,VLOOKUP(A1286,'Age Fix'!A:C,3,FALSE))</f>
        <v>19</v>
      </c>
    </row>
    <row r="1287" spans="1:38" x14ac:dyDescent="0.2">
      <c r="A1287" t="s">
        <v>1289</v>
      </c>
      <c r="B1287" t="s">
        <v>1750</v>
      </c>
      <c r="C1287" t="s">
        <v>102</v>
      </c>
      <c r="D1287" t="s">
        <v>102</v>
      </c>
      <c r="E1287" t="s">
        <v>1746</v>
      </c>
      <c r="F1287">
        <v>19</v>
      </c>
      <c r="G1287">
        <v>57</v>
      </c>
      <c r="H1287">
        <v>16.28</v>
      </c>
      <c r="I1287">
        <v>928.01</v>
      </c>
      <c r="J1287">
        <v>47</v>
      </c>
      <c r="K1287">
        <v>56</v>
      </c>
      <c r="L1287">
        <v>3.0387603581857956</v>
      </c>
      <c r="M1287">
        <v>3.6206506395405222</v>
      </c>
      <c r="V1287">
        <v>15</v>
      </c>
      <c r="W1287">
        <v>0.9698171355912113</v>
      </c>
      <c r="AG1287">
        <v>13.68</v>
      </c>
      <c r="AH1287">
        <v>13.96</v>
      </c>
      <c r="AI1287">
        <v>47.69</v>
      </c>
      <c r="AJ1287">
        <v>52.16</v>
      </c>
      <c r="AK1287" t="str">
        <f>VLOOKUP(A1287,'NHL Affiliations (from scraper)'!B:C,2,FALSE)</f>
        <v>Carolina Hurricanes</v>
      </c>
      <c r="AL1287">
        <f>IF(ISNUMBER(MATCH(A1287,'Age Fix'!A:A,0))=FALSE,F1287,VLOOKUP(A1287,'Age Fix'!A:C,3,FALSE))</f>
        <v>19</v>
      </c>
    </row>
    <row r="1288" spans="1:38" x14ac:dyDescent="0.2">
      <c r="A1288" t="s">
        <v>1355</v>
      </c>
      <c r="B1288" t="s">
        <v>1750</v>
      </c>
      <c r="C1288" t="s">
        <v>102</v>
      </c>
      <c r="D1288" t="s">
        <v>102</v>
      </c>
      <c r="E1288" t="s">
        <v>1055</v>
      </c>
      <c r="F1288">
        <v>18</v>
      </c>
      <c r="G1288">
        <v>72</v>
      </c>
      <c r="H1288">
        <v>16.010000000000002</v>
      </c>
      <c r="I1288">
        <v>1152.3699999999999</v>
      </c>
      <c r="J1288">
        <v>57</v>
      </c>
      <c r="K1288">
        <v>46</v>
      </c>
      <c r="L1288">
        <v>2.9677968013745586</v>
      </c>
      <c r="M1288">
        <v>2.3950640853198193</v>
      </c>
      <c r="V1288">
        <v>7</v>
      </c>
      <c r="W1288">
        <v>0.36446627385301594</v>
      </c>
      <c r="AG1288">
        <v>14.2</v>
      </c>
      <c r="AH1288">
        <v>13.96</v>
      </c>
      <c r="AI1288">
        <v>57.24</v>
      </c>
      <c r="AJ1288">
        <v>51.18</v>
      </c>
      <c r="AK1288" t="e">
        <f>VLOOKUP(A1288,'NHL Affiliations (from scraper)'!B:C,2,FALSE)</f>
        <v>#N/A</v>
      </c>
      <c r="AL1288">
        <f>IF(ISNUMBER(MATCH(A1288,'Age Fix'!A:A,0))=FALSE,F1288,VLOOKUP(A1288,'Age Fix'!A:C,3,FALSE))</f>
        <v>18</v>
      </c>
    </row>
    <row r="1289" spans="1:38" x14ac:dyDescent="0.2">
      <c r="A1289" t="s">
        <v>1135</v>
      </c>
      <c r="B1289" t="s">
        <v>1750</v>
      </c>
      <c r="C1289" t="s">
        <v>46</v>
      </c>
      <c r="D1289" t="s">
        <v>1745</v>
      </c>
      <c r="E1289" t="s">
        <v>1090</v>
      </c>
      <c r="F1289">
        <v>19</v>
      </c>
      <c r="G1289">
        <v>70</v>
      </c>
      <c r="H1289">
        <v>11.11</v>
      </c>
      <c r="I1289">
        <v>777.68</v>
      </c>
      <c r="J1289">
        <v>38</v>
      </c>
      <c r="K1289">
        <v>29</v>
      </c>
      <c r="L1289">
        <v>2.9317971402119127</v>
      </c>
      <c r="M1289">
        <v>2.2374241333196174</v>
      </c>
      <c r="V1289">
        <v>21</v>
      </c>
      <c r="W1289">
        <v>1.6202036827486885</v>
      </c>
      <c r="AG1289">
        <v>13.35</v>
      </c>
      <c r="AH1289">
        <v>13.57</v>
      </c>
      <c r="AI1289">
        <v>49.93</v>
      </c>
      <c r="AJ1289">
        <v>47.42</v>
      </c>
      <c r="AK1289" t="e">
        <f>VLOOKUP(A1289,'NHL Affiliations (from scraper)'!B:C,2,FALSE)</f>
        <v>#N/A</v>
      </c>
      <c r="AL1289">
        <f>IF(ISNUMBER(MATCH(A1289,'Age Fix'!A:A,0))=FALSE,F1289,VLOOKUP(A1289,'Age Fix'!A:C,3,FALSE))</f>
        <v>19</v>
      </c>
    </row>
    <row r="1290" spans="1:38" x14ac:dyDescent="0.2">
      <c r="A1290" t="s">
        <v>1312</v>
      </c>
      <c r="B1290" t="s">
        <v>1750</v>
      </c>
      <c r="C1290" t="s">
        <v>41</v>
      </c>
      <c r="D1290" t="s">
        <v>1745</v>
      </c>
      <c r="E1290" t="s">
        <v>1049</v>
      </c>
      <c r="F1290">
        <v>18</v>
      </c>
      <c r="G1290">
        <v>69</v>
      </c>
      <c r="H1290">
        <v>11.83</v>
      </c>
      <c r="I1290">
        <v>816.38</v>
      </c>
      <c r="J1290">
        <v>30</v>
      </c>
      <c r="K1290">
        <v>42</v>
      </c>
      <c r="L1290">
        <v>2.2048555819593814</v>
      </c>
      <c r="M1290">
        <v>3.0867978147431341</v>
      </c>
      <c r="V1290">
        <v>16</v>
      </c>
      <c r="W1290">
        <v>1.1759229770450037</v>
      </c>
      <c r="AG1290">
        <v>12.72</v>
      </c>
      <c r="AH1290">
        <v>13.36</v>
      </c>
      <c r="AI1290">
        <v>52.2</v>
      </c>
      <c r="AJ1290">
        <v>50.66</v>
      </c>
      <c r="AK1290">
        <f>VLOOKUP(A1290,'NHL Affiliations (from scraper)'!B:C,2,FALSE)</f>
        <v>2018</v>
      </c>
      <c r="AL1290">
        <f>IF(ISNUMBER(MATCH(A1290,'Age Fix'!A:A,0))=FALSE,F1290,VLOOKUP(A1290,'Age Fix'!A:C,3,FALSE))</f>
        <v>18</v>
      </c>
    </row>
    <row r="1291" spans="1:38" x14ac:dyDescent="0.2">
      <c r="A1291" t="s">
        <v>1547</v>
      </c>
      <c r="B1291" t="s">
        <v>1750</v>
      </c>
      <c r="C1291" t="s">
        <v>102</v>
      </c>
      <c r="D1291" t="s">
        <v>102</v>
      </c>
      <c r="E1291" t="s">
        <v>1038</v>
      </c>
      <c r="F1291">
        <v>18</v>
      </c>
      <c r="G1291">
        <v>9</v>
      </c>
      <c r="H1291">
        <v>8.85</v>
      </c>
      <c r="I1291">
        <v>79.63</v>
      </c>
      <c r="J1291">
        <v>2</v>
      </c>
      <c r="K1291">
        <v>2</v>
      </c>
      <c r="L1291">
        <v>1.5069697350244884</v>
      </c>
      <c r="M1291">
        <v>1.5069697350244884</v>
      </c>
      <c r="V1291">
        <v>0</v>
      </c>
      <c r="W1291">
        <v>0</v>
      </c>
      <c r="AG1291">
        <v>13.44</v>
      </c>
      <c r="AH1291">
        <v>12.95</v>
      </c>
      <c r="AI1291">
        <v>48.41</v>
      </c>
      <c r="AJ1291">
        <v>48.83</v>
      </c>
      <c r="AK1291" t="e">
        <f>VLOOKUP(A1291,'NHL Affiliations (from scraper)'!B:C,2,FALSE)</f>
        <v>#N/A</v>
      </c>
      <c r="AL1291">
        <f>IF(ISNUMBER(MATCH(A1291,'Age Fix'!A:A,0))=FALSE,F1291,VLOOKUP(A1291,'Age Fix'!A:C,3,FALSE))</f>
        <v>18</v>
      </c>
    </row>
    <row r="1292" spans="1:38" x14ac:dyDescent="0.2">
      <c r="A1292" t="s">
        <v>1126</v>
      </c>
      <c r="B1292" t="s">
        <v>1750</v>
      </c>
      <c r="C1292" t="s">
        <v>41</v>
      </c>
      <c r="D1292" t="s">
        <v>1745</v>
      </c>
      <c r="E1292" t="s">
        <v>1107</v>
      </c>
      <c r="F1292">
        <v>20</v>
      </c>
      <c r="G1292">
        <v>71</v>
      </c>
      <c r="H1292">
        <v>13.27</v>
      </c>
      <c r="I1292">
        <v>942.34</v>
      </c>
      <c r="J1292">
        <v>51</v>
      </c>
      <c r="K1292">
        <v>43</v>
      </c>
      <c r="L1292">
        <v>3.2472356049833393</v>
      </c>
      <c r="M1292">
        <v>2.7378653140055604</v>
      </c>
      <c r="V1292">
        <v>35</v>
      </c>
      <c r="W1292">
        <v>2.2284950230277816</v>
      </c>
      <c r="AG1292">
        <v>13.08</v>
      </c>
      <c r="AH1292">
        <v>13.54</v>
      </c>
      <c r="AI1292">
        <v>45.19</v>
      </c>
      <c r="AJ1292">
        <v>48.2</v>
      </c>
      <c r="AK1292" t="e">
        <f>VLOOKUP(A1292,'NHL Affiliations (from scraper)'!B:C,2,FALSE)</f>
        <v>#N/A</v>
      </c>
      <c r="AL1292">
        <f>IF(ISNUMBER(MATCH(A1292,'Age Fix'!A:A,0))=FALSE,F1292,VLOOKUP(A1292,'Age Fix'!A:C,3,FALSE))</f>
        <v>20</v>
      </c>
    </row>
    <row r="1293" spans="1:38" x14ac:dyDescent="0.2">
      <c r="A1293" t="s">
        <v>1365</v>
      </c>
      <c r="B1293" t="s">
        <v>1750</v>
      </c>
      <c r="C1293" t="s">
        <v>102</v>
      </c>
      <c r="D1293" t="s">
        <v>102</v>
      </c>
      <c r="E1293" t="s">
        <v>1061</v>
      </c>
      <c r="F1293">
        <v>18</v>
      </c>
      <c r="G1293">
        <v>71</v>
      </c>
      <c r="H1293">
        <v>13.48</v>
      </c>
      <c r="I1293">
        <v>957.18</v>
      </c>
      <c r="J1293">
        <v>39</v>
      </c>
      <c r="K1293">
        <v>61</v>
      </c>
      <c r="L1293">
        <v>2.4446812511753278</v>
      </c>
      <c r="M1293">
        <v>3.8237322133767941</v>
      </c>
      <c r="V1293">
        <v>7</v>
      </c>
      <c r="W1293">
        <v>0.43878894251864853</v>
      </c>
      <c r="AG1293">
        <v>13.31</v>
      </c>
      <c r="AH1293">
        <v>13.98</v>
      </c>
      <c r="AI1293">
        <v>47.17</v>
      </c>
      <c r="AJ1293">
        <v>51.33</v>
      </c>
      <c r="AK1293" t="e">
        <f>VLOOKUP(A1293,'NHL Affiliations (from scraper)'!B:C,2,FALSE)</f>
        <v>#N/A</v>
      </c>
      <c r="AL1293">
        <f>IF(ISNUMBER(MATCH(A1293,'Age Fix'!A:A,0))=FALSE,F1293,VLOOKUP(A1293,'Age Fix'!A:C,3,FALSE))</f>
        <v>18</v>
      </c>
    </row>
    <row r="1294" spans="1:38" x14ac:dyDescent="0.2">
      <c r="A1294" t="s">
        <v>1537</v>
      </c>
      <c r="B1294" t="s">
        <v>1750</v>
      </c>
      <c r="C1294" t="s">
        <v>102</v>
      </c>
      <c r="D1294" t="s">
        <v>102</v>
      </c>
      <c r="E1294" t="s">
        <v>1072</v>
      </c>
      <c r="F1294">
        <v>16</v>
      </c>
      <c r="G1294">
        <v>64</v>
      </c>
      <c r="H1294">
        <v>11.49</v>
      </c>
      <c r="I1294">
        <v>735.52</v>
      </c>
      <c r="J1294">
        <v>32</v>
      </c>
      <c r="K1294">
        <v>37</v>
      </c>
      <c r="L1294">
        <v>2.6103980857080704</v>
      </c>
      <c r="M1294">
        <v>3.0182727865999568</v>
      </c>
      <c r="V1294">
        <v>4</v>
      </c>
      <c r="W1294">
        <v>0.3262997607135088</v>
      </c>
      <c r="AG1294">
        <v>13.46</v>
      </c>
      <c r="AH1294">
        <v>13.39</v>
      </c>
      <c r="AI1294">
        <v>49.78</v>
      </c>
      <c r="AJ1294">
        <v>51.67</v>
      </c>
      <c r="AK1294" t="e">
        <f>VLOOKUP(A1294,'NHL Affiliations (from scraper)'!B:C,2,FALSE)</f>
        <v>#N/A</v>
      </c>
      <c r="AL1294">
        <f>IF(ISNUMBER(MATCH(A1294,'Age Fix'!A:A,0))=FALSE,F1294,VLOOKUP(A1294,'Age Fix'!A:C,3,FALSE))</f>
        <v>16</v>
      </c>
    </row>
    <row r="1295" spans="1:38" x14ac:dyDescent="0.2">
      <c r="A1295" t="s">
        <v>1151</v>
      </c>
      <c r="B1295" t="s">
        <v>1750</v>
      </c>
      <c r="C1295" t="s">
        <v>41</v>
      </c>
      <c r="D1295" t="s">
        <v>1745</v>
      </c>
      <c r="E1295" t="s">
        <v>1069</v>
      </c>
      <c r="F1295">
        <v>19</v>
      </c>
      <c r="G1295">
        <v>64</v>
      </c>
      <c r="H1295">
        <v>12.5</v>
      </c>
      <c r="I1295">
        <v>800.22</v>
      </c>
      <c r="J1295">
        <v>29</v>
      </c>
      <c r="K1295">
        <v>37</v>
      </c>
      <c r="L1295">
        <v>2.1744020394391543</v>
      </c>
      <c r="M1295">
        <v>2.7742370848016793</v>
      </c>
      <c r="V1295">
        <v>22</v>
      </c>
      <c r="W1295">
        <v>1.6495463747469445</v>
      </c>
      <c r="AG1295">
        <v>14.05</v>
      </c>
      <c r="AH1295">
        <v>14.13</v>
      </c>
      <c r="AI1295">
        <v>51.08</v>
      </c>
      <c r="AJ1295">
        <v>50.16</v>
      </c>
      <c r="AK1295" t="str">
        <f>VLOOKUP(A1295,'NHL Affiliations (from scraper)'!B:C,2,FALSE)</f>
        <v>Vegas Golden Knights</v>
      </c>
      <c r="AL1295">
        <f>IF(ISNUMBER(MATCH(A1295,'Age Fix'!A:A,0))=FALSE,F1295,VLOOKUP(A1295,'Age Fix'!A:C,3,FALSE))</f>
        <v>19</v>
      </c>
    </row>
    <row r="1296" spans="1:38" x14ac:dyDescent="0.2">
      <c r="A1296" t="s">
        <v>1213</v>
      </c>
      <c r="B1296" t="s">
        <v>1750</v>
      </c>
      <c r="C1296" t="s">
        <v>46</v>
      </c>
      <c r="D1296" t="s">
        <v>1745</v>
      </c>
      <c r="E1296" t="s">
        <v>1057</v>
      </c>
      <c r="F1296">
        <v>19</v>
      </c>
      <c r="G1296">
        <v>65</v>
      </c>
      <c r="H1296">
        <v>11.75</v>
      </c>
      <c r="I1296">
        <v>763.99</v>
      </c>
      <c r="J1296">
        <v>36</v>
      </c>
      <c r="K1296">
        <v>37</v>
      </c>
      <c r="L1296">
        <v>2.8272621369389652</v>
      </c>
      <c r="M1296">
        <v>2.9057971962983808</v>
      </c>
      <c r="V1296">
        <v>22</v>
      </c>
      <c r="W1296">
        <v>1.7277713059071453</v>
      </c>
      <c r="AG1296">
        <v>13.82</v>
      </c>
      <c r="AH1296">
        <v>13.89</v>
      </c>
      <c r="AI1296">
        <v>53.69</v>
      </c>
      <c r="AJ1296">
        <v>50.46</v>
      </c>
      <c r="AK1296" t="str">
        <f>VLOOKUP(A1296,'NHL Affiliations (from scraper)'!B:C,2,FALSE)</f>
        <v>San Jose Sharks</v>
      </c>
      <c r="AL1296">
        <f>IF(ISNUMBER(MATCH(A1296,'Age Fix'!A:A,0))=FALSE,F1296,VLOOKUP(A1296,'Age Fix'!A:C,3,FALSE))</f>
        <v>19</v>
      </c>
    </row>
    <row r="1297" spans="1:38" x14ac:dyDescent="0.2">
      <c r="A1297" t="s">
        <v>1560</v>
      </c>
      <c r="B1297" t="s">
        <v>1750</v>
      </c>
      <c r="C1297" t="s">
        <v>49</v>
      </c>
      <c r="D1297" t="s">
        <v>1745</v>
      </c>
      <c r="E1297" t="s">
        <v>1102</v>
      </c>
      <c r="F1297">
        <v>15</v>
      </c>
      <c r="G1297">
        <v>11</v>
      </c>
      <c r="H1297">
        <v>10.9</v>
      </c>
      <c r="I1297">
        <v>119.85</v>
      </c>
      <c r="J1297">
        <v>4</v>
      </c>
      <c r="K1297">
        <v>6</v>
      </c>
      <c r="L1297">
        <v>2.002503128911139</v>
      </c>
      <c r="M1297">
        <v>3.0037546933667083</v>
      </c>
      <c r="V1297">
        <v>2</v>
      </c>
      <c r="W1297">
        <v>1.0012515644555695</v>
      </c>
      <c r="AG1297">
        <v>13.11</v>
      </c>
      <c r="AH1297">
        <v>13.12</v>
      </c>
      <c r="AI1297">
        <v>37.1</v>
      </c>
      <c r="AJ1297">
        <v>47.95</v>
      </c>
      <c r="AK1297">
        <f>VLOOKUP(A1297,'NHL Affiliations (from scraper)'!B:C,2,FALSE)</f>
        <v>2020</v>
      </c>
      <c r="AL1297">
        <f>IF(ISNUMBER(MATCH(A1297,'Age Fix'!A:A,0))=FALSE,F1297,VLOOKUP(A1297,'Age Fix'!A:C,3,FALSE))</f>
        <v>15</v>
      </c>
    </row>
    <row r="1298" spans="1:38" x14ac:dyDescent="0.2">
      <c r="A1298" t="s">
        <v>1591</v>
      </c>
      <c r="B1298" t="s">
        <v>1750</v>
      </c>
      <c r="C1298" t="s">
        <v>102</v>
      </c>
      <c r="D1298" t="s">
        <v>102</v>
      </c>
      <c r="E1298" t="s">
        <v>1057</v>
      </c>
      <c r="F1298">
        <v>20</v>
      </c>
      <c r="G1298">
        <v>1</v>
      </c>
      <c r="H1298">
        <v>9.6300000000000008</v>
      </c>
      <c r="I1298">
        <v>9.6300000000000008</v>
      </c>
      <c r="J1298">
        <v>1</v>
      </c>
      <c r="K1298">
        <v>0</v>
      </c>
      <c r="L1298">
        <v>6.2305295950155752</v>
      </c>
      <c r="M1298">
        <v>0</v>
      </c>
      <c r="V1298">
        <v>0</v>
      </c>
      <c r="W1298">
        <v>0</v>
      </c>
      <c r="AG1298">
        <v>11.14</v>
      </c>
      <c r="AH1298">
        <v>12.56</v>
      </c>
      <c r="AI1298">
        <v>46.38</v>
      </c>
      <c r="AJ1298">
        <v>49.35</v>
      </c>
      <c r="AK1298" t="e">
        <f>VLOOKUP(A1298,'NHL Affiliations (from scraper)'!B:C,2,FALSE)</f>
        <v>#N/A</v>
      </c>
      <c r="AL1298">
        <f>IF(ISNUMBER(MATCH(A1298,'Age Fix'!A:A,0))=FALSE,F1298,VLOOKUP(A1298,'Age Fix'!A:C,3,FALSE))</f>
        <v>20</v>
      </c>
    </row>
    <row r="1299" spans="1:38" x14ac:dyDescent="0.2">
      <c r="A1299" t="s">
        <v>1735</v>
      </c>
      <c r="B1299" t="s">
        <v>1750</v>
      </c>
      <c r="C1299" t="s">
        <v>41</v>
      </c>
      <c r="D1299" t="s">
        <v>1745</v>
      </c>
      <c r="E1299" t="s">
        <v>1105</v>
      </c>
      <c r="F1299">
        <v>17</v>
      </c>
      <c r="G1299">
        <v>1</v>
      </c>
      <c r="H1299">
        <v>0</v>
      </c>
      <c r="I1299">
        <v>0</v>
      </c>
      <c r="J1299">
        <v>0</v>
      </c>
      <c r="K1299">
        <v>0</v>
      </c>
      <c r="L1299" t="e">
        <v>#DIV/0!</v>
      </c>
      <c r="M1299" t="e">
        <v>#DIV/0!</v>
      </c>
      <c r="V1299">
        <v>0</v>
      </c>
      <c r="W1299" t="e">
        <v>#DIV/0!</v>
      </c>
      <c r="AG1299">
        <v>0</v>
      </c>
      <c r="AH1299">
        <v>0</v>
      </c>
      <c r="AI1299">
        <v>0</v>
      </c>
      <c r="AJ1299">
        <v>0</v>
      </c>
      <c r="AK1299" t="e">
        <f>VLOOKUP(A1299,'NHL Affiliations (from scraper)'!B:C,2,FALSE)</f>
        <v>#N/A</v>
      </c>
      <c r="AL1299">
        <f>IF(ISNUMBER(MATCH(A1299,'Age Fix'!A:A,0))=FALSE,F1299,VLOOKUP(A1299,'Age Fix'!A:C,3,FALSE))</f>
        <v>17</v>
      </c>
    </row>
    <row r="1300" spans="1:38" x14ac:dyDescent="0.2">
      <c r="A1300" t="s">
        <v>1590</v>
      </c>
      <c r="B1300" t="s">
        <v>1750</v>
      </c>
      <c r="C1300" t="s">
        <v>102</v>
      </c>
      <c r="D1300" t="s">
        <v>102</v>
      </c>
      <c r="E1300" t="s">
        <v>1107</v>
      </c>
      <c r="F1300">
        <v>19</v>
      </c>
      <c r="G1300">
        <v>1</v>
      </c>
      <c r="H1300">
        <v>0</v>
      </c>
      <c r="I1300">
        <v>0</v>
      </c>
      <c r="J1300">
        <v>0</v>
      </c>
      <c r="K1300">
        <v>0</v>
      </c>
      <c r="L1300" t="e">
        <v>#DIV/0!</v>
      </c>
      <c r="M1300" t="e">
        <v>#DIV/0!</v>
      </c>
      <c r="V1300">
        <v>0</v>
      </c>
      <c r="W1300" t="e">
        <v>#DIV/0!</v>
      </c>
      <c r="AG1300">
        <v>0</v>
      </c>
      <c r="AH1300">
        <v>0</v>
      </c>
      <c r="AI1300">
        <v>0</v>
      </c>
      <c r="AJ1300">
        <v>0</v>
      </c>
      <c r="AK1300" t="e">
        <f>VLOOKUP(A1300,'NHL Affiliations (from scraper)'!B:C,2,FALSE)</f>
        <v>#N/A</v>
      </c>
      <c r="AL1300">
        <f>IF(ISNUMBER(MATCH(A1300,'Age Fix'!A:A,0))=FALSE,F1300,VLOOKUP(A1300,'Age Fix'!A:C,3,FALSE))</f>
        <v>19</v>
      </c>
    </row>
    <row r="1301" spans="1:38" x14ac:dyDescent="0.2">
      <c r="A1301" t="s">
        <v>1106</v>
      </c>
      <c r="B1301" t="s">
        <v>1750</v>
      </c>
      <c r="C1301" t="s">
        <v>49</v>
      </c>
      <c r="D1301" t="s">
        <v>1745</v>
      </c>
      <c r="E1301" t="s">
        <v>1107</v>
      </c>
      <c r="F1301">
        <v>21</v>
      </c>
      <c r="G1301">
        <v>71</v>
      </c>
      <c r="H1301">
        <v>14.21</v>
      </c>
      <c r="I1301">
        <v>1008.6</v>
      </c>
      <c r="J1301">
        <v>56</v>
      </c>
      <c r="K1301">
        <v>49</v>
      </c>
      <c r="L1301">
        <v>3.3313503866745982</v>
      </c>
      <c r="M1301">
        <v>2.9149315883402735</v>
      </c>
      <c r="V1301">
        <v>42</v>
      </c>
      <c r="W1301">
        <v>2.4985127900059489</v>
      </c>
      <c r="AG1301">
        <v>13.13</v>
      </c>
      <c r="AH1301">
        <v>13.91</v>
      </c>
      <c r="AI1301">
        <v>46.51</v>
      </c>
      <c r="AJ1301">
        <v>48.5</v>
      </c>
      <c r="AK1301" t="str">
        <f>VLOOKUP(A1301,'NHL Affiliations (from scraper)'!B:C,2,FALSE)</f>
        <v>Vancouver Canucks</v>
      </c>
      <c r="AL1301">
        <f>IF(ISNUMBER(MATCH(A1301,'Age Fix'!A:A,0))=FALSE,F1301,VLOOKUP(A1301,'Age Fix'!A:C,3,FALSE))</f>
        <v>21</v>
      </c>
    </row>
    <row r="1302" spans="1:38" x14ac:dyDescent="0.2">
      <c r="A1302" t="s">
        <v>1167</v>
      </c>
      <c r="B1302" t="s">
        <v>1750</v>
      </c>
      <c r="C1302" t="s">
        <v>41</v>
      </c>
      <c r="D1302" t="s">
        <v>1745</v>
      </c>
      <c r="E1302" t="s">
        <v>1044</v>
      </c>
      <c r="F1302">
        <v>18</v>
      </c>
      <c r="G1302">
        <v>70</v>
      </c>
      <c r="H1302">
        <v>16.12</v>
      </c>
      <c r="I1302">
        <v>1128.44</v>
      </c>
      <c r="J1302">
        <v>66</v>
      </c>
      <c r="K1302">
        <v>57</v>
      </c>
      <c r="L1302">
        <v>3.5092694339087589</v>
      </c>
      <c r="M1302">
        <v>3.0307326929212008</v>
      </c>
      <c r="V1302">
        <v>21</v>
      </c>
      <c r="W1302">
        <v>1.1165857289709686</v>
      </c>
      <c r="AG1302">
        <v>15.11</v>
      </c>
      <c r="AH1302">
        <v>14.05</v>
      </c>
      <c r="AI1302">
        <v>50.22</v>
      </c>
      <c r="AJ1302">
        <v>50.41</v>
      </c>
      <c r="AK1302" t="e">
        <f>VLOOKUP(A1302,'NHL Affiliations (from scraper)'!B:C,2,FALSE)</f>
        <v>#N/A</v>
      </c>
      <c r="AL1302">
        <f>IF(ISNUMBER(MATCH(A1302,'Age Fix'!A:A,0))=FALSE,F1302,VLOOKUP(A1302,'Age Fix'!A:C,3,FALSE))</f>
        <v>18</v>
      </c>
    </row>
    <row r="1303" spans="1:38" x14ac:dyDescent="0.2">
      <c r="A1303" t="s">
        <v>1245</v>
      </c>
      <c r="B1303" t="s">
        <v>1750</v>
      </c>
      <c r="C1303" t="s">
        <v>102</v>
      </c>
      <c r="D1303" t="s">
        <v>102</v>
      </c>
      <c r="E1303" t="s">
        <v>1051</v>
      </c>
      <c r="F1303">
        <v>21</v>
      </c>
      <c r="G1303">
        <v>54</v>
      </c>
      <c r="H1303">
        <v>13.17</v>
      </c>
      <c r="I1303">
        <v>711.2</v>
      </c>
      <c r="J1303">
        <v>35</v>
      </c>
      <c r="K1303">
        <v>37</v>
      </c>
      <c r="L1303">
        <v>2.9527559055118107</v>
      </c>
      <c r="M1303">
        <v>3.1214848143982001</v>
      </c>
      <c r="V1303">
        <v>9</v>
      </c>
      <c r="W1303">
        <v>0.75928008998875129</v>
      </c>
      <c r="AG1303">
        <v>13.59</v>
      </c>
      <c r="AH1303">
        <v>13.52</v>
      </c>
      <c r="AI1303">
        <v>50.28</v>
      </c>
      <c r="AJ1303">
        <v>51.03</v>
      </c>
      <c r="AK1303" t="e">
        <f>VLOOKUP(A1303,'NHL Affiliations (from scraper)'!B:C,2,FALSE)</f>
        <v>#N/A</v>
      </c>
      <c r="AL1303">
        <f>IF(ISNUMBER(MATCH(A1303,'Age Fix'!A:A,0))=FALSE,F1303,VLOOKUP(A1303,'Age Fix'!A:C,3,FALSE))</f>
        <v>21</v>
      </c>
    </row>
    <row r="1304" spans="1:38" x14ac:dyDescent="0.2">
      <c r="A1304" t="s">
        <v>1052</v>
      </c>
      <c r="B1304" t="s">
        <v>1750</v>
      </c>
      <c r="C1304" t="s">
        <v>41</v>
      </c>
      <c r="D1304" t="s">
        <v>1745</v>
      </c>
      <c r="E1304" t="s">
        <v>1040</v>
      </c>
      <c r="F1304">
        <v>18</v>
      </c>
      <c r="G1304">
        <v>72</v>
      </c>
      <c r="H1304">
        <v>14.65</v>
      </c>
      <c r="I1304">
        <v>1054.46</v>
      </c>
      <c r="J1304">
        <v>59</v>
      </c>
      <c r="K1304">
        <v>49</v>
      </c>
      <c r="L1304">
        <v>3.3571685981450221</v>
      </c>
      <c r="M1304">
        <v>2.788156971340781</v>
      </c>
      <c r="V1304">
        <v>38</v>
      </c>
      <c r="W1304">
        <v>2.1622441818561158</v>
      </c>
      <c r="AG1304">
        <v>13.83</v>
      </c>
      <c r="AH1304">
        <v>13.51</v>
      </c>
      <c r="AI1304">
        <v>47.2</v>
      </c>
      <c r="AJ1304">
        <v>49.2</v>
      </c>
      <c r="AK1304">
        <f>VLOOKUP(A1304,'NHL Affiliations (from scraper)'!B:C,2,FALSE)</f>
        <v>2018</v>
      </c>
      <c r="AL1304">
        <f>IF(ISNUMBER(MATCH(A1304,'Age Fix'!A:A,0))=FALSE,F1304,VLOOKUP(A1304,'Age Fix'!A:C,3,FALSE))</f>
        <v>18</v>
      </c>
    </row>
    <row r="1305" spans="1:38" x14ac:dyDescent="0.2">
      <c r="A1305" t="s">
        <v>1606</v>
      </c>
      <c r="B1305" t="s">
        <v>1750</v>
      </c>
      <c r="C1305" t="s">
        <v>102</v>
      </c>
      <c r="D1305" t="s">
        <v>102</v>
      </c>
      <c r="E1305" t="s">
        <v>1059</v>
      </c>
      <c r="F1305">
        <v>20</v>
      </c>
      <c r="G1305">
        <v>43</v>
      </c>
      <c r="H1305">
        <v>17.05</v>
      </c>
      <c r="I1305">
        <v>733.19</v>
      </c>
      <c r="J1305">
        <v>32</v>
      </c>
      <c r="K1305">
        <v>49</v>
      </c>
      <c r="L1305">
        <v>2.6186936537595984</v>
      </c>
      <c r="M1305">
        <v>4.0098746573193846</v>
      </c>
      <c r="V1305">
        <v>3</v>
      </c>
      <c r="W1305">
        <v>0.24550253003996236</v>
      </c>
      <c r="AG1305">
        <v>13.57</v>
      </c>
      <c r="AH1305">
        <v>14.1</v>
      </c>
      <c r="AI1305">
        <v>51.37</v>
      </c>
      <c r="AJ1305">
        <v>51.77</v>
      </c>
      <c r="AK1305" t="e">
        <f>VLOOKUP(A1305,'NHL Affiliations (from scraper)'!B:C,2,FALSE)</f>
        <v>#N/A</v>
      </c>
      <c r="AL1305">
        <f>IF(ISNUMBER(MATCH(A1305,'Age Fix'!A:A,0))=FALSE,F1305,VLOOKUP(A1305,'Age Fix'!A:C,3,FALSE))</f>
        <v>20</v>
      </c>
    </row>
    <row r="1306" spans="1:38" x14ac:dyDescent="0.2">
      <c r="A1306" t="s">
        <v>1526</v>
      </c>
      <c r="B1306" t="s">
        <v>1750</v>
      </c>
      <c r="C1306" t="s">
        <v>102</v>
      </c>
      <c r="D1306" t="s">
        <v>102</v>
      </c>
      <c r="E1306" t="s">
        <v>1746</v>
      </c>
      <c r="F1306">
        <v>19</v>
      </c>
      <c r="G1306">
        <v>35</v>
      </c>
      <c r="H1306">
        <v>12.1</v>
      </c>
      <c r="I1306">
        <v>423.37</v>
      </c>
      <c r="J1306">
        <v>17</v>
      </c>
      <c r="K1306">
        <v>23</v>
      </c>
      <c r="L1306">
        <v>2.4092401445544085</v>
      </c>
      <c r="M1306">
        <v>3.259560195573612</v>
      </c>
      <c r="V1306">
        <v>1</v>
      </c>
      <c r="W1306">
        <v>0.14172000850320052</v>
      </c>
      <c r="AG1306">
        <v>12.3</v>
      </c>
      <c r="AH1306">
        <v>13.75</v>
      </c>
      <c r="AI1306">
        <v>45.13</v>
      </c>
      <c r="AJ1306">
        <v>50.63</v>
      </c>
      <c r="AK1306" t="e">
        <f>VLOOKUP(A1306,'NHL Affiliations (from scraper)'!B:C,2,FALSE)</f>
        <v>#N/A</v>
      </c>
      <c r="AL1306">
        <f>IF(ISNUMBER(MATCH(A1306,'Age Fix'!A:A,0))=FALSE,F1306,VLOOKUP(A1306,'Age Fix'!A:C,3,FALSE))</f>
        <v>19</v>
      </c>
    </row>
    <row r="1307" spans="1:38" x14ac:dyDescent="0.2">
      <c r="A1307" t="s">
        <v>1494</v>
      </c>
      <c r="B1307" t="s">
        <v>1750</v>
      </c>
      <c r="C1307" t="s">
        <v>102</v>
      </c>
      <c r="D1307" t="s">
        <v>102</v>
      </c>
      <c r="E1307" t="s">
        <v>1746</v>
      </c>
      <c r="F1307">
        <v>19</v>
      </c>
      <c r="G1307">
        <v>24</v>
      </c>
      <c r="H1307">
        <v>10.72</v>
      </c>
      <c r="I1307">
        <v>257.39</v>
      </c>
      <c r="J1307">
        <v>9</v>
      </c>
      <c r="K1307">
        <v>15</v>
      </c>
      <c r="L1307">
        <v>2.0979836046466454</v>
      </c>
      <c r="M1307">
        <v>3.4966393410777421</v>
      </c>
      <c r="V1307">
        <v>1</v>
      </c>
      <c r="W1307">
        <v>0.2331092894051828</v>
      </c>
      <c r="AG1307">
        <v>12.94</v>
      </c>
      <c r="AH1307">
        <v>13.55</v>
      </c>
      <c r="AI1307">
        <v>39.85</v>
      </c>
      <c r="AJ1307">
        <v>50.26</v>
      </c>
      <c r="AK1307" t="e">
        <f>VLOOKUP(A1307,'NHL Affiliations (from scraper)'!B:C,2,FALSE)</f>
        <v>#N/A</v>
      </c>
      <c r="AL1307">
        <f>IF(ISNUMBER(MATCH(A1307,'Age Fix'!A:A,0))=FALSE,F1307,VLOOKUP(A1307,'Age Fix'!A:C,3,FALSE))</f>
        <v>19</v>
      </c>
    </row>
    <row r="1308" spans="1:38" x14ac:dyDescent="0.2">
      <c r="A1308" t="s">
        <v>1112</v>
      </c>
      <c r="B1308" t="s">
        <v>1750</v>
      </c>
      <c r="C1308" t="s">
        <v>49</v>
      </c>
      <c r="D1308" t="s">
        <v>1745</v>
      </c>
      <c r="E1308" t="s">
        <v>1078</v>
      </c>
      <c r="F1308">
        <v>21</v>
      </c>
      <c r="G1308">
        <v>71</v>
      </c>
      <c r="H1308">
        <v>14.77</v>
      </c>
      <c r="I1308">
        <v>1048.71</v>
      </c>
      <c r="J1308">
        <v>53</v>
      </c>
      <c r="K1308">
        <v>62</v>
      </c>
      <c r="L1308">
        <v>3.032296821809652</v>
      </c>
      <c r="M1308">
        <v>3.5472151500414797</v>
      </c>
      <c r="V1308">
        <v>26</v>
      </c>
      <c r="W1308">
        <v>1.4875418371141689</v>
      </c>
      <c r="AG1308">
        <v>13.65</v>
      </c>
      <c r="AH1308">
        <v>13.94</v>
      </c>
      <c r="AI1308">
        <v>46.4</v>
      </c>
      <c r="AJ1308">
        <v>50.49</v>
      </c>
      <c r="AK1308" t="e">
        <f>VLOOKUP(A1308,'NHL Affiliations (from scraper)'!B:C,2,FALSE)</f>
        <v>#N/A</v>
      </c>
      <c r="AL1308">
        <f>IF(ISNUMBER(MATCH(A1308,'Age Fix'!A:A,0))=FALSE,F1308,VLOOKUP(A1308,'Age Fix'!A:C,3,FALSE))</f>
        <v>21</v>
      </c>
    </row>
    <row r="1309" spans="1:38" x14ac:dyDescent="0.2">
      <c r="A1309" t="s">
        <v>1304</v>
      </c>
      <c r="B1309" t="s">
        <v>1750</v>
      </c>
      <c r="C1309" t="s">
        <v>46</v>
      </c>
      <c r="D1309" t="s">
        <v>1745</v>
      </c>
      <c r="E1309" t="s">
        <v>1746</v>
      </c>
      <c r="F1309">
        <v>19</v>
      </c>
      <c r="G1309">
        <v>71</v>
      </c>
      <c r="H1309">
        <v>13.31</v>
      </c>
      <c r="I1309">
        <v>945.18</v>
      </c>
      <c r="J1309">
        <v>34</v>
      </c>
      <c r="K1309">
        <v>54</v>
      </c>
      <c r="L1309">
        <v>2.1583190503396179</v>
      </c>
      <c r="M1309">
        <v>3.4279184917158636</v>
      </c>
      <c r="V1309">
        <v>14</v>
      </c>
      <c r="W1309">
        <v>0.8887196089633721</v>
      </c>
      <c r="AG1309">
        <v>13.9</v>
      </c>
      <c r="AH1309">
        <v>13.59</v>
      </c>
      <c r="AI1309">
        <v>46.58</v>
      </c>
      <c r="AJ1309">
        <v>51.28</v>
      </c>
      <c r="AK1309" t="e">
        <f>VLOOKUP(A1309,'NHL Affiliations (from scraper)'!B:C,2,FALSE)</f>
        <v>#N/A</v>
      </c>
      <c r="AL1309">
        <f>IF(ISNUMBER(MATCH(A1309,'Age Fix'!A:A,0))=FALSE,F1309,VLOOKUP(A1309,'Age Fix'!A:C,3,FALSE))</f>
        <v>19</v>
      </c>
    </row>
    <row r="1310" spans="1:38" x14ac:dyDescent="0.2">
      <c r="A1310" t="s">
        <v>1298</v>
      </c>
      <c r="B1310" t="s">
        <v>1750</v>
      </c>
      <c r="C1310" t="s">
        <v>102</v>
      </c>
      <c r="D1310" t="s">
        <v>102</v>
      </c>
      <c r="E1310" t="s">
        <v>644</v>
      </c>
      <c r="F1310">
        <v>20</v>
      </c>
      <c r="G1310">
        <v>71</v>
      </c>
      <c r="H1310">
        <v>13.2</v>
      </c>
      <c r="I1310">
        <v>937.33</v>
      </c>
      <c r="J1310">
        <v>45</v>
      </c>
      <c r="K1310">
        <v>55</v>
      </c>
      <c r="L1310">
        <v>2.8805223347166953</v>
      </c>
      <c r="M1310">
        <v>3.5206384090981828</v>
      </c>
      <c r="V1310">
        <v>8</v>
      </c>
      <c r="W1310">
        <v>0.51209285950519023</v>
      </c>
      <c r="AG1310">
        <v>13.01</v>
      </c>
      <c r="AH1310">
        <v>13.47</v>
      </c>
      <c r="AI1310">
        <v>52.42</v>
      </c>
      <c r="AJ1310">
        <v>50.07</v>
      </c>
      <c r="AK1310" t="e">
        <f>VLOOKUP(A1310,'NHL Affiliations (from scraper)'!B:C,2,FALSE)</f>
        <v>#N/A</v>
      </c>
      <c r="AL1310">
        <f>IF(ISNUMBER(MATCH(A1310,'Age Fix'!A:A,0))=FALSE,F1310,VLOOKUP(A1310,'Age Fix'!A:C,3,FALSE))</f>
        <v>20</v>
      </c>
    </row>
    <row r="1311" spans="1:38" x14ac:dyDescent="0.2">
      <c r="A1311" t="s">
        <v>1062</v>
      </c>
      <c r="B1311" t="s">
        <v>1750</v>
      </c>
      <c r="C1311" t="s">
        <v>49</v>
      </c>
      <c r="D1311" t="s">
        <v>1745</v>
      </c>
      <c r="E1311" t="s">
        <v>1746</v>
      </c>
      <c r="F1311">
        <v>19</v>
      </c>
      <c r="G1311">
        <v>61</v>
      </c>
      <c r="H1311">
        <v>12.92</v>
      </c>
      <c r="I1311">
        <v>788.39</v>
      </c>
      <c r="J1311">
        <v>42</v>
      </c>
      <c r="K1311">
        <v>37</v>
      </c>
      <c r="L1311">
        <v>3.1963875746775074</v>
      </c>
      <c r="M1311">
        <v>2.8158652443587564</v>
      </c>
      <c r="V1311">
        <v>31</v>
      </c>
      <c r="W1311">
        <v>2.3592384479762551</v>
      </c>
      <c r="AG1311">
        <v>13.55</v>
      </c>
      <c r="AH1311">
        <v>13.53</v>
      </c>
      <c r="AI1311">
        <v>52.96</v>
      </c>
      <c r="AJ1311">
        <v>49.4</v>
      </c>
      <c r="AK1311" t="e">
        <f>VLOOKUP(A1311,'NHL Affiliations (from scraper)'!B:C,2,FALSE)</f>
        <v>#N/A</v>
      </c>
      <c r="AL1311">
        <f>IF(ISNUMBER(MATCH(A1311,'Age Fix'!A:A,0))=FALSE,F1311,VLOOKUP(A1311,'Age Fix'!A:C,3,FALSE))</f>
        <v>19</v>
      </c>
    </row>
    <row r="1312" spans="1:38" x14ac:dyDescent="0.2">
      <c r="A1312" t="s">
        <v>1154</v>
      </c>
      <c r="B1312" t="s">
        <v>1750</v>
      </c>
      <c r="C1312" t="s">
        <v>41</v>
      </c>
      <c r="D1312" t="s">
        <v>1745</v>
      </c>
      <c r="E1312" t="s">
        <v>1057</v>
      </c>
      <c r="F1312">
        <v>18</v>
      </c>
      <c r="G1312">
        <v>70</v>
      </c>
      <c r="H1312">
        <v>14.95</v>
      </c>
      <c r="I1312">
        <v>1046.6600000000001</v>
      </c>
      <c r="J1312">
        <v>60</v>
      </c>
      <c r="K1312">
        <v>57</v>
      </c>
      <c r="L1312">
        <v>3.4395123535818697</v>
      </c>
      <c r="M1312">
        <v>3.2675367359027763</v>
      </c>
      <c r="V1312">
        <v>36</v>
      </c>
      <c r="W1312">
        <v>2.0637074121491219</v>
      </c>
      <c r="AG1312">
        <v>14.36</v>
      </c>
      <c r="AH1312">
        <v>14.18</v>
      </c>
      <c r="AI1312">
        <v>54.29</v>
      </c>
      <c r="AJ1312">
        <v>50.65</v>
      </c>
      <c r="AK1312" t="str">
        <f>VLOOKUP(A1312,'NHL Affiliations (from scraper)'!B:C,2,FALSE)</f>
        <v>Los Angeles Kings</v>
      </c>
      <c r="AL1312">
        <f>IF(ISNUMBER(MATCH(A1312,'Age Fix'!A:A,0))=FALSE,F1312,VLOOKUP(A1312,'Age Fix'!A:C,3,FALSE))</f>
        <v>18</v>
      </c>
    </row>
    <row r="1313" spans="1:38" x14ac:dyDescent="0.2">
      <c r="A1313" t="s">
        <v>1279</v>
      </c>
      <c r="B1313" t="s">
        <v>1750</v>
      </c>
      <c r="C1313" t="s">
        <v>102</v>
      </c>
      <c r="D1313" t="s">
        <v>102</v>
      </c>
      <c r="E1313" t="s">
        <v>1072</v>
      </c>
      <c r="F1313">
        <v>19</v>
      </c>
      <c r="G1313">
        <v>70</v>
      </c>
      <c r="H1313">
        <v>14.38</v>
      </c>
      <c r="I1313">
        <v>1006.76</v>
      </c>
      <c r="J1313">
        <v>52</v>
      </c>
      <c r="K1313">
        <v>57</v>
      </c>
      <c r="L1313">
        <v>3.099050419166435</v>
      </c>
      <c r="M1313">
        <v>3.3970360363939771</v>
      </c>
      <c r="V1313">
        <v>10</v>
      </c>
      <c r="W1313">
        <v>0.59597123445508371</v>
      </c>
      <c r="AG1313">
        <v>14</v>
      </c>
      <c r="AH1313">
        <v>13.91</v>
      </c>
      <c r="AI1313">
        <v>50.73</v>
      </c>
      <c r="AJ1313">
        <v>52.43</v>
      </c>
      <c r="AK1313" t="str">
        <f>VLOOKUP(A1313,'NHL Affiliations (from scraper)'!B:C,2,FALSE)</f>
        <v>Montréal Canadiens</v>
      </c>
      <c r="AL1313">
        <f>IF(ISNUMBER(MATCH(A1313,'Age Fix'!A:A,0))=FALSE,F1313,VLOOKUP(A1313,'Age Fix'!A:C,3,FALSE))</f>
        <v>19</v>
      </c>
    </row>
    <row r="1314" spans="1:38" x14ac:dyDescent="0.2">
      <c r="A1314" t="s">
        <v>1449</v>
      </c>
      <c r="B1314" t="s">
        <v>1750</v>
      </c>
      <c r="C1314" t="s">
        <v>49</v>
      </c>
      <c r="D1314" t="s">
        <v>1745</v>
      </c>
      <c r="E1314" t="s">
        <v>1746</v>
      </c>
      <c r="F1314">
        <v>18</v>
      </c>
      <c r="G1314">
        <v>45</v>
      </c>
      <c r="H1314">
        <v>6.84</v>
      </c>
      <c r="I1314">
        <v>307.98</v>
      </c>
      <c r="J1314">
        <v>7</v>
      </c>
      <c r="K1314">
        <v>8</v>
      </c>
      <c r="L1314">
        <v>1.3637249172024157</v>
      </c>
      <c r="M1314">
        <v>1.5585427625170465</v>
      </c>
      <c r="V1314">
        <v>3</v>
      </c>
      <c r="W1314">
        <v>0.58445353594389238</v>
      </c>
      <c r="AG1314">
        <v>12.99</v>
      </c>
      <c r="AH1314">
        <v>13.83</v>
      </c>
      <c r="AI1314">
        <v>53.06</v>
      </c>
      <c r="AJ1314">
        <v>50.88</v>
      </c>
      <c r="AK1314" t="e">
        <f>VLOOKUP(A1314,'NHL Affiliations (from scraper)'!B:C,2,FALSE)</f>
        <v>#N/A</v>
      </c>
      <c r="AL1314">
        <f>IF(ISNUMBER(MATCH(A1314,'Age Fix'!A:A,0))=FALSE,F1314,VLOOKUP(A1314,'Age Fix'!A:C,3,FALSE))</f>
        <v>18</v>
      </c>
    </row>
    <row r="1315" spans="1:38" x14ac:dyDescent="0.2">
      <c r="A1315" t="s">
        <v>1568</v>
      </c>
      <c r="B1315" t="s">
        <v>1750</v>
      </c>
      <c r="C1315" t="s">
        <v>41</v>
      </c>
      <c r="D1315" t="s">
        <v>1745</v>
      </c>
      <c r="E1315" t="s">
        <v>1044</v>
      </c>
      <c r="F1315">
        <v>17</v>
      </c>
      <c r="G1315">
        <v>17</v>
      </c>
      <c r="H1315">
        <v>5.7</v>
      </c>
      <c r="I1315">
        <v>96.88</v>
      </c>
      <c r="J1315">
        <v>1</v>
      </c>
      <c r="K1315">
        <v>1</v>
      </c>
      <c r="L1315">
        <v>0.61932287365813377</v>
      </c>
      <c r="M1315">
        <v>0.61932287365813377</v>
      </c>
      <c r="V1315">
        <v>0</v>
      </c>
      <c r="W1315">
        <v>0</v>
      </c>
      <c r="AG1315">
        <v>15.92</v>
      </c>
      <c r="AH1315">
        <v>14.82</v>
      </c>
      <c r="AI1315">
        <v>48.9</v>
      </c>
      <c r="AJ1315">
        <v>45.62</v>
      </c>
      <c r="AK1315" t="e">
        <f>VLOOKUP(A1315,'NHL Affiliations (from scraper)'!B:C,2,FALSE)</f>
        <v>#N/A</v>
      </c>
      <c r="AL1315">
        <f>IF(ISNUMBER(MATCH(A1315,'Age Fix'!A:A,0))=FALSE,F1315,VLOOKUP(A1315,'Age Fix'!A:C,3,FALSE))</f>
        <v>17</v>
      </c>
    </row>
    <row r="1316" spans="1:38" x14ac:dyDescent="0.2">
      <c r="A1316" t="s">
        <v>1520</v>
      </c>
      <c r="B1316" t="s">
        <v>1750</v>
      </c>
      <c r="C1316" t="s">
        <v>49</v>
      </c>
      <c r="D1316" t="s">
        <v>1745</v>
      </c>
      <c r="E1316" t="s">
        <v>1090</v>
      </c>
      <c r="F1316">
        <v>18</v>
      </c>
      <c r="G1316">
        <v>12</v>
      </c>
      <c r="H1316">
        <v>8.2799999999999994</v>
      </c>
      <c r="I1316">
        <v>99.34</v>
      </c>
      <c r="J1316">
        <v>1</v>
      </c>
      <c r="K1316">
        <v>5</v>
      </c>
      <c r="L1316">
        <v>0.60398630964364808</v>
      </c>
      <c r="M1316">
        <v>3.0199315482182403</v>
      </c>
      <c r="V1316">
        <v>1</v>
      </c>
      <c r="W1316">
        <v>0.60398630964364808</v>
      </c>
      <c r="AG1316">
        <v>12.28</v>
      </c>
      <c r="AH1316">
        <v>13.94</v>
      </c>
      <c r="AI1316">
        <v>46.36</v>
      </c>
      <c r="AJ1316">
        <v>48.38</v>
      </c>
      <c r="AK1316" t="e">
        <f>VLOOKUP(A1316,'NHL Affiliations (from scraper)'!B:C,2,FALSE)</f>
        <v>#N/A</v>
      </c>
      <c r="AL1316">
        <f>IF(ISNUMBER(MATCH(A1316,'Age Fix'!A:A,0))=FALSE,F1316,VLOOKUP(A1316,'Age Fix'!A:C,3,FALSE))</f>
        <v>18</v>
      </c>
    </row>
    <row r="1317" spans="1:38" x14ac:dyDescent="0.2">
      <c r="A1317" t="s">
        <v>1034</v>
      </c>
      <c r="B1317" t="s">
        <v>1750</v>
      </c>
      <c r="C1317" t="s">
        <v>41</v>
      </c>
      <c r="D1317" t="s">
        <v>1745</v>
      </c>
      <c r="E1317" t="s">
        <v>1035</v>
      </c>
      <c r="F1317">
        <v>21</v>
      </c>
      <c r="G1317">
        <v>72</v>
      </c>
      <c r="H1317">
        <v>17.809999999999999</v>
      </c>
      <c r="I1317">
        <v>1282.43</v>
      </c>
      <c r="J1317">
        <v>98</v>
      </c>
      <c r="K1317">
        <v>59</v>
      </c>
      <c r="L1317">
        <v>4.5850455775363956</v>
      </c>
      <c r="M1317">
        <v>2.7603845823943605</v>
      </c>
      <c r="V1317">
        <v>70</v>
      </c>
      <c r="W1317">
        <v>3.2750325553831394</v>
      </c>
      <c r="AG1317">
        <v>15.08</v>
      </c>
      <c r="AH1317">
        <v>13.92</v>
      </c>
      <c r="AI1317">
        <v>60.71</v>
      </c>
      <c r="AJ1317">
        <v>48.99</v>
      </c>
      <c r="AK1317" t="str">
        <f>VLOOKUP(A1317,'NHL Affiliations (from scraper)'!B:C,2,FALSE)</f>
        <v>San Jose Sharks</v>
      </c>
      <c r="AL1317">
        <f>IF(ISNUMBER(MATCH(A1317,'Age Fix'!A:A,0))=FALSE,F1317,VLOOKUP(A1317,'Age Fix'!A:C,3,FALSE))</f>
        <v>21</v>
      </c>
    </row>
    <row r="1318" spans="1:38" x14ac:dyDescent="0.2">
      <c r="A1318" t="s">
        <v>1534</v>
      </c>
      <c r="B1318" t="s">
        <v>1750</v>
      </c>
      <c r="C1318" t="s">
        <v>102</v>
      </c>
      <c r="D1318" t="s">
        <v>102</v>
      </c>
      <c r="E1318" t="s">
        <v>1102</v>
      </c>
      <c r="F1318">
        <v>17</v>
      </c>
      <c r="G1318">
        <v>55</v>
      </c>
      <c r="H1318">
        <v>11.19</v>
      </c>
      <c r="I1318">
        <v>615.52</v>
      </c>
      <c r="J1318">
        <v>15</v>
      </c>
      <c r="K1318">
        <v>35</v>
      </c>
      <c r="L1318">
        <v>1.4621783207694308</v>
      </c>
      <c r="M1318">
        <v>3.4117494151286718</v>
      </c>
      <c r="V1318">
        <v>2</v>
      </c>
      <c r="W1318">
        <v>0.19495710943592412</v>
      </c>
      <c r="AG1318">
        <v>12.73</v>
      </c>
      <c r="AH1318">
        <v>13.85</v>
      </c>
      <c r="AI1318">
        <v>38.229999999999997</v>
      </c>
      <c r="AJ1318">
        <v>50.48</v>
      </c>
      <c r="AK1318" t="e">
        <f>VLOOKUP(A1318,'NHL Affiliations (from scraper)'!B:C,2,FALSE)</f>
        <v>#N/A</v>
      </c>
      <c r="AL1318">
        <f>IF(ISNUMBER(MATCH(A1318,'Age Fix'!A:A,0))=FALSE,F1318,VLOOKUP(A1318,'Age Fix'!A:C,3,FALSE))</f>
        <v>17</v>
      </c>
    </row>
    <row r="1319" spans="1:38" x14ac:dyDescent="0.2">
      <c r="A1319" t="s">
        <v>1624</v>
      </c>
      <c r="B1319" t="s">
        <v>1750</v>
      </c>
      <c r="C1319" t="s">
        <v>49</v>
      </c>
      <c r="D1319" t="s">
        <v>1745</v>
      </c>
      <c r="E1319" t="s">
        <v>1049</v>
      </c>
      <c r="F1319">
        <v>17</v>
      </c>
      <c r="G1319">
        <v>6</v>
      </c>
      <c r="H1319">
        <v>9.4499999999999993</v>
      </c>
      <c r="I1319">
        <v>56.69</v>
      </c>
      <c r="J1319">
        <v>2</v>
      </c>
      <c r="K1319">
        <v>2</v>
      </c>
      <c r="L1319">
        <v>2.1167754454048331</v>
      </c>
      <c r="M1319">
        <v>2.1167754454048331</v>
      </c>
      <c r="V1319">
        <v>0</v>
      </c>
      <c r="W1319">
        <v>0</v>
      </c>
      <c r="AG1319">
        <v>12.79</v>
      </c>
      <c r="AH1319">
        <v>11.26</v>
      </c>
      <c r="AI1319">
        <v>50.32</v>
      </c>
      <c r="AJ1319">
        <v>44.23</v>
      </c>
      <c r="AK1319" t="e">
        <f>VLOOKUP(A1319,'NHL Affiliations (from scraper)'!B:C,2,FALSE)</f>
        <v>#N/A</v>
      </c>
      <c r="AL1319">
        <f>IF(ISNUMBER(MATCH(A1319,'Age Fix'!A:A,0))=FALSE,F1319,VLOOKUP(A1319,'Age Fix'!A:C,3,FALSE))</f>
        <v>17</v>
      </c>
    </row>
    <row r="1320" spans="1:38" x14ac:dyDescent="0.2">
      <c r="A1320" t="s">
        <v>1397</v>
      </c>
      <c r="B1320" t="s">
        <v>1750</v>
      </c>
      <c r="C1320" t="s">
        <v>41</v>
      </c>
      <c r="D1320" t="s">
        <v>1745</v>
      </c>
      <c r="E1320" t="s">
        <v>1746</v>
      </c>
      <c r="F1320">
        <v>20</v>
      </c>
      <c r="G1320">
        <v>43</v>
      </c>
      <c r="H1320">
        <v>9.91</v>
      </c>
      <c r="I1320">
        <v>426.29</v>
      </c>
      <c r="J1320">
        <v>17</v>
      </c>
      <c r="K1320">
        <v>19</v>
      </c>
      <c r="L1320">
        <v>2.3927373384315844</v>
      </c>
      <c r="M1320">
        <v>2.6742358488352997</v>
      </c>
      <c r="V1320">
        <v>13</v>
      </c>
      <c r="W1320">
        <v>1.8297403176241525</v>
      </c>
      <c r="AG1320">
        <v>13.21</v>
      </c>
      <c r="AH1320">
        <v>13.54</v>
      </c>
      <c r="AI1320">
        <v>47.54</v>
      </c>
      <c r="AJ1320">
        <v>51.38</v>
      </c>
      <c r="AK1320" t="e">
        <f>VLOOKUP(A1320,'NHL Affiliations (from scraper)'!B:C,2,FALSE)</f>
        <v>#N/A</v>
      </c>
      <c r="AL1320">
        <f>IF(ISNUMBER(MATCH(A1320,'Age Fix'!A:A,0))=FALSE,F1320,VLOOKUP(A1320,'Age Fix'!A:C,3,FALSE))</f>
        <v>20</v>
      </c>
    </row>
    <row r="1321" spans="1:38" x14ac:dyDescent="0.2">
      <c r="A1321" t="s">
        <v>1208</v>
      </c>
      <c r="B1321" t="s">
        <v>1750</v>
      </c>
      <c r="C1321" t="s">
        <v>102</v>
      </c>
      <c r="D1321" t="s">
        <v>102</v>
      </c>
      <c r="E1321" t="s">
        <v>1057</v>
      </c>
      <c r="F1321">
        <v>20</v>
      </c>
      <c r="G1321">
        <v>60</v>
      </c>
      <c r="H1321">
        <v>9.66</v>
      </c>
      <c r="I1321">
        <v>579.41</v>
      </c>
      <c r="J1321">
        <v>30</v>
      </c>
      <c r="K1321">
        <v>19</v>
      </c>
      <c r="L1321">
        <v>3.1066084465231874</v>
      </c>
      <c r="M1321">
        <v>1.9675186827980189</v>
      </c>
      <c r="V1321">
        <v>12</v>
      </c>
      <c r="W1321">
        <v>1.242643378609275</v>
      </c>
      <c r="AG1321">
        <v>12.75</v>
      </c>
      <c r="AH1321">
        <v>12.82</v>
      </c>
      <c r="AI1321">
        <v>52.36</v>
      </c>
      <c r="AJ1321">
        <v>48.88</v>
      </c>
      <c r="AK1321" t="e">
        <f>VLOOKUP(A1321,'NHL Affiliations (from scraper)'!B:C,2,FALSE)</f>
        <v>#N/A</v>
      </c>
      <c r="AL1321">
        <f>IF(ISNUMBER(MATCH(A1321,'Age Fix'!A:A,0))=FALSE,F1321,VLOOKUP(A1321,'Age Fix'!A:C,3,FALSE))</f>
        <v>20</v>
      </c>
    </row>
    <row r="1322" spans="1:38" x14ac:dyDescent="0.2">
      <c r="A1322" t="s">
        <v>1307</v>
      </c>
      <c r="B1322" t="s">
        <v>1750</v>
      </c>
      <c r="C1322" t="s">
        <v>102</v>
      </c>
      <c r="D1322" t="s">
        <v>102</v>
      </c>
      <c r="E1322" t="s">
        <v>1746</v>
      </c>
      <c r="F1322">
        <v>19</v>
      </c>
      <c r="G1322">
        <v>68</v>
      </c>
      <c r="H1322">
        <v>12.26</v>
      </c>
      <c r="I1322">
        <v>833.84</v>
      </c>
      <c r="J1322">
        <v>49</v>
      </c>
      <c r="K1322">
        <v>37</v>
      </c>
      <c r="L1322">
        <v>3.5258562793821353</v>
      </c>
      <c r="M1322">
        <v>2.6623812721865106</v>
      </c>
      <c r="V1322">
        <v>7</v>
      </c>
      <c r="W1322">
        <v>0.503693754197448</v>
      </c>
      <c r="AG1322">
        <v>13.86</v>
      </c>
      <c r="AH1322">
        <v>13.7</v>
      </c>
      <c r="AI1322">
        <v>52.97</v>
      </c>
      <c r="AJ1322">
        <v>49.39</v>
      </c>
      <c r="AK1322" t="e">
        <f>VLOOKUP(A1322,'NHL Affiliations (from scraper)'!B:C,2,FALSE)</f>
        <v>#N/A</v>
      </c>
      <c r="AL1322">
        <f>IF(ISNUMBER(MATCH(A1322,'Age Fix'!A:A,0))=FALSE,F1322,VLOOKUP(A1322,'Age Fix'!A:C,3,FALSE))</f>
        <v>19</v>
      </c>
    </row>
    <row r="1323" spans="1:38" x14ac:dyDescent="0.2">
      <c r="A1323" t="s">
        <v>1084</v>
      </c>
      <c r="B1323" t="s">
        <v>1750</v>
      </c>
      <c r="C1323" t="s">
        <v>49</v>
      </c>
      <c r="D1323" t="s">
        <v>1745</v>
      </c>
      <c r="E1323" t="s">
        <v>1080</v>
      </c>
      <c r="F1323">
        <v>20</v>
      </c>
      <c r="G1323">
        <v>66</v>
      </c>
      <c r="H1323">
        <v>15.2</v>
      </c>
      <c r="I1323">
        <v>1003.26</v>
      </c>
      <c r="J1323">
        <v>57</v>
      </c>
      <c r="K1323">
        <v>33</v>
      </c>
      <c r="L1323">
        <v>3.4088870282877819</v>
      </c>
      <c r="M1323">
        <v>1.9735661742718738</v>
      </c>
      <c r="V1323">
        <v>37</v>
      </c>
      <c r="W1323">
        <v>2.2127863166078585</v>
      </c>
      <c r="AG1323">
        <v>13.94</v>
      </c>
      <c r="AH1323">
        <v>13.77</v>
      </c>
      <c r="AI1323">
        <v>51.49</v>
      </c>
      <c r="AJ1323">
        <v>48.84</v>
      </c>
      <c r="AK1323" t="e">
        <f>VLOOKUP(A1323,'NHL Affiliations (from scraper)'!B:C,2,FALSE)</f>
        <v>#N/A</v>
      </c>
      <c r="AL1323">
        <f>IF(ISNUMBER(MATCH(A1323,'Age Fix'!A:A,0))=FALSE,F1323,VLOOKUP(A1323,'Age Fix'!A:C,3,FALSE))</f>
        <v>20</v>
      </c>
    </row>
    <row r="1324" spans="1:38" x14ac:dyDescent="0.2">
      <c r="A1324" t="s">
        <v>1700</v>
      </c>
      <c r="B1324" t="s">
        <v>1750</v>
      </c>
      <c r="C1324" t="s">
        <v>49</v>
      </c>
      <c r="D1324" t="s">
        <v>1745</v>
      </c>
      <c r="E1324" t="s">
        <v>1069</v>
      </c>
      <c r="F1324">
        <v>20</v>
      </c>
      <c r="G1324">
        <v>27</v>
      </c>
      <c r="H1324">
        <v>16.13</v>
      </c>
      <c r="I1324">
        <v>435.45</v>
      </c>
      <c r="J1324">
        <v>18</v>
      </c>
      <c r="K1324">
        <v>21</v>
      </c>
      <c r="L1324">
        <v>2.480192903892525</v>
      </c>
      <c r="M1324">
        <v>2.8935583878746125</v>
      </c>
      <c r="V1324">
        <v>10</v>
      </c>
      <c r="W1324">
        <v>1.3778849466069583</v>
      </c>
      <c r="AG1324">
        <v>15.28</v>
      </c>
      <c r="AH1324">
        <v>14.2</v>
      </c>
      <c r="AI1324">
        <v>54.45</v>
      </c>
      <c r="AJ1324">
        <v>50.56</v>
      </c>
      <c r="AK1324" t="str">
        <f>VLOOKUP(A1324,'NHL Affiliations (from scraper)'!B:C,2,FALSE)</f>
        <v>Boston Bruins</v>
      </c>
      <c r="AL1324">
        <f>IF(ISNUMBER(MATCH(A1324,'Age Fix'!A:A,0))=FALSE,F1324,VLOOKUP(A1324,'Age Fix'!A:C,3,FALSE))</f>
        <v>20</v>
      </c>
    </row>
    <row r="1325" spans="1:38" x14ac:dyDescent="0.2">
      <c r="A1325" t="s">
        <v>1278</v>
      </c>
      <c r="B1325" t="s">
        <v>1750</v>
      </c>
      <c r="C1325" t="s">
        <v>102</v>
      </c>
      <c r="D1325" t="s">
        <v>102</v>
      </c>
      <c r="E1325" t="s">
        <v>1035</v>
      </c>
      <c r="F1325">
        <v>17</v>
      </c>
      <c r="G1325">
        <v>44</v>
      </c>
      <c r="H1325">
        <v>16.84</v>
      </c>
      <c r="I1325">
        <v>741.12</v>
      </c>
      <c r="J1325">
        <v>55</v>
      </c>
      <c r="K1325">
        <v>33</v>
      </c>
      <c r="L1325">
        <v>4.4527202072538854</v>
      </c>
      <c r="M1325">
        <v>2.6716321243523313</v>
      </c>
      <c r="V1325">
        <v>10</v>
      </c>
      <c r="W1325">
        <v>0.80958549222797926</v>
      </c>
      <c r="AG1325">
        <v>14.47</v>
      </c>
      <c r="AH1325">
        <v>14.01</v>
      </c>
      <c r="AI1325">
        <v>60.84</v>
      </c>
      <c r="AJ1325">
        <v>49.31</v>
      </c>
      <c r="AK1325">
        <f>VLOOKUP(A1325,'NHL Affiliations (from scraper)'!B:C,2,FALSE)</f>
        <v>2018</v>
      </c>
      <c r="AL1325">
        <f>IF(ISNUMBER(MATCH(A1325,'Age Fix'!A:A,0))=FALSE,F1325,VLOOKUP(A1325,'Age Fix'!A:C,3,FALSE))</f>
        <v>17</v>
      </c>
    </row>
    <row r="1326" spans="1:38" x14ac:dyDescent="0.2">
      <c r="A1326" t="s">
        <v>1159</v>
      </c>
      <c r="B1326" t="s">
        <v>1750</v>
      </c>
      <c r="C1326" t="s">
        <v>49</v>
      </c>
      <c r="D1326" t="s">
        <v>1745</v>
      </c>
      <c r="E1326" t="s">
        <v>1049</v>
      </c>
      <c r="F1326">
        <v>19</v>
      </c>
      <c r="G1326">
        <v>56</v>
      </c>
      <c r="H1326">
        <v>12.43</v>
      </c>
      <c r="I1326">
        <v>695.84</v>
      </c>
      <c r="J1326">
        <v>38</v>
      </c>
      <c r="K1326">
        <v>22</v>
      </c>
      <c r="L1326">
        <v>3.2766153138652561</v>
      </c>
      <c r="M1326">
        <v>1.8969878132904114</v>
      </c>
      <c r="V1326">
        <v>25</v>
      </c>
      <c r="W1326">
        <v>2.1556679696481948</v>
      </c>
      <c r="AG1326">
        <v>13.86</v>
      </c>
      <c r="AH1326">
        <v>13.92</v>
      </c>
      <c r="AI1326">
        <v>57.8</v>
      </c>
      <c r="AJ1326">
        <v>50.18</v>
      </c>
      <c r="AK1326" t="str">
        <f>VLOOKUP(A1326,'NHL Affiliations (from scraper)'!B:C,2,FALSE)</f>
        <v>San Jose Sharks</v>
      </c>
      <c r="AL1326">
        <f>IF(ISNUMBER(MATCH(A1326,'Age Fix'!A:A,0))=FALSE,F1326,VLOOKUP(A1326,'Age Fix'!A:C,3,FALSE))</f>
        <v>19</v>
      </c>
    </row>
    <row r="1327" spans="1:38" x14ac:dyDescent="0.2">
      <c r="A1327" t="s">
        <v>1204</v>
      </c>
      <c r="B1327" t="s">
        <v>1750</v>
      </c>
      <c r="C1327" t="s">
        <v>102</v>
      </c>
      <c r="D1327" t="s">
        <v>102</v>
      </c>
      <c r="E1327" t="s">
        <v>1080</v>
      </c>
      <c r="F1327">
        <v>20</v>
      </c>
      <c r="G1327">
        <v>72</v>
      </c>
      <c r="H1327">
        <v>17.91</v>
      </c>
      <c r="I1327">
        <v>1289.54</v>
      </c>
      <c r="J1327">
        <v>74</v>
      </c>
      <c r="K1327">
        <v>53</v>
      </c>
      <c r="L1327">
        <v>3.4430882330133228</v>
      </c>
      <c r="M1327">
        <v>2.4659956263473797</v>
      </c>
      <c r="V1327">
        <v>21</v>
      </c>
      <c r="W1327">
        <v>0.977092606665943</v>
      </c>
      <c r="AG1327">
        <v>13.7</v>
      </c>
      <c r="AH1327">
        <v>13.66</v>
      </c>
      <c r="AI1327">
        <v>50.7</v>
      </c>
      <c r="AJ1327">
        <v>49.57</v>
      </c>
      <c r="AK1327" t="e">
        <f>VLOOKUP(A1327,'NHL Affiliations (from scraper)'!B:C,2,FALSE)</f>
        <v>#N/A</v>
      </c>
      <c r="AL1327">
        <f>IF(ISNUMBER(MATCH(A1327,'Age Fix'!A:A,0))=FALSE,F1327,VLOOKUP(A1327,'Age Fix'!A:C,3,FALSE))</f>
        <v>20</v>
      </c>
    </row>
    <row r="1328" spans="1:38" x14ac:dyDescent="0.2">
      <c r="A1328" t="s">
        <v>1373</v>
      </c>
      <c r="B1328" t="s">
        <v>1750</v>
      </c>
      <c r="C1328" t="s">
        <v>102</v>
      </c>
      <c r="D1328" t="s">
        <v>102</v>
      </c>
      <c r="E1328" t="s">
        <v>1044</v>
      </c>
      <c r="F1328">
        <v>17</v>
      </c>
      <c r="G1328">
        <v>33</v>
      </c>
      <c r="H1328">
        <v>9.17</v>
      </c>
      <c r="I1328">
        <v>302.45</v>
      </c>
      <c r="J1328">
        <v>16</v>
      </c>
      <c r="K1328">
        <v>6</v>
      </c>
      <c r="L1328">
        <v>3.1740783600595144</v>
      </c>
      <c r="M1328">
        <v>1.1902793850223177</v>
      </c>
      <c r="V1328">
        <v>4</v>
      </c>
      <c r="W1328">
        <v>0.7935195900148786</v>
      </c>
      <c r="AG1328">
        <v>13.95</v>
      </c>
      <c r="AH1328">
        <v>12.79</v>
      </c>
      <c r="AI1328">
        <v>48.96</v>
      </c>
      <c r="AJ1328">
        <v>46.55</v>
      </c>
      <c r="AK1328" t="e">
        <f>VLOOKUP(A1328,'NHL Affiliations (from scraper)'!B:C,2,FALSE)</f>
        <v>#N/A</v>
      </c>
      <c r="AL1328">
        <f>IF(ISNUMBER(MATCH(A1328,'Age Fix'!A:A,0))=FALSE,F1328,VLOOKUP(A1328,'Age Fix'!A:C,3,FALSE))</f>
        <v>17</v>
      </c>
    </row>
    <row r="1329" spans="1:38" x14ac:dyDescent="0.2">
      <c r="A1329" t="s">
        <v>1286</v>
      </c>
      <c r="B1329" t="s">
        <v>1750</v>
      </c>
      <c r="C1329" t="s">
        <v>102</v>
      </c>
      <c r="D1329" t="s">
        <v>102</v>
      </c>
      <c r="E1329" t="s">
        <v>1078</v>
      </c>
      <c r="F1329">
        <v>19</v>
      </c>
      <c r="G1329">
        <v>70</v>
      </c>
      <c r="H1329">
        <v>16.350000000000001</v>
      </c>
      <c r="I1329">
        <v>1144.27</v>
      </c>
      <c r="J1329">
        <v>57</v>
      </c>
      <c r="K1329">
        <v>73</v>
      </c>
      <c r="L1329">
        <v>2.9888050897078484</v>
      </c>
      <c r="M1329">
        <v>3.8277679219065428</v>
      </c>
      <c r="V1329">
        <v>16</v>
      </c>
      <c r="W1329">
        <v>0.83896283219869439</v>
      </c>
      <c r="AG1329">
        <v>12.75</v>
      </c>
      <c r="AH1329">
        <v>13.75</v>
      </c>
      <c r="AI1329">
        <v>43.84</v>
      </c>
      <c r="AJ1329">
        <v>50.83</v>
      </c>
      <c r="AK1329" t="e">
        <f>VLOOKUP(A1329,'NHL Affiliations (from scraper)'!B:C,2,FALSE)</f>
        <v>#N/A</v>
      </c>
      <c r="AL1329">
        <f>IF(ISNUMBER(MATCH(A1329,'Age Fix'!A:A,0))=FALSE,F1329,VLOOKUP(A1329,'Age Fix'!A:C,3,FALSE))</f>
        <v>19</v>
      </c>
    </row>
    <row r="1330" spans="1:38" x14ac:dyDescent="0.2">
      <c r="A1330" t="s">
        <v>3751</v>
      </c>
      <c r="B1330" t="s">
        <v>1750</v>
      </c>
      <c r="C1330" t="s">
        <v>102</v>
      </c>
      <c r="D1330" t="s">
        <v>102</v>
      </c>
      <c r="E1330" t="s">
        <v>1040</v>
      </c>
      <c r="F1330">
        <v>15</v>
      </c>
      <c r="G1330">
        <v>5</v>
      </c>
      <c r="H1330">
        <v>8.26</v>
      </c>
      <c r="I1330">
        <v>41.3</v>
      </c>
      <c r="J1330">
        <v>0</v>
      </c>
      <c r="K1330">
        <v>2</v>
      </c>
      <c r="L1330">
        <v>0</v>
      </c>
      <c r="M1330">
        <v>2.9055690072639226</v>
      </c>
      <c r="V1330">
        <v>0</v>
      </c>
      <c r="W1330">
        <v>0</v>
      </c>
      <c r="AG1330">
        <v>14.7</v>
      </c>
      <c r="AH1330">
        <v>12.72</v>
      </c>
      <c r="AI1330">
        <v>49.21</v>
      </c>
      <c r="AJ1330">
        <v>50.37</v>
      </c>
      <c r="AK1330" t="e">
        <f>VLOOKUP(A1330,'NHL Affiliations (from scraper)'!B:C,2,FALSE)</f>
        <v>#N/A</v>
      </c>
      <c r="AL1330">
        <f>IF(ISNUMBER(MATCH(A1330,'Age Fix'!A:A,0))=FALSE,F1330,VLOOKUP(A1330,'Age Fix'!A:C,3,FALSE))</f>
        <v>15</v>
      </c>
    </row>
    <row r="1331" spans="1:38" x14ac:dyDescent="0.2">
      <c r="A1331" t="s">
        <v>1434</v>
      </c>
      <c r="B1331" t="s">
        <v>1750</v>
      </c>
      <c r="C1331" t="s">
        <v>102</v>
      </c>
      <c r="D1331" t="s">
        <v>102</v>
      </c>
      <c r="E1331" t="s">
        <v>1049</v>
      </c>
      <c r="F1331">
        <v>17</v>
      </c>
      <c r="G1331">
        <v>51</v>
      </c>
      <c r="H1331">
        <v>12.11</v>
      </c>
      <c r="I1331">
        <v>617.79</v>
      </c>
      <c r="J1331">
        <v>29</v>
      </c>
      <c r="K1331">
        <v>21</v>
      </c>
      <c r="L1331">
        <v>2.8164910406448795</v>
      </c>
      <c r="M1331">
        <v>2.03952799494974</v>
      </c>
      <c r="V1331">
        <v>4</v>
      </c>
      <c r="W1331">
        <v>0.38848152284756954</v>
      </c>
      <c r="AG1331">
        <v>12.75</v>
      </c>
      <c r="AH1331">
        <v>13.07</v>
      </c>
      <c r="AI1331">
        <v>54.81</v>
      </c>
      <c r="AJ1331">
        <v>49.27</v>
      </c>
      <c r="AK1331">
        <f>VLOOKUP(A1331,'NHL Affiliations (from scraper)'!B:C,2,FALSE)</f>
        <v>2018</v>
      </c>
      <c r="AL1331">
        <f>IF(ISNUMBER(MATCH(A1331,'Age Fix'!A:A,0))=FALSE,F1331,VLOOKUP(A1331,'Age Fix'!A:C,3,FALSE))</f>
        <v>17</v>
      </c>
    </row>
    <row r="1332" spans="1:38" x14ac:dyDescent="0.2">
      <c r="A1332" t="s">
        <v>1555</v>
      </c>
      <c r="B1332" t="s">
        <v>1750</v>
      </c>
      <c r="C1332" t="s">
        <v>102</v>
      </c>
      <c r="D1332" t="s">
        <v>102</v>
      </c>
      <c r="E1332" t="s">
        <v>1746</v>
      </c>
      <c r="F1332">
        <v>17</v>
      </c>
      <c r="G1332">
        <v>21</v>
      </c>
      <c r="H1332">
        <v>8.76</v>
      </c>
      <c r="I1332">
        <v>183.88</v>
      </c>
      <c r="J1332">
        <v>5</v>
      </c>
      <c r="K1332">
        <v>7</v>
      </c>
      <c r="L1332">
        <v>1.6314988035675442</v>
      </c>
      <c r="M1332">
        <v>2.2840983249945617</v>
      </c>
      <c r="V1332">
        <v>0</v>
      </c>
      <c r="W1332">
        <v>0</v>
      </c>
      <c r="AG1332">
        <v>12.25</v>
      </c>
      <c r="AH1332">
        <v>12.87</v>
      </c>
      <c r="AI1332">
        <v>44.24</v>
      </c>
      <c r="AJ1332">
        <v>48.48</v>
      </c>
      <c r="AK1332" t="e">
        <f>VLOOKUP(A1332,'NHL Affiliations (from scraper)'!B:C,2,FALSE)</f>
        <v>#N/A</v>
      </c>
      <c r="AL1332">
        <f>IF(ISNUMBER(MATCH(A1332,'Age Fix'!A:A,0))=FALSE,F1332,VLOOKUP(A1332,'Age Fix'!A:C,3,FALSE))</f>
        <v>17</v>
      </c>
    </row>
    <row r="1333" spans="1:38" x14ac:dyDescent="0.2">
      <c r="A1333" t="s">
        <v>1314</v>
      </c>
      <c r="B1333" t="s">
        <v>1750</v>
      </c>
      <c r="C1333" t="s">
        <v>102</v>
      </c>
      <c r="D1333" t="s">
        <v>102</v>
      </c>
      <c r="E1333" t="s">
        <v>1746</v>
      </c>
      <c r="F1333">
        <v>18</v>
      </c>
      <c r="G1333">
        <v>69</v>
      </c>
      <c r="H1333">
        <v>14.59</v>
      </c>
      <c r="I1333">
        <v>1006.76</v>
      </c>
      <c r="J1333">
        <v>40</v>
      </c>
      <c r="K1333">
        <v>56</v>
      </c>
      <c r="L1333">
        <v>2.3838849378203348</v>
      </c>
      <c r="M1333">
        <v>3.3374389129484685</v>
      </c>
      <c r="V1333">
        <v>4</v>
      </c>
      <c r="W1333">
        <v>0.23838849378203344</v>
      </c>
      <c r="AG1333">
        <v>13.45</v>
      </c>
      <c r="AH1333">
        <v>13.7</v>
      </c>
      <c r="AI1333">
        <v>44.59</v>
      </c>
      <c r="AJ1333">
        <v>49.77</v>
      </c>
      <c r="AK1333" t="e">
        <f>VLOOKUP(A1333,'NHL Affiliations (from scraper)'!B:C,2,FALSE)</f>
        <v>#N/A</v>
      </c>
      <c r="AL1333">
        <f>IF(ISNUMBER(MATCH(A1333,'Age Fix'!A:A,0))=FALSE,F1333,VLOOKUP(A1333,'Age Fix'!A:C,3,FALSE))</f>
        <v>18</v>
      </c>
    </row>
    <row r="1334" spans="1:38" x14ac:dyDescent="0.2">
      <c r="A1334" t="s">
        <v>3754</v>
      </c>
      <c r="B1334" t="s">
        <v>1750</v>
      </c>
      <c r="C1334" t="s">
        <v>102</v>
      </c>
      <c r="D1334" t="s">
        <v>102</v>
      </c>
      <c r="E1334" t="s">
        <v>1059</v>
      </c>
      <c r="F1334">
        <v>17</v>
      </c>
      <c r="G1334">
        <v>1</v>
      </c>
      <c r="H1334">
        <v>26.39</v>
      </c>
      <c r="I1334">
        <v>26.39</v>
      </c>
      <c r="J1334">
        <v>0</v>
      </c>
      <c r="K1334">
        <v>3</v>
      </c>
      <c r="L1334">
        <v>0</v>
      </c>
      <c r="M1334">
        <v>6.8207654414550962</v>
      </c>
      <c r="V1334">
        <v>0</v>
      </c>
      <c r="W1334">
        <v>0</v>
      </c>
      <c r="AG1334">
        <v>11.91</v>
      </c>
      <c r="AH1334">
        <v>14.15</v>
      </c>
      <c r="AI1334">
        <v>51.92</v>
      </c>
      <c r="AJ1334">
        <v>66.099999999999994</v>
      </c>
      <c r="AK1334" t="e">
        <f>VLOOKUP(A1334,'NHL Affiliations (from scraper)'!B:C,2,FALSE)</f>
        <v>#N/A</v>
      </c>
      <c r="AL1334">
        <f>IF(ISNUMBER(MATCH(A1334,'Age Fix'!A:A,0))=FALSE,F1334,VLOOKUP(A1334,'Age Fix'!A:C,3,FALSE))</f>
        <v>17</v>
      </c>
    </row>
    <row r="1335" spans="1:38" x14ac:dyDescent="0.2">
      <c r="A1335" t="s">
        <v>1310</v>
      </c>
      <c r="B1335" t="s">
        <v>1750</v>
      </c>
      <c r="C1335" t="s">
        <v>41</v>
      </c>
      <c r="D1335" t="s">
        <v>1745</v>
      </c>
      <c r="E1335" t="s">
        <v>1059</v>
      </c>
      <c r="F1335">
        <v>16</v>
      </c>
      <c r="G1335">
        <v>40</v>
      </c>
      <c r="H1335">
        <v>8.41</v>
      </c>
      <c r="I1335">
        <v>336.55</v>
      </c>
      <c r="J1335">
        <v>11</v>
      </c>
      <c r="K1335">
        <v>11</v>
      </c>
      <c r="L1335">
        <v>1.9610756202644479</v>
      </c>
      <c r="M1335">
        <v>1.9610756202644479</v>
      </c>
      <c r="V1335">
        <v>7</v>
      </c>
      <c r="W1335">
        <v>1.2479572128955578</v>
      </c>
      <c r="AG1335">
        <v>12.08</v>
      </c>
      <c r="AH1335">
        <v>13.01</v>
      </c>
      <c r="AI1335">
        <v>51.19</v>
      </c>
      <c r="AJ1335">
        <v>48.97</v>
      </c>
      <c r="AK1335" t="e">
        <f>VLOOKUP(A1335,'NHL Affiliations (from scraper)'!B:C,2,FALSE)</f>
        <v>#N/A</v>
      </c>
      <c r="AL1335">
        <f>IF(ISNUMBER(MATCH(A1335,'Age Fix'!A:A,0))=FALSE,F1335,VLOOKUP(A1335,'Age Fix'!A:C,3,FALSE))</f>
        <v>16</v>
      </c>
    </row>
    <row r="1336" spans="1:38" x14ac:dyDescent="0.2">
      <c r="A1336" t="s">
        <v>3756</v>
      </c>
      <c r="B1336" t="s">
        <v>1750</v>
      </c>
      <c r="C1336" t="s">
        <v>41</v>
      </c>
      <c r="D1336" t="s">
        <v>1745</v>
      </c>
      <c r="E1336" t="s">
        <v>1047</v>
      </c>
      <c r="F1336">
        <v>16</v>
      </c>
      <c r="G1336">
        <v>6</v>
      </c>
      <c r="H1336">
        <v>8.26</v>
      </c>
      <c r="I1336">
        <v>49.58</v>
      </c>
      <c r="J1336">
        <v>1</v>
      </c>
      <c r="K1336">
        <v>2</v>
      </c>
      <c r="L1336">
        <v>1.2101653892698669</v>
      </c>
      <c r="M1336">
        <v>2.4203307785397339</v>
      </c>
      <c r="V1336">
        <v>1</v>
      </c>
      <c r="W1336">
        <v>1.2101653892698669</v>
      </c>
      <c r="AG1336">
        <v>12.27</v>
      </c>
      <c r="AH1336">
        <v>14.36</v>
      </c>
      <c r="AI1336">
        <v>45.76</v>
      </c>
      <c r="AJ1336">
        <v>52.96</v>
      </c>
      <c r="AK1336" t="e">
        <f>VLOOKUP(A1336,'NHL Affiliations (from scraper)'!B:C,2,FALSE)</f>
        <v>#N/A</v>
      </c>
      <c r="AL1336">
        <f>IF(ISNUMBER(MATCH(A1336,'Age Fix'!A:A,0))=FALSE,F1336,VLOOKUP(A1336,'Age Fix'!A:C,3,FALSE))</f>
        <v>16</v>
      </c>
    </row>
    <row r="1337" spans="1:38" x14ac:dyDescent="0.2">
      <c r="A1337" t="s">
        <v>3765</v>
      </c>
      <c r="B1337" t="s">
        <v>1750</v>
      </c>
      <c r="C1337" t="s">
        <v>102</v>
      </c>
      <c r="D1337" t="s">
        <v>102</v>
      </c>
      <c r="E1337" t="s">
        <v>1105</v>
      </c>
      <c r="F1337">
        <v>17</v>
      </c>
      <c r="G1337">
        <v>2</v>
      </c>
      <c r="H1337">
        <v>11.68</v>
      </c>
      <c r="I1337">
        <v>23.36</v>
      </c>
      <c r="J1337">
        <v>2</v>
      </c>
      <c r="K1337">
        <v>0</v>
      </c>
      <c r="L1337">
        <v>5.1369863013698627</v>
      </c>
      <c r="M1337">
        <v>0</v>
      </c>
      <c r="V1337">
        <v>0</v>
      </c>
      <c r="W1337">
        <v>0</v>
      </c>
      <c r="AG1337">
        <v>14.48</v>
      </c>
      <c r="AH1337">
        <v>11.45</v>
      </c>
      <c r="AI1337">
        <v>42.52</v>
      </c>
      <c r="AJ1337">
        <v>38.090000000000003</v>
      </c>
      <c r="AK1337" t="e">
        <f>VLOOKUP(A1337,'NHL Affiliations (from scraper)'!B:C,2,FALSE)</f>
        <v>#N/A</v>
      </c>
      <c r="AL1337">
        <f>IF(ISNUMBER(MATCH(A1337,'Age Fix'!A:A,0))=FALSE,F1337,VLOOKUP(A1337,'Age Fix'!A:C,3,FALSE))</f>
        <v>17</v>
      </c>
    </row>
    <row r="1338" spans="1:38" x14ac:dyDescent="0.2">
      <c r="A1338" t="s">
        <v>1561</v>
      </c>
      <c r="B1338" t="s">
        <v>1750</v>
      </c>
      <c r="C1338" t="s">
        <v>102</v>
      </c>
      <c r="D1338" t="s">
        <v>102</v>
      </c>
      <c r="E1338" t="s">
        <v>1102</v>
      </c>
      <c r="F1338">
        <v>20</v>
      </c>
      <c r="G1338">
        <v>2</v>
      </c>
      <c r="H1338">
        <v>7.17</v>
      </c>
      <c r="I1338">
        <v>14.33</v>
      </c>
      <c r="J1338">
        <v>0</v>
      </c>
      <c r="K1338">
        <v>1</v>
      </c>
      <c r="L1338">
        <v>0</v>
      </c>
      <c r="M1338">
        <v>4.1870202372644805</v>
      </c>
      <c r="V1338">
        <v>0</v>
      </c>
      <c r="W1338">
        <v>0</v>
      </c>
      <c r="AG1338">
        <v>14.31</v>
      </c>
      <c r="AH1338">
        <v>10.53</v>
      </c>
      <c r="AI1338">
        <v>42.88</v>
      </c>
      <c r="AJ1338">
        <v>38.69</v>
      </c>
      <c r="AK1338" t="e">
        <f>VLOOKUP(A1338,'NHL Affiliations (from scraper)'!B:C,2,FALSE)</f>
        <v>#N/A</v>
      </c>
      <c r="AL1338">
        <f>IF(ISNUMBER(MATCH(A1338,'Age Fix'!A:A,0))=FALSE,F1338,VLOOKUP(A1338,'Age Fix'!A:C,3,FALSE))</f>
        <v>20</v>
      </c>
    </row>
    <row r="1339" spans="1:38" x14ac:dyDescent="0.2">
      <c r="A1339" t="s">
        <v>1551</v>
      </c>
      <c r="B1339" t="s">
        <v>1750</v>
      </c>
      <c r="C1339" t="s">
        <v>49</v>
      </c>
      <c r="D1339" t="s">
        <v>1745</v>
      </c>
      <c r="E1339" t="s">
        <v>1047</v>
      </c>
      <c r="F1339">
        <v>19</v>
      </c>
      <c r="G1339">
        <v>1</v>
      </c>
      <c r="H1339">
        <v>0</v>
      </c>
      <c r="I1339">
        <v>0</v>
      </c>
      <c r="J1339">
        <v>0</v>
      </c>
      <c r="K1339">
        <v>0</v>
      </c>
      <c r="L1339" t="e">
        <v>#DIV/0!</v>
      </c>
      <c r="M1339" t="e">
        <v>#DIV/0!</v>
      </c>
      <c r="V1339">
        <v>0</v>
      </c>
      <c r="W1339" t="e">
        <v>#DIV/0!</v>
      </c>
      <c r="AG1339">
        <v>0</v>
      </c>
      <c r="AH1339">
        <v>0</v>
      </c>
      <c r="AI1339">
        <v>0</v>
      </c>
      <c r="AJ1339">
        <v>0</v>
      </c>
      <c r="AK1339" t="e">
        <f>VLOOKUP(A1339,'NHL Affiliations (from scraper)'!B:C,2,FALSE)</f>
        <v>#N/A</v>
      </c>
      <c r="AL1339">
        <f>IF(ISNUMBER(MATCH(A1339,'Age Fix'!A:A,0))=FALSE,F1339,VLOOKUP(A1339,'Age Fix'!A:C,3,FALSE))</f>
        <v>19</v>
      </c>
    </row>
    <row r="1340" spans="1:38" x14ac:dyDescent="0.2">
      <c r="A1340" t="s">
        <v>1128</v>
      </c>
      <c r="B1340" t="s">
        <v>1750</v>
      </c>
      <c r="C1340" t="s">
        <v>49</v>
      </c>
      <c r="D1340" t="s">
        <v>1745</v>
      </c>
      <c r="E1340" t="s">
        <v>1076</v>
      </c>
      <c r="F1340">
        <v>20</v>
      </c>
      <c r="G1340">
        <v>72</v>
      </c>
      <c r="H1340">
        <v>15.06</v>
      </c>
      <c r="I1340">
        <v>1084.6300000000001</v>
      </c>
      <c r="J1340">
        <v>54</v>
      </c>
      <c r="K1340">
        <v>59</v>
      </c>
      <c r="L1340">
        <v>2.987193789587232</v>
      </c>
      <c r="M1340">
        <v>3.2637858071416055</v>
      </c>
      <c r="V1340">
        <v>39</v>
      </c>
      <c r="W1340">
        <v>2.1574177369241121</v>
      </c>
      <c r="AG1340">
        <v>14.75</v>
      </c>
      <c r="AH1340">
        <v>14.08</v>
      </c>
      <c r="AI1340">
        <v>50.66</v>
      </c>
      <c r="AJ1340">
        <v>53.1</v>
      </c>
      <c r="AK1340" t="e">
        <f>VLOOKUP(A1340,'NHL Affiliations (from scraper)'!B:C,2,FALSE)</f>
        <v>#N/A</v>
      </c>
      <c r="AL1340">
        <f>IF(ISNUMBER(MATCH(A1340,'Age Fix'!A:A,0))=FALSE,F1340,VLOOKUP(A1340,'Age Fix'!A:C,3,FALSE))</f>
        <v>20</v>
      </c>
    </row>
    <row r="1341" spans="1:38" x14ac:dyDescent="0.2">
      <c r="A1341" t="s">
        <v>1096</v>
      </c>
      <c r="B1341" t="s">
        <v>1750</v>
      </c>
      <c r="C1341" t="s">
        <v>41</v>
      </c>
      <c r="D1341" t="s">
        <v>1745</v>
      </c>
      <c r="E1341" t="s">
        <v>1090</v>
      </c>
      <c r="F1341">
        <v>18</v>
      </c>
      <c r="G1341">
        <v>71</v>
      </c>
      <c r="H1341">
        <v>14.39</v>
      </c>
      <c r="I1341">
        <v>1021.66</v>
      </c>
      <c r="J1341">
        <v>58</v>
      </c>
      <c r="K1341">
        <v>45</v>
      </c>
      <c r="L1341">
        <v>3.4062212477732317</v>
      </c>
      <c r="M1341">
        <v>2.6427578646516454</v>
      </c>
      <c r="V1341">
        <v>41</v>
      </c>
      <c r="W1341">
        <v>2.4078460544603884</v>
      </c>
      <c r="AG1341">
        <v>14</v>
      </c>
      <c r="AH1341">
        <v>14.03</v>
      </c>
      <c r="AI1341">
        <v>50.18</v>
      </c>
      <c r="AJ1341">
        <v>48.25</v>
      </c>
      <c r="AK1341" t="str">
        <f>VLOOKUP(A1341,'NHL Affiliations (from scraper)'!B:C,2,FALSE)</f>
        <v>Pittsburgh Penguins</v>
      </c>
      <c r="AL1341">
        <f>IF(ISNUMBER(MATCH(A1341,'Age Fix'!A:A,0))=FALSE,F1341,VLOOKUP(A1341,'Age Fix'!A:C,3,FALSE))</f>
        <v>18</v>
      </c>
    </row>
    <row r="1342" spans="1:38" x14ac:dyDescent="0.2">
      <c r="A1342" t="s">
        <v>1063</v>
      </c>
      <c r="B1342" t="s">
        <v>1750</v>
      </c>
      <c r="C1342" t="s">
        <v>41</v>
      </c>
      <c r="D1342" t="s">
        <v>1745</v>
      </c>
      <c r="E1342" t="s">
        <v>1064</v>
      </c>
      <c r="F1342">
        <v>20</v>
      </c>
      <c r="G1342">
        <v>72</v>
      </c>
      <c r="H1342">
        <v>16.309999999999999</v>
      </c>
      <c r="I1342">
        <v>1174.44</v>
      </c>
      <c r="J1342">
        <v>70</v>
      </c>
      <c r="K1342">
        <v>60</v>
      </c>
      <c r="L1342">
        <v>3.5761724736895881</v>
      </c>
      <c r="M1342">
        <v>3.0652906917339324</v>
      </c>
      <c r="V1342">
        <v>46</v>
      </c>
      <c r="W1342">
        <v>2.350056196996015</v>
      </c>
      <c r="AG1342">
        <v>14.93</v>
      </c>
      <c r="AH1342">
        <v>14.04</v>
      </c>
      <c r="AI1342">
        <v>51.1</v>
      </c>
      <c r="AJ1342">
        <v>50.72</v>
      </c>
      <c r="AK1342" t="str">
        <f>VLOOKUP(A1342,'NHL Affiliations (from scraper)'!B:C,2,FALSE)</f>
        <v>Winnipeg Jets</v>
      </c>
      <c r="AL1342">
        <f>IF(ISNUMBER(MATCH(A1342,'Age Fix'!A:A,0))=FALSE,F1342,VLOOKUP(A1342,'Age Fix'!A:C,3,FALSE))</f>
        <v>20</v>
      </c>
    </row>
    <row r="1343" spans="1:38" x14ac:dyDescent="0.2">
      <c r="A1343" t="s">
        <v>1407</v>
      </c>
      <c r="B1343" t="s">
        <v>1750</v>
      </c>
      <c r="C1343" t="s">
        <v>102</v>
      </c>
      <c r="D1343" t="s">
        <v>102</v>
      </c>
      <c r="E1343" t="s">
        <v>1746</v>
      </c>
      <c r="F1343">
        <v>19</v>
      </c>
      <c r="G1343">
        <v>54</v>
      </c>
      <c r="H1343">
        <v>14.14</v>
      </c>
      <c r="I1343">
        <v>763.66</v>
      </c>
      <c r="J1343">
        <v>39</v>
      </c>
      <c r="K1343">
        <v>37</v>
      </c>
      <c r="L1343">
        <v>3.0641908702825864</v>
      </c>
      <c r="M1343">
        <v>2.9070528769347614</v>
      </c>
      <c r="V1343">
        <v>7</v>
      </c>
      <c r="W1343">
        <v>0.54998297671738738</v>
      </c>
      <c r="AG1343">
        <v>13.64</v>
      </c>
      <c r="AH1343">
        <v>13.75</v>
      </c>
      <c r="AI1343">
        <v>49.31</v>
      </c>
      <c r="AJ1343">
        <v>49.67</v>
      </c>
      <c r="AK1343" t="str">
        <f>VLOOKUP(A1343,'NHL Affiliations (from scraper)'!B:C,2,FALSE)</f>
        <v>Colorado Avalanche</v>
      </c>
      <c r="AL1343">
        <f>IF(ISNUMBER(MATCH(A1343,'Age Fix'!A:A,0))=FALSE,F1343,VLOOKUP(A1343,'Age Fix'!A:C,3,FALSE))</f>
        <v>19</v>
      </c>
    </row>
    <row r="1344" spans="1:38" x14ac:dyDescent="0.2">
      <c r="A1344" t="s">
        <v>1461</v>
      </c>
      <c r="B1344" t="s">
        <v>1750</v>
      </c>
      <c r="C1344" t="s">
        <v>102</v>
      </c>
      <c r="D1344" t="s">
        <v>102</v>
      </c>
      <c r="E1344" t="s">
        <v>1035</v>
      </c>
      <c r="F1344">
        <v>18</v>
      </c>
      <c r="G1344">
        <v>45</v>
      </c>
      <c r="H1344">
        <v>17.25</v>
      </c>
      <c r="I1344">
        <v>776.03</v>
      </c>
      <c r="J1344">
        <v>67</v>
      </c>
      <c r="K1344">
        <v>27</v>
      </c>
      <c r="L1344">
        <v>5.1802121052021182</v>
      </c>
      <c r="M1344">
        <v>2.0875481617978688</v>
      </c>
      <c r="V1344">
        <v>5</v>
      </c>
      <c r="W1344">
        <v>0.38658299292553128</v>
      </c>
      <c r="AG1344">
        <v>14.74</v>
      </c>
      <c r="AH1344">
        <v>13.89</v>
      </c>
      <c r="AI1344">
        <v>61.6</v>
      </c>
      <c r="AJ1344">
        <v>48.48</v>
      </c>
      <c r="AK1344" t="str">
        <f>VLOOKUP(A1344,'NHL Affiliations (from scraper)'!B:C,2,FALSE)</f>
        <v>Montréal Canadiens</v>
      </c>
      <c r="AL1344">
        <f>IF(ISNUMBER(MATCH(A1344,'Age Fix'!A:A,0))=FALSE,F1344,VLOOKUP(A1344,'Age Fix'!A:C,3,FALSE))</f>
        <v>18</v>
      </c>
    </row>
    <row r="1345" spans="1:38" x14ac:dyDescent="0.2">
      <c r="A1345" t="s">
        <v>1237</v>
      </c>
      <c r="B1345" t="s">
        <v>1750</v>
      </c>
      <c r="C1345" t="s">
        <v>46</v>
      </c>
      <c r="D1345" t="s">
        <v>1745</v>
      </c>
      <c r="E1345" t="s">
        <v>1078</v>
      </c>
      <c r="F1345">
        <v>19</v>
      </c>
      <c r="G1345">
        <v>72</v>
      </c>
      <c r="H1345">
        <v>13.13</v>
      </c>
      <c r="I1345">
        <v>945.06</v>
      </c>
      <c r="J1345">
        <v>44</v>
      </c>
      <c r="K1345">
        <v>53</v>
      </c>
      <c r="L1345">
        <v>2.7934734302583966</v>
      </c>
      <c r="M1345">
        <v>3.3648657228112504</v>
      </c>
      <c r="V1345">
        <v>19</v>
      </c>
      <c r="W1345">
        <v>1.2062726176115803</v>
      </c>
      <c r="AG1345">
        <v>13.36</v>
      </c>
      <c r="AH1345">
        <v>13.9</v>
      </c>
      <c r="AI1345">
        <v>44.78</v>
      </c>
      <c r="AJ1345">
        <v>50.96</v>
      </c>
      <c r="AK1345" t="e">
        <f>VLOOKUP(A1345,'NHL Affiliations (from scraper)'!B:C,2,FALSE)</f>
        <v>#N/A</v>
      </c>
      <c r="AL1345">
        <f>IF(ISNUMBER(MATCH(A1345,'Age Fix'!A:A,0))=FALSE,F1345,VLOOKUP(A1345,'Age Fix'!A:C,3,FALSE))</f>
        <v>19</v>
      </c>
    </row>
    <row r="1346" spans="1:38" x14ac:dyDescent="0.2">
      <c r="A1346" t="s">
        <v>1117</v>
      </c>
      <c r="B1346" t="s">
        <v>1750</v>
      </c>
      <c r="C1346" t="s">
        <v>102</v>
      </c>
      <c r="D1346" t="s">
        <v>102</v>
      </c>
      <c r="E1346" t="s">
        <v>1069</v>
      </c>
      <c r="F1346">
        <v>19</v>
      </c>
      <c r="G1346">
        <v>60</v>
      </c>
      <c r="H1346">
        <v>18.510000000000002</v>
      </c>
      <c r="I1346">
        <v>1110.73</v>
      </c>
      <c r="J1346">
        <v>73</v>
      </c>
      <c r="K1346">
        <v>37</v>
      </c>
      <c r="L1346">
        <v>3.943352569931486</v>
      </c>
      <c r="M1346">
        <v>1.9986855491433559</v>
      </c>
      <c r="V1346">
        <v>27</v>
      </c>
      <c r="W1346">
        <v>1.4585002655910977</v>
      </c>
      <c r="AG1346">
        <v>13.69</v>
      </c>
      <c r="AH1346">
        <v>13.85</v>
      </c>
      <c r="AI1346">
        <v>51.89</v>
      </c>
      <c r="AJ1346">
        <v>49.51</v>
      </c>
      <c r="AK1346" t="str">
        <f>VLOOKUP(A1346,'NHL Affiliations (from scraper)'!B:C,2,FALSE)</f>
        <v>Anaheim Ducks</v>
      </c>
      <c r="AL1346">
        <f>IF(ISNUMBER(MATCH(A1346,'Age Fix'!A:A,0))=FALSE,F1346,VLOOKUP(A1346,'Age Fix'!A:C,3,FALSE))</f>
        <v>19</v>
      </c>
    </row>
    <row r="1347" spans="1:38" x14ac:dyDescent="0.2">
      <c r="A1347" t="s">
        <v>1180</v>
      </c>
      <c r="B1347" t="s">
        <v>1750</v>
      </c>
      <c r="C1347" t="s">
        <v>49</v>
      </c>
      <c r="D1347" t="s">
        <v>1745</v>
      </c>
      <c r="E1347" t="s">
        <v>1078</v>
      </c>
      <c r="F1347">
        <v>19</v>
      </c>
      <c r="G1347">
        <v>71</v>
      </c>
      <c r="H1347">
        <v>13.35</v>
      </c>
      <c r="I1347">
        <v>948.17</v>
      </c>
      <c r="J1347">
        <v>44</v>
      </c>
      <c r="K1347">
        <v>54</v>
      </c>
      <c r="L1347">
        <v>2.7843108303363322</v>
      </c>
      <c r="M1347">
        <v>3.4171087463218623</v>
      </c>
      <c r="V1347">
        <v>26</v>
      </c>
      <c r="W1347">
        <v>1.6452745815623782</v>
      </c>
      <c r="AG1347">
        <v>13.23</v>
      </c>
      <c r="AH1347">
        <v>13.7</v>
      </c>
      <c r="AI1347">
        <v>44.67</v>
      </c>
      <c r="AJ1347">
        <v>50.58</v>
      </c>
      <c r="AK1347" t="e">
        <f>VLOOKUP(A1347,'NHL Affiliations (from scraper)'!B:C,2,FALSE)</f>
        <v>#N/A</v>
      </c>
      <c r="AL1347">
        <f>IF(ISNUMBER(MATCH(A1347,'Age Fix'!A:A,0))=FALSE,F1347,VLOOKUP(A1347,'Age Fix'!A:C,3,FALSE))</f>
        <v>19</v>
      </c>
    </row>
    <row r="1348" spans="1:38" x14ac:dyDescent="0.2">
      <c r="A1348" t="s">
        <v>1195</v>
      </c>
      <c r="B1348" t="s">
        <v>1750</v>
      </c>
      <c r="C1348" t="s">
        <v>41</v>
      </c>
      <c r="D1348" t="s">
        <v>1745</v>
      </c>
      <c r="E1348" t="s">
        <v>1061</v>
      </c>
      <c r="F1348">
        <v>19</v>
      </c>
      <c r="G1348">
        <v>72</v>
      </c>
      <c r="H1348">
        <v>14.08</v>
      </c>
      <c r="I1348">
        <v>1013.73</v>
      </c>
      <c r="J1348">
        <v>60</v>
      </c>
      <c r="K1348">
        <v>48</v>
      </c>
      <c r="L1348">
        <v>3.5512414548252491</v>
      </c>
      <c r="M1348">
        <v>2.8409931638601993</v>
      </c>
      <c r="V1348">
        <v>31</v>
      </c>
      <c r="W1348">
        <v>1.8348080849930455</v>
      </c>
      <c r="AG1348">
        <v>13.76</v>
      </c>
      <c r="AH1348">
        <v>13.82</v>
      </c>
      <c r="AI1348">
        <v>47.97</v>
      </c>
      <c r="AJ1348">
        <v>50.87</v>
      </c>
      <c r="AK1348" t="e">
        <f>VLOOKUP(A1348,'NHL Affiliations (from scraper)'!B:C,2,FALSE)</f>
        <v>#N/A</v>
      </c>
      <c r="AL1348">
        <f>IF(ISNUMBER(MATCH(A1348,'Age Fix'!A:A,0))=FALSE,F1348,VLOOKUP(A1348,'Age Fix'!A:C,3,FALSE))</f>
        <v>19</v>
      </c>
    </row>
    <row r="1349" spans="1:38" x14ac:dyDescent="0.2">
      <c r="A1349" t="s">
        <v>3684</v>
      </c>
      <c r="B1349" t="s">
        <v>1750</v>
      </c>
      <c r="C1349" t="s">
        <v>41</v>
      </c>
      <c r="D1349" t="s">
        <v>1745</v>
      </c>
      <c r="E1349" t="s">
        <v>1080</v>
      </c>
      <c r="F1349">
        <v>16</v>
      </c>
      <c r="G1349">
        <v>1</v>
      </c>
      <c r="H1349">
        <v>15.72</v>
      </c>
      <c r="I1349">
        <v>15.72</v>
      </c>
      <c r="J1349">
        <v>1</v>
      </c>
      <c r="K1349">
        <v>0</v>
      </c>
      <c r="L1349">
        <v>3.8167938931297711</v>
      </c>
      <c r="M1349">
        <v>0</v>
      </c>
      <c r="V1349">
        <v>0</v>
      </c>
      <c r="W1349">
        <v>0</v>
      </c>
      <c r="AG1349">
        <v>12.19</v>
      </c>
      <c r="AH1349">
        <v>13.91</v>
      </c>
      <c r="AI1349">
        <v>47.34</v>
      </c>
      <c r="AJ1349">
        <v>49.42</v>
      </c>
      <c r="AK1349" t="e">
        <f>VLOOKUP(A1349,'NHL Affiliations (from scraper)'!B:C,2,FALSE)</f>
        <v>#N/A</v>
      </c>
      <c r="AL1349">
        <f>IF(ISNUMBER(MATCH(A1349,'Age Fix'!A:A,0))=FALSE,F1349,VLOOKUP(A1349,'Age Fix'!A:C,3,FALSE))</f>
        <v>16</v>
      </c>
    </row>
    <row r="1350" spans="1:38" x14ac:dyDescent="0.2">
      <c r="A1350" t="s">
        <v>1216</v>
      </c>
      <c r="B1350" t="s">
        <v>1750</v>
      </c>
      <c r="C1350" t="s">
        <v>41</v>
      </c>
      <c r="D1350" t="s">
        <v>1745</v>
      </c>
      <c r="E1350" t="s">
        <v>1746</v>
      </c>
      <c r="F1350">
        <v>18</v>
      </c>
      <c r="G1350">
        <v>69</v>
      </c>
      <c r="H1350">
        <v>11.09</v>
      </c>
      <c r="I1350">
        <v>765.09</v>
      </c>
      <c r="J1350">
        <v>27</v>
      </c>
      <c r="K1350">
        <v>32</v>
      </c>
      <c r="L1350">
        <v>2.1173979531819782</v>
      </c>
      <c r="M1350">
        <v>2.5095086852527153</v>
      </c>
      <c r="V1350">
        <v>12</v>
      </c>
      <c r="W1350">
        <v>0.94106575696976824</v>
      </c>
      <c r="AG1350">
        <v>13.27</v>
      </c>
      <c r="AH1350">
        <v>13.75</v>
      </c>
      <c r="AI1350">
        <v>47.34</v>
      </c>
      <c r="AJ1350">
        <v>49.28</v>
      </c>
      <c r="AK1350">
        <f>VLOOKUP(A1350,'NHL Affiliations (from scraper)'!B:C,2,FALSE)</f>
        <v>2018</v>
      </c>
      <c r="AL1350">
        <f>IF(ISNUMBER(MATCH(A1350,'Age Fix'!A:A,0))=FALSE,F1350,VLOOKUP(A1350,'Age Fix'!A:C,3,FALSE))</f>
        <v>18</v>
      </c>
    </row>
    <row r="1351" spans="1:38" x14ac:dyDescent="0.2">
      <c r="A1351" t="s">
        <v>1442</v>
      </c>
      <c r="B1351" t="s">
        <v>1750</v>
      </c>
      <c r="C1351" t="s">
        <v>46</v>
      </c>
      <c r="D1351" t="s">
        <v>1745</v>
      </c>
      <c r="E1351" t="s">
        <v>1044</v>
      </c>
      <c r="F1351">
        <v>17</v>
      </c>
      <c r="G1351">
        <v>47</v>
      </c>
      <c r="H1351">
        <v>11.01</v>
      </c>
      <c r="I1351">
        <v>517.69000000000005</v>
      </c>
      <c r="J1351">
        <v>18</v>
      </c>
      <c r="K1351">
        <v>25</v>
      </c>
      <c r="L1351">
        <v>2.0861905773725584</v>
      </c>
      <c r="M1351">
        <v>2.8974869130174428</v>
      </c>
      <c r="V1351">
        <v>8</v>
      </c>
      <c r="W1351">
        <v>0.92719581216558167</v>
      </c>
      <c r="AG1351">
        <v>13.95</v>
      </c>
      <c r="AH1351">
        <v>13.55</v>
      </c>
      <c r="AI1351">
        <v>49.32</v>
      </c>
      <c r="AJ1351">
        <v>49.36</v>
      </c>
      <c r="AK1351">
        <f>VLOOKUP(A1351,'NHL Affiliations (from scraper)'!B:C,2,FALSE)</f>
        <v>2019</v>
      </c>
      <c r="AL1351">
        <f>IF(ISNUMBER(MATCH(A1351,'Age Fix'!A:A,0))=FALSE,F1351,VLOOKUP(A1351,'Age Fix'!A:C,3,FALSE))</f>
        <v>17</v>
      </c>
    </row>
    <row r="1352" spans="1:38" x14ac:dyDescent="0.2">
      <c r="A1352" t="s">
        <v>3722</v>
      </c>
      <c r="B1352" t="s">
        <v>1750</v>
      </c>
      <c r="C1352" t="s">
        <v>41</v>
      </c>
      <c r="D1352" t="s">
        <v>1745</v>
      </c>
      <c r="E1352" t="s">
        <v>1035</v>
      </c>
      <c r="F1352">
        <v>19</v>
      </c>
      <c r="G1352">
        <v>72</v>
      </c>
      <c r="H1352">
        <v>14.45</v>
      </c>
      <c r="I1352">
        <v>1040.3</v>
      </c>
      <c r="J1352">
        <v>73</v>
      </c>
      <c r="K1352">
        <v>43</v>
      </c>
      <c r="L1352">
        <v>4.2103239450158618</v>
      </c>
      <c r="M1352">
        <v>2.4800538306257809</v>
      </c>
      <c r="V1352">
        <v>42</v>
      </c>
      <c r="W1352">
        <v>2.4223781601461121</v>
      </c>
      <c r="AG1352">
        <v>15.15</v>
      </c>
      <c r="AH1352">
        <v>13.93</v>
      </c>
      <c r="AI1352">
        <v>61.96</v>
      </c>
      <c r="AJ1352">
        <v>49.6</v>
      </c>
      <c r="AK1352" t="e">
        <f>VLOOKUP(A1352,'NHL Affiliations (from scraper)'!B:C,2,FALSE)</f>
        <v>#N/A</v>
      </c>
      <c r="AL1352">
        <f>IF(ISNUMBER(MATCH(A1352,'Age Fix'!A:A,0))=FALSE,F1352,VLOOKUP(A1352,'Age Fix'!A:C,3,FALSE))</f>
        <v>19</v>
      </c>
    </row>
    <row r="1353" spans="1:38" x14ac:dyDescent="0.2">
      <c r="A1353" t="s">
        <v>1294</v>
      </c>
      <c r="B1353" t="s">
        <v>1750</v>
      </c>
      <c r="C1353" t="s">
        <v>49</v>
      </c>
      <c r="D1353" t="s">
        <v>1745</v>
      </c>
      <c r="E1353" t="s">
        <v>1064</v>
      </c>
      <c r="F1353">
        <v>18</v>
      </c>
      <c r="G1353">
        <v>66</v>
      </c>
      <c r="H1353">
        <v>11.34</v>
      </c>
      <c r="I1353">
        <v>748.73</v>
      </c>
      <c r="J1353">
        <v>31</v>
      </c>
      <c r="K1353">
        <v>36</v>
      </c>
      <c r="L1353">
        <v>2.4842065898254377</v>
      </c>
      <c r="M1353">
        <v>2.8848850720553467</v>
      </c>
      <c r="V1353">
        <v>15</v>
      </c>
      <c r="W1353">
        <v>1.2020354466897278</v>
      </c>
      <c r="AG1353">
        <v>13.38</v>
      </c>
      <c r="AH1353">
        <v>13.47</v>
      </c>
      <c r="AI1353">
        <v>48.56</v>
      </c>
      <c r="AJ1353">
        <v>49.7</v>
      </c>
      <c r="AK1353" t="e">
        <f>VLOOKUP(A1353,'NHL Affiliations (from scraper)'!B:C,2,FALSE)</f>
        <v>#N/A</v>
      </c>
      <c r="AL1353">
        <f>IF(ISNUMBER(MATCH(A1353,'Age Fix'!A:A,0))=FALSE,F1353,VLOOKUP(A1353,'Age Fix'!A:C,3,FALSE))</f>
        <v>18</v>
      </c>
    </row>
    <row r="1354" spans="1:38" x14ac:dyDescent="0.2">
      <c r="A1354" t="s">
        <v>1473</v>
      </c>
      <c r="B1354" t="s">
        <v>1750</v>
      </c>
      <c r="C1354" t="s">
        <v>41</v>
      </c>
      <c r="D1354" t="s">
        <v>1745</v>
      </c>
      <c r="E1354" t="s">
        <v>1080</v>
      </c>
      <c r="F1354">
        <v>18</v>
      </c>
      <c r="G1354">
        <v>50</v>
      </c>
      <c r="H1354">
        <v>10.78</v>
      </c>
      <c r="I1354">
        <v>539.14</v>
      </c>
      <c r="J1354">
        <v>18</v>
      </c>
      <c r="K1354">
        <v>24</v>
      </c>
      <c r="L1354">
        <v>2.0031902659791521</v>
      </c>
      <c r="M1354">
        <v>2.6709203546388691</v>
      </c>
      <c r="V1354">
        <v>4</v>
      </c>
      <c r="W1354">
        <v>0.44515339243981156</v>
      </c>
      <c r="AG1354">
        <v>13.17</v>
      </c>
      <c r="AH1354">
        <v>13.22</v>
      </c>
      <c r="AI1354">
        <v>47.83</v>
      </c>
      <c r="AJ1354">
        <v>47.81</v>
      </c>
      <c r="AK1354" t="e">
        <f>VLOOKUP(A1354,'NHL Affiliations (from scraper)'!B:C,2,FALSE)</f>
        <v>#N/A</v>
      </c>
      <c r="AL1354">
        <f>IF(ISNUMBER(MATCH(A1354,'Age Fix'!A:A,0))=FALSE,F1354,VLOOKUP(A1354,'Age Fix'!A:C,3,FALSE))</f>
        <v>18</v>
      </c>
    </row>
    <row r="1355" spans="1:38" x14ac:dyDescent="0.2">
      <c r="A1355" t="s">
        <v>1595</v>
      </c>
      <c r="B1355" t="s">
        <v>1750</v>
      </c>
      <c r="C1355" t="s">
        <v>41</v>
      </c>
      <c r="D1355" t="s">
        <v>1745</v>
      </c>
      <c r="E1355" t="s">
        <v>1040</v>
      </c>
      <c r="F1355">
        <v>16</v>
      </c>
      <c r="G1355">
        <v>4</v>
      </c>
      <c r="H1355">
        <v>6.9</v>
      </c>
      <c r="I1355">
        <v>27.59</v>
      </c>
      <c r="J1355">
        <v>0</v>
      </c>
      <c r="K1355">
        <v>1</v>
      </c>
      <c r="L1355">
        <v>0</v>
      </c>
      <c r="M1355">
        <v>2.1747009786154403</v>
      </c>
      <c r="V1355">
        <v>0</v>
      </c>
      <c r="W1355">
        <v>0</v>
      </c>
      <c r="AG1355">
        <v>12.13</v>
      </c>
      <c r="AH1355">
        <v>15.44</v>
      </c>
      <c r="AI1355">
        <v>45.59</v>
      </c>
      <c r="AJ1355">
        <v>58.13</v>
      </c>
      <c r="AK1355">
        <f>VLOOKUP(A1355,'NHL Affiliations (from scraper)'!B:C,2,FALSE)</f>
        <v>2020</v>
      </c>
      <c r="AL1355">
        <f>IF(ISNUMBER(MATCH(A1355,'Age Fix'!A:A,0))=FALSE,F1355,VLOOKUP(A1355,'Age Fix'!A:C,3,FALSE))</f>
        <v>16</v>
      </c>
    </row>
    <row r="1356" spans="1:38" x14ac:dyDescent="0.2">
      <c r="A1356" t="s">
        <v>1549</v>
      </c>
      <c r="B1356" t="s">
        <v>1750</v>
      </c>
      <c r="C1356" t="s">
        <v>46</v>
      </c>
      <c r="D1356" t="s">
        <v>1745</v>
      </c>
      <c r="E1356" t="s">
        <v>1047</v>
      </c>
      <c r="F1356">
        <v>16</v>
      </c>
      <c r="G1356">
        <v>18</v>
      </c>
      <c r="H1356">
        <v>6.72</v>
      </c>
      <c r="I1356">
        <v>120.99</v>
      </c>
      <c r="J1356">
        <v>1</v>
      </c>
      <c r="K1356">
        <v>3</v>
      </c>
      <c r="L1356">
        <v>0.49590875278948671</v>
      </c>
      <c r="M1356">
        <v>1.4877262583684603</v>
      </c>
      <c r="V1356">
        <v>0</v>
      </c>
      <c r="W1356">
        <v>0</v>
      </c>
      <c r="AG1356">
        <v>12.6</v>
      </c>
      <c r="AH1356">
        <v>12.54</v>
      </c>
      <c r="AI1356">
        <v>43.64</v>
      </c>
      <c r="AJ1356">
        <v>49.79</v>
      </c>
      <c r="AK1356" t="e">
        <f>VLOOKUP(A1356,'NHL Affiliations (from scraper)'!B:C,2,FALSE)</f>
        <v>#N/A</v>
      </c>
      <c r="AL1356">
        <f>IF(ISNUMBER(MATCH(A1356,'Age Fix'!A:A,0))=FALSE,F1356,VLOOKUP(A1356,'Age Fix'!A:C,3,FALSE))</f>
        <v>16</v>
      </c>
    </row>
    <row r="1357" spans="1:38" x14ac:dyDescent="0.2">
      <c r="A1357" t="s">
        <v>1445</v>
      </c>
      <c r="B1357" t="s">
        <v>1750</v>
      </c>
      <c r="C1357" t="s">
        <v>49</v>
      </c>
      <c r="D1357" t="s">
        <v>1745</v>
      </c>
      <c r="E1357" t="s">
        <v>1107</v>
      </c>
      <c r="F1357">
        <v>17</v>
      </c>
      <c r="G1357">
        <v>54</v>
      </c>
      <c r="H1357">
        <v>9.3699999999999992</v>
      </c>
      <c r="I1357">
        <v>506.1</v>
      </c>
      <c r="J1357">
        <v>8</v>
      </c>
      <c r="K1357">
        <v>31</v>
      </c>
      <c r="L1357">
        <v>0.94842916419679901</v>
      </c>
      <c r="M1357">
        <v>3.6751630112625961</v>
      </c>
      <c r="V1357">
        <v>3</v>
      </c>
      <c r="W1357">
        <v>0.3556609365737996</v>
      </c>
      <c r="AG1357">
        <v>12.26</v>
      </c>
      <c r="AH1357">
        <v>13.31</v>
      </c>
      <c r="AI1357">
        <v>41.76</v>
      </c>
      <c r="AJ1357">
        <v>51.44</v>
      </c>
      <c r="AK1357" t="e">
        <f>VLOOKUP(A1357,'NHL Affiliations (from scraper)'!B:C,2,FALSE)</f>
        <v>#N/A</v>
      </c>
      <c r="AL1357">
        <f>IF(ISNUMBER(MATCH(A1357,'Age Fix'!A:A,0))=FALSE,F1357,VLOOKUP(A1357,'Age Fix'!A:C,3,FALSE))</f>
        <v>17</v>
      </c>
    </row>
    <row r="1358" spans="1:38" x14ac:dyDescent="0.2">
      <c r="A1358" t="s">
        <v>1239</v>
      </c>
      <c r="B1358" t="s">
        <v>1750</v>
      </c>
      <c r="C1358" t="s">
        <v>1240</v>
      </c>
      <c r="D1358" t="s">
        <v>1745</v>
      </c>
      <c r="E1358" t="s">
        <v>1076</v>
      </c>
      <c r="F1358">
        <v>19</v>
      </c>
      <c r="G1358">
        <v>43</v>
      </c>
      <c r="H1358">
        <v>18.920000000000002</v>
      </c>
      <c r="I1358">
        <v>813.42</v>
      </c>
      <c r="J1358">
        <v>53</v>
      </c>
      <c r="K1358">
        <v>41</v>
      </c>
      <c r="L1358">
        <v>3.9094194880873347</v>
      </c>
      <c r="M1358">
        <v>3.0242679058788822</v>
      </c>
      <c r="V1358">
        <v>19</v>
      </c>
      <c r="W1358">
        <v>1.4014900051633843</v>
      </c>
      <c r="AG1358">
        <v>14.01</v>
      </c>
      <c r="AH1358">
        <v>13.89</v>
      </c>
      <c r="AI1358">
        <v>49.77</v>
      </c>
      <c r="AJ1358">
        <v>52.35</v>
      </c>
      <c r="AK1358" t="e">
        <f>VLOOKUP(A1358,'NHL Affiliations (from scraper)'!B:C,2,FALSE)</f>
        <v>#N/A</v>
      </c>
      <c r="AL1358">
        <f>IF(ISNUMBER(MATCH(A1358,'Age Fix'!A:A,0))=FALSE,F1358,VLOOKUP(A1358,'Age Fix'!A:C,3,FALSE))</f>
        <v>19</v>
      </c>
    </row>
    <row r="1359" spans="1:38" x14ac:dyDescent="0.2">
      <c r="A1359" t="s">
        <v>1360</v>
      </c>
      <c r="B1359" t="s">
        <v>1750</v>
      </c>
      <c r="C1359" t="s">
        <v>102</v>
      </c>
      <c r="D1359" t="s">
        <v>102</v>
      </c>
      <c r="E1359" t="s">
        <v>1746</v>
      </c>
      <c r="F1359">
        <v>20</v>
      </c>
      <c r="G1359">
        <v>58</v>
      </c>
      <c r="H1359">
        <v>15.83</v>
      </c>
      <c r="I1359">
        <v>918.35</v>
      </c>
      <c r="J1359">
        <v>52</v>
      </c>
      <c r="K1359">
        <v>48</v>
      </c>
      <c r="L1359">
        <v>3.3973975063973429</v>
      </c>
      <c r="M1359">
        <v>3.1360592366744702</v>
      </c>
      <c r="V1359">
        <v>11</v>
      </c>
      <c r="W1359">
        <v>0.71868024173789946</v>
      </c>
      <c r="AG1359">
        <v>13.31</v>
      </c>
      <c r="AH1359">
        <v>13.96</v>
      </c>
      <c r="AI1359">
        <v>53.25</v>
      </c>
      <c r="AJ1359">
        <v>49.15</v>
      </c>
      <c r="AK1359" t="e">
        <f>VLOOKUP(A1359,'NHL Affiliations (from scraper)'!B:C,2,FALSE)</f>
        <v>#N/A</v>
      </c>
      <c r="AL1359">
        <f>IF(ISNUMBER(MATCH(A1359,'Age Fix'!A:A,0))=FALSE,F1359,VLOOKUP(A1359,'Age Fix'!A:C,3,FALSE))</f>
        <v>20</v>
      </c>
    </row>
    <row r="1360" spans="1:38" x14ac:dyDescent="0.2">
      <c r="A1360" t="s">
        <v>1179</v>
      </c>
      <c r="B1360" t="s">
        <v>1750</v>
      </c>
      <c r="C1360" t="s">
        <v>41</v>
      </c>
      <c r="D1360" t="s">
        <v>1745</v>
      </c>
      <c r="E1360" t="s">
        <v>1038</v>
      </c>
      <c r="F1360">
        <v>20</v>
      </c>
      <c r="G1360">
        <v>67</v>
      </c>
      <c r="H1360">
        <v>12.59</v>
      </c>
      <c r="I1360">
        <v>843.37</v>
      </c>
      <c r="J1360">
        <v>37</v>
      </c>
      <c r="K1360">
        <v>40</v>
      </c>
      <c r="L1360">
        <v>2.6322966195145665</v>
      </c>
      <c r="M1360">
        <v>2.8457260751508828</v>
      </c>
      <c r="V1360">
        <v>24</v>
      </c>
      <c r="W1360">
        <v>1.7074356450905297</v>
      </c>
      <c r="AG1360">
        <v>14.15</v>
      </c>
      <c r="AH1360">
        <v>13.62</v>
      </c>
      <c r="AI1360">
        <v>54.59</v>
      </c>
      <c r="AJ1360">
        <v>50.38</v>
      </c>
      <c r="AK1360" t="e">
        <f>VLOOKUP(A1360,'NHL Affiliations (from scraper)'!B:C,2,FALSE)</f>
        <v>#N/A</v>
      </c>
      <c r="AL1360">
        <f>IF(ISNUMBER(MATCH(A1360,'Age Fix'!A:A,0))=FALSE,F1360,VLOOKUP(A1360,'Age Fix'!A:C,3,FALSE))</f>
        <v>20</v>
      </c>
    </row>
    <row r="1361" spans="1:38" x14ac:dyDescent="0.2">
      <c r="A1361" t="s">
        <v>1742</v>
      </c>
      <c r="B1361" t="s">
        <v>1750</v>
      </c>
      <c r="C1361" t="s">
        <v>102</v>
      </c>
      <c r="D1361" t="s">
        <v>102</v>
      </c>
      <c r="E1361" t="s">
        <v>644</v>
      </c>
      <c r="F1361">
        <v>16</v>
      </c>
      <c r="G1361">
        <v>3</v>
      </c>
      <c r="H1361">
        <v>7.82</v>
      </c>
      <c r="I1361">
        <v>23.45</v>
      </c>
      <c r="J1361">
        <v>1</v>
      </c>
      <c r="K1361">
        <v>0</v>
      </c>
      <c r="L1361">
        <v>2.5586353944562901</v>
      </c>
      <c r="M1361">
        <v>0</v>
      </c>
      <c r="V1361">
        <v>0</v>
      </c>
      <c r="W1361">
        <v>0</v>
      </c>
      <c r="AG1361">
        <v>11.93</v>
      </c>
      <c r="AH1361">
        <v>13.6</v>
      </c>
      <c r="AI1361">
        <v>49.4</v>
      </c>
      <c r="AJ1361">
        <v>50.52</v>
      </c>
      <c r="AK1361" t="e">
        <f>VLOOKUP(A1361,'NHL Affiliations (from scraper)'!B:C,2,FALSE)</f>
        <v>#N/A</v>
      </c>
      <c r="AL1361">
        <f>IF(ISNUMBER(MATCH(A1361,'Age Fix'!A:A,0))=FALSE,F1361,VLOOKUP(A1361,'Age Fix'!A:C,3,FALSE))</f>
        <v>16</v>
      </c>
    </row>
    <row r="1362" spans="1:38" x14ac:dyDescent="0.2">
      <c r="A1362" t="s">
        <v>1325</v>
      </c>
      <c r="B1362" t="s">
        <v>1750</v>
      </c>
      <c r="C1362" t="s">
        <v>102</v>
      </c>
      <c r="D1362" t="s">
        <v>102</v>
      </c>
      <c r="E1362" t="s">
        <v>1051</v>
      </c>
      <c r="F1362">
        <v>17</v>
      </c>
      <c r="G1362">
        <v>67</v>
      </c>
      <c r="H1362">
        <v>14.43</v>
      </c>
      <c r="I1362">
        <v>967.13</v>
      </c>
      <c r="J1362">
        <v>54</v>
      </c>
      <c r="K1362">
        <v>50</v>
      </c>
      <c r="L1362">
        <v>3.3501183915295774</v>
      </c>
      <c r="M1362">
        <v>3.1019614736384975</v>
      </c>
      <c r="V1362">
        <v>8</v>
      </c>
      <c r="W1362">
        <v>0.49631383578215954</v>
      </c>
      <c r="AG1362">
        <v>13.98</v>
      </c>
      <c r="AH1362">
        <v>13.82</v>
      </c>
      <c r="AI1362">
        <v>51.86</v>
      </c>
      <c r="AJ1362">
        <v>50.27</v>
      </c>
      <c r="AK1362">
        <f>VLOOKUP(A1362,'NHL Affiliations (from scraper)'!B:C,2,FALSE)</f>
        <v>2019</v>
      </c>
      <c r="AL1362">
        <f>IF(ISNUMBER(MATCH(A1362,'Age Fix'!A:A,0))=FALSE,F1362,VLOOKUP(A1362,'Age Fix'!A:C,3,FALSE))</f>
        <v>17</v>
      </c>
    </row>
    <row r="1363" spans="1:38" x14ac:dyDescent="0.2">
      <c r="A1363" t="s">
        <v>1273</v>
      </c>
      <c r="B1363" t="s">
        <v>1750</v>
      </c>
      <c r="C1363" t="s">
        <v>49</v>
      </c>
      <c r="D1363" t="s">
        <v>1745</v>
      </c>
      <c r="E1363" t="s">
        <v>1105</v>
      </c>
      <c r="F1363">
        <v>18</v>
      </c>
      <c r="G1363">
        <v>62</v>
      </c>
      <c r="H1363">
        <v>10.7</v>
      </c>
      <c r="I1363">
        <v>663.55</v>
      </c>
      <c r="J1363">
        <v>20</v>
      </c>
      <c r="K1363">
        <v>36</v>
      </c>
      <c r="L1363">
        <v>1.8084545249039261</v>
      </c>
      <c r="M1363">
        <v>3.255218144827067</v>
      </c>
      <c r="V1363">
        <v>11</v>
      </c>
      <c r="W1363">
        <v>0.99464998869715937</v>
      </c>
      <c r="AG1363">
        <v>13.68</v>
      </c>
      <c r="AH1363">
        <v>13.61</v>
      </c>
      <c r="AI1363">
        <v>44.59</v>
      </c>
      <c r="AJ1363">
        <v>51</v>
      </c>
      <c r="AK1363" t="e">
        <f>VLOOKUP(A1363,'NHL Affiliations (from scraper)'!B:C,2,FALSE)</f>
        <v>#N/A</v>
      </c>
      <c r="AL1363">
        <f>IF(ISNUMBER(MATCH(A1363,'Age Fix'!A:A,0))=FALSE,F1363,VLOOKUP(A1363,'Age Fix'!A:C,3,FALSE))</f>
        <v>18</v>
      </c>
    </row>
    <row r="1364" spans="1:38" x14ac:dyDescent="0.2">
      <c r="A1364" t="s">
        <v>1211</v>
      </c>
      <c r="B1364" t="s">
        <v>1750</v>
      </c>
      <c r="C1364" t="s">
        <v>49</v>
      </c>
      <c r="D1364" t="s">
        <v>1745</v>
      </c>
      <c r="E1364" t="s">
        <v>644</v>
      </c>
      <c r="F1364">
        <v>18</v>
      </c>
      <c r="G1364">
        <v>64</v>
      </c>
      <c r="H1364">
        <v>10.73</v>
      </c>
      <c r="I1364">
        <v>686.45</v>
      </c>
      <c r="J1364">
        <v>30</v>
      </c>
      <c r="K1364">
        <v>32</v>
      </c>
      <c r="L1364">
        <v>2.6221866122805739</v>
      </c>
      <c r="M1364">
        <v>2.7969990530992788</v>
      </c>
      <c r="V1364">
        <v>10</v>
      </c>
      <c r="W1364">
        <v>0.87406220409352464</v>
      </c>
      <c r="AG1364">
        <v>12.54</v>
      </c>
      <c r="AH1364">
        <v>13.37</v>
      </c>
      <c r="AI1364">
        <v>50.75</v>
      </c>
      <c r="AJ1364">
        <v>48.53</v>
      </c>
      <c r="AK1364">
        <f>VLOOKUP(A1364,'NHL Affiliations (from scraper)'!B:C,2,FALSE)</f>
        <v>2018</v>
      </c>
      <c r="AL1364">
        <f>IF(ISNUMBER(MATCH(A1364,'Age Fix'!A:A,0))=FALSE,F1364,VLOOKUP(A1364,'Age Fix'!A:C,3,FALSE))</f>
        <v>18</v>
      </c>
    </row>
    <row r="1365" spans="1:38" x14ac:dyDescent="0.2">
      <c r="A1365" t="s">
        <v>1583</v>
      </c>
      <c r="B1365" t="s">
        <v>1750</v>
      </c>
      <c r="C1365" t="s">
        <v>102</v>
      </c>
      <c r="D1365" t="s">
        <v>102</v>
      </c>
      <c r="E1365" t="s">
        <v>1064</v>
      </c>
      <c r="F1365">
        <v>16</v>
      </c>
      <c r="G1365">
        <v>8</v>
      </c>
      <c r="H1365">
        <v>9.6199999999999992</v>
      </c>
      <c r="I1365">
        <v>76.92</v>
      </c>
      <c r="J1365">
        <v>3</v>
      </c>
      <c r="K1365">
        <v>3</v>
      </c>
      <c r="L1365">
        <v>2.3400936037441498</v>
      </c>
      <c r="M1365">
        <v>2.3400936037441498</v>
      </c>
      <c r="V1365">
        <v>1</v>
      </c>
      <c r="W1365">
        <v>0.78003120124804992</v>
      </c>
      <c r="AG1365">
        <v>12.35</v>
      </c>
      <c r="AH1365">
        <v>13.03</v>
      </c>
      <c r="AI1365">
        <v>43.99</v>
      </c>
      <c r="AJ1365">
        <v>46.11</v>
      </c>
      <c r="AK1365">
        <f>VLOOKUP(A1365,'NHL Affiliations (from scraper)'!B:C,2,FALSE)</f>
        <v>2020</v>
      </c>
      <c r="AL1365">
        <f>IF(ISNUMBER(MATCH(A1365,'Age Fix'!A:A,0))=FALSE,F1365,VLOOKUP(A1365,'Age Fix'!A:C,3,FALSE))</f>
        <v>16</v>
      </c>
    </row>
    <row r="1366" spans="1:38" x14ac:dyDescent="0.2">
      <c r="A1366" t="s">
        <v>1364</v>
      </c>
      <c r="B1366" t="s">
        <v>1750</v>
      </c>
      <c r="C1366" t="s">
        <v>46</v>
      </c>
      <c r="D1366" t="s">
        <v>1745</v>
      </c>
      <c r="E1366" t="s">
        <v>1057</v>
      </c>
      <c r="F1366">
        <v>19</v>
      </c>
      <c r="G1366">
        <v>40</v>
      </c>
      <c r="H1366">
        <v>16.18</v>
      </c>
      <c r="I1366">
        <v>647.08000000000004</v>
      </c>
      <c r="J1366">
        <v>44</v>
      </c>
      <c r="K1366">
        <v>28</v>
      </c>
      <c r="L1366">
        <v>4.0798664770971129</v>
      </c>
      <c r="M1366">
        <v>2.5962786672436176</v>
      </c>
      <c r="V1366">
        <v>30</v>
      </c>
      <c r="W1366">
        <v>2.7817271434753041</v>
      </c>
      <c r="AG1366">
        <v>14.73</v>
      </c>
      <c r="AH1366">
        <v>14.37</v>
      </c>
      <c r="AI1366">
        <v>54.54</v>
      </c>
      <c r="AJ1366">
        <v>50.76</v>
      </c>
      <c r="AK1366" t="str">
        <f>VLOOKUP(A1366,'NHL Affiliations (from scraper)'!B:C,2,FALSE)</f>
        <v>Edmonton Oilers</v>
      </c>
      <c r="AL1366">
        <f>IF(ISNUMBER(MATCH(A1366,'Age Fix'!A:A,0))=FALSE,F1366,VLOOKUP(A1366,'Age Fix'!A:C,3,FALSE))</f>
        <v>19</v>
      </c>
    </row>
    <row r="1367" spans="1:38" x14ac:dyDescent="0.2">
      <c r="A1367" t="s">
        <v>1138</v>
      </c>
      <c r="B1367" t="s">
        <v>1750</v>
      </c>
      <c r="C1367" t="s">
        <v>102</v>
      </c>
      <c r="D1367" t="s">
        <v>102</v>
      </c>
      <c r="E1367" t="s">
        <v>1746</v>
      </c>
      <c r="F1367">
        <v>19</v>
      </c>
      <c r="G1367">
        <v>54</v>
      </c>
      <c r="H1367">
        <v>19.21</v>
      </c>
      <c r="I1367">
        <v>1037.3</v>
      </c>
      <c r="J1367">
        <v>75</v>
      </c>
      <c r="K1367">
        <v>40</v>
      </c>
      <c r="L1367">
        <v>4.3381856743468621</v>
      </c>
      <c r="M1367">
        <v>2.3136990263183264</v>
      </c>
      <c r="V1367">
        <v>17</v>
      </c>
      <c r="W1367">
        <v>0.98332208618528882</v>
      </c>
      <c r="AG1367">
        <v>13.95</v>
      </c>
      <c r="AH1367">
        <v>14.26</v>
      </c>
      <c r="AI1367">
        <v>57.2</v>
      </c>
      <c r="AJ1367">
        <v>49.64</v>
      </c>
      <c r="AK1367" t="str">
        <f>VLOOKUP(A1367,'NHL Affiliations (from scraper)'!B:C,2,FALSE)</f>
        <v>Los Angeles Kings</v>
      </c>
      <c r="AL1367">
        <f>IF(ISNUMBER(MATCH(A1367,'Age Fix'!A:A,0))=FALSE,F1367,VLOOKUP(A1367,'Age Fix'!A:C,3,FALSE))</f>
        <v>19</v>
      </c>
    </row>
    <row r="1368" spans="1:38" x14ac:dyDescent="0.2">
      <c r="A1368" t="s">
        <v>1477</v>
      </c>
      <c r="B1368" t="s">
        <v>1750</v>
      </c>
      <c r="C1368" t="s">
        <v>102</v>
      </c>
      <c r="D1368" t="s">
        <v>102</v>
      </c>
      <c r="E1368" t="s">
        <v>1040</v>
      </c>
      <c r="F1368">
        <v>18</v>
      </c>
      <c r="G1368">
        <v>63</v>
      </c>
      <c r="H1368">
        <v>13.48</v>
      </c>
      <c r="I1368">
        <v>849.38</v>
      </c>
      <c r="J1368">
        <v>37</v>
      </c>
      <c r="K1368">
        <v>47</v>
      </c>
      <c r="L1368">
        <v>2.6136711483670441</v>
      </c>
      <c r="M1368">
        <v>3.3200687560338129</v>
      </c>
      <c r="V1368">
        <v>3</v>
      </c>
      <c r="W1368">
        <v>0.21191928230003063</v>
      </c>
      <c r="AG1368">
        <v>13.67</v>
      </c>
      <c r="AH1368">
        <v>13.36</v>
      </c>
      <c r="AI1368">
        <v>48.02</v>
      </c>
      <c r="AJ1368">
        <v>49.92</v>
      </c>
      <c r="AK1368" t="e">
        <f>VLOOKUP(A1368,'NHL Affiliations (from scraper)'!B:C,2,FALSE)</f>
        <v>#N/A</v>
      </c>
      <c r="AL1368">
        <f>IF(ISNUMBER(MATCH(A1368,'Age Fix'!A:A,0))=FALSE,F1368,VLOOKUP(A1368,'Age Fix'!A:C,3,FALSE))</f>
        <v>18</v>
      </c>
    </row>
    <row r="1369" spans="1:38" x14ac:dyDescent="0.2">
      <c r="A1369" t="s">
        <v>1723</v>
      </c>
      <c r="B1369" t="s">
        <v>1750</v>
      </c>
      <c r="C1369" t="s">
        <v>49</v>
      </c>
      <c r="D1369" t="s">
        <v>1745</v>
      </c>
      <c r="E1369" t="s">
        <v>1078</v>
      </c>
      <c r="F1369">
        <v>16</v>
      </c>
      <c r="G1369">
        <v>2</v>
      </c>
      <c r="H1369">
        <v>12.25</v>
      </c>
      <c r="I1369">
        <v>24.49</v>
      </c>
      <c r="J1369">
        <v>0</v>
      </c>
      <c r="K1369">
        <v>2</v>
      </c>
      <c r="L1369">
        <v>0</v>
      </c>
      <c r="M1369">
        <v>4.8999591670069425</v>
      </c>
      <c r="V1369">
        <v>0</v>
      </c>
      <c r="W1369">
        <v>0</v>
      </c>
      <c r="AG1369">
        <v>10.57</v>
      </c>
      <c r="AH1369">
        <v>10.95</v>
      </c>
      <c r="AI1369">
        <v>31</v>
      </c>
      <c r="AJ1369">
        <v>43.35</v>
      </c>
      <c r="AK1369" t="e">
        <f>VLOOKUP(A1369,'NHL Affiliations (from scraper)'!B:C,2,FALSE)</f>
        <v>#N/A</v>
      </c>
      <c r="AL1369">
        <f>IF(ISNUMBER(MATCH(A1369,'Age Fix'!A:A,0))=FALSE,F1369,VLOOKUP(A1369,'Age Fix'!A:C,3,FALSE))</f>
        <v>16</v>
      </c>
    </row>
    <row r="1370" spans="1:38" x14ac:dyDescent="0.2">
      <c r="A1370" t="s">
        <v>1218</v>
      </c>
      <c r="B1370" t="s">
        <v>1750</v>
      </c>
      <c r="C1370" t="s">
        <v>46</v>
      </c>
      <c r="D1370" t="s">
        <v>1745</v>
      </c>
      <c r="E1370" t="s">
        <v>1105</v>
      </c>
      <c r="F1370">
        <v>18</v>
      </c>
      <c r="G1370">
        <v>61</v>
      </c>
      <c r="H1370">
        <v>10.199999999999999</v>
      </c>
      <c r="I1370">
        <v>622.01</v>
      </c>
      <c r="J1370">
        <v>24</v>
      </c>
      <c r="K1370">
        <v>28</v>
      </c>
      <c r="L1370">
        <v>2.3150753203324705</v>
      </c>
      <c r="M1370">
        <v>2.7009212070545492</v>
      </c>
      <c r="V1370">
        <v>15</v>
      </c>
      <c r="W1370">
        <v>1.446922075207794</v>
      </c>
      <c r="AG1370">
        <v>13.86</v>
      </c>
      <c r="AH1370">
        <v>13.6</v>
      </c>
      <c r="AI1370">
        <v>44.66</v>
      </c>
      <c r="AJ1370">
        <v>49.31</v>
      </c>
      <c r="AK1370" t="e">
        <f>VLOOKUP(A1370,'NHL Affiliations (from scraper)'!B:C,2,FALSE)</f>
        <v>#N/A</v>
      </c>
      <c r="AL1370">
        <f>IF(ISNUMBER(MATCH(A1370,'Age Fix'!A:A,0))=FALSE,F1370,VLOOKUP(A1370,'Age Fix'!A:C,3,FALSE))</f>
        <v>18</v>
      </c>
    </row>
    <row r="1371" spans="1:38" x14ac:dyDescent="0.2">
      <c r="A1371" t="s">
        <v>1471</v>
      </c>
      <c r="B1371" t="s">
        <v>1750</v>
      </c>
      <c r="C1371" t="s">
        <v>46</v>
      </c>
      <c r="D1371" t="s">
        <v>1745</v>
      </c>
      <c r="E1371" t="s">
        <v>1746</v>
      </c>
      <c r="F1371">
        <v>18</v>
      </c>
      <c r="G1371">
        <v>54</v>
      </c>
      <c r="H1371">
        <v>10.15</v>
      </c>
      <c r="I1371">
        <v>548.24</v>
      </c>
      <c r="J1371">
        <v>20</v>
      </c>
      <c r="K1371">
        <v>23</v>
      </c>
      <c r="L1371">
        <v>2.1888224135415149</v>
      </c>
      <c r="M1371">
        <v>2.5171457755727418</v>
      </c>
      <c r="V1371">
        <v>10</v>
      </c>
      <c r="W1371">
        <v>1.0944112067707574</v>
      </c>
      <c r="AG1371">
        <v>12.97</v>
      </c>
      <c r="AH1371">
        <v>13.68</v>
      </c>
      <c r="AI1371">
        <v>48.95</v>
      </c>
      <c r="AJ1371">
        <v>48.22</v>
      </c>
      <c r="AK1371" t="e">
        <f>VLOOKUP(A1371,'NHL Affiliations (from scraper)'!B:C,2,FALSE)</f>
        <v>#N/A</v>
      </c>
      <c r="AL1371">
        <f>IF(ISNUMBER(MATCH(A1371,'Age Fix'!A:A,0))=FALSE,F1371,VLOOKUP(A1371,'Age Fix'!A:C,3,FALSE))</f>
        <v>18</v>
      </c>
    </row>
    <row r="1372" spans="1:38" x14ac:dyDescent="0.2">
      <c r="A1372" t="s">
        <v>1558</v>
      </c>
      <c r="B1372" t="s">
        <v>1750</v>
      </c>
      <c r="C1372" t="s">
        <v>102</v>
      </c>
      <c r="D1372" t="s">
        <v>102</v>
      </c>
      <c r="E1372" t="s">
        <v>1051</v>
      </c>
      <c r="F1372">
        <v>17</v>
      </c>
      <c r="G1372">
        <v>30</v>
      </c>
      <c r="H1372">
        <v>7.56</v>
      </c>
      <c r="I1372">
        <v>226.65</v>
      </c>
      <c r="J1372">
        <v>4</v>
      </c>
      <c r="K1372">
        <v>8</v>
      </c>
      <c r="L1372">
        <v>1.0589013898080741</v>
      </c>
      <c r="M1372">
        <v>2.1178027796161483</v>
      </c>
      <c r="V1372">
        <v>0</v>
      </c>
      <c r="W1372">
        <v>0</v>
      </c>
      <c r="AG1372">
        <v>13.62</v>
      </c>
      <c r="AH1372">
        <v>13.17</v>
      </c>
      <c r="AI1372">
        <v>49.38</v>
      </c>
      <c r="AJ1372">
        <v>48.13</v>
      </c>
      <c r="AK1372" t="e">
        <f>VLOOKUP(A1372,'NHL Affiliations (from scraper)'!B:C,2,FALSE)</f>
        <v>#N/A</v>
      </c>
      <c r="AL1372">
        <f>IF(ISNUMBER(MATCH(A1372,'Age Fix'!A:A,0))=FALSE,F1372,VLOOKUP(A1372,'Age Fix'!A:C,3,FALSE))</f>
        <v>17</v>
      </c>
    </row>
    <row r="1373" spans="1:38" x14ac:dyDescent="0.2">
      <c r="A1373" t="s">
        <v>1282</v>
      </c>
      <c r="B1373" t="s">
        <v>1750</v>
      </c>
      <c r="C1373" t="s">
        <v>102</v>
      </c>
      <c r="D1373" t="s">
        <v>102</v>
      </c>
      <c r="E1373" t="s">
        <v>1049</v>
      </c>
      <c r="F1373">
        <v>20</v>
      </c>
      <c r="G1373">
        <v>64</v>
      </c>
      <c r="H1373">
        <v>14.14</v>
      </c>
      <c r="I1373">
        <v>905.23</v>
      </c>
      <c r="J1373">
        <v>45</v>
      </c>
      <c r="K1373">
        <v>45</v>
      </c>
      <c r="L1373">
        <v>2.9826673883985282</v>
      </c>
      <c r="M1373">
        <v>2.9826673883985282</v>
      </c>
      <c r="V1373">
        <v>13</v>
      </c>
      <c r="W1373">
        <v>0.8616594677595748</v>
      </c>
      <c r="AG1373">
        <v>13.24</v>
      </c>
      <c r="AH1373">
        <v>13.91</v>
      </c>
      <c r="AI1373">
        <v>56.44</v>
      </c>
      <c r="AJ1373">
        <v>50.67</v>
      </c>
      <c r="AK1373" t="e">
        <f>VLOOKUP(A1373,'NHL Affiliations (from scraper)'!B:C,2,FALSE)</f>
        <v>#N/A</v>
      </c>
      <c r="AL1373">
        <f>IF(ISNUMBER(MATCH(A1373,'Age Fix'!A:A,0))=FALSE,F1373,VLOOKUP(A1373,'Age Fix'!A:C,3,FALSE))</f>
        <v>20</v>
      </c>
    </row>
    <row r="1374" spans="1:38" x14ac:dyDescent="0.2">
      <c r="A1374" t="s">
        <v>1136</v>
      </c>
      <c r="B1374" t="s">
        <v>1750</v>
      </c>
      <c r="C1374" t="s">
        <v>102</v>
      </c>
      <c r="D1374" t="s">
        <v>102</v>
      </c>
      <c r="E1374" t="s">
        <v>1055</v>
      </c>
      <c r="F1374">
        <v>21</v>
      </c>
      <c r="G1374">
        <v>71</v>
      </c>
      <c r="H1374">
        <v>16.010000000000002</v>
      </c>
      <c r="I1374">
        <v>1137.01</v>
      </c>
      <c r="J1374">
        <v>65</v>
      </c>
      <c r="K1374">
        <v>37</v>
      </c>
      <c r="L1374">
        <v>3.4300489881355483</v>
      </c>
      <c r="M1374">
        <v>1.9524894240156199</v>
      </c>
      <c r="V1374">
        <v>19</v>
      </c>
      <c r="W1374">
        <v>1.0026297042242374</v>
      </c>
      <c r="AG1374">
        <v>14.28</v>
      </c>
      <c r="AH1374">
        <v>13.89</v>
      </c>
      <c r="AI1374">
        <v>55.98</v>
      </c>
      <c r="AJ1374">
        <v>51.37</v>
      </c>
      <c r="AK1374" t="e">
        <f>VLOOKUP(A1374,'NHL Affiliations (from scraper)'!B:C,2,FALSE)</f>
        <v>#N/A</v>
      </c>
      <c r="AL1374">
        <f>IF(ISNUMBER(MATCH(A1374,'Age Fix'!A:A,0))=FALSE,F1374,VLOOKUP(A1374,'Age Fix'!A:C,3,FALSE))</f>
        <v>21</v>
      </c>
    </row>
    <row r="1375" spans="1:38" x14ac:dyDescent="0.2">
      <c r="A1375" t="s">
        <v>1053</v>
      </c>
      <c r="B1375" t="s">
        <v>1750</v>
      </c>
      <c r="C1375" t="s">
        <v>49</v>
      </c>
      <c r="D1375" t="s">
        <v>1745</v>
      </c>
      <c r="E1375" t="s">
        <v>1049</v>
      </c>
      <c r="F1375">
        <v>19</v>
      </c>
      <c r="G1375">
        <v>56</v>
      </c>
      <c r="H1375">
        <v>15.14</v>
      </c>
      <c r="I1375">
        <v>847.6</v>
      </c>
      <c r="J1375">
        <v>63</v>
      </c>
      <c r="K1375">
        <v>26</v>
      </c>
      <c r="L1375">
        <v>4.4596507786691832</v>
      </c>
      <c r="M1375">
        <v>1.8404907975460123</v>
      </c>
      <c r="V1375">
        <v>46</v>
      </c>
      <c r="W1375">
        <v>3.256252949504483</v>
      </c>
      <c r="AG1375">
        <v>14.55</v>
      </c>
      <c r="AH1375">
        <v>14.07</v>
      </c>
      <c r="AI1375">
        <v>60.34</v>
      </c>
      <c r="AJ1375">
        <v>51.22</v>
      </c>
      <c r="AK1375" t="str">
        <f>VLOOKUP(A1375,'NHL Affiliations (from scraper)'!B:C,2,FALSE)</f>
        <v>New York Islanders</v>
      </c>
      <c r="AL1375">
        <f>IF(ISNUMBER(MATCH(A1375,'Age Fix'!A:A,0))=FALSE,F1375,VLOOKUP(A1375,'Age Fix'!A:C,3,FALSE))</f>
        <v>19</v>
      </c>
    </row>
    <row r="1376" spans="1:38" x14ac:dyDescent="0.2">
      <c r="A1376" t="s">
        <v>1177</v>
      </c>
      <c r="B1376" t="s">
        <v>1750</v>
      </c>
      <c r="C1376" t="s">
        <v>41</v>
      </c>
      <c r="D1376" t="s">
        <v>1745</v>
      </c>
      <c r="E1376" t="s">
        <v>1061</v>
      </c>
      <c r="F1376">
        <v>17</v>
      </c>
      <c r="G1376">
        <v>52</v>
      </c>
      <c r="H1376">
        <v>12.55</v>
      </c>
      <c r="I1376">
        <v>652.75</v>
      </c>
      <c r="J1376">
        <v>35</v>
      </c>
      <c r="K1376">
        <v>33</v>
      </c>
      <c r="L1376">
        <v>3.2171581769436997</v>
      </c>
      <c r="M1376">
        <v>3.0333205668326313</v>
      </c>
      <c r="V1376">
        <v>17</v>
      </c>
      <c r="W1376">
        <v>1.5626196859440826</v>
      </c>
      <c r="AG1376">
        <v>13.4</v>
      </c>
      <c r="AH1376">
        <v>13.33</v>
      </c>
      <c r="AI1376">
        <v>47.85</v>
      </c>
      <c r="AJ1376">
        <v>49.91</v>
      </c>
      <c r="AK1376">
        <f>VLOOKUP(A1376,'NHL Affiliations (from scraper)'!B:C,2,FALSE)</f>
        <v>2019</v>
      </c>
      <c r="AL1376">
        <f>IF(ISNUMBER(MATCH(A1376,'Age Fix'!A:A,0))=FALSE,F1376,VLOOKUP(A1376,'Age Fix'!A:C,3,FALSE))</f>
        <v>17</v>
      </c>
    </row>
    <row r="1377" spans="1:38" x14ac:dyDescent="0.2">
      <c r="A1377" t="s">
        <v>1715</v>
      </c>
      <c r="B1377" t="s">
        <v>1750</v>
      </c>
      <c r="C1377" t="s">
        <v>49</v>
      </c>
      <c r="D1377" t="s">
        <v>1745</v>
      </c>
      <c r="E1377" t="s">
        <v>1746</v>
      </c>
      <c r="F1377">
        <v>16</v>
      </c>
      <c r="G1377">
        <v>28</v>
      </c>
      <c r="H1377">
        <v>8.83</v>
      </c>
      <c r="I1377">
        <v>247.27</v>
      </c>
      <c r="J1377">
        <v>7</v>
      </c>
      <c r="K1377">
        <v>12</v>
      </c>
      <c r="L1377">
        <v>1.6985481457516074</v>
      </c>
      <c r="M1377">
        <v>2.9117968212884699</v>
      </c>
      <c r="V1377">
        <v>4</v>
      </c>
      <c r="W1377">
        <v>0.97059894042949002</v>
      </c>
      <c r="AG1377">
        <v>12.12</v>
      </c>
      <c r="AH1377">
        <v>12.7</v>
      </c>
      <c r="AI1377">
        <v>38.82</v>
      </c>
      <c r="AJ1377">
        <v>49.36</v>
      </c>
      <c r="AK1377" t="e">
        <f>VLOOKUP(A1377,'NHL Affiliations (from scraper)'!B:C,2,FALSE)</f>
        <v>#N/A</v>
      </c>
      <c r="AL1377">
        <f>IF(ISNUMBER(MATCH(A1377,'Age Fix'!A:A,0))=FALSE,F1377,VLOOKUP(A1377,'Age Fix'!A:C,3,FALSE))</f>
        <v>16</v>
      </c>
    </row>
    <row r="1378" spans="1:38" x14ac:dyDescent="0.2">
      <c r="A1378" t="s">
        <v>1300</v>
      </c>
      <c r="B1378" t="s">
        <v>1750</v>
      </c>
      <c r="C1378" t="s">
        <v>49</v>
      </c>
      <c r="D1378" t="s">
        <v>1745</v>
      </c>
      <c r="E1378" t="s">
        <v>1102</v>
      </c>
      <c r="F1378">
        <v>18</v>
      </c>
      <c r="G1378">
        <v>58</v>
      </c>
      <c r="H1378">
        <v>10.88</v>
      </c>
      <c r="I1378">
        <v>630.99</v>
      </c>
      <c r="J1378">
        <v>21</v>
      </c>
      <c r="K1378">
        <v>32</v>
      </c>
      <c r="L1378">
        <v>1.9968620738838965</v>
      </c>
      <c r="M1378">
        <v>3.0428374459183192</v>
      </c>
      <c r="V1378">
        <v>11</v>
      </c>
      <c r="W1378">
        <v>1.045975372034422</v>
      </c>
      <c r="AG1378">
        <v>13.82</v>
      </c>
      <c r="AH1378">
        <v>13.9</v>
      </c>
      <c r="AI1378">
        <v>40.299999999999997</v>
      </c>
      <c r="AJ1378">
        <v>50.51</v>
      </c>
      <c r="AK1378" t="e">
        <f>VLOOKUP(A1378,'NHL Affiliations (from scraper)'!B:C,2,FALSE)</f>
        <v>#N/A</v>
      </c>
      <c r="AL1378">
        <f>IF(ISNUMBER(MATCH(A1378,'Age Fix'!A:A,0))=FALSE,F1378,VLOOKUP(A1378,'Age Fix'!A:C,3,FALSE))</f>
        <v>18</v>
      </c>
    </row>
    <row r="1379" spans="1:38" x14ac:dyDescent="0.2">
      <c r="A1379" t="s">
        <v>1306</v>
      </c>
      <c r="B1379" t="s">
        <v>1750</v>
      </c>
      <c r="C1379" t="s">
        <v>41</v>
      </c>
      <c r="D1379" t="s">
        <v>1745</v>
      </c>
      <c r="E1379" t="s">
        <v>1069</v>
      </c>
      <c r="F1379">
        <v>17</v>
      </c>
      <c r="G1379">
        <v>47</v>
      </c>
      <c r="H1379">
        <v>9.9600000000000009</v>
      </c>
      <c r="I1379">
        <v>468.27</v>
      </c>
      <c r="J1379">
        <v>20</v>
      </c>
      <c r="K1379">
        <v>13</v>
      </c>
      <c r="L1379">
        <v>2.5626241271061572</v>
      </c>
      <c r="M1379">
        <v>1.6657056826190018</v>
      </c>
      <c r="V1379">
        <v>9</v>
      </c>
      <c r="W1379">
        <v>1.1531808571977706</v>
      </c>
      <c r="AG1379">
        <v>13.42</v>
      </c>
      <c r="AH1379">
        <v>13.36</v>
      </c>
      <c r="AI1379">
        <v>53.31</v>
      </c>
      <c r="AJ1379">
        <v>47.81</v>
      </c>
      <c r="AK1379">
        <f>VLOOKUP(A1379,'NHL Affiliations (from scraper)'!B:C,2,FALSE)</f>
        <v>2019</v>
      </c>
      <c r="AL1379">
        <f>IF(ISNUMBER(MATCH(A1379,'Age Fix'!A:A,0))=FALSE,F1379,VLOOKUP(A1379,'Age Fix'!A:C,3,FALSE))</f>
        <v>17</v>
      </c>
    </row>
    <row r="1380" spans="1:38" x14ac:dyDescent="0.2">
      <c r="A1380" t="s">
        <v>1077</v>
      </c>
      <c r="B1380" t="s">
        <v>1750</v>
      </c>
      <c r="C1380" t="s">
        <v>41</v>
      </c>
      <c r="D1380" t="s">
        <v>1745</v>
      </c>
      <c r="E1380" t="s">
        <v>1746</v>
      </c>
      <c r="F1380">
        <v>19</v>
      </c>
      <c r="G1380">
        <v>68</v>
      </c>
      <c r="H1380">
        <v>14.79</v>
      </c>
      <c r="I1380">
        <v>1005.52</v>
      </c>
      <c r="J1380">
        <v>60</v>
      </c>
      <c r="K1380">
        <v>45</v>
      </c>
      <c r="L1380">
        <v>3.5802370912562655</v>
      </c>
      <c r="M1380">
        <v>2.6851778184421988</v>
      </c>
      <c r="V1380">
        <v>36</v>
      </c>
      <c r="W1380">
        <v>2.1481422547537594</v>
      </c>
      <c r="AG1380">
        <v>14.58</v>
      </c>
      <c r="AH1380">
        <v>14.24</v>
      </c>
      <c r="AI1380">
        <v>49.7</v>
      </c>
      <c r="AJ1380">
        <v>49.55</v>
      </c>
      <c r="AK1380" t="e">
        <f>VLOOKUP(A1380,'NHL Affiliations (from scraper)'!B:C,2,FALSE)</f>
        <v>#N/A</v>
      </c>
      <c r="AL1380">
        <f>IF(ISNUMBER(MATCH(A1380,'Age Fix'!A:A,0))=FALSE,F1380,VLOOKUP(A1380,'Age Fix'!A:C,3,FALSE))</f>
        <v>19</v>
      </c>
    </row>
    <row r="1381" spans="1:38" x14ac:dyDescent="0.2">
      <c r="A1381" t="s">
        <v>945</v>
      </c>
      <c r="B1381" t="s">
        <v>1750</v>
      </c>
      <c r="C1381" t="s">
        <v>49</v>
      </c>
      <c r="D1381" t="s">
        <v>1745</v>
      </c>
      <c r="E1381" t="s">
        <v>1064</v>
      </c>
      <c r="F1381">
        <v>19</v>
      </c>
      <c r="G1381">
        <v>2</v>
      </c>
      <c r="H1381">
        <v>7.42</v>
      </c>
      <c r="I1381">
        <v>14.83</v>
      </c>
      <c r="J1381">
        <v>0</v>
      </c>
      <c r="K1381">
        <v>1</v>
      </c>
      <c r="L1381">
        <v>0</v>
      </c>
      <c r="M1381">
        <v>4.0458530006743088</v>
      </c>
      <c r="V1381">
        <v>0</v>
      </c>
      <c r="W1381">
        <v>0</v>
      </c>
      <c r="AG1381">
        <v>11.7</v>
      </c>
      <c r="AH1381">
        <v>9.85</v>
      </c>
      <c r="AI1381">
        <v>34.5</v>
      </c>
      <c r="AJ1381">
        <v>55.75</v>
      </c>
      <c r="AK1381" t="e">
        <f>VLOOKUP(A1381,'NHL Affiliations (from scraper)'!B:C,2,FALSE)</f>
        <v>#N/A</v>
      </c>
      <c r="AL1381">
        <f>IF(ISNUMBER(MATCH(A1381,'Age Fix'!A:A,0))=FALSE,F1381,VLOOKUP(A1381,'Age Fix'!A:C,3,FALSE))</f>
        <v>19</v>
      </c>
    </row>
    <row r="1382" spans="1:38" x14ac:dyDescent="0.2">
      <c r="A1382" t="s">
        <v>1417</v>
      </c>
      <c r="B1382" t="s">
        <v>1750</v>
      </c>
      <c r="C1382" t="s">
        <v>49</v>
      </c>
      <c r="D1382" t="s">
        <v>1745</v>
      </c>
      <c r="E1382" t="s">
        <v>1038</v>
      </c>
      <c r="F1382">
        <v>19</v>
      </c>
      <c r="G1382">
        <v>68</v>
      </c>
      <c r="H1382">
        <v>9.83</v>
      </c>
      <c r="I1382">
        <v>668.28</v>
      </c>
      <c r="J1382">
        <v>24</v>
      </c>
      <c r="K1382">
        <v>26</v>
      </c>
      <c r="L1382">
        <v>2.1547854192853295</v>
      </c>
      <c r="M1382">
        <v>2.3343508708924401</v>
      </c>
      <c r="V1382">
        <v>10</v>
      </c>
      <c r="W1382">
        <v>0.89782725803555408</v>
      </c>
      <c r="AG1382">
        <v>13.46</v>
      </c>
      <c r="AH1382">
        <v>13.5</v>
      </c>
      <c r="AI1382">
        <v>52.13</v>
      </c>
      <c r="AJ1382">
        <v>49.68</v>
      </c>
      <c r="AK1382" t="e">
        <f>VLOOKUP(A1382,'NHL Affiliations (from scraper)'!B:C,2,FALSE)</f>
        <v>#N/A</v>
      </c>
      <c r="AL1382">
        <f>IF(ISNUMBER(MATCH(A1382,'Age Fix'!A:A,0))=FALSE,F1382,VLOOKUP(A1382,'Age Fix'!A:C,3,FALSE))</f>
        <v>19</v>
      </c>
    </row>
    <row r="1383" spans="1:38" x14ac:dyDescent="0.2">
      <c r="A1383" t="s">
        <v>1050</v>
      </c>
      <c r="B1383" t="s">
        <v>1750</v>
      </c>
      <c r="C1383" t="s">
        <v>46</v>
      </c>
      <c r="D1383" t="s">
        <v>1745</v>
      </c>
      <c r="E1383" t="s">
        <v>1051</v>
      </c>
      <c r="F1383">
        <v>19</v>
      </c>
      <c r="G1383">
        <v>58</v>
      </c>
      <c r="H1383">
        <v>15.35</v>
      </c>
      <c r="I1383">
        <v>890.51</v>
      </c>
      <c r="J1383">
        <v>60</v>
      </c>
      <c r="K1383">
        <v>38</v>
      </c>
      <c r="L1383">
        <v>4.0426272585372427</v>
      </c>
      <c r="M1383">
        <v>2.560330597073587</v>
      </c>
      <c r="V1383">
        <v>52</v>
      </c>
      <c r="W1383">
        <v>3.503610290732277</v>
      </c>
      <c r="AG1383">
        <v>14.34</v>
      </c>
      <c r="AH1383">
        <v>13.67</v>
      </c>
      <c r="AI1383">
        <v>52.61</v>
      </c>
      <c r="AJ1383">
        <v>49.88</v>
      </c>
      <c r="AK1383" t="str">
        <f>VLOOKUP(A1383,'NHL Affiliations (from scraper)'!B:C,2,FALSE)</f>
        <v>Vancouver Canucks</v>
      </c>
      <c r="AL1383">
        <f>IF(ISNUMBER(MATCH(A1383,'Age Fix'!A:A,0))=FALSE,F1383,VLOOKUP(A1383,'Age Fix'!A:C,3,FALSE))</f>
        <v>19</v>
      </c>
    </row>
    <row r="1384" spans="1:38" x14ac:dyDescent="0.2">
      <c r="A1384" t="s">
        <v>1332</v>
      </c>
      <c r="B1384" t="s">
        <v>1750</v>
      </c>
      <c r="C1384" t="s">
        <v>102</v>
      </c>
      <c r="D1384" t="s">
        <v>102</v>
      </c>
      <c r="E1384" t="s">
        <v>1090</v>
      </c>
      <c r="F1384">
        <v>18</v>
      </c>
      <c r="G1384">
        <v>59</v>
      </c>
      <c r="H1384">
        <v>10.75</v>
      </c>
      <c r="I1384">
        <v>634.23</v>
      </c>
      <c r="J1384">
        <v>26</v>
      </c>
      <c r="K1384">
        <v>27</v>
      </c>
      <c r="L1384">
        <v>2.4596755120382192</v>
      </c>
      <c r="M1384">
        <v>2.554278416347382</v>
      </c>
      <c r="V1384">
        <v>7</v>
      </c>
      <c r="W1384">
        <v>0.66222033016413606</v>
      </c>
      <c r="AG1384">
        <v>12.83</v>
      </c>
      <c r="AH1384">
        <v>13.45</v>
      </c>
      <c r="AI1384">
        <v>48.69</v>
      </c>
      <c r="AJ1384">
        <v>47.02</v>
      </c>
      <c r="AK1384" t="e">
        <f>VLOOKUP(A1384,'NHL Affiliations (from scraper)'!B:C,2,FALSE)</f>
        <v>#N/A</v>
      </c>
      <c r="AL1384">
        <f>IF(ISNUMBER(MATCH(A1384,'Age Fix'!A:A,0))=FALSE,F1384,VLOOKUP(A1384,'Age Fix'!A:C,3,FALSE))</f>
        <v>18</v>
      </c>
    </row>
    <row r="1385" spans="1:38" x14ac:dyDescent="0.2">
      <c r="A1385" t="s">
        <v>1493</v>
      </c>
      <c r="B1385" t="s">
        <v>1750</v>
      </c>
      <c r="C1385" t="s">
        <v>102</v>
      </c>
      <c r="D1385" t="s">
        <v>102</v>
      </c>
      <c r="E1385" t="s">
        <v>1746</v>
      </c>
      <c r="F1385">
        <v>17</v>
      </c>
      <c r="G1385">
        <v>40</v>
      </c>
      <c r="H1385">
        <v>11.59</v>
      </c>
      <c r="I1385">
        <v>463.56</v>
      </c>
      <c r="J1385">
        <v>17</v>
      </c>
      <c r="K1385">
        <v>29</v>
      </c>
      <c r="L1385">
        <v>2.2003624126326691</v>
      </c>
      <c r="M1385">
        <v>3.753559409785141</v>
      </c>
      <c r="V1385">
        <v>1</v>
      </c>
      <c r="W1385">
        <v>0.12943308309603935</v>
      </c>
      <c r="AG1385">
        <v>13.46</v>
      </c>
      <c r="AH1385">
        <v>13.06</v>
      </c>
      <c r="AI1385">
        <v>50.17</v>
      </c>
      <c r="AJ1385">
        <v>49.23</v>
      </c>
      <c r="AK1385" t="e">
        <f>VLOOKUP(A1385,'NHL Affiliations (from scraper)'!B:C,2,FALSE)</f>
        <v>#N/A</v>
      </c>
      <c r="AL1385">
        <f>IF(ISNUMBER(MATCH(A1385,'Age Fix'!A:A,0))=FALSE,F1385,VLOOKUP(A1385,'Age Fix'!A:C,3,FALSE))</f>
        <v>17</v>
      </c>
    </row>
    <row r="1386" spans="1:38" x14ac:dyDescent="0.2">
      <c r="A1386" t="s">
        <v>1232</v>
      </c>
      <c r="B1386" t="s">
        <v>1750</v>
      </c>
      <c r="C1386" t="s">
        <v>41</v>
      </c>
      <c r="D1386" t="s">
        <v>1745</v>
      </c>
      <c r="E1386" t="s">
        <v>1047</v>
      </c>
      <c r="F1386">
        <v>19</v>
      </c>
      <c r="G1386">
        <v>63</v>
      </c>
      <c r="H1386">
        <v>14.24</v>
      </c>
      <c r="I1386">
        <v>897.39</v>
      </c>
      <c r="J1386">
        <v>41</v>
      </c>
      <c r="K1386">
        <v>39</v>
      </c>
      <c r="L1386">
        <v>2.741283054190486</v>
      </c>
      <c r="M1386">
        <v>2.6075619295958279</v>
      </c>
      <c r="V1386">
        <v>23</v>
      </c>
      <c r="W1386">
        <v>1.5377929328385651</v>
      </c>
      <c r="AG1386">
        <v>14.32</v>
      </c>
      <c r="AH1386">
        <v>13.8</v>
      </c>
      <c r="AI1386">
        <v>49.49</v>
      </c>
      <c r="AJ1386">
        <v>48.02</v>
      </c>
      <c r="AK1386">
        <f>VLOOKUP(A1386,'NHL Affiliations (from scraper)'!B:C,2,FALSE)</f>
        <v>2018</v>
      </c>
      <c r="AL1386">
        <f>IF(ISNUMBER(MATCH(A1386,'Age Fix'!A:A,0))=FALSE,F1386,VLOOKUP(A1386,'Age Fix'!A:C,3,FALSE))</f>
        <v>19</v>
      </c>
    </row>
    <row r="1387" spans="1:38" x14ac:dyDescent="0.2">
      <c r="A1387" t="s">
        <v>1322</v>
      </c>
      <c r="B1387" t="s">
        <v>1750</v>
      </c>
      <c r="C1387" t="s">
        <v>102</v>
      </c>
      <c r="D1387" t="s">
        <v>102</v>
      </c>
      <c r="E1387" t="s">
        <v>1044</v>
      </c>
      <c r="F1387">
        <v>20</v>
      </c>
      <c r="G1387">
        <v>60</v>
      </c>
      <c r="H1387">
        <v>15.84</v>
      </c>
      <c r="I1387">
        <v>950.57</v>
      </c>
      <c r="J1387">
        <v>48</v>
      </c>
      <c r="K1387">
        <v>56</v>
      </c>
      <c r="L1387">
        <v>3.0297610907139925</v>
      </c>
      <c r="M1387">
        <v>3.5347212724996582</v>
      </c>
      <c r="V1387">
        <v>9</v>
      </c>
      <c r="W1387">
        <v>0.56808020450887364</v>
      </c>
      <c r="AG1387">
        <v>14.15</v>
      </c>
      <c r="AH1387">
        <v>14.05</v>
      </c>
      <c r="AI1387">
        <v>50.01</v>
      </c>
      <c r="AJ1387">
        <v>50.85</v>
      </c>
      <c r="AK1387" t="e">
        <f>VLOOKUP(A1387,'NHL Affiliations (from scraper)'!B:C,2,FALSE)</f>
        <v>#N/A</v>
      </c>
      <c r="AL1387">
        <f>IF(ISNUMBER(MATCH(A1387,'Age Fix'!A:A,0))=FALSE,F1387,VLOOKUP(A1387,'Age Fix'!A:C,3,FALSE))</f>
        <v>20</v>
      </c>
    </row>
    <row r="1388" spans="1:38" x14ac:dyDescent="0.2">
      <c r="A1388" t="s">
        <v>3762</v>
      </c>
      <c r="B1388" t="s">
        <v>1750</v>
      </c>
      <c r="C1388" t="s">
        <v>49</v>
      </c>
      <c r="D1388" t="s">
        <v>1745</v>
      </c>
      <c r="E1388" t="s">
        <v>1040</v>
      </c>
      <c r="F1388">
        <v>16</v>
      </c>
      <c r="G1388">
        <v>1</v>
      </c>
      <c r="H1388">
        <v>10.46</v>
      </c>
      <c r="I1388">
        <v>10.46</v>
      </c>
      <c r="J1388">
        <v>0</v>
      </c>
      <c r="K1388">
        <v>1</v>
      </c>
      <c r="L1388">
        <v>0</v>
      </c>
      <c r="M1388">
        <v>5.736137667304015</v>
      </c>
      <c r="V1388">
        <v>0</v>
      </c>
      <c r="W1388">
        <v>0</v>
      </c>
      <c r="AG1388">
        <v>13.96</v>
      </c>
      <c r="AH1388">
        <v>16.29</v>
      </c>
      <c r="AI1388">
        <v>51.98</v>
      </c>
      <c r="AJ1388">
        <v>53.6</v>
      </c>
      <c r="AK1388" t="e">
        <f>VLOOKUP(A1388,'NHL Affiliations (from scraper)'!B:C,2,FALSE)</f>
        <v>#N/A</v>
      </c>
      <c r="AL1388">
        <f>IF(ISNUMBER(MATCH(A1388,'Age Fix'!A:A,0))=FALSE,F1388,VLOOKUP(A1388,'Age Fix'!A:C,3,FALSE))</f>
        <v>16</v>
      </c>
    </row>
    <row r="1389" spans="1:38" x14ac:dyDescent="0.2">
      <c r="A1389" t="s">
        <v>1600</v>
      </c>
      <c r="B1389" t="s">
        <v>1750</v>
      </c>
      <c r="C1389" t="s">
        <v>49</v>
      </c>
      <c r="D1389" t="s">
        <v>1745</v>
      </c>
      <c r="E1389" t="s">
        <v>1061</v>
      </c>
      <c r="F1389">
        <v>16</v>
      </c>
      <c r="G1389">
        <v>3</v>
      </c>
      <c r="H1389">
        <v>6.78</v>
      </c>
      <c r="I1389">
        <v>20.329999999999998</v>
      </c>
      <c r="J1389">
        <v>0</v>
      </c>
      <c r="K1389">
        <v>1</v>
      </c>
      <c r="L1389">
        <v>0</v>
      </c>
      <c r="M1389">
        <v>2.9513034923757995</v>
      </c>
      <c r="V1389">
        <v>0</v>
      </c>
      <c r="W1389">
        <v>0</v>
      </c>
      <c r="AG1389">
        <v>11.48</v>
      </c>
      <c r="AH1389">
        <v>14.23</v>
      </c>
      <c r="AI1389">
        <v>42.89</v>
      </c>
      <c r="AJ1389">
        <v>45.51</v>
      </c>
      <c r="AK1389">
        <f>VLOOKUP(A1389,'NHL Affiliations (from scraper)'!B:C,2,FALSE)</f>
        <v>2020</v>
      </c>
      <c r="AL1389">
        <f>IF(ISNUMBER(MATCH(A1389,'Age Fix'!A:A,0))=FALSE,F1389,VLOOKUP(A1389,'Age Fix'!A:C,3,FALSE))</f>
        <v>16</v>
      </c>
    </row>
    <row r="1390" spans="1:38" x14ac:dyDescent="0.2">
      <c r="A1390" t="s">
        <v>1557</v>
      </c>
      <c r="B1390" t="s">
        <v>1750</v>
      </c>
      <c r="C1390" t="s">
        <v>41</v>
      </c>
      <c r="D1390" t="s">
        <v>1745</v>
      </c>
      <c r="E1390" t="s">
        <v>1051</v>
      </c>
      <c r="F1390">
        <v>17</v>
      </c>
      <c r="G1390">
        <v>1</v>
      </c>
      <c r="H1390">
        <v>0</v>
      </c>
      <c r="I1390">
        <v>0</v>
      </c>
      <c r="J1390">
        <v>0</v>
      </c>
      <c r="K1390">
        <v>0</v>
      </c>
      <c r="L1390" t="e">
        <v>#DIV/0!</v>
      </c>
      <c r="M1390" t="e">
        <v>#DIV/0!</v>
      </c>
      <c r="V1390">
        <v>0</v>
      </c>
      <c r="W1390" t="e">
        <v>#DIV/0!</v>
      </c>
      <c r="AG1390">
        <v>0</v>
      </c>
      <c r="AH1390">
        <v>0</v>
      </c>
      <c r="AI1390">
        <v>0</v>
      </c>
      <c r="AJ1390">
        <v>0</v>
      </c>
      <c r="AK1390" t="e">
        <f>VLOOKUP(A1390,'NHL Affiliations (from scraper)'!B:C,2,FALSE)</f>
        <v>#N/A</v>
      </c>
      <c r="AL1390">
        <f>IF(ISNUMBER(MATCH(A1390,'Age Fix'!A:A,0))=FALSE,F1390,VLOOKUP(A1390,'Age Fix'!A:C,3,FALSE))</f>
        <v>17</v>
      </c>
    </row>
    <row r="1391" spans="1:38" x14ac:dyDescent="0.2">
      <c r="A1391" t="s">
        <v>1328</v>
      </c>
      <c r="B1391" t="s">
        <v>1750</v>
      </c>
      <c r="C1391" t="s">
        <v>41</v>
      </c>
      <c r="D1391" t="s">
        <v>1745</v>
      </c>
      <c r="E1391" t="s">
        <v>1076</v>
      </c>
      <c r="F1391">
        <v>19</v>
      </c>
      <c r="G1391">
        <v>36</v>
      </c>
      <c r="H1391">
        <v>12.44</v>
      </c>
      <c r="I1391">
        <v>447.71</v>
      </c>
      <c r="J1391">
        <v>20</v>
      </c>
      <c r="K1391">
        <v>22</v>
      </c>
      <c r="L1391">
        <v>2.680306448370597</v>
      </c>
      <c r="M1391">
        <v>2.9483370932076571</v>
      </c>
      <c r="V1391">
        <v>4</v>
      </c>
      <c r="W1391">
        <v>0.53606128967411937</v>
      </c>
      <c r="AG1391">
        <v>14.68</v>
      </c>
      <c r="AH1391">
        <v>13.94</v>
      </c>
      <c r="AI1391">
        <v>50.06</v>
      </c>
      <c r="AJ1391">
        <v>52.17</v>
      </c>
      <c r="AK1391" t="str">
        <f>VLOOKUP(A1391,'NHL Affiliations (from scraper)'!B:C,2,FALSE)</f>
        <v>Anaheim Ducks</v>
      </c>
      <c r="AL1391">
        <f>IF(ISNUMBER(MATCH(A1391,'Age Fix'!A:A,0))=FALSE,F1391,VLOOKUP(A1391,'Age Fix'!A:C,3,FALSE))</f>
        <v>19</v>
      </c>
    </row>
    <row r="1392" spans="1:38" x14ac:dyDescent="0.2">
      <c r="A1392" t="s">
        <v>1559</v>
      </c>
      <c r="B1392" t="s">
        <v>1750</v>
      </c>
      <c r="C1392" t="s">
        <v>102</v>
      </c>
      <c r="D1392" t="s">
        <v>102</v>
      </c>
      <c r="E1392" t="s">
        <v>1051</v>
      </c>
      <c r="F1392">
        <v>18</v>
      </c>
      <c r="G1392">
        <v>36</v>
      </c>
      <c r="H1392">
        <v>6.3</v>
      </c>
      <c r="I1392">
        <v>226.74</v>
      </c>
      <c r="J1392">
        <v>3</v>
      </c>
      <c r="K1392">
        <v>5</v>
      </c>
      <c r="L1392">
        <v>0.79386080973802586</v>
      </c>
      <c r="M1392">
        <v>1.3231013495633765</v>
      </c>
      <c r="V1392">
        <v>2</v>
      </c>
      <c r="W1392">
        <v>0.52924053982535058</v>
      </c>
      <c r="AG1392">
        <v>11.52</v>
      </c>
      <c r="AH1392">
        <v>12.55</v>
      </c>
      <c r="AI1392">
        <v>43.74</v>
      </c>
      <c r="AJ1392">
        <v>47.74</v>
      </c>
      <c r="AK1392" t="e">
        <f>VLOOKUP(A1392,'NHL Affiliations (from scraper)'!B:C,2,FALSE)</f>
        <v>#N/A</v>
      </c>
      <c r="AL1392">
        <f>IF(ISNUMBER(MATCH(A1392,'Age Fix'!A:A,0))=FALSE,F1392,VLOOKUP(A1392,'Age Fix'!A:C,3,FALSE))</f>
        <v>18</v>
      </c>
    </row>
    <row r="1393" spans="1:38" x14ac:dyDescent="0.2">
      <c r="A1393" t="s">
        <v>1119</v>
      </c>
      <c r="B1393" t="s">
        <v>1750</v>
      </c>
      <c r="C1393" t="s">
        <v>41</v>
      </c>
      <c r="D1393" t="s">
        <v>1745</v>
      </c>
      <c r="E1393" t="s">
        <v>1051</v>
      </c>
      <c r="F1393">
        <v>18</v>
      </c>
      <c r="G1393">
        <v>66</v>
      </c>
      <c r="H1393">
        <v>13.96</v>
      </c>
      <c r="I1393">
        <v>921.45</v>
      </c>
      <c r="J1393">
        <v>56</v>
      </c>
      <c r="K1393">
        <v>37</v>
      </c>
      <c r="L1393">
        <v>3.646426827283086</v>
      </c>
      <c r="M1393">
        <v>2.4092462965977535</v>
      </c>
      <c r="V1393">
        <v>23</v>
      </c>
      <c r="W1393">
        <v>1.4976395897769819</v>
      </c>
      <c r="AG1393">
        <v>14.28</v>
      </c>
      <c r="AH1393">
        <v>13.67</v>
      </c>
      <c r="AI1393">
        <v>53.08</v>
      </c>
      <c r="AJ1393">
        <v>49.81</v>
      </c>
      <c r="AK1393">
        <f>VLOOKUP(A1393,'NHL Affiliations (from scraper)'!B:C,2,FALSE)</f>
        <v>2018</v>
      </c>
      <c r="AL1393">
        <f>IF(ISNUMBER(MATCH(A1393,'Age Fix'!A:A,0))=FALSE,F1393,VLOOKUP(A1393,'Age Fix'!A:C,3,FALSE))</f>
        <v>18</v>
      </c>
    </row>
    <row r="1394" spans="1:38" x14ac:dyDescent="0.2">
      <c r="A1394" t="s">
        <v>1529</v>
      </c>
      <c r="B1394" t="s">
        <v>1750</v>
      </c>
      <c r="C1394" t="s">
        <v>102</v>
      </c>
      <c r="D1394" t="s">
        <v>102</v>
      </c>
      <c r="E1394" t="s">
        <v>1055</v>
      </c>
      <c r="F1394">
        <v>17</v>
      </c>
      <c r="G1394">
        <v>50</v>
      </c>
      <c r="H1394">
        <v>13.21</v>
      </c>
      <c r="I1394">
        <v>660.72</v>
      </c>
      <c r="J1394">
        <v>30</v>
      </c>
      <c r="K1394">
        <v>23</v>
      </c>
      <c r="L1394">
        <v>2.7243007628042135</v>
      </c>
      <c r="M1394">
        <v>2.0886305848165634</v>
      </c>
      <c r="V1394">
        <v>2</v>
      </c>
      <c r="W1394">
        <v>0.18162005085361421</v>
      </c>
      <c r="AG1394">
        <v>12.81</v>
      </c>
      <c r="AH1394">
        <v>13.52</v>
      </c>
      <c r="AI1394">
        <v>54.28</v>
      </c>
      <c r="AJ1394">
        <v>51.47</v>
      </c>
      <c r="AK1394" t="e">
        <f>VLOOKUP(A1394,'NHL Affiliations (from scraper)'!B:C,2,FALSE)</f>
        <v>#N/A</v>
      </c>
      <c r="AL1394">
        <f>IF(ISNUMBER(MATCH(A1394,'Age Fix'!A:A,0))=FALSE,F1394,VLOOKUP(A1394,'Age Fix'!A:C,3,FALSE))</f>
        <v>17</v>
      </c>
    </row>
    <row r="1395" spans="1:38" x14ac:dyDescent="0.2">
      <c r="A1395" t="s">
        <v>1542</v>
      </c>
      <c r="B1395" t="s">
        <v>1750</v>
      </c>
      <c r="C1395" t="s">
        <v>102</v>
      </c>
      <c r="D1395" t="s">
        <v>102</v>
      </c>
      <c r="E1395" t="s">
        <v>1090</v>
      </c>
      <c r="F1395">
        <v>19</v>
      </c>
      <c r="G1395">
        <v>8</v>
      </c>
      <c r="H1395">
        <v>12.63</v>
      </c>
      <c r="I1395">
        <v>101</v>
      </c>
      <c r="J1395">
        <v>3</v>
      </c>
      <c r="K1395">
        <v>6</v>
      </c>
      <c r="L1395">
        <v>1.782178217821782</v>
      </c>
      <c r="M1395">
        <v>3.564356435643564</v>
      </c>
      <c r="V1395">
        <v>0</v>
      </c>
      <c r="W1395">
        <v>0</v>
      </c>
      <c r="AG1395">
        <v>13</v>
      </c>
      <c r="AH1395">
        <v>13.86</v>
      </c>
      <c r="AI1395">
        <v>49.57</v>
      </c>
      <c r="AJ1395">
        <v>47.02</v>
      </c>
      <c r="AK1395" t="e">
        <f>VLOOKUP(A1395,'NHL Affiliations (from scraper)'!B:C,2,FALSE)</f>
        <v>#N/A</v>
      </c>
      <c r="AL1395">
        <f>IF(ISNUMBER(MATCH(A1395,'Age Fix'!A:A,0))=FALSE,F1395,VLOOKUP(A1395,'Age Fix'!A:C,3,FALSE))</f>
        <v>19</v>
      </c>
    </row>
    <row r="1396" spans="1:38" x14ac:dyDescent="0.2">
      <c r="A1396" t="s">
        <v>1504</v>
      </c>
      <c r="B1396" t="s">
        <v>1750</v>
      </c>
      <c r="C1396" t="s">
        <v>102</v>
      </c>
      <c r="D1396" t="s">
        <v>102</v>
      </c>
      <c r="E1396" t="s">
        <v>1076</v>
      </c>
      <c r="F1396">
        <v>18</v>
      </c>
      <c r="G1396">
        <v>8</v>
      </c>
      <c r="H1396">
        <v>11.94</v>
      </c>
      <c r="I1396">
        <v>95.52</v>
      </c>
      <c r="J1396">
        <v>5</v>
      </c>
      <c r="K1396">
        <v>5</v>
      </c>
      <c r="L1396">
        <v>3.1407035175879399</v>
      </c>
      <c r="M1396">
        <v>3.1407035175879399</v>
      </c>
      <c r="V1396">
        <v>1</v>
      </c>
      <c r="W1396">
        <v>0.62814070351758799</v>
      </c>
      <c r="AG1396">
        <v>13.09</v>
      </c>
      <c r="AH1396">
        <v>13.05</v>
      </c>
      <c r="AI1396">
        <v>47.82</v>
      </c>
      <c r="AJ1396">
        <v>51.51</v>
      </c>
      <c r="AK1396" t="e">
        <f>VLOOKUP(A1396,'NHL Affiliations (from scraper)'!B:C,2,FALSE)</f>
        <v>#N/A</v>
      </c>
      <c r="AL1396">
        <f>IF(ISNUMBER(MATCH(A1396,'Age Fix'!A:A,0))=FALSE,F1396,VLOOKUP(A1396,'Age Fix'!A:C,3,FALSE))</f>
        <v>18</v>
      </c>
    </row>
    <row r="1397" spans="1:38" x14ac:dyDescent="0.2">
      <c r="A1397" t="s">
        <v>1248</v>
      </c>
      <c r="B1397" t="s">
        <v>1750</v>
      </c>
      <c r="C1397" t="s">
        <v>49</v>
      </c>
      <c r="D1397" t="s">
        <v>1745</v>
      </c>
      <c r="E1397" t="s">
        <v>1049</v>
      </c>
      <c r="F1397">
        <v>18</v>
      </c>
      <c r="G1397">
        <v>65</v>
      </c>
      <c r="H1397">
        <v>11</v>
      </c>
      <c r="I1397">
        <v>714.75</v>
      </c>
      <c r="J1397">
        <v>26</v>
      </c>
      <c r="K1397">
        <v>34</v>
      </c>
      <c r="L1397">
        <v>2.1825813221406083</v>
      </c>
      <c r="M1397">
        <v>2.8541448058761802</v>
      </c>
      <c r="V1397">
        <v>18</v>
      </c>
      <c r="W1397">
        <v>1.5110178384050368</v>
      </c>
      <c r="AG1397">
        <v>13.03</v>
      </c>
      <c r="AH1397">
        <v>13.3</v>
      </c>
      <c r="AI1397">
        <v>52.64</v>
      </c>
      <c r="AJ1397">
        <v>49.76</v>
      </c>
      <c r="AK1397" t="e">
        <f>VLOOKUP(A1397,'NHL Affiliations (from scraper)'!B:C,2,FALSE)</f>
        <v>#N/A</v>
      </c>
      <c r="AL1397">
        <f>IF(ISNUMBER(MATCH(A1397,'Age Fix'!A:A,0))=FALSE,F1397,VLOOKUP(A1397,'Age Fix'!A:C,3,FALSE))</f>
        <v>18</v>
      </c>
    </row>
    <row r="1398" spans="1:38" x14ac:dyDescent="0.2">
      <c r="A1398" t="s">
        <v>1185</v>
      </c>
      <c r="B1398" t="s">
        <v>1750</v>
      </c>
      <c r="C1398" t="s">
        <v>46</v>
      </c>
      <c r="D1398" t="s">
        <v>1745</v>
      </c>
      <c r="E1398" t="s">
        <v>1746</v>
      </c>
      <c r="F1398">
        <v>19</v>
      </c>
      <c r="G1398">
        <v>65</v>
      </c>
      <c r="H1398">
        <v>12.78</v>
      </c>
      <c r="I1398">
        <v>830.6</v>
      </c>
      <c r="J1398">
        <v>33</v>
      </c>
      <c r="K1398">
        <v>44</v>
      </c>
      <c r="L1398">
        <v>2.3838189260775344</v>
      </c>
      <c r="M1398">
        <v>3.1784252347700455</v>
      </c>
      <c r="V1398">
        <v>15</v>
      </c>
      <c r="W1398">
        <v>1.0835540573079701</v>
      </c>
      <c r="AG1398">
        <v>14.06</v>
      </c>
      <c r="AH1398">
        <v>13.68</v>
      </c>
      <c r="AI1398">
        <v>50.08</v>
      </c>
      <c r="AJ1398">
        <v>49.29</v>
      </c>
      <c r="AK1398" t="str">
        <f>VLOOKUP(A1398,'NHL Affiliations (from scraper)'!B:C,2,FALSE)</f>
        <v>Detroit Red Wings</v>
      </c>
      <c r="AL1398">
        <f>IF(ISNUMBER(MATCH(A1398,'Age Fix'!A:A,0))=FALSE,F1398,VLOOKUP(A1398,'Age Fix'!A:C,3,FALSE))</f>
        <v>19</v>
      </c>
    </row>
    <row r="1399" spans="1:38" x14ac:dyDescent="0.2">
      <c r="A1399" t="s">
        <v>1412</v>
      </c>
      <c r="B1399" t="s">
        <v>1750</v>
      </c>
      <c r="C1399" t="s">
        <v>102</v>
      </c>
      <c r="D1399" t="s">
        <v>102</v>
      </c>
      <c r="E1399" t="s">
        <v>1107</v>
      </c>
      <c r="F1399">
        <v>18</v>
      </c>
      <c r="G1399">
        <v>70</v>
      </c>
      <c r="H1399">
        <v>12.6</v>
      </c>
      <c r="I1399">
        <v>882.34</v>
      </c>
      <c r="J1399">
        <v>31</v>
      </c>
      <c r="K1399">
        <v>54</v>
      </c>
      <c r="L1399">
        <v>2.1080309177867944</v>
      </c>
      <c r="M1399">
        <v>3.6720538567898995</v>
      </c>
      <c r="V1399">
        <v>4</v>
      </c>
      <c r="W1399">
        <v>0.27200398939184439</v>
      </c>
      <c r="AG1399">
        <v>12.52</v>
      </c>
      <c r="AH1399">
        <v>13.81</v>
      </c>
      <c r="AI1399">
        <v>45.19</v>
      </c>
      <c r="AJ1399">
        <v>49.65</v>
      </c>
      <c r="AK1399" t="e">
        <f>VLOOKUP(A1399,'NHL Affiliations (from scraper)'!B:C,2,FALSE)</f>
        <v>#N/A</v>
      </c>
      <c r="AL1399">
        <f>IF(ISNUMBER(MATCH(A1399,'Age Fix'!A:A,0))=FALSE,F1399,VLOOKUP(A1399,'Age Fix'!A:C,3,FALSE))</f>
        <v>18</v>
      </c>
    </row>
    <row r="1400" spans="1:38" x14ac:dyDescent="0.2">
      <c r="A1400" t="s">
        <v>1156</v>
      </c>
      <c r="B1400" t="s">
        <v>1750</v>
      </c>
      <c r="C1400" t="s">
        <v>46</v>
      </c>
      <c r="D1400" t="s">
        <v>1745</v>
      </c>
      <c r="E1400" t="s">
        <v>1051</v>
      </c>
      <c r="F1400">
        <v>18</v>
      </c>
      <c r="G1400">
        <v>63</v>
      </c>
      <c r="H1400">
        <v>14.3</v>
      </c>
      <c r="I1400">
        <v>900.99</v>
      </c>
      <c r="J1400">
        <v>52</v>
      </c>
      <c r="K1400">
        <v>40</v>
      </c>
      <c r="L1400">
        <v>3.4628575233909369</v>
      </c>
      <c r="M1400">
        <v>2.6637365564545665</v>
      </c>
      <c r="V1400">
        <v>30</v>
      </c>
      <c r="W1400">
        <v>1.997802417340925</v>
      </c>
      <c r="AG1400">
        <v>14.06</v>
      </c>
      <c r="AH1400">
        <v>13.71</v>
      </c>
      <c r="AI1400">
        <v>50.82</v>
      </c>
      <c r="AJ1400">
        <v>50.51</v>
      </c>
      <c r="AK1400" t="e">
        <f>VLOOKUP(A1400,'NHL Affiliations (from scraper)'!B:C,2,FALSE)</f>
        <v>#N/A</v>
      </c>
      <c r="AL1400">
        <f>IF(ISNUMBER(MATCH(A1400,'Age Fix'!A:A,0))=FALSE,F1400,VLOOKUP(A1400,'Age Fix'!A:C,3,FALSE))</f>
        <v>18</v>
      </c>
    </row>
    <row r="1401" spans="1:38" x14ac:dyDescent="0.2">
      <c r="A1401" t="s">
        <v>1579</v>
      </c>
      <c r="B1401" t="s">
        <v>1750</v>
      </c>
      <c r="C1401" t="s">
        <v>1240</v>
      </c>
      <c r="D1401" t="s">
        <v>1745</v>
      </c>
      <c r="E1401" t="s">
        <v>1076</v>
      </c>
      <c r="F1401">
        <v>17</v>
      </c>
      <c r="G1401">
        <v>16</v>
      </c>
      <c r="H1401">
        <v>7.34</v>
      </c>
      <c r="I1401">
        <v>117.4</v>
      </c>
      <c r="J1401">
        <v>3</v>
      </c>
      <c r="K1401">
        <v>3</v>
      </c>
      <c r="L1401">
        <v>1.5332197614991481</v>
      </c>
      <c r="M1401">
        <v>1.5332197614991481</v>
      </c>
      <c r="V1401">
        <v>0</v>
      </c>
      <c r="W1401">
        <v>0</v>
      </c>
      <c r="AG1401">
        <v>12.84</v>
      </c>
      <c r="AH1401">
        <v>13.38</v>
      </c>
      <c r="AI1401">
        <v>51.87</v>
      </c>
      <c r="AJ1401">
        <v>50.98</v>
      </c>
      <c r="AK1401" t="e">
        <f>VLOOKUP(A1401,'NHL Affiliations (from scraper)'!B:C,2,FALSE)</f>
        <v>#N/A</v>
      </c>
      <c r="AL1401">
        <f>IF(ISNUMBER(MATCH(A1401,'Age Fix'!A:A,0))=FALSE,F1401,VLOOKUP(A1401,'Age Fix'!A:C,3,FALSE))</f>
        <v>17</v>
      </c>
    </row>
    <row r="1402" spans="1:38" x14ac:dyDescent="0.2">
      <c r="A1402" t="s">
        <v>1419</v>
      </c>
      <c r="B1402" t="s">
        <v>1750</v>
      </c>
      <c r="C1402" t="s">
        <v>41</v>
      </c>
      <c r="D1402" t="s">
        <v>1745</v>
      </c>
      <c r="E1402" t="s">
        <v>1102</v>
      </c>
      <c r="F1402">
        <v>17</v>
      </c>
      <c r="G1402">
        <v>60</v>
      </c>
      <c r="H1402">
        <v>11.07</v>
      </c>
      <c r="I1402">
        <v>664.42</v>
      </c>
      <c r="J1402">
        <v>19</v>
      </c>
      <c r="K1402">
        <v>37</v>
      </c>
      <c r="L1402">
        <v>1.715782185966708</v>
      </c>
      <c r="M1402">
        <v>3.3412600463562208</v>
      </c>
      <c r="V1402">
        <v>6</v>
      </c>
      <c r="W1402">
        <v>0.54182595346317097</v>
      </c>
      <c r="AG1402">
        <v>13</v>
      </c>
      <c r="AH1402">
        <v>13.61</v>
      </c>
      <c r="AI1402">
        <v>39.04</v>
      </c>
      <c r="AJ1402">
        <v>50.73</v>
      </c>
      <c r="AK1402" t="e">
        <f>VLOOKUP(A1402,'NHL Affiliations (from scraper)'!B:C,2,FALSE)</f>
        <v>#N/A</v>
      </c>
      <c r="AL1402">
        <f>IF(ISNUMBER(MATCH(A1402,'Age Fix'!A:A,0))=FALSE,F1402,VLOOKUP(A1402,'Age Fix'!A:C,3,FALSE))</f>
        <v>17</v>
      </c>
    </row>
    <row r="1403" spans="1:38" x14ac:dyDescent="0.2">
      <c r="A1403" t="s">
        <v>1234</v>
      </c>
      <c r="B1403" t="s">
        <v>1750</v>
      </c>
      <c r="C1403" t="s">
        <v>46</v>
      </c>
      <c r="D1403" t="s">
        <v>1745</v>
      </c>
      <c r="E1403" t="s">
        <v>1051</v>
      </c>
      <c r="F1403">
        <v>18</v>
      </c>
      <c r="G1403">
        <v>50</v>
      </c>
      <c r="H1403">
        <v>11.66</v>
      </c>
      <c r="I1403">
        <v>582.80999999999995</v>
      </c>
      <c r="J1403">
        <v>28</v>
      </c>
      <c r="K1403">
        <v>27</v>
      </c>
      <c r="L1403">
        <v>2.8825860915221084</v>
      </c>
      <c r="M1403">
        <v>2.7796365882534619</v>
      </c>
      <c r="V1403">
        <v>13</v>
      </c>
      <c r="W1403">
        <v>1.3383435424924077</v>
      </c>
      <c r="AG1403">
        <v>14.68</v>
      </c>
      <c r="AH1403">
        <v>13.67</v>
      </c>
      <c r="AI1403">
        <v>51.66</v>
      </c>
      <c r="AJ1403">
        <v>49.39</v>
      </c>
      <c r="AK1403" t="e">
        <f>VLOOKUP(A1403,'NHL Affiliations (from scraper)'!B:C,2,FALSE)</f>
        <v>#N/A</v>
      </c>
      <c r="AL1403">
        <f>IF(ISNUMBER(MATCH(A1403,'Age Fix'!A:A,0))=FALSE,F1403,VLOOKUP(A1403,'Age Fix'!A:C,3,FALSE))</f>
        <v>18</v>
      </c>
    </row>
    <row r="1404" spans="1:38" x14ac:dyDescent="0.2">
      <c r="A1404" t="s">
        <v>1393</v>
      </c>
      <c r="B1404" t="s">
        <v>1750</v>
      </c>
      <c r="C1404" t="s">
        <v>41</v>
      </c>
      <c r="D1404" t="s">
        <v>1745</v>
      </c>
      <c r="E1404" t="s">
        <v>1078</v>
      </c>
      <c r="F1404">
        <v>18</v>
      </c>
      <c r="G1404">
        <v>34</v>
      </c>
      <c r="H1404">
        <v>8.1999999999999993</v>
      </c>
      <c r="I1404">
        <v>278.87</v>
      </c>
      <c r="J1404">
        <v>7</v>
      </c>
      <c r="K1404">
        <v>10</v>
      </c>
      <c r="L1404">
        <v>1.5060781009072328</v>
      </c>
      <c r="M1404">
        <v>2.1515401441531896</v>
      </c>
      <c r="V1404">
        <v>5</v>
      </c>
      <c r="W1404">
        <v>1.0757700720765948</v>
      </c>
      <c r="AG1404">
        <v>12.08</v>
      </c>
      <c r="AH1404">
        <v>12.01</v>
      </c>
      <c r="AI1404">
        <v>41.91</v>
      </c>
      <c r="AJ1404">
        <v>47.52</v>
      </c>
      <c r="AK1404" t="e">
        <f>VLOOKUP(A1404,'NHL Affiliations (from scraper)'!B:C,2,FALSE)</f>
        <v>#N/A</v>
      </c>
      <c r="AL1404">
        <f>IF(ISNUMBER(MATCH(A1404,'Age Fix'!A:A,0))=FALSE,F1404,VLOOKUP(A1404,'Age Fix'!A:C,3,FALSE))</f>
        <v>18</v>
      </c>
    </row>
    <row r="1405" spans="1:38" x14ac:dyDescent="0.2">
      <c r="A1405" t="s">
        <v>1401</v>
      </c>
      <c r="B1405" t="s">
        <v>1750</v>
      </c>
      <c r="C1405" t="s">
        <v>102</v>
      </c>
      <c r="D1405" t="s">
        <v>102</v>
      </c>
      <c r="E1405" t="s">
        <v>1069</v>
      </c>
      <c r="F1405">
        <v>20</v>
      </c>
      <c r="G1405">
        <v>65</v>
      </c>
      <c r="H1405">
        <v>12.92</v>
      </c>
      <c r="I1405">
        <v>839.7</v>
      </c>
      <c r="J1405">
        <v>32</v>
      </c>
      <c r="K1405">
        <v>38</v>
      </c>
      <c r="L1405">
        <v>2.2865309038942478</v>
      </c>
      <c r="M1405">
        <v>2.7152554483744193</v>
      </c>
      <c r="V1405">
        <v>5</v>
      </c>
      <c r="W1405">
        <v>0.35727045373347627</v>
      </c>
      <c r="AG1405">
        <v>13.32</v>
      </c>
      <c r="AH1405">
        <v>13.7</v>
      </c>
      <c r="AI1405">
        <v>50.37</v>
      </c>
      <c r="AJ1405">
        <v>48.89</v>
      </c>
      <c r="AK1405" t="e">
        <f>VLOOKUP(A1405,'NHL Affiliations (from scraper)'!B:C,2,FALSE)</f>
        <v>#N/A</v>
      </c>
      <c r="AL1405">
        <f>IF(ISNUMBER(MATCH(A1405,'Age Fix'!A:A,0))=FALSE,F1405,VLOOKUP(A1405,'Age Fix'!A:C,3,FALSE))</f>
        <v>20</v>
      </c>
    </row>
    <row r="1406" spans="1:38" x14ac:dyDescent="0.2">
      <c r="A1406" t="s">
        <v>1140</v>
      </c>
      <c r="B1406" t="s">
        <v>1750</v>
      </c>
      <c r="C1406" t="s">
        <v>102</v>
      </c>
      <c r="D1406" t="s">
        <v>102</v>
      </c>
      <c r="E1406" t="s">
        <v>1746</v>
      </c>
      <c r="F1406">
        <v>20</v>
      </c>
      <c r="G1406">
        <v>58</v>
      </c>
      <c r="H1406">
        <v>17.29</v>
      </c>
      <c r="I1406">
        <v>1002.81</v>
      </c>
      <c r="J1406">
        <v>52</v>
      </c>
      <c r="K1406">
        <v>54</v>
      </c>
      <c r="L1406">
        <v>3.1112573667992942</v>
      </c>
      <c r="M1406">
        <v>3.23092111167619</v>
      </c>
      <c r="V1406">
        <v>16</v>
      </c>
      <c r="W1406">
        <v>0.95730995901516736</v>
      </c>
      <c r="AG1406">
        <v>13.76</v>
      </c>
      <c r="AH1406">
        <v>14.46</v>
      </c>
      <c r="AI1406">
        <v>50.18</v>
      </c>
      <c r="AJ1406">
        <v>54.19</v>
      </c>
      <c r="AK1406" t="e">
        <f>VLOOKUP(A1406,'NHL Affiliations (from scraper)'!B:C,2,FALSE)</f>
        <v>#N/A</v>
      </c>
      <c r="AL1406">
        <f>IF(ISNUMBER(MATCH(A1406,'Age Fix'!A:A,0))=FALSE,F1406,VLOOKUP(A1406,'Age Fix'!A:C,3,FALSE))</f>
        <v>20</v>
      </c>
    </row>
    <row r="1407" spans="1:38" x14ac:dyDescent="0.2">
      <c r="A1407" t="s">
        <v>1372</v>
      </c>
      <c r="B1407" t="s">
        <v>1750</v>
      </c>
      <c r="C1407" t="s">
        <v>102</v>
      </c>
      <c r="D1407" t="s">
        <v>102</v>
      </c>
      <c r="E1407" t="s">
        <v>1051</v>
      </c>
      <c r="F1407">
        <v>17</v>
      </c>
      <c r="G1407">
        <v>72</v>
      </c>
      <c r="H1407">
        <v>12.44</v>
      </c>
      <c r="I1407">
        <v>895.71</v>
      </c>
      <c r="J1407">
        <v>46</v>
      </c>
      <c r="K1407">
        <v>41</v>
      </c>
      <c r="L1407">
        <v>3.0813544562414172</v>
      </c>
      <c r="M1407">
        <v>2.7464246240412629</v>
      </c>
      <c r="V1407">
        <v>5</v>
      </c>
      <c r="W1407">
        <v>0.33492983220015404</v>
      </c>
      <c r="AG1407">
        <v>13.87</v>
      </c>
      <c r="AH1407">
        <v>13.44</v>
      </c>
      <c r="AI1407">
        <v>52.05</v>
      </c>
      <c r="AJ1407">
        <v>49.02</v>
      </c>
      <c r="AK1407" t="e">
        <f>VLOOKUP(A1407,'NHL Affiliations (from scraper)'!B:C,2,FALSE)</f>
        <v>#N/A</v>
      </c>
      <c r="AL1407">
        <f>IF(ISNUMBER(MATCH(A1407,'Age Fix'!A:A,0))=FALSE,F1407,VLOOKUP(A1407,'Age Fix'!A:C,3,FALSE))</f>
        <v>17</v>
      </c>
    </row>
    <row r="1408" spans="1:38" x14ac:dyDescent="0.2">
      <c r="A1408" t="s">
        <v>1172</v>
      </c>
      <c r="B1408" t="s">
        <v>1750</v>
      </c>
      <c r="C1408" t="s">
        <v>49</v>
      </c>
      <c r="D1408" t="s">
        <v>1745</v>
      </c>
      <c r="E1408" t="s">
        <v>1059</v>
      </c>
      <c r="F1408">
        <v>19</v>
      </c>
      <c r="G1408">
        <v>59</v>
      </c>
      <c r="H1408">
        <v>13.39</v>
      </c>
      <c r="I1408">
        <v>790.25</v>
      </c>
      <c r="J1408">
        <v>38</v>
      </c>
      <c r="K1408">
        <v>41</v>
      </c>
      <c r="L1408">
        <v>2.8851629231255931</v>
      </c>
      <c r="M1408">
        <v>3.1129389433723507</v>
      </c>
      <c r="V1408">
        <v>22</v>
      </c>
      <c r="W1408">
        <v>1.6703574818095539</v>
      </c>
      <c r="AG1408">
        <v>14.02</v>
      </c>
      <c r="AH1408">
        <v>13.86</v>
      </c>
      <c r="AI1408">
        <v>51.7</v>
      </c>
      <c r="AJ1408">
        <v>51.93</v>
      </c>
      <c r="AK1408" t="e">
        <f>VLOOKUP(A1408,'NHL Affiliations (from scraper)'!B:C,2,FALSE)</f>
        <v>#N/A</v>
      </c>
      <c r="AL1408">
        <f>IF(ISNUMBER(MATCH(A1408,'Age Fix'!A:A,0))=FALSE,F1408,VLOOKUP(A1408,'Age Fix'!A:C,3,FALSE))</f>
        <v>19</v>
      </c>
    </row>
    <row r="1409" spans="1:38" x14ac:dyDescent="0.2">
      <c r="A1409" t="s">
        <v>1523</v>
      </c>
      <c r="B1409" t="s">
        <v>1750</v>
      </c>
      <c r="C1409" t="s">
        <v>102</v>
      </c>
      <c r="D1409" t="s">
        <v>102</v>
      </c>
      <c r="E1409" t="s">
        <v>1044</v>
      </c>
      <c r="F1409">
        <v>19</v>
      </c>
      <c r="G1409">
        <v>44</v>
      </c>
      <c r="H1409">
        <v>16.54</v>
      </c>
      <c r="I1409">
        <v>727.59</v>
      </c>
      <c r="J1409">
        <v>40</v>
      </c>
      <c r="K1409">
        <v>44</v>
      </c>
      <c r="L1409">
        <v>3.2985610027625443</v>
      </c>
      <c r="M1409">
        <v>3.6284171030387991</v>
      </c>
      <c r="V1409">
        <v>2</v>
      </c>
      <c r="W1409">
        <v>0.16492805013812725</v>
      </c>
      <c r="AG1409">
        <v>14.29</v>
      </c>
      <c r="AH1409">
        <v>13.98</v>
      </c>
      <c r="AI1409">
        <v>50.57</v>
      </c>
      <c r="AJ1409">
        <v>48.89</v>
      </c>
      <c r="AK1409" t="e">
        <f>VLOOKUP(A1409,'NHL Affiliations (from scraper)'!B:C,2,FALSE)</f>
        <v>#N/A</v>
      </c>
      <c r="AL1409">
        <f>IF(ISNUMBER(MATCH(A1409,'Age Fix'!A:A,0))=FALSE,F1409,VLOOKUP(A1409,'Age Fix'!A:C,3,FALSE))</f>
        <v>19</v>
      </c>
    </row>
    <row r="1410" spans="1:38" x14ac:dyDescent="0.2">
      <c r="A1410" t="s">
        <v>1348</v>
      </c>
      <c r="B1410" t="s">
        <v>1750</v>
      </c>
      <c r="C1410" t="s">
        <v>102</v>
      </c>
      <c r="D1410" t="s">
        <v>102</v>
      </c>
      <c r="E1410" t="s">
        <v>1105</v>
      </c>
      <c r="F1410">
        <v>17</v>
      </c>
      <c r="G1410">
        <v>32</v>
      </c>
      <c r="H1410">
        <v>12.41</v>
      </c>
      <c r="I1410">
        <v>397.26</v>
      </c>
      <c r="J1410">
        <v>18</v>
      </c>
      <c r="K1410">
        <v>17</v>
      </c>
      <c r="L1410">
        <v>2.7186225645672861</v>
      </c>
      <c r="M1410">
        <v>2.5675879776468813</v>
      </c>
      <c r="V1410">
        <v>4</v>
      </c>
      <c r="W1410">
        <v>0.60413834768161911</v>
      </c>
      <c r="AG1410">
        <v>12.68</v>
      </c>
      <c r="AH1410">
        <v>13.21</v>
      </c>
      <c r="AI1410">
        <v>42.87</v>
      </c>
      <c r="AJ1410">
        <v>47.99</v>
      </c>
      <c r="AK1410" t="e">
        <f>VLOOKUP(A1410,'NHL Affiliations (from scraper)'!B:C,2,FALSE)</f>
        <v>#N/A</v>
      </c>
      <c r="AL1410">
        <f>IF(ISNUMBER(MATCH(A1410,'Age Fix'!A:A,0))=FALSE,F1410,VLOOKUP(A1410,'Age Fix'!A:C,3,FALSE))</f>
        <v>17</v>
      </c>
    </row>
    <row r="1411" spans="1:38" x14ac:dyDescent="0.2">
      <c r="A1411" t="s">
        <v>1320</v>
      </c>
      <c r="B1411" t="s">
        <v>1750</v>
      </c>
      <c r="C1411" t="s">
        <v>41</v>
      </c>
      <c r="D1411" t="s">
        <v>1745</v>
      </c>
      <c r="E1411" t="s">
        <v>1746</v>
      </c>
      <c r="F1411">
        <v>17</v>
      </c>
      <c r="G1411">
        <v>71</v>
      </c>
      <c r="H1411">
        <v>11.03</v>
      </c>
      <c r="I1411">
        <v>783.35</v>
      </c>
      <c r="J1411">
        <v>35</v>
      </c>
      <c r="K1411">
        <v>31</v>
      </c>
      <c r="L1411">
        <v>2.6807940256590284</v>
      </c>
      <c r="M1411">
        <v>2.3744175655837112</v>
      </c>
      <c r="V1411">
        <v>12</v>
      </c>
      <c r="W1411">
        <v>0.91912938022595259</v>
      </c>
      <c r="AG1411">
        <v>13.11</v>
      </c>
      <c r="AH1411">
        <v>13.6</v>
      </c>
      <c r="AI1411">
        <v>50.39</v>
      </c>
      <c r="AJ1411">
        <v>48.98</v>
      </c>
      <c r="AK1411">
        <f>VLOOKUP(A1411,'NHL Affiliations (from scraper)'!B:C,2,FALSE)</f>
        <v>2019</v>
      </c>
      <c r="AL1411">
        <f>IF(ISNUMBER(MATCH(A1411,'Age Fix'!A:A,0))=FALSE,F1411,VLOOKUP(A1411,'Age Fix'!A:C,3,FALSE))</f>
        <v>17</v>
      </c>
    </row>
    <row r="1412" spans="1:38" x14ac:dyDescent="0.2">
      <c r="A1412" t="s">
        <v>1603</v>
      </c>
      <c r="B1412" t="s">
        <v>1750</v>
      </c>
      <c r="C1412" t="s">
        <v>41</v>
      </c>
      <c r="D1412" t="s">
        <v>1745</v>
      </c>
      <c r="E1412" t="s">
        <v>1061</v>
      </c>
      <c r="F1412">
        <v>19</v>
      </c>
      <c r="G1412">
        <v>51</v>
      </c>
      <c r="H1412">
        <v>11.26</v>
      </c>
      <c r="I1412">
        <v>574.34</v>
      </c>
      <c r="J1412">
        <v>18</v>
      </c>
      <c r="K1412">
        <v>35</v>
      </c>
      <c r="L1412">
        <v>1.8804192638506809</v>
      </c>
      <c r="M1412">
        <v>3.6563707908207679</v>
      </c>
      <c r="V1412">
        <v>7</v>
      </c>
      <c r="W1412">
        <v>0.73127415816415364</v>
      </c>
      <c r="AG1412">
        <v>13.72</v>
      </c>
      <c r="AH1412">
        <v>13.72</v>
      </c>
      <c r="AI1412">
        <v>45.74</v>
      </c>
      <c r="AJ1412">
        <v>50.41</v>
      </c>
      <c r="AK1412" t="e">
        <f>VLOOKUP(A1412,'NHL Affiliations (from scraper)'!B:C,2,FALSE)</f>
        <v>#N/A</v>
      </c>
      <c r="AL1412">
        <f>IF(ISNUMBER(MATCH(A1412,'Age Fix'!A:A,0))=FALSE,F1412,VLOOKUP(A1412,'Age Fix'!A:C,3,FALSE))</f>
        <v>19</v>
      </c>
    </row>
    <row r="1413" spans="1:38" x14ac:dyDescent="0.2">
      <c r="A1413" t="s">
        <v>1602</v>
      </c>
      <c r="B1413" t="s">
        <v>1750</v>
      </c>
      <c r="C1413" t="s">
        <v>41</v>
      </c>
      <c r="D1413" t="s">
        <v>1745</v>
      </c>
      <c r="E1413" t="s">
        <v>1061</v>
      </c>
      <c r="F1413">
        <v>16</v>
      </c>
      <c r="G1413">
        <v>3</v>
      </c>
      <c r="H1413">
        <v>0</v>
      </c>
      <c r="I1413">
        <v>0</v>
      </c>
      <c r="J1413">
        <v>0</v>
      </c>
      <c r="K1413">
        <v>0</v>
      </c>
      <c r="L1413" t="e">
        <v>#DIV/0!</v>
      </c>
      <c r="M1413" t="e">
        <v>#DIV/0!</v>
      </c>
      <c r="V1413">
        <v>0</v>
      </c>
      <c r="W1413" t="e">
        <v>#DIV/0!</v>
      </c>
      <c r="AG1413">
        <v>0</v>
      </c>
      <c r="AH1413">
        <v>0</v>
      </c>
      <c r="AI1413">
        <v>0</v>
      </c>
      <c r="AJ1413">
        <v>0</v>
      </c>
      <c r="AK1413" t="e">
        <f>VLOOKUP(A1413,'NHL Affiliations (from scraper)'!B:C,2,FALSE)</f>
        <v>#N/A</v>
      </c>
      <c r="AL1413">
        <f>IF(ISNUMBER(MATCH(A1413,'Age Fix'!A:A,0))=FALSE,F1413,VLOOKUP(A1413,'Age Fix'!A:C,3,FALSE))</f>
        <v>16</v>
      </c>
    </row>
    <row r="1414" spans="1:38" x14ac:dyDescent="0.2">
      <c r="A1414" t="s">
        <v>1726</v>
      </c>
      <c r="B1414" t="s">
        <v>1750</v>
      </c>
      <c r="C1414" t="s">
        <v>102</v>
      </c>
      <c r="D1414" t="s">
        <v>102</v>
      </c>
      <c r="E1414" t="s">
        <v>1102</v>
      </c>
      <c r="F1414">
        <v>15</v>
      </c>
      <c r="G1414">
        <v>4</v>
      </c>
      <c r="H1414">
        <v>12.02</v>
      </c>
      <c r="I1414">
        <v>48.08</v>
      </c>
      <c r="J1414">
        <v>0</v>
      </c>
      <c r="K1414">
        <v>5</v>
      </c>
      <c r="L1414">
        <v>0</v>
      </c>
      <c r="M1414">
        <v>6.239600665557405</v>
      </c>
      <c r="V1414">
        <v>0</v>
      </c>
      <c r="W1414">
        <v>0</v>
      </c>
      <c r="AG1414">
        <v>12.09</v>
      </c>
      <c r="AH1414">
        <v>13.42</v>
      </c>
      <c r="AI1414">
        <v>35.76</v>
      </c>
      <c r="AJ1414">
        <v>53.55</v>
      </c>
      <c r="AK1414" t="e">
        <f>VLOOKUP(A1414,'NHL Affiliations (from scraper)'!B:C,2,FALSE)</f>
        <v>#N/A</v>
      </c>
      <c r="AL1414">
        <f>IF(ISNUMBER(MATCH(A1414,'Age Fix'!A:A,0))=FALSE,F1414,VLOOKUP(A1414,'Age Fix'!A:C,3,FALSE))</f>
        <v>15</v>
      </c>
    </row>
    <row r="1415" spans="1:38" x14ac:dyDescent="0.2">
      <c r="A1415" t="s">
        <v>1392</v>
      </c>
      <c r="B1415" t="s">
        <v>1750</v>
      </c>
      <c r="C1415" t="s">
        <v>46</v>
      </c>
      <c r="D1415" t="s">
        <v>1745</v>
      </c>
      <c r="E1415" t="s">
        <v>1038</v>
      </c>
      <c r="F1415">
        <v>18</v>
      </c>
      <c r="G1415">
        <v>23</v>
      </c>
      <c r="H1415">
        <v>7.6</v>
      </c>
      <c r="I1415">
        <v>174.75</v>
      </c>
      <c r="J1415">
        <v>5</v>
      </c>
      <c r="K1415">
        <v>4</v>
      </c>
      <c r="L1415">
        <v>1.7167381974248928</v>
      </c>
      <c r="M1415">
        <v>1.3733905579399142</v>
      </c>
      <c r="V1415">
        <v>3</v>
      </c>
      <c r="W1415">
        <v>1.0300429184549356</v>
      </c>
      <c r="AG1415">
        <v>12.49</v>
      </c>
      <c r="AH1415">
        <v>12.84</v>
      </c>
      <c r="AI1415">
        <v>47.43</v>
      </c>
      <c r="AJ1415">
        <v>51.8</v>
      </c>
      <c r="AK1415" t="e">
        <f>VLOOKUP(A1415,'NHL Affiliations (from scraper)'!B:C,2,FALSE)</f>
        <v>#N/A</v>
      </c>
      <c r="AL1415">
        <f>IF(ISNUMBER(MATCH(A1415,'Age Fix'!A:A,0))=FALSE,F1415,VLOOKUP(A1415,'Age Fix'!A:C,3,FALSE))</f>
        <v>18</v>
      </c>
    </row>
    <row r="1416" spans="1:38" x14ac:dyDescent="0.2">
      <c r="A1416" t="s">
        <v>1613</v>
      </c>
      <c r="B1416" t="s">
        <v>1750</v>
      </c>
      <c r="C1416" t="s">
        <v>49</v>
      </c>
      <c r="D1416" t="s">
        <v>1745</v>
      </c>
      <c r="E1416" t="s">
        <v>1069</v>
      </c>
      <c r="F1416">
        <v>16</v>
      </c>
      <c r="G1416">
        <v>30</v>
      </c>
      <c r="H1416">
        <v>11.42</v>
      </c>
      <c r="I1416">
        <v>342.52</v>
      </c>
      <c r="J1416">
        <v>11</v>
      </c>
      <c r="K1416">
        <v>18</v>
      </c>
      <c r="L1416">
        <v>1.9268947798668692</v>
      </c>
      <c r="M1416">
        <v>3.1531005488730588</v>
      </c>
      <c r="V1416">
        <v>6</v>
      </c>
      <c r="W1416">
        <v>1.0510335162910196</v>
      </c>
      <c r="AG1416">
        <v>13.56</v>
      </c>
      <c r="AH1416">
        <v>13.4</v>
      </c>
      <c r="AI1416">
        <v>49.89</v>
      </c>
      <c r="AJ1416">
        <v>50.36</v>
      </c>
      <c r="AK1416" t="e">
        <f>VLOOKUP(A1416,'NHL Affiliations (from scraper)'!B:C,2,FALSE)</f>
        <v>#N/A</v>
      </c>
      <c r="AL1416">
        <f>IF(ISNUMBER(MATCH(A1416,'Age Fix'!A:A,0))=FALSE,F1416,VLOOKUP(A1416,'Age Fix'!A:C,3,FALSE))</f>
        <v>16</v>
      </c>
    </row>
    <row r="1417" spans="1:38" x14ac:dyDescent="0.2">
      <c r="A1417" t="s">
        <v>1197</v>
      </c>
      <c r="B1417" t="s">
        <v>1750</v>
      </c>
      <c r="C1417" t="s">
        <v>41</v>
      </c>
      <c r="D1417" t="s">
        <v>1745</v>
      </c>
      <c r="E1417" t="s">
        <v>1080</v>
      </c>
      <c r="F1417">
        <v>20</v>
      </c>
      <c r="G1417">
        <v>62</v>
      </c>
      <c r="H1417">
        <v>13.33</v>
      </c>
      <c r="I1417">
        <v>826.51</v>
      </c>
      <c r="J1417">
        <v>42</v>
      </c>
      <c r="K1417">
        <v>30</v>
      </c>
      <c r="L1417">
        <v>3.0489649248042978</v>
      </c>
      <c r="M1417">
        <v>2.1778320891459271</v>
      </c>
      <c r="V1417">
        <v>24</v>
      </c>
      <c r="W1417">
        <v>1.7422656713167415</v>
      </c>
      <c r="AG1417">
        <v>13.79</v>
      </c>
      <c r="AH1417">
        <v>13.56</v>
      </c>
      <c r="AI1417">
        <v>51.27</v>
      </c>
      <c r="AJ1417">
        <v>48.54</v>
      </c>
      <c r="AK1417" t="e">
        <f>VLOOKUP(A1417,'NHL Affiliations (from scraper)'!B:C,2,FALSE)</f>
        <v>#N/A</v>
      </c>
      <c r="AL1417">
        <f>IF(ISNUMBER(MATCH(A1417,'Age Fix'!A:A,0))=FALSE,F1417,VLOOKUP(A1417,'Age Fix'!A:C,3,FALSE))</f>
        <v>20</v>
      </c>
    </row>
    <row r="1418" spans="1:38" x14ac:dyDescent="0.2">
      <c r="A1418" t="s">
        <v>1507</v>
      </c>
      <c r="B1418" t="s">
        <v>1750</v>
      </c>
      <c r="C1418" t="s">
        <v>41</v>
      </c>
      <c r="D1418" t="s">
        <v>1745</v>
      </c>
      <c r="E1418" t="s">
        <v>1107</v>
      </c>
      <c r="F1418">
        <v>18</v>
      </c>
      <c r="G1418">
        <v>7</v>
      </c>
      <c r="H1418">
        <v>10.039999999999999</v>
      </c>
      <c r="I1418">
        <v>70.260000000000005</v>
      </c>
      <c r="J1418">
        <v>3</v>
      </c>
      <c r="K1418">
        <v>3</v>
      </c>
      <c r="L1418">
        <v>2.5619128949615715</v>
      </c>
      <c r="M1418">
        <v>2.5619128949615715</v>
      </c>
      <c r="V1418">
        <v>1</v>
      </c>
      <c r="W1418">
        <v>0.85397096498719038</v>
      </c>
      <c r="AG1418">
        <v>12.74</v>
      </c>
      <c r="AH1418">
        <v>13.45</v>
      </c>
      <c r="AI1418">
        <v>38.94</v>
      </c>
      <c r="AJ1418">
        <v>48.16</v>
      </c>
      <c r="AK1418" t="e">
        <f>VLOOKUP(A1418,'NHL Affiliations (from scraper)'!B:C,2,FALSE)</f>
        <v>#N/A</v>
      </c>
      <c r="AL1418">
        <f>IF(ISNUMBER(MATCH(A1418,'Age Fix'!A:A,0))=FALSE,F1418,VLOOKUP(A1418,'Age Fix'!A:C,3,FALSE))</f>
        <v>18</v>
      </c>
    </row>
    <row r="1419" spans="1:38" x14ac:dyDescent="0.2">
      <c r="A1419" t="s">
        <v>1173</v>
      </c>
      <c r="B1419" t="s">
        <v>1750</v>
      </c>
      <c r="C1419" t="s">
        <v>41</v>
      </c>
      <c r="D1419" t="s">
        <v>1745</v>
      </c>
      <c r="E1419" t="s">
        <v>1746</v>
      </c>
      <c r="F1419">
        <v>18</v>
      </c>
      <c r="G1419">
        <v>72</v>
      </c>
      <c r="H1419">
        <v>12.34</v>
      </c>
      <c r="I1419">
        <v>888.69</v>
      </c>
      <c r="J1419">
        <v>48</v>
      </c>
      <c r="K1419">
        <v>41</v>
      </c>
      <c r="L1419">
        <v>3.2407251122438643</v>
      </c>
      <c r="M1419">
        <v>2.7681193667083011</v>
      </c>
      <c r="V1419">
        <v>26</v>
      </c>
      <c r="W1419">
        <v>1.7553927691320932</v>
      </c>
      <c r="AG1419">
        <v>13.91</v>
      </c>
      <c r="AH1419">
        <v>13.26</v>
      </c>
      <c r="AI1419">
        <v>53.64</v>
      </c>
      <c r="AJ1419">
        <v>49.05</v>
      </c>
      <c r="AK1419">
        <f>VLOOKUP(A1419,'NHL Affiliations (from scraper)'!B:C,2,FALSE)</f>
        <v>2018</v>
      </c>
      <c r="AL1419">
        <f>IF(ISNUMBER(MATCH(A1419,'Age Fix'!A:A,0))=FALSE,F1419,VLOOKUP(A1419,'Age Fix'!A:C,3,FALSE))</f>
        <v>18</v>
      </c>
    </row>
    <row r="1420" spans="1:38" x14ac:dyDescent="0.2">
      <c r="A1420" t="s">
        <v>1182</v>
      </c>
      <c r="B1420" t="s">
        <v>1750</v>
      </c>
      <c r="C1420" t="s">
        <v>49</v>
      </c>
      <c r="D1420" t="s">
        <v>1745</v>
      </c>
      <c r="E1420" t="s">
        <v>1107</v>
      </c>
      <c r="F1420">
        <v>19</v>
      </c>
      <c r="G1420">
        <v>72</v>
      </c>
      <c r="H1420">
        <v>12.52</v>
      </c>
      <c r="I1420">
        <v>901.6</v>
      </c>
      <c r="J1420">
        <v>38</v>
      </c>
      <c r="K1420">
        <v>49</v>
      </c>
      <c r="L1420">
        <v>2.5288376220053239</v>
      </c>
      <c r="M1420">
        <v>3.2608695652173911</v>
      </c>
      <c r="V1420">
        <v>20</v>
      </c>
      <c r="W1420">
        <v>1.3309671694764862</v>
      </c>
      <c r="AG1420">
        <v>13.11</v>
      </c>
      <c r="AH1420">
        <v>14</v>
      </c>
      <c r="AI1420">
        <v>46.34</v>
      </c>
      <c r="AJ1420">
        <v>50.11</v>
      </c>
      <c r="AK1420" t="e">
        <f>VLOOKUP(A1420,'NHL Affiliations (from scraper)'!B:C,2,FALSE)</f>
        <v>#N/A</v>
      </c>
      <c r="AL1420">
        <f>IF(ISNUMBER(MATCH(A1420,'Age Fix'!A:A,0))=FALSE,F1420,VLOOKUP(A1420,'Age Fix'!A:C,3,FALSE))</f>
        <v>19</v>
      </c>
    </row>
    <row r="1421" spans="1:38" x14ac:dyDescent="0.2">
      <c r="A1421" t="s">
        <v>1510</v>
      </c>
      <c r="B1421" t="s">
        <v>1750</v>
      </c>
      <c r="C1421" t="s">
        <v>102</v>
      </c>
      <c r="D1421" t="s">
        <v>102</v>
      </c>
      <c r="E1421" t="s">
        <v>1057</v>
      </c>
      <c r="F1421">
        <v>17</v>
      </c>
      <c r="G1421">
        <v>33</v>
      </c>
      <c r="H1421">
        <v>10.92</v>
      </c>
      <c r="I1421">
        <v>360.26</v>
      </c>
      <c r="J1421">
        <v>12</v>
      </c>
      <c r="K1421">
        <v>21</v>
      </c>
      <c r="L1421">
        <v>1.9985565980125464</v>
      </c>
      <c r="M1421">
        <v>3.4974740465219565</v>
      </c>
      <c r="V1421">
        <v>3</v>
      </c>
      <c r="W1421">
        <v>0.49963914950313659</v>
      </c>
      <c r="AG1421">
        <v>12.72</v>
      </c>
      <c r="AH1421">
        <v>13.27</v>
      </c>
      <c r="AI1421">
        <v>52.12</v>
      </c>
      <c r="AJ1421">
        <v>48.55</v>
      </c>
      <c r="AK1421" t="e">
        <f>VLOOKUP(A1421,'NHL Affiliations (from scraper)'!B:C,2,FALSE)</f>
        <v>#N/A</v>
      </c>
      <c r="AL1421">
        <f>IF(ISNUMBER(MATCH(A1421,'Age Fix'!A:A,0))=FALSE,F1421,VLOOKUP(A1421,'Age Fix'!A:C,3,FALSE))</f>
        <v>17</v>
      </c>
    </row>
    <row r="1422" spans="1:38" x14ac:dyDescent="0.2">
      <c r="A1422" t="s">
        <v>1482</v>
      </c>
      <c r="B1422" t="s">
        <v>1750</v>
      </c>
      <c r="C1422" t="s">
        <v>46</v>
      </c>
      <c r="D1422" t="s">
        <v>1745</v>
      </c>
      <c r="E1422" t="s">
        <v>1746</v>
      </c>
      <c r="F1422">
        <v>19</v>
      </c>
      <c r="G1422">
        <v>56</v>
      </c>
      <c r="H1422">
        <v>8.57</v>
      </c>
      <c r="I1422">
        <v>479.82</v>
      </c>
      <c r="J1422">
        <v>12</v>
      </c>
      <c r="K1422">
        <v>15</v>
      </c>
      <c r="L1422">
        <v>1.5005627110166313</v>
      </c>
      <c r="M1422">
        <v>1.875703388770789</v>
      </c>
      <c r="V1422">
        <v>5</v>
      </c>
      <c r="W1422">
        <v>0.62523446292359641</v>
      </c>
      <c r="AG1422">
        <v>12.93</v>
      </c>
      <c r="AH1422">
        <v>13.5</v>
      </c>
      <c r="AI1422">
        <v>50.93</v>
      </c>
      <c r="AJ1422">
        <v>53.39</v>
      </c>
      <c r="AK1422" t="e">
        <f>VLOOKUP(A1422,'NHL Affiliations (from scraper)'!B:C,2,FALSE)</f>
        <v>#N/A</v>
      </c>
      <c r="AL1422">
        <f>IF(ISNUMBER(MATCH(A1422,'Age Fix'!A:A,0))=FALSE,F1422,VLOOKUP(A1422,'Age Fix'!A:C,3,FALSE))</f>
        <v>19</v>
      </c>
    </row>
    <row r="1423" spans="1:38" x14ac:dyDescent="0.2">
      <c r="A1423" t="s">
        <v>1589</v>
      </c>
      <c r="B1423" t="s">
        <v>1750</v>
      </c>
      <c r="C1423" t="s">
        <v>102</v>
      </c>
      <c r="D1423" t="s">
        <v>102</v>
      </c>
      <c r="E1423" t="s">
        <v>1107</v>
      </c>
      <c r="F1423">
        <v>15</v>
      </c>
      <c r="G1423">
        <v>14</v>
      </c>
      <c r="H1423">
        <v>15.23</v>
      </c>
      <c r="I1423">
        <v>213.2</v>
      </c>
      <c r="J1423">
        <v>8</v>
      </c>
      <c r="K1423">
        <v>14</v>
      </c>
      <c r="L1423">
        <v>2.2514071294559104</v>
      </c>
      <c r="M1423">
        <v>3.9399624765478429</v>
      </c>
      <c r="V1423">
        <v>0</v>
      </c>
      <c r="W1423">
        <v>0</v>
      </c>
      <c r="AG1423">
        <v>12.15</v>
      </c>
      <c r="AH1423">
        <v>13.14</v>
      </c>
      <c r="AI1423">
        <v>39.770000000000003</v>
      </c>
      <c r="AJ1423">
        <v>51.2</v>
      </c>
      <c r="AK1423" t="e">
        <f>VLOOKUP(A1423,'NHL Affiliations (from scraper)'!B:C,2,FALSE)</f>
        <v>#N/A</v>
      </c>
      <c r="AL1423">
        <f>IF(ISNUMBER(MATCH(A1423,'Age Fix'!A:A,0))=FALSE,F1423,VLOOKUP(A1423,'Age Fix'!A:C,3,FALSE))</f>
        <v>15</v>
      </c>
    </row>
    <row r="1424" spans="1:38" x14ac:dyDescent="0.2">
      <c r="A1424" t="s">
        <v>1386</v>
      </c>
      <c r="B1424" t="s">
        <v>1750</v>
      </c>
      <c r="C1424" t="s">
        <v>49</v>
      </c>
      <c r="D1424" t="s">
        <v>1745</v>
      </c>
      <c r="E1424" t="s">
        <v>1057</v>
      </c>
      <c r="F1424">
        <v>16</v>
      </c>
      <c r="G1424">
        <v>61</v>
      </c>
      <c r="H1424">
        <v>11.33</v>
      </c>
      <c r="I1424">
        <v>691.3</v>
      </c>
      <c r="J1424">
        <v>35</v>
      </c>
      <c r="K1424">
        <v>30</v>
      </c>
      <c r="L1424">
        <v>3.0377549544336762</v>
      </c>
      <c r="M1424">
        <v>2.6037899609431507</v>
      </c>
      <c r="V1424">
        <v>15</v>
      </c>
      <c r="W1424">
        <v>1.3018949804715754</v>
      </c>
      <c r="AG1424">
        <v>13.11</v>
      </c>
      <c r="AH1424">
        <v>13.29</v>
      </c>
      <c r="AI1424">
        <v>52.44</v>
      </c>
      <c r="AJ1424">
        <v>49.16</v>
      </c>
      <c r="AK1424">
        <f>VLOOKUP(A1424,'NHL Affiliations (from scraper)'!B:C,2,FALSE)</f>
        <v>2019</v>
      </c>
      <c r="AL1424">
        <f>IF(ISNUMBER(MATCH(A1424,'Age Fix'!A:A,0))=FALSE,F1424,VLOOKUP(A1424,'Age Fix'!A:C,3,FALSE))</f>
        <v>16</v>
      </c>
    </row>
    <row r="1425" spans="1:38" x14ac:dyDescent="0.2">
      <c r="A1425" t="s">
        <v>1428</v>
      </c>
      <c r="B1425" t="s">
        <v>1750</v>
      </c>
      <c r="C1425" t="s">
        <v>102</v>
      </c>
      <c r="D1425" t="s">
        <v>102</v>
      </c>
      <c r="E1425" t="s">
        <v>1080</v>
      </c>
      <c r="F1425">
        <v>17</v>
      </c>
      <c r="G1425">
        <v>48</v>
      </c>
      <c r="H1425">
        <v>12.54</v>
      </c>
      <c r="I1425">
        <v>602.1</v>
      </c>
      <c r="J1425">
        <v>21</v>
      </c>
      <c r="K1425">
        <v>29</v>
      </c>
      <c r="L1425">
        <v>2.0926756352765317</v>
      </c>
      <c r="M1425">
        <v>2.8898854010961634</v>
      </c>
      <c r="V1425">
        <v>2</v>
      </c>
      <c r="W1425">
        <v>0.1993024414549078</v>
      </c>
      <c r="AG1425">
        <v>13.03</v>
      </c>
      <c r="AH1425">
        <v>13.38</v>
      </c>
      <c r="AI1425">
        <v>50.87</v>
      </c>
      <c r="AJ1425">
        <v>49.18</v>
      </c>
      <c r="AK1425">
        <f>VLOOKUP(A1425,'NHL Affiliations (from scraper)'!B:C,2,FALSE)</f>
        <v>2018</v>
      </c>
      <c r="AL1425">
        <f>IF(ISNUMBER(MATCH(A1425,'Age Fix'!A:A,0))=FALSE,F1425,VLOOKUP(A1425,'Age Fix'!A:C,3,FALSE))</f>
        <v>17</v>
      </c>
    </row>
    <row r="1426" spans="1:38" x14ac:dyDescent="0.2">
      <c r="A1426" t="s">
        <v>1353</v>
      </c>
      <c r="B1426" t="s">
        <v>1750</v>
      </c>
      <c r="C1426" t="s">
        <v>49</v>
      </c>
      <c r="D1426" t="s">
        <v>1745</v>
      </c>
      <c r="E1426" t="s">
        <v>1746</v>
      </c>
      <c r="F1426">
        <v>18</v>
      </c>
      <c r="G1426">
        <v>59</v>
      </c>
      <c r="H1426">
        <v>9.02</v>
      </c>
      <c r="I1426">
        <v>532.26</v>
      </c>
      <c r="J1426">
        <v>24</v>
      </c>
      <c r="K1426">
        <v>12</v>
      </c>
      <c r="L1426">
        <v>2.7054447074737906</v>
      </c>
      <c r="M1426">
        <v>1.3527223537368953</v>
      </c>
      <c r="V1426">
        <v>6</v>
      </c>
      <c r="W1426">
        <v>0.67636117686844766</v>
      </c>
      <c r="AG1426">
        <v>13.11</v>
      </c>
      <c r="AH1426">
        <v>13.36</v>
      </c>
      <c r="AI1426">
        <v>50.26</v>
      </c>
      <c r="AJ1426">
        <v>49.42</v>
      </c>
      <c r="AK1426" t="e">
        <f>VLOOKUP(A1426,'NHL Affiliations (from scraper)'!B:C,2,FALSE)</f>
        <v>#N/A</v>
      </c>
      <c r="AL1426">
        <f>IF(ISNUMBER(MATCH(A1426,'Age Fix'!A:A,0))=FALSE,F1426,VLOOKUP(A1426,'Age Fix'!A:C,3,FALSE))</f>
        <v>18</v>
      </c>
    </row>
    <row r="1427" spans="1:38" x14ac:dyDescent="0.2">
      <c r="A1427" t="s">
        <v>1611</v>
      </c>
      <c r="B1427" t="s">
        <v>1750</v>
      </c>
      <c r="C1427" t="s">
        <v>46</v>
      </c>
      <c r="D1427" t="s">
        <v>1745</v>
      </c>
      <c r="E1427" t="s">
        <v>1059</v>
      </c>
      <c r="F1427">
        <v>18</v>
      </c>
      <c r="G1427">
        <v>5</v>
      </c>
      <c r="H1427">
        <v>6.32</v>
      </c>
      <c r="I1427">
        <v>31.59</v>
      </c>
      <c r="J1427">
        <v>0</v>
      </c>
      <c r="K1427">
        <v>1</v>
      </c>
      <c r="L1427">
        <v>0</v>
      </c>
      <c r="M1427">
        <v>1.8993352326685662</v>
      </c>
      <c r="V1427">
        <v>0</v>
      </c>
      <c r="W1427">
        <v>0</v>
      </c>
      <c r="AG1427">
        <v>13.69</v>
      </c>
      <c r="AH1427">
        <v>14.42</v>
      </c>
      <c r="AI1427">
        <v>54.58</v>
      </c>
      <c r="AJ1427">
        <v>39.74</v>
      </c>
      <c r="AK1427" t="e">
        <f>VLOOKUP(A1427,'NHL Affiliations (from scraper)'!B:C,2,FALSE)</f>
        <v>#N/A</v>
      </c>
      <c r="AL1427">
        <f>IF(ISNUMBER(MATCH(A1427,'Age Fix'!A:A,0))=FALSE,F1427,VLOOKUP(A1427,'Age Fix'!A:C,3,FALSE))</f>
        <v>18</v>
      </c>
    </row>
    <row r="1428" spans="1:38" x14ac:dyDescent="0.2">
      <c r="A1428" t="s">
        <v>1464</v>
      </c>
      <c r="B1428" t="s">
        <v>1750</v>
      </c>
      <c r="C1428" t="s">
        <v>46</v>
      </c>
      <c r="D1428" t="s">
        <v>1745</v>
      </c>
      <c r="E1428" t="s">
        <v>1038</v>
      </c>
      <c r="F1428">
        <v>19</v>
      </c>
      <c r="G1428">
        <v>55</v>
      </c>
      <c r="H1428">
        <v>7.28</v>
      </c>
      <c r="I1428">
        <v>400.28</v>
      </c>
      <c r="J1428">
        <v>6</v>
      </c>
      <c r="K1428">
        <v>13</v>
      </c>
      <c r="L1428">
        <v>0.89937044069151595</v>
      </c>
      <c r="M1428">
        <v>1.9486359548316179</v>
      </c>
      <c r="V1428">
        <v>2</v>
      </c>
      <c r="W1428">
        <v>0.29979014689717198</v>
      </c>
      <c r="AG1428">
        <v>11.04</v>
      </c>
      <c r="AH1428">
        <v>13.15</v>
      </c>
      <c r="AI1428">
        <v>44.83</v>
      </c>
      <c r="AJ1428">
        <v>49.89</v>
      </c>
      <c r="AK1428" t="e">
        <f>VLOOKUP(A1428,'NHL Affiliations (from scraper)'!B:C,2,FALSE)</f>
        <v>#N/A</v>
      </c>
      <c r="AL1428">
        <f>IF(ISNUMBER(MATCH(A1428,'Age Fix'!A:A,0))=FALSE,F1428,VLOOKUP(A1428,'Age Fix'!A:C,3,FALSE))</f>
        <v>19</v>
      </c>
    </row>
    <row r="1429" spans="1:38" x14ac:dyDescent="0.2">
      <c r="A1429" t="s">
        <v>1424</v>
      </c>
      <c r="B1429" t="s">
        <v>1750</v>
      </c>
      <c r="C1429" t="s">
        <v>102</v>
      </c>
      <c r="D1429" t="s">
        <v>102</v>
      </c>
      <c r="E1429" t="s">
        <v>1069</v>
      </c>
      <c r="F1429">
        <v>17</v>
      </c>
      <c r="G1429">
        <v>33</v>
      </c>
      <c r="H1429">
        <v>9.25</v>
      </c>
      <c r="I1429">
        <v>305.38</v>
      </c>
      <c r="J1429">
        <v>10</v>
      </c>
      <c r="K1429">
        <v>11</v>
      </c>
      <c r="L1429">
        <v>1.9647652105573383</v>
      </c>
      <c r="M1429">
        <v>2.1612417316130719</v>
      </c>
      <c r="V1429">
        <v>2</v>
      </c>
      <c r="W1429">
        <v>0.3929530421114677</v>
      </c>
      <c r="AG1429">
        <v>13.12</v>
      </c>
      <c r="AH1429">
        <v>13.22</v>
      </c>
      <c r="AI1429">
        <v>52.83</v>
      </c>
      <c r="AJ1429">
        <v>48.56</v>
      </c>
      <c r="AK1429" t="e">
        <f>VLOOKUP(A1429,'NHL Affiliations (from scraper)'!B:C,2,FALSE)</f>
        <v>#N/A</v>
      </c>
      <c r="AL1429">
        <f>IF(ISNUMBER(MATCH(A1429,'Age Fix'!A:A,0))=FALSE,F1429,VLOOKUP(A1429,'Age Fix'!A:C,3,FALSE))</f>
        <v>17</v>
      </c>
    </row>
    <row r="1430" spans="1:38" x14ac:dyDescent="0.2">
      <c r="A1430" t="s">
        <v>1541</v>
      </c>
      <c r="B1430" t="s">
        <v>1750</v>
      </c>
      <c r="C1430" t="s">
        <v>102</v>
      </c>
      <c r="D1430" t="s">
        <v>102</v>
      </c>
      <c r="E1430" t="s">
        <v>1040</v>
      </c>
      <c r="F1430">
        <v>19</v>
      </c>
      <c r="G1430">
        <v>34</v>
      </c>
      <c r="H1430">
        <v>11.86</v>
      </c>
      <c r="I1430">
        <v>403.28</v>
      </c>
      <c r="J1430">
        <v>16</v>
      </c>
      <c r="K1430">
        <v>20</v>
      </c>
      <c r="L1430">
        <v>2.3804800634794687</v>
      </c>
      <c r="M1430">
        <v>2.9756000793493356</v>
      </c>
      <c r="V1430">
        <v>0</v>
      </c>
      <c r="W1430">
        <v>0</v>
      </c>
      <c r="AG1430">
        <v>13.53</v>
      </c>
      <c r="AH1430">
        <v>13.54</v>
      </c>
      <c r="AI1430">
        <v>47.38</v>
      </c>
      <c r="AJ1430">
        <v>50.55</v>
      </c>
      <c r="AK1430" t="e">
        <f>VLOOKUP(A1430,'NHL Affiliations (from scraper)'!B:C,2,FALSE)</f>
        <v>#N/A</v>
      </c>
      <c r="AL1430">
        <f>IF(ISNUMBER(MATCH(A1430,'Age Fix'!A:A,0))=FALSE,F1430,VLOOKUP(A1430,'Age Fix'!A:C,3,FALSE))</f>
        <v>19</v>
      </c>
    </row>
    <row r="1431" spans="1:38" x14ac:dyDescent="0.2">
      <c r="A1431" t="s">
        <v>1388</v>
      </c>
      <c r="B1431" t="s">
        <v>1750</v>
      </c>
      <c r="C1431" t="s">
        <v>49</v>
      </c>
      <c r="D1431" t="s">
        <v>1745</v>
      </c>
      <c r="E1431" t="s">
        <v>1059</v>
      </c>
      <c r="F1431">
        <v>17</v>
      </c>
      <c r="G1431">
        <v>61</v>
      </c>
      <c r="H1431">
        <v>8.9600000000000009</v>
      </c>
      <c r="I1431">
        <v>546.86</v>
      </c>
      <c r="J1431">
        <v>18</v>
      </c>
      <c r="K1431">
        <v>21</v>
      </c>
      <c r="L1431">
        <v>1.974911311853125</v>
      </c>
      <c r="M1431">
        <v>2.3040631971619794</v>
      </c>
      <c r="V1431">
        <v>6</v>
      </c>
      <c r="W1431">
        <v>0.65830377061770839</v>
      </c>
      <c r="AG1431">
        <v>12.4</v>
      </c>
      <c r="AH1431">
        <v>12.73</v>
      </c>
      <c r="AI1431">
        <v>49.85</v>
      </c>
      <c r="AJ1431">
        <v>48.06</v>
      </c>
      <c r="AK1431" t="e">
        <f>VLOOKUP(A1431,'NHL Affiliations (from scraper)'!B:C,2,FALSE)</f>
        <v>#N/A</v>
      </c>
      <c r="AL1431">
        <f>IF(ISNUMBER(MATCH(A1431,'Age Fix'!A:A,0))=FALSE,F1431,VLOOKUP(A1431,'Age Fix'!A:C,3,FALSE))</f>
        <v>17</v>
      </c>
    </row>
    <row r="1432" spans="1:38" x14ac:dyDescent="0.2">
      <c r="A1432" t="s">
        <v>1491</v>
      </c>
      <c r="B1432" t="s">
        <v>1750</v>
      </c>
      <c r="C1432" t="s">
        <v>41</v>
      </c>
      <c r="D1432" t="s">
        <v>1745</v>
      </c>
      <c r="E1432" t="s">
        <v>1051</v>
      </c>
      <c r="F1432">
        <v>18</v>
      </c>
      <c r="G1432">
        <v>69</v>
      </c>
      <c r="H1432">
        <v>7.24</v>
      </c>
      <c r="I1432">
        <v>499.58</v>
      </c>
      <c r="J1432">
        <v>8</v>
      </c>
      <c r="K1432">
        <v>19</v>
      </c>
      <c r="L1432">
        <v>0.96080707794547415</v>
      </c>
      <c r="M1432">
        <v>2.2819168101205012</v>
      </c>
      <c r="V1432">
        <v>3</v>
      </c>
      <c r="W1432">
        <v>0.36030265422955288</v>
      </c>
      <c r="AG1432">
        <v>12.51</v>
      </c>
      <c r="AH1432">
        <v>13.48</v>
      </c>
      <c r="AI1432">
        <v>47.95</v>
      </c>
      <c r="AJ1432">
        <v>49.45</v>
      </c>
      <c r="AK1432" t="e">
        <f>VLOOKUP(A1432,'NHL Affiliations (from scraper)'!B:C,2,FALSE)</f>
        <v>#N/A</v>
      </c>
      <c r="AL1432">
        <f>IF(ISNUMBER(MATCH(A1432,'Age Fix'!A:A,0))=FALSE,F1432,VLOOKUP(A1432,'Age Fix'!A:C,3,FALSE))</f>
        <v>18</v>
      </c>
    </row>
    <row r="1433" spans="1:38" x14ac:dyDescent="0.2">
      <c r="A1433" t="s">
        <v>1202</v>
      </c>
      <c r="B1433" t="s">
        <v>1750</v>
      </c>
      <c r="C1433" t="s">
        <v>41</v>
      </c>
      <c r="D1433" t="s">
        <v>1745</v>
      </c>
      <c r="E1433" t="s">
        <v>1107</v>
      </c>
      <c r="F1433">
        <v>19</v>
      </c>
      <c r="G1433">
        <v>71</v>
      </c>
      <c r="H1433">
        <v>13.06</v>
      </c>
      <c r="I1433">
        <v>927.49</v>
      </c>
      <c r="J1433">
        <v>43</v>
      </c>
      <c r="K1433">
        <v>48</v>
      </c>
      <c r="L1433">
        <v>2.7817011504167164</v>
      </c>
      <c r="M1433">
        <v>3.1051547725581945</v>
      </c>
      <c r="V1433">
        <v>18</v>
      </c>
      <c r="W1433">
        <v>1.164433039709323</v>
      </c>
      <c r="AG1433">
        <v>13.07</v>
      </c>
      <c r="AH1433">
        <v>13.93</v>
      </c>
      <c r="AI1433">
        <v>45.73</v>
      </c>
      <c r="AJ1433">
        <v>49.77</v>
      </c>
      <c r="AK1433" t="e">
        <f>VLOOKUP(A1433,'NHL Affiliations (from scraper)'!B:C,2,FALSE)</f>
        <v>#N/A</v>
      </c>
      <c r="AL1433">
        <f>IF(ISNUMBER(MATCH(A1433,'Age Fix'!A:A,0))=FALSE,F1433,VLOOKUP(A1433,'Age Fix'!A:C,3,FALSE))</f>
        <v>19</v>
      </c>
    </row>
    <row r="1434" spans="1:38" x14ac:dyDescent="0.2">
      <c r="A1434" t="s">
        <v>1622</v>
      </c>
      <c r="B1434" t="s">
        <v>1750</v>
      </c>
      <c r="C1434" t="s">
        <v>41</v>
      </c>
      <c r="D1434" t="s">
        <v>1745</v>
      </c>
      <c r="E1434" t="s">
        <v>1055</v>
      </c>
      <c r="F1434">
        <v>16</v>
      </c>
      <c r="G1434">
        <v>10</v>
      </c>
      <c r="H1434">
        <v>7.05</v>
      </c>
      <c r="I1434">
        <v>70.459999999999994</v>
      </c>
      <c r="J1434">
        <v>0</v>
      </c>
      <c r="K1434">
        <v>4</v>
      </c>
      <c r="L1434">
        <v>0</v>
      </c>
      <c r="M1434">
        <v>3.4061879080329267</v>
      </c>
      <c r="V1434">
        <v>0</v>
      </c>
      <c r="W1434">
        <v>0</v>
      </c>
      <c r="AG1434">
        <v>13.56</v>
      </c>
      <c r="AH1434">
        <v>14.14</v>
      </c>
      <c r="AI1434">
        <v>53.98</v>
      </c>
      <c r="AJ1434">
        <v>54.52</v>
      </c>
      <c r="AK1434" t="e">
        <f>VLOOKUP(A1434,'NHL Affiliations (from scraper)'!B:C,2,FALSE)</f>
        <v>#N/A</v>
      </c>
      <c r="AL1434">
        <f>IF(ISNUMBER(MATCH(A1434,'Age Fix'!A:A,0))=FALSE,F1434,VLOOKUP(A1434,'Age Fix'!A:C,3,FALSE))</f>
        <v>16</v>
      </c>
    </row>
    <row r="1435" spans="1:38" x14ac:dyDescent="0.2">
      <c r="A1435" t="s">
        <v>1043</v>
      </c>
      <c r="B1435" t="s">
        <v>1750</v>
      </c>
      <c r="C1435" t="s">
        <v>49</v>
      </c>
      <c r="D1435" t="s">
        <v>1745</v>
      </c>
      <c r="E1435" t="s">
        <v>1044</v>
      </c>
      <c r="F1435">
        <v>21</v>
      </c>
      <c r="G1435">
        <v>70</v>
      </c>
      <c r="H1435">
        <v>16.86</v>
      </c>
      <c r="I1435">
        <v>1180.3900000000001</v>
      </c>
      <c r="J1435">
        <v>70</v>
      </c>
      <c r="K1435">
        <v>61</v>
      </c>
      <c r="L1435">
        <v>3.5581460364794681</v>
      </c>
      <c r="M1435">
        <v>3.1006701175035367</v>
      </c>
      <c r="V1435">
        <v>55</v>
      </c>
      <c r="W1435">
        <v>2.7956861715195824</v>
      </c>
      <c r="AG1435">
        <v>14.8</v>
      </c>
      <c r="AH1435">
        <v>14.02</v>
      </c>
      <c r="AI1435">
        <v>50.57</v>
      </c>
      <c r="AJ1435">
        <v>50.07</v>
      </c>
      <c r="AK1435" t="e">
        <f>VLOOKUP(A1435,'NHL Affiliations (from scraper)'!B:C,2,FALSE)</f>
        <v>#N/A</v>
      </c>
      <c r="AL1435">
        <f>IF(ISNUMBER(MATCH(A1435,'Age Fix'!A:A,0))=FALSE,F1435,VLOOKUP(A1435,'Age Fix'!A:C,3,FALSE))</f>
        <v>21</v>
      </c>
    </row>
    <row r="1436" spans="1:38" x14ac:dyDescent="0.2">
      <c r="A1436" t="s">
        <v>1324</v>
      </c>
      <c r="B1436" t="s">
        <v>1750</v>
      </c>
      <c r="C1436" t="s">
        <v>102</v>
      </c>
      <c r="D1436" t="s">
        <v>102</v>
      </c>
      <c r="E1436" t="s">
        <v>1061</v>
      </c>
      <c r="F1436">
        <v>19</v>
      </c>
      <c r="G1436">
        <v>67</v>
      </c>
      <c r="H1436">
        <v>15</v>
      </c>
      <c r="I1436">
        <v>1005.29</v>
      </c>
      <c r="J1436">
        <v>50</v>
      </c>
      <c r="K1436">
        <v>59</v>
      </c>
      <c r="L1436">
        <v>2.9842135105293002</v>
      </c>
      <c r="M1436">
        <v>3.5213719424245742</v>
      </c>
      <c r="V1436">
        <v>12</v>
      </c>
      <c r="W1436">
        <v>0.71621124252703205</v>
      </c>
      <c r="AG1436">
        <v>13.24</v>
      </c>
      <c r="AH1436">
        <v>13.8</v>
      </c>
      <c r="AI1436">
        <v>46.96</v>
      </c>
      <c r="AJ1436">
        <v>50.18</v>
      </c>
      <c r="AK1436" t="e">
        <f>VLOOKUP(A1436,'NHL Affiliations (from scraper)'!B:C,2,FALSE)</f>
        <v>#N/A</v>
      </c>
      <c r="AL1436">
        <f>IF(ISNUMBER(MATCH(A1436,'Age Fix'!A:A,0))=FALSE,F1436,VLOOKUP(A1436,'Age Fix'!A:C,3,FALSE))</f>
        <v>19</v>
      </c>
    </row>
    <row r="1437" spans="1:38" x14ac:dyDescent="0.2">
      <c r="A1437" t="s">
        <v>1352</v>
      </c>
      <c r="B1437" t="s">
        <v>1750</v>
      </c>
      <c r="C1437" t="s">
        <v>102</v>
      </c>
      <c r="D1437" t="s">
        <v>102</v>
      </c>
      <c r="E1437" t="s">
        <v>1105</v>
      </c>
      <c r="F1437">
        <v>19</v>
      </c>
      <c r="G1437">
        <v>59</v>
      </c>
      <c r="H1437">
        <v>16.489999999999998</v>
      </c>
      <c r="I1437">
        <v>972.95</v>
      </c>
      <c r="J1437">
        <v>53</v>
      </c>
      <c r="K1437">
        <v>55</v>
      </c>
      <c r="L1437">
        <v>3.2684105041369031</v>
      </c>
      <c r="M1437">
        <v>3.3917467495760314</v>
      </c>
      <c r="V1437">
        <v>10</v>
      </c>
      <c r="W1437">
        <v>0.61668122719564211</v>
      </c>
      <c r="AG1437">
        <v>13.4</v>
      </c>
      <c r="AH1437">
        <v>13.73</v>
      </c>
      <c r="AI1437">
        <v>43.84</v>
      </c>
      <c r="AJ1437">
        <v>49.4</v>
      </c>
      <c r="AK1437" t="e">
        <f>VLOOKUP(A1437,'NHL Affiliations (from scraper)'!B:C,2,FALSE)</f>
        <v>#N/A</v>
      </c>
      <c r="AL1437">
        <f>IF(ISNUMBER(MATCH(A1437,'Age Fix'!A:A,0))=FALSE,F1437,VLOOKUP(A1437,'Age Fix'!A:C,3,FALSE))</f>
        <v>19</v>
      </c>
    </row>
    <row r="1438" spans="1:38" x14ac:dyDescent="0.2">
      <c r="A1438" t="s">
        <v>1342</v>
      </c>
      <c r="B1438" t="s">
        <v>1750</v>
      </c>
      <c r="C1438" t="s">
        <v>49</v>
      </c>
      <c r="D1438" t="s">
        <v>1745</v>
      </c>
      <c r="E1438" t="s">
        <v>1055</v>
      </c>
      <c r="F1438">
        <v>17</v>
      </c>
      <c r="G1438">
        <v>70</v>
      </c>
      <c r="H1438">
        <v>9.16</v>
      </c>
      <c r="I1438">
        <v>641.03</v>
      </c>
      <c r="J1438">
        <v>20</v>
      </c>
      <c r="K1438">
        <v>18</v>
      </c>
      <c r="L1438">
        <v>1.8719872704865608</v>
      </c>
      <c r="M1438">
        <v>1.6847885434379049</v>
      </c>
      <c r="V1438">
        <v>8</v>
      </c>
      <c r="W1438">
        <v>0.74879490819462435</v>
      </c>
      <c r="AG1438">
        <v>13.23</v>
      </c>
      <c r="AH1438">
        <v>13.59</v>
      </c>
      <c r="AI1438">
        <v>53.39</v>
      </c>
      <c r="AJ1438">
        <v>50.7</v>
      </c>
      <c r="AK1438" t="e">
        <f>VLOOKUP(A1438,'NHL Affiliations (from scraper)'!B:C,2,FALSE)</f>
        <v>#N/A</v>
      </c>
      <c r="AL1438">
        <f>IF(ISNUMBER(MATCH(A1438,'Age Fix'!A:A,0))=FALSE,F1438,VLOOKUP(A1438,'Age Fix'!A:C,3,FALSE))</f>
        <v>17</v>
      </c>
    </row>
    <row r="1439" spans="1:38" x14ac:dyDescent="0.2">
      <c r="A1439" t="s">
        <v>1275</v>
      </c>
      <c r="B1439" t="s">
        <v>1750</v>
      </c>
      <c r="C1439" t="s">
        <v>41</v>
      </c>
      <c r="D1439" t="s">
        <v>1745</v>
      </c>
      <c r="E1439" t="s">
        <v>1049</v>
      </c>
      <c r="F1439">
        <v>17</v>
      </c>
      <c r="G1439">
        <v>58</v>
      </c>
      <c r="H1439">
        <v>11.71</v>
      </c>
      <c r="I1439">
        <v>679.36</v>
      </c>
      <c r="J1439">
        <v>28</v>
      </c>
      <c r="K1439">
        <v>28</v>
      </c>
      <c r="L1439">
        <v>2.4729156853509187</v>
      </c>
      <c r="M1439">
        <v>2.4729156853509187</v>
      </c>
      <c r="V1439">
        <v>15</v>
      </c>
      <c r="W1439">
        <v>1.3247762600094206</v>
      </c>
      <c r="AG1439">
        <v>13.1</v>
      </c>
      <c r="AH1439">
        <v>13.26</v>
      </c>
      <c r="AI1439">
        <v>54.64</v>
      </c>
      <c r="AJ1439">
        <v>50.56</v>
      </c>
      <c r="AK1439" t="e">
        <f>VLOOKUP(A1439,'NHL Affiliations (from scraper)'!B:C,2,FALSE)</f>
        <v>#N/A</v>
      </c>
      <c r="AL1439">
        <f>IF(ISNUMBER(MATCH(A1439,'Age Fix'!A:A,0))=FALSE,F1439,VLOOKUP(A1439,'Age Fix'!A:C,3,FALSE))</f>
        <v>17</v>
      </c>
    </row>
    <row r="1440" spans="1:38" x14ac:dyDescent="0.2">
      <c r="A1440" t="s">
        <v>1046</v>
      </c>
      <c r="B1440" t="s">
        <v>1750</v>
      </c>
      <c r="C1440" t="s">
        <v>46</v>
      </c>
      <c r="D1440" t="s">
        <v>1745</v>
      </c>
      <c r="E1440" t="s">
        <v>1047</v>
      </c>
      <c r="F1440">
        <v>21</v>
      </c>
      <c r="G1440">
        <v>69</v>
      </c>
      <c r="H1440">
        <v>16.170000000000002</v>
      </c>
      <c r="I1440">
        <v>1115.7</v>
      </c>
      <c r="J1440">
        <v>61</v>
      </c>
      <c r="K1440">
        <v>45</v>
      </c>
      <c r="L1440">
        <v>3.2804517343371873</v>
      </c>
      <c r="M1440">
        <v>2.4200053777897286</v>
      </c>
      <c r="V1440">
        <v>52</v>
      </c>
      <c r="W1440">
        <v>2.7964506587792419</v>
      </c>
      <c r="AG1440">
        <v>13.74</v>
      </c>
      <c r="AH1440">
        <v>13.71</v>
      </c>
      <c r="AI1440">
        <v>47.71</v>
      </c>
      <c r="AJ1440">
        <v>47.89</v>
      </c>
      <c r="AK1440" t="e">
        <f>VLOOKUP(A1440,'NHL Affiliations (from scraper)'!B:C,2,FALSE)</f>
        <v>#N/A</v>
      </c>
      <c r="AL1440">
        <f>IF(ISNUMBER(MATCH(A1440,'Age Fix'!A:A,0))=FALSE,F1440,VLOOKUP(A1440,'Age Fix'!A:C,3,FALSE))</f>
        <v>21</v>
      </c>
    </row>
    <row r="1441" spans="1:38" x14ac:dyDescent="0.2">
      <c r="A1441" t="s">
        <v>1296</v>
      </c>
      <c r="B1441" t="s">
        <v>1750</v>
      </c>
      <c r="C1441" t="s">
        <v>102</v>
      </c>
      <c r="D1441" t="s">
        <v>102</v>
      </c>
      <c r="E1441" t="s">
        <v>1040</v>
      </c>
      <c r="F1441">
        <v>20</v>
      </c>
      <c r="G1441">
        <v>56</v>
      </c>
      <c r="H1441">
        <v>14.92</v>
      </c>
      <c r="I1441">
        <v>835.35</v>
      </c>
      <c r="J1441">
        <v>45</v>
      </c>
      <c r="K1441">
        <v>46</v>
      </c>
      <c r="L1441">
        <v>3.2321781289279943</v>
      </c>
      <c r="M1441">
        <v>3.3040043095708387</v>
      </c>
      <c r="V1441">
        <v>7</v>
      </c>
      <c r="W1441">
        <v>0.50278326449991018</v>
      </c>
      <c r="AG1441">
        <v>13.68</v>
      </c>
      <c r="AH1441">
        <v>13.77</v>
      </c>
      <c r="AI1441">
        <v>47.79</v>
      </c>
      <c r="AJ1441">
        <v>50.37</v>
      </c>
      <c r="AK1441" t="e">
        <f>VLOOKUP(A1441,'NHL Affiliations (from scraper)'!B:C,2,FALSE)</f>
        <v>#N/A</v>
      </c>
      <c r="AL1441">
        <f>IF(ISNUMBER(MATCH(A1441,'Age Fix'!A:A,0))=FALSE,F1441,VLOOKUP(A1441,'Age Fix'!A:C,3,FALSE))</f>
        <v>20</v>
      </c>
    </row>
    <row r="1442" spans="1:38" x14ac:dyDescent="0.2">
      <c r="A1442" t="s">
        <v>1068</v>
      </c>
      <c r="B1442" t="s">
        <v>1750</v>
      </c>
      <c r="C1442" t="s">
        <v>41</v>
      </c>
      <c r="D1442" t="s">
        <v>1745</v>
      </c>
      <c r="E1442" t="s">
        <v>1069</v>
      </c>
      <c r="F1442">
        <v>21</v>
      </c>
      <c r="G1442">
        <v>72</v>
      </c>
      <c r="H1442">
        <v>15.79</v>
      </c>
      <c r="I1442">
        <v>1137.2</v>
      </c>
      <c r="J1442">
        <v>57</v>
      </c>
      <c r="K1442">
        <v>50</v>
      </c>
      <c r="L1442">
        <v>3.0073865634892716</v>
      </c>
      <c r="M1442">
        <v>2.638058389025677</v>
      </c>
      <c r="V1442">
        <v>41</v>
      </c>
      <c r="W1442">
        <v>2.1632078790010554</v>
      </c>
      <c r="AG1442">
        <v>14.3</v>
      </c>
      <c r="AH1442">
        <v>14.13</v>
      </c>
      <c r="AI1442">
        <v>51.37</v>
      </c>
      <c r="AJ1442">
        <v>49.99</v>
      </c>
      <c r="AK1442" t="e">
        <f>VLOOKUP(A1442,'NHL Affiliations (from scraper)'!B:C,2,FALSE)</f>
        <v>#N/A</v>
      </c>
      <c r="AL1442">
        <f>IF(ISNUMBER(MATCH(A1442,'Age Fix'!A:A,0))=FALSE,F1442,VLOOKUP(A1442,'Age Fix'!A:C,3,FALSE))</f>
        <v>21</v>
      </c>
    </row>
    <row r="1443" spans="1:38" x14ac:dyDescent="0.2">
      <c r="A1443" t="s">
        <v>1092</v>
      </c>
      <c r="B1443" t="s">
        <v>1750</v>
      </c>
      <c r="C1443" t="s">
        <v>49</v>
      </c>
      <c r="D1443" t="s">
        <v>1745</v>
      </c>
      <c r="E1443" t="s">
        <v>1055</v>
      </c>
      <c r="F1443">
        <v>20</v>
      </c>
      <c r="G1443">
        <v>72</v>
      </c>
      <c r="H1443">
        <v>16.010000000000002</v>
      </c>
      <c r="I1443">
        <v>1152.3699999999999</v>
      </c>
      <c r="J1443">
        <v>64</v>
      </c>
      <c r="K1443">
        <v>39</v>
      </c>
      <c r="L1443">
        <v>3.3322630752275746</v>
      </c>
      <c r="M1443">
        <v>2.0305978114668033</v>
      </c>
      <c r="V1443">
        <v>31</v>
      </c>
      <c r="W1443">
        <v>1.6140649270633565</v>
      </c>
      <c r="AG1443">
        <v>14.93</v>
      </c>
      <c r="AH1443">
        <v>13.87</v>
      </c>
      <c r="AI1443">
        <v>56.1</v>
      </c>
      <c r="AJ1443">
        <v>50.4</v>
      </c>
      <c r="AK1443" t="e">
        <f>VLOOKUP(A1443,'NHL Affiliations (from scraper)'!B:C,2,FALSE)</f>
        <v>#N/A</v>
      </c>
      <c r="AL1443">
        <f>IF(ISNUMBER(MATCH(A1443,'Age Fix'!A:A,0))=FALSE,F1443,VLOOKUP(A1443,'Age Fix'!A:C,3,FALSE))</f>
        <v>20</v>
      </c>
    </row>
    <row r="1444" spans="1:38" x14ac:dyDescent="0.2">
      <c r="A1444" t="s">
        <v>1509</v>
      </c>
      <c r="B1444" t="s">
        <v>1750</v>
      </c>
      <c r="C1444" t="s">
        <v>102</v>
      </c>
      <c r="D1444" t="s">
        <v>102</v>
      </c>
      <c r="E1444" t="s">
        <v>1057</v>
      </c>
      <c r="F1444">
        <v>18</v>
      </c>
      <c r="G1444">
        <v>51</v>
      </c>
      <c r="H1444">
        <v>11.04</v>
      </c>
      <c r="I1444">
        <v>563.1</v>
      </c>
      <c r="J1444">
        <v>22</v>
      </c>
      <c r="K1444">
        <v>30</v>
      </c>
      <c r="L1444">
        <v>2.3441662226957911</v>
      </c>
      <c r="M1444">
        <v>3.1965903036760785</v>
      </c>
      <c r="V1444">
        <v>4</v>
      </c>
      <c r="W1444">
        <v>0.42621204049014383</v>
      </c>
      <c r="AG1444">
        <v>12.93</v>
      </c>
      <c r="AH1444">
        <v>13.11</v>
      </c>
      <c r="AI1444">
        <v>53.47</v>
      </c>
      <c r="AJ1444">
        <v>49.96</v>
      </c>
      <c r="AK1444">
        <f>VLOOKUP(A1444,'NHL Affiliations (from scraper)'!B:C,2,FALSE)</f>
        <v>2018</v>
      </c>
      <c r="AL1444">
        <f>IF(ISNUMBER(MATCH(A1444,'Age Fix'!A:A,0))=FALSE,F1444,VLOOKUP(A1444,'Age Fix'!A:C,3,FALSE))</f>
        <v>18</v>
      </c>
    </row>
    <row r="1445" spans="1:38" x14ac:dyDescent="0.2">
      <c r="A1445" t="s">
        <v>1074</v>
      </c>
      <c r="B1445" t="s">
        <v>1750</v>
      </c>
      <c r="C1445" t="s">
        <v>41</v>
      </c>
      <c r="D1445" t="s">
        <v>1745</v>
      </c>
      <c r="E1445" t="s">
        <v>1746</v>
      </c>
      <c r="F1445">
        <v>20</v>
      </c>
      <c r="G1445">
        <v>67</v>
      </c>
      <c r="H1445">
        <v>14.02</v>
      </c>
      <c r="I1445">
        <v>939.18</v>
      </c>
      <c r="J1445">
        <v>55</v>
      </c>
      <c r="K1445">
        <v>41</v>
      </c>
      <c r="L1445">
        <v>3.513703443429375</v>
      </c>
      <c r="M1445">
        <v>2.619306203283716</v>
      </c>
      <c r="V1445">
        <v>43</v>
      </c>
      <c r="W1445">
        <v>2.7470772375902381</v>
      </c>
      <c r="AG1445">
        <v>13.87</v>
      </c>
      <c r="AH1445">
        <v>13.91</v>
      </c>
      <c r="AI1445">
        <v>52.26</v>
      </c>
      <c r="AJ1445">
        <v>50.25</v>
      </c>
      <c r="AK1445" t="e">
        <f>VLOOKUP(A1445,'NHL Affiliations (from scraper)'!B:C,2,FALSE)</f>
        <v>#N/A</v>
      </c>
      <c r="AL1445">
        <f>IF(ISNUMBER(MATCH(A1445,'Age Fix'!A:A,0))=FALSE,F1445,VLOOKUP(A1445,'Age Fix'!A:C,3,FALSE))</f>
        <v>20</v>
      </c>
    </row>
    <row r="1446" spans="1:38" x14ac:dyDescent="0.2">
      <c r="A1446" t="s">
        <v>1405</v>
      </c>
      <c r="B1446" t="s">
        <v>1750</v>
      </c>
      <c r="C1446" t="s">
        <v>102</v>
      </c>
      <c r="D1446" t="s">
        <v>102</v>
      </c>
      <c r="E1446" t="s">
        <v>1035</v>
      </c>
      <c r="F1446">
        <v>17</v>
      </c>
      <c r="G1446">
        <v>49</v>
      </c>
      <c r="H1446">
        <v>13.85</v>
      </c>
      <c r="I1446">
        <v>678.6</v>
      </c>
      <c r="J1446">
        <v>36</v>
      </c>
      <c r="K1446">
        <v>35</v>
      </c>
      <c r="L1446">
        <v>3.183023872679045</v>
      </c>
      <c r="M1446">
        <v>3.094606542882405</v>
      </c>
      <c r="V1446">
        <v>3</v>
      </c>
      <c r="W1446">
        <v>0.26525198938992045</v>
      </c>
      <c r="AG1446">
        <v>14.11</v>
      </c>
      <c r="AH1446">
        <v>13.53</v>
      </c>
      <c r="AI1446">
        <v>60.02</v>
      </c>
      <c r="AJ1446">
        <v>48.81</v>
      </c>
      <c r="AK1446" t="e">
        <f>VLOOKUP(A1446,'NHL Affiliations (from scraper)'!B:C,2,FALSE)</f>
        <v>#N/A</v>
      </c>
      <c r="AL1446">
        <f>IF(ISNUMBER(MATCH(A1446,'Age Fix'!A:A,0))=FALSE,F1446,VLOOKUP(A1446,'Age Fix'!A:C,3,FALSE))</f>
        <v>17</v>
      </c>
    </row>
    <row r="1447" spans="1:38" x14ac:dyDescent="0.2">
      <c r="A1447" t="s">
        <v>1725</v>
      </c>
      <c r="B1447" t="s">
        <v>1750</v>
      </c>
      <c r="C1447" t="s">
        <v>41</v>
      </c>
      <c r="D1447" t="s">
        <v>1745</v>
      </c>
      <c r="E1447" t="s">
        <v>1102</v>
      </c>
      <c r="F1447">
        <v>17</v>
      </c>
      <c r="G1447">
        <v>5</v>
      </c>
      <c r="H1447">
        <v>8.59</v>
      </c>
      <c r="I1447">
        <v>42.93</v>
      </c>
      <c r="J1447">
        <v>0</v>
      </c>
      <c r="K1447">
        <v>3</v>
      </c>
      <c r="L1447">
        <v>0</v>
      </c>
      <c r="M1447">
        <v>4.1928721174004195</v>
      </c>
      <c r="V1447">
        <v>0</v>
      </c>
      <c r="W1447">
        <v>0</v>
      </c>
      <c r="AG1447">
        <v>12.48</v>
      </c>
      <c r="AH1447">
        <v>13.64</v>
      </c>
      <c r="AI1447">
        <v>31.74</v>
      </c>
      <c r="AJ1447">
        <v>52.03</v>
      </c>
      <c r="AK1447" t="e">
        <f>VLOOKUP(A1447,'NHL Affiliations (from scraper)'!B:C,2,FALSE)</f>
        <v>#N/A</v>
      </c>
      <c r="AL1447">
        <f>IF(ISNUMBER(MATCH(A1447,'Age Fix'!A:A,0))=FALSE,F1447,VLOOKUP(A1447,'Age Fix'!A:C,3,FALSE))</f>
        <v>17</v>
      </c>
    </row>
    <row r="1448" spans="1:38" x14ac:dyDescent="0.2">
      <c r="A1448" t="s">
        <v>1553</v>
      </c>
      <c r="B1448" t="s">
        <v>1750</v>
      </c>
      <c r="C1448" t="s">
        <v>46</v>
      </c>
      <c r="D1448" t="s">
        <v>1745</v>
      </c>
      <c r="E1448" t="s">
        <v>1746</v>
      </c>
      <c r="F1448">
        <v>17</v>
      </c>
      <c r="G1448">
        <v>18</v>
      </c>
      <c r="H1448">
        <v>7.66</v>
      </c>
      <c r="I1448">
        <v>137.94</v>
      </c>
      <c r="J1448">
        <v>1</v>
      </c>
      <c r="K1448">
        <v>8</v>
      </c>
      <c r="L1448">
        <v>0.43497172683775553</v>
      </c>
      <c r="M1448">
        <v>3.4797738147020443</v>
      </c>
      <c r="V1448">
        <v>0</v>
      </c>
      <c r="W1448">
        <v>0</v>
      </c>
      <c r="AG1448">
        <v>11.14</v>
      </c>
      <c r="AH1448">
        <v>12.93</v>
      </c>
      <c r="AI1448">
        <v>41.61</v>
      </c>
      <c r="AJ1448">
        <v>51.29</v>
      </c>
      <c r="AK1448" t="e">
        <f>VLOOKUP(A1448,'NHL Affiliations (from scraper)'!B:C,2,FALSE)</f>
        <v>#N/A</v>
      </c>
      <c r="AL1448">
        <f>IF(ISNUMBER(MATCH(A1448,'Age Fix'!A:A,0))=FALSE,F1448,VLOOKUP(A1448,'Age Fix'!A:C,3,FALSE))</f>
        <v>17</v>
      </c>
    </row>
    <row r="1449" spans="1:38" x14ac:dyDescent="0.2">
      <c r="A1449" t="s">
        <v>1082</v>
      </c>
      <c r="B1449" t="s">
        <v>1750</v>
      </c>
      <c r="C1449" t="s">
        <v>41</v>
      </c>
      <c r="D1449" t="s">
        <v>1745</v>
      </c>
      <c r="E1449" t="s">
        <v>644</v>
      </c>
      <c r="F1449">
        <v>19</v>
      </c>
      <c r="G1449">
        <v>71</v>
      </c>
      <c r="H1449">
        <v>14.81</v>
      </c>
      <c r="I1449">
        <v>1051.48</v>
      </c>
      <c r="J1449">
        <v>70</v>
      </c>
      <c r="K1449">
        <v>49</v>
      </c>
      <c r="L1449">
        <v>3.9943698406056223</v>
      </c>
      <c r="M1449">
        <v>2.7960588884239357</v>
      </c>
      <c r="V1449">
        <v>42</v>
      </c>
      <c r="W1449">
        <v>2.3966219043633732</v>
      </c>
      <c r="AG1449">
        <v>13.79</v>
      </c>
      <c r="AH1449">
        <v>13.79</v>
      </c>
      <c r="AI1449">
        <v>53.71</v>
      </c>
      <c r="AJ1449">
        <v>50.25</v>
      </c>
      <c r="AK1449" t="str">
        <f>VLOOKUP(A1449,'NHL Affiliations (from scraper)'!B:C,2,FALSE)</f>
        <v>Calgary Flames</v>
      </c>
      <c r="AL1449">
        <f>IF(ISNUMBER(MATCH(A1449,'Age Fix'!A:A,0))=FALSE,F1449,VLOOKUP(A1449,'Age Fix'!A:C,3,FALSE))</f>
        <v>19</v>
      </c>
    </row>
    <row r="1450" spans="1:38" x14ac:dyDescent="0.2">
      <c r="A1450" t="s">
        <v>1319</v>
      </c>
      <c r="B1450" t="s">
        <v>1750</v>
      </c>
      <c r="C1450" t="s">
        <v>102</v>
      </c>
      <c r="D1450" t="s">
        <v>102</v>
      </c>
      <c r="E1450" t="s">
        <v>1049</v>
      </c>
      <c r="F1450">
        <v>19</v>
      </c>
      <c r="G1450">
        <v>68</v>
      </c>
      <c r="H1450">
        <v>15.21</v>
      </c>
      <c r="I1450">
        <v>1034.21</v>
      </c>
      <c r="J1450">
        <v>56</v>
      </c>
      <c r="K1450">
        <v>51</v>
      </c>
      <c r="L1450">
        <v>3.2488566151942062</v>
      </c>
      <c r="M1450">
        <v>2.9587801316947231</v>
      </c>
      <c r="V1450">
        <v>11</v>
      </c>
      <c r="W1450">
        <v>0.63816826369886193</v>
      </c>
      <c r="AG1450">
        <v>13.22</v>
      </c>
      <c r="AH1450">
        <v>14.03</v>
      </c>
      <c r="AI1450">
        <v>57.53</v>
      </c>
      <c r="AJ1450">
        <v>51.3</v>
      </c>
      <c r="AK1450" t="e">
        <f>VLOOKUP(A1450,'NHL Affiliations (from scraper)'!B:C,2,FALSE)</f>
        <v>#N/A</v>
      </c>
      <c r="AL1450">
        <f>IF(ISNUMBER(MATCH(A1450,'Age Fix'!A:A,0))=FALSE,F1450,VLOOKUP(A1450,'Age Fix'!A:C,3,FALSE))</f>
        <v>19</v>
      </c>
    </row>
    <row r="1451" spans="1:38" x14ac:dyDescent="0.2">
      <c r="A1451" t="s">
        <v>1337</v>
      </c>
      <c r="B1451" t="s">
        <v>1750</v>
      </c>
      <c r="C1451" t="s">
        <v>102</v>
      </c>
      <c r="D1451" t="s">
        <v>102</v>
      </c>
      <c r="E1451" t="s">
        <v>1102</v>
      </c>
      <c r="F1451">
        <v>17</v>
      </c>
      <c r="G1451">
        <v>67</v>
      </c>
      <c r="H1451">
        <v>15.27</v>
      </c>
      <c r="I1451">
        <v>1022.84</v>
      </c>
      <c r="J1451">
        <v>45</v>
      </c>
      <c r="K1451">
        <v>62</v>
      </c>
      <c r="L1451">
        <v>2.6397090454029954</v>
      </c>
      <c r="M1451">
        <v>3.6369324625552384</v>
      </c>
      <c r="V1451">
        <v>9</v>
      </c>
      <c r="W1451">
        <v>0.52794180908059918</v>
      </c>
      <c r="AG1451">
        <v>13.57</v>
      </c>
      <c r="AH1451">
        <v>13.86</v>
      </c>
      <c r="AI1451">
        <v>40.869999999999997</v>
      </c>
      <c r="AJ1451">
        <v>50.21</v>
      </c>
      <c r="AK1451" t="e">
        <f>VLOOKUP(A1451,'NHL Affiliations (from scraper)'!B:C,2,FALSE)</f>
        <v>#N/A</v>
      </c>
      <c r="AL1451">
        <f>IF(ISNUMBER(MATCH(A1451,'Age Fix'!A:A,0))=FALSE,F1451,VLOOKUP(A1451,'Age Fix'!A:C,3,FALSE))</f>
        <v>17</v>
      </c>
    </row>
    <row r="1452" spans="1:38" x14ac:dyDescent="0.2">
      <c r="A1452" t="s">
        <v>1616</v>
      </c>
      <c r="B1452" t="s">
        <v>1750</v>
      </c>
      <c r="C1452" t="s">
        <v>102</v>
      </c>
      <c r="D1452" t="s">
        <v>102</v>
      </c>
      <c r="E1452" t="s">
        <v>1035</v>
      </c>
      <c r="F1452">
        <v>17</v>
      </c>
      <c r="G1452">
        <v>6</v>
      </c>
      <c r="H1452">
        <v>7.74</v>
      </c>
      <c r="I1452">
        <v>46.43</v>
      </c>
      <c r="J1452">
        <v>2</v>
      </c>
      <c r="K1452">
        <v>1</v>
      </c>
      <c r="L1452">
        <v>2.5845358604350634</v>
      </c>
      <c r="M1452">
        <v>1.2922679302175317</v>
      </c>
      <c r="V1452">
        <v>0</v>
      </c>
      <c r="W1452">
        <v>0</v>
      </c>
      <c r="AG1452">
        <v>12.4</v>
      </c>
      <c r="AH1452">
        <v>12.27</v>
      </c>
      <c r="AI1452">
        <v>60.6</v>
      </c>
      <c r="AJ1452">
        <v>48.74</v>
      </c>
      <c r="AK1452" t="e">
        <f>VLOOKUP(A1452,'NHL Affiliations (from scraper)'!B:C,2,FALSE)</f>
        <v>#N/A</v>
      </c>
      <c r="AL1452">
        <f>IF(ISNUMBER(MATCH(A1452,'Age Fix'!A:A,0))=FALSE,F1452,VLOOKUP(A1452,'Age Fix'!A:C,3,FALSE))</f>
        <v>17</v>
      </c>
    </row>
    <row r="1453" spans="1:38" x14ac:dyDescent="0.2">
      <c r="A1453" t="s">
        <v>1414</v>
      </c>
      <c r="B1453" t="s">
        <v>1750</v>
      </c>
      <c r="C1453" t="s">
        <v>102</v>
      </c>
      <c r="D1453" t="s">
        <v>102</v>
      </c>
      <c r="E1453" t="s">
        <v>644</v>
      </c>
      <c r="F1453">
        <v>17</v>
      </c>
      <c r="G1453">
        <v>65</v>
      </c>
      <c r="H1453">
        <v>11.9</v>
      </c>
      <c r="I1453">
        <v>773.39</v>
      </c>
      <c r="J1453">
        <v>43</v>
      </c>
      <c r="K1453">
        <v>33</v>
      </c>
      <c r="L1453">
        <v>3.3359624510272954</v>
      </c>
      <c r="M1453">
        <v>2.5601572298581567</v>
      </c>
      <c r="V1453">
        <v>4</v>
      </c>
      <c r="W1453">
        <v>0.31032208846765541</v>
      </c>
      <c r="AG1453">
        <v>13.2</v>
      </c>
      <c r="AH1453">
        <v>13.54</v>
      </c>
      <c r="AI1453">
        <v>53.96</v>
      </c>
      <c r="AJ1453">
        <v>49.21</v>
      </c>
      <c r="AK1453" t="e">
        <f>VLOOKUP(A1453,'NHL Affiliations (from scraper)'!B:C,2,FALSE)</f>
        <v>#N/A</v>
      </c>
      <c r="AL1453">
        <f>IF(ISNUMBER(MATCH(A1453,'Age Fix'!A:A,0))=FALSE,F1453,VLOOKUP(A1453,'Age Fix'!A:C,3,FALSE))</f>
        <v>17</v>
      </c>
    </row>
    <row r="1454" spans="1:38" x14ac:dyDescent="0.2">
      <c r="A1454" t="s">
        <v>1524</v>
      </c>
      <c r="B1454" t="s">
        <v>1750</v>
      </c>
      <c r="C1454" t="s">
        <v>1240</v>
      </c>
      <c r="D1454" t="s">
        <v>1745</v>
      </c>
      <c r="E1454" t="s">
        <v>1746</v>
      </c>
      <c r="F1454">
        <v>20</v>
      </c>
      <c r="G1454">
        <v>73</v>
      </c>
      <c r="H1454">
        <v>11.16</v>
      </c>
      <c r="I1454">
        <v>815.03</v>
      </c>
      <c r="J1454">
        <v>29</v>
      </c>
      <c r="K1454">
        <v>40</v>
      </c>
      <c r="L1454">
        <v>2.1348907402181516</v>
      </c>
      <c r="M1454">
        <v>2.9446768830595196</v>
      </c>
      <c r="V1454">
        <v>5</v>
      </c>
      <c r="W1454">
        <v>0.36808461038243995</v>
      </c>
      <c r="AG1454">
        <v>11.97</v>
      </c>
      <c r="AH1454">
        <v>13.52</v>
      </c>
      <c r="AI1454">
        <v>49.43</v>
      </c>
      <c r="AJ1454">
        <v>49.3</v>
      </c>
      <c r="AK1454" t="e">
        <f>VLOOKUP(A1454,'NHL Affiliations (from scraper)'!B:C,2,FALSE)</f>
        <v>#N/A</v>
      </c>
      <c r="AL1454">
        <f>IF(ISNUMBER(MATCH(A1454,'Age Fix'!A:A,0))=FALSE,F1454,VLOOKUP(A1454,'Age Fix'!A:C,3,FALSE))</f>
        <v>20</v>
      </c>
    </row>
    <row r="1455" spans="1:38" x14ac:dyDescent="0.2">
      <c r="A1455" t="s">
        <v>1222</v>
      </c>
      <c r="B1455" t="s">
        <v>1750</v>
      </c>
      <c r="C1455" t="s">
        <v>41</v>
      </c>
      <c r="D1455" t="s">
        <v>1745</v>
      </c>
      <c r="E1455" t="s">
        <v>1072</v>
      </c>
      <c r="F1455">
        <v>18</v>
      </c>
      <c r="G1455">
        <v>72</v>
      </c>
      <c r="H1455">
        <v>14.13</v>
      </c>
      <c r="I1455">
        <v>1017.28</v>
      </c>
      <c r="J1455">
        <v>52</v>
      </c>
      <c r="K1455">
        <v>56</v>
      </c>
      <c r="L1455">
        <v>3.0670022019502992</v>
      </c>
      <c r="M1455">
        <v>3.3029254482541681</v>
      </c>
      <c r="V1455">
        <v>25</v>
      </c>
      <c r="W1455">
        <v>1.4745202893991822</v>
      </c>
      <c r="AG1455">
        <v>15.08</v>
      </c>
      <c r="AH1455">
        <v>14.15</v>
      </c>
      <c r="AI1455">
        <v>50.84</v>
      </c>
      <c r="AJ1455">
        <v>53.23</v>
      </c>
      <c r="AK1455" t="e">
        <f>VLOOKUP(A1455,'NHL Affiliations (from scraper)'!B:C,2,FALSE)</f>
        <v>#N/A</v>
      </c>
      <c r="AL1455">
        <f>IF(ISNUMBER(MATCH(A1455,'Age Fix'!A:A,0))=FALSE,F1455,VLOOKUP(A1455,'Age Fix'!A:C,3,FALSE))</f>
        <v>18</v>
      </c>
    </row>
    <row r="1456" spans="1:38" x14ac:dyDescent="0.2">
      <c r="A1456" t="s">
        <v>1113</v>
      </c>
      <c r="B1456" t="s">
        <v>1750</v>
      </c>
      <c r="C1456" t="s">
        <v>46</v>
      </c>
      <c r="D1456" t="s">
        <v>1745</v>
      </c>
      <c r="E1456" t="s">
        <v>1746</v>
      </c>
      <c r="F1456">
        <v>19</v>
      </c>
      <c r="G1456">
        <v>65</v>
      </c>
      <c r="H1456">
        <v>14.15</v>
      </c>
      <c r="I1456">
        <v>919.52</v>
      </c>
      <c r="J1456">
        <v>50</v>
      </c>
      <c r="K1456">
        <v>48</v>
      </c>
      <c r="L1456">
        <v>3.2625717765790849</v>
      </c>
      <c r="M1456">
        <v>3.1320689055159212</v>
      </c>
      <c r="V1456">
        <v>29</v>
      </c>
      <c r="W1456">
        <v>1.8922916304158695</v>
      </c>
      <c r="AG1456">
        <v>14.23</v>
      </c>
      <c r="AH1456">
        <v>13.69</v>
      </c>
      <c r="AI1456">
        <v>49.09</v>
      </c>
      <c r="AJ1456">
        <v>48.92</v>
      </c>
      <c r="AK1456" t="e">
        <f>VLOOKUP(A1456,'NHL Affiliations (from scraper)'!B:C,2,FALSE)</f>
        <v>#N/A</v>
      </c>
      <c r="AL1456">
        <f>IF(ISNUMBER(MATCH(A1456,'Age Fix'!A:A,0))=FALSE,F1456,VLOOKUP(A1456,'Age Fix'!A:C,3,FALSE))</f>
        <v>19</v>
      </c>
    </row>
    <row r="1457" spans="1:38" x14ac:dyDescent="0.2">
      <c r="A1457" t="s">
        <v>1468</v>
      </c>
      <c r="B1457" t="s">
        <v>1750</v>
      </c>
      <c r="C1457" t="s">
        <v>49</v>
      </c>
      <c r="D1457" t="s">
        <v>1745</v>
      </c>
      <c r="E1457" t="s">
        <v>1078</v>
      </c>
      <c r="F1457">
        <v>17</v>
      </c>
      <c r="G1457">
        <v>62</v>
      </c>
      <c r="H1457">
        <v>9.92</v>
      </c>
      <c r="I1457">
        <v>615.35</v>
      </c>
      <c r="J1457">
        <v>14</v>
      </c>
      <c r="K1457">
        <v>37</v>
      </c>
      <c r="L1457">
        <v>1.3650767855691881</v>
      </c>
      <c r="M1457">
        <v>3.6077029332899975</v>
      </c>
      <c r="V1457">
        <v>8</v>
      </c>
      <c r="W1457">
        <v>0.78004387746810755</v>
      </c>
      <c r="AG1457">
        <v>12.45</v>
      </c>
      <c r="AH1457">
        <v>13.12</v>
      </c>
      <c r="AI1457">
        <v>42.83</v>
      </c>
      <c r="AJ1457">
        <v>50.1</v>
      </c>
      <c r="AK1457" t="e">
        <f>VLOOKUP(A1457,'NHL Affiliations (from scraper)'!B:C,2,FALSE)</f>
        <v>#N/A</v>
      </c>
      <c r="AL1457">
        <f>IF(ISNUMBER(MATCH(A1457,'Age Fix'!A:A,0))=FALSE,F1457,VLOOKUP(A1457,'Age Fix'!A:C,3,FALSE))</f>
        <v>17</v>
      </c>
    </row>
    <row r="1458" spans="1:38" x14ac:dyDescent="0.2">
      <c r="A1458" t="s">
        <v>1330</v>
      </c>
      <c r="B1458" t="s">
        <v>1750</v>
      </c>
      <c r="C1458" t="s">
        <v>102</v>
      </c>
      <c r="D1458" t="s">
        <v>102</v>
      </c>
      <c r="E1458" t="s">
        <v>1064</v>
      </c>
      <c r="F1458">
        <v>18</v>
      </c>
      <c r="G1458">
        <v>72</v>
      </c>
      <c r="H1458">
        <v>15.35</v>
      </c>
      <c r="I1458">
        <v>1104.8900000000001</v>
      </c>
      <c r="J1458">
        <v>60</v>
      </c>
      <c r="K1458">
        <v>59</v>
      </c>
      <c r="L1458">
        <v>3.2582429020083445</v>
      </c>
      <c r="M1458">
        <v>3.2039388536415387</v>
      </c>
      <c r="V1458">
        <v>12</v>
      </c>
      <c r="W1458">
        <v>0.65164858040166895</v>
      </c>
      <c r="AG1458">
        <v>13.78</v>
      </c>
      <c r="AH1458">
        <v>13.67</v>
      </c>
      <c r="AI1458">
        <v>48.96</v>
      </c>
      <c r="AJ1458">
        <v>50.5</v>
      </c>
      <c r="AK1458" t="e">
        <f>VLOOKUP(A1458,'NHL Affiliations (from scraper)'!B:C,2,FALSE)</f>
        <v>#N/A</v>
      </c>
      <c r="AL1458">
        <f>IF(ISNUMBER(MATCH(A1458,'Age Fix'!A:A,0))=FALSE,F1458,VLOOKUP(A1458,'Age Fix'!A:C,3,FALSE))</f>
        <v>18</v>
      </c>
    </row>
    <row r="1459" spans="1:38" x14ac:dyDescent="0.2">
      <c r="A1459" t="s">
        <v>1335</v>
      </c>
      <c r="B1459" t="s">
        <v>1750</v>
      </c>
      <c r="C1459" t="s">
        <v>46</v>
      </c>
      <c r="D1459" t="s">
        <v>1745</v>
      </c>
      <c r="E1459" t="s">
        <v>1038</v>
      </c>
      <c r="F1459">
        <v>18</v>
      </c>
      <c r="G1459">
        <v>72</v>
      </c>
      <c r="H1459">
        <v>11.95</v>
      </c>
      <c r="I1459">
        <v>860.18</v>
      </c>
      <c r="J1459">
        <v>36</v>
      </c>
      <c r="K1459">
        <v>38</v>
      </c>
      <c r="L1459">
        <v>2.5111023274198425</v>
      </c>
      <c r="M1459">
        <v>2.6506080122765003</v>
      </c>
      <c r="V1459">
        <v>13</v>
      </c>
      <c r="W1459">
        <v>0.90678695156827638</v>
      </c>
      <c r="AG1459">
        <v>14.04</v>
      </c>
      <c r="AH1459">
        <v>13.59</v>
      </c>
      <c r="AI1459">
        <v>55.24</v>
      </c>
      <c r="AJ1459">
        <v>49.71</v>
      </c>
      <c r="AK1459">
        <f>VLOOKUP(A1459,'NHL Affiliations (from scraper)'!B:C,2,FALSE)</f>
        <v>2018</v>
      </c>
      <c r="AL1459">
        <f>IF(ISNUMBER(MATCH(A1459,'Age Fix'!A:A,0))=FALSE,F1459,VLOOKUP(A1459,'Age Fix'!A:C,3,FALSE))</f>
        <v>18</v>
      </c>
    </row>
    <row r="1460" spans="1:38" x14ac:dyDescent="0.2">
      <c r="A1460" t="s">
        <v>1339</v>
      </c>
      <c r="B1460" t="s">
        <v>1750</v>
      </c>
      <c r="C1460" t="s">
        <v>49</v>
      </c>
      <c r="D1460" t="s">
        <v>1745</v>
      </c>
      <c r="E1460" t="s">
        <v>1076</v>
      </c>
      <c r="F1460">
        <v>20</v>
      </c>
      <c r="G1460">
        <v>58</v>
      </c>
      <c r="H1460">
        <v>10.84</v>
      </c>
      <c r="I1460">
        <v>628.71</v>
      </c>
      <c r="J1460">
        <v>18</v>
      </c>
      <c r="K1460">
        <v>37</v>
      </c>
      <c r="L1460">
        <v>1.717803120675669</v>
      </c>
      <c r="M1460">
        <v>3.5310397480555418</v>
      </c>
      <c r="V1460">
        <v>9</v>
      </c>
      <c r="W1460">
        <v>0.85890156033783449</v>
      </c>
      <c r="AG1460">
        <v>13.79</v>
      </c>
      <c r="AH1460">
        <v>13.58</v>
      </c>
      <c r="AI1460">
        <v>48.21</v>
      </c>
      <c r="AJ1460">
        <v>52.4</v>
      </c>
      <c r="AK1460" t="e">
        <f>VLOOKUP(A1460,'NHL Affiliations (from scraper)'!B:C,2,FALSE)</f>
        <v>#N/A</v>
      </c>
      <c r="AL1460">
        <f>IF(ISNUMBER(MATCH(A1460,'Age Fix'!A:A,0))=FALSE,F1460,VLOOKUP(A1460,'Age Fix'!A:C,3,FALSE))</f>
        <v>20</v>
      </c>
    </row>
    <row r="1461" spans="1:38" x14ac:dyDescent="0.2">
      <c r="A1461" t="s">
        <v>1340</v>
      </c>
      <c r="B1461" t="s">
        <v>1750</v>
      </c>
      <c r="C1461" t="s">
        <v>46</v>
      </c>
      <c r="D1461" t="s">
        <v>1745</v>
      </c>
      <c r="E1461" t="s">
        <v>1061</v>
      </c>
      <c r="F1461">
        <v>17</v>
      </c>
      <c r="G1461">
        <v>62</v>
      </c>
      <c r="H1461">
        <v>10.7</v>
      </c>
      <c r="I1461">
        <v>663.4</v>
      </c>
      <c r="J1461">
        <v>22</v>
      </c>
      <c r="K1461">
        <v>37</v>
      </c>
      <c r="L1461">
        <v>1.9897497738920713</v>
      </c>
      <c r="M1461">
        <v>3.3463973470003014</v>
      </c>
      <c r="V1461">
        <v>11</v>
      </c>
      <c r="W1461">
        <v>0.99487488694603565</v>
      </c>
      <c r="AG1461">
        <v>13.61</v>
      </c>
      <c r="AH1461">
        <v>13.82</v>
      </c>
      <c r="AI1461">
        <v>47.03</v>
      </c>
      <c r="AJ1461">
        <v>50.68</v>
      </c>
      <c r="AK1461">
        <f>VLOOKUP(A1461,'NHL Affiliations (from scraper)'!B:C,2,FALSE)</f>
        <v>2018</v>
      </c>
      <c r="AL1461">
        <f>IF(ISNUMBER(MATCH(A1461,'Age Fix'!A:A,0))=FALSE,F1461,VLOOKUP(A1461,'Age Fix'!A:C,3,FALSE))</f>
        <v>17</v>
      </c>
    </row>
    <row r="1462" spans="1:38" x14ac:dyDescent="0.2">
      <c r="A1462" t="s">
        <v>1223</v>
      </c>
      <c r="B1462" t="s">
        <v>1750</v>
      </c>
      <c r="C1462" t="s">
        <v>41</v>
      </c>
      <c r="D1462" t="s">
        <v>1745</v>
      </c>
      <c r="E1462" t="s">
        <v>1105</v>
      </c>
      <c r="F1462">
        <v>18</v>
      </c>
      <c r="G1462">
        <v>56</v>
      </c>
      <c r="H1462">
        <v>9.33</v>
      </c>
      <c r="I1462">
        <v>522.59</v>
      </c>
      <c r="J1462">
        <v>20</v>
      </c>
      <c r="K1462">
        <v>18</v>
      </c>
      <c r="L1462">
        <v>2.2962551904935036</v>
      </c>
      <c r="M1462">
        <v>2.066629671444153</v>
      </c>
      <c r="V1462">
        <v>11</v>
      </c>
      <c r="W1462">
        <v>1.2629403547714269</v>
      </c>
      <c r="AG1462">
        <v>12.91</v>
      </c>
      <c r="AH1462">
        <v>13.21</v>
      </c>
      <c r="AI1462">
        <v>42.49</v>
      </c>
      <c r="AJ1462">
        <v>49.26</v>
      </c>
      <c r="AK1462" t="e">
        <f>VLOOKUP(A1462,'NHL Affiliations (from scraper)'!B:C,2,FALSE)</f>
        <v>#N/A</v>
      </c>
      <c r="AL1462">
        <f>IF(ISNUMBER(MATCH(A1462,'Age Fix'!A:A,0))=FALSE,F1462,VLOOKUP(A1462,'Age Fix'!A:C,3,FALSE))</f>
        <v>18</v>
      </c>
    </row>
    <row r="1463" spans="1:38" x14ac:dyDescent="0.2">
      <c r="A1463" t="s">
        <v>1116</v>
      </c>
      <c r="B1463" t="s">
        <v>1750</v>
      </c>
      <c r="C1463" t="s">
        <v>41</v>
      </c>
      <c r="D1463" t="s">
        <v>1745</v>
      </c>
      <c r="E1463" t="s">
        <v>1076</v>
      </c>
      <c r="F1463">
        <v>18</v>
      </c>
      <c r="G1463">
        <v>47</v>
      </c>
      <c r="H1463">
        <v>15.02</v>
      </c>
      <c r="I1463">
        <v>705.84</v>
      </c>
      <c r="J1463">
        <v>45</v>
      </c>
      <c r="K1463">
        <v>30</v>
      </c>
      <c r="L1463">
        <v>3.8252295137708261</v>
      </c>
      <c r="M1463">
        <v>2.5501530091805509</v>
      </c>
      <c r="V1463">
        <v>25</v>
      </c>
      <c r="W1463">
        <v>2.125127507650459</v>
      </c>
      <c r="AG1463">
        <v>15.14</v>
      </c>
      <c r="AH1463">
        <v>14.15</v>
      </c>
      <c r="AI1463">
        <v>49.94</v>
      </c>
      <c r="AJ1463">
        <v>51.63</v>
      </c>
      <c r="AK1463" t="str">
        <f>VLOOKUP(A1463,'NHL Affiliations (from scraper)'!B:C,2,FALSE)</f>
        <v>Detroit Red Wings</v>
      </c>
      <c r="AL1463">
        <f>IF(ISNUMBER(MATCH(A1463,'Age Fix'!A:A,0))=FALSE,F1463,VLOOKUP(A1463,'Age Fix'!A:C,3,FALSE))</f>
        <v>18</v>
      </c>
    </row>
    <row r="1464" spans="1:38" x14ac:dyDescent="0.2">
      <c r="A1464" t="s">
        <v>1500</v>
      </c>
      <c r="B1464" t="s">
        <v>1750</v>
      </c>
      <c r="C1464" t="s">
        <v>49</v>
      </c>
      <c r="D1464" t="s">
        <v>1745</v>
      </c>
      <c r="E1464" t="s">
        <v>1044</v>
      </c>
      <c r="F1464">
        <v>20</v>
      </c>
      <c r="G1464">
        <v>4</v>
      </c>
      <c r="H1464">
        <v>14.03</v>
      </c>
      <c r="I1464">
        <v>56.13</v>
      </c>
      <c r="J1464">
        <v>3</v>
      </c>
      <c r="K1464">
        <v>2</v>
      </c>
      <c r="L1464">
        <v>3.2068412613575625</v>
      </c>
      <c r="M1464">
        <v>2.137894174238375</v>
      </c>
      <c r="V1464">
        <v>1</v>
      </c>
      <c r="W1464">
        <v>1.0689470871191875</v>
      </c>
      <c r="AG1464">
        <v>14.91</v>
      </c>
      <c r="AH1464">
        <v>13.79</v>
      </c>
      <c r="AI1464">
        <v>48.07</v>
      </c>
      <c r="AJ1464">
        <v>48.82</v>
      </c>
      <c r="AK1464" t="e">
        <f>VLOOKUP(A1464,'NHL Affiliations (from scraper)'!B:C,2,FALSE)</f>
        <v>#N/A</v>
      </c>
      <c r="AL1464">
        <f>IF(ISNUMBER(MATCH(A1464,'Age Fix'!A:A,0))=FALSE,F1464,VLOOKUP(A1464,'Age Fix'!A:C,3,FALSE))</f>
        <v>20</v>
      </c>
    </row>
    <row r="1465" spans="1:38" x14ac:dyDescent="0.2">
      <c r="A1465" t="s">
        <v>1571</v>
      </c>
      <c r="B1465" t="s">
        <v>1750</v>
      </c>
      <c r="C1465" t="s">
        <v>46</v>
      </c>
      <c r="D1465" t="s">
        <v>1745</v>
      </c>
      <c r="E1465" t="s">
        <v>1072</v>
      </c>
      <c r="F1465">
        <v>19</v>
      </c>
      <c r="G1465">
        <v>38</v>
      </c>
      <c r="H1465">
        <v>6.57</v>
      </c>
      <c r="I1465">
        <v>249.83</v>
      </c>
      <c r="J1465">
        <v>5</v>
      </c>
      <c r="K1465">
        <v>5</v>
      </c>
      <c r="L1465">
        <v>1.2008165552575751</v>
      </c>
      <c r="M1465">
        <v>1.2008165552575751</v>
      </c>
      <c r="V1465">
        <v>2</v>
      </c>
      <c r="W1465">
        <v>0.48032662210303007</v>
      </c>
      <c r="AG1465">
        <v>11.77</v>
      </c>
      <c r="AH1465">
        <v>12.29</v>
      </c>
      <c r="AI1465">
        <v>47.31</v>
      </c>
      <c r="AJ1465">
        <v>47.25</v>
      </c>
      <c r="AK1465" t="e">
        <f>VLOOKUP(A1465,'NHL Affiliations (from scraper)'!B:C,2,FALSE)</f>
        <v>#N/A</v>
      </c>
      <c r="AL1465">
        <f>IF(ISNUMBER(MATCH(A1465,'Age Fix'!A:A,0))=FALSE,F1465,VLOOKUP(A1465,'Age Fix'!A:C,3,FALSE))</f>
        <v>19</v>
      </c>
    </row>
    <row r="1466" spans="1:38" x14ac:dyDescent="0.2">
      <c r="A1466" t="s">
        <v>1265</v>
      </c>
      <c r="B1466" t="s">
        <v>1750</v>
      </c>
      <c r="C1466" t="s">
        <v>49</v>
      </c>
      <c r="D1466" t="s">
        <v>1745</v>
      </c>
      <c r="E1466" t="s">
        <v>1057</v>
      </c>
      <c r="F1466">
        <v>18</v>
      </c>
      <c r="G1466">
        <v>66</v>
      </c>
      <c r="H1466">
        <v>9.39</v>
      </c>
      <c r="I1466">
        <v>619.46</v>
      </c>
      <c r="J1466">
        <v>26</v>
      </c>
      <c r="K1466">
        <v>24</v>
      </c>
      <c r="L1466">
        <v>2.5183224098408292</v>
      </c>
      <c r="M1466">
        <v>2.3246053013915344</v>
      </c>
      <c r="V1466">
        <v>12</v>
      </c>
      <c r="W1466">
        <v>1.1623026506957672</v>
      </c>
      <c r="AG1466">
        <v>13.09</v>
      </c>
      <c r="AH1466">
        <v>12.99</v>
      </c>
      <c r="AI1466">
        <v>53.27</v>
      </c>
      <c r="AJ1466">
        <v>48.54</v>
      </c>
      <c r="AK1466" t="e">
        <f>VLOOKUP(A1466,'NHL Affiliations (from scraper)'!B:C,2,FALSE)</f>
        <v>#N/A</v>
      </c>
      <c r="AL1466">
        <f>IF(ISNUMBER(MATCH(A1466,'Age Fix'!A:A,0))=FALSE,F1466,VLOOKUP(A1466,'Age Fix'!A:C,3,FALSE))</f>
        <v>18</v>
      </c>
    </row>
    <row r="1467" spans="1:38" x14ac:dyDescent="0.2">
      <c r="A1467" t="s">
        <v>1152</v>
      </c>
      <c r="B1467" t="s">
        <v>1750</v>
      </c>
      <c r="C1467" t="s">
        <v>41</v>
      </c>
      <c r="D1467" t="s">
        <v>1745</v>
      </c>
      <c r="E1467" t="s">
        <v>1040</v>
      </c>
      <c r="F1467">
        <v>18</v>
      </c>
      <c r="G1467">
        <v>39</v>
      </c>
      <c r="H1467">
        <v>13.65</v>
      </c>
      <c r="I1467">
        <v>532.39</v>
      </c>
      <c r="J1467">
        <v>30</v>
      </c>
      <c r="K1467">
        <v>25</v>
      </c>
      <c r="L1467">
        <v>3.3809801085670279</v>
      </c>
      <c r="M1467">
        <v>2.8174834238058568</v>
      </c>
      <c r="V1467">
        <v>12</v>
      </c>
      <c r="W1467">
        <v>1.3523920434268113</v>
      </c>
      <c r="AG1467">
        <v>14.2</v>
      </c>
      <c r="AH1467">
        <v>14.17</v>
      </c>
      <c r="AI1467">
        <v>50.23</v>
      </c>
      <c r="AJ1467">
        <v>51.2</v>
      </c>
      <c r="AK1467">
        <f>VLOOKUP(A1467,'NHL Affiliations (from scraper)'!B:C,2,FALSE)</f>
        <v>2018</v>
      </c>
      <c r="AL1467">
        <f>IF(ISNUMBER(MATCH(A1467,'Age Fix'!A:A,0))=FALSE,F1467,VLOOKUP(A1467,'Age Fix'!A:C,3,FALSE))</f>
        <v>18</v>
      </c>
    </row>
    <row r="1468" spans="1:38" x14ac:dyDescent="0.2">
      <c r="A1468" t="s">
        <v>1396</v>
      </c>
      <c r="B1468" t="s">
        <v>1750</v>
      </c>
      <c r="C1468" t="s">
        <v>1047</v>
      </c>
      <c r="D1468" t="s">
        <v>1745</v>
      </c>
      <c r="E1468" t="s">
        <v>1076</v>
      </c>
      <c r="F1468">
        <v>16</v>
      </c>
      <c r="G1468">
        <v>53</v>
      </c>
      <c r="H1468">
        <v>10.39</v>
      </c>
      <c r="I1468">
        <v>550.41999999999996</v>
      </c>
      <c r="J1468">
        <v>22</v>
      </c>
      <c r="K1468">
        <v>23</v>
      </c>
      <c r="L1468">
        <v>2.3981686711965411</v>
      </c>
      <c r="M1468">
        <v>2.5071763380691112</v>
      </c>
      <c r="V1468">
        <v>5</v>
      </c>
      <c r="W1468">
        <v>0.54503833436285021</v>
      </c>
      <c r="AG1468">
        <v>12.93</v>
      </c>
      <c r="AH1468">
        <v>13.56</v>
      </c>
      <c r="AI1468">
        <v>47.17</v>
      </c>
      <c r="AJ1468">
        <v>53.31</v>
      </c>
      <c r="AK1468" t="e">
        <f>VLOOKUP(A1468,'NHL Affiliations (from scraper)'!B:C,2,FALSE)</f>
        <v>#N/A</v>
      </c>
      <c r="AL1468">
        <f>IF(ISNUMBER(MATCH(A1468,'Age Fix'!A:A,0))=FALSE,F1468,VLOOKUP(A1468,'Age Fix'!A:C,3,FALSE))</f>
        <v>16</v>
      </c>
    </row>
    <row r="1469" spans="1:38" x14ac:dyDescent="0.2">
      <c r="A1469" t="s">
        <v>1285</v>
      </c>
      <c r="B1469" t="s">
        <v>1750</v>
      </c>
      <c r="C1469" t="s">
        <v>102</v>
      </c>
      <c r="D1469" t="s">
        <v>102</v>
      </c>
      <c r="E1469" t="s">
        <v>644</v>
      </c>
      <c r="F1469">
        <v>17</v>
      </c>
      <c r="G1469">
        <v>71</v>
      </c>
      <c r="H1469">
        <v>14.4</v>
      </c>
      <c r="I1469">
        <v>1022.33</v>
      </c>
      <c r="J1469">
        <v>62</v>
      </c>
      <c r="K1469">
        <v>53</v>
      </c>
      <c r="L1469">
        <v>3.6387467843064369</v>
      </c>
      <c r="M1469">
        <v>3.1105416059393738</v>
      </c>
      <c r="V1469">
        <v>6</v>
      </c>
      <c r="W1469">
        <v>0.35213678557804229</v>
      </c>
      <c r="AG1469">
        <v>13.05</v>
      </c>
      <c r="AH1469">
        <v>13.67</v>
      </c>
      <c r="AI1469">
        <v>52.94</v>
      </c>
      <c r="AJ1469">
        <v>49.35</v>
      </c>
      <c r="AK1469" t="e">
        <f>VLOOKUP(A1469,'NHL Affiliations (from scraper)'!B:C,2,FALSE)</f>
        <v>#N/A</v>
      </c>
      <c r="AL1469">
        <f>IF(ISNUMBER(MATCH(A1469,'Age Fix'!A:A,0))=FALSE,F1469,VLOOKUP(A1469,'Age Fix'!A:C,3,FALSE))</f>
        <v>17</v>
      </c>
    </row>
    <row r="1470" spans="1:38" x14ac:dyDescent="0.2">
      <c r="A1470" t="s">
        <v>1267</v>
      </c>
      <c r="B1470" t="s">
        <v>1750</v>
      </c>
      <c r="C1470" t="s">
        <v>102</v>
      </c>
      <c r="D1470" t="s">
        <v>102</v>
      </c>
      <c r="E1470" t="s">
        <v>1746</v>
      </c>
      <c r="F1470">
        <v>18</v>
      </c>
      <c r="G1470">
        <v>62</v>
      </c>
      <c r="H1470">
        <v>13.06</v>
      </c>
      <c r="I1470">
        <v>809.53</v>
      </c>
      <c r="J1470">
        <v>33</v>
      </c>
      <c r="K1470">
        <v>31</v>
      </c>
      <c r="L1470">
        <v>2.4458636492779759</v>
      </c>
      <c r="M1470">
        <v>2.2976294887156747</v>
      </c>
      <c r="V1470">
        <v>12</v>
      </c>
      <c r="W1470">
        <v>0.88940496337380948</v>
      </c>
      <c r="AG1470">
        <v>12.8</v>
      </c>
      <c r="AH1470">
        <v>13.27</v>
      </c>
      <c r="AI1470">
        <v>52.39</v>
      </c>
      <c r="AJ1470">
        <v>48.86</v>
      </c>
      <c r="AK1470">
        <f>VLOOKUP(A1470,'NHL Affiliations (from scraper)'!B:C,2,FALSE)</f>
        <v>2018</v>
      </c>
      <c r="AL1470">
        <f>IF(ISNUMBER(MATCH(A1470,'Age Fix'!A:A,0))=FALSE,F1470,VLOOKUP(A1470,'Age Fix'!A:C,3,FALSE))</f>
        <v>18</v>
      </c>
    </row>
    <row r="1471" spans="1:38" x14ac:dyDescent="0.2">
      <c r="A1471" t="s">
        <v>1075</v>
      </c>
      <c r="B1471" t="s">
        <v>1750</v>
      </c>
      <c r="C1471" t="s">
        <v>41</v>
      </c>
      <c r="D1471" t="s">
        <v>1745</v>
      </c>
      <c r="E1471" t="s">
        <v>1076</v>
      </c>
      <c r="F1471">
        <v>19</v>
      </c>
      <c r="G1471">
        <v>68</v>
      </c>
      <c r="H1471">
        <v>16.36</v>
      </c>
      <c r="I1471">
        <v>1112.52</v>
      </c>
      <c r="J1471">
        <v>65</v>
      </c>
      <c r="K1471">
        <v>57</v>
      </c>
      <c r="L1471">
        <v>3.5055549563153923</v>
      </c>
      <c r="M1471">
        <v>3.0741020386150359</v>
      </c>
      <c r="V1471">
        <v>39</v>
      </c>
      <c r="W1471">
        <v>2.1033329737892354</v>
      </c>
      <c r="AG1471">
        <v>14.65</v>
      </c>
      <c r="AH1471">
        <v>14.1</v>
      </c>
      <c r="AI1471">
        <v>50.21</v>
      </c>
      <c r="AJ1471">
        <v>52.36</v>
      </c>
      <c r="AK1471" t="str">
        <f>VLOOKUP(A1471,'NHL Affiliations (from scraper)'!B:C,2,FALSE)</f>
        <v>Carolina Hurricanes</v>
      </c>
      <c r="AL1471">
        <f>IF(ISNUMBER(MATCH(A1471,'Age Fix'!A:A,0))=FALSE,F1471,VLOOKUP(A1471,'Age Fix'!A:C,3,FALSE))</f>
        <v>19</v>
      </c>
    </row>
    <row r="1472" spans="1:38" x14ac:dyDescent="0.2">
      <c r="A1472" t="s">
        <v>1608</v>
      </c>
      <c r="B1472" t="s">
        <v>1750</v>
      </c>
      <c r="C1472" t="s">
        <v>102</v>
      </c>
      <c r="D1472" t="s">
        <v>102</v>
      </c>
      <c r="E1472" t="s">
        <v>1059</v>
      </c>
      <c r="F1472">
        <v>17</v>
      </c>
      <c r="G1472">
        <v>3</v>
      </c>
      <c r="H1472">
        <v>8.49</v>
      </c>
      <c r="I1472">
        <v>25.46</v>
      </c>
      <c r="J1472">
        <v>1</v>
      </c>
      <c r="K1472">
        <v>0</v>
      </c>
      <c r="L1472">
        <v>2.356637863315004</v>
      </c>
      <c r="M1472">
        <v>0</v>
      </c>
      <c r="V1472">
        <v>0</v>
      </c>
      <c r="W1472">
        <v>0</v>
      </c>
      <c r="AG1472">
        <v>11.63</v>
      </c>
      <c r="AH1472">
        <v>13.68</v>
      </c>
      <c r="AI1472">
        <v>51.15</v>
      </c>
      <c r="AJ1472">
        <v>43.01</v>
      </c>
      <c r="AK1472" t="e">
        <f>VLOOKUP(A1472,'NHL Affiliations (from scraper)'!B:C,2,FALSE)</f>
        <v>#N/A</v>
      </c>
      <c r="AL1472">
        <f>IF(ISNUMBER(MATCH(A1472,'Age Fix'!A:A,0))=FALSE,F1472,VLOOKUP(A1472,'Age Fix'!A:C,3,FALSE))</f>
        <v>17</v>
      </c>
    </row>
    <row r="1473" spans="1:38" x14ac:dyDescent="0.2">
      <c r="A1473" t="s">
        <v>1344</v>
      </c>
      <c r="B1473" t="s">
        <v>1750</v>
      </c>
      <c r="C1473" t="s">
        <v>49</v>
      </c>
      <c r="D1473" t="s">
        <v>1745</v>
      </c>
      <c r="E1473" t="s">
        <v>1746</v>
      </c>
      <c r="F1473">
        <v>20</v>
      </c>
      <c r="G1473">
        <v>17</v>
      </c>
      <c r="H1473">
        <v>15.16</v>
      </c>
      <c r="I1473">
        <v>257.75</v>
      </c>
      <c r="J1473">
        <v>11</v>
      </c>
      <c r="K1473">
        <v>18</v>
      </c>
      <c r="L1473">
        <v>2.5606207565470416</v>
      </c>
      <c r="M1473">
        <v>4.1901066925315229</v>
      </c>
      <c r="V1473">
        <v>8</v>
      </c>
      <c r="W1473">
        <v>1.8622696411251212</v>
      </c>
      <c r="AG1473">
        <v>13.84</v>
      </c>
      <c r="AH1473">
        <v>13.11</v>
      </c>
      <c r="AI1473">
        <v>47.94</v>
      </c>
      <c r="AJ1473">
        <v>51.5</v>
      </c>
      <c r="AK1473" t="e">
        <f>VLOOKUP(A1473,'NHL Affiliations (from scraper)'!B:C,2,FALSE)</f>
        <v>#N/A</v>
      </c>
      <c r="AL1473">
        <f>IF(ISNUMBER(MATCH(A1473,'Age Fix'!A:A,0))=FALSE,F1473,VLOOKUP(A1473,'Age Fix'!A:C,3,FALSE))</f>
        <v>20</v>
      </c>
    </row>
    <row r="1474" spans="1:38" x14ac:dyDescent="0.2">
      <c r="A1474" t="s">
        <v>1470</v>
      </c>
      <c r="B1474" t="s">
        <v>1750</v>
      </c>
      <c r="C1474" t="s">
        <v>41</v>
      </c>
      <c r="D1474" t="s">
        <v>1745</v>
      </c>
      <c r="E1474" t="s">
        <v>1102</v>
      </c>
      <c r="F1474">
        <v>18</v>
      </c>
      <c r="G1474">
        <v>57</v>
      </c>
      <c r="H1474">
        <v>9.24</v>
      </c>
      <c r="I1474">
        <v>526.78</v>
      </c>
      <c r="J1474">
        <v>13</v>
      </c>
      <c r="K1474">
        <v>24</v>
      </c>
      <c r="L1474">
        <v>1.480694027867421</v>
      </c>
      <c r="M1474">
        <v>2.7335889745244697</v>
      </c>
      <c r="V1474">
        <v>3</v>
      </c>
      <c r="W1474">
        <v>0.34169862181555871</v>
      </c>
      <c r="AG1474">
        <v>12.58</v>
      </c>
      <c r="AH1474">
        <v>12.81</v>
      </c>
      <c r="AI1474">
        <v>36.64</v>
      </c>
      <c r="AJ1474">
        <v>48.27</v>
      </c>
      <c r="AK1474" t="e">
        <f>VLOOKUP(A1474,'NHL Affiliations (from scraper)'!B:C,2,FALSE)</f>
        <v>#N/A</v>
      </c>
      <c r="AL1474">
        <f>IF(ISNUMBER(MATCH(A1474,'Age Fix'!A:A,0))=FALSE,F1474,VLOOKUP(A1474,'Age Fix'!A:C,3,FALSE))</f>
        <v>18</v>
      </c>
    </row>
    <row r="1475" spans="1:38" x14ac:dyDescent="0.2">
      <c r="A1475" t="s">
        <v>1121</v>
      </c>
      <c r="B1475" t="s">
        <v>1750</v>
      </c>
      <c r="C1475" t="s">
        <v>41</v>
      </c>
      <c r="D1475" t="s">
        <v>1745</v>
      </c>
      <c r="E1475" t="s">
        <v>1080</v>
      </c>
      <c r="F1475">
        <v>20</v>
      </c>
      <c r="G1475">
        <v>72</v>
      </c>
      <c r="H1475">
        <v>14.72</v>
      </c>
      <c r="I1475">
        <v>1060.2</v>
      </c>
      <c r="J1475">
        <v>44</v>
      </c>
      <c r="K1475">
        <v>52</v>
      </c>
      <c r="L1475">
        <v>2.4900962082625919</v>
      </c>
      <c r="M1475">
        <v>2.9428409734012448</v>
      </c>
      <c r="V1475">
        <v>23</v>
      </c>
      <c r="W1475">
        <v>1.3016411997736277</v>
      </c>
      <c r="AG1475">
        <v>14.26</v>
      </c>
      <c r="AH1475">
        <v>13.86</v>
      </c>
      <c r="AI1475">
        <v>50.37</v>
      </c>
      <c r="AJ1475">
        <v>49.9</v>
      </c>
      <c r="AK1475" t="e">
        <f>VLOOKUP(A1475,'NHL Affiliations (from scraper)'!B:C,2,FALSE)</f>
        <v>#N/A</v>
      </c>
      <c r="AL1475">
        <f>IF(ISNUMBER(MATCH(A1475,'Age Fix'!A:A,0))=FALSE,F1475,VLOOKUP(A1475,'Age Fix'!A:C,3,FALSE))</f>
        <v>20</v>
      </c>
    </row>
    <row r="1476" spans="1:38" x14ac:dyDescent="0.2">
      <c r="A1476" t="s">
        <v>1626</v>
      </c>
      <c r="B1476" t="s">
        <v>1750</v>
      </c>
      <c r="C1476" t="s">
        <v>102</v>
      </c>
      <c r="D1476" t="s">
        <v>102</v>
      </c>
      <c r="E1476" t="s">
        <v>1049</v>
      </c>
      <c r="F1476">
        <v>17</v>
      </c>
      <c r="G1476">
        <v>7</v>
      </c>
      <c r="H1476">
        <v>9.32</v>
      </c>
      <c r="I1476">
        <v>65.209999999999994</v>
      </c>
      <c r="J1476">
        <v>3</v>
      </c>
      <c r="K1476">
        <v>1</v>
      </c>
      <c r="L1476">
        <v>2.7603128354546853</v>
      </c>
      <c r="M1476">
        <v>0.92010427848489496</v>
      </c>
      <c r="V1476">
        <v>0</v>
      </c>
      <c r="W1476">
        <v>0</v>
      </c>
      <c r="AG1476">
        <v>11.72</v>
      </c>
      <c r="AH1476">
        <v>13.03</v>
      </c>
      <c r="AI1476">
        <v>48.93</v>
      </c>
      <c r="AJ1476">
        <v>46.86</v>
      </c>
      <c r="AK1476" t="e">
        <f>VLOOKUP(A1476,'NHL Affiliations (from scraper)'!B:C,2,FALSE)</f>
        <v>#N/A</v>
      </c>
      <c r="AL1476">
        <f>IF(ISNUMBER(MATCH(A1476,'Age Fix'!A:A,0))=FALSE,F1476,VLOOKUP(A1476,'Age Fix'!A:C,3,FALSE))</f>
        <v>17</v>
      </c>
    </row>
    <row r="1477" spans="1:38" x14ac:dyDescent="0.2">
      <c r="A1477" t="s">
        <v>1242</v>
      </c>
      <c r="B1477" t="s">
        <v>1750</v>
      </c>
      <c r="C1477" t="s">
        <v>46</v>
      </c>
      <c r="D1477" t="s">
        <v>1745</v>
      </c>
      <c r="E1477" t="s">
        <v>1069</v>
      </c>
      <c r="F1477">
        <v>18</v>
      </c>
      <c r="G1477">
        <v>53</v>
      </c>
      <c r="H1477">
        <v>14.38</v>
      </c>
      <c r="I1477">
        <v>761.91</v>
      </c>
      <c r="J1477">
        <v>33</v>
      </c>
      <c r="K1477">
        <v>37</v>
      </c>
      <c r="L1477">
        <v>2.598732133716581</v>
      </c>
      <c r="M1477">
        <v>2.9137299681064697</v>
      </c>
      <c r="V1477">
        <v>16</v>
      </c>
      <c r="W1477">
        <v>1.2599913375595544</v>
      </c>
      <c r="AG1477">
        <v>15.29</v>
      </c>
      <c r="AH1477">
        <v>14.25</v>
      </c>
      <c r="AI1477">
        <v>53.94</v>
      </c>
      <c r="AJ1477">
        <v>51.44</v>
      </c>
      <c r="AK1477" t="str">
        <f>VLOOKUP(A1477,'NHL Affiliations (from scraper)'!B:C,2,FALSE)</f>
        <v>Colorado Avalanche</v>
      </c>
      <c r="AL1477">
        <f>IF(ISNUMBER(MATCH(A1477,'Age Fix'!A:A,0))=FALSE,F1477,VLOOKUP(A1477,'Age Fix'!A:C,3,FALSE))</f>
        <v>18</v>
      </c>
    </row>
    <row r="1478" spans="1:38" x14ac:dyDescent="0.2">
      <c r="A1478" t="s">
        <v>1567</v>
      </c>
      <c r="B1478" t="s">
        <v>1750</v>
      </c>
      <c r="C1478" t="s">
        <v>41</v>
      </c>
      <c r="D1478" t="s">
        <v>1745</v>
      </c>
      <c r="E1478" t="s">
        <v>1044</v>
      </c>
      <c r="F1478">
        <v>16</v>
      </c>
      <c r="G1478">
        <v>2</v>
      </c>
      <c r="H1478">
        <v>11.62</v>
      </c>
      <c r="I1478">
        <v>23.25</v>
      </c>
      <c r="J1478">
        <v>1</v>
      </c>
      <c r="K1478">
        <v>1</v>
      </c>
      <c r="L1478">
        <v>2.580645161290323</v>
      </c>
      <c r="M1478">
        <v>2.580645161290323</v>
      </c>
      <c r="V1478">
        <v>0</v>
      </c>
      <c r="W1478">
        <v>0</v>
      </c>
      <c r="AG1478">
        <v>14.44</v>
      </c>
      <c r="AH1478">
        <v>12.82</v>
      </c>
      <c r="AI1478">
        <v>43.86</v>
      </c>
      <c r="AJ1478">
        <v>40.43</v>
      </c>
      <c r="AK1478" t="e">
        <f>VLOOKUP(A1478,'NHL Affiliations (from scraper)'!B:C,2,FALSE)</f>
        <v>#N/A</v>
      </c>
      <c r="AL1478">
        <f>IF(ISNUMBER(MATCH(A1478,'Age Fix'!A:A,0))=FALSE,F1478,VLOOKUP(A1478,'Age Fix'!A:C,3,FALSE))</f>
        <v>16</v>
      </c>
    </row>
    <row r="1479" spans="1:38" x14ac:dyDescent="0.2">
      <c r="A1479" t="s">
        <v>1584</v>
      </c>
      <c r="B1479" t="s">
        <v>1750</v>
      </c>
      <c r="C1479" t="s">
        <v>46</v>
      </c>
      <c r="D1479" t="s">
        <v>1745</v>
      </c>
      <c r="E1479" t="s">
        <v>1064</v>
      </c>
      <c r="F1479">
        <v>17</v>
      </c>
      <c r="G1479">
        <v>34</v>
      </c>
      <c r="H1479">
        <v>7.21</v>
      </c>
      <c r="I1479">
        <v>245.2</v>
      </c>
      <c r="J1479">
        <v>5</v>
      </c>
      <c r="K1479">
        <v>7</v>
      </c>
      <c r="L1479">
        <v>1.2234910277324633</v>
      </c>
      <c r="M1479">
        <v>1.7128874388254487</v>
      </c>
      <c r="V1479">
        <v>3</v>
      </c>
      <c r="W1479">
        <v>0.73409461663947806</v>
      </c>
      <c r="AG1479">
        <v>11.84</v>
      </c>
      <c r="AH1479">
        <v>12.17</v>
      </c>
      <c r="AI1479">
        <v>42.68</v>
      </c>
      <c r="AJ1479">
        <v>51.53</v>
      </c>
      <c r="AK1479" t="e">
        <f>VLOOKUP(A1479,'NHL Affiliations (from scraper)'!B:C,2,FALSE)</f>
        <v>#N/A</v>
      </c>
      <c r="AL1479">
        <f>IF(ISNUMBER(MATCH(A1479,'Age Fix'!A:A,0))=FALSE,F1479,VLOOKUP(A1479,'Age Fix'!A:C,3,FALSE))</f>
        <v>17</v>
      </c>
    </row>
    <row r="1480" spans="1:38" x14ac:dyDescent="0.2">
      <c r="A1480" t="s">
        <v>1502</v>
      </c>
      <c r="B1480" t="s">
        <v>1750</v>
      </c>
      <c r="C1480" t="s">
        <v>49</v>
      </c>
      <c r="D1480" t="s">
        <v>1745</v>
      </c>
      <c r="E1480" t="s">
        <v>1072</v>
      </c>
      <c r="F1480">
        <v>17</v>
      </c>
      <c r="G1480">
        <v>52</v>
      </c>
      <c r="H1480">
        <v>7.71</v>
      </c>
      <c r="I1480">
        <v>400.91</v>
      </c>
      <c r="J1480">
        <v>14</v>
      </c>
      <c r="K1480">
        <v>10</v>
      </c>
      <c r="L1480">
        <v>2.0952333441420765</v>
      </c>
      <c r="M1480">
        <v>1.496595245815769</v>
      </c>
      <c r="V1480">
        <v>7</v>
      </c>
      <c r="W1480">
        <v>1.0476166720710383</v>
      </c>
      <c r="AG1480">
        <v>13.44</v>
      </c>
      <c r="AH1480">
        <v>13.19</v>
      </c>
      <c r="AI1480">
        <v>49.18</v>
      </c>
      <c r="AJ1480">
        <v>51.06</v>
      </c>
      <c r="AK1480" t="e">
        <f>VLOOKUP(A1480,'NHL Affiliations (from scraper)'!B:C,2,FALSE)</f>
        <v>#N/A</v>
      </c>
      <c r="AL1480">
        <f>IF(ISNUMBER(MATCH(A1480,'Age Fix'!A:A,0))=FALSE,F1480,VLOOKUP(A1480,'Age Fix'!A:C,3,FALSE))</f>
        <v>17</v>
      </c>
    </row>
    <row r="1481" spans="1:38" x14ac:dyDescent="0.2">
      <c r="A1481" t="s">
        <v>1467</v>
      </c>
      <c r="B1481" t="s">
        <v>1750</v>
      </c>
      <c r="C1481" t="s">
        <v>49</v>
      </c>
      <c r="D1481" t="s">
        <v>1745</v>
      </c>
      <c r="E1481" t="s">
        <v>1078</v>
      </c>
      <c r="F1481">
        <v>19</v>
      </c>
      <c r="G1481">
        <v>13</v>
      </c>
      <c r="H1481">
        <v>12.3</v>
      </c>
      <c r="I1481">
        <v>159.87</v>
      </c>
      <c r="J1481">
        <v>3</v>
      </c>
      <c r="K1481">
        <v>11</v>
      </c>
      <c r="L1481">
        <v>1.1259148057796959</v>
      </c>
      <c r="M1481">
        <v>4.128354287858885</v>
      </c>
      <c r="V1481">
        <v>0</v>
      </c>
      <c r="W1481">
        <v>0</v>
      </c>
      <c r="AG1481">
        <v>13.41</v>
      </c>
      <c r="AH1481">
        <v>14.2</v>
      </c>
      <c r="AI1481">
        <v>47.69</v>
      </c>
      <c r="AJ1481">
        <v>50.53</v>
      </c>
      <c r="AK1481" t="e">
        <f>VLOOKUP(A1481,'NHL Affiliations (from scraper)'!B:C,2,FALSE)</f>
        <v>#N/A</v>
      </c>
      <c r="AL1481">
        <f>IF(ISNUMBER(MATCH(A1481,'Age Fix'!A:A,0))=FALSE,F1481,VLOOKUP(A1481,'Age Fix'!A:C,3,FALSE))</f>
        <v>19</v>
      </c>
    </row>
    <row r="1482" spans="1:38" x14ac:dyDescent="0.2">
      <c r="A1482" t="s">
        <v>1618</v>
      </c>
      <c r="B1482" t="s">
        <v>1750</v>
      </c>
      <c r="C1482" t="s">
        <v>41</v>
      </c>
      <c r="D1482" t="s">
        <v>1745</v>
      </c>
      <c r="E1482" t="s">
        <v>1090</v>
      </c>
      <c r="F1482">
        <v>15</v>
      </c>
      <c r="G1482">
        <v>3</v>
      </c>
      <c r="H1482">
        <v>7.76</v>
      </c>
      <c r="I1482">
        <v>23.29</v>
      </c>
      <c r="J1482">
        <v>0</v>
      </c>
      <c r="K1482">
        <v>2</v>
      </c>
      <c r="L1482">
        <v>0</v>
      </c>
      <c r="M1482">
        <v>5.1524259338772005</v>
      </c>
      <c r="V1482">
        <v>0</v>
      </c>
      <c r="W1482">
        <v>0</v>
      </c>
      <c r="AG1482">
        <v>12.34</v>
      </c>
      <c r="AH1482">
        <v>14.37</v>
      </c>
      <c r="AI1482">
        <v>44.88</v>
      </c>
      <c r="AJ1482">
        <v>51.21</v>
      </c>
      <c r="AK1482" t="e">
        <f>VLOOKUP(A1482,'NHL Affiliations (from scraper)'!B:C,2,FALSE)</f>
        <v>#N/A</v>
      </c>
      <c r="AL1482">
        <f>IF(ISNUMBER(MATCH(A1482,'Age Fix'!A:A,0))=FALSE,F1482,VLOOKUP(A1482,'Age Fix'!A:C,3,FALSE))</f>
        <v>15</v>
      </c>
    </row>
    <row r="1483" spans="1:38" x14ac:dyDescent="0.2">
      <c r="A1483" t="s">
        <v>1065</v>
      </c>
      <c r="B1483" t="s">
        <v>1750</v>
      </c>
      <c r="C1483" t="s">
        <v>41</v>
      </c>
      <c r="D1483" t="s">
        <v>1745</v>
      </c>
      <c r="E1483" t="s">
        <v>1746</v>
      </c>
      <c r="F1483">
        <v>19</v>
      </c>
      <c r="G1483">
        <v>60</v>
      </c>
      <c r="H1483">
        <v>14.96</v>
      </c>
      <c r="I1483">
        <v>897.43</v>
      </c>
      <c r="J1483">
        <v>56</v>
      </c>
      <c r="K1483">
        <v>43</v>
      </c>
      <c r="L1483">
        <v>3.7440246035902525</v>
      </c>
      <c r="M1483">
        <v>2.8748760348996583</v>
      </c>
      <c r="V1483">
        <v>30</v>
      </c>
      <c r="W1483">
        <v>2.0057274662090636</v>
      </c>
      <c r="AG1483">
        <v>14.3</v>
      </c>
      <c r="AH1483">
        <v>14.07</v>
      </c>
      <c r="AI1483">
        <v>56.38</v>
      </c>
      <c r="AJ1483">
        <v>49.76</v>
      </c>
      <c r="AK1483" t="str">
        <f>VLOOKUP(A1483,'NHL Affiliations (from scraper)'!B:C,2,FALSE)</f>
        <v>San Jose Sharks</v>
      </c>
      <c r="AL1483">
        <f>IF(ISNUMBER(MATCH(A1483,'Age Fix'!A:A,0))=FALSE,F1483,VLOOKUP(A1483,'Age Fix'!A:C,3,FALSE))</f>
        <v>19</v>
      </c>
    </row>
    <row r="1484" spans="1:38" x14ac:dyDescent="0.2">
      <c r="A1484" t="s">
        <v>1463</v>
      </c>
      <c r="B1484" t="s">
        <v>1750</v>
      </c>
      <c r="C1484" t="s">
        <v>1240</v>
      </c>
      <c r="D1484" t="s">
        <v>1745</v>
      </c>
      <c r="E1484" t="s">
        <v>1038</v>
      </c>
      <c r="F1484">
        <v>18</v>
      </c>
      <c r="G1484">
        <v>65</v>
      </c>
      <c r="H1484">
        <v>11.72</v>
      </c>
      <c r="I1484">
        <v>761.62</v>
      </c>
      <c r="J1484">
        <v>30</v>
      </c>
      <c r="K1484">
        <v>36</v>
      </c>
      <c r="L1484">
        <v>2.3633833145137997</v>
      </c>
      <c r="M1484">
        <v>2.8360599774165594</v>
      </c>
      <c r="V1484">
        <v>3</v>
      </c>
      <c r="W1484">
        <v>0.23633833145137995</v>
      </c>
      <c r="AG1484">
        <v>13.94</v>
      </c>
      <c r="AH1484">
        <v>13.88</v>
      </c>
      <c r="AI1484">
        <v>54.37</v>
      </c>
      <c r="AJ1484">
        <v>51.39</v>
      </c>
      <c r="AK1484" t="e">
        <f>VLOOKUP(A1484,'NHL Affiliations (from scraper)'!B:C,2,FALSE)</f>
        <v>#N/A</v>
      </c>
      <c r="AL1484">
        <f>IF(ISNUMBER(MATCH(A1484,'Age Fix'!A:A,0))=FALSE,F1484,VLOOKUP(A1484,'Age Fix'!A:C,3,FALSE))</f>
        <v>18</v>
      </c>
    </row>
    <row r="1485" spans="1:38" x14ac:dyDescent="0.2">
      <c r="A1485" t="s">
        <v>1171</v>
      </c>
      <c r="B1485" t="s">
        <v>1750</v>
      </c>
      <c r="C1485" t="s">
        <v>41</v>
      </c>
      <c r="D1485" t="s">
        <v>1745</v>
      </c>
      <c r="E1485" t="s">
        <v>1072</v>
      </c>
      <c r="F1485">
        <v>19</v>
      </c>
      <c r="G1485">
        <v>71</v>
      </c>
      <c r="H1485">
        <v>14.17</v>
      </c>
      <c r="I1485">
        <v>1005.76</v>
      </c>
      <c r="J1485">
        <v>58</v>
      </c>
      <c r="K1485">
        <v>49</v>
      </c>
      <c r="L1485">
        <v>3.4600699968183264</v>
      </c>
      <c r="M1485">
        <v>2.923162583518931</v>
      </c>
      <c r="V1485">
        <v>35</v>
      </c>
      <c r="W1485">
        <v>2.0879732739420933</v>
      </c>
      <c r="AG1485">
        <v>13.94</v>
      </c>
      <c r="AH1485">
        <v>13.55</v>
      </c>
      <c r="AI1485">
        <v>49.91</v>
      </c>
      <c r="AJ1485">
        <v>51.7</v>
      </c>
      <c r="AK1485" t="e">
        <f>VLOOKUP(A1485,'NHL Affiliations (from scraper)'!B:C,2,FALSE)</f>
        <v>#N/A</v>
      </c>
      <c r="AL1485">
        <f>IF(ISNUMBER(MATCH(A1485,'Age Fix'!A:A,0))=FALSE,F1485,VLOOKUP(A1485,'Age Fix'!A:C,3,FALSE))</f>
        <v>19</v>
      </c>
    </row>
    <row r="1486" spans="1:38" x14ac:dyDescent="0.2">
      <c r="A1486" t="s">
        <v>1210</v>
      </c>
      <c r="B1486" t="s">
        <v>1750</v>
      </c>
      <c r="C1486" t="s">
        <v>49</v>
      </c>
      <c r="D1486" t="s">
        <v>1745</v>
      </c>
      <c r="E1486" t="s">
        <v>1051</v>
      </c>
      <c r="F1486">
        <v>17</v>
      </c>
      <c r="G1486">
        <v>50</v>
      </c>
      <c r="H1486">
        <v>14.22</v>
      </c>
      <c r="I1486">
        <v>711</v>
      </c>
      <c r="J1486">
        <v>44</v>
      </c>
      <c r="K1486">
        <v>32</v>
      </c>
      <c r="L1486">
        <v>3.7130801687763713</v>
      </c>
      <c r="M1486">
        <v>2.7004219409282699</v>
      </c>
      <c r="V1486">
        <v>16</v>
      </c>
      <c r="W1486">
        <v>1.350210970464135</v>
      </c>
      <c r="AG1486">
        <v>14.59</v>
      </c>
      <c r="AH1486">
        <v>13.82</v>
      </c>
      <c r="AI1486">
        <v>53.37</v>
      </c>
      <c r="AJ1486">
        <v>51.46</v>
      </c>
      <c r="AK1486">
        <f>VLOOKUP(A1486,'NHL Affiliations (from scraper)'!B:C,2,FALSE)</f>
        <v>2019</v>
      </c>
      <c r="AL1486">
        <f>IF(ISNUMBER(MATCH(A1486,'Age Fix'!A:A,0))=FALSE,F1486,VLOOKUP(A1486,'Age Fix'!A:C,3,FALSE))</f>
        <v>17</v>
      </c>
    </row>
    <row r="1487" spans="1:38" x14ac:dyDescent="0.2">
      <c r="A1487" t="s">
        <v>1741</v>
      </c>
      <c r="B1487" t="s">
        <v>1750</v>
      </c>
      <c r="C1487" t="s">
        <v>102</v>
      </c>
      <c r="D1487" t="s">
        <v>102</v>
      </c>
      <c r="E1487" t="s">
        <v>1090</v>
      </c>
      <c r="F1487">
        <v>16</v>
      </c>
      <c r="G1487">
        <v>9</v>
      </c>
      <c r="H1487">
        <v>9.68</v>
      </c>
      <c r="I1487">
        <v>87.08</v>
      </c>
      <c r="J1487">
        <v>3</v>
      </c>
      <c r="K1487">
        <v>4</v>
      </c>
      <c r="L1487">
        <v>2.0670647680293981</v>
      </c>
      <c r="M1487">
        <v>2.7560863573725314</v>
      </c>
      <c r="V1487">
        <v>0</v>
      </c>
      <c r="W1487">
        <v>0</v>
      </c>
      <c r="AG1487">
        <v>13.02</v>
      </c>
      <c r="AH1487">
        <v>13.22</v>
      </c>
      <c r="AI1487">
        <v>50.86</v>
      </c>
      <c r="AJ1487">
        <v>48.24</v>
      </c>
      <c r="AK1487" t="e">
        <f>VLOOKUP(A1487,'NHL Affiliations (from scraper)'!B:C,2,FALSE)</f>
        <v>#N/A</v>
      </c>
      <c r="AL1487">
        <f>IF(ISNUMBER(MATCH(A1487,'Age Fix'!A:A,0))=FALSE,F1487,VLOOKUP(A1487,'Age Fix'!A:C,3,FALSE))</f>
        <v>16</v>
      </c>
    </row>
    <row r="1488" spans="1:38" x14ac:dyDescent="0.2">
      <c r="A1488" t="s">
        <v>1292</v>
      </c>
      <c r="B1488" t="s">
        <v>1750</v>
      </c>
      <c r="C1488" t="s">
        <v>102</v>
      </c>
      <c r="D1488" t="s">
        <v>102</v>
      </c>
      <c r="E1488" t="s">
        <v>1080</v>
      </c>
      <c r="F1488">
        <v>19</v>
      </c>
      <c r="G1488">
        <v>68</v>
      </c>
      <c r="H1488">
        <v>16.690000000000001</v>
      </c>
      <c r="I1488">
        <v>1135.0899999999999</v>
      </c>
      <c r="J1488">
        <v>49</v>
      </c>
      <c r="K1488">
        <v>59</v>
      </c>
      <c r="L1488">
        <v>2.5901029874283097</v>
      </c>
      <c r="M1488">
        <v>3.1186954338422508</v>
      </c>
      <c r="V1488">
        <v>14</v>
      </c>
      <c r="W1488">
        <v>0.74002942497951718</v>
      </c>
      <c r="AG1488">
        <v>13.4</v>
      </c>
      <c r="AH1488">
        <v>13.7</v>
      </c>
      <c r="AI1488">
        <v>51.54</v>
      </c>
      <c r="AJ1488">
        <v>50.08</v>
      </c>
      <c r="AK1488" t="e">
        <f>VLOOKUP(A1488,'NHL Affiliations (from scraper)'!B:C,2,FALSE)</f>
        <v>#N/A</v>
      </c>
      <c r="AL1488">
        <f>IF(ISNUMBER(MATCH(A1488,'Age Fix'!A:A,0))=FALSE,F1488,VLOOKUP(A1488,'Age Fix'!A:C,3,FALSE))</f>
        <v>19</v>
      </c>
    </row>
    <row r="1489" spans="1:38" x14ac:dyDescent="0.2">
      <c r="A1489" t="s">
        <v>1733</v>
      </c>
      <c r="B1489" t="s">
        <v>1750</v>
      </c>
      <c r="C1489" t="s">
        <v>102</v>
      </c>
      <c r="D1489" t="s">
        <v>102</v>
      </c>
      <c r="E1489" t="s">
        <v>1105</v>
      </c>
      <c r="F1489">
        <v>17</v>
      </c>
      <c r="G1489">
        <v>8</v>
      </c>
      <c r="H1489">
        <v>10.42</v>
      </c>
      <c r="I1489">
        <v>83.35</v>
      </c>
      <c r="J1489">
        <v>4</v>
      </c>
      <c r="K1489">
        <v>2</v>
      </c>
      <c r="L1489">
        <v>2.8794241151769646</v>
      </c>
      <c r="M1489">
        <v>1.4397120575884823</v>
      </c>
      <c r="V1489">
        <v>0</v>
      </c>
      <c r="W1489">
        <v>0</v>
      </c>
      <c r="AG1489">
        <v>13.6</v>
      </c>
      <c r="AH1489">
        <v>13.06</v>
      </c>
      <c r="AI1489">
        <v>42.91</v>
      </c>
      <c r="AJ1489">
        <v>47.28</v>
      </c>
      <c r="AK1489" t="e">
        <f>VLOOKUP(A1489,'NHL Affiliations (from scraper)'!B:C,2,FALSE)</f>
        <v>#N/A</v>
      </c>
      <c r="AL1489">
        <f>IF(ISNUMBER(MATCH(A1489,'Age Fix'!A:A,0))=FALSE,F1489,VLOOKUP(A1489,'Age Fix'!A:C,3,FALSE))</f>
        <v>17</v>
      </c>
    </row>
    <row r="1490" spans="1:38" x14ac:dyDescent="0.2">
      <c r="A1490" t="s">
        <v>1199</v>
      </c>
      <c r="B1490" t="s">
        <v>1750</v>
      </c>
      <c r="C1490" t="s">
        <v>102</v>
      </c>
      <c r="D1490" t="s">
        <v>102</v>
      </c>
      <c r="E1490" t="s">
        <v>1057</v>
      </c>
      <c r="F1490">
        <v>20</v>
      </c>
      <c r="G1490">
        <v>72</v>
      </c>
      <c r="H1490">
        <v>14.41</v>
      </c>
      <c r="I1490">
        <v>1037.81</v>
      </c>
      <c r="J1490">
        <v>57</v>
      </c>
      <c r="K1490">
        <v>56</v>
      </c>
      <c r="L1490">
        <v>3.2954008922635167</v>
      </c>
      <c r="M1490">
        <v>3.2375868415220515</v>
      </c>
      <c r="V1490">
        <v>13</v>
      </c>
      <c r="W1490">
        <v>0.75158265963904769</v>
      </c>
      <c r="AG1490">
        <v>13.32</v>
      </c>
      <c r="AH1490">
        <v>13.85</v>
      </c>
      <c r="AI1490">
        <v>53.12</v>
      </c>
      <c r="AJ1490">
        <v>50.55</v>
      </c>
      <c r="AK1490" t="e">
        <f>VLOOKUP(A1490,'NHL Affiliations (from scraper)'!B:C,2,FALSE)</f>
        <v>#N/A</v>
      </c>
      <c r="AL1490">
        <f>IF(ISNUMBER(MATCH(A1490,'Age Fix'!A:A,0))=FALSE,F1490,VLOOKUP(A1490,'Age Fix'!A:C,3,FALSE))</f>
        <v>20</v>
      </c>
    </row>
    <row r="1491" spans="1:38" x14ac:dyDescent="0.2">
      <c r="A1491" t="s">
        <v>1071</v>
      </c>
      <c r="B1491" t="s">
        <v>1750</v>
      </c>
      <c r="C1491" t="s">
        <v>49</v>
      </c>
      <c r="D1491" t="s">
        <v>1745</v>
      </c>
      <c r="E1491" t="s">
        <v>1072</v>
      </c>
      <c r="F1491">
        <v>19</v>
      </c>
      <c r="G1491">
        <v>70</v>
      </c>
      <c r="H1491">
        <v>15.69</v>
      </c>
      <c r="I1491">
        <v>1098.4100000000001</v>
      </c>
      <c r="J1491">
        <v>64</v>
      </c>
      <c r="K1491">
        <v>59</v>
      </c>
      <c r="L1491">
        <v>3.4959623455722357</v>
      </c>
      <c r="M1491">
        <v>3.2228402873244049</v>
      </c>
      <c r="V1491">
        <v>40</v>
      </c>
      <c r="W1491">
        <v>2.1849764659826478</v>
      </c>
      <c r="AG1491">
        <v>15.01</v>
      </c>
      <c r="AH1491">
        <v>14.22</v>
      </c>
      <c r="AI1491">
        <v>51.14</v>
      </c>
      <c r="AJ1491">
        <v>53.09</v>
      </c>
      <c r="AK1491" t="e">
        <f>VLOOKUP(A1491,'NHL Affiliations (from scraper)'!B:C,2,FALSE)</f>
        <v>#N/A</v>
      </c>
      <c r="AL1491">
        <f>IF(ISNUMBER(MATCH(A1491,'Age Fix'!A:A,0))=FALSE,F1491,VLOOKUP(A1491,'Age Fix'!A:C,3,FALSE))</f>
        <v>19</v>
      </c>
    </row>
    <row r="1492" spans="1:38" x14ac:dyDescent="0.2">
      <c r="A1492" t="s">
        <v>1164</v>
      </c>
      <c r="B1492" t="s">
        <v>1750</v>
      </c>
      <c r="C1492" t="s">
        <v>49</v>
      </c>
      <c r="D1492" t="s">
        <v>1745</v>
      </c>
      <c r="E1492" t="s">
        <v>1076</v>
      </c>
      <c r="F1492">
        <v>19</v>
      </c>
      <c r="G1492">
        <v>70</v>
      </c>
      <c r="H1492">
        <v>14.29</v>
      </c>
      <c r="I1492">
        <v>1000.26</v>
      </c>
      <c r="J1492">
        <v>58</v>
      </c>
      <c r="K1492">
        <v>42</v>
      </c>
      <c r="L1492">
        <v>3.4790954351868515</v>
      </c>
      <c r="M1492">
        <v>2.5193449703077198</v>
      </c>
      <c r="V1492">
        <v>33</v>
      </c>
      <c r="W1492">
        <v>1.9794853338132086</v>
      </c>
      <c r="AG1492">
        <v>14.57</v>
      </c>
      <c r="AH1492">
        <v>14.08</v>
      </c>
      <c r="AI1492">
        <v>50.04</v>
      </c>
      <c r="AJ1492">
        <v>52.03</v>
      </c>
      <c r="AK1492" t="e">
        <f>VLOOKUP(A1492,'NHL Affiliations (from scraper)'!B:C,2,FALSE)</f>
        <v>#N/A</v>
      </c>
      <c r="AL1492">
        <f>IF(ISNUMBER(MATCH(A1492,'Age Fix'!A:A,0))=FALSE,F1492,VLOOKUP(A1492,'Age Fix'!A:C,3,FALSE))</f>
        <v>19</v>
      </c>
    </row>
    <row r="1493" spans="1:38" x14ac:dyDescent="0.2">
      <c r="A1493" t="s">
        <v>1236</v>
      </c>
      <c r="B1493" t="s">
        <v>1750</v>
      </c>
      <c r="C1493" t="s">
        <v>102</v>
      </c>
      <c r="D1493" t="s">
        <v>102</v>
      </c>
      <c r="E1493" t="s">
        <v>1035</v>
      </c>
      <c r="F1493">
        <v>19</v>
      </c>
      <c r="G1493">
        <v>71</v>
      </c>
      <c r="H1493">
        <v>15.94</v>
      </c>
      <c r="I1493">
        <v>1131.67</v>
      </c>
      <c r="J1493">
        <v>79</v>
      </c>
      <c r="K1493">
        <v>53</v>
      </c>
      <c r="L1493">
        <v>4.1885001811482141</v>
      </c>
      <c r="M1493">
        <v>2.8100064506437388</v>
      </c>
      <c r="V1493">
        <v>11</v>
      </c>
      <c r="W1493">
        <v>0.58320888598266274</v>
      </c>
      <c r="AG1493">
        <v>14.18</v>
      </c>
      <c r="AH1493">
        <v>13.84</v>
      </c>
      <c r="AI1493">
        <v>60.51</v>
      </c>
      <c r="AJ1493">
        <v>49.32</v>
      </c>
      <c r="AK1493" t="str">
        <f>VLOOKUP(A1493,'NHL Affiliations (from scraper)'!B:C,2,FALSE)</f>
        <v>Tampa Bay Lightning</v>
      </c>
      <c r="AL1493">
        <f>IF(ISNUMBER(MATCH(A1493,'Age Fix'!A:A,0))=FALSE,F1493,VLOOKUP(A1493,'Age Fix'!A:C,3,FALSE))</f>
        <v>19</v>
      </c>
    </row>
    <row r="1494" spans="1:38" x14ac:dyDescent="0.2">
      <c r="A1494" t="s">
        <v>1127</v>
      </c>
      <c r="B1494" t="s">
        <v>1750</v>
      </c>
      <c r="C1494" t="s">
        <v>102</v>
      </c>
      <c r="D1494" t="s">
        <v>102</v>
      </c>
      <c r="E1494" t="s">
        <v>1746</v>
      </c>
      <c r="F1494">
        <v>19</v>
      </c>
      <c r="G1494">
        <v>59</v>
      </c>
      <c r="H1494">
        <v>17.32</v>
      </c>
      <c r="I1494">
        <v>1021.6</v>
      </c>
      <c r="J1494">
        <v>57</v>
      </c>
      <c r="K1494">
        <v>43</v>
      </c>
      <c r="L1494">
        <v>3.3476898981989036</v>
      </c>
      <c r="M1494">
        <v>2.5254502740798745</v>
      </c>
      <c r="V1494">
        <v>18</v>
      </c>
      <c r="W1494">
        <v>1.05716523101018</v>
      </c>
      <c r="AG1494">
        <v>13.93</v>
      </c>
      <c r="AH1494">
        <v>13.64</v>
      </c>
      <c r="AI1494">
        <v>53.72</v>
      </c>
      <c r="AJ1494">
        <v>49.79</v>
      </c>
      <c r="AK1494" t="str">
        <f>VLOOKUP(A1494,'NHL Affiliations (from scraper)'!B:C,2,FALSE)</f>
        <v>Dallas Stars</v>
      </c>
      <c r="AL1494">
        <f>IF(ISNUMBER(MATCH(A1494,'Age Fix'!A:A,0))=FALSE,F1494,VLOOKUP(A1494,'Age Fix'!A:C,3,FALSE))</f>
        <v>19</v>
      </c>
    </row>
    <row r="1495" spans="1:38" x14ac:dyDescent="0.2">
      <c r="A1495" t="s">
        <v>1302</v>
      </c>
      <c r="B1495" t="s">
        <v>1750</v>
      </c>
      <c r="C1495" t="s">
        <v>46</v>
      </c>
      <c r="D1495" t="s">
        <v>1745</v>
      </c>
      <c r="E1495" t="s">
        <v>1107</v>
      </c>
      <c r="F1495">
        <v>17</v>
      </c>
      <c r="G1495">
        <v>49</v>
      </c>
      <c r="H1495">
        <v>10.25</v>
      </c>
      <c r="I1495">
        <v>502.13</v>
      </c>
      <c r="J1495">
        <v>20</v>
      </c>
      <c r="K1495">
        <v>21</v>
      </c>
      <c r="L1495">
        <v>2.3898193694859895</v>
      </c>
      <c r="M1495">
        <v>2.5093103379602892</v>
      </c>
      <c r="V1495">
        <v>10</v>
      </c>
      <c r="W1495">
        <v>1.1949096847429947</v>
      </c>
      <c r="AG1495">
        <v>13</v>
      </c>
      <c r="AH1495">
        <v>13.2</v>
      </c>
      <c r="AI1495">
        <v>44.89</v>
      </c>
      <c r="AJ1495">
        <v>49.42</v>
      </c>
      <c r="AK1495" t="e">
        <f>VLOOKUP(A1495,'NHL Affiliations (from scraper)'!B:C,2,FALSE)</f>
        <v>#N/A</v>
      </c>
      <c r="AL1495">
        <f>IF(ISNUMBER(MATCH(A1495,'Age Fix'!A:A,0))=FALSE,F1495,VLOOKUP(A1495,'Age Fix'!A:C,3,FALSE))</f>
        <v>17</v>
      </c>
    </row>
    <row r="1496" spans="1:38" x14ac:dyDescent="0.2">
      <c r="A1496" t="s">
        <v>1391</v>
      </c>
      <c r="B1496" t="s">
        <v>1750</v>
      </c>
      <c r="C1496" t="s">
        <v>49</v>
      </c>
      <c r="D1496" t="s">
        <v>1745</v>
      </c>
      <c r="E1496" t="s">
        <v>1746</v>
      </c>
      <c r="F1496">
        <v>17</v>
      </c>
      <c r="G1496">
        <v>72</v>
      </c>
      <c r="H1496">
        <v>11.1</v>
      </c>
      <c r="I1496">
        <v>799.31</v>
      </c>
      <c r="J1496">
        <v>31</v>
      </c>
      <c r="K1496">
        <v>29</v>
      </c>
      <c r="L1496">
        <v>2.3270070435750836</v>
      </c>
      <c r="M1496">
        <v>2.17687755689282</v>
      </c>
      <c r="V1496">
        <v>17</v>
      </c>
      <c r="W1496">
        <v>1.2761006367992394</v>
      </c>
      <c r="AG1496">
        <v>13.07</v>
      </c>
      <c r="AH1496">
        <v>13.48</v>
      </c>
      <c r="AI1496">
        <v>51.95</v>
      </c>
      <c r="AJ1496">
        <v>49.74</v>
      </c>
      <c r="AK1496" t="e">
        <f>VLOOKUP(A1496,'NHL Affiliations (from scraper)'!B:C,2,FALSE)</f>
        <v>#N/A</v>
      </c>
      <c r="AL1496">
        <f>IF(ISNUMBER(MATCH(A1496,'Age Fix'!A:A,0))=FALSE,F1496,VLOOKUP(A1496,'Age Fix'!A:C,3,FALSE))</f>
        <v>17</v>
      </c>
    </row>
    <row r="1497" spans="1:38" x14ac:dyDescent="0.2">
      <c r="A1497" t="s">
        <v>1486</v>
      </c>
      <c r="B1497" t="s">
        <v>1750</v>
      </c>
      <c r="C1497" t="s">
        <v>41</v>
      </c>
      <c r="D1497" t="s">
        <v>1745</v>
      </c>
      <c r="E1497" t="s">
        <v>1746</v>
      </c>
      <c r="F1497">
        <v>17</v>
      </c>
      <c r="G1497">
        <v>57</v>
      </c>
      <c r="H1497">
        <v>8.83</v>
      </c>
      <c r="I1497">
        <v>503.38</v>
      </c>
      <c r="J1497">
        <v>13</v>
      </c>
      <c r="K1497">
        <v>21</v>
      </c>
      <c r="L1497">
        <v>1.5495252095832175</v>
      </c>
      <c r="M1497">
        <v>2.5030791847113512</v>
      </c>
      <c r="V1497">
        <v>6</v>
      </c>
      <c r="W1497">
        <v>0.71516548134610036</v>
      </c>
      <c r="AG1497">
        <v>11.77</v>
      </c>
      <c r="AH1497">
        <v>13.08</v>
      </c>
      <c r="AI1497">
        <v>45.12</v>
      </c>
      <c r="AJ1497">
        <v>47.49</v>
      </c>
      <c r="AK1497" t="e">
        <f>VLOOKUP(A1497,'NHL Affiliations (from scraper)'!B:C,2,FALSE)</f>
        <v>#N/A</v>
      </c>
      <c r="AL1497">
        <f>IF(ISNUMBER(MATCH(A1497,'Age Fix'!A:A,0))=FALSE,F1497,VLOOKUP(A1497,'Age Fix'!A:C,3,FALSE))</f>
        <v>17</v>
      </c>
    </row>
    <row r="1498" spans="1:38" x14ac:dyDescent="0.2">
      <c r="A1498" t="s">
        <v>1225</v>
      </c>
      <c r="B1498" t="s">
        <v>1750</v>
      </c>
      <c r="C1498" t="s">
        <v>49</v>
      </c>
      <c r="D1498" t="s">
        <v>1745</v>
      </c>
      <c r="E1498" t="s">
        <v>1040</v>
      </c>
      <c r="F1498">
        <v>19</v>
      </c>
      <c r="G1498">
        <v>56</v>
      </c>
      <c r="H1498">
        <v>12.26</v>
      </c>
      <c r="I1498">
        <v>686.42</v>
      </c>
      <c r="J1498">
        <v>32</v>
      </c>
      <c r="K1498">
        <v>34</v>
      </c>
      <c r="L1498">
        <v>2.797121295999534</v>
      </c>
      <c r="M1498">
        <v>2.9719413769995047</v>
      </c>
      <c r="V1498">
        <v>14</v>
      </c>
      <c r="W1498">
        <v>1.2237405669997961</v>
      </c>
      <c r="AG1498">
        <v>13.74</v>
      </c>
      <c r="AH1498">
        <v>13.64</v>
      </c>
      <c r="AI1498">
        <v>47.5</v>
      </c>
      <c r="AJ1498">
        <v>49.51</v>
      </c>
      <c r="AK1498" t="e">
        <f>VLOOKUP(A1498,'NHL Affiliations (from scraper)'!B:C,2,FALSE)</f>
        <v>#N/A</v>
      </c>
      <c r="AL1498">
        <f>IF(ISNUMBER(MATCH(A1498,'Age Fix'!A:A,0))=FALSE,F1498,VLOOKUP(A1498,'Age Fix'!A:C,3,FALSE))</f>
        <v>19</v>
      </c>
    </row>
    <row r="1499" spans="1:38" x14ac:dyDescent="0.2">
      <c r="A1499" t="s">
        <v>1516</v>
      </c>
      <c r="B1499" t="s">
        <v>1750</v>
      </c>
      <c r="C1499" t="s">
        <v>102</v>
      </c>
      <c r="D1499" t="s">
        <v>102</v>
      </c>
      <c r="E1499" t="s">
        <v>1746</v>
      </c>
      <c r="F1499">
        <v>17</v>
      </c>
      <c r="G1499">
        <v>59</v>
      </c>
      <c r="H1499">
        <v>9.85</v>
      </c>
      <c r="I1499">
        <v>581.25</v>
      </c>
      <c r="J1499">
        <v>22</v>
      </c>
      <c r="K1499">
        <v>23</v>
      </c>
      <c r="L1499">
        <v>2.2709677419354839</v>
      </c>
      <c r="M1499">
        <v>2.3741935483870971</v>
      </c>
      <c r="V1499">
        <v>3</v>
      </c>
      <c r="W1499">
        <v>0.30967741935483872</v>
      </c>
      <c r="AG1499">
        <v>12.63</v>
      </c>
      <c r="AH1499">
        <v>13.25</v>
      </c>
      <c r="AI1499">
        <v>48.4</v>
      </c>
      <c r="AJ1499">
        <v>51.08</v>
      </c>
      <c r="AK1499" t="e">
        <f>VLOOKUP(A1499,'NHL Affiliations (from scraper)'!B:C,2,FALSE)</f>
        <v>#N/A</v>
      </c>
      <c r="AL1499">
        <f>IF(ISNUMBER(MATCH(A1499,'Age Fix'!A:A,0))=FALSE,F1499,VLOOKUP(A1499,'Age Fix'!A:C,3,FALSE))</f>
        <v>17</v>
      </c>
    </row>
    <row r="1500" spans="1:38" x14ac:dyDescent="0.2">
      <c r="A1500" t="s">
        <v>1718</v>
      </c>
      <c r="B1500" t="s">
        <v>1750</v>
      </c>
      <c r="C1500" t="s">
        <v>46</v>
      </c>
      <c r="D1500" t="s">
        <v>1745</v>
      </c>
      <c r="E1500" t="s">
        <v>1064</v>
      </c>
      <c r="F1500">
        <v>16</v>
      </c>
      <c r="G1500">
        <v>1</v>
      </c>
      <c r="H1500">
        <v>11.61</v>
      </c>
      <c r="I1500">
        <v>11.61</v>
      </c>
      <c r="J1500">
        <v>1</v>
      </c>
      <c r="K1500">
        <v>0</v>
      </c>
      <c r="L1500">
        <v>5.1679586563307494</v>
      </c>
      <c r="M1500">
        <v>0</v>
      </c>
      <c r="V1500">
        <v>1</v>
      </c>
      <c r="W1500">
        <v>5.1679586563307494</v>
      </c>
      <c r="AG1500">
        <v>14.17</v>
      </c>
      <c r="AH1500">
        <v>11.72</v>
      </c>
      <c r="AI1500">
        <v>52.23</v>
      </c>
      <c r="AJ1500">
        <v>35.74</v>
      </c>
      <c r="AK1500" t="e">
        <f>VLOOKUP(A1500,'NHL Affiliations (from scraper)'!B:C,2,FALSE)</f>
        <v>#N/A</v>
      </c>
      <c r="AL1500">
        <f>IF(ISNUMBER(MATCH(A1500,'Age Fix'!A:A,0))=FALSE,F1500,VLOOKUP(A1500,'Age Fix'!A:C,3,FALSE))</f>
        <v>16</v>
      </c>
    </row>
    <row r="1501" spans="1:38" x14ac:dyDescent="0.2">
      <c r="A1501" t="s">
        <v>1338</v>
      </c>
      <c r="B1501" t="s">
        <v>1750</v>
      </c>
      <c r="C1501" t="s">
        <v>49</v>
      </c>
      <c r="D1501" t="s">
        <v>1745</v>
      </c>
      <c r="E1501" t="s">
        <v>1076</v>
      </c>
      <c r="F1501">
        <v>19</v>
      </c>
      <c r="G1501">
        <v>61</v>
      </c>
      <c r="H1501">
        <v>12.72</v>
      </c>
      <c r="I1501">
        <v>776.01</v>
      </c>
      <c r="J1501">
        <v>33</v>
      </c>
      <c r="K1501">
        <v>39</v>
      </c>
      <c r="L1501">
        <v>2.5515135114238219</v>
      </c>
      <c r="M1501">
        <v>3.0154250589554259</v>
      </c>
      <c r="V1501">
        <v>17</v>
      </c>
      <c r="W1501">
        <v>1.3144160513395446</v>
      </c>
      <c r="AG1501">
        <v>13.9</v>
      </c>
      <c r="AH1501">
        <v>13.73</v>
      </c>
      <c r="AI1501">
        <v>48.96</v>
      </c>
      <c r="AJ1501">
        <v>51.78</v>
      </c>
      <c r="AK1501" t="e">
        <f>VLOOKUP(A1501,'NHL Affiliations (from scraper)'!B:C,2,FALSE)</f>
        <v>#N/A</v>
      </c>
      <c r="AL1501">
        <f>IF(ISNUMBER(MATCH(A1501,'Age Fix'!A:A,0))=FALSE,F1501,VLOOKUP(A1501,'Age Fix'!A:C,3,FALSE))</f>
        <v>19</v>
      </c>
    </row>
    <row r="1502" spans="1:38" x14ac:dyDescent="0.2">
      <c r="A1502" t="s">
        <v>1615</v>
      </c>
      <c r="B1502" t="s">
        <v>1750</v>
      </c>
      <c r="C1502" t="s">
        <v>102</v>
      </c>
      <c r="D1502" t="s">
        <v>102</v>
      </c>
      <c r="E1502" t="s">
        <v>1069</v>
      </c>
      <c r="F1502">
        <v>18</v>
      </c>
      <c r="G1502">
        <v>8</v>
      </c>
      <c r="H1502">
        <v>10.51</v>
      </c>
      <c r="I1502">
        <v>84.11</v>
      </c>
      <c r="J1502">
        <v>0</v>
      </c>
      <c r="K1502">
        <v>6</v>
      </c>
      <c r="L1502">
        <v>0</v>
      </c>
      <c r="M1502">
        <v>4.2801093805730588</v>
      </c>
      <c r="V1502">
        <v>0</v>
      </c>
      <c r="W1502">
        <v>0</v>
      </c>
      <c r="AG1502">
        <v>11.69</v>
      </c>
      <c r="AH1502">
        <v>13.3</v>
      </c>
      <c r="AI1502">
        <v>49.15</v>
      </c>
      <c r="AJ1502">
        <v>51.01</v>
      </c>
      <c r="AK1502" t="e">
        <f>VLOOKUP(A1502,'NHL Affiliations (from scraper)'!B:C,2,FALSE)</f>
        <v>#N/A</v>
      </c>
      <c r="AL1502">
        <f>IF(ISNUMBER(MATCH(A1502,'Age Fix'!A:A,0))=FALSE,F1502,VLOOKUP(A1502,'Age Fix'!A:C,3,FALSE))</f>
        <v>18</v>
      </c>
    </row>
    <row r="1503" spans="1:38" x14ac:dyDescent="0.2">
      <c r="A1503" t="s">
        <v>1596</v>
      </c>
      <c r="B1503" t="s">
        <v>1750</v>
      </c>
      <c r="C1503" t="s">
        <v>102</v>
      </c>
      <c r="D1503" t="s">
        <v>102</v>
      </c>
      <c r="E1503" t="s">
        <v>1040</v>
      </c>
      <c r="F1503">
        <v>17</v>
      </c>
      <c r="G1503">
        <v>11</v>
      </c>
      <c r="H1503">
        <v>11.8</v>
      </c>
      <c r="I1503">
        <v>129.77000000000001</v>
      </c>
      <c r="J1503">
        <v>3</v>
      </c>
      <c r="K1503">
        <v>8</v>
      </c>
      <c r="L1503">
        <v>1.3870694305309392</v>
      </c>
      <c r="M1503">
        <v>3.6988518147491716</v>
      </c>
      <c r="V1503">
        <v>0</v>
      </c>
      <c r="W1503">
        <v>0</v>
      </c>
      <c r="AG1503">
        <v>13</v>
      </c>
      <c r="AH1503">
        <v>13.22</v>
      </c>
      <c r="AI1503">
        <v>45.4</v>
      </c>
      <c r="AJ1503">
        <v>50.96</v>
      </c>
      <c r="AK1503" t="e">
        <f>VLOOKUP(A1503,'NHL Affiliations (from scraper)'!B:C,2,FALSE)</f>
        <v>#N/A</v>
      </c>
      <c r="AL1503">
        <f>IF(ISNUMBER(MATCH(A1503,'Age Fix'!A:A,0))=FALSE,F1503,VLOOKUP(A1503,'Age Fix'!A:C,3,FALSE))</f>
        <v>17</v>
      </c>
    </row>
    <row r="1504" spans="1:38" x14ac:dyDescent="0.2">
      <c r="A1504" t="s">
        <v>1129</v>
      </c>
      <c r="B1504" t="s">
        <v>1750</v>
      </c>
      <c r="C1504" t="s">
        <v>46</v>
      </c>
      <c r="D1504" t="s">
        <v>1745</v>
      </c>
      <c r="E1504" t="s">
        <v>1064</v>
      </c>
      <c r="F1504">
        <v>18</v>
      </c>
      <c r="G1504">
        <v>69</v>
      </c>
      <c r="H1504">
        <v>15.79</v>
      </c>
      <c r="I1504">
        <v>1089.21</v>
      </c>
      <c r="J1504">
        <v>65</v>
      </c>
      <c r="K1504">
        <v>53</v>
      </c>
      <c r="L1504">
        <v>3.5805767482854542</v>
      </c>
      <c r="M1504">
        <v>2.919547194755832</v>
      </c>
      <c r="V1504">
        <v>35</v>
      </c>
      <c r="W1504">
        <v>1.9280028644613985</v>
      </c>
      <c r="AG1504">
        <v>15.26</v>
      </c>
      <c r="AH1504">
        <v>14.13</v>
      </c>
      <c r="AI1504">
        <v>50.31</v>
      </c>
      <c r="AJ1504">
        <v>50.53</v>
      </c>
      <c r="AK1504" t="str">
        <f>VLOOKUP(A1504,'NHL Affiliations (from scraper)'!B:C,2,FALSE)</f>
        <v>Ottawa Senators</v>
      </c>
      <c r="AL1504">
        <f>IF(ISNUMBER(MATCH(A1504,'Age Fix'!A:A,0))=FALSE,F1504,VLOOKUP(A1504,'Age Fix'!A:C,3,FALSE))</f>
        <v>18</v>
      </c>
    </row>
    <row r="1505" spans="1:38" x14ac:dyDescent="0.2">
      <c r="A1505" t="s">
        <v>1054</v>
      </c>
      <c r="B1505" t="s">
        <v>1750</v>
      </c>
      <c r="C1505" t="s">
        <v>46</v>
      </c>
      <c r="D1505" t="s">
        <v>1745</v>
      </c>
      <c r="E1505" t="s">
        <v>1055</v>
      </c>
      <c r="F1505">
        <v>20</v>
      </c>
      <c r="G1505">
        <v>72</v>
      </c>
      <c r="H1505">
        <v>16.440000000000001</v>
      </c>
      <c r="I1505">
        <v>1183.58</v>
      </c>
      <c r="J1505">
        <v>64</v>
      </c>
      <c r="K1505">
        <v>43</v>
      </c>
      <c r="L1505">
        <v>3.2443941262948006</v>
      </c>
      <c r="M1505">
        <v>2.179827303604319</v>
      </c>
      <c r="V1505">
        <v>38</v>
      </c>
      <c r="W1505">
        <v>1.9263590124875378</v>
      </c>
      <c r="AG1505">
        <v>14.8</v>
      </c>
      <c r="AH1505">
        <v>13.91</v>
      </c>
      <c r="AI1505">
        <v>56.62</v>
      </c>
      <c r="AJ1505">
        <v>50.95</v>
      </c>
      <c r="AK1505" t="str">
        <f>VLOOKUP(A1505,'NHL Affiliations (from scraper)'!B:C,2,FALSE)</f>
        <v>Florida Panthers</v>
      </c>
      <c r="AL1505">
        <f>IF(ISNUMBER(MATCH(A1505,'Age Fix'!A:A,0))=FALSE,F1505,VLOOKUP(A1505,'Age Fix'!A:C,3,FALSE))</f>
        <v>20</v>
      </c>
    </row>
    <row r="1506" spans="1:38" x14ac:dyDescent="0.2">
      <c r="A1506" t="s">
        <v>1439</v>
      </c>
      <c r="B1506" t="s">
        <v>1750</v>
      </c>
      <c r="C1506" t="s">
        <v>46</v>
      </c>
      <c r="D1506" t="s">
        <v>1745</v>
      </c>
      <c r="E1506" t="s">
        <v>1746</v>
      </c>
      <c r="F1506">
        <v>17</v>
      </c>
      <c r="G1506">
        <v>19</v>
      </c>
      <c r="H1506">
        <v>9.4499999999999993</v>
      </c>
      <c r="I1506">
        <v>179.49</v>
      </c>
      <c r="J1506">
        <v>2</v>
      </c>
      <c r="K1506">
        <v>10</v>
      </c>
      <c r="L1506">
        <v>0.66856092261407318</v>
      </c>
      <c r="M1506">
        <v>3.3428046130703661</v>
      </c>
      <c r="V1506">
        <v>2</v>
      </c>
      <c r="W1506">
        <v>0.66856092261407318</v>
      </c>
      <c r="AG1506">
        <v>12.25</v>
      </c>
      <c r="AH1506">
        <v>13.06</v>
      </c>
      <c r="AI1506">
        <v>40.76</v>
      </c>
      <c r="AJ1506">
        <v>51.59</v>
      </c>
      <c r="AK1506" t="e">
        <f>VLOOKUP(A1506,'NHL Affiliations (from scraper)'!B:C,2,FALSE)</f>
        <v>#N/A</v>
      </c>
      <c r="AL1506">
        <f>IF(ISNUMBER(MATCH(A1506,'Age Fix'!A:A,0))=FALSE,F1506,VLOOKUP(A1506,'Age Fix'!A:C,3,FALSE))</f>
        <v>17</v>
      </c>
    </row>
    <row r="1507" spans="1:38" x14ac:dyDescent="0.2">
      <c r="A1507" t="s">
        <v>1503</v>
      </c>
      <c r="B1507" t="s">
        <v>1750</v>
      </c>
      <c r="C1507" t="s">
        <v>46</v>
      </c>
      <c r="D1507" t="s">
        <v>1745</v>
      </c>
      <c r="E1507" t="s">
        <v>1076</v>
      </c>
      <c r="F1507">
        <v>17</v>
      </c>
      <c r="G1507">
        <v>48</v>
      </c>
      <c r="H1507">
        <v>7.84</v>
      </c>
      <c r="I1507">
        <v>376.1</v>
      </c>
      <c r="J1507">
        <v>11</v>
      </c>
      <c r="K1507">
        <v>11</v>
      </c>
      <c r="L1507">
        <v>1.7548524328635999</v>
      </c>
      <c r="M1507">
        <v>1.7548524328635999</v>
      </c>
      <c r="V1507">
        <v>4</v>
      </c>
      <c r="W1507">
        <v>0.63812815740494555</v>
      </c>
      <c r="AG1507">
        <v>12.41</v>
      </c>
      <c r="AH1507">
        <v>12.66</v>
      </c>
      <c r="AI1507">
        <v>47.4</v>
      </c>
      <c r="AJ1507">
        <v>49.17</v>
      </c>
      <c r="AK1507" t="e">
        <f>VLOOKUP(A1507,'NHL Affiliations (from scraper)'!B:C,2,FALSE)</f>
        <v>#N/A</v>
      </c>
      <c r="AL1507">
        <f>IF(ISNUMBER(MATCH(A1507,'Age Fix'!A:A,0))=FALSE,F1507,VLOOKUP(A1507,'Age Fix'!A:C,3,FALSE))</f>
        <v>17</v>
      </c>
    </row>
    <row r="1508" spans="1:38" x14ac:dyDescent="0.2">
      <c r="A1508" t="s">
        <v>3741</v>
      </c>
      <c r="B1508" t="s">
        <v>1750</v>
      </c>
      <c r="C1508" t="s">
        <v>102</v>
      </c>
      <c r="D1508" t="s">
        <v>102</v>
      </c>
      <c r="E1508" t="s">
        <v>1061</v>
      </c>
      <c r="F1508">
        <v>17</v>
      </c>
      <c r="G1508">
        <v>1</v>
      </c>
      <c r="H1508">
        <v>0</v>
      </c>
      <c r="I1508">
        <v>0</v>
      </c>
      <c r="J1508">
        <v>0</v>
      </c>
      <c r="K1508">
        <v>0</v>
      </c>
      <c r="L1508" t="e">
        <v>#DIV/0!</v>
      </c>
      <c r="M1508" t="e">
        <v>#DIV/0!</v>
      </c>
      <c r="V1508">
        <v>0</v>
      </c>
      <c r="W1508" t="e">
        <v>#DIV/0!</v>
      </c>
      <c r="AG1508">
        <v>0</v>
      </c>
      <c r="AH1508">
        <v>0</v>
      </c>
      <c r="AI1508">
        <v>0</v>
      </c>
      <c r="AJ1508">
        <v>0</v>
      </c>
      <c r="AK1508" t="e">
        <f>VLOOKUP(A1508,'NHL Affiliations (from scraper)'!B:C,2,FALSE)</f>
        <v>#N/A</v>
      </c>
      <c r="AL1508">
        <f>IF(ISNUMBER(MATCH(A1508,'Age Fix'!A:A,0))=FALSE,F1508,VLOOKUP(A1508,'Age Fix'!A:C,3,FALSE))</f>
        <v>17</v>
      </c>
    </row>
    <row r="1509" spans="1:38" x14ac:dyDescent="0.2">
      <c r="A1509" t="s">
        <v>1730</v>
      </c>
      <c r="B1509" t="s">
        <v>1750</v>
      </c>
      <c r="C1509" t="s">
        <v>46</v>
      </c>
      <c r="D1509" t="s">
        <v>1745</v>
      </c>
      <c r="E1509" t="s">
        <v>1072</v>
      </c>
      <c r="F1509">
        <v>16</v>
      </c>
      <c r="G1509">
        <v>7</v>
      </c>
      <c r="H1509">
        <v>7.28</v>
      </c>
      <c r="I1509">
        <v>50.99</v>
      </c>
      <c r="J1509">
        <v>1</v>
      </c>
      <c r="K1509">
        <v>1</v>
      </c>
      <c r="L1509">
        <v>1.1767013139831339</v>
      </c>
      <c r="M1509">
        <v>1.1767013139831339</v>
      </c>
      <c r="V1509">
        <v>1</v>
      </c>
      <c r="W1509">
        <v>1.1767013139831339</v>
      </c>
      <c r="AG1509">
        <v>14.47</v>
      </c>
      <c r="AH1509">
        <v>13.47</v>
      </c>
      <c r="AI1509">
        <v>50.36</v>
      </c>
      <c r="AJ1509">
        <v>47.1</v>
      </c>
      <c r="AK1509" t="e">
        <f>VLOOKUP(A1509,'NHL Affiliations (from scraper)'!B:C,2,FALSE)</f>
        <v>#N/A</v>
      </c>
      <c r="AL1509">
        <f>IF(ISNUMBER(MATCH(A1509,'Age Fix'!A:A,0))=FALSE,F1509,VLOOKUP(A1509,'Age Fix'!A:C,3,FALSE))</f>
        <v>16</v>
      </c>
    </row>
    <row r="1510" spans="1:38" x14ac:dyDescent="0.2">
      <c r="A1510" t="s">
        <v>1532</v>
      </c>
      <c r="B1510" t="s">
        <v>1750</v>
      </c>
      <c r="C1510" t="s">
        <v>102</v>
      </c>
      <c r="D1510" t="s">
        <v>102</v>
      </c>
      <c r="E1510" t="s">
        <v>1078</v>
      </c>
      <c r="F1510">
        <v>18</v>
      </c>
      <c r="G1510">
        <v>5</v>
      </c>
      <c r="H1510">
        <v>9.6300000000000008</v>
      </c>
      <c r="I1510">
        <v>48.14</v>
      </c>
      <c r="J1510">
        <v>3</v>
      </c>
      <c r="K1510">
        <v>0</v>
      </c>
      <c r="L1510">
        <v>3.739094308267553</v>
      </c>
      <c r="M1510">
        <v>0</v>
      </c>
      <c r="V1510">
        <v>0</v>
      </c>
      <c r="W1510">
        <v>0</v>
      </c>
      <c r="AG1510">
        <v>13.14</v>
      </c>
      <c r="AH1510">
        <v>12.17</v>
      </c>
      <c r="AI1510">
        <v>51.41</v>
      </c>
      <c r="AJ1510">
        <v>38.68</v>
      </c>
      <c r="AK1510" t="e">
        <f>VLOOKUP(A1510,'NHL Affiliations (from scraper)'!B:C,2,FALSE)</f>
        <v>#N/A</v>
      </c>
      <c r="AL1510">
        <f>IF(ISNUMBER(MATCH(A1510,'Age Fix'!A:A,0))=FALSE,F1510,VLOOKUP(A1510,'Age Fix'!A:C,3,FALSE))</f>
        <v>18</v>
      </c>
    </row>
    <row r="1511" spans="1:38" x14ac:dyDescent="0.2">
      <c r="A1511" t="s">
        <v>1104</v>
      </c>
      <c r="B1511" t="s">
        <v>1750</v>
      </c>
      <c r="C1511" t="s">
        <v>49</v>
      </c>
      <c r="D1511" t="s">
        <v>1745</v>
      </c>
      <c r="E1511" t="s">
        <v>1105</v>
      </c>
      <c r="F1511">
        <v>17</v>
      </c>
      <c r="G1511">
        <v>67</v>
      </c>
      <c r="H1511">
        <v>14.67</v>
      </c>
      <c r="I1511">
        <v>982.93</v>
      </c>
      <c r="J1511">
        <v>46</v>
      </c>
      <c r="K1511">
        <v>56</v>
      </c>
      <c r="L1511">
        <v>2.8079313888069342</v>
      </c>
      <c r="M1511">
        <v>3.4183512559388767</v>
      </c>
      <c r="V1511">
        <v>28</v>
      </c>
      <c r="W1511">
        <v>1.7091756279694383</v>
      </c>
      <c r="AG1511">
        <v>13.68</v>
      </c>
      <c r="AH1511">
        <v>13.72</v>
      </c>
      <c r="AI1511">
        <v>43.03</v>
      </c>
      <c r="AJ1511">
        <v>49.73</v>
      </c>
      <c r="AK1511">
        <f>VLOOKUP(A1511,'NHL Affiliations (from scraper)'!B:C,2,FALSE)</f>
        <v>2019</v>
      </c>
      <c r="AL1511">
        <f>IF(ISNUMBER(MATCH(A1511,'Age Fix'!A:A,0))=FALSE,F1511,VLOOKUP(A1511,'Age Fix'!A:C,3,FALSE))</f>
        <v>17</v>
      </c>
    </row>
    <row r="1512" spans="1:38" x14ac:dyDescent="0.2">
      <c r="A1512" t="s">
        <v>1148</v>
      </c>
      <c r="B1512" t="s">
        <v>1750</v>
      </c>
      <c r="C1512" t="s">
        <v>46</v>
      </c>
      <c r="D1512" t="s">
        <v>1745</v>
      </c>
      <c r="E1512" t="s">
        <v>1080</v>
      </c>
      <c r="F1512">
        <v>20</v>
      </c>
      <c r="G1512">
        <v>69</v>
      </c>
      <c r="H1512">
        <v>14.41</v>
      </c>
      <c r="I1512">
        <v>993.98</v>
      </c>
      <c r="J1512">
        <v>46</v>
      </c>
      <c r="K1512">
        <v>43</v>
      </c>
      <c r="L1512">
        <v>2.7767158292923395</v>
      </c>
      <c r="M1512">
        <v>2.5956256665124045</v>
      </c>
      <c r="V1512">
        <v>27</v>
      </c>
      <c r="W1512">
        <v>1.6298114650194169</v>
      </c>
      <c r="AG1512">
        <v>14.39</v>
      </c>
      <c r="AH1512">
        <v>13.91</v>
      </c>
      <c r="AI1512">
        <v>50.48</v>
      </c>
      <c r="AJ1512">
        <v>50.36</v>
      </c>
      <c r="AK1512" t="e">
        <f>VLOOKUP(A1512,'NHL Affiliations (from scraper)'!B:C,2,FALSE)</f>
        <v>#N/A</v>
      </c>
      <c r="AL1512">
        <f>IF(ISNUMBER(MATCH(A1512,'Age Fix'!A:A,0))=FALSE,F1512,VLOOKUP(A1512,'Age Fix'!A:C,3,FALSE))</f>
        <v>20</v>
      </c>
    </row>
    <row r="1513" spans="1:38" x14ac:dyDescent="0.2">
      <c r="A1513" t="s">
        <v>1564</v>
      </c>
      <c r="B1513" t="s">
        <v>1750</v>
      </c>
      <c r="C1513" t="s">
        <v>102</v>
      </c>
      <c r="D1513" t="s">
        <v>102</v>
      </c>
      <c r="E1513" t="s">
        <v>1080</v>
      </c>
      <c r="F1513">
        <v>16</v>
      </c>
      <c r="G1513">
        <v>3</v>
      </c>
      <c r="H1513">
        <v>13.72</v>
      </c>
      <c r="I1513">
        <v>41.17</v>
      </c>
      <c r="J1513">
        <v>2</v>
      </c>
      <c r="K1513">
        <v>1</v>
      </c>
      <c r="L1513">
        <v>2.9147437454457128</v>
      </c>
      <c r="M1513">
        <v>1.4573718727228564</v>
      </c>
      <c r="V1513">
        <v>0</v>
      </c>
      <c r="W1513">
        <v>0</v>
      </c>
      <c r="AG1513">
        <v>13.84</v>
      </c>
      <c r="AH1513">
        <v>12.2</v>
      </c>
      <c r="AI1513">
        <v>52.61</v>
      </c>
      <c r="AJ1513">
        <v>47</v>
      </c>
      <c r="AK1513" t="e">
        <f>VLOOKUP(A1513,'NHL Affiliations (from scraper)'!B:C,2,FALSE)</f>
        <v>#N/A</v>
      </c>
      <c r="AL1513">
        <f>IF(ISNUMBER(MATCH(A1513,'Age Fix'!A:A,0))=FALSE,F1513,VLOOKUP(A1513,'Age Fix'!A:C,3,FALSE))</f>
        <v>16</v>
      </c>
    </row>
    <row r="1514" spans="1:38" x14ac:dyDescent="0.2">
      <c r="A1514" t="s">
        <v>1548</v>
      </c>
      <c r="B1514" t="s">
        <v>1750</v>
      </c>
      <c r="C1514" t="s">
        <v>41</v>
      </c>
      <c r="D1514" t="s">
        <v>1745</v>
      </c>
      <c r="E1514" t="s">
        <v>1038</v>
      </c>
      <c r="F1514">
        <v>18</v>
      </c>
      <c r="G1514">
        <v>43</v>
      </c>
      <c r="H1514">
        <v>6.46</v>
      </c>
      <c r="I1514">
        <v>277.64999999999998</v>
      </c>
      <c r="J1514">
        <v>2</v>
      </c>
      <c r="K1514">
        <v>8</v>
      </c>
      <c r="L1514">
        <v>0.43219881145326855</v>
      </c>
      <c r="M1514">
        <v>1.7287952458130742</v>
      </c>
      <c r="V1514">
        <v>0</v>
      </c>
      <c r="W1514">
        <v>0</v>
      </c>
      <c r="AG1514">
        <v>11.88</v>
      </c>
      <c r="AH1514">
        <v>13.12</v>
      </c>
      <c r="AI1514">
        <v>47.69</v>
      </c>
      <c r="AJ1514">
        <v>50.47</v>
      </c>
      <c r="AK1514" t="e">
        <f>VLOOKUP(A1514,'NHL Affiliations (from scraper)'!B:C,2,FALSE)</f>
        <v>#N/A</v>
      </c>
      <c r="AL1514">
        <f>IF(ISNUMBER(MATCH(A1514,'Age Fix'!A:A,0))=FALSE,F1514,VLOOKUP(A1514,'Age Fix'!A:C,3,FALSE))</f>
        <v>18</v>
      </c>
    </row>
    <row r="1515" spans="1:38" x14ac:dyDescent="0.2">
      <c r="A1515" t="s">
        <v>1311</v>
      </c>
      <c r="B1515" t="s">
        <v>1750</v>
      </c>
      <c r="C1515" t="s">
        <v>102</v>
      </c>
      <c r="D1515" t="s">
        <v>102</v>
      </c>
      <c r="E1515" t="s">
        <v>644</v>
      </c>
      <c r="F1515">
        <v>20</v>
      </c>
      <c r="G1515">
        <v>53</v>
      </c>
      <c r="H1515">
        <v>14.5</v>
      </c>
      <c r="I1515">
        <v>768.72</v>
      </c>
      <c r="J1515">
        <v>49</v>
      </c>
      <c r="K1515">
        <v>36</v>
      </c>
      <c r="L1515">
        <v>3.8245394942241644</v>
      </c>
      <c r="M1515">
        <v>2.8098657508585703</v>
      </c>
      <c r="V1515">
        <v>11</v>
      </c>
      <c r="W1515">
        <v>0.85857009054011857</v>
      </c>
      <c r="AG1515">
        <v>12.88</v>
      </c>
      <c r="AH1515">
        <v>13.79</v>
      </c>
      <c r="AI1515">
        <v>53.66</v>
      </c>
      <c r="AJ1515">
        <v>50.06</v>
      </c>
      <c r="AK1515" t="e">
        <f>VLOOKUP(A1515,'NHL Affiliations (from scraper)'!B:C,2,FALSE)</f>
        <v>#N/A</v>
      </c>
      <c r="AL1515">
        <f>IF(ISNUMBER(MATCH(A1515,'Age Fix'!A:A,0))=FALSE,F1515,VLOOKUP(A1515,'Age Fix'!A:C,3,FALSE))</f>
        <v>20</v>
      </c>
    </row>
    <row r="1516" spans="1:38" x14ac:dyDescent="0.2">
      <c r="A1516" t="s">
        <v>1459</v>
      </c>
      <c r="B1516" t="s">
        <v>1750</v>
      </c>
      <c r="C1516" t="s">
        <v>102</v>
      </c>
      <c r="D1516" t="s">
        <v>102</v>
      </c>
      <c r="E1516" t="s">
        <v>1061</v>
      </c>
      <c r="F1516">
        <v>18</v>
      </c>
      <c r="G1516">
        <v>36</v>
      </c>
      <c r="H1516">
        <v>10.5</v>
      </c>
      <c r="I1516">
        <v>378.12</v>
      </c>
      <c r="J1516">
        <v>20</v>
      </c>
      <c r="K1516">
        <v>13</v>
      </c>
      <c r="L1516">
        <v>3.1735956839098698</v>
      </c>
      <c r="M1516">
        <v>2.062837194541415</v>
      </c>
      <c r="V1516">
        <v>3</v>
      </c>
      <c r="W1516">
        <v>0.47603935258648045</v>
      </c>
      <c r="AG1516">
        <v>13.42</v>
      </c>
      <c r="AH1516">
        <v>13.37</v>
      </c>
      <c r="AI1516">
        <v>47.51</v>
      </c>
      <c r="AJ1516">
        <v>50.42</v>
      </c>
      <c r="AK1516" t="e">
        <f>VLOOKUP(A1516,'NHL Affiliations (from scraper)'!B:C,2,FALSE)</f>
        <v>#N/A</v>
      </c>
      <c r="AL1516">
        <f>IF(ISNUMBER(MATCH(A1516,'Age Fix'!A:A,0))=FALSE,F1516,VLOOKUP(A1516,'Age Fix'!A:C,3,FALSE))</f>
        <v>18</v>
      </c>
    </row>
    <row r="1517" spans="1:38" x14ac:dyDescent="0.2">
      <c r="A1517" t="s">
        <v>1728</v>
      </c>
      <c r="B1517" t="s">
        <v>1750</v>
      </c>
      <c r="C1517" t="s">
        <v>41</v>
      </c>
      <c r="D1517" t="s">
        <v>1745</v>
      </c>
      <c r="E1517" t="s">
        <v>1102</v>
      </c>
      <c r="F1517">
        <v>16</v>
      </c>
      <c r="G1517">
        <v>5</v>
      </c>
      <c r="H1517">
        <v>9.02</v>
      </c>
      <c r="I1517">
        <v>45.1</v>
      </c>
      <c r="J1517">
        <v>0</v>
      </c>
      <c r="K1517">
        <v>4</v>
      </c>
      <c r="L1517">
        <v>0</v>
      </c>
      <c r="M1517">
        <v>5.3215077605321506</v>
      </c>
      <c r="V1517">
        <v>0</v>
      </c>
      <c r="W1517">
        <v>0</v>
      </c>
      <c r="AG1517">
        <v>13.27</v>
      </c>
      <c r="AH1517">
        <v>14.71</v>
      </c>
      <c r="AI1517">
        <v>36.82</v>
      </c>
      <c r="AJ1517">
        <v>57.28</v>
      </c>
      <c r="AK1517" t="e">
        <f>VLOOKUP(A1517,'NHL Affiliations (from scraper)'!B:C,2,FALSE)</f>
        <v>#N/A</v>
      </c>
      <c r="AL1517">
        <f>IF(ISNUMBER(MATCH(A1517,'Age Fix'!A:A,0))=FALSE,F1517,VLOOKUP(A1517,'Age Fix'!A:C,3,FALSE))</f>
        <v>16</v>
      </c>
    </row>
    <row r="1518" spans="1:38" x14ac:dyDescent="0.2">
      <c r="A1518" t="s">
        <v>1357</v>
      </c>
      <c r="B1518" t="s">
        <v>1750</v>
      </c>
      <c r="C1518" t="s">
        <v>102</v>
      </c>
      <c r="D1518" t="s">
        <v>102</v>
      </c>
      <c r="E1518" t="s">
        <v>1072</v>
      </c>
      <c r="F1518">
        <v>19</v>
      </c>
      <c r="G1518">
        <v>53</v>
      </c>
      <c r="H1518">
        <v>14.91</v>
      </c>
      <c r="I1518">
        <v>790.18</v>
      </c>
      <c r="J1518">
        <v>42</v>
      </c>
      <c r="K1518">
        <v>47</v>
      </c>
      <c r="L1518">
        <v>3.1891467766837938</v>
      </c>
      <c r="M1518">
        <v>3.5688071072413883</v>
      </c>
      <c r="V1518">
        <v>8</v>
      </c>
      <c r="W1518">
        <v>0.60745652889215118</v>
      </c>
      <c r="AG1518">
        <v>13.91</v>
      </c>
      <c r="AH1518">
        <v>13.82</v>
      </c>
      <c r="AI1518">
        <v>51.1</v>
      </c>
      <c r="AJ1518">
        <v>53.11</v>
      </c>
      <c r="AK1518">
        <f>VLOOKUP(A1518,'NHL Affiliations (from scraper)'!B:C,2,FALSE)</f>
        <v>2018</v>
      </c>
      <c r="AL1518">
        <f>IF(ISNUMBER(MATCH(A1518,'Age Fix'!A:A,0))=FALSE,F1518,VLOOKUP(A1518,'Age Fix'!A:C,3,FALSE))</f>
        <v>19</v>
      </c>
    </row>
    <row r="1519" spans="1:38" x14ac:dyDescent="0.2">
      <c r="A1519" t="s">
        <v>1627</v>
      </c>
      <c r="B1519" t="s">
        <v>1750</v>
      </c>
      <c r="C1519" t="s">
        <v>41</v>
      </c>
      <c r="D1519" t="s">
        <v>1745</v>
      </c>
      <c r="E1519" t="s">
        <v>1049</v>
      </c>
      <c r="F1519">
        <v>17</v>
      </c>
      <c r="G1519">
        <v>58</v>
      </c>
      <c r="H1519">
        <v>9.1199999999999992</v>
      </c>
      <c r="I1519">
        <v>528.74</v>
      </c>
      <c r="J1519">
        <v>17</v>
      </c>
      <c r="K1519">
        <v>18</v>
      </c>
      <c r="L1519">
        <v>1.9291144986193594</v>
      </c>
      <c r="M1519">
        <v>2.042591822067557</v>
      </c>
      <c r="V1519">
        <v>9</v>
      </c>
      <c r="W1519">
        <v>1.0212959110337785</v>
      </c>
      <c r="AG1519">
        <v>12.29</v>
      </c>
      <c r="AH1519">
        <v>13.15</v>
      </c>
      <c r="AI1519">
        <v>55.74</v>
      </c>
      <c r="AJ1519">
        <v>49.78</v>
      </c>
      <c r="AK1519" t="e">
        <f>VLOOKUP(A1519,'NHL Affiliations (from scraper)'!B:C,2,FALSE)</f>
        <v>#N/A</v>
      </c>
      <c r="AL1519">
        <f>IF(ISNUMBER(MATCH(A1519,'Age Fix'!A:A,0))=FALSE,F1519,VLOOKUP(A1519,'Age Fix'!A:C,3,FALSE))</f>
        <v>17</v>
      </c>
    </row>
    <row r="1520" spans="1:38" x14ac:dyDescent="0.2">
      <c r="A1520" t="s">
        <v>1368</v>
      </c>
      <c r="B1520" t="s">
        <v>1750</v>
      </c>
      <c r="C1520" t="s">
        <v>46</v>
      </c>
      <c r="D1520" t="s">
        <v>1745</v>
      </c>
      <c r="E1520" t="s">
        <v>1055</v>
      </c>
      <c r="F1520">
        <v>16</v>
      </c>
      <c r="G1520">
        <v>70</v>
      </c>
      <c r="H1520">
        <v>10.18</v>
      </c>
      <c r="I1520">
        <v>712.52</v>
      </c>
      <c r="J1520">
        <v>19</v>
      </c>
      <c r="K1520">
        <v>29</v>
      </c>
      <c r="L1520">
        <v>1.5999550889799585</v>
      </c>
      <c r="M1520">
        <v>2.442036714758884</v>
      </c>
      <c r="V1520">
        <v>5</v>
      </c>
      <c r="W1520">
        <v>0.42104081288946277</v>
      </c>
      <c r="AG1520">
        <v>13.01</v>
      </c>
      <c r="AH1520">
        <v>13.13</v>
      </c>
      <c r="AI1520">
        <v>52.82</v>
      </c>
      <c r="AJ1520">
        <v>50.69</v>
      </c>
      <c r="AK1520" t="e">
        <f>VLOOKUP(A1520,'NHL Affiliations (from scraper)'!B:C,2,FALSE)</f>
        <v>#N/A</v>
      </c>
      <c r="AL1520">
        <f>IF(ISNUMBER(MATCH(A1520,'Age Fix'!A:A,0))=FALSE,F1520,VLOOKUP(A1520,'Age Fix'!A:C,3,FALSE))</f>
        <v>16</v>
      </c>
    </row>
    <row r="1521" spans="1:38" x14ac:dyDescent="0.2">
      <c r="A1521" t="s">
        <v>1163</v>
      </c>
      <c r="B1521" t="s">
        <v>1750</v>
      </c>
      <c r="C1521" t="s">
        <v>46</v>
      </c>
      <c r="D1521" t="s">
        <v>1745</v>
      </c>
      <c r="E1521" t="s">
        <v>1047</v>
      </c>
      <c r="F1521">
        <v>19</v>
      </c>
      <c r="G1521">
        <v>72</v>
      </c>
      <c r="H1521">
        <v>12.67</v>
      </c>
      <c r="I1521">
        <v>912.54</v>
      </c>
      <c r="J1521">
        <v>32</v>
      </c>
      <c r="K1521">
        <v>44</v>
      </c>
      <c r="L1521">
        <v>2.1040173581432047</v>
      </c>
      <c r="M1521">
        <v>2.8930238674469066</v>
      </c>
      <c r="V1521">
        <v>19</v>
      </c>
      <c r="W1521">
        <v>1.2492603063975278</v>
      </c>
      <c r="AG1521">
        <v>13.54</v>
      </c>
      <c r="AH1521">
        <v>13.86</v>
      </c>
      <c r="AI1521">
        <v>46.7</v>
      </c>
      <c r="AJ1521">
        <v>49.67</v>
      </c>
      <c r="AK1521" t="e">
        <f>VLOOKUP(A1521,'NHL Affiliations (from scraper)'!B:C,2,FALSE)</f>
        <v>#N/A</v>
      </c>
      <c r="AL1521">
        <f>IF(ISNUMBER(MATCH(A1521,'Age Fix'!A:A,0))=FALSE,F1521,VLOOKUP(A1521,'Age Fix'!A:C,3,FALSE))</f>
        <v>19</v>
      </c>
    </row>
    <row r="1522" spans="1:38" x14ac:dyDescent="0.2">
      <c r="A1522" t="s">
        <v>1109</v>
      </c>
      <c r="B1522" t="s">
        <v>1750</v>
      </c>
      <c r="C1522" t="s">
        <v>46</v>
      </c>
      <c r="D1522" t="s">
        <v>1745</v>
      </c>
      <c r="E1522" t="s">
        <v>1746</v>
      </c>
      <c r="F1522">
        <v>20</v>
      </c>
      <c r="G1522">
        <v>57</v>
      </c>
      <c r="H1522">
        <v>13.91</v>
      </c>
      <c r="I1522">
        <v>792.84</v>
      </c>
      <c r="J1522">
        <v>48</v>
      </c>
      <c r="K1522">
        <v>40</v>
      </c>
      <c r="L1522">
        <v>3.6325109732102314</v>
      </c>
      <c r="M1522">
        <v>3.0270924776751928</v>
      </c>
      <c r="V1522">
        <v>26</v>
      </c>
      <c r="W1522">
        <v>1.9676101104888752</v>
      </c>
      <c r="AG1522">
        <v>13.97</v>
      </c>
      <c r="AH1522">
        <v>14.08</v>
      </c>
      <c r="AI1522">
        <v>52.23</v>
      </c>
      <c r="AJ1522">
        <v>50.18</v>
      </c>
      <c r="AK1522" t="e">
        <f>VLOOKUP(A1522,'NHL Affiliations (from scraper)'!B:C,2,FALSE)</f>
        <v>#N/A</v>
      </c>
      <c r="AL1522">
        <f>IF(ISNUMBER(MATCH(A1522,'Age Fix'!A:A,0))=FALSE,F1522,VLOOKUP(A1522,'Age Fix'!A:C,3,FALSE))</f>
        <v>20</v>
      </c>
    </row>
    <row r="1523" spans="1:38" x14ac:dyDescent="0.2">
      <c r="A1523" t="s">
        <v>1556</v>
      </c>
      <c r="B1523" t="s">
        <v>1750</v>
      </c>
      <c r="C1523" t="s">
        <v>46</v>
      </c>
      <c r="D1523" t="s">
        <v>1745</v>
      </c>
      <c r="E1523" t="s">
        <v>1078</v>
      </c>
      <c r="F1523">
        <v>17</v>
      </c>
      <c r="G1523">
        <v>10</v>
      </c>
      <c r="H1523">
        <v>9.34</v>
      </c>
      <c r="I1523">
        <v>93.39</v>
      </c>
      <c r="J1523">
        <v>4</v>
      </c>
      <c r="K1523">
        <v>3</v>
      </c>
      <c r="L1523">
        <v>2.56986829424992</v>
      </c>
      <c r="M1523">
        <v>1.9274012206874396</v>
      </c>
      <c r="V1523">
        <v>3</v>
      </c>
      <c r="W1523">
        <v>1.9274012206874396</v>
      </c>
      <c r="AG1523">
        <v>11.69</v>
      </c>
      <c r="AH1523">
        <v>13.23</v>
      </c>
      <c r="AI1523">
        <v>37.200000000000003</v>
      </c>
      <c r="AJ1523">
        <v>51.52</v>
      </c>
      <c r="AK1523" t="e">
        <f>VLOOKUP(A1523,'NHL Affiliations (from scraper)'!B:C,2,FALSE)</f>
        <v>#N/A</v>
      </c>
      <c r="AL1523">
        <f>IF(ISNUMBER(MATCH(A1523,'Age Fix'!A:A,0))=FALSE,F1523,VLOOKUP(A1523,'Age Fix'!A:C,3,FALSE))</f>
        <v>17</v>
      </c>
    </row>
    <row r="1524" spans="1:38" x14ac:dyDescent="0.2">
      <c r="A1524" t="s">
        <v>1620</v>
      </c>
      <c r="B1524" t="s">
        <v>1750</v>
      </c>
      <c r="C1524" t="s">
        <v>1240</v>
      </c>
      <c r="D1524" t="s">
        <v>1745</v>
      </c>
      <c r="E1524" t="s">
        <v>644</v>
      </c>
      <c r="F1524">
        <v>17</v>
      </c>
      <c r="G1524">
        <v>7</v>
      </c>
      <c r="H1524">
        <v>7.5</v>
      </c>
      <c r="I1524">
        <v>52.5</v>
      </c>
      <c r="J1524">
        <v>1</v>
      </c>
      <c r="K1524">
        <v>2</v>
      </c>
      <c r="L1524">
        <v>1.142857142857143</v>
      </c>
      <c r="M1524">
        <v>2.285714285714286</v>
      </c>
      <c r="V1524">
        <v>0</v>
      </c>
      <c r="W1524">
        <v>0</v>
      </c>
      <c r="AG1524">
        <v>12.7</v>
      </c>
      <c r="AH1524">
        <v>14.28</v>
      </c>
      <c r="AI1524">
        <v>52.28</v>
      </c>
      <c r="AJ1524">
        <v>51.33</v>
      </c>
      <c r="AK1524" t="e">
        <f>VLOOKUP(A1524,'NHL Affiliations (from scraper)'!B:C,2,FALSE)</f>
        <v>#N/A</v>
      </c>
      <c r="AL1524">
        <f>IF(ISNUMBER(MATCH(A1524,'Age Fix'!A:A,0))=FALSE,F1524,VLOOKUP(A1524,'Age Fix'!A:C,3,FALSE))</f>
        <v>17</v>
      </c>
    </row>
    <row r="1525" spans="1:38" x14ac:dyDescent="0.2">
      <c r="A1525" t="s">
        <v>1538</v>
      </c>
      <c r="B1525" t="s">
        <v>1750</v>
      </c>
      <c r="C1525" t="s">
        <v>102</v>
      </c>
      <c r="D1525" t="s">
        <v>102</v>
      </c>
      <c r="E1525" t="s">
        <v>1746</v>
      </c>
      <c r="F1525">
        <v>16</v>
      </c>
      <c r="G1525">
        <v>60</v>
      </c>
      <c r="H1525">
        <v>12.9</v>
      </c>
      <c r="I1525">
        <v>774.08</v>
      </c>
      <c r="J1525">
        <v>28</v>
      </c>
      <c r="K1525">
        <v>51</v>
      </c>
      <c r="L1525">
        <v>2.1703183133526252</v>
      </c>
      <c r="M1525">
        <v>3.953079785035138</v>
      </c>
      <c r="V1525">
        <v>3</v>
      </c>
      <c r="W1525">
        <v>0.23253410500206698</v>
      </c>
      <c r="AG1525">
        <v>12.55</v>
      </c>
      <c r="AH1525">
        <v>13.47</v>
      </c>
      <c r="AI1525">
        <v>44.36</v>
      </c>
      <c r="AJ1525">
        <v>50.11</v>
      </c>
      <c r="AK1525">
        <f>VLOOKUP(A1525,'NHL Affiliations (from scraper)'!B:C,2,FALSE)</f>
        <v>2020</v>
      </c>
      <c r="AL1525">
        <f>IF(ISNUMBER(MATCH(A1525,'Age Fix'!A:A,0))=FALSE,F1525,VLOOKUP(A1525,'Age Fix'!A:C,3,FALSE))</f>
        <v>16</v>
      </c>
    </row>
    <row r="1526" spans="1:38" x14ac:dyDescent="0.2">
      <c r="A1526" t="s">
        <v>1605</v>
      </c>
      <c r="B1526" t="s">
        <v>1750</v>
      </c>
      <c r="C1526" t="s">
        <v>41</v>
      </c>
      <c r="D1526" t="s">
        <v>1745</v>
      </c>
      <c r="E1526" t="s">
        <v>1059</v>
      </c>
      <c r="F1526">
        <v>15</v>
      </c>
      <c r="G1526">
        <v>4</v>
      </c>
      <c r="H1526">
        <v>14.74</v>
      </c>
      <c r="I1526">
        <v>58.95</v>
      </c>
      <c r="J1526">
        <v>3</v>
      </c>
      <c r="K1526">
        <v>2</v>
      </c>
      <c r="L1526">
        <v>3.0534351145038165</v>
      </c>
      <c r="M1526">
        <v>2.0356234096692112</v>
      </c>
      <c r="V1526">
        <v>1</v>
      </c>
      <c r="W1526">
        <v>1.0178117048346056</v>
      </c>
      <c r="AG1526">
        <v>12.02</v>
      </c>
      <c r="AH1526">
        <v>12.34</v>
      </c>
      <c r="AI1526">
        <v>46.91</v>
      </c>
      <c r="AJ1526">
        <v>48.15</v>
      </c>
      <c r="AK1526" t="e">
        <f>VLOOKUP(A1526,'NHL Affiliations (from scraper)'!B:C,2,FALSE)</f>
        <v>#N/A</v>
      </c>
      <c r="AL1526">
        <f>IF(ISNUMBER(MATCH(A1526,'Age Fix'!A:A,0))=FALSE,F1526,VLOOKUP(A1526,'Age Fix'!A:C,3,FALSE))</f>
        <v>15</v>
      </c>
    </row>
    <row r="1527" spans="1:38" x14ac:dyDescent="0.2">
      <c r="A1527" t="s">
        <v>327</v>
      </c>
      <c r="B1527" t="s">
        <v>1750</v>
      </c>
      <c r="C1527" t="s">
        <v>102</v>
      </c>
      <c r="D1527" t="s">
        <v>102</v>
      </c>
      <c r="E1527" t="s">
        <v>1055</v>
      </c>
      <c r="F1527">
        <v>18</v>
      </c>
      <c r="G1527">
        <v>5</v>
      </c>
      <c r="H1527">
        <v>11.56</v>
      </c>
      <c r="I1527">
        <v>57.78</v>
      </c>
      <c r="J1527">
        <v>1</v>
      </c>
      <c r="K1527">
        <v>3</v>
      </c>
      <c r="L1527">
        <v>1.0384215991692627</v>
      </c>
      <c r="M1527">
        <v>3.1152647975077881</v>
      </c>
      <c r="V1527">
        <v>0</v>
      </c>
      <c r="W1527">
        <v>0</v>
      </c>
      <c r="AG1527">
        <v>12.51</v>
      </c>
      <c r="AH1527">
        <v>13</v>
      </c>
      <c r="AI1527">
        <v>52.88</v>
      </c>
      <c r="AJ1527">
        <v>52.38</v>
      </c>
      <c r="AK1527" t="e">
        <f>VLOOKUP(A1527,'NHL Affiliations (from scraper)'!B:C,2,FALSE)</f>
        <v>#N/A</v>
      </c>
      <c r="AL1527">
        <f>IF(ISNUMBER(MATCH(A1527,'Age Fix'!A:A,0))=FALSE,F1527,VLOOKUP(A1527,'Age Fix'!A:C,3,FALSE))</f>
        <v>18</v>
      </c>
    </row>
    <row r="1528" spans="1:38" x14ac:dyDescent="0.2">
      <c r="A1528" t="s">
        <v>1303</v>
      </c>
      <c r="B1528" t="s">
        <v>1750</v>
      </c>
      <c r="C1528" t="s">
        <v>49</v>
      </c>
      <c r="D1528" t="s">
        <v>1745</v>
      </c>
      <c r="E1528" t="s">
        <v>1057</v>
      </c>
      <c r="F1528">
        <v>19</v>
      </c>
      <c r="G1528">
        <v>62</v>
      </c>
      <c r="H1528">
        <v>10.039999999999999</v>
      </c>
      <c r="I1528">
        <v>622.49</v>
      </c>
      <c r="J1528">
        <v>27</v>
      </c>
      <c r="K1528">
        <v>27</v>
      </c>
      <c r="L1528">
        <v>2.6024514450031324</v>
      </c>
      <c r="M1528">
        <v>2.6024514450031324</v>
      </c>
      <c r="V1528">
        <v>10</v>
      </c>
      <c r="W1528">
        <v>0.96387090555671584</v>
      </c>
      <c r="AG1528">
        <v>13.73</v>
      </c>
      <c r="AH1528">
        <v>13.32</v>
      </c>
      <c r="AI1528">
        <v>53.26</v>
      </c>
      <c r="AJ1528">
        <v>49.29</v>
      </c>
      <c r="AK1528" t="e">
        <f>VLOOKUP(A1528,'NHL Affiliations (from scraper)'!B:C,2,FALSE)</f>
        <v>#N/A</v>
      </c>
      <c r="AL1528">
        <f>IF(ISNUMBER(MATCH(A1528,'Age Fix'!A:A,0))=FALSE,F1528,VLOOKUP(A1528,'Age Fix'!A:C,3,FALSE))</f>
        <v>19</v>
      </c>
    </row>
    <row r="1529" spans="1:38" x14ac:dyDescent="0.2">
      <c r="A1529" t="s">
        <v>1316</v>
      </c>
      <c r="B1529" t="s">
        <v>1750</v>
      </c>
      <c r="C1529" t="s">
        <v>41</v>
      </c>
      <c r="D1529" t="s">
        <v>1745</v>
      </c>
      <c r="E1529" t="s">
        <v>1076</v>
      </c>
      <c r="F1529">
        <v>19</v>
      </c>
      <c r="G1529">
        <v>70</v>
      </c>
      <c r="H1529">
        <v>11.09</v>
      </c>
      <c r="I1529">
        <v>776.1</v>
      </c>
      <c r="J1529">
        <v>29</v>
      </c>
      <c r="K1529">
        <v>37</v>
      </c>
      <c r="L1529">
        <v>2.2419791264012368</v>
      </c>
      <c r="M1529">
        <v>2.8604561267877848</v>
      </c>
      <c r="V1529">
        <v>21</v>
      </c>
      <c r="W1529">
        <v>1.6235021260146887</v>
      </c>
      <c r="AG1529">
        <v>13.62</v>
      </c>
      <c r="AH1529">
        <v>13.64</v>
      </c>
      <c r="AI1529">
        <v>47.59</v>
      </c>
      <c r="AJ1529">
        <v>52.28</v>
      </c>
      <c r="AK1529" t="e">
        <f>VLOOKUP(A1529,'NHL Affiliations (from scraper)'!B:C,2,FALSE)</f>
        <v>#N/A</v>
      </c>
      <c r="AL1529">
        <f>IF(ISNUMBER(MATCH(A1529,'Age Fix'!A:A,0))=FALSE,F1529,VLOOKUP(A1529,'Age Fix'!A:C,3,FALSE))</f>
        <v>19</v>
      </c>
    </row>
    <row r="1530" spans="1:38" x14ac:dyDescent="0.2">
      <c r="A1530" t="s">
        <v>1263</v>
      </c>
      <c r="B1530" t="s">
        <v>1750</v>
      </c>
      <c r="C1530" t="s">
        <v>49</v>
      </c>
      <c r="D1530" t="s">
        <v>1745</v>
      </c>
      <c r="E1530" t="s">
        <v>1746</v>
      </c>
      <c r="F1530">
        <v>18</v>
      </c>
      <c r="G1530">
        <v>69</v>
      </c>
      <c r="H1530">
        <v>12.44</v>
      </c>
      <c r="I1530">
        <v>858.53</v>
      </c>
      <c r="J1530">
        <v>39</v>
      </c>
      <c r="K1530">
        <v>40</v>
      </c>
      <c r="L1530">
        <v>2.7255890883253935</v>
      </c>
      <c r="M1530">
        <v>2.7954759880260447</v>
      </c>
      <c r="V1530">
        <v>21</v>
      </c>
      <c r="W1530">
        <v>1.4676248937136736</v>
      </c>
      <c r="AG1530">
        <v>13.44</v>
      </c>
      <c r="AH1530">
        <v>13.62</v>
      </c>
      <c r="AI1530">
        <v>48.28</v>
      </c>
      <c r="AJ1530">
        <v>47.66</v>
      </c>
      <c r="AK1530">
        <f>VLOOKUP(A1530,'NHL Affiliations (from scraper)'!B:C,2,FALSE)</f>
        <v>2018</v>
      </c>
      <c r="AL1530">
        <f>IF(ISNUMBER(MATCH(A1530,'Age Fix'!A:A,0))=FALSE,F1530,VLOOKUP(A1530,'Age Fix'!A:C,3,FALSE))</f>
        <v>18</v>
      </c>
    </row>
    <row r="1531" spans="1:38" x14ac:dyDescent="0.2">
      <c r="A1531" t="s">
        <v>1097</v>
      </c>
      <c r="B1531" t="s">
        <v>1750</v>
      </c>
      <c r="C1531" t="s">
        <v>46</v>
      </c>
      <c r="D1531" t="s">
        <v>1745</v>
      </c>
      <c r="E1531" t="s">
        <v>1055</v>
      </c>
      <c r="F1531">
        <v>18</v>
      </c>
      <c r="G1531">
        <v>68</v>
      </c>
      <c r="H1531">
        <v>13.6</v>
      </c>
      <c r="I1531">
        <v>924.53</v>
      </c>
      <c r="J1531">
        <v>49</v>
      </c>
      <c r="K1531">
        <v>26</v>
      </c>
      <c r="L1531">
        <v>3.1799941591944014</v>
      </c>
      <c r="M1531">
        <v>1.6873438395725397</v>
      </c>
      <c r="V1531">
        <v>27</v>
      </c>
      <c r="W1531">
        <v>1.7522416795560989</v>
      </c>
      <c r="AG1531">
        <v>14.24</v>
      </c>
      <c r="AH1531">
        <v>13.65</v>
      </c>
      <c r="AI1531">
        <v>56.72</v>
      </c>
      <c r="AJ1531">
        <v>51.18</v>
      </c>
      <c r="AK1531">
        <f>VLOOKUP(A1531,'NHL Affiliations (from scraper)'!B:C,2,FALSE)</f>
        <v>2018</v>
      </c>
      <c r="AL1531">
        <f>IF(ISNUMBER(MATCH(A1531,'Age Fix'!A:A,0))=FALSE,F1531,VLOOKUP(A1531,'Age Fix'!A:C,3,FALSE))</f>
        <v>18</v>
      </c>
    </row>
    <row r="1532" spans="1:38" x14ac:dyDescent="0.2">
      <c r="A1532" t="s">
        <v>1099</v>
      </c>
      <c r="B1532" t="s">
        <v>1750</v>
      </c>
      <c r="C1532" t="s">
        <v>49</v>
      </c>
      <c r="D1532" t="s">
        <v>1745</v>
      </c>
      <c r="E1532" t="s">
        <v>1057</v>
      </c>
      <c r="F1532">
        <v>19</v>
      </c>
      <c r="G1532">
        <v>72</v>
      </c>
      <c r="H1532">
        <v>13.73</v>
      </c>
      <c r="I1532">
        <v>988.85</v>
      </c>
      <c r="J1532">
        <v>61</v>
      </c>
      <c r="K1532">
        <v>44</v>
      </c>
      <c r="L1532">
        <v>3.7012691510340292</v>
      </c>
      <c r="M1532">
        <v>2.6697679122212667</v>
      </c>
      <c r="V1532">
        <v>33</v>
      </c>
      <c r="W1532">
        <v>2.0023259341659503</v>
      </c>
      <c r="AG1532">
        <v>14.19</v>
      </c>
      <c r="AH1532">
        <v>13.77</v>
      </c>
      <c r="AI1532">
        <v>54.14</v>
      </c>
      <c r="AJ1532">
        <v>49.77</v>
      </c>
      <c r="AK1532" t="e">
        <f>VLOOKUP(A1532,'NHL Affiliations (from scraper)'!B:C,2,FALSE)</f>
        <v>#N/A</v>
      </c>
      <c r="AL1532">
        <f>IF(ISNUMBER(MATCH(A1532,'Age Fix'!A:A,0))=FALSE,F1532,VLOOKUP(A1532,'Age Fix'!A:C,3,FALSE))</f>
        <v>19</v>
      </c>
    </row>
    <row r="1533" spans="1:38" x14ac:dyDescent="0.2">
      <c r="A1533" t="s">
        <v>1487</v>
      </c>
      <c r="B1533" t="s">
        <v>1750</v>
      </c>
      <c r="C1533" t="s">
        <v>41</v>
      </c>
      <c r="D1533" t="s">
        <v>1745</v>
      </c>
      <c r="E1533" t="s">
        <v>1047</v>
      </c>
      <c r="F1533">
        <v>16</v>
      </c>
      <c r="G1533">
        <v>26</v>
      </c>
      <c r="H1533">
        <v>11.14</v>
      </c>
      <c r="I1533">
        <v>289.72000000000003</v>
      </c>
      <c r="J1533">
        <v>7</v>
      </c>
      <c r="K1533">
        <v>13</v>
      </c>
      <c r="L1533">
        <v>1.4496755488057433</v>
      </c>
      <c r="M1533">
        <v>2.6922545906392377</v>
      </c>
      <c r="V1533">
        <v>3</v>
      </c>
      <c r="W1533">
        <v>0.62128952091674716</v>
      </c>
      <c r="AG1533">
        <v>13.37</v>
      </c>
      <c r="AH1533">
        <v>13.08</v>
      </c>
      <c r="AI1533">
        <v>46.14</v>
      </c>
      <c r="AJ1533">
        <v>49.9</v>
      </c>
      <c r="AK1533" t="e">
        <f>VLOOKUP(A1533,'NHL Affiliations (from scraper)'!B:C,2,FALSE)</f>
        <v>#N/A</v>
      </c>
      <c r="AL1533">
        <f>IF(ISNUMBER(MATCH(A1533,'Age Fix'!A:A,0))=FALSE,F1533,VLOOKUP(A1533,'Age Fix'!A:C,3,FALSE))</f>
        <v>16</v>
      </c>
    </row>
    <row r="1534" spans="1:38" x14ac:dyDescent="0.2">
      <c r="A1534" t="s">
        <v>1196</v>
      </c>
      <c r="B1534" t="s">
        <v>1750</v>
      </c>
      <c r="C1534" t="s">
        <v>49</v>
      </c>
      <c r="D1534" t="s">
        <v>1745</v>
      </c>
      <c r="E1534" t="s">
        <v>1069</v>
      </c>
      <c r="F1534">
        <v>18</v>
      </c>
      <c r="G1534">
        <v>68</v>
      </c>
      <c r="H1534">
        <v>11.66</v>
      </c>
      <c r="I1534">
        <v>792.63</v>
      </c>
      <c r="J1534">
        <v>38</v>
      </c>
      <c r="K1534">
        <v>26</v>
      </c>
      <c r="L1534">
        <v>2.8764997539835737</v>
      </c>
      <c r="M1534">
        <v>1.9681314106203398</v>
      </c>
      <c r="V1534">
        <v>21</v>
      </c>
      <c r="W1534">
        <v>1.5896446008856591</v>
      </c>
      <c r="AG1534">
        <v>14.08</v>
      </c>
      <c r="AH1534">
        <v>13.58</v>
      </c>
      <c r="AI1534">
        <v>50.93</v>
      </c>
      <c r="AJ1534">
        <v>49.11</v>
      </c>
      <c r="AK1534" t="e">
        <f>VLOOKUP(A1534,'NHL Affiliations (from scraper)'!B:C,2,FALSE)</f>
        <v>#N/A</v>
      </c>
      <c r="AL1534">
        <f>IF(ISNUMBER(MATCH(A1534,'Age Fix'!A:A,0))=FALSE,F1534,VLOOKUP(A1534,'Age Fix'!A:C,3,FALSE))</f>
        <v>18</v>
      </c>
    </row>
    <row r="1535" spans="1:38" x14ac:dyDescent="0.2">
      <c r="A1535" t="s">
        <v>1422</v>
      </c>
      <c r="B1535" t="s">
        <v>1750</v>
      </c>
      <c r="C1535" t="s">
        <v>1240</v>
      </c>
      <c r="D1535" t="s">
        <v>1745</v>
      </c>
      <c r="E1535" t="s">
        <v>1076</v>
      </c>
      <c r="F1535">
        <v>17</v>
      </c>
      <c r="G1535">
        <v>44</v>
      </c>
      <c r="H1535">
        <v>12.4</v>
      </c>
      <c r="I1535">
        <v>545.80999999999995</v>
      </c>
      <c r="J1535">
        <v>20</v>
      </c>
      <c r="K1535">
        <v>30</v>
      </c>
      <c r="L1535">
        <v>2.1985672669976735</v>
      </c>
      <c r="M1535">
        <v>3.2978509004965098</v>
      </c>
      <c r="V1535">
        <v>3</v>
      </c>
      <c r="W1535">
        <v>0.32978509004965101</v>
      </c>
      <c r="AG1535">
        <v>13.77</v>
      </c>
      <c r="AH1535">
        <v>13.59</v>
      </c>
      <c r="AI1535">
        <v>48.64</v>
      </c>
      <c r="AJ1535">
        <v>51.8</v>
      </c>
      <c r="AK1535" t="e">
        <f>VLOOKUP(A1535,'NHL Affiliations (from scraper)'!B:C,2,FALSE)</f>
        <v>#N/A</v>
      </c>
      <c r="AL1535">
        <f>IF(ISNUMBER(MATCH(A1535,'Age Fix'!A:A,0))=FALSE,F1535,VLOOKUP(A1535,'Age Fix'!A:C,3,FALSE))</f>
        <v>17</v>
      </c>
    </row>
    <row r="1536" spans="1:38" x14ac:dyDescent="0.2">
      <c r="A1536" t="s">
        <v>1341</v>
      </c>
      <c r="B1536" t="s">
        <v>1750</v>
      </c>
      <c r="C1536" t="s">
        <v>46</v>
      </c>
      <c r="D1536" t="s">
        <v>1745</v>
      </c>
      <c r="E1536" t="s">
        <v>1090</v>
      </c>
      <c r="F1536">
        <v>19</v>
      </c>
      <c r="G1536">
        <v>13</v>
      </c>
      <c r="H1536">
        <v>11.15</v>
      </c>
      <c r="I1536">
        <v>145.01</v>
      </c>
      <c r="J1536">
        <v>6</v>
      </c>
      <c r="K1536">
        <v>5</v>
      </c>
      <c r="L1536">
        <v>2.4825874077649819</v>
      </c>
      <c r="M1536">
        <v>2.0688228398041515</v>
      </c>
      <c r="V1536">
        <v>4</v>
      </c>
      <c r="W1536">
        <v>1.6550582718433213</v>
      </c>
      <c r="AG1536">
        <v>13.62</v>
      </c>
      <c r="AH1536">
        <v>12.85</v>
      </c>
      <c r="AI1536">
        <v>51.65</v>
      </c>
      <c r="AJ1536">
        <v>46.4</v>
      </c>
      <c r="AK1536" t="e">
        <f>VLOOKUP(A1536,'NHL Affiliations (from scraper)'!B:C,2,FALSE)</f>
        <v>#N/A</v>
      </c>
      <c r="AL1536">
        <f>IF(ISNUMBER(MATCH(A1536,'Age Fix'!A:A,0))=FALSE,F1536,VLOOKUP(A1536,'Age Fix'!A:C,3,FALSE))</f>
        <v>19</v>
      </c>
    </row>
    <row r="1537" spans="1:38" x14ac:dyDescent="0.2">
      <c r="A1537" t="s">
        <v>1103</v>
      </c>
      <c r="B1537" t="s">
        <v>1750</v>
      </c>
      <c r="C1537" t="s">
        <v>49</v>
      </c>
      <c r="D1537" t="s">
        <v>1745</v>
      </c>
      <c r="E1537" t="s">
        <v>1044</v>
      </c>
      <c r="F1537">
        <v>17</v>
      </c>
      <c r="G1537">
        <v>72</v>
      </c>
      <c r="H1537">
        <v>13.15</v>
      </c>
      <c r="I1537">
        <v>946.86</v>
      </c>
      <c r="J1537">
        <v>44</v>
      </c>
      <c r="K1537">
        <v>48</v>
      </c>
      <c r="L1537">
        <v>2.7881629807996959</v>
      </c>
      <c r="M1537">
        <v>3.0416323426905776</v>
      </c>
      <c r="V1537">
        <v>26</v>
      </c>
      <c r="W1537">
        <v>1.6475508522907294</v>
      </c>
      <c r="AG1537">
        <v>14.4</v>
      </c>
      <c r="AH1537">
        <v>14.06</v>
      </c>
      <c r="AI1537">
        <v>48.45</v>
      </c>
      <c r="AJ1537">
        <v>49.58</v>
      </c>
      <c r="AK1537">
        <f>VLOOKUP(A1537,'NHL Affiliations (from scraper)'!B:C,2,FALSE)</f>
        <v>2018</v>
      </c>
      <c r="AL1537">
        <f>IF(ISNUMBER(MATCH(A1537,'Age Fix'!A:A,0))=FALSE,F1537,VLOOKUP(A1537,'Age Fix'!A:C,3,FALSE))</f>
        <v>17</v>
      </c>
    </row>
    <row r="1538" spans="1:38" x14ac:dyDescent="0.2">
      <c r="A1538" t="s">
        <v>1343</v>
      </c>
      <c r="B1538" t="s">
        <v>1750</v>
      </c>
      <c r="C1538" t="s">
        <v>41</v>
      </c>
      <c r="D1538" t="s">
        <v>1745</v>
      </c>
      <c r="E1538" t="s">
        <v>1049</v>
      </c>
      <c r="F1538">
        <v>18</v>
      </c>
      <c r="G1538">
        <v>46</v>
      </c>
      <c r="H1538">
        <v>14.46</v>
      </c>
      <c r="I1538">
        <v>664.96</v>
      </c>
      <c r="J1538">
        <v>43</v>
      </c>
      <c r="K1538">
        <v>30</v>
      </c>
      <c r="L1538">
        <v>3.8799326275264674</v>
      </c>
      <c r="M1538">
        <v>2.7069297401347447</v>
      </c>
      <c r="V1538">
        <v>26</v>
      </c>
      <c r="W1538">
        <v>2.3460057747834453</v>
      </c>
      <c r="AG1538">
        <v>13.68</v>
      </c>
      <c r="AH1538">
        <v>13.8</v>
      </c>
      <c r="AI1538">
        <v>57.75</v>
      </c>
      <c r="AJ1538">
        <v>51.22</v>
      </c>
      <c r="AK1538" t="e">
        <f>VLOOKUP(A1538,'NHL Affiliations (from scraper)'!B:C,2,FALSE)</f>
        <v>#N/A</v>
      </c>
      <c r="AL1538">
        <f>IF(ISNUMBER(MATCH(A1538,'Age Fix'!A:A,0))=FALSE,F1538,VLOOKUP(A1538,'Age Fix'!A:C,3,FALSE))</f>
        <v>18</v>
      </c>
    </row>
    <row r="1539" spans="1:38" x14ac:dyDescent="0.2">
      <c r="A1539" t="s">
        <v>1139</v>
      </c>
      <c r="B1539" t="s">
        <v>1750</v>
      </c>
      <c r="C1539" t="s">
        <v>46</v>
      </c>
      <c r="D1539" t="s">
        <v>1745</v>
      </c>
      <c r="E1539" t="s">
        <v>1044</v>
      </c>
      <c r="F1539">
        <v>19</v>
      </c>
      <c r="G1539">
        <v>69</v>
      </c>
      <c r="H1539">
        <v>13.21</v>
      </c>
      <c r="I1539">
        <v>911.69</v>
      </c>
      <c r="J1539">
        <v>39</v>
      </c>
      <c r="K1539">
        <v>50</v>
      </c>
      <c r="L1539">
        <v>2.5666619135890487</v>
      </c>
      <c r="M1539">
        <v>3.2905921969090368</v>
      </c>
      <c r="V1539">
        <v>17</v>
      </c>
      <c r="W1539">
        <v>1.1188013469490725</v>
      </c>
      <c r="AG1539">
        <v>14.48</v>
      </c>
      <c r="AH1539">
        <v>14.2</v>
      </c>
      <c r="AI1539">
        <v>49.16</v>
      </c>
      <c r="AJ1539">
        <v>50.25</v>
      </c>
      <c r="AK1539" t="e">
        <f>VLOOKUP(A1539,'NHL Affiliations (from scraper)'!B:C,2,FALSE)</f>
        <v>#N/A</v>
      </c>
      <c r="AL1539">
        <f>IF(ISNUMBER(MATCH(A1539,'Age Fix'!A:A,0))=FALSE,F1539,VLOOKUP(A1539,'Age Fix'!A:C,3,FALSE))</f>
        <v>19</v>
      </c>
    </row>
    <row r="1540" spans="1:38" x14ac:dyDescent="0.2">
      <c r="A1540" t="s">
        <v>1095</v>
      </c>
      <c r="B1540" t="s">
        <v>1750</v>
      </c>
      <c r="C1540" t="s">
        <v>41</v>
      </c>
      <c r="D1540" t="s">
        <v>1745</v>
      </c>
      <c r="E1540" t="s">
        <v>1746</v>
      </c>
      <c r="F1540">
        <v>19</v>
      </c>
      <c r="G1540">
        <v>72</v>
      </c>
      <c r="H1540">
        <v>12.7</v>
      </c>
      <c r="I1540">
        <v>914.53</v>
      </c>
      <c r="J1540">
        <v>57</v>
      </c>
      <c r="K1540">
        <v>40</v>
      </c>
      <c r="L1540">
        <v>3.7396258187265587</v>
      </c>
      <c r="M1540">
        <v>2.6242988201589887</v>
      </c>
      <c r="V1540">
        <v>31</v>
      </c>
      <c r="W1540">
        <v>2.0338315856232163</v>
      </c>
      <c r="AG1540">
        <v>15.01</v>
      </c>
      <c r="AH1540">
        <v>13.62</v>
      </c>
      <c r="AI1540">
        <v>58.87</v>
      </c>
      <c r="AJ1540">
        <v>48.35</v>
      </c>
      <c r="AK1540">
        <f>VLOOKUP(A1540,'NHL Affiliations (from scraper)'!B:C,2,FALSE)</f>
        <v>2018</v>
      </c>
      <c r="AL1540">
        <f>IF(ISNUMBER(MATCH(A1540,'Age Fix'!A:A,0))=FALSE,F1540,VLOOKUP(A1540,'Age Fix'!A:C,3,FALSE))</f>
        <v>19</v>
      </c>
    </row>
    <row r="1541" spans="1:38" x14ac:dyDescent="0.2">
      <c r="A1541" t="s">
        <v>1409</v>
      </c>
      <c r="B1541" t="s">
        <v>1750</v>
      </c>
      <c r="C1541" t="s">
        <v>102</v>
      </c>
      <c r="D1541" t="s">
        <v>102</v>
      </c>
      <c r="E1541" t="s">
        <v>1105</v>
      </c>
      <c r="F1541">
        <v>19</v>
      </c>
      <c r="G1541">
        <v>64</v>
      </c>
      <c r="H1541">
        <v>14.76</v>
      </c>
      <c r="I1541">
        <v>944.83</v>
      </c>
      <c r="J1541">
        <v>38</v>
      </c>
      <c r="K1541">
        <v>61</v>
      </c>
      <c r="L1541">
        <v>2.4131325211942887</v>
      </c>
      <c r="M1541">
        <v>3.8737127313908317</v>
      </c>
      <c r="V1541">
        <v>4</v>
      </c>
      <c r="W1541">
        <v>0.25401394959939883</v>
      </c>
      <c r="AG1541">
        <v>13.19</v>
      </c>
      <c r="AH1541">
        <v>13.7</v>
      </c>
      <c r="AI1541">
        <v>43.34</v>
      </c>
      <c r="AJ1541">
        <v>50.01</v>
      </c>
      <c r="AK1541" t="e">
        <f>VLOOKUP(A1541,'NHL Affiliations (from scraper)'!B:C,2,FALSE)</f>
        <v>#N/A</v>
      </c>
      <c r="AL1541">
        <f>IF(ISNUMBER(MATCH(A1541,'Age Fix'!A:A,0))=FALSE,F1541,VLOOKUP(A1541,'Age Fix'!A:C,3,FALSE))</f>
        <v>19</v>
      </c>
    </row>
    <row r="1542" spans="1:38" x14ac:dyDescent="0.2">
      <c r="A1542" t="s">
        <v>1321</v>
      </c>
      <c r="B1542" t="s">
        <v>1750</v>
      </c>
      <c r="C1542" t="s">
        <v>102</v>
      </c>
      <c r="D1542" t="s">
        <v>102</v>
      </c>
      <c r="E1542" t="s">
        <v>1078</v>
      </c>
      <c r="F1542">
        <v>18</v>
      </c>
      <c r="G1542">
        <v>72</v>
      </c>
      <c r="H1542">
        <v>14.76</v>
      </c>
      <c r="I1542">
        <v>1062.6099999999999</v>
      </c>
      <c r="J1542">
        <v>53</v>
      </c>
      <c r="K1542">
        <v>63</v>
      </c>
      <c r="L1542">
        <v>2.99263135110718</v>
      </c>
      <c r="M1542">
        <v>3.5572787758443836</v>
      </c>
      <c r="V1542">
        <v>9</v>
      </c>
      <c r="W1542">
        <v>0.50818268226348329</v>
      </c>
      <c r="AG1542">
        <v>13.21</v>
      </c>
      <c r="AH1542">
        <v>14.03</v>
      </c>
      <c r="AI1542">
        <v>45.36</v>
      </c>
      <c r="AJ1542">
        <v>50.71</v>
      </c>
      <c r="AK1542" t="e">
        <f>VLOOKUP(A1542,'NHL Affiliations (from scraper)'!B:C,2,FALSE)</f>
        <v>#N/A</v>
      </c>
      <c r="AL1542">
        <f>IF(ISNUMBER(MATCH(A1542,'Age Fix'!A:A,0))=FALSE,F1542,VLOOKUP(A1542,'Age Fix'!A:C,3,FALSE))</f>
        <v>18</v>
      </c>
    </row>
    <row r="1543" spans="1:38" x14ac:dyDescent="0.2">
      <c r="A1543" t="s">
        <v>1137</v>
      </c>
      <c r="B1543" t="s">
        <v>1750</v>
      </c>
      <c r="C1543" t="s">
        <v>41</v>
      </c>
      <c r="D1543" t="s">
        <v>1745</v>
      </c>
      <c r="E1543" t="s">
        <v>1090</v>
      </c>
      <c r="F1543">
        <v>19</v>
      </c>
      <c r="G1543">
        <v>19</v>
      </c>
      <c r="H1543">
        <v>16.579999999999998</v>
      </c>
      <c r="I1543">
        <v>315.02999999999997</v>
      </c>
      <c r="J1543">
        <v>18</v>
      </c>
      <c r="K1543">
        <v>16</v>
      </c>
      <c r="L1543">
        <v>3.4282449290543764</v>
      </c>
      <c r="M1543">
        <v>3.0473288258261122</v>
      </c>
      <c r="V1543">
        <v>13</v>
      </c>
      <c r="W1543">
        <v>2.4759546709837164</v>
      </c>
      <c r="AG1543">
        <v>14.57</v>
      </c>
      <c r="AH1543">
        <v>13.69</v>
      </c>
      <c r="AI1543">
        <v>51.61</v>
      </c>
      <c r="AJ1543">
        <v>49.45</v>
      </c>
      <c r="AK1543" t="e">
        <f>VLOOKUP(A1543,'NHL Affiliations (from scraper)'!B:C,2,FALSE)</f>
        <v>#N/A</v>
      </c>
      <c r="AL1543">
        <f>IF(ISNUMBER(MATCH(A1543,'Age Fix'!A:A,0))=FALSE,F1543,VLOOKUP(A1543,'Age Fix'!A:C,3,FALSE))</f>
        <v>19</v>
      </c>
    </row>
    <row r="1544" spans="1:38" x14ac:dyDescent="0.2">
      <c r="A1544" t="s">
        <v>1736</v>
      </c>
      <c r="B1544" t="s">
        <v>1750</v>
      </c>
      <c r="C1544" t="s">
        <v>41</v>
      </c>
      <c r="D1544" t="s">
        <v>1745</v>
      </c>
      <c r="E1544" t="s">
        <v>1107</v>
      </c>
      <c r="F1544">
        <v>15</v>
      </c>
      <c r="G1544">
        <v>3</v>
      </c>
      <c r="H1544">
        <v>11.87</v>
      </c>
      <c r="I1544">
        <v>35.6</v>
      </c>
      <c r="J1544">
        <v>1</v>
      </c>
      <c r="K1544">
        <v>3</v>
      </c>
      <c r="L1544">
        <v>1.6853932584269662</v>
      </c>
      <c r="M1544">
        <v>5.0561797752808983</v>
      </c>
      <c r="V1544">
        <v>0</v>
      </c>
      <c r="W1544">
        <v>0</v>
      </c>
      <c r="AG1544">
        <v>13.46</v>
      </c>
      <c r="AH1544">
        <v>13.46</v>
      </c>
      <c r="AI1544">
        <v>42.44</v>
      </c>
      <c r="AJ1544">
        <v>55.66</v>
      </c>
      <c r="AK1544" t="e">
        <f>VLOOKUP(A1544,'NHL Affiliations (from scraper)'!B:C,2,FALSE)</f>
        <v>#N/A</v>
      </c>
      <c r="AL1544">
        <f>IF(ISNUMBER(MATCH(A1544,'Age Fix'!A:A,0))=FALSE,F1544,VLOOKUP(A1544,'Age Fix'!A:C,3,FALSE))</f>
        <v>15</v>
      </c>
    </row>
    <row r="1545" spans="1:38" x14ac:dyDescent="0.2">
      <c r="A1545" t="s">
        <v>1476</v>
      </c>
      <c r="B1545" t="s">
        <v>1750</v>
      </c>
      <c r="C1545" t="s">
        <v>46</v>
      </c>
      <c r="D1545" t="s">
        <v>1745</v>
      </c>
      <c r="E1545" t="s">
        <v>1057</v>
      </c>
      <c r="F1545">
        <v>20</v>
      </c>
      <c r="G1545">
        <v>8</v>
      </c>
      <c r="H1545">
        <v>17.29</v>
      </c>
      <c r="I1545">
        <v>138.33000000000001</v>
      </c>
      <c r="J1545">
        <v>9</v>
      </c>
      <c r="K1545">
        <v>8</v>
      </c>
      <c r="L1545">
        <v>3.9037085230969417</v>
      </c>
      <c r="M1545">
        <v>3.4699631316417259</v>
      </c>
      <c r="V1545">
        <v>2</v>
      </c>
      <c r="W1545">
        <v>0.86749078291043147</v>
      </c>
      <c r="AG1545">
        <v>13.04</v>
      </c>
      <c r="AH1545">
        <v>13.58</v>
      </c>
      <c r="AI1545">
        <v>50.66</v>
      </c>
      <c r="AJ1545">
        <v>48.39</v>
      </c>
      <c r="AK1545" t="e">
        <f>VLOOKUP(A1545,'NHL Affiliations (from scraper)'!B:C,2,FALSE)</f>
        <v>#N/A</v>
      </c>
      <c r="AL1545">
        <f>IF(ISNUMBER(MATCH(A1545,'Age Fix'!A:A,0))=FALSE,F1545,VLOOKUP(A1545,'Age Fix'!A:C,3,FALSE))</f>
        <v>20</v>
      </c>
    </row>
    <row r="1546" spans="1:38" x14ac:dyDescent="0.2">
      <c r="A1546" t="s">
        <v>1400</v>
      </c>
      <c r="B1546" t="s">
        <v>1750</v>
      </c>
      <c r="C1546" t="s">
        <v>46</v>
      </c>
      <c r="D1546" t="s">
        <v>1745</v>
      </c>
      <c r="E1546" t="s">
        <v>1059</v>
      </c>
      <c r="F1546">
        <v>18</v>
      </c>
      <c r="G1546">
        <v>49</v>
      </c>
      <c r="H1546">
        <v>10.87</v>
      </c>
      <c r="I1546">
        <v>532.70000000000005</v>
      </c>
      <c r="J1546">
        <v>19</v>
      </c>
      <c r="K1546">
        <v>25</v>
      </c>
      <c r="L1546">
        <v>2.140041299042613</v>
      </c>
      <c r="M1546">
        <v>2.815843814529754</v>
      </c>
      <c r="V1546">
        <v>10</v>
      </c>
      <c r="W1546">
        <v>1.1263375258119015</v>
      </c>
      <c r="AG1546">
        <v>13.26</v>
      </c>
      <c r="AH1546">
        <v>13.88</v>
      </c>
      <c r="AI1546">
        <v>50.74</v>
      </c>
      <c r="AJ1546">
        <v>52.61</v>
      </c>
      <c r="AK1546" t="e">
        <f>VLOOKUP(A1546,'NHL Affiliations (from scraper)'!B:C,2,FALSE)</f>
        <v>#N/A</v>
      </c>
      <c r="AL1546">
        <f>IF(ISNUMBER(MATCH(A1546,'Age Fix'!A:A,0))=FALSE,F1546,VLOOKUP(A1546,'Age Fix'!A:C,3,FALSE))</f>
        <v>18</v>
      </c>
    </row>
    <row r="1547" spans="1:38" x14ac:dyDescent="0.2">
      <c r="A1547" t="s">
        <v>1565</v>
      </c>
      <c r="B1547" t="s">
        <v>1750</v>
      </c>
      <c r="C1547" t="s">
        <v>49</v>
      </c>
      <c r="D1547" t="s">
        <v>1745</v>
      </c>
      <c r="E1547" t="s">
        <v>1080</v>
      </c>
      <c r="F1547">
        <v>18</v>
      </c>
      <c r="G1547">
        <v>58</v>
      </c>
      <c r="H1547">
        <v>8.81</v>
      </c>
      <c r="I1547">
        <v>511.07</v>
      </c>
      <c r="J1547">
        <v>12</v>
      </c>
      <c r="K1547">
        <v>19</v>
      </c>
      <c r="L1547">
        <v>1.4088089694171053</v>
      </c>
      <c r="M1547">
        <v>2.2306142015770831</v>
      </c>
      <c r="V1547">
        <v>4</v>
      </c>
      <c r="W1547">
        <v>0.46960298980570181</v>
      </c>
      <c r="AG1547">
        <v>13.11</v>
      </c>
      <c r="AH1547">
        <v>13.19</v>
      </c>
      <c r="AI1547">
        <v>48.78</v>
      </c>
      <c r="AJ1547">
        <v>47.95</v>
      </c>
      <c r="AK1547" t="e">
        <f>VLOOKUP(A1547,'NHL Affiliations (from scraper)'!B:C,2,FALSE)</f>
        <v>#N/A</v>
      </c>
      <c r="AL1547">
        <f>IF(ISNUMBER(MATCH(A1547,'Age Fix'!A:A,0))=FALSE,F1547,VLOOKUP(A1547,'Age Fix'!A:C,3,FALSE))</f>
        <v>18</v>
      </c>
    </row>
    <row r="1548" spans="1:38" x14ac:dyDescent="0.2">
      <c r="A1548" t="s">
        <v>1209</v>
      </c>
      <c r="B1548" t="s">
        <v>1750</v>
      </c>
      <c r="C1548" t="s">
        <v>102</v>
      </c>
      <c r="D1548" t="s">
        <v>102</v>
      </c>
      <c r="E1548" t="s">
        <v>1038</v>
      </c>
      <c r="F1548">
        <v>20</v>
      </c>
      <c r="G1548">
        <v>65</v>
      </c>
      <c r="H1548">
        <v>16.78</v>
      </c>
      <c r="I1548">
        <v>1090.6400000000001</v>
      </c>
      <c r="J1548">
        <v>61</v>
      </c>
      <c r="K1548">
        <v>54</v>
      </c>
      <c r="L1548">
        <v>3.3558277708501429</v>
      </c>
      <c r="M1548">
        <v>2.9707327807525856</v>
      </c>
      <c r="V1548">
        <v>11</v>
      </c>
      <c r="W1548">
        <v>0.60514927015330444</v>
      </c>
      <c r="AG1548">
        <v>14.52</v>
      </c>
      <c r="AH1548">
        <v>13.82</v>
      </c>
      <c r="AI1548">
        <v>57.39</v>
      </c>
      <c r="AJ1548">
        <v>50.14</v>
      </c>
      <c r="AK1548" t="e">
        <f>VLOOKUP(A1548,'NHL Affiliations (from scraper)'!B:C,2,FALSE)</f>
        <v>#N/A</v>
      </c>
      <c r="AL1548">
        <f>IF(ISNUMBER(MATCH(A1548,'Age Fix'!A:A,0))=FALSE,F1548,VLOOKUP(A1548,'Age Fix'!A:C,3,FALSE))</f>
        <v>20</v>
      </c>
    </row>
    <row r="1549" spans="1:38" x14ac:dyDescent="0.2">
      <c r="A1549" t="s">
        <v>1376</v>
      </c>
      <c r="B1549" t="s">
        <v>1750</v>
      </c>
      <c r="C1549" t="s">
        <v>102</v>
      </c>
      <c r="D1549" t="s">
        <v>102</v>
      </c>
      <c r="E1549" t="s">
        <v>1105</v>
      </c>
      <c r="F1549">
        <v>18</v>
      </c>
      <c r="G1549">
        <v>62</v>
      </c>
      <c r="H1549">
        <v>13.91</v>
      </c>
      <c r="I1549">
        <v>862.41</v>
      </c>
      <c r="J1549">
        <v>36</v>
      </c>
      <c r="K1549">
        <v>52</v>
      </c>
      <c r="L1549">
        <v>2.5046091766097334</v>
      </c>
      <c r="M1549">
        <v>3.6177688106585038</v>
      </c>
      <c r="V1549">
        <v>6</v>
      </c>
      <c r="W1549">
        <v>0.41743486276828889</v>
      </c>
      <c r="AG1549">
        <v>13.03</v>
      </c>
      <c r="AH1549">
        <v>13.43</v>
      </c>
      <c r="AI1549">
        <v>43.39</v>
      </c>
      <c r="AJ1549">
        <v>49.92</v>
      </c>
      <c r="AK1549" t="e">
        <f>VLOOKUP(A1549,'NHL Affiliations (from scraper)'!B:C,2,FALSE)</f>
        <v>#N/A</v>
      </c>
      <c r="AL1549">
        <f>IF(ISNUMBER(MATCH(A1549,'Age Fix'!A:A,0))=FALSE,F1549,VLOOKUP(A1549,'Age Fix'!A:C,3,FALSE))</f>
        <v>18</v>
      </c>
    </row>
    <row r="1550" spans="1:38" x14ac:dyDescent="0.2">
      <c r="A1550" t="s">
        <v>1488</v>
      </c>
      <c r="B1550" t="s">
        <v>1750</v>
      </c>
      <c r="C1550" t="s">
        <v>102</v>
      </c>
      <c r="D1550" t="s">
        <v>102</v>
      </c>
      <c r="E1550" t="s">
        <v>1047</v>
      </c>
      <c r="F1550">
        <v>17</v>
      </c>
      <c r="G1550">
        <v>16</v>
      </c>
      <c r="H1550">
        <v>9.2100000000000009</v>
      </c>
      <c r="I1550">
        <v>147.30000000000001</v>
      </c>
      <c r="J1550">
        <v>4</v>
      </c>
      <c r="K1550">
        <v>6</v>
      </c>
      <c r="L1550">
        <v>1.6293279022403255</v>
      </c>
      <c r="M1550">
        <v>2.4439918533604885</v>
      </c>
      <c r="V1550">
        <v>1</v>
      </c>
      <c r="W1550">
        <v>0.40733197556008138</v>
      </c>
      <c r="AG1550">
        <v>12.14</v>
      </c>
      <c r="AH1550">
        <v>12.64</v>
      </c>
      <c r="AI1550">
        <v>44.01</v>
      </c>
      <c r="AJ1550">
        <v>46.22</v>
      </c>
      <c r="AK1550" t="e">
        <f>VLOOKUP(A1550,'NHL Affiliations (from scraper)'!B:C,2,FALSE)</f>
        <v>#N/A</v>
      </c>
      <c r="AL1550">
        <f>IF(ISNUMBER(MATCH(A1550,'Age Fix'!A:A,0))=FALSE,F1550,VLOOKUP(A1550,'Age Fix'!A:C,3,FALSE))</f>
        <v>17</v>
      </c>
    </row>
    <row r="1551" spans="1:38" x14ac:dyDescent="0.2">
      <c r="A1551" t="s">
        <v>1142</v>
      </c>
      <c r="B1551" t="s">
        <v>1750</v>
      </c>
      <c r="C1551" t="s">
        <v>41</v>
      </c>
      <c r="D1551" t="s">
        <v>1745</v>
      </c>
      <c r="E1551" t="s">
        <v>1069</v>
      </c>
      <c r="F1551">
        <v>20</v>
      </c>
      <c r="G1551">
        <v>54</v>
      </c>
      <c r="H1551">
        <v>15.7</v>
      </c>
      <c r="I1551">
        <v>847.97</v>
      </c>
      <c r="J1551">
        <v>49</v>
      </c>
      <c r="K1551">
        <v>29</v>
      </c>
      <c r="L1551">
        <v>3.467103789049141</v>
      </c>
      <c r="M1551">
        <v>2.0519593853556142</v>
      </c>
      <c r="V1551">
        <v>30</v>
      </c>
      <c r="W1551">
        <v>2.1227166055402904</v>
      </c>
      <c r="AG1551">
        <v>15.11</v>
      </c>
      <c r="AH1551">
        <v>14.31</v>
      </c>
      <c r="AI1551">
        <v>52.3</v>
      </c>
      <c r="AJ1551">
        <v>51.93</v>
      </c>
      <c r="AK1551" t="str">
        <f>VLOOKUP(A1551,'NHL Affiliations (from scraper)'!B:C,2,FALSE)</f>
        <v>Anaheim Ducks</v>
      </c>
      <c r="AL1551">
        <f>IF(ISNUMBER(MATCH(A1551,'Age Fix'!A:A,0))=FALSE,F1551,VLOOKUP(A1551,'Age Fix'!A:C,3,FALSE))</f>
        <v>20</v>
      </c>
    </row>
    <row r="1552" spans="1:38" x14ac:dyDescent="0.2">
      <c r="A1552" t="s">
        <v>1085</v>
      </c>
      <c r="B1552" t="s">
        <v>1750</v>
      </c>
      <c r="C1552" t="s">
        <v>46</v>
      </c>
      <c r="D1552" t="s">
        <v>1745</v>
      </c>
      <c r="E1552" t="s">
        <v>1072</v>
      </c>
      <c r="F1552">
        <v>19</v>
      </c>
      <c r="G1552">
        <v>50</v>
      </c>
      <c r="H1552">
        <v>15.04</v>
      </c>
      <c r="I1552">
        <v>752.1</v>
      </c>
      <c r="J1552">
        <v>48</v>
      </c>
      <c r="K1552">
        <v>38</v>
      </c>
      <c r="L1552">
        <v>3.8292780215396891</v>
      </c>
      <c r="M1552">
        <v>3.0315117670522533</v>
      </c>
      <c r="V1552">
        <v>28</v>
      </c>
      <c r="W1552">
        <v>2.2337455125648185</v>
      </c>
      <c r="AG1552">
        <v>15.05</v>
      </c>
      <c r="AH1552">
        <v>14.22</v>
      </c>
      <c r="AI1552">
        <v>51.28</v>
      </c>
      <c r="AJ1552">
        <v>53</v>
      </c>
      <c r="AK1552" t="e">
        <f>VLOOKUP(A1552,'NHL Affiliations (from scraper)'!B:C,2,FALSE)</f>
        <v>#N/A</v>
      </c>
      <c r="AL1552">
        <f>IF(ISNUMBER(MATCH(A1552,'Age Fix'!A:A,0))=FALSE,F1552,VLOOKUP(A1552,'Age Fix'!A:C,3,FALSE))</f>
        <v>19</v>
      </c>
    </row>
    <row r="1553" spans="1:38" x14ac:dyDescent="0.2">
      <c r="A1553" t="s">
        <v>1576</v>
      </c>
      <c r="B1553" t="s">
        <v>1750</v>
      </c>
      <c r="C1553" t="s">
        <v>41</v>
      </c>
      <c r="D1553" t="s">
        <v>1745</v>
      </c>
      <c r="E1553" t="s">
        <v>1072</v>
      </c>
      <c r="F1553">
        <v>16</v>
      </c>
      <c r="G1553">
        <v>67</v>
      </c>
      <c r="H1553">
        <v>8.99</v>
      </c>
      <c r="I1553">
        <v>602.61</v>
      </c>
      <c r="J1553">
        <v>17</v>
      </c>
      <c r="K1553">
        <v>28</v>
      </c>
      <c r="L1553">
        <v>1.6926370289241797</v>
      </c>
      <c r="M1553">
        <v>2.7878727535221786</v>
      </c>
      <c r="V1553">
        <v>5</v>
      </c>
      <c r="W1553">
        <v>0.49783442027181762</v>
      </c>
      <c r="AG1553">
        <v>13.94</v>
      </c>
      <c r="AH1553">
        <v>13.23</v>
      </c>
      <c r="AI1553">
        <v>50.29</v>
      </c>
      <c r="AJ1553">
        <v>51.57</v>
      </c>
      <c r="AK1553" t="e">
        <f>VLOOKUP(A1553,'NHL Affiliations (from scraper)'!B:C,2,FALSE)</f>
        <v>#N/A</v>
      </c>
      <c r="AL1553">
        <f>IF(ISNUMBER(MATCH(A1553,'Age Fix'!A:A,0))=FALSE,F1553,VLOOKUP(A1553,'Age Fix'!A:C,3,FALSE))</f>
        <v>16</v>
      </c>
    </row>
    <row r="1554" spans="1:38" x14ac:dyDescent="0.2">
      <c r="A1554" t="s">
        <v>1580</v>
      </c>
      <c r="B1554" t="s">
        <v>1750</v>
      </c>
      <c r="C1554" t="s">
        <v>1240</v>
      </c>
      <c r="D1554" t="s">
        <v>1745</v>
      </c>
      <c r="E1554" t="s">
        <v>1076</v>
      </c>
      <c r="F1554">
        <v>17</v>
      </c>
      <c r="G1554">
        <v>10</v>
      </c>
      <c r="H1554">
        <v>8.14</v>
      </c>
      <c r="I1554">
        <v>81.430000000000007</v>
      </c>
      <c r="J1554">
        <v>2</v>
      </c>
      <c r="K1554">
        <v>3</v>
      </c>
      <c r="L1554">
        <v>1.4736583568709321</v>
      </c>
      <c r="M1554">
        <v>2.210487535306398</v>
      </c>
      <c r="V1554">
        <v>0</v>
      </c>
      <c r="W1554">
        <v>0</v>
      </c>
      <c r="AG1554">
        <v>13.67</v>
      </c>
      <c r="AH1554">
        <v>13.13</v>
      </c>
      <c r="AI1554">
        <v>46.73</v>
      </c>
      <c r="AJ1554">
        <v>55.2</v>
      </c>
      <c r="AK1554" t="e">
        <f>VLOOKUP(A1554,'NHL Affiliations (from scraper)'!B:C,2,FALSE)</f>
        <v>#N/A</v>
      </c>
      <c r="AL1554">
        <f>IF(ISNUMBER(MATCH(A1554,'Age Fix'!A:A,0))=FALSE,F1554,VLOOKUP(A1554,'Age Fix'!A:C,3,FALSE))</f>
        <v>17</v>
      </c>
    </row>
    <row r="1555" spans="1:38" x14ac:dyDescent="0.2">
      <c r="A1555" t="s">
        <v>1347</v>
      </c>
      <c r="B1555" t="s">
        <v>1750</v>
      </c>
      <c r="C1555" t="s">
        <v>46</v>
      </c>
      <c r="D1555" t="s">
        <v>1745</v>
      </c>
      <c r="E1555" t="s">
        <v>1076</v>
      </c>
      <c r="F1555">
        <v>16</v>
      </c>
      <c r="G1555">
        <v>68</v>
      </c>
      <c r="H1555">
        <v>12.26</v>
      </c>
      <c r="I1555">
        <v>833.73</v>
      </c>
      <c r="J1555">
        <v>38</v>
      </c>
      <c r="K1555">
        <v>41</v>
      </c>
      <c r="L1555">
        <v>2.7346982836169982</v>
      </c>
      <c r="M1555">
        <v>2.95059551653413</v>
      </c>
      <c r="V1555">
        <v>18</v>
      </c>
      <c r="W1555">
        <v>1.2953833975027886</v>
      </c>
      <c r="AG1555">
        <v>14</v>
      </c>
      <c r="AH1555">
        <v>13.76</v>
      </c>
      <c r="AI1555">
        <v>48.63</v>
      </c>
      <c r="AJ1555">
        <v>52.67</v>
      </c>
      <c r="AK1555">
        <f>VLOOKUP(A1555,'NHL Affiliations (from scraper)'!B:C,2,FALSE)</f>
        <v>2019</v>
      </c>
      <c r="AL1555">
        <f>IF(ISNUMBER(MATCH(A1555,'Age Fix'!A:A,0))=FALSE,F1555,VLOOKUP(A1555,'Age Fix'!A:C,3,FALSE))</f>
        <v>16</v>
      </c>
    </row>
    <row r="1556" spans="1:38" x14ac:dyDescent="0.2">
      <c r="A1556" t="s">
        <v>1404</v>
      </c>
      <c r="B1556" t="s">
        <v>1750</v>
      </c>
      <c r="C1556" t="s">
        <v>102</v>
      </c>
      <c r="D1556" t="s">
        <v>102</v>
      </c>
      <c r="E1556" t="s">
        <v>1059</v>
      </c>
      <c r="F1556">
        <v>19</v>
      </c>
      <c r="G1556">
        <v>71</v>
      </c>
      <c r="H1556">
        <v>16.68</v>
      </c>
      <c r="I1556">
        <v>1184.24</v>
      </c>
      <c r="J1556">
        <v>65</v>
      </c>
      <c r="K1556">
        <v>66</v>
      </c>
      <c r="L1556">
        <v>3.293251367965953</v>
      </c>
      <c r="M1556">
        <v>3.3439167736269675</v>
      </c>
      <c r="V1556">
        <v>6</v>
      </c>
      <c r="W1556">
        <v>0.30399243396608794</v>
      </c>
      <c r="AG1556">
        <v>13.6</v>
      </c>
      <c r="AH1556">
        <v>14.17</v>
      </c>
      <c r="AI1556">
        <v>51.19</v>
      </c>
      <c r="AJ1556">
        <v>51.53</v>
      </c>
      <c r="AK1556" t="e">
        <f>VLOOKUP(A1556,'NHL Affiliations (from scraper)'!B:C,2,FALSE)</f>
        <v>#N/A</v>
      </c>
      <c r="AL1556">
        <f>IF(ISNUMBER(MATCH(A1556,'Age Fix'!A:A,0))=FALSE,F1556,VLOOKUP(A1556,'Age Fix'!A:C,3,FALSE))</f>
        <v>19</v>
      </c>
    </row>
    <row r="1557" spans="1:38" x14ac:dyDescent="0.2">
      <c r="A1557" t="s">
        <v>1420</v>
      </c>
      <c r="B1557" t="s">
        <v>1750</v>
      </c>
      <c r="C1557" t="s">
        <v>41</v>
      </c>
      <c r="D1557" t="s">
        <v>1745</v>
      </c>
      <c r="E1557" t="s">
        <v>1102</v>
      </c>
      <c r="F1557">
        <v>17</v>
      </c>
      <c r="G1557">
        <v>48</v>
      </c>
      <c r="H1557">
        <v>10.02</v>
      </c>
      <c r="I1557">
        <v>480.9</v>
      </c>
      <c r="J1557">
        <v>15</v>
      </c>
      <c r="K1557">
        <v>25</v>
      </c>
      <c r="L1557">
        <v>1.8714909544603868</v>
      </c>
      <c r="M1557">
        <v>3.1191515907673115</v>
      </c>
      <c r="V1557">
        <v>6</v>
      </c>
      <c r="W1557">
        <v>0.74859638178415477</v>
      </c>
      <c r="AG1557">
        <v>13.37</v>
      </c>
      <c r="AH1557">
        <v>13.85</v>
      </c>
      <c r="AI1557">
        <v>39.15</v>
      </c>
      <c r="AJ1557">
        <v>50.99</v>
      </c>
      <c r="AK1557" t="e">
        <f>VLOOKUP(A1557,'NHL Affiliations (from scraper)'!B:C,2,FALSE)</f>
        <v>#N/A</v>
      </c>
      <c r="AL1557">
        <f>IF(ISNUMBER(MATCH(A1557,'Age Fix'!A:A,0))=FALSE,F1557,VLOOKUP(A1557,'Age Fix'!A:C,3,FALSE))</f>
        <v>17</v>
      </c>
    </row>
    <row r="1558" spans="1:38" x14ac:dyDescent="0.2">
      <c r="A1558" t="s">
        <v>1515</v>
      </c>
      <c r="B1558" t="s">
        <v>1750</v>
      </c>
      <c r="C1558" t="s">
        <v>41</v>
      </c>
      <c r="D1558" t="s">
        <v>1745</v>
      </c>
      <c r="E1558" t="s">
        <v>1746</v>
      </c>
      <c r="F1558">
        <v>18</v>
      </c>
      <c r="G1558">
        <v>44</v>
      </c>
      <c r="H1558">
        <v>8.58</v>
      </c>
      <c r="I1558">
        <v>377.54</v>
      </c>
      <c r="J1558">
        <v>9</v>
      </c>
      <c r="K1558">
        <v>16</v>
      </c>
      <c r="L1558">
        <v>1.4303120199184192</v>
      </c>
      <c r="M1558">
        <v>2.5427769242994116</v>
      </c>
      <c r="V1558">
        <v>3</v>
      </c>
      <c r="W1558">
        <v>0.47677067330613976</v>
      </c>
      <c r="AG1558">
        <v>13.09</v>
      </c>
      <c r="AH1558">
        <v>13.18</v>
      </c>
      <c r="AI1558">
        <v>49.07</v>
      </c>
      <c r="AJ1558">
        <v>51.35</v>
      </c>
      <c r="AK1558" t="e">
        <f>VLOOKUP(A1558,'NHL Affiliations (from scraper)'!B:C,2,FALSE)</f>
        <v>#N/A</v>
      </c>
      <c r="AL1558">
        <f>IF(ISNUMBER(MATCH(A1558,'Age Fix'!A:A,0))=FALSE,F1558,VLOOKUP(A1558,'Age Fix'!A:C,3,FALSE))</f>
        <v>18</v>
      </c>
    </row>
    <row r="1559" spans="1:38" x14ac:dyDescent="0.2">
      <c r="A1559" t="s">
        <v>1406</v>
      </c>
      <c r="B1559" t="s">
        <v>1750</v>
      </c>
      <c r="C1559" t="s">
        <v>102</v>
      </c>
      <c r="D1559" t="s">
        <v>102</v>
      </c>
      <c r="E1559" t="s">
        <v>644</v>
      </c>
      <c r="F1559">
        <v>19</v>
      </c>
      <c r="G1559">
        <v>69</v>
      </c>
      <c r="H1559">
        <v>14.53</v>
      </c>
      <c r="I1559">
        <v>1002.36</v>
      </c>
      <c r="J1559">
        <v>54</v>
      </c>
      <c r="K1559">
        <v>58</v>
      </c>
      <c r="L1559">
        <v>3.2323716030168801</v>
      </c>
      <c r="M1559">
        <v>3.4718065365736863</v>
      </c>
      <c r="V1559">
        <v>7</v>
      </c>
      <c r="W1559">
        <v>0.4190111337244104</v>
      </c>
      <c r="AG1559">
        <v>13.08</v>
      </c>
      <c r="AH1559">
        <v>13.62</v>
      </c>
      <c r="AI1559">
        <v>53.58</v>
      </c>
      <c r="AJ1559">
        <v>48.87</v>
      </c>
      <c r="AK1559" t="str">
        <f>VLOOKUP(A1559,'NHL Affiliations (from scraper)'!B:C,2,FALSE)</f>
        <v>Montréal Canadiens</v>
      </c>
      <c r="AL1559">
        <f>IF(ISNUMBER(MATCH(A1559,'Age Fix'!A:A,0))=FALSE,F1559,VLOOKUP(A1559,'Age Fix'!A:C,3,FALSE))</f>
        <v>19</v>
      </c>
    </row>
    <row r="1560" spans="1:38" x14ac:dyDescent="0.2">
      <c r="A1560" t="s">
        <v>3813</v>
      </c>
      <c r="B1560" t="s">
        <v>1750</v>
      </c>
      <c r="C1560" t="s">
        <v>49</v>
      </c>
      <c r="D1560" t="s">
        <v>1745</v>
      </c>
      <c r="E1560" t="s">
        <v>1057</v>
      </c>
      <c r="F1560">
        <v>18</v>
      </c>
      <c r="G1560">
        <v>4</v>
      </c>
      <c r="H1560">
        <v>9.94</v>
      </c>
      <c r="I1560">
        <v>39.75</v>
      </c>
      <c r="J1560">
        <v>1</v>
      </c>
      <c r="K1560">
        <v>2</v>
      </c>
      <c r="L1560">
        <v>1.5094339622641511</v>
      </c>
      <c r="M1560">
        <v>3.0188679245283021</v>
      </c>
      <c r="V1560">
        <v>1</v>
      </c>
      <c r="W1560">
        <v>1.5094339622641511</v>
      </c>
      <c r="AG1560">
        <v>13.94</v>
      </c>
      <c r="AH1560">
        <v>14.77</v>
      </c>
      <c r="AI1560">
        <v>54.07</v>
      </c>
      <c r="AJ1560">
        <v>51.87</v>
      </c>
      <c r="AK1560" t="e">
        <f>VLOOKUP(A1560,'NHL Affiliations (from scraper)'!B:C,2,FALSE)</f>
        <v>#N/A</v>
      </c>
      <c r="AL1560">
        <f>IF(ISNUMBER(MATCH(A1560,'Age Fix'!A:A,0))=FALSE,F1560,VLOOKUP(A1560,'Age Fix'!A:C,3,FALSE))</f>
        <v>18</v>
      </c>
    </row>
    <row r="1561" spans="1:38" x14ac:dyDescent="0.2">
      <c r="A1561" t="s">
        <v>1150</v>
      </c>
      <c r="B1561" t="s">
        <v>1750</v>
      </c>
      <c r="C1561" t="s">
        <v>41</v>
      </c>
      <c r="D1561" t="s">
        <v>1745</v>
      </c>
      <c r="E1561" t="s">
        <v>1064</v>
      </c>
      <c r="F1561">
        <v>20</v>
      </c>
      <c r="G1561">
        <v>72</v>
      </c>
      <c r="H1561">
        <v>12.54</v>
      </c>
      <c r="I1561">
        <v>902.58</v>
      </c>
      <c r="J1561">
        <v>44</v>
      </c>
      <c r="K1561">
        <v>43</v>
      </c>
      <c r="L1561">
        <v>2.9249484810210729</v>
      </c>
      <c r="M1561">
        <v>2.8584723791796849</v>
      </c>
      <c r="V1561">
        <v>22</v>
      </c>
      <c r="W1561">
        <v>1.4624742405105364</v>
      </c>
      <c r="AG1561">
        <v>14.12</v>
      </c>
      <c r="AH1561">
        <v>13.75</v>
      </c>
      <c r="AI1561">
        <v>48.52</v>
      </c>
      <c r="AJ1561">
        <v>50.13</v>
      </c>
      <c r="AK1561" t="e">
        <f>VLOOKUP(A1561,'NHL Affiliations (from scraper)'!B:C,2,FALSE)</f>
        <v>#N/A</v>
      </c>
      <c r="AL1561">
        <f>IF(ISNUMBER(MATCH(A1561,'Age Fix'!A:A,0))=FALSE,F1561,VLOOKUP(A1561,'Age Fix'!A:C,3,FALSE))</f>
        <v>20</v>
      </c>
    </row>
    <row r="1562" spans="1:38" x14ac:dyDescent="0.2">
      <c r="A1562" t="s">
        <v>1070</v>
      </c>
      <c r="B1562" t="s">
        <v>1750</v>
      </c>
      <c r="C1562" t="s">
        <v>49</v>
      </c>
      <c r="D1562" t="s">
        <v>1745</v>
      </c>
      <c r="E1562" t="s">
        <v>1055</v>
      </c>
      <c r="F1562">
        <v>19</v>
      </c>
      <c r="G1562">
        <v>64</v>
      </c>
      <c r="H1562">
        <v>15.69</v>
      </c>
      <c r="I1562">
        <v>1003.94</v>
      </c>
      <c r="J1562">
        <v>50</v>
      </c>
      <c r="K1562">
        <v>44</v>
      </c>
      <c r="L1562">
        <v>2.988226388031157</v>
      </c>
      <c r="M1562">
        <v>2.6296392214674182</v>
      </c>
      <c r="V1562">
        <v>33</v>
      </c>
      <c r="W1562">
        <v>1.9722294161005636</v>
      </c>
      <c r="AG1562">
        <v>14.56</v>
      </c>
      <c r="AH1562">
        <v>13.9</v>
      </c>
      <c r="AI1562">
        <v>56.37</v>
      </c>
      <c r="AJ1562">
        <v>51.01</v>
      </c>
      <c r="AK1562" t="e">
        <f>VLOOKUP(A1562,'NHL Affiliations (from scraper)'!B:C,2,FALSE)</f>
        <v>#N/A</v>
      </c>
      <c r="AL1562">
        <f>IF(ISNUMBER(MATCH(A1562,'Age Fix'!A:A,0))=FALSE,F1562,VLOOKUP(A1562,'Age Fix'!A:C,3,FALSE))</f>
        <v>19</v>
      </c>
    </row>
    <row r="1563" spans="1:38" x14ac:dyDescent="0.2">
      <c r="A1563" t="s">
        <v>1472</v>
      </c>
      <c r="B1563" t="s">
        <v>1750</v>
      </c>
      <c r="C1563" t="s">
        <v>102</v>
      </c>
      <c r="D1563" t="s">
        <v>102</v>
      </c>
      <c r="E1563" t="s">
        <v>1080</v>
      </c>
      <c r="F1563">
        <v>18</v>
      </c>
      <c r="G1563">
        <v>52</v>
      </c>
      <c r="H1563">
        <v>12.55</v>
      </c>
      <c r="I1563">
        <v>652.75</v>
      </c>
      <c r="J1563">
        <v>30</v>
      </c>
      <c r="K1563">
        <v>22</v>
      </c>
      <c r="L1563">
        <v>2.7575641516660285</v>
      </c>
      <c r="M1563">
        <v>2.0222137112217538</v>
      </c>
      <c r="V1563">
        <v>5</v>
      </c>
      <c r="W1563">
        <v>0.4595940252776714</v>
      </c>
      <c r="AG1563">
        <v>13.03</v>
      </c>
      <c r="AH1563">
        <v>13.12</v>
      </c>
      <c r="AI1563">
        <v>49.98</v>
      </c>
      <c r="AJ1563">
        <v>47.3</v>
      </c>
      <c r="AK1563" t="e">
        <f>VLOOKUP(A1563,'NHL Affiliations (from scraper)'!B:C,2,FALSE)</f>
        <v>#N/A</v>
      </c>
      <c r="AL1563">
        <f>IF(ISNUMBER(MATCH(A1563,'Age Fix'!A:A,0))=FALSE,F1563,VLOOKUP(A1563,'Age Fix'!A:C,3,FALSE))</f>
        <v>18</v>
      </c>
    </row>
    <row r="1564" spans="1:38" x14ac:dyDescent="0.2">
      <c r="A1564" t="s">
        <v>1227</v>
      </c>
      <c r="B1564" t="s">
        <v>1750</v>
      </c>
      <c r="C1564" t="s">
        <v>49</v>
      </c>
      <c r="D1564" t="s">
        <v>1745</v>
      </c>
      <c r="E1564" t="s">
        <v>1105</v>
      </c>
      <c r="F1564">
        <v>18</v>
      </c>
      <c r="G1564">
        <v>54</v>
      </c>
      <c r="H1564">
        <v>11.2</v>
      </c>
      <c r="I1564">
        <v>604.74</v>
      </c>
      <c r="J1564">
        <v>17</v>
      </c>
      <c r="K1564">
        <v>35</v>
      </c>
      <c r="L1564">
        <v>1.6866752654033137</v>
      </c>
      <c r="M1564">
        <v>3.4725667228891757</v>
      </c>
      <c r="V1564">
        <v>10</v>
      </c>
      <c r="W1564">
        <v>0.99216192082547883</v>
      </c>
      <c r="AG1564">
        <v>13.77</v>
      </c>
      <c r="AH1564">
        <v>13.7</v>
      </c>
      <c r="AI1564">
        <v>43.09</v>
      </c>
      <c r="AJ1564">
        <v>51.1</v>
      </c>
      <c r="AK1564" t="e">
        <f>VLOOKUP(A1564,'NHL Affiliations (from scraper)'!B:C,2,FALSE)</f>
        <v>#N/A</v>
      </c>
      <c r="AL1564">
        <f>IF(ISNUMBER(MATCH(A1564,'Age Fix'!A:A,0))=FALSE,F1564,VLOOKUP(A1564,'Age Fix'!A:C,3,FALSE))</f>
        <v>18</v>
      </c>
    </row>
    <row r="1565" spans="1:38" x14ac:dyDescent="0.2">
      <c r="A1565" t="s">
        <v>1329</v>
      </c>
      <c r="B1565" t="s">
        <v>1750</v>
      </c>
      <c r="C1565" t="s">
        <v>102</v>
      </c>
      <c r="D1565" t="s">
        <v>102</v>
      </c>
      <c r="E1565" t="s">
        <v>1746</v>
      </c>
      <c r="F1565">
        <v>18</v>
      </c>
      <c r="G1565">
        <v>44</v>
      </c>
      <c r="H1565">
        <v>11.95</v>
      </c>
      <c r="I1565">
        <v>525.91999999999996</v>
      </c>
      <c r="J1565">
        <v>27</v>
      </c>
      <c r="K1565">
        <v>20</v>
      </c>
      <c r="L1565">
        <v>3.0803163979312447</v>
      </c>
      <c r="M1565">
        <v>2.2817158503194404</v>
      </c>
      <c r="V1565">
        <v>9</v>
      </c>
      <c r="W1565">
        <v>1.026772132643748</v>
      </c>
      <c r="AG1565">
        <v>13.25</v>
      </c>
      <c r="AH1565">
        <v>13.03</v>
      </c>
      <c r="AI1565">
        <v>47.99</v>
      </c>
      <c r="AJ1565">
        <v>50.57</v>
      </c>
      <c r="AK1565" t="e">
        <f>VLOOKUP(A1565,'NHL Affiliations (from scraper)'!B:C,2,FALSE)</f>
        <v>#N/A</v>
      </c>
      <c r="AL1565">
        <f>IF(ISNUMBER(MATCH(A1565,'Age Fix'!A:A,0))=FALSE,F1565,VLOOKUP(A1565,'Age Fix'!A:C,3,FALSE))</f>
        <v>18</v>
      </c>
    </row>
    <row r="1566" spans="1:38" x14ac:dyDescent="0.2">
      <c r="A1566" t="s">
        <v>1448</v>
      </c>
      <c r="B1566" t="s">
        <v>1750</v>
      </c>
      <c r="C1566" t="s">
        <v>102</v>
      </c>
      <c r="D1566" t="s">
        <v>102</v>
      </c>
      <c r="E1566" t="s">
        <v>1061</v>
      </c>
      <c r="F1566">
        <v>17</v>
      </c>
      <c r="G1566">
        <v>58</v>
      </c>
      <c r="H1566">
        <v>11.61</v>
      </c>
      <c r="I1566">
        <v>673.55</v>
      </c>
      <c r="J1566">
        <v>33</v>
      </c>
      <c r="K1566">
        <v>32</v>
      </c>
      <c r="L1566">
        <v>2.9396481330265014</v>
      </c>
      <c r="M1566">
        <v>2.8505678865711528</v>
      </c>
      <c r="V1566">
        <v>6</v>
      </c>
      <c r="W1566">
        <v>0.53448147873209118</v>
      </c>
      <c r="AG1566">
        <v>13.05</v>
      </c>
      <c r="AH1566">
        <v>13.04</v>
      </c>
      <c r="AI1566">
        <v>47.06</v>
      </c>
      <c r="AJ1566">
        <v>48.33</v>
      </c>
      <c r="AK1566" t="e">
        <f>VLOOKUP(A1566,'NHL Affiliations (from scraper)'!B:C,2,FALSE)</f>
        <v>#N/A</v>
      </c>
      <c r="AL1566">
        <f>IF(ISNUMBER(MATCH(A1566,'Age Fix'!A:A,0))=FALSE,F1566,VLOOKUP(A1566,'Age Fix'!A:C,3,FALSE))</f>
        <v>17</v>
      </c>
    </row>
    <row r="1567" spans="1:38" x14ac:dyDescent="0.2">
      <c r="A1567" t="s">
        <v>1625</v>
      </c>
      <c r="B1567" t="s">
        <v>1750</v>
      </c>
      <c r="C1567" t="s">
        <v>41</v>
      </c>
      <c r="D1567" t="s">
        <v>1745</v>
      </c>
      <c r="E1567" t="s">
        <v>1049</v>
      </c>
      <c r="F1567">
        <v>16</v>
      </c>
      <c r="G1567">
        <v>11</v>
      </c>
      <c r="H1567">
        <v>10.81</v>
      </c>
      <c r="I1567">
        <v>118.94</v>
      </c>
      <c r="J1567">
        <v>2</v>
      </c>
      <c r="K1567">
        <v>6</v>
      </c>
      <c r="L1567">
        <v>1.0089120564990752</v>
      </c>
      <c r="M1567">
        <v>3.0267361694972252</v>
      </c>
      <c r="V1567">
        <v>1</v>
      </c>
      <c r="W1567">
        <v>0.50445602824953761</v>
      </c>
      <c r="AG1567">
        <v>12.93</v>
      </c>
      <c r="AH1567">
        <v>13.21</v>
      </c>
      <c r="AI1567">
        <v>49.77</v>
      </c>
      <c r="AJ1567">
        <v>48.46</v>
      </c>
      <c r="AK1567">
        <f>VLOOKUP(A1567,'NHL Affiliations (from scraper)'!B:C,2,FALSE)</f>
        <v>2020</v>
      </c>
      <c r="AL1567">
        <f>IF(ISNUMBER(MATCH(A1567,'Age Fix'!A:A,0))=FALSE,F1567,VLOOKUP(A1567,'Age Fix'!A:C,3,FALSE))</f>
        <v>16</v>
      </c>
    </row>
    <row r="1568" spans="1:38" x14ac:dyDescent="0.2">
      <c r="A1568" t="s">
        <v>445</v>
      </c>
      <c r="B1568" t="s">
        <v>1750</v>
      </c>
      <c r="C1568" t="s">
        <v>102</v>
      </c>
      <c r="D1568" t="s">
        <v>102</v>
      </c>
      <c r="E1568" t="s">
        <v>1078</v>
      </c>
      <c r="F1568">
        <v>21</v>
      </c>
      <c r="G1568">
        <v>4</v>
      </c>
      <c r="H1568">
        <v>15.96</v>
      </c>
      <c r="I1568">
        <v>63.86</v>
      </c>
      <c r="J1568">
        <v>1</v>
      </c>
      <c r="K1568">
        <v>4</v>
      </c>
      <c r="L1568">
        <v>0.93955527716880682</v>
      </c>
      <c r="M1568">
        <v>3.7582211086752273</v>
      </c>
      <c r="V1568">
        <v>0</v>
      </c>
      <c r="W1568">
        <v>0</v>
      </c>
      <c r="AG1568">
        <v>12.63</v>
      </c>
      <c r="AH1568">
        <v>14.28</v>
      </c>
      <c r="AI1568">
        <v>46.76</v>
      </c>
      <c r="AJ1568">
        <v>51.4</v>
      </c>
      <c r="AK1568" t="e">
        <f>VLOOKUP(A1568,'NHL Affiliations (from scraper)'!B:C,2,FALSE)</f>
        <v>#N/A</v>
      </c>
      <c r="AL1568">
        <f>IF(ISNUMBER(MATCH(A1568,'Age Fix'!A:A,0))=FALSE,F1568,VLOOKUP(A1568,'Age Fix'!A:C,3,FALSE))</f>
        <v>21</v>
      </c>
    </row>
    <row r="1569" spans="1:38" x14ac:dyDescent="0.2">
      <c r="A1569" t="s">
        <v>1521</v>
      </c>
      <c r="B1569" t="s">
        <v>1750</v>
      </c>
      <c r="C1569" t="s">
        <v>41</v>
      </c>
      <c r="D1569" t="s">
        <v>1745</v>
      </c>
      <c r="E1569" t="s">
        <v>1090</v>
      </c>
      <c r="F1569">
        <v>18</v>
      </c>
      <c r="G1569">
        <v>26</v>
      </c>
      <c r="H1569">
        <v>7.54</v>
      </c>
      <c r="I1569">
        <v>196.05</v>
      </c>
      <c r="J1569">
        <v>3</v>
      </c>
      <c r="K1569">
        <v>7</v>
      </c>
      <c r="L1569">
        <v>0.91813312930374891</v>
      </c>
      <c r="M1569">
        <v>2.1423106350420809</v>
      </c>
      <c r="V1569">
        <v>1</v>
      </c>
      <c r="W1569">
        <v>0.30604437643458299</v>
      </c>
      <c r="AG1569">
        <v>12.16</v>
      </c>
      <c r="AH1569">
        <v>13.15</v>
      </c>
      <c r="AI1569">
        <v>42.88</v>
      </c>
      <c r="AJ1569">
        <v>43.62</v>
      </c>
      <c r="AK1569" t="e">
        <f>VLOOKUP(A1569,'NHL Affiliations (from scraper)'!B:C,2,FALSE)</f>
        <v>#N/A</v>
      </c>
      <c r="AL1569">
        <f>IF(ISNUMBER(MATCH(A1569,'Age Fix'!A:A,0))=FALSE,F1569,VLOOKUP(A1569,'Age Fix'!A:C,3,FALSE))</f>
        <v>18</v>
      </c>
    </row>
    <row r="1570" spans="1:38" x14ac:dyDescent="0.2">
      <c r="A1570" t="s">
        <v>1048</v>
      </c>
      <c r="B1570" t="s">
        <v>1750</v>
      </c>
      <c r="C1570" t="s">
        <v>49</v>
      </c>
      <c r="D1570" t="s">
        <v>1745</v>
      </c>
      <c r="E1570" t="s">
        <v>1049</v>
      </c>
      <c r="F1570">
        <v>20</v>
      </c>
      <c r="G1570">
        <v>72</v>
      </c>
      <c r="H1570">
        <v>15.05</v>
      </c>
      <c r="I1570">
        <v>1083.43</v>
      </c>
      <c r="J1570">
        <v>69</v>
      </c>
      <c r="K1570">
        <v>40</v>
      </c>
      <c r="L1570">
        <v>3.8211974931467649</v>
      </c>
      <c r="M1570">
        <v>2.2151869525488492</v>
      </c>
      <c r="V1570">
        <v>45</v>
      </c>
      <c r="W1570">
        <v>2.4920853216174557</v>
      </c>
      <c r="AG1570">
        <v>14.58</v>
      </c>
      <c r="AH1570">
        <v>14.35</v>
      </c>
      <c r="AI1570">
        <v>60.82</v>
      </c>
      <c r="AJ1570">
        <v>52.49</v>
      </c>
      <c r="AK1570" t="str">
        <f>VLOOKUP(A1570,'NHL Affiliations (from scraper)'!B:C,2,FALSE)</f>
        <v>Winnipeg Jets</v>
      </c>
      <c r="AL1570">
        <f>IF(ISNUMBER(MATCH(A1570,'Age Fix'!A:A,0))=FALSE,F1570,VLOOKUP(A1570,'Age Fix'!A:C,3,FALSE))</f>
        <v>20</v>
      </c>
    </row>
    <row r="1571" spans="1:38" x14ac:dyDescent="0.2">
      <c r="A1571" t="s">
        <v>3744</v>
      </c>
      <c r="B1571" t="s">
        <v>1750</v>
      </c>
      <c r="C1571" t="s">
        <v>46</v>
      </c>
      <c r="D1571" t="s">
        <v>1745</v>
      </c>
      <c r="E1571" t="s">
        <v>1035</v>
      </c>
      <c r="F1571">
        <v>21</v>
      </c>
      <c r="G1571">
        <v>1</v>
      </c>
      <c r="H1571">
        <v>0</v>
      </c>
      <c r="I1571">
        <v>0</v>
      </c>
      <c r="J1571">
        <v>0</v>
      </c>
      <c r="K1571">
        <v>0</v>
      </c>
      <c r="L1571" t="e">
        <v>#DIV/0!</v>
      </c>
      <c r="M1571" t="e">
        <v>#DIV/0!</v>
      </c>
      <c r="V1571">
        <v>0</v>
      </c>
      <c r="W1571" t="e">
        <v>#DIV/0!</v>
      </c>
      <c r="AG1571">
        <v>0</v>
      </c>
      <c r="AH1571">
        <v>0</v>
      </c>
      <c r="AI1571">
        <v>0</v>
      </c>
      <c r="AJ1571">
        <v>0</v>
      </c>
      <c r="AK1571" t="e">
        <f>VLOOKUP(A1571,'NHL Affiliations (from scraper)'!B:C,2,FALSE)</f>
        <v>#N/A</v>
      </c>
      <c r="AL1571">
        <f>IF(ISNUMBER(MATCH(A1571,'Age Fix'!A:A,0))=FALSE,F1571,VLOOKUP(A1571,'Age Fix'!A:C,3,FALSE))</f>
        <v>21</v>
      </c>
    </row>
    <row r="1572" spans="1:38" x14ac:dyDescent="0.2">
      <c r="A1572" t="s">
        <v>1402</v>
      </c>
      <c r="B1572" t="s">
        <v>1750</v>
      </c>
      <c r="C1572" t="s">
        <v>46</v>
      </c>
      <c r="D1572" t="s">
        <v>1745</v>
      </c>
      <c r="E1572" t="s">
        <v>1746</v>
      </c>
      <c r="F1572">
        <v>19</v>
      </c>
      <c r="G1572">
        <v>70</v>
      </c>
      <c r="H1572">
        <v>7.92</v>
      </c>
      <c r="I1572">
        <v>554.55999999999995</v>
      </c>
      <c r="J1572">
        <v>18</v>
      </c>
      <c r="K1572">
        <v>15</v>
      </c>
      <c r="L1572">
        <v>1.9474899019042125</v>
      </c>
      <c r="M1572">
        <v>1.6229082515868438</v>
      </c>
      <c r="V1572">
        <v>7</v>
      </c>
      <c r="W1572">
        <v>0.75735718407386043</v>
      </c>
      <c r="AG1572">
        <v>12.79</v>
      </c>
      <c r="AH1572">
        <v>13.31</v>
      </c>
      <c r="AI1572">
        <v>52.58</v>
      </c>
      <c r="AJ1572">
        <v>48.48</v>
      </c>
      <c r="AK1572" t="e">
        <f>VLOOKUP(A1572,'NHL Affiliations (from scraper)'!B:C,2,FALSE)</f>
        <v>#N/A</v>
      </c>
      <c r="AL1572">
        <f>IF(ISNUMBER(MATCH(A1572,'Age Fix'!A:A,0))=FALSE,F1572,VLOOKUP(A1572,'Age Fix'!A:C,3,FALSE))</f>
        <v>19</v>
      </c>
    </row>
    <row r="1573" spans="1:38" x14ac:dyDescent="0.2">
      <c r="A1573" t="s">
        <v>1165</v>
      </c>
      <c r="B1573" t="s">
        <v>1750</v>
      </c>
      <c r="C1573" t="s">
        <v>41</v>
      </c>
      <c r="D1573" t="s">
        <v>1745</v>
      </c>
      <c r="E1573" t="s">
        <v>1064</v>
      </c>
      <c r="F1573">
        <v>18</v>
      </c>
      <c r="G1573">
        <v>72</v>
      </c>
      <c r="H1573">
        <v>10.6</v>
      </c>
      <c r="I1573">
        <v>763.49</v>
      </c>
      <c r="J1573">
        <v>30</v>
      </c>
      <c r="K1573">
        <v>35</v>
      </c>
      <c r="L1573">
        <v>2.3575947294660047</v>
      </c>
      <c r="M1573">
        <v>2.7505271843770056</v>
      </c>
      <c r="V1573">
        <v>17</v>
      </c>
      <c r="W1573">
        <v>1.3359703466974027</v>
      </c>
      <c r="AG1573">
        <v>13.07</v>
      </c>
      <c r="AH1573">
        <v>13.12</v>
      </c>
      <c r="AI1573">
        <v>46.87</v>
      </c>
      <c r="AJ1573">
        <v>48.87</v>
      </c>
      <c r="AK1573">
        <f>VLOOKUP(A1573,'NHL Affiliations (from scraper)'!B:C,2,FALSE)</f>
        <v>2018</v>
      </c>
      <c r="AL1573">
        <f>IF(ISNUMBER(MATCH(A1573,'Age Fix'!A:A,0))=FALSE,F1573,VLOOKUP(A1573,'Age Fix'!A:C,3,FALSE))</f>
        <v>18</v>
      </c>
    </row>
    <row r="1574" spans="1:38" x14ac:dyDescent="0.2">
      <c r="A1574" t="s">
        <v>1081</v>
      </c>
      <c r="B1574" t="s">
        <v>1750</v>
      </c>
      <c r="C1574" t="s">
        <v>41</v>
      </c>
      <c r="D1574" t="s">
        <v>1745</v>
      </c>
      <c r="E1574" t="s">
        <v>1059</v>
      </c>
      <c r="F1574">
        <v>18</v>
      </c>
      <c r="G1574">
        <v>68</v>
      </c>
      <c r="H1574">
        <v>15.03</v>
      </c>
      <c r="I1574">
        <v>1022.09</v>
      </c>
      <c r="J1574">
        <v>55</v>
      </c>
      <c r="K1574">
        <v>52</v>
      </c>
      <c r="L1574">
        <v>3.2286784921093052</v>
      </c>
      <c r="M1574">
        <v>3.0525687561760702</v>
      </c>
      <c r="V1574">
        <v>38</v>
      </c>
      <c r="W1574">
        <v>2.2307233218209745</v>
      </c>
      <c r="AG1574">
        <v>14.05</v>
      </c>
      <c r="AH1574">
        <v>13.95</v>
      </c>
      <c r="AI1574">
        <v>51.32</v>
      </c>
      <c r="AJ1574">
        <v>51.41</v>
      </c>
      <c r="AK1574" t="str">
        <f>VLOOKUP(A1574,'NHL Affiliations (from scraper)'!B:C,2,FALSE)</f>
        <v>Carolina Hurricanes</v>
      </c>
      <c r="AL1574">
        <f>IF(ISNUMBER(MATCH(A1574,'Age Fix'!A:A,0))=FALSE,F1574,VLOOKUP(A1574,'Age Fix'!A:C,3,FALSE))</f>
        <v>18</v>
      </c>
    </row>
    <row r="1575" spans="1:38" x14ac:dyDescent="0.2">
      <c r="A1575" t="s">
        <v>1540</v>
      </c>
      <c r="B1575" t="s">
        <v>1750</v>
      </c>
      <c r="C1575" t="s">
        <v>102</v>
      </c>
      <c r="D1575" t="s">
        <v>102</v>
      </c>
      <c r="E1575" t="s">
        <v>1040</v>
      </c>
      <c r="F1575">
        <v>15</v>
      </c>
      <c r="G1575">
        <v>6</v>
      </c>
      <c r="H1575">
        <v>10.09</v>
      </c>
      <c r="I1575">
        <v>60.54</v>
      </c>
      <c r="J1575">
        <v>2</v>
      </c>
      <c r="K1575">
        <v>3</v>
      </c>
      <c r="L1575">
        <v>1.9821605550049555</v>
      </c>
      <c r="M1575">
        <v>2.9732408325074329</v>
      </c>
      <c r="V1575">
        <v>0</v>
      </c>
      <c r="W1575">
        <v>0</v>
      </c>
      <c r="AG1575">
        <v>12.96</v>
      </c>
      <c r="AH1575">
        <v>12.44</v>
      </c>
      <c r="AI1575">
        <v>49.33</v>
      </c>
      <c r="AJ1575">
        <v>48.08</v>
      </c>
      <c r="AK1575" t="e">
        <f>VLOOKUP(A1575,'NHL Affiliations (from scraper)'!B:C,2,FALSE)</f>
        <v>#N/A</v>
      </c>
      <c r="AL1575">
        <f>IF(ISNUMBER(MATCH(A1575,'Age Fix'!A:A,0))=FALSE,F1575,VLOOKUP(A1575,'Age Fix'!A:C,3,FALSE))</f>
        <v>15</v>
      </c>
    </row>
    <row r="1576" spans="1:38" x14ac:dyDescent="0.2">
      <c r="A1576" t="s">
        <v>1036</v>
      </c>
      <c r="B1576" t="s">
        <v>1750</v>
      </c>
      <c r="C1576" t="s">
        <v>49</v>
      </c>
      <c r="D1576" t="s">
        <v>1745</v>
      </c>
      <c r="E1576" t="s">
        <v>1035</v>
      </c>
      <c r="F1576">
        <v>20</v>
      </c>
      <c r="G1576">
        <v>72</v>
      </c>
      <c r="H1576">
        <v>14.86</v>
      </c>
      <c r="I1576">
        <v>1069.82</v>
      </c>
      <c r="J1576">
        <v>81</v>
      </c>
      <c r="K1576">
        <v>40</v>
      </c>
      <c r="L1576">
        <v>4.5428202875250046</v>
      </c>
      <c r="M1576">
        <v>2.2433680432222243</v>
      </c>
      <c r="V1576">
        <v>49</v>
      </c>
      <c r="W1576">
        <v>2.7481258529472248</v>
      </c>
      <c r="AG1576">
        <v>15.48</v>
      </c>
      <c r="AH1576">
        <v>14.17</v>
      </c>
      <c r="AI1576">
        <v>61.63</v>
      </c>
      <c r="AJ1576">
        <v>50.04</v>
      </c>
      <c r="AK1576" t="e">
        <f>VLOOKUP(A1576,'NHL Affiliations (from scraper)'!B:C,2,FALSE)</f>
        <v>#N/A</v>
      </c>
      <c r="AL1576">
        <f>IF(ISNUMBER(MATCH(A1576,'Age Fix'!A:A,0))=FALSE,F1576,VLOOKUP(A1576,'Age Fix'!A:C,3,FALSE))</f>
        <v>20</v>
      </c>
    </row>
    <row r="1577" spans="1:38" x14ac:dyDescent="0.2">
      <c r="A1577" t="s">
        <v>1125</v>
      </c>
      <c r="B1577" t="s">
        <v>1750</v>
      </c>
      <c r="C1577" t="s">
        <v>41</v>
      </c>
      <c r="D1577" t="s">
        <v>1745</v>
      </c>
      <c r="E1577" t="s">
        <v>1746</v>
      </c>
      <c r="F1577">
        <v>20</v>
      </c>
      <c r="G1577">
        <v>60</v>
      </c>
      <c r="H1577">
        <v>13.29</v>
      </c>
      <c r="I1577">
        <v>797.67</v>
      </c>
      <c r="J1577">
        <v>49</v>
      </c>
      <c r="K1577">
        <v>33</v>
      </c>
      <c r="L1577">
        <v>3.6857347023205085</v>
      </c>
      <c r="M1577">
        <v>2.4822294933995264</v>
      </c>
      <c r="V1577">
        <v>26</v>
      </c>
      <c r="W1577">
        <v>1.9556959644965963</v>
      </c>
      <c r="AG1577">
        <v>14.4</v>
      </c>
      <c r="AH1577">
        <v>14.52</v>
      </c>
      <c r="AI1577">
        <v>53.2</v>
      </c>
      <c r="AJ1577">
        <v>51.3</v>
      </c>
      <c r="AK1577" t="str">
        <f>VLOOKUP(A1577,'NHL Affiliations (from scraper)'!B:C,2,FALSE)</f>
        <v>St. Louis Blues</v>
      </c>
      <c r="AL1577">
        <f>IF(ISNUMBER(MATCH(A1577,'Age Fix'!A:A,0))=FALSE,F1577,VLOOKUP(A1577,'Age Fix'!A:C,3,FALSE))</f>
        <v>20</v>
      </c>
    </row>
    <row r="1578" spans="1:38" x14ac:dyDescent="0.2">
      <c r="A1578" t="s">
        <v>1546</v>
      </c>
      <c r="B1578" t="s">
        <v>1750</v>
      </c>
      <c r="C1578" t="s">
        <v>46</v>
      </c>
      <c r="D1578" t="s">
        <v>1745</v>
      </c>
      <c r="E1578" t="s">
        <v>1038</v>
      </c>
      <c r="F1578">
        <v>18</v>
      </c>
      <c r="G1578">
        <v>3</v>
      </c>
      <c r="H1578">
        <v>0</v>
      </c>
      <c r="I1578">
        <v>0</v>
      </c>
      <c r="J1578">
        <v>0</v>
      </c>
      <c r="K1578">
        <v>0</v>
      </c>
      <c r="L1578" t="e">
        <v>#DIV/0!</v>
      </c>
      <c r="M1578" t="e">
        <v>#DIV/0!</v>
      </c>
      <c r="V1578">
        <v>0</v>
      </c>
      <c r="W1578" t="e">
        <v>#DIV/0!</v>
      </c>
      <c r="AG1578">
        <v>0</v>
      </c>
      <c r="AH1578">
        <v>0</v>
      </c>
      <c r="AI1578">
        <v>0</v>
      </c>
      <c r="AJ1578">
        <v>0</v>
      </c>
      <c r="AK1578" t="e">
        <f>VLOOKUP(A1578,'NHL Affiliations (from scraper)'!B:C,2,FALSE)</f>
        <v>#N/A</v>
      </c>
      <c r="AL1578">
        <f>IF(ISNUMBER(MATCH(A1578,'Age Fix'!A:A,0))=FALSE,F1578,VLOOKUP(A1578,'Age Fix'!A:C,3,FALSE))</f>
        <v>18</v>
      </c>
    </row>
    <row r="1579" spans="1:38" x14ac:dyDescent="0.2">
      <c r="A1579" t="s">
        <v>1432</v>
      </c>
      <c r="B1579" t="s">
        <v>1750</v>
      </c>
      <c r="C1579" t="s">
        <v>46</v>
      </c>
      <c r="D1579" t="s">
        <v>1745</v>
      </c>
      <c r="E1579" t="s">
        <v>1746</v>
      </c>
      <c r="F1579">
        <v>20</v>
      </c>
      <c r="G1579">
        <v>57</v>
      </c>
      <c r="H1579">
        <v>9.3000000000000007</v>
      </c>
      <c r="I1579">
        <v>529.84</v>
      </c>
      <c r="J1579">
        <v>14</v>
      </c>
      <c r="K1579">
        <v>22</v>
      </c>
      <c r="L1579">
        <v>1.5853842669485125</v>
      </c>
      <c r="M1579">
        <v>2.4913181337762342</v>
      </c>
      <c r="V1579">
        <v>5</v>
      </c>
      <c r="W1579">
        <v>0.56620866676732595</v>
      </c>
      <c r="AG1579">
        <v>13.84</v>
      </c>
      <c r="AH1579">
        <v>13.5</v>
      </c>
      <c r="AI1579">
        <v>50.81</v>
      </c>
      <c r="AJ1579">
        <v>46.66</v>
      </c>
      <c r="AK1579" t="e">
        <f>VLOOKUP(A1579,'NHL Affiliations (from scraper)'!B:C,2,FALSE)</f>
        <v>#N/A</v>
      </c>
      <c r="AL1579">
        <f>IF(ISNUMBER(MATCH(A1579,'Age Fix'!A:A,0))=FALSE,F1579,VLOOKUP(A1579,'Age Fix'!A:C,3,FALSE))</f>
        <v>20</v>
      </c>
    </row>
    <row r="1580" spans="1:38" x14ac:dyDescent="0.2">
      <c r="A1580" t="s">
        <v>1389</v>
      </c>
      <c r="B1580" t="s">
        <v>1750</v>
      </c>
      <c r="C1580" t="s">
        <v>46</v>
      </c>
      <c r="D1580" t="s">
        <v>1745</v>
      </c>
      <c r="E1580" t="s">
        <v>1746</v>
      </c>
      <c r="F1580">
        <v>18</v>
      </c>
      <c r="G1580">
        <v>63</v>
      </c>
      <c r="H1580">
        <v>8.4600000000000009</v>
      </c>
      <c r="I1580">
        <v>533.14</v>
      </c>
      <c r="J1580">
        <v>15</v>
      </c>
      <c r="K1580">
        <v>18</v>
      </c>
      <c r="L1580">
        <v>1.6881119405784597</v>
      </c>
      <c r="M1580">
        <v>2.0257343286941518</v>
      </c>
      <c r="V1580">
        <v>3</v>
      </c>
      <c r="W1580">
        <v>0.33762238811569195</v>
      </c>
      <c r="AG1580">
        <v>12.93</v>
      </c>
      <c r="AH1580">
        <v>12.95</v>
      </c>
      <c r="AI1580">
        <v>49.15</v>
      </c>
      <c r="AJ1580">
        <v>49.64</v>
      </c>
      <c r="AK1580" t="e">
        <f>VLOOKUP(A1580,'NHL Affiliations (from scraper)'!B:C,2,FALSE)</f>
        <v>#N/A</v>
      </c>
      <c r="AL1580">
        <f>IF(ISNUMBER(MATCH(A1580,'Age Fix'!A:A,0))=FALSE,F1580,VLOOKUP(A1580,'Age Fix'!A:C,3,FALSE))</f>
        <v>18</v>
      </c>
    </row>
    <row r="1581" spans="1:38" x14ac:dyDescent="0.2">
      <c r="A1581" t="s">
        <v>1462</v>
      </c>
      <c r="B1581" t="s">
        <v>1750</v>
      </c>
      <c r="C1581" t="s">
        <v>46</v>
      </c>
      <c r="D1581" t="s">
        <v>1745</v>
      </c>
      <c r="E1581" t="s">
        <v>644</v>
      </c>
      <c r="F1581">
        <v>17</v>
      </c>
      <c r="G1581">
        <v>45</v>
      </c>
      <c r="H1581">
        <v>7.37</v>
      </c>
      <c r="I1581">
        <v>331.69</v>
      </c>
      <c r="J1581">
        <v>9</v>
      </c>
      <c r="K1581">
        <v>10</v>
      </c>
      <c r="L1581">
        <v>1.6280261690132352</v>
      </c>
      <c r="M1581">
        <v>1.8089179655702614</v>
      </c>
      <c r="V1581">
        <v>4</v>
      </c>
      <c r="W1581">
        <v>0.72356718622810456</v>
      </c>
      <c r="AG1581">
        <v>12.58</v>
      </c>
      <c r="AH1581">
        <v>12.71</v>
      </c>
      <c r="AI1581">
        <v>50.63</v>
      </c>
      <c r="AJ1581">
        <v>46.07</v>
      </c>
      <c r="AK1581" t="e">
        <f>VLOOKUP(A1581,'NHL Affiliations (from scraper)'!B:C,2,FALSE)</f>
        <v>#N/A</v>
      </c>
      <c r="AL1581">
        <f>IF(ISNUMBER(MATCH(A1581,'Age Fix'!A:A,0))=FALSE,F1581,VLOOKUP(A1581,'Age Fix'!A:C,3,FALSE))</f>
        <v>17</v>
      </c>
    </row>
    <row r="1582" spans="1:38" x14ac:dyDescent="0.2">
      <c r="A1582" t="s">
        <v>1390</v>
      </c>
      <c r="B1582" t="s">
        <v>1750</v>
      </c>
      <c r="C1582" t="s">
        <v>102</v>
      </c>
      <c r="D1582" t="s">
        <v>102</v>
      </c>
      <c r="E1582" t="s">
        <v>1090</v>
      </c>
      <c r="F1582">
        <v>21</v>
      </c>
      <c r="G1582">
        <v>54</v>
      </c>
      <c r="H1582">
        <v>15.88</v>
      </c>
      <c r="I1582">
        <v>857.26</v>
      </c>
      <c r="J1582">
        <v>42</v>
      </c>
      <c r="K1582">
        <v>48</v>
      </c>
      <c r="L1582">
        <v>2.9395982549051629</v>
      </c>
      <c r="M1582">
        <v>3.3595408627487577</v>
      </c>
      <c r="V1582">
        <v>8</v>
      </c>
      <c r="W1582">
        <v>0.55992347712479296</v>
      </c>
      <c r="AG1582">
        <v>12.88</v>
      </c>
      <c r="AH1582">
        <v>13.89</v>
      </c>
      <c r="AI1582">
        <v>49.92</v>
      </c>
      <c r="AJ1582">
        <v>48.08</v>
      </c>
      <c r="AK1582" t="e">
        <f>VLOOKUP(A1582,'NHL Affiliations (from scraper)'!B:C,2,FALSE)</f>
        <v>#N/A</v>
      </c>
      <c r="AL1582">
        <f>IF(ISNUMBER(MATCH(A1582,'Age Fix'!A:A,0))=FALSE,F1582,VLOOKUP(A1582,'Age Fix'!A:C,3,FALSE))</f>
        <v>21</v>
      </c>
    </row>
    <row r="1583" spans="1:38" x14ac:dyDescent="0.2">
      <c r="A1583" t="s">
        <v>1259</v>
      </c>
      <c r="B1583" t="s">
        <v>1750</v>
      </c>
      <c r="C1583" t="s">
        <v>41</v>
      </c>
      <c r="D1583" t="s">
        <v>1745</v>
      </c>
      <c r="E1583" t="s">
        <v>1035</v>
      </c>
      <c r="F1583">
        <v>18</v>
      </c>
      <c r="G1583">
        <v>71</v>
      </c>
      <c r="H1583">
        <v>9.58</v>
      </c>
      <c r="I1583">
        <v>679.99</v>
      </c>
      <c r="J1583">
        <v>33</v>
      </c>
      <c r="K1583">
        <v>23</v>
      </c>
      <c r="L1583">
        <v>2.9118075265812728</v>
      </c>
      <c r="M1583">
        <v>2.0294416094354331</v>
      </c>
      <c r="V1583">
        <v>15</v>
      </c>
      <c r="W1583">
        <v>1.3235488757187606</v>
      </c>
      <c r="AG1583">
        <v>13.45</v>
      </c>
      <c r="AH1583">
        <v>12.69</v>
      </c>
      <c r="AI1583">
        <v>57.68</v>
      </c>
      <c r="AJ1583">
        <v>46.97</v>
      </c>
      <c r="AK1583" t="e">
        <f>VLOOKUP(A1583,'NHL Affiliations (from scraper)'!B:C,2,FALSE)</f>
        <v>#N/A</v>
      </c>
      <c r="AL1583">
        <f>IF(ISNUMBER(MATCH(A1583,'Age Fix'!A:A,0))=FALSE,F1583,VLOOKUP(A1583,'Age Fix'!A:C,3,FALSE))</f>
        <v>18</v>
      </c>
    </row>
    <row r="1584" spans="1:38" x14ac:dyDescent="0.2">
      <c r="A1584" t="s">
        <v>1260</v>
      </c>
      <c r="B1584" t="s">
        <v>1750</v>
      </c>
      <c r="C1584" t="s">
        <v>49</v>
      </c>
      <c r="D1584" t="s">
        <v>1745</v>
      </c>
      <c r="E1584" t="s">
        <v>1746</v>
      </c>
      <c r="F1584">
        <v>20</v>
      </c>
      <c r="G1584">
        <v>64</v>
      </c>
      <c r="H1584">
        <v>12.12</v>
      </c>
      <c r="I1584">
        <v>775.78</v>
      </c>
      <c r="J1584">
        <v>35</v>
      </c>
      <c r="K1584">
        <v>37</v>
      </c>
      <c r="L1584">
        <v>2.7069530021397816</v>
      </c>
      <c r="M1584">
        <v>2.8616360308334836</v>
      </c>
      <c r="V1584">
        <v>17</v>
      </c>
      <c r="W1584">
        <v>1.3148057438964655</v>
      </c>
      <c r="AG1584">
        <v>13.63</v>
      </c>
      <c r="AH1584">
        <v>13.83</v>
      </c>
      <c r="AI1584">
        <v>51.43</v>
      </c>
      <c r="AJ1584">
        <v>49.03</v>
      </c>
      <c r="AK1584" t="e">
        <f>VLOOKUP(A1584,'NHL Affiliations (from scraper)'!B:C,2,FALSE)</f>
        <v>#N/A</v>
      </c>
      <c r="AL1584">
        <f>IF(ISNUMBER(MATCH(A1584,'Age Fix'!A:A,0))=FALSE,F1584,VLOOKUP(A1584,'Age Fix'!A:C,3,FALSE))</f>
        <v>20</v>
      </c>
    </row>
    <row r="1585" spans="1:38" x14ac:dyDescent="0.2">
      <c r="A1585" t="s">
        <v>1394</v>
      </c>
      <c r="B1585" t="s">
        <v>1750</v>
      </c>
      <c r="C1585" t="s">
        <v>41</v>
      </c>
      <c r="D1585" t="s">
        <v>1745</v>
      </c>
      <c r="E1585" t="s">
        <v>1051</v>
      </c>
      <c r="F1585">
        <v>18</v>
      </c>
      <c r="G1585">
        <v>65</v>
      </c>
      <c r="H1585">
        <v>8.85</v>
      </c>
      <c r="I1585">
        <v>575.54999999999995</v>
      </c>
      <c r="J1585">
        <v>15</v>
      </c>
      <c r="K1585">
        <v>26</v>
      </c>
      <c r="L1585">
        <v>1.5637216575449571</v>
      </c>
      <c r="M1585">
        <v>2.7104508730779258</v>
      </c>
      <c r="V1585">
        <v>6</v>
      </c>
      <c r="W1585">
        <v>0.62548866301798289</v>
      </c>
      <c r="AG1585">
        <v>12.91</v>
      </c>
      <c r="AH1585">
        <v>13.4</v>
      </c>
      <c r="AI1585">
        <v>48.35</v>
      </c>
      <c r="AJ1585">
        <v>49.9</v>
      </c>
      <c r="AK1585" t="e">
        <f>VLOOKUP(A1585,'NHL Affiliations (from scraper)'!B:C,2,FALSE)</f>
        <v>#N/A</v>
      </c>
      <c r="AL1585">
        <f>IF(ISNUMBER(MATCH(A1585,'Age Fix'!A:A,0))=FALSE,F1585,VLOOKUP(A1585,'Age Fix'!A:C,3,FALSE))</f>
        <v>18</v>
      </c>
    </row>
    <row r="1586" spans="1:38" x14ac:dyDescent="0.2">
      <c r="A1586" t="s">
        <v>1732</v>
      </c>
      <c r="B1586" t="s">
        <v>1750</v>
      </c>
      <c r="C1586" t="s">
        <v>1047</v>
      </c>
      <c r="D1586" t="s">
        <v>1745</v>
      </c>
      <c r="E1586" t="s">
        <v>1076</v>
      </c>
      <c r="F1586">
        <v>15</v>
      </c>
      <c r="G1586">
        <v>5</v>
      </c>
      <c r="H1586">
        <v>11.76</v>
      </c>
      <c r="I1586">
        <v>58.82</v>
      </c>
      <c r="J1586">
        <v>3</v>
      </c>
      <c r="K1586">
        <v>1</v>
      </c>
      <c r="L1586">
        <v>3.0601836110166611</v>
      </c>
      <c r="M1586">
        <v>1.0200612036722203</v>
      </c>
      <c r="V1586">
        <v>0</v>
      </c>
      <c r="W1586">
        <v>0</v>
      </c>
      <c r="AG1586">
        <v>13.43</v>
      </c>
      <c r="AH1586">
        <v>13.11</v>
      </c>
      <c r="AI1586">
        <v>49.25</v>
      </c>
      <c r="AJ1586">
        <v>50.79</v>
      </c>
      <c r="AK1586" t="e">
        <f>VLOOKUP(A1586,'NHL Affiliations (from scraper)'!B:C,2,FALSE)</f>
        <v>#N/A</v>
      </c>
      <c r="AL1586">
        <f>IF(ISNUMBER(MATCH(A1586,'Age Fix'!A:A,0))=FALSE,F1586,VLOOKUP(A1586,'Age Fix'!A:C,3,FALSE))</f>
        <v>15</v>
      </c>
    </row>
    <row r="1587" spans="1:38" x14ac:dyDescent="0.2">
      <c r="A1587" t="s">
        <v>1122</v>
      </c>
      <c r="B1587" t="s">
        <v>1750</v>
      </c>
      <c r="C1587" t="s">
        <v>41</v>
      </c>
      <c r="D1587" t="s">
        <v>1745</v>
      </c>
      <c r="E1587" t="s">
        <v>1746</v>
      </c>
      <c r="F1587">
        <v>21</v>
      </c>
      <c r="G1587">
        <v>69</v>
      </c>
      <c r="H1587">
        <v>16.940000000000001</v>
      </c>
      <c r="I1587">
        <v>1168.94</v>
      </c>
      <c r="J1587">
        <v>56</v>
      </c>
      <c r="K1587">
        <v>70</v>
      </c>
      <c r="L1587">
        <v>2.8743990281793761</v>
      </c>
      <c r="M1587">
        <v>3.5929987852242204</v>
      </c>
      <c r="V1587">
        <v>29</v>
      </c>
      <c r="W1587">
        <v>1.4885280681643198</v>
      </c>
      <c r="AG1587">
        <v>14.3</v>
      </c>
      <c r="AH1587">
        <v>14.31</v>
      </c>
      <c r="AI1587">
        <v>41.56</v>
      </c>
      <c r="AJ1587">
        <v>50.85</v>
      </c>
      <c r="AK1587" t="e">
        <f>VLOOKUP(A1587,'NHL Affiliations (from scraper)'!B:C,2,FALSE)</f>
        <v>#N/A</v>
      </c>
      <c r="AL1587">
        <f>IF(ISNUMBER(MATCH(A1587,'Age Fix'!A:A,0))=FALSE,F1587,VLOOKUP(A1587,'Age Fix'!A:C,3,FALSE))</f>
        <v>21</v>
      </c>
    </row>
    <row r="1588" spans="1:38" x14ac:dyDescent="0.2">
      <c r="A1588" t="s">
        <v>1563</v>
      </c>
      <c r="B1588" t="s">
        <v>1750</v>
      </c>
      <c r="C1588" t="s">
        <v>49</v>
      </c>
      <c r="D1588" t="s">
        <v>1745</v>
      </c>
      <c r="E1588" t="s">
        <v>1080</v>
      </c>
      <c r="F1588">
        <v>19</v>
      </c>
      <c r="G1588">
        <v>52</v>
      </c>
      <c r="H1588">
        <v>9.27</v>
      </c>
      <c r="I1588">
        <v>481.88</v>
      </c>
      <c r="J1588">
        <v>12</v>
      </c>
      <c r="K1588">
        <v>19</v>
      </c>
      <c r="L1588">
        <v>1.4941479206441439</v>
      </c>
      <c r="M1588">
        <v>2.3657342076865611</v>
      </c>
      <c r="V1588">
        <v>6</v>
      </c>
      <c r="W1588">
        <v>0.74707396032207196</v>
      </c>
      <c r="AG1588">
        <v>13.15</v>
      </c>
      <c r="AH1588">
        <v>13.19</v>
      </c>
      <c r="AI1588">
        <v>48.91</v>
      </c>
      <c r="AJ1588">
        <v>47.51</v>
      </c>
      <c r="AK1588" t="e">
        <f>VLOOKUP(A1588,'NHL Affiliations (from scraper)'!B:C,2,FALSE)</f>
        <v>#N/A</v>
      </c>
      <c r="AL1588">
        <f>IF(ISNUMBER(MATCH(A1588,'Age Fix'!A:A,0))=FALSE,F1588,VLOOKUP(A1588,'Age Fix'!A:C,3,FALSE))</f>
        <v>19</v>
      </c>
    </row>
    <row r="1589" spans="1:38" x14ac:dyDescent="0.2">
      <c r="A1589" t="s">
        <v>1569</v>
      </c>
      <c r="B1589" t="s">
        <v>1750</v>
      </c>
      <c r="C1589" t="s">
        <v>102</v>
      </c>
      <c r="D1589" t="s">
        <v>102</v>
      </c>
      <c r="E1589" t="s">
        <v>1044</v>
      </c>
      <c r="F1589">
        <v>17</v>
      </c>
      <c r="G1589">
        <v>22</v>
      </c>
      <c r="H1589">
        <v>9.58</v>
      </c>
      <c r="I1589">
        <v>210.85</v>
      </c>
      <c r="J1589">
        <v>9</v>
      </c>
      <c r="K1589">
        <v>5</v>
      </c>
      <c r="L1589">
        <v>2.5610623666113352</v>
      </c>
      <c r="M1589">
        <v>1.4228124258951862</v>
      </c>
      <c r="V1589">
        <v>3</v>
      </c>
      <c r="W1589">
        <v>0.85368745553711167</v>
      </c>
      <c r="AG1589">
        <v>13.63</v>
      </c>
      <c r="AH1589">
        <v>13.65</v>
      </c>
      <c r="AI1589">
        <v>50.92</v>
      </c>
      <c r="AJ1589">
        <v>46.49</v>
      </c>
      <c r="AK1589" t="e">
        <f>VLOOKUP(A1589,'NHL Affiliations (from scraper)'!B:C,2,FALSE)</f>
        <v>#N/A</v>
      </c>
      <c r="AL1589">
        <f>IF(ISNUMBER(MATCH(A1589,'Age Fix'!A:A,0))=FALSE,F1589,VLOOKUP(A1589,'Age Fix'!A:C,3,FALSE))</f>
        <v>17</v>
      </c>
    </row>
    <row r="1590" spans="1:38" x14ac:dyDescent="0.2">
      <c r="A1590" t="s">
        <v>1120</v>
      </c>
      <c r="B1590" t="s">
        <v>1750</v>
      </c>
      <c r="C1590" t="s">
        <v>46</v>
      </c>
      <c r="D1590" t="s">
        <v>1745</v>
      </c>
      <c r="E1590" t="s">
        <v>1102</v>
      </c>
      <c r="F1590">
        <v>18</v>
      </c>
      <c r="G1590">
        <v>71</v>
      </c>
      <c r="H1590">
        <v>16.350000000000001</v>
      </c>
      <c r="I1590">
        <v>1160.75</v>
      </c>
      <c r="J1590">
        <v>58</v>
      </c>
      <c r="K1590">
        <v>67</v>
      </c>
      <c r="L1590">
        <v>2.9980615981046737</v>
      </c>
      <c r="M1590">
        <v>3.4632780529829854</v>
      </c>
      <c r="V1590">
        <v>37</v>
      </c>
      <c r="W1590">
        <v>1.912556536721947</v>
      </c>
      <c r="AG1590">
        <v>14.45</v>
      </c>
      <c r="AH1590">
        <v>14.08</v>
      </c>
      <c r="AI1590">
        <v>40.96</v>
      </c>
      <c r="AJ1590">
        <v>49.67</v>
      </c>
      <c r="AK1590" t="e">
        <f>VLOOKUP(A1590,'NHL Affiliations (from scraper)'!B:C,2,FALSE)</f>
        <v>#N/A</v>
      </c>
      <c r="AL1590">
        <f>IF(ISNUMBER(MATCH(A1590,'Age Fix'!A:A,0))=FALSE,F1590,VLOOKUP(A1590,'Age Fix'!A:C,3,FALSE))</f>
        <v>18</v>
      </c>
    </row>
    <row r="1591" spans="1:38" x14ac:dyDescent="0.2">
      <c r="A1591" t="s">
        <v>1207</v>
      </c>
      <c r="B1591" t="s">
        <v>1750</v>
      </c>
      <c r="C1591" t="s">
        <v>41</v>
      </c>
      <c r="D1591" t="s">
        <v>1745</v>
      </c>
      <c r="E1591" t="s">
        <v>1107</v>
      </c>
      <c r="F1591">
        <v>18</v>
      </c>
      <c r="G1591">
        <v>49</v>
      </c>
      <c r="H1591">
        <v>12.8</v>
      </c>
      <c r="I1591">
        <v>627.03</v>
      </c>
      <c r="J1591">
        <v>29</v>
      </c>
      <c r="K1591">
        <v>32</v>
      </c>
      <c r="L1591">
        <v>2.7749868427347977</v>
      </c>
      <c r="M1591">
        <v>3.0620544471556386</v>
      </c>
      <c r="V1591">
        <v>23</v>
      </c>
      <c r="W1591">
        <v>2.200851633893115</v>
      </c>
      <c r="AG1591">
        <v>13.05</v>
      </c>
      <c r="AH1591">
        <v>13.57</v>
      </c>
      <c r="AI1591">
        <v>43.89</v>
      </c>
      <c r="AJ1591">
        <v>48.86</v>
      </c>
      <c r="AK1591">
        <f>VLOOKUP(A1591,'NHL Affiliations (from scraper)'!B:C,2,FALSE)</f>
        <v>2018</v>
      </c>
      <c r="AL1591">
        <f>IF(ISNUMBER(MATCH(A1591,'Age Fix'!A:A,0))=FALSE,F1591,VLOOKUP(A1591,'Age Fix'!A:C,3,FALSE))</f>
        <v>18</v>
      </c>
    </row>
    <row r="1592" spans="1:38" x14ac:dyDescent="0.2">
      <c r="A1592" t="s">
        <v>1612</v>
      </c>
      <c r="B1592" t="s">
        <v>1750</v>
      </c>
      <c r="C1592" t="s">
        <v>41</v>
      </c>
      <c r="D1592" t="s">
        <v>1745</v>
      </c>
      <c r="E1592" t="s">
        <v>1746</v>
      </c>
      <c r="F1592">
        <v>16</v>
      </c>
      <c r="G1592">
        <v>4</v>
      </c>
      <c r="H1592">
        <v>8.57</v>
      </c>
      <c r="I1592">
        <v>34.28</v>
      </c>
      <c r="J1592">
        <v>1</v>
      </c>
      <c r="K1592">
        <v>2</v>
      </c>
      <c r="L1592">
        <v>1.750291715285881</v>
      </c>
      <c r="M1592">
        <v>3.500583430571762</v>
      </c>
      <c r="V1592">
        <v>1</v>
      </c>
      <c r="W1592">
        <v>1.750291715285881</v>
      </c>
      <c r="AG1592">
        <v>10.94</v>
      </c>
      <c r="AH1592">
        <v>11.96</v>
      </c>
      <c r="AI1592">
        <v>40.380000000000003</v>
      </c>
      <c r="AJ1592">
        <v>40.85</v>
      </c>
      <c r="AK1592" t="e">
        <f>VLOOKUP(A1592,'NHL Affiliations (from scraper)'!B:C,2,FALSE)</f>
        <v>#N/A</v>
      </c>
      <c r="AL1592">
        <f>IF(ISNUMBER(MATCH(A1592,'Age Fix'!A:A,0))=FALSE,F1592,VLOOKUP(A1592,'Age Fix'!A:C,3,FALSE))</f>
        <v>16</v>
      </c>
    </row>
    <row r="1593" spans="1:38" x14ac:dyDescent="0.2">
      <c r="A1593" t="s">
        <v>1205</v>
      </c>
      <c r="B1593" t="s">
        <v>1750</v>
      </c>
      <c r="C1593" t="s">
        <v>49</v>
      </c>
      <c r="D1593" t="s">
        <v>1745</v>
      </c>
      <c r="E1593" t="s">
        <v>1035</v>
      </c>
      <c r="F1593">
        <v>19</v>
      </c>
      <c r="G1593">
        <v>70</v>
      </c>
      <c r="H1593">
        <v>12.12</v>
      </c>
      <c r="I1593">
        <v>848.2</v>
      </c>
      <c r="J1593">
        <v>52</v>
      </c>
      <c r="K1593">
        <v>33</v>
      </c>
      <c r="L1593">
        <v>3.6783777410987972</v>
      </c>
      <c r="M1593">
        <v>2.3343551049280826</v>
      </c>
      <c r="V1593">
        <v>31</v>
      </c>
      <c r="W1593">
        <v>2.1928790379627445</v>
      </c>
      <c r="AG1593">
        <v>14.47</v>
      </c>
      <c r="AH1593">
        <v>13.63</v>
      </c>
      <c r="AI1593">
        <v>60.3</v>
      </c>
      <c r="AJ1593">
        <v>49.3</v>
      </c>
      <c r="AK1593" t="e">
        <f>VLOOKUP(A1593,'NHL Affiliations (from scraper)'!B:C,2,FALSE)</f>
        <v>#N/A</v>
      </c>
      <c r="AL1593">
        <f>IF(ISNUMBER(MATCH(A1593,'Age Fix'!A:A,0))=FALSE,F1593,VLOOKUP(A1593,'Age Fix'!A:C,3,FALSE))</f>
        <v>19</v>
      </c>
    </row>
    <row r="1594" spans="1:38" x14ac:dyDescent="0.2">
      <c r="A1594" t="s">
        <v>1517</v>
      </c>
      <c r="B1594" t="s">
        <v>1750</v>
      </c>
      <c r="C1594" t="s">
        <v>49</v>
      </c>
      <c r="D1594" t="s">
        <v>1745</v>
      </c>
      <c r="E1594" t="s">
        <v>1035</v>
      </c>
      <c r="F1594">
        <v>19</v>
      </c>
      <c r="G1594">
        <v>46</v>
      </c>
      <c r="H1594">
        <v>7.41</v>
      </c>
      <c r="I1594">
        <v>340.64</v>
      </c>
      <c r="J1594">
        <v>11</v>
      </c>
      <c r="K1594">
        <v>8</v>
      </c>
      <c r="L1594">
        <v>1.9375293565054017</v>
      </c>
      <c r="M1594">
        <v>1.4091122592766558</v>
      </c>
      <c r="V1594">
        <v>5</v>
      </c>
      <c r="W1594">
        <v>0.88069516204790987</v>
      </c>
      <c r="AG1594">
        <v>12.86</v>
      </c>
      <c r="AH1594">
        <v>12.8</v>
      </c>
      <c r="AI1594">
        <v>58.73</v>
      </c>
      <c r="AJ1594">
        <v>44.62</v>
      </c>
      <c r="AK1594" t="e">
        <f>VLOOKUP(A1594,'NHL Affiliations (from scraper)'!B:C,2,FALSE)</f>
        <v>#N/A</v>
      </c>
      <c r="AL1594">
        <f>IF(ISNUMBER(MATCH(A1594,'Age Fix'!A:A,0))=FALSE,F1594,VLOOKUP(A1594,'Age Fix'!A:C,3,FALSE))</f>
        <v>19</v>
      </c>
    </row>
    <row r="1595" spans="1:38" x14ac:dyDescent="0.2">
      <c r="A1595" t="s">
        <v>1262</v>
      </c>
      <c r="B1595" t="s">
        <v>1750</v>
      </c>
      <c r="C1595" t="s">
        <v>102</v>
      </c>
      <c r="D1595" t="s">
        <v>102</v>
      </c>
      <c r="E1595" t="s">
        <v>1072</v>
      </c>
      <c r="F1595">
        <v>20</v>
      </c>
      <c r="G1595">
        <v>64</v>
      </c>
      <c r="H1595">
        <v>18.829999999999998</v>
      </c>
      <c r="I1595">
        <v>1205.05</v>
      </c>
      <c r="J1595">
        <v>80</v>
      </c>
      <c r="K1595">
        <v>63</v>
      </c>
      <c r="L1595">
        <v>3.9832372100742708</v>
      </c>
      <c r="M1595">
        <v>3.1367993029334884</v>
      </c>
      <c r="V1595">
        <v>18</v>
      </c>
      <c r="W1595">
        <v>0.89622837226671104</v>
      </c>
      <c r="AG1595">
        <v>14.22</v>
      </c>
      <c r="AH1595">
        <v>14.09</v>
      </c>
      <c r="AI1595">
        <v>51.29</v>
      </c>
      <c r="AJ1595">
        <v>52.81</v>
      </c>
      <c r="AK1595" t="e">
        <f>VLOOKUP(A1595,'NHL Affiliations (from scraper)'!B:C,2,FALSE)</f>
        <v>#N/A</v>
      </c>
      <c r="AL1595">
        <f>IF(ISNUMBER(MATCH(A1595,'Age Fix'!A:A,0))=FALSE,F1595,VLOOKUP(A1595,'Age Fix'!A:C,3,FALSE))</f>
        <v>20</v>
      </c>
    </row>
    <row r="1596" spans="1:38" x14ac:dyDescent="0.2">
      <c r="A1596" t="s">
        <v>1387</v>
      </c>
      <c r="B1596" t="s">
        <v>1750</v>
      </c>
      <c r="C1596" t="s">
        <v>102</v>
      </c>
      <c r="D1596" t="s">
        <v>102</v>
      </c>
      <c r="E1596" t="s">
        <v>1059</v>
      </c>
      <c r="F1596">
        <v>17</v>
      </c>
      <c r="G1596">
        <v>45</v>
      </c>
      <c r="H1596">
        <v>10.24</v>
      </c>
      <c r="I1596">
        <v>460.9</v>
      </c>
      <c r="J1596">
        <v>23</v>
      </c>
      <c r="K1596">
        <v>16</v>
      </c>
      <c r="L1596">
        <v>2.9941418962898676</v>
      </c>
      <c r="M1596">
        <v>2.0828813191581688</v>
      </c>
      <c r="V1596">
        <v>4</v>
      </c>
      <c r="W1596">
        <v>0.52072032978954219</v>
      </c>
      <c r="AG1596">
        <v>12.49</v>
      </c>
      <c r="AH1596">
        <v>12.75</v>
      </c>
      <c r="AI1596">
        <v>49.42</v>
      </c>
      <c r="AJ1596">
        <v>51.26</v>
      </c>
      <c r="AK1596" t="e">
        <f>VLOOKUP(A1596,'NHL Affiliations (from scraper)'!B:C,2,FALSE)</f>
        <v>#N/A</v>
      </c>
      <c r="AL1596">
        <f>IF(ISNUMBER(MATCH(A1596,'Age Fix'!A:A,0))=FALSE,F1596,VLOOKUP(A1596,'Age Fix'!A:C,3,FALSE))</f>
        <v>17</v>
      </c>
    </row>
    <row r="1597" spans="1:38" x14ac:dyDescent="0.2">
      <c r="A1597" t="s">
        <v>1256</v>
      </c>
      <c r="B1597" t="s">
        <v>1750</v>
      </c>
      <c r="C1597" t="s">
        <v>49</v>
      </c>
      <c r="D1597" t="s">
        <v>1745</v>
      </c>
      <c r="E1597" t="s">
        <v>1102</v>
      </c>
      <c r="F1597">
        <v>18</v>
      </c>
      <c r="G1597">
        <v>59</v>
      </c>
      <c r="H1597">
        <v>10.27</v>
      </c>
      <c r="I1597">
        <v>605.96</v>
      </c>
      <c r="J1597">
        <v>19</v>
      </c>
      <c r="K1597">
        <v>31</v>
      </c>
      <c r="L1597">
        <v>1.8813122978414416</v>
      </c>
      <c r="M1597">
        <v>3.0695095385834046</v>
      </c>
      <c r="V1597">
        <v>8</v>
      </c>
      <c r="W1597">
        <v>0.79213149382797543</v>
      </c>
      <c r="AG1597">
        <v>13.41</v>
      </c>
      <c r="AH1597">
        <v>14.15</v>
      </c>
      <c r="AI1597">
        <v>38.18</v>
      </c>
      <c r="AJ1597">
        <v>51.58</v>
      </c>
      <c r="AK1597" t="e">
        <f>VLOOKUP(A1597,'NHL Affiliations (from scraper)'!B:C,2,FALSE)</f>
        <v>#N/A</v>
      </c>
      <c r="AL1597">
        <f>IF(ISNUMBER(MATCH(A1597,'Age Fix'!A:A,0))=FALSE,F1597,VLOOKUP(A1597,'Age Fix'!A:C,3,FALSE))</f>
        <v>18</v>
      </c>
    </row>
    <row r="1598" spans="1:38" x14ac:dyDescent="0.2">
      <c r="A1598" t="s">
        <v>1247</v>
      </c>
      <c r="B1598" t="s">
        <v>1750</v>
      </c>
      <c r="C1598" t="s">
        <v>41</v>
      </c>
      <c r="D1598" t="s">
        <v>1745</v>
      </c>
      <c r="E1598" t="s">
        <v>1049</v>
      </c>
      <c r="F1598">
        <v>17</v>
      </c>
      <c r="G1598">
        <v>60</v>
      </c>
      <c r="H1598">
        <v>10.38</v>
      </c>
      <c r="I1598">
        <v>622.95000000000005</v>
      </c>
      <c r="J1598">
        <v>22</v>
      </c>
      <c r="K1598">
        <v>25</v>
      </c>
      <c r="L1598">
        <v>2.1189501565133639</v>
      </c>
      <c r="M1598">
        <v>2.4078979051288223</v>
      </c>
      <c r="V1598">
        <v>12</v>
      </c>
      <c r="W1598">
        <v>1.1557909944618348</v>
      </c>
      <c r="AG1598">
        <v>12.42</v>
      </c>
      <c r="AH1598">
        <v>13.48</v>
      </c>
      <c r="AI1598">
        <v>53.32</v>
      </c>
      <c r="AJ1598">
        <v>49.83</v>
      </c>
      <c r="AK1598" t="e">
        <f>VLOOKUP(A1598,'NHL Affiliations (from scraper)'!B:C,2,FALSE)</f>
        <v>#N/A</v>
      </c>
      <c r="AL1598">
        <f>IF(ISNUMBER(MATCH(A1598,'Age Fix'!A:A,0))=FALSE,F1598,VLOOKUP(A1598,'Age Fix'!A:C,3,FALSE))</f>
        <v>17</v>
      </c>
    </row>
    <row r="1599" spans="1:38" x14ac:dyDescent="0.2">
      <c r="A1599" t="s">
        <v>1058</v>
      </c>
      <c r="B1599" t="s">
        <v>1750</v>
      </c>
      <c r="C1599" t="s">
        <v>49</v>
      </c>
      <c r="D1599" t="s">
        <v>1745</v>
      </c>
      <c r="E1599" t="s">
        <v>1059</v>
      </c>
      <c r="F1599">
        <v>20</v>
      </c>
      <c r="G1599">
        <v>70</v>
      </c>
      <c r="H1599">
        <v>15.59</v>
      </c>
      <c r="I1599">
        <v>1091.55</v>
      </c>
      <c r="J1599">
        <v>68</v>
      </c>
      <c r="K1599">
        <v>50</v>
      </c>
      <c r="L1599">
        <v>3.7378040401264259</v>
      </c>
      <c r="M1599">
        <v>2.7483853236223719</v>
      </c>
      <c r="V1599">
        <v>47</v>
      </c>
      <c r="W1599">
        <v>2.5834822042050298</v>
      </c>
      <c r="AG1599">
        <v>14.73</v>
      </c>
      <c r="AH1599">
        <v>14.45</v>
      </c>
      <c r="AI1599">
        <v>51.58</v>
      </c>
      <c r="AJ1599">
        <v>51.49</v>
      </c>
      <c r="AK1599" t="str">
        <f>VLOOKUP(A1599,'NHL Affiliations (from scraper)'!B:C,2,FALSE)</f>
        <v>Colorado Avalanche</v>
      </c>
      <c r="AL1599">
        <f>IF(ISNUMBER(MATCH(A1599,'Age Fix'!A:A,0))=FALSE,F1599,VLOOKUP(A1599,'Age Fix'!A:C,3,FALSE))</f>
        <v>20</v>
      </c>
    </row>
    <row r="1600" spans="1:38" x14ac:dyDescent="0.2">
      <c r="A1600" t="s">
        <v>1215</v>
      </c>
      <c r="B1600" t="s">
        <v>1750</v>
      </c>
      <c r="C1600" t="s">
        <v>102</v>
      </c>
      <c r="D1600" t="s">
        <v>102</v>
      </c>
      <c r="E1600" t="s">
        <v>1090</v>
      </c>
      <c r="F1600">
        <v>19</v>
      </c>
      <c r="G1600">
        <v>71</v>
      </c>
      <c r="H1600">
        <v>14.49</v>
      </c>
      <c r="I1600">
        <v>1028.72</v>
      </c>
      <c r="J1600">
        <v>58</v>
      </c>
      <c r="K1600">
        <v>43</v>
      </c>
      <c r="L1600">
        <v>3.3828447002099695</v>
      </c>
      <c r="M1600">
        <v>2.507971070845322</v>
      </c>
      <c r="V1600">
        <v>16</v>
      </c>
      <c r="W1600">
        <v>0.93319853798895713</v>
      </c>
      <c r="AG1600">
        <v>13.22</v>
      </c>
      <c r="AH1600">
        <v>13.71</v>
      </c>
      <c r="AI1600">
        <v>49.6</v>
      </c>
      <c r="AJ1600">
        <v>48.6</v>
      </c>
      <c r="AK1600" t="e">
        <f>VLOOKUP(A1600,'NHL Affiliations (from scraper)'!B:C,2,FALSE)</f>
        <v>#N/A</v>
      </c>
      <c r="AL1600">
        <f>IF(ISNUMBER(MATCH(A1600,'Age Fix'!A:A,0))=FALSE,F1600,VLOOKUP(A1600,'Age Fix'!A:C,3,FALSE))</f>
        <v>19</v>
      </c>
    </row>
    <row r="1601" spans="1:38" x14ac:dyDescent="0.2">
      <c r="A1601" t="s">
        <v>1039</v>
      </c>
      <c r="B1601" t="s">
        <v>1750</v>
      </c>
      <c r="C1601" t="s">
        <v>46</v>
      </c>
      <c r="D1601" t="s">
        <v>1745</v>
      </c>
      <c r="E1601" t="s">
        <v>1040</v>
      </c>
      <c r="F1601">
        <v>20</v>
      </c>
      <c r="G1601">
        <v>70</v>
      </c>
      <c r="H1601">
        <v>15.58</v>
      </c>
      <c r="I1601">
        <v>1090.49</v>
      </c>
      <c r="J1601">
        <v>67</v>
      </c>
      <c r="K1601">
        <v>48</v>
      </c>
      <c r="L1601">
        <v>3.6864161982228172</v>
      </c>
      <c r="M1601">
        <v>2.6410145897715704</v>
      </c>
      <c r="V1601">
        <v>54</v>
      </c>
      <c r="W1601">
        <v>2.971141413493017</v>
      </c>
      <c r="AG1601">
        <v>14.11</v>
      </c>
      <c r="AH1601">
        <v>13.86</v>
      </c>
      <c r="AI1601">
        <v>49.06</v>
      </c>
      <c r="AJ1601">
        <v>50.13</v>
      </c>
      <c r="AK1601" t="str">
        <f>VLOOKUP(A1601,'NHL Affiliations (from scraper)'!B:C,2,FALSE)</f>
        <v>New York Rangers</v>
      </c>
      <c r="AL1601">
        <f>IF(ISNUMBER(MATCH(A1601,'Age Fix'!A:A,0))=FALSE,F1601,VLOOKUP(A1601,'Age Fix'!A:C,3,FALSE))</f>
        <v>20</v>
      </c>
    </row>
    <row r="1602" spans="1:38" x14ac:dyDescent="0.2">
      <c r="A1602" t="s">
        <v>1153</v>
      </c>
      <c r="B1602" t="s">
        <v>1750</v>
      </c>
      <c r="C1602" t="s">
        <v>102</v>
      </c>
      <c r="D1602" t="s">
        <v>102</v>
      </c>
      <c r="E1602" t="s">
        <v>1057</v>
      </c>
      <c r="F1602">
        <v>17</v>
      </c>
      <c r="G1602">
        <v>69</v>
      </c>
      <c r="H1602">
        <v>17.87</v>
      </c>
      <c r="I1602">
        <v>1233.21</v>
      </c>
      <c r="J1602">
        <v>93</v>
      </c>
      <c r="K1602">
        <v>54</v>
      </c>
      <c r="L1602">
        <v>4.5247768020045243</v>
      </c>
      <c r="M1602">
        <v>2.6272897560026269</v>
      </c>
      <c r="V1602">
        <v>24</v>
      </c>
      <c r="W1602">
        <v>1.1676843360011677</v>
      </c>
      <c r="AG1602">
        <v>13.73</v>
      </c>
      <c r="AH1602">
        <v>14.06</v>
      </c>
      <c r="AI1602">
        <v>54.37</v>
      </c>
      <c r="AJ1602">
        <v>50.85</v>
      </c>
      <c r="AK1602">
        <f>VLOOKUP(A1602,'NHL Affiliations (from scraper)'!B:C,2,FALSE)</f>
        <v>2018</v>
      </c>
      <c r="AL1602">
        <f>IF(ISNUMBER(MATCH(A1602,'Age Fix'!A:A,0))=FALSE,F1602,VLOOKUP(A1602,'Age Fix'!A:C,3,FALSE))</f>
        <v>17</v>
      </c>
    </row>
    <row r="1603" spans="1:38" x14ac:dyDescent="0.2">
      <c r="A1603" t="s">
        <v>3752</v>
      </c>
      <c r="B1603" t="s">
        <v>1750</v>
      </c>
      <c r="C1603" t="s">
        <v>41</v>
      </c>
      <c r="D1603" t="s">
        <v>1745</v>
      </c>
      <c r="E1603" t="s">
        <v>644</v>
      </c>
      <c r="F1603">
        <v>15</v>
      </c>
      <c r="G1603">
        <v>1</v>
      </c>
      <c r="H1603">
        <v>8.35</v>
      </c>
      <c r="I1603">
        <v>8.35</v>
      </c>
      <c r="J1603">
        <v>0</v>
      </c>
      <c r="K1603">
        <v>1</v>
      </c>
      <c r="L1603">
        <v>0</v>
      </c>
      <c r="M1603">
        <v>7.1856287425149699</v>
      </c>
      <c r="V1603">
        <v>0</v>
      </c>
      <c r="W1603">
        <v>0</v>
      </c>
      <c r="AG1603">
        <v>11.56</v>
      </c>
      <c r="AH1603">
        <v>10.67</v>
      </c>
      <c r="AI1603">
        <v>50.68</v>
      </c>
      <c r="AJ1603">
        <v>35.36</v>
      </c>
      <c r="AK1603" t="e">
        <f>VLOOKUP(A1603,'NHL Affiliations (from scraper)'!B:C,2,FALSE)</f>
        <v>#N/A</v>
      </c>
      <c r="AL1603">
        <f>IF(ISNUMBER(MATCH(A1603,'Age Fix'!A:A,0))=FALSE,F1603,VLOOKUP(A1603,'Age Fix'!A:C,3,FALSE))</f>
        <v>15</v>
      </c>
    </row>
    <row r="1604" spans="1:38" x14ac:dyDescent="0.2">
      <c r="A1604" t="s">
        <v>1574</v>
      </c>
      <c r="B1604" t="s">
        <v>1750</v>
      </c>
      <c r="C1604" t="s">
        <v>49</v>
      </c>
      <c r="D1604" t="s">
        <v>1745</v>
      </c>
      <c r="E1604" t="s">
        <v>1072</v>
      </c>
      <c r="F1604">
        <v>20</v>
      </c>
      <c r="G1604">
        <v>2</v>
      </c>
      <c r="H1604">
        <v>8.6</v>
      </c>
      <c r="I1604">
        <v>17.190000000000001</v>
      </c>
      <c r="J1604">
        <v>0</v>
      </c>
      <c r="K1604">
        <v>1</v>
      </c>
      <c r="L1604">
        <v>0</v>
      </c>
      <c r="M1604">
        <v>3.490401396160558</v>
      </c>
      <c r="V1604">
        <v>0</v>
      </c>
      <c r="W1604">
        <v>0</v>
      </c>
      <c r="AG1604">
        <v>11.75</v>
      </c>
      <c r="AH1604">
        <v>14.54</v>
      </c>
      <c r="AI1604">
        <v>49.6</v>
      </c>
      <c r="AJ1604">
        <v>58.49</v>
      </c>
      <c r="AK1604" t="e">
        <f>VLOOKUP(A1604,'NHL Affiliations (from scraper)'!B:C,2,FALSE)</f>
        <v>#N/A</v>
      </c>
      <c r="AL1604">
        <f>IF(ISNUMBER(MATCH(A1604,'Age Fix'!A:A,0))=FALSE,F1604,VLOOKUP(A1604,'Age Fix'!A:C,3,FALSE))</f>
        <v>20</v>
      </c>
    </row>
    <row r="1605" spans="1:38" x14ac:dyDescent="0.2">
      <c r="A1605" t="s">
        <v>1093</v>
      </c>
      <c r="B1605" t="s">
        <v>1750</v>
      </c>
      <c r="C1605" t="s">
        <v>49</v>
      </c>
      <c r="D1605" t="s">
        <v>1745</v>
      </c>
      <c r="E1605" t="s">
        <v>1040</v>
      </c>
      <c r="F1605">
        <v>20</v>
      </c>
      <c r="G1605">
        <v>58</v>
      </c>
      <c r="H1605">
        <v>15.7</v>
      </c>
      <c r="I1605">
        <v>910.81</v>
      </c>
      <c r="J1605">
        <v>47</v>
      </c>
      <c r="K1605">
        <v>46</v>
      </c>
      <c r="L1605">
        <v>3.0961451894467564</v>
      </c>
      <c r="M1605">
        <v>3.0302697598840598</v>
      </c>
      <c r="V1605">
        <v>37</v>
      </c>
      <c r="W1605">
        <v>2.4373908938197872</v>
      </c>
      <c r="AG1605">
        <v>14.17</v>
      </c>
      <c r="AH1605">
        <v>13.66</v>
      </c>
      <c r="AI1605">
        <v>49.41</v>
      </c>
      <c r="AJ1605">
        <v>49.59</v>
      </c>
      <c r="AK1605" t="str">
        <f>VLOOKUP(A1605,'NHL Affiliations (from scraper)'!B:C,2,FALSE)</f>
        <v>Edmonton Oilers</v>
      </c>
      <c r="AL1605">
        <f>IF(ISNUMBER(MATCH(A1605,'Age Fix'!A:A,0))=FALSE,F1605,VLOOKUP(A1605,'Age Fix'!A:C,3,FALSE))</f>
        <v>20</v>
      </c>
    </row>
    <row r="1606" spans="1:38" x14ac:dyDescent="0.2">
      <c r="A1606" t="s">
        <v>1381</v>
      </c>
      <c r="B1606" t="s">
        <v>1750</v>
      </c>
      <c r="C1606" t="s">
        <v>49</v>
      </c>
      <c r="D1606" t="s">
        <v>1745</v>
      </c>
      <c r="E1606" t="s">
        <v>1072</v>
      </c>
      <c r="F1606">
        <v>18</v>
      </c>
      <c r="G1606">
        <v>19</v>
      </c>
      <c r="H1606">
        <v>8.9600000000000009</v>
      </c>
      <c r="I1606">
        <v>170.24</v>
      </c>
      <c r="J1606">
        <v>7</v>
      </c>
      <c r="K1606">
        <v>6</v>
      </c>
      <c r="L1606">
        <v>2.4671052631578947</v>
      </c>
      <c r="M1606">
        <v>2.1146616541353382</v>
      </c>
      <c r="V1606">
        <v>3</v>
      </c>
      <c r="W1606">
        <v>1.0573308270676691</v>
      </c>
      <c r="AG1606">
        <v>13.66</v>
      </c>
      <c r="AH1606">
        <v>13.02</v>
      </c>
      <c r="AI1606">
        <v>49.97</v>
      </c>
      <c r="AJ1606">
        <v>50.8</v>
      </c>
      <c r="AK1606" t="e">
        <f>VLOOKUP(A1606,'NHL Affiliations (from scraper)'!B:C,2,FALSE)</f>
        <v>#N/A</v>
      </c>
      <c r="AL1606">
        <f>IF(ISNUMBER(MATCH(A1606,'Age Fix'!A:A,0))=FALSE,F1606,VLOOKUP(A1606,'Age Fix'!A:C,3,FALSE))</f>
        <v>18</v>
      </c>
    </row>
    <row r="1607" spans="1:38" x14ac:dyDescent="0.2">
      <c r="A1607" t="s">
        <v>1309</v>
      </c>
      <c r="B1607" t="s">
        <v>1750</v>
      </c>
      <c r="C1607" t="s">
        <v>46</v>
      </c>
      <c r="D1607" t="s">
        <v>1745</v>
      </c>
      <c r="E1607" t="s">
        <v>1040</v>
      </c>
      <c r="F1607">
        <v>17</v>
      </c>
      <c r="G1607">
        <v>57</v>
      </c>
      <c r="H1607">
        <v>9.18</v>
      </c>
      <c r="I1607">
        <v>523.44000000000005</v>
      </c>
      <c r="J1607">
        <v>14</v>
      </c>
      <c r="K1607">
        <v>24</v>
      </c>
      <c r="L1607">
        <v>1.6047684548372305</v>
      </c>
      <c r="M1607">
        <v>2.7510316368638237</v>
      </c>
      <c r="V1607">
        <v>7</v>
      </c>
      <c r="W1607">
        <v>0.80238422741861526</v>
      </c>
      <c r="AG1607">
        <v>13.02</v>
      </c>
      <c r="AH1607">
        <v>13.12</v>
      </c>
      <c r="AI1607">
        <v>44.87</v>
      </c>
      <c r="AJ1607">
        <v>48.53</v>
      </c>
      <c r="AK1607" t="e">
        <f>VLOOKUP(A1607,'NHL Affiliations (from scraper)'!B:C,2,FALSE)</f>
        <v>#N/A</v>
      </c>
      <c r="AL1607">
        <f>IF(ISNUMBER(MATCH(A1607,'Age Fix'!A:A,0))=FALSE,F1607,VLOOKUP(A1607,'Age Fix'!A:C,3,FALSE))</f>
        <v>17</v>
      </c>
    </row>
    <row r="1608" spans="1:38" x14ac:dyDescent="0.2">
      <c r="A1608" t="s">
        <v>1717</v>
      </c>
      <c r="B1608" t="s">
        <v>1750</v>
      </c>
      <c r="C1608" t="s">
        <v>102</v>
      </c>
      <c r="D1608" t="s">
        <v>102</v>
      </c>
      <c r="E1608" t="s">
        <v>1076</v>
      </c>
      <c r="F1608">
        <v>19</v>
      </c>
      <c r="G1608">
        <v>5</v>
      </c>
      <c r="H1608">
        <v>10</v>
      </c>
      <c r="I1608">
        <v>50.01</v>
      </c>
      <c r="J1608">
        <v>3</v>
      </c>
      <c r="K1608">
        <v>0</v>
      </c>
      <c r="L1608">
        <v>3.5992801439712059</v>
      </c>
      <c r="M1608">
        <v>0</v>
      </c>
      <c r="V1608">
        <v>1</v>
      </c>
      <c r="W1608">
        <v>1.199760047990402</v>
      </c>
      <c r="AG1608">
        <v>12.9</v>
      </c>
      <c r="AH1608">
        <v>13.62</v>
      </c>
      <c r="AI1608">
        <v>51.42</v>
      </c>
      <c r="AJ1608">
        <v>50.18</v>
      </c>
      <c r="AK1608" t="e">
        <f>VLOOKUP(A1608,'NHL Affiliations (from scraper)'!B:C,2,FALSE)</f>
        <v>#N/A</v>
      </c>
      <c r="AL1608">
        <f>IF(ISNUMBER(MATCH(A1608,'Age Fix'!A:A,0))=FALSE,F1608,VLOOKUP(A1608,'Age Fix'!A:C,3,FALSE))</f>
        <v>19</v>
      </c>
    </row>
    <row r="1609" spans="1:38" x14ac:dyDescent="0.2">
      <c r="A1609" t="s">
        <v>1447</v>
      </c>
      <c r="B1609" t="s">
        <v>1750</v>
      </c>
      <c r="C1609" t="s">
        <v>41</v>
      </c>
      <c r="D1609" t="s">
        <v>1745</v>
      </c>
      <c r="E1609" t="s">
        <v>1061</v>
      </c>
      <c r="F1609">
        <v>17</v>
      </c>
      <c r="G1609">
        <v>32</v>
      </c>
      <c r="H1609">
        <v>7.81</v>
      </c>
      <c r="I1609">
        <v>249.93</v>
      </c>
      <c r="J1609">
        <v>5</v>
      </c>
      <c r="K1609">
        <v>8</v>
      </c>
      <c r="L1609">
        <v>1.2003360941063497</v>
      </c>
      <c r="M1609">
        <v>1.9205377505701595</v>
      </c>
      <c r="V1609">
        <v>3</v>
      </c>
      <c r="W1609">
        <v>0.72020165646380985</v>
      </c>
      <c r="AG1609">
        <v>11.4</v>
      </c>
      <c r="AH1609">
        <v>11.94</v>
      </c>
      <c r="AI1609">
        <v>41.9</v>
      </c>
      <c r="AJ1609">
        <v>47.64</v>
      </c>
      <c r="AK1609" t="e">
        <f>VLOOKUP(A1609,'NHL Affiliations (from scraper)'!B:C,2,FALSE)</f>
        <v>#N/A</v>
      </c>
      <c r="AL1609">
        <f>IF(ISNUMBER(MATCH(A1609,'Age Fix'!A:A,0))=FALSE,F1609,VLOOKUP(A1609,'Age Fix'!A:C,3,FALSE))</f>
        <v>17</v>
      </c>
    </row>
    <row r="1610" spans="1:38" x14ac:dyDescent="0.2">
      <c r="A1610" t="s">
        <v>1585</v>
      </c>
      <c r="B1610" t="s">
        <v>1750</v>
      </c>
      <c r="C1610" t="s">
        <v>102</v>
      </c>
      <c r="D1610" t="s">
        <v>102</v>
      </c>
      <c r="E1610" t="s">
        <v>1064</v>
      </c>
      <c r="F1610">
        <v>17</v>
      </c>
      <c r="G1610">
        <v>1</v>
      </c>
      <c r="H1610">
        <v>0</v>
      </c>
      <c r="I1610">
        <v>0</v>
      </c>
      <c r="J1610">
        <v>0</v>
      </c>
      <c r="K1610">
        <v>0</v>
      </c>
      <c r="L1610" t="e">
        <v>#DIV/0!</v>
      </c>
      <c r="M1610" t="e">
        <v>#DIV/0!</v>
      </c>
      <c r="V1610">
        <v>0</v>
      </c>
      <c r="W1610" t="e">
        <v>#DIV/0!</v>
      </c>
      <c r="AG1610">
        <v>0</v>
      </c>
      <c r="AH1610">
        <v>0</v>
      </c>
      <c r="AI1610">
        <v>0</v>
      </c>
      <c r="AJ1610">
        <v>0</v>
      </c>
      <c r="AK1610" t="e">
        <f>VLOOKUP(A1610,'NHL Affiliations (from scraper)'!B:C,2,FALSE)</f>
        <v>#N/A</v>
      </c>
      <c r="AL1610">
        <f>IF(ISNUMBER(MATCH(A1610,'Age Fix'!A:A,0))=FALSE,F1610,VLOOKUP(A1610,'Age Fix'!A:C,3,FALSE))</f>
        <v>17</v>
      </c>
    </row>
    <row r="1611" spans="1:38" x14ac:dyDescent="0.2">
      <c r="A1611" t="s">
        <v>1305</v>
      </c>
      <c r="B1611" t="s">
        <v>1750</v>
      </c>
      <c r="C1611" t="s">
        <v>41</v>
      </c>
      <c r="D1611" t="s">
        <v>1745</v>
      </c>
      <c r="E1611" t="s">
        <v>1040</v>
      </c>
      <c r="F1611">
        <v>17</v>
      </c>
      <c r="G1611">
        <v>64</v>
      </c>
      <c r="H1611">
        <v>11.86</v>
      </c>
      <c r="I1611">
        <v>759.36</v>
      </c>
      <c r="J1611">
        <v>25</v>
      </c>
      <c r="K1611">
        <v>44</v>
      </c>
      <c r="L1611">
        <v>1.9753476611883689</v>
      </c>
      <c r="M1611">
        <v>3.4766118836915294</v>
      </c>
      <c r="V1611">
        <v>12</v>
      </c>
      <c r="W1611">
        <v>0.94816687737041705</v>
      </c>
      <c r="AG1611">
        <v>13.41</v>
      </c>
      <c r="AH1611">
        <v>13.26</v>
      </c>
      <c r="AI1611">
        <v>46.58</v>
      </c>
      <c r="AJ1611">
        <v>50.05</v>
      </c>
      <c r="AK1611">
        <f>VLOOKUP(A1611,'NHL Affiliations (from scraper)'!B:C,2,FALSE)</f>
        <v>2018</v>
      </c>
      <c r="AL1611">
        <f>IF(ISNUMBER(MATCH(A1611,'Age Fix'!A:A,0))=FALSE,F1611,VLOOKUP(A1611,'Age Fix'!A:C,3,FALSE))</f>
        <v>17</v>
      </c>
    </row>
    <row r="1612" spans="1:38" x14ac:dyDescent="0.2">
      <c r="A1612" t="s">
        <v>1124</v>
      </c>
      <c r="B1612" t="s">
        <v>1750</v>
      </c>
      <c r="C1612" t="s">
        <v>46</v>
      </c>
      <c r="D1612" t="s">
        <v>1745</v>
      </c>
      <c r="E1612" t="s">
        <v>1044</v>
      </c>
      <c r="F1612">
        <v>19</v>
      </c>
      <c r="G1612">
        <v>66</v>
      </c>
      <c r="H1612">
        <v>13.67</v>
      </c>
      <c r="I1612">
        <v>902.52</v>
      </c>
      <c r="J1612">
        <v>44</v>
      </c>
      <c r="K1612">
        <v>46</v>
      </c>
      <c r="L1612">
        <v>2.9251429331205956</v>
      </c>
      <c r="M1612">
        <v>3.0581039755351682</v>
      </c>
      <c r="V1612">
        <v>21</v>
      </c>
      <c r="W1612">
        <v>1.3960909453530117</v>
      </c>
      <c r="AG1612">
        <v>14.33</v>
      </c>
      <c r="AH1612">
        <v>14.05</v>
      </c>
      <c r="AI1612">
        <v>48.32</v>
      </c>
      <c r="AJ1612">
        <v>49.54</v>
      </c>
      <c r="AK1612" t="e">
        <f>VLOOKUP(A1612,'NHL Affiliations (from scraper)'!B:C,2,FALSE)</f>
        <v>#N/A</v>
      </c>
      <c r="AL1612">
        <f>IF(ISNUMBER(MATCH(A1612,'Age Fix'!A:A,0))=FALSE,F1612,VLOOKUP(A1612,'Age Fix'!A:C,3,FALSE))</f>
        <v>19</v>
      </c>
    </row>
    <row r="1613" spans="1:38" x14ac:dyDescent="0.2">
      <c r="A1613" t="s">
        <v>1450</v>
      </c>
      <c r="B1613" t="s">
        <v>1750</v>
      </c>
      <c r="C1613" t="s">
        <v>49</v>
      </c>
      <c r="D1613" t="s">
        <v>1745</v>
      </c>
      <c r="E1613" t="s">
        <v>1035</v>
      </c>
      <c r="F1613">
        <v>17</v>
      </c>
      <c r="G1613">
        <v>36</v>
      </c>
      <c r="H1613">
        <v>7.61</v>
      </c>
      <c r="I1613">
        <v>273.95999999999998</v>
      </c>
      <c r="J1613">
        <v>7</v>
      </c>
      <c r="K1613">
        <v>8</v>
      </c>
      <c r="L1613">
        <v>1.5330705212439772</v>
      </c>
      <c r="M1613">
        <v>1.7520805957074028</v>
      </c>
      <c r="V1613">
        <v>4</v>
      </c>
      <c r="W1613">
        <v>0.87604029785370141</v>
      </c>
      <c r="AG1613">
        <v>12.24</v>
      </c>
      <c r="AH1613">
        <v>12.85</v>
      </c>
      <c r="AI1613">
        <v>58.12</v>
      </c>
      <c r="AJ1613">
        <v>47.02</v>
      </c>
      <c r="AK1613" t="e">
        <f>VLOOKUP(A1613,'NHL Affiliations (from scraper)'!B:C,2,FALSE)</f>
        <v>#N/A</v>
      </c>
      <c r="AL1613">
        <f>IF(ISNUMBER(MATCH(A1613,'Age Fix'!A:A,0))=FALSE,F1613,VLOOKUP(A1613,'Age Fix'!A:C,3,FALSE))</f>
        <v>17</v>
      </c>
    </row>
    <row r="1614" spans="1:38" x14ac:dyDescent="0.2">
      <c r="A1614" t="s">
        <v>1086</v>
      </c>
      <c r="B1614" t="s">
        <v>1750</v>
      </c>
      <c r="C1614" t="s">
        <v>41</v>
      </c>
      <c r="D1614" t="s">
        <v>1745</v>
      </c>
      <c r="E1614" t="s">
        <v>644</v>
      </c>
      <c r="F1614">
        <v>21</v>
      </c>
      <c r="G1614">
        <v>66</v>
      </c>
      <c r="H1614">
        <v>14.32</v>
      </c>
      <c r="I1614">
        <v>944.95</v>
      </c>
      <c r="J1614">
        <v>60</v>
      </c>
      <c r="K1614">
        <v>44</v>
      </c>
      <c r="L1614">
        <v>3.8097253822953596</v>
      </c>
      <c r="M1614">
        <v>2.7937986136832635</v>
      </c>
      <c r="V1614">
        <v>39</v>
      </c>
      <c r="W1614">
        <v>2.4763214984919837</v>
      </c>
      <c r="AG1614">
        <v>14.06</v>
      </c>
      <c r="AH1614">
        <v>13.74</v>
      </c>
      <c r="AI1614">
        <v>53.98</v>
      </c>
      <c r="AJ1614">
        <v>50.22</v>
      </c>
      <c r="AK1614" t="str">
        <f>VLOOKUP(A1614,'NHL Affiliations (from scraper)'!B:C,2,FALSE)</f>
        <v>Anaheim Ducks</v>
      </c>
      <c r="AL1614">
        <f>IF(ISNUMBER(MATCH(A1614,'Age Fix'!A:A,0))=FALSE,F1614,VLOOKUP(A1614,'Age Fix'!A:C,3,FALSE))</f>
        <v>21</v>
      </c>
    </row>
    <row r="1615" spans="1:38" x14ac:dyDescent="0.2">
      <c r="A1615" t="s">
        <v>1037</v>
      </c>
      <c r="B1615" t="s">
        <v>1750</v>
      </c>
      <c r="C1615" t="s">
        <v>41</v>
      </c>
      <c r="D1615" t="s">
        <v>1745</v>
      </c>
      <c r="E1615" t="s">
        <v>1038</v>
      </c>
      <c r="F1615">
        <v>20</v>
      </c>
      <c r="G1615">
        <v>56</v>
      </c>
      <c r="H1615">
        <v>17.64</v>
      </c>
      <c r="I1615">
        <v>988.07</v>
      </c>
      <c r="J1615">
        <v>76</v>
      </c>
      <c r="K1615">
        <v>28</v>
      </c>
      <c r="L1615">
        <v>4.6150576376167685</v>
      </c>
      <c r="M1615">
        <v>1.7002843928061777</v>
      </c>
      <c r="V1615">
        <v>47</v>
      </c>
      <c r="W1615">
        <v>2.8540488022103694</v>
      </c>
      <c r="AG1615">
        <v>16.46</v>
      </c>
      <c r="AH1615">
        <v>14.28</v>
      </c>
      <c r="AI1615">
        <v>60.82</v>
      </c>
      <c r="AJ1615">
        <v>49.87</v>
      </c>
      <c r="AK1615" t="str">
        <f>VLOOKUP(A1615,'NHL Affiliations (from scraper)'!B:C,2,FALSE)</f>
        <v>Arizona Coyotes</v>
      </c>
      <c r="AL1615">
        <f>IF(ISNUMBER(MATCH(A1615,'Age Fix'!A:A,0))=FALSE,F1615,VLOOKUP(A1615,'Age Fix'!A:C,3,FALSE))</f>
        <v>20</v>
      </c>
    </row>
    <row r="1616" spans="1:38" x14ac:dyDescent="0.2">
      <c r="A1616" t="s">
        <v>1566</v>
      </c>
      <c r="B1616" t="s">
        <v>1750</v>
      </c>
      <c r="C1616" t="s">
        <v>102</v>
      </c>
      <c r="D1616" t="s">
        <v>102</v>
      </c>
      <c r="E1616" t="s">
        <v>1080</v>
      </c>
      <c r="F1616">
        <v>18</v>
      </c>
      <c r="G1616">
        <v>53</v>
      </c>
      <c r="H1616">
        <v>8.11</v>
      </c>
      <c r="I1616">
        <v>429.83</v>
      </c>
      <c r="J1616">
        <v>9</v>
      </c>
      <c r="K1616">
        <v>14</v>
      </c>
      <c r="L1616">
        <v>1.2563106344368704</v>
      </c>
      <c r="M1616">
        <v>1.9542609869017984</v>
      </c>
      <c r="V1616">
        <v>2</v>
      </c>
      <c r="W1616">
        <v>0.27918014098597121</v>
      </c>
      <c r="AG1616">
        <v>12.8</v>
      </c>
      <c r="AH1616">
        <v>12.52</v>
      </c>
      <c r="AI1616">
        <v>48.49</v>
      </c>
      <c r="AJ1616">
        <v>46.66</v>
      </c>
      <c r="AK1616" t="e">
        <f>VLOOKUP(A1616,'NHL Affiliations (from scraper)'!B:C,2,FALSE)</f>
        <v>#N/A</v>
      </c>
      <c r="AL1616">
        <f>IF(ISNUMBER(MATCH(A1616,'Age Fix'!A:A,0))=FALSE,F1616,VLOOKUP(A1616,'Age Fix'!A:C,3,FALSE))</f>
        <v>18</v>
      </c>
    </row>
    <row r="1617" spans="1:45" x14ac:dyDescent="0.2">
      <c r="A1617" t="s">
        <v>1573</v>
      </c>
      <c r="B1617" t="s">
        <v>1750</v>
      </c>
      <c r="C1617" t="s">
        <v>102</v>
      </c>
      <c r="D1617" t="s">
        <v>102</v>
      </c>
      <c r="E1617" t="s">
        <v>1072</v>
      </c>
      <c r="F1617">
        <v>16</v>
      </c>
      <c r="G1617">
        <v>2</v>
      </c>
      <c r="H1617">
        <v>12.24</v>
      </c>
      <c r="I1617">
        <v>24.48</v>
      </c>
      <c r="J1617">
        <v>1</v>
      </c>
      <c r="K1617">
        <v>1</v>
      </c>
      <c r="L1617">
        <v>2.4509803921568629</v>
      </c>
      <c r="M1617">
        <v>2.4509803921568629</v>
      </c>
      <c r="V1617">
        <v>0</v>
      </c>
      <c r="W1617">
        <v>0</v>
      </c>
      <c r="AG1617">
        <v>11.78</v>
      </c>
      <c r="AH1617">
        <v>11.77</v>
      </c>
      <c r="AI1617">
        <v>49.96</v>
      </c>
      <c r="AJ1617">
        <v>40.81</v>
      </c>
      <c r="AK1617" t="e">
        <f>VLOOKUP(A1617,'NHL Affiliations (from scraper)'!B:C,2,FALSE)</f>
        <v>#N/A</v>
      </c>
      <c r="AL1617">
        <f>IF(ISNUMBER(MATCH(A1617,'Age Fix'!A:A,0))=FALSE,F1617,VLOOKUP(A1617,'Age Fix'!A:C,3,FALSE))</f>
        <v>16</v>
      </c>
    </row>
    <row r="1618" spans="1:45" x14ac:dyDescent="0.2">
      <c r="A1618" t="s">
        <v>1592</v>
      </c>
      <c r="B1618" t="s">
        <v>1750</v>
      </c>
      <c r="C1618" t="s">
        <v>102</v>
      </c>
      <c r="D1618" t="s">
        <v>102</v>
      </c>
      <c r="E1618" t="s">
        <v>1057</v>
      </c>
      <c r="F1618">
        <v>17</v>
      </c>
      <c r="G1618">
        <v>8</v>
      </c>
      <c r="H1618">
        <v>7.47</v>
      </c>
      <c r="I1618">
        <v>59.75</v>
      </c>
      <c r="J1618">
        <v>1</v>
      </c>
      <c r="K1618">
        <v>3</v>
      </c>
      <c r="L1618">
        <v>1.00418410041841</v>
      </c>
      <c r="M1618">
        <v>3.01255230125523</v>
      </c>
      <c r="V1618">
        <v>0</v>
      </c>
      <c r="W1618">
        <v>0</v>
      </c>
      <c r="AG1618">
        <v>12.02</v>
      </c>
      <c r="AH1618">
        <v>13.46</v>
      </c>
      <c r="AI1618">
        <v>51.74</v>
      </c>
      <c r="AJ1618">
        <v>50.67</v>
      </c>
      <c r="AK1618" t="e">
        <f>VLOOKUP(A1618,'NHL Affiliations (from scraper)'!B:C,2,FALSE)</f>
        <v>#N/A</v>
      </c>
      <c r="AL1618">
        <f>IF(ISNUMBER(MATCH(A1618,'Age Fix'!A:A,0))=FALSE,F1618,VLOOKUP(A1618,'Age Fix'!A:C,3,FALSE))</f>
        <v>17</v>
      </c>
    </row>
    <row r="1619" spans="1:45" x14ac:dyDescent="0.2">
      <c r="A1619" t="s">
        <v>1497</v>
      </c>
      <c r="B1619" t="s">
        <v>1750</v>
      </c>
      <c r="C1619" t="s">
        <v>46</v>
      </c>
      <c r="D1619" t="s">
        <v>1745</v>
      </c>
      <c r="E1619" t="s">
        <v>1102</v>
      </c>
      <c r="F1619">
        <v>19</v>
      </c>
      <c r="G1619">
        <v>8</v>
      </c>
      <c r="H1619">
        <v>7.29</v>
      </c>
      <c r="I1619">
        <v>58.31</v>
      </c>
      <c r="J1619">
        <v>2</v>
      </c>
      <c r="K1619">
        <v>2</v>
      </c>
      <c r="L1619">
        <v>2.0579660435602811</v>
      </c>
      <c r="M1619">
        <v>2.0579660435602811</v>
      </c>
      <c r="V1619">
        <v>1</v>
      </c>
      <c r="W1619">
        <v>1.0289830217801406</v>
      </c>
      <c r="AG1619">
        <v>13.74</v>
      </c>
      <c r="AH1619">
        <v>12.13</v>
      </c>
      <c r="AI1619">
        <v>38.880000000000003</v>
      </c>
      <c r="AJ1619">
        <v>48.9</v>
      </c>
      <c r="AK1619" t="e">
        <f>VLOOKUP(A1619,'NHL Affiliations (from scraper)'!B:C,2,FALSE)</f>
        <v>#N/A</v>
      </c>
      <c r="AL1619">
        <f>IF(ISNUMBER(MATCH(A1619,'Age Fix'!A:A,0))=FALSE,F1619,VLOOKUP(A1619,'Age Fix'!A:C,3,FALSE))</f>
        <v>19</v>
      </c>
    </row>
    <row r="1620" spans="1:45" x14ac:dyDescent="0.2">
      <c r="A1620" t="s">
        <v>1187</v>
      </c>
      <c r="B1620" t="s">
        <v>1750</v>
      </c>
      <c r="C1620" t="s">
        <v>102</v>
      </c>
      <c r="D1620" t="s">
        <v>102</v>
      </c>
      <c r="E1620" t="s">
        <v>1057</v>
      </c>
      <c r="F1620">
        <v>20</v>
      </c>
      <c r="G1620">
        <v>72</v>
      </c>
      <c r="H1620">
        <v>15.43</v>
      </c>
      <c r="I1620">
        <v>1111.25</v>
      </c>
      <c r="J1620">
        <v>68</v>
      </c>
      <c r="K1620">
        <v>57</v>
      </c>
      <c r="L1620">
        <v>3.6715410573678291</v>
      </c>
      <c r="M1620">
        <v>3.0776152980877387</v>
      </c>
      <c r="V1620">
        <v>16</v>
      </c>
      <c r="W1620">
        <v>0.86389201349831268</v>
      </c>
      <c r="AG1620">
        <v>14.04</v>
      </c>
      <c r="AH1620">
        <v>14.06</v>
      </c>
      <c r="AI1620">
        <v>55.55</v>
      </c>
      <c r="AJ1620">
        <v>50.89</v>
      </c>
      <c r="AK1620" t="e">
        <f>VLOOKUP(A1620,'NHL Affiliations (from scraper)'!B:C,2,FALSE)</f>
        <v>#N/A</v>
      </c>
      <c r="AL1620">
        <f>IF(ISNUMBER(MATCH(A1620,'Age Fix'!A:A,0))=FALSE,F1620,VLOOKUP(A1620,'Age Fix'!A:C,3,FALSE))</f>
        <v>20</v>
      </c>
    </row>
    <row r="1621" spans="1:45" x14ac:dyDescent="0.2">
      <c r="A1621" t="s">
        <v>3755</v>
      </c>
      <c r="B1621" t="s">
        <v>1750</v>
      </c>
      <c r="C1621" t="s">
        <v>46</v>
      </c>
      <c r="D1621" t="s">
        <v>1745</v>
      </c>
      <c r="E1621" t="s">
        <v>1078</v>
      </c>
      <c r="F1621">
        <v>16</v>
      </c>
      <c r="G1621">
        <v>2</v>
      </c>
      <c r="H1621">
        <v>8.6</v>
      </c>
      <c r="I1621">
        <v>17.21</v>
      </c>
      <c r="J1621">
        <v>1</v>
      </c>
      <c r="K1621">
        <v>1</v>
      </c>
      <c r="L1621">
        <v>3.4863451481696686</v>
      </c>
      <c r="M1621">
        <v>3.4863451481696686</v>
      </c>
      <c r="V1621">
        <v>0</v>
      </c>
      <c r="W1621">
        <v>0</v>
      </c>
      <c r="AG1621">
        <v>11.5</v>
      </c>
      <c r="AH1621">
        <v>12.19</v>
      </c>
      <c r="AI1621">
        <v>39.700000000000003</v>
      </c>
      <c r="AJ1621">
        <v>56.09</v>
      </c>
      <c r="AK1621" t="e">
        <f>VLOOKUP(A1621,'NHL Affiliations (from scraper)'!B:C,2,FALSE)</f>
        <v>#N/A</v>
      </c>
      <c r="AL1621">
        <f>IF(ISNUMBER(MATCH(A1621,'Age Fix'!A:A,0))=FALSE,F1621,VLOOKUP(A1621,'Age Fix'!A:C,3,FALSE))</f>
        <v>16</v>
      </c>
    </row>
    <row r="1622" spans="1:45" x14ac:dyDescent="0.2">
      <c r="A1622" t="s">
        <v>1443</v>
      </c>
      <c r="B1622" t="s">
        <v>1750</v>
      </c>
      <c r="C1622" t="s">
        <v>102</v>
      </c>
      <c r="D1622" t="s">
        <v>102</v>
      </c>
      <c r="E1622" t="s">
        <v>1072</v>
      </c>
      <c r="F1622">
        <v>18</v>
      </c>
      <c r="G1622">
        <v>42</v>
      </c>
      <c r="H1622">
        <v>9.02</v>
      </c>
      <c r="I1622">
        <v>378.83</v>
      </c>
      <c r="J1622">
        <v>9</v>
      </c>
      <c r="K1622">
        <v>19</v>
      </c>
      <c r="L1622">
        <v>1.4254414909062114</v>
      </c>
      <c r="M1622">
        <v>3.0092653696908904</v>
      </c>
      <c r="V1622">
        <v>1</v>
      </c>
      <c r="W1622">
        <v>0.15838238787846792</v>
      </c>
      <c r="AG1622">
        <v>13.24</v>
      </c>
      <c r="AH1622">
        <v>13.09</v>
      </c>
      <c r="AI1622">
        <v>49.96</v>
      </c>
      <c r="AJ1622">
        <v>50.75</v>
      </c>
      <c r="AK1622" t="e">
        <f>VLOOKUP(A1622,'NHL Affiliations (from scraper)'!B:C,2,FALSE)</f>
        <v>#N/A</v>
      </c>
      <c r="AL1622">
        <f>IF(ISNUMBER(MATCH(A1622,'Age Fix'!A:A,0))=FALSE,F1622,VLOOKUP(A1622,'Age Fix'!A:C,3,FALSE))</f>
        <v>18</v>
      </c>
    </row>
    <row r="1623" spans="1:45" x14ac:dyDescent="0.2">
      <c r="A1623" t="s">
        <v>1543</v>
      </c>
      <c r="B1623" t="s">
        <v>1750</v>
      </c>
      <c r="C1623" t="s">
        <v>41</v>
      </c>
      <c r="D1623" t="s">
        <v>1745</v>
      </c>
      <c r="E1623" t="s">
        <v>644</v>
      </c>
      <c r="F1623">
        <v>17</v>
      </c>
      <c r="G1623">
        <v>5</v>
      </c>
      <c r="H1623">
        <v>8.0399999999999991</v>
      </c>
      <c r="I1623">
        <v>40.18</v>
      </c>
      <c r="J1623">
        <v>1</v>
      </c>
      <c r="K1623">
        <v>1</v>
      </c>
      <c r="L1623">
        <v>1.4932802389248383</v>
      </c>
      <c r="M1623">
        <v>1.4932802389248383</v>
      </c>
      <c r="V1623">
        <v>0</v>
      </c>
      <c r="W1623">
        <v>0</v>
      </c>
      <c r="AG1623">
        <v>11.72</v>
      </c>
      <c r="AH1623">
        <v>12.71</v>
      </c>
      <c r="AI1623">
        <v>55.04</v>
      </c>
      <c r="AJ1623">
        <v>52.01</v>
      </c>
      <c r="AK1623" t="e">
        <f>VLOOKUP(A1623,'NHL Affiliations (from scraper)'!B:C,2,FALSE)</f>
        <v>#N/A</v>
      </c>
      <c r="AL1623">
        <f>IF(ISNUMBER(MATCH(A1623,'Age Fix'!A:A,0))=FALSE,F1623,VLOOKUP(A1623,'Age Fix'!A:C,3,FALSE))</f>
        <v>17</v>
      </c>
      <c r="AS1623" s="1"/>
    </row>
    <row r="1624" spans="1:45" x14ac:dyDescent="0.2">
      <c r="A1624" t="s">
        <v>1158</v>
      </c>
      <c r="B1624" t="s">
        <v>1750</v>
      </c>
      <c r="C1624" t="s">
        <v>41</v>
      </c>
      <c r="D1624" t="s">
        <v>1745</v>
      </c>
      <c r="E1624" t="s">
        <v>1746</v>
      </c>
      <c r="F1624">
        <v>20</v>
      </c>
      <c r="G1624">
        <v>67</v>
      </c>
      <c r="H1624">
        <v>11.26</v>
      </c>
      <c r="I1624">
        <v>754.27</v>
      </c>
      <c r="J1624">
        <v>40</v>
      </c>
      <c r="K1624">
        <v>33</v>
      </c>
      <c r="L1624">
        <v>3.1818844710779963</v>
      </c>
      <c r="M1624">
        <v>2.6250546886393464</v>
      </c>
      <c r="V1624">
        <v>20</v>
      </c>
      <c r="W1624">
        <v>1.5909422355389982</v>
      </c>
      <c r="AG1624">
        <v>13.86</v>
      </c>
      <c r="AH1624">
        <v>13.42</v>
      </c>
      <c r="AI1624">
        <v>52.76</v>
      </c>
      <c r="AJ1624">
        <v>49.38</v>
      </c>
      <c r="AK1624" t="e">
        <f>VLOOKUP(A1624,'NHL Affiliations (from scraper)'!B:C,2,FALSE)</f>
        <v>#N/A</v>
      </c>
      <c r="AL1624">
        <f>IF(ISNUMBER(MATCH(A1624,'Age Fix'!A:A,0))=FALSE,F1624,VLOOKUP(A1624,'Age Fix'!A:C,3,FALSE))</f>
        <v>20</v>
      </c>
    </row>
    <row r="1625" spans="1:45" x14ac:dyDescent="0.2">
      <c r="A1625" t="s">
        <v>1144</v>
      </c>
      <c r="B1625" t="s">
        <v>1750</v>
      </c>
      <c r="C1625" t="s">
        <v>46</v>
      </c>
      <c r="D1625" t="s">
        <v>1745</v>
      </c>
      <c r="E1625" t="s">
        <v>1078</v>
      </c>
      <c r="F1625">
        <v>18</v>
      </c>
      <c r="G1625">
        <v>60</v>
      </c>
      <c r="H1625">
        <v>12.23</v>
      </c>
      <c r="I1625">
        <v>733.61</v>
      </c>
      <c r="J1625">
        <v>31</v>
      </c>
      <c r="K1625">
        <v>42</v>
      </c>
      <c r="L1625">
        <v>2.5354070964136257</v>
      </c>
      <c r="M1625">
        <v>3.4350676790120089</v>
      </c>
      <c r="V1625">
        <v>17</v>
      </c>
      <c r="W1625">
        <v>1.3903845367429561</v>
      </c>
      <c r="AG1625">
        <v>12.93</v>
      </c>
      <c r="AH1625">
        <v>13.54</v>
      </c>
      <c r="AI1625">
        <v>43.75</v>
      </c>
      <c r="AJ1625">
        <v>50.19</v>
      </c>
      <c r="AK1625" t="e">
        <f>VLOOKUP(A1625,'NHL Affiliations (from scraper)'!B:C,2,FALSE)</f>
        <v>#N/A</v>
      </c>
      <c r="AL1625">
        <f>IF(ISNUMBER(MATCH(A1625,'Age Fix'!A:A,0))=FALSE,F1625,VLOOKUP(A1625,'Age Fix'!A:C,3,FALSE))</f>
        <v>18</v>
      </c>
    </row>
    <row r="1626" spans="1:45" x14ac:dyDescent="0.2">
      <c r="A1626" t="s">
        <v>1212</v>
      </c>
      <c r="B1626" t="s">
        <v>1750</v>
      </c>
      <c r="C1626" t="s">
        <v>102</v>
      </c>
      <c r="D1626" t="s">
        <v>102</v>
      </c>
      <c r="E1626" t="s">
        <v>1107</v>
      </c>
      <c r="F1626">
        <v>18</v>
      </c>
      <c r="G1626">
        <v>63</v>
      </c>
      <c r="H1626">
        <v>15.71</v>
      </c>
      <c r="I1626">
        <v>990</v>
      </c>
      <c r="J1626">
        <v>50</v>
      </c>
      <c r="K1626">
        <v>59</v>
      </c>
      <c r="L1626">
        <v>3.0303030303030303</v>
      </c>
      <c r="M1626">
        <v>3.5757575757575757</v>
      </c>
      <c r="V1626">
        <v>11</v>
      </c>
      <c r="W1626">
        <v>0.66666666666666674</v>
      </c>
      <c r="AG1626">
        <v>12.79</v>
      </c>
      <c r="AH1626">
        <v>13.87</v>
      </c>
      <c r="AI1626">
        <v>45.62</v>
      </c>
      <c r="AJ1626">
        <v>50.08</v>
      </c>
      <c r="AK1626">
        <f>VLOOKUP(A1626,'NHL Affiliations (from scraper)'!B:C,2,FALSE)</f>
        <v>2018</v>
      </c>
      <c r="AL1626">
        <f>IF(ISNUMBER(MATCH(A1626,'Age Fix'!A:A,0))=FALSE,F1626,VLOOKUP(A1626,'Age Fix'!A:C,3,FALSE))</f>
        <v>18</v>
      </c>
    </row>
    <row r="1627" spans="1:45" x14ac:dyDescent="0.2">
      <c r="A1627" t="s">
        <v>1331</v>
      </c>
      <c r="B1627" t="s">
        <v>1750</v>
      </c>
      <c r="C1627" t="s">
        <v>102</v>
      </c>
      <c r="D1627" t="s">
        <v>102</v>
      </c>
      <c r="E1627" t="s">
        <v>1064</v>
      </c>
      <c r="F1627">
        <v>20</v>
      </c>
      <c r="G1627">
        <v>63</v>
      </c>
      <c r="H1627">
        <v>17.920000000000002</v>
      </c>
      <c r="I1627">
        <v>1129</v>
      </c>
      <c r="J1627">
        <v>66</v>
      </c>
      <c r="K1627">
        <v>63</v>
      </c>
      <c r="L1627">
        <v>3.5075287865367581</v>
      </c>
      <c r="M1627">
        <v>3.3480956598759963</v>
      </c>
      <c r="V1627">
        <v>14</v>
      </c>
      <c r="W1627">
        <v>0.74402125775022143</v>
      </c>
      <c r="AG1627">
        <v>14.11</v>
      </c>
      <c r="AH1627">
        <v>14.21</v>
      </c>
      <c r="AI1627">
        <v>50.09</v>
      </c>
      <c r="AJ1627">
        <v>50.85</v>
      </c>
      <c r="AK1627" t="str">
        <f>VLOOKUP(A1627,'NHL Affiliations (from scraper)'!B:C,2,FALSE)</f>
        <v>Buffalo Sabres</v>
      </c>
      <c r="AL1627">
        <f>IF(ISNUMBER(MATCH(A1627,'Age Fix'!A:A,0))=FALSE,F1627,VLOOKUP(A1627,'Age Fix'!A:C,3,FALSE))</f>
        <v>20</v>
      </c>
    </row>
    <row r="1628" spans="1:45" x14ac:dyDescent="0.2">
      <c r="A1628" t="s">
        <v>1379</v>
      </c>
      <c r="B1628" t="s">
        <v>1750</v>
      </c>
      <c r="C1628" t="s">
        <v>49</v>
      </c>
      <c r="D1628" t="s">
        <v>1745</v>
      </c>
      <c r="E1628" t="s">
        <v>1051</v>
      </c>
      <c r="F1628">
        <v>18</v>
      </c>
      <c r="G1628">
        <v>51</v>
      </c>
      <c r="H1628">
        <v>7.72</v>
      </c>
      <c r="I1628">
        <v>393.76</v>
      </c>
      <c r="J1628">
        <v>10</v>
      </c>
      <c r="K1628">
        <v>13</v>
      </c>
      <c r="L1628">
        <v>1.5237708248679398</v>
      </c>
      <c r="M1628">
        <v>1.9809020723283219</v>
      </c>
      <c r="V1628">
        <v>4</v>
      </c>
      <c r="W1628">
        <v>0.60950832994717596</v>
      </c>
      <c r="AG1628">
        <v>12.8</v>
      </c>
      <c r="AH1628">
        <v>13.06</v>
      </c>
      <c r="AI1628">
        <v>47.04</v>
      </c>
      <c r="AJ1628">
        <v>50.6</v>
      </c>
      <c r="AK1628" t="e">
        <f>VLOOKUP(A1628,'NHL Affiliations (from scraper)'!B:C,2,FALSE)</f>
        <v>#N/A</v>
      </c>
      <c r="AL1628">
        <f>IF(ISNUMBER(MATCH(A1628,'Age Fix'!A:A,0))=FALSE,F1628,VLOOKUP(A1628,'Age Fix'!A:C,3,FALSE))</f>
        <v>18</v>
      </c>
    </row>
    <row r="1629" spans="1:45" x14ac:dyDescent="0.2">
      <c r="A1629" t="s">
        <v>1380</v>
      </c>
      <c r="B1629" t="s">
        <v>1750</v>
      </c>
      <c r="C1629" t="s">
        <v>102</v>
      </c>
      <c r="D1629" t="s">
        <v>102</v>
      </c>
      <c r="E1629" t="s">
        <v>1102</v>
      </c>
      <c r="F1629">
        <v>18</v>
      </c>
      <c r="G1629">
        <v>53</v>
      </c>
      <c r="H1629">
        <v>14.35</v>
      </c>
      <c r="I1629">
        <v>760.62</v>
      </c>
      <c r="J1629">
        <v>30</v>
      </c>
      <c r="K1629">
        <v>49</v>
      </c>
      <c r="L1629">
        <v>2.3664904945965133</v>
      </c>
      <c r="M1629">
        <v>3.8652678078409717</v>
      </c>
      <c r="V1629">
        <v>3</v>
      </c>
      <c r="W1629">
        <v>0.23664904945965134</v>
      </c>
      <c r="AG1629">
        <v>13.24</v>
      </c>
      <c r="AH1629">
        <v>14.07</v>
      </c>
      <c r="AI1629">
        <v>38.47</v>
      </c>
      <c r="AJ1629">
        <v>52.39</v>
      </c>
      <c r="AK1629" t="e">
        <f>VLOOKUP(A1629,'NHL Affiliations (from scraper)'!B:C,2,FALSE)</f>
        <v>#N/A</v>
      </c>
      <c r="AL1629">
        <f>IF(ISNUMBER(MATCH(A1629,'Age Fix'!A:A,0))=FALSE,F1629,VLOOKUP(A1629,'Age Fix'!A:C,3,FALSE))</f>
        <v>18</v>
      </c>
    </row>
    <row r="1630" spans="1:45" x14ac:dyDescent="0.2">
      <c r="A1630" t="s">
        <v>1525</v>
      </c>
      <c r="B1630" t="s">
        <v>1750</v>
      </c>
      <c r="C1630" t="s">
        <v>102</v>
      </c>
      <c r="D1630" t="s">
        <v>102</v>
      </c>
      <c r="E1630" t="s">
        <v>1102</v>
      </c>
      <c r="F1630">
        <v>18</v>
      </c>
      <c r="G1630">
        <v>49</v>
      </c>
      <c r="H1630">
        <v>14.76</v>
      </c>
      <c r="I1630">
        <v>723.08</v>
      </c>
      <c r="J1630">
        <v>26</v>
      </c>
      <c r="K1630">
        <v>48</v>
      </c>
      <c r="L1630">
        <v>2.1574376279249874</v>
      </c>
      <c r="M1630">
        <v>3.9829617746307462</v>
      </c>
      <c r="V1630">
        <v>3</v>
      </c>
      <c r="W1630">
        <v>0.24893511091442164</v>
      </c>
      <c r="AG1630">
        <v>13.04</v>
      </c>
      <c r="AH1630">
        <v>13.98</v>
      </c>
      <c r="AI1630">
        <v>38.99</v>
      </c>
      <c r="AJ1630">
        <v>50.55</v>
      </c>
      <c r="AK1630">
        <f>VLOOKUP(A1630,'NHL Affiliations (from scraper)'!B:C,2,FALSE)</f>
        <v>2018</v>
      </c>
      <c r="AL1630">
        <f>IF(ISNUMBER(MATCH(A1630,'Age Fix'!A:A,0))=FALSE,F1630,VLOOKUP(A1630,'Age Fix'!A:C,3,FALSE))</f>
        <v>18</v>
      </c>
    </row>
    <row r="1631" spans="1:45" x14ac:dyDescent="0.2">
      <c r="A1631" t="s">
        <v>1358</v>
      </c>
      <c r="B1631" t="s">
        <v>1750</v>
      </c>
      <c r="C1631" t="s">
        <v>41</v>
      </c>
      <c r="D1631" t="s">
        <v>1745</v>
      </c>
      <c r="E1631" t="s">
        <v>1069</v>
      </c>
      <c r="F1631">
        <v>21</v>
      </c>
      <c r="G1631">
        <v>36</v>
      </c>
      <c r="H1631">
        <v>12.36</v>
      </c>
      <c r="I1631">
        <v>444.92</v>
      </c>
      <c r="J1631">
        <v>14</v>
      </c>
      <c r="K1631">
        <v>22</v>
      </c>
      <c r="L1631">
        <v>1.8879798615481433</v>
      </c>
      <c r="M1631">
        <v>2.9668254967185113</v>
      </c>
      <c r="V1631">
        <v>4</v>
      </c>
      <c r="W1631">
        <v>0.53942281758518373</v>
      </c>
      <c r="AG1631">
        <v>13.41</v>
      </c>
      <c r="AH1631">
        <v>13.97</v>
      </c>
      <c r="AI1631">
        <v>49.19</v>
      </c>
      <c r="AJ1631">
        <v>49.85</v>
      </c>
      <c r="AK1631" t="e">
        <f>VLOOKUP(A1631,'NHL Affiliations (from scraper)'!B:C,2,FALSE)</f>
        <v>#N/A</v>
      </c>
      <c r="AL1631">
        <f>IF(ISNUMBER(MATCH(A1631,'Age Fix'!A:A,0))=FALSE,F1631,VLOOKUP(A1631,'Age Fix'!A:C,3,FALSE))</f>
        <v>21</v>
      </c>
    </row>
    <row r="1632" spans="1:45" x14ac:dyDescent="0.2">
      <c r="A1632" t="s">
        <v>1367</v>
      </c>
      <c r="B1632" t="s">
        <v>1750</v>
      </c>
      <c r="C1632" t="s">
        <v>102</v>
      </c>
      <c r="D1632" t="s">
        <v>102</v>
      </c>
      <c r="E1632" t="s">
        <v>1055</v>
      </c>
      <c r="F1632">
        <v>18</v>
      </c>
      <c r="G1632">
        <v>72</v>
      </c>
      <c r="H1632">
        <v>14.6</v>
      </c>
      <c r="I1632">
        <v>1050.95</v>
      </c>
      <c r="J1632">
        <v>47</v>
      </c>
      <c r="K1632">
        <v>43</v>
      </c>
      <c r="L1632">
        <v>2.6832865502640466</v>
      </c>
      <c r="M1632">
        <v>2.4549217374756171</v>
      </c>
      <c r="V1632">
        <v>9</v>
      </c>
      <c r="W1632">
        <v>0.5138208287739664</v>
      </c>
      <c r="AG1632">
        <v>13.86</v>
      </c>
      <c r="AH1632">
        <v>13.81</v>
      </c>
      <c r="AI1632">
        <v>55.67</v>
      </c>
      <c r="AJ1632">
        <v>51.3</v>
      </c>
      <c r="AK1632">
        <f>VLOOKUP(A1632,'NHL Affiliations (from scraper)'!B:C,2,FALSE)</f>
        <v>2018</v>
      </c>
      <c r="AL1632">
        <f>IF(ISNUMBER(MATCH(A1632,'Age Fix'!A:A,0))=FALSE,F1632,VLOOKUP(A1632,'Age Fix'!A:C,3,FALSE))</f>
        <v>18</v>
      </c>
    </row>
    <row r="1633" spans="1:38" x14ac:dyDescent="0.2">
      <c r="A1633" t="s">
        <v>1246</v>
      </c>
      <c r="B1633" t="s">
        <v>1750</v>
      </c>
      <c r="C1633" t="s">
        <v>46</v>
      </c>
      <c r="D1633" t="s">
        <v>1745</v>
      </c>
      <c r="E1633" t="s">
        <v>644</v>
      </c>
      <c r="F1633">
        <v>19</v>
      </c>
      <c r="G1633">
        <v>20</v>
      </c>
      <c r="H1633">
        <v>10.24</v>
      </c>
      <c r="I1633">
        <v>204.88</v>
      </c>
      <c r="J1633">
        <v>10</v>
      </c>
      <c r="K1633">
        <v>9</v>
      </c>
      <c r="L1633">
        <v>2.9285435376805937</v>
      </c>
      <c r="M1633">
        <v>2.6356891839125343</v>
      </c>
      <c r="V1633">
        <v>7</v>
      </c>
      <c r="W1633">
        <v>2.0499804763764153</v>
      </c>
      <c r="AG1633">
        <v>12.74</v>
      </c>
      <c r="AH1633">
        <v>13.31</v>
      </c>
      <c r="AI1633">
        <v>55.6</v>
      </c>
      <c r="AJ1633">
        <v>49.44</v>
      </c>
      <c r="AK1633" t="e">
        <f>VLOOKUP(A1633,'NHL Affiliations (from scraper)'!B:C,2,FALSE)</f>
        <v>#N/A</v>
      </c>
      <c r="AL1633">
        <f>IF(ISNUMBER(MATCH(A1633,'Age Fix'!A:A,0))=FALSE,F1633,VLOOKUP(A1633,'Age Fix'!A:C,3,FALSE))</f>
        <v>19</v>
      </c>
    </row>
    <row r="1634" spans="1:38" x14ac:dyDescent="0.2">
      <c r="A1634" t="s">
        <v>1130</v>
      </c>
      <c r="B1634" t="s">
        <v>1750</v>
      </c>
      <c r="C1634" t="s">
        <v>46</v>
      </c>
      <c r="D1634" t="s">
        <v>1745</v>
      </c>
      <c r="E1634" t="s">
        <v>1746</v>
      </c>
      <c r="F1634">
        <v>20</v>
      </c>
      <c r="G1634">
        <v>46</v>
      </c>
      <c r="H1634">
        <v>14.65</v>
      </c>
      <c r="I1634">
        <v>673.83</v>
      </c>
      <c r="J1634">
        <v>43</v>
      </c>
      <c r="K1634">
        <v>30</v>
      </c>
      <c r="L1634">
        <v>3.8288589110012907</v>
      </c>
      <c r="M1634">
        <v>2.6712969146520633</v>
      </c>
      <c r="V1634">
        <v>21</v>
      </c>
      <c r="W1634">
        <v>1.8699078402564444</v>
      </c>
      <c r="AG1634">
        <v>13.94</v>
      </c>
      <c r="AH1634">
        <v>13.87</v>
      </c>
      <c r="AI1634">
        <v>55.9</v>
      </c>
      <c r="AJ1634">
        <v>49.89</v>
      </c>
      <c r="AK1634" t="str">
        <f>VLOOKUP(A1634,'NHL Affiliations (from scraper)'!B:C,2,FALSE)</f>
        <v>Calgary Flames</v>
      </c>
      <c r="AL1634">
        <f>IF(ISNUMBER(MATCH(A1634,'Age Fix'!A:A,0))=FALSE,F1634,VLOOKUP(A1634,'Age Fix'!A:C,3,FALSE))</f>
        <v>20</v>
      </c>
    </row>
    <row r="1635" spans="1:38" x14ac:dyDescent="0.2">
      <c r="A1635" t="s">
        <v>1475</v>
      </c>
      <c r="B1635" t="s">
        <v>1750</v>
      </c>
      <c r="C1635" t="s">
        <v>41</v>
      </c>
      <c r="D1635" t="s">
        <v>1745</v>
      </c>
      <c r="E1635" t="s">
        <v>1107</v>
      </c>
      <c r="F1635">
        <v>18</v>
      </c>
      <c r="G1635">
        <v>56</v>
      </c>
      <c r="H1635">
        <v>8.5399999999999991</v>
      </c>
      <c r="I1635">
        <v>478.34</v>
      </c>
      <c r="J1635">
        <v>14</v>
      </c>
      <c r="K1635">
        <v>19</v>
      </c>
      <c r="L1635">
        <v>1.7560730860893925</v>
      </c>
      <c r="M1635">
        <v>2.3832420454070324</v>
      </c>
      <c r="V1635">
        <v>3</v>
      </c>
      <c r="W1635">
        <v>0.37630137559058408</v>
      </c>
      <c r="AG1635">
        <v>12.38</v>
      </c>
      <c r="AH1635">
        <v>13.14</v>
      </c>
      <c r="AI1635">
        <v>41.71</v>
      </c>
      <c r="AJ1635">
        <v>48.97</v>
      </c>
      <c r="AK1635" t="e">
        <f>VLOOKUP(A1635,'NHL Affiliations (from scraper)'!B:C,2,FALSE)</f>
        <v>#N/A</v>
      </c>
      <c r="AL1635">
        <f>IF(ISNUMBER(MATCH(A1635,'Age Fix'!A:A,0))=FALSE,F1635,VLOOKUP(A1635,'Age Fix'!A:C,3,FALSE))</f>
        <v>18</v>
      </c>
    </row>
    <row r="1636" spans="1:38" x14ac:dyDescent="0.2">
      <c r="A1636" t="s">
        <v>1610</v>
      </c>
      <c r="B1636" t="s">
        <v>1750</v>
      </c>
      <c r="C1636" t="s">
        <v>49</v>
      </c>
      <c r="D1636" t="s">
        <v>1745</v>
      </c>
      <c r="E1636" t="s">
        <v>1059</v>
      </c>
      <c r="F1636">
        <v>18</v>
      </c>
      <c r="G1636">
        <v>1</v>
      </c>
      <c r="H1636">
        <v>0</v>
      </c>
      <c r="I1636">
        <v>0</v>
      </c>
      <c r="J1636">
        <v>0</v>
      </c>
      <c r="K1636">
        <v>0</v>
      </c>
      <c r="L1636" t="e">
        <v>#DIV/0!</v>
      </c>
      <c r="M1636" t="e">
        <v>#DIV/0!</v>
      </c>
      <c r="V1636">
        <v>0</v>
      </c>
      <c r="W1636" t="e">
        <v>#DIV/0!</v>
      </c>
      <c r="AG1636">
        <v>0</v>
      </c>
      <c r="AH1636">
        <v>0</v>
      </c>
      <c r="AI1636">
        <v>0</v>
      </c>
      <c r="AJ1636">
        <v>0</v>
      </c>
      <c r="AK1636" t="e">
        <f>VLOOKUP(A1636,'NHL Affiliations (from scraper)'!B:C,2,FALSE)</f>
        <v>#N/A</v>
      </c>
      <c r="AL1636">
        <f>IF(ISNUMBER(MATCH(A1636,'Age Fix'!A:A,0))=FALSE,F1636,VLOOKUP(A1636,'Age Fix'!A:C,3,FALSE))</f>
        <v>18</v>
      </c>
    </row>
    <row r="1637" spans="1:38" x14ac:dyDescent="0.2">
      <c r="A1637" t="s">
        <v>1460</v>
      </c>
      <c r="B1637" t="s">
        <v>1750</v>
      </c>
      <c r="C1637" t="s">
        <v>102</v>
      </c>
      <c r="D1637" t="s">
        <v>102</v>
      </c>
      <c r="E1637" t="s">
        <v>1059</v>
      </c>
      <c r="F1637">
        <v>19</v>
      </c>
      <c r="G1637">
        <v>68</v>
      </c>
      <c r="H1637">
        <v>11.78</v>
      </c>
      <c r="I1637">
        <v>800.99</v>
      </c>
      <c r="J1637">
        <v>35</v>
      </c>
      <c r="K1637">
        <v>38</v>
      </c>
      <c r="L1637">
        <v>2.6217555774728774</v>
      </c>
      <c r="M1637">
        <v>2.84647748411341</v>
      </c>
      <c r="V1637">
        <v>4</v>
      </c>
      <c r="W1637">
        <v>0.29962920885404309</v>
      </c>
      <c r="AG1637">
        <v>13.01</v>
      </c>
      <c r="AH1637">
        <v>13.45</v>
      </c>
      <c r="AI1637">
        <v>51.42</v>
      </c>
      <c r="AJ1637">
        <v>51.17</v>
      </c>
      <c r="AK1637" t="e">
        <f>VLOOKUP(A1637,'NHL Affiliations (from scraper)'!B:C,2,FALSE)</f>
        <v>#N/A</v>
      </c>
      <c r="AL1637">
        <f>IF(ISNUMBER(MATCH(A1637,'Age Fix'!A:A,0))=FALSE,F1637,VLOOKUP(A1637,'Age Fix'!A:C,3,FALSE))</f>
        <v>19</v>
      </c>
    </row>
    <row r="1638" spans="1:38" x14ac:dyDescent="0.2">
      <c r="A1638" t="s">
        <v>3814</v>
      </c>
      <c r="B1638" t="s">
        <v>1750</v>
      </c>
      <c r="C1638" t="s">
        <v>102</v>
      </c>
      <c r="D1638" t="s">
        <v>102</v>
      </c>
      <c r="E1638" t="s">
        <v>1061</v>
      </c>
      <c r="F1638">
        <v>17</v>
      </c>
      <c r="G1638">
        <v>2</v>
      </c>
      <c r="H1638">
        <v>0</v>
      </c>
      <c r="I1638">
        <v>0</v>
      </c>
      <c r="J1638">
        <v>0</v>
      </c>
      <c r="K1638">
        <v>0</v>
      </c>
      <c r="L1638" t="e">
        <v>#DIV/0!</v>
      </c>
      <c r="M1638" t="e">
        <v>#DIV/0!</v>
      </c>
      <c r="V1638">
        <v>0</v>
      </c>
      <c r="W1638" t="e">
        <v>#DIV/0!</v>
      </c>
      <c r="AG1638">
        <v>0</v>
      </c>
      <c r="AH1638">
        <v>0</v>
      </c>
      <c r="AI1638">
        <v>0</v>
      </c>
      <c r="AJ1638">
        <v>0</v>
      </c>
      <c r="AK1638" t="e">
        <f>VLOOKUP(A1638,'NHL Affiliations (from scraper)'!B:C,2,FALSE)</f>
        <v>#N/A</v>
      </c>
      <c r="AL1638">
        <f>IF(ISNUMBER(MATCH(A1638,'Age Fix'!A:A,0))=FALSE,F1638,VLOOKUP(A1638,'Age Fix'!A:C,3,FALSE))</f>
        <v>17</v>
      </c>
    </row>
    <row r="1639" spans="1:38" x14ac:dyDescent="0.2">
      <c r="A1639" t="s">
        <v>1480</v>
      </c>
      <c r="B1639" t="s">
        <v>1750</v>
      </c>
      <c r="C1639" t="s">
        <v>46</v>
      </c>
      <c r="D1639" t="s">
        <v>1745</v>
      </c>
      <c r="E1639" t="s">
        <v>1090</v>
      </c>
      <c r="F1639">
        <v>19</v>
      </c>
      <c r="G1639">
        <v>58</v>
      </c>
      <c r="H1639">
        <v>8.39</v>
      </c>
      <c r="I1639">
        <v>486.45</v>
      </c>
      <c r="J1639">
        <v>13</v>
      </c>
      <c r="K1639">
        <v>18</v>
      </c>
      <c r="L1639">
        <v>1.6034535923527597</v>
      </c>
      <c r="M1639">
        <v>2.2201665124884364</v>
      </c>
      <c r="V1639">
        <v>4</v>
      </c>
      <c r="W1639">
        <v>0.49337033610854142</v>
      </c>
      <c r="AG1639">
        <v>12.42</v>
      </c>
      <c r="AH1639">
        <v>13.22</v>
      </c>
      <c r="AI1639">
        <v>45.4</v>
      </c>
      <c r="AJ1639">
        <v>45.7</v>
      </c>
      <c r="AK1639" t="e">
        <f>VLOOKUP(A1639,'NHL Affiliations (from scraper)'!B:C,2,FALSE)</f>
        <v>#N/A</v>
      </c>
      <c r="AL1639">
        <f>IF(ISNUMBER(MATCH(A1639,'Age Fix'!A:A,0))=FALSE,F1639,VLOOKUP(A1639,'Age Fix'!A:C,3,FALSE))</f>
        <v>19</v>
      </c>
    </row>
    <row r="1640" spans="1:38" x14ac:dyDescent="0.2">
      <c r="A1640" t="s">
        <v>1430</v>
      </c>
      <c r="B1640" t="s">
        <v>1750</v>
      </c>
      <c r="C1640" t="s">
        <v>102</v>
      </c>
      <c r="D1640" t="s">
        <v>102</v>
      </c>
      <c r="E1640" t="s">
        <v>1105</v>
      </c>
      <c r="F1640">
        <v>16</v>
      </c>
      <c r="G1640">
        <v>42</v>
      </c>
      <c r="H1640">
        <v>14.45</v>
      </c>
      <c r="I1640">
        <v>606.70000000000005</v>
      </c>
      <c r="J1640">
        <v>28</v>
      </c>
      <c r="K1640">
        <v>38</v>
      </c>
      <c r="L1640">
        <v>2.7690786220537329</v>
      </c>
      <c r="M1640">
        <v>3.7580352727872093</v>
      </c>
      <c r="V1640">
        <v>4</v>
      </c>
      <c r="W1640">
        <v>0.39558266029339045</v>
      </c>
      <c r="AG1640">
        <v>13</v>
      </c>
      <c r="AH1640">
        <v>13.58</v>
      </c>
      <c r="AI1640">
        <v>43.33</v>
      </c>
      <c r="AJ1640">
        <v>50.53</v>
      </c>
      <c r="AK1640" t="e">
        <f>VLOOKUP(A1640,'NHL Affiliations (from scraper)'!B:C,2,FALSE)</f>
        <v>#N/A</v>
      </c>
      <c r="AL1640">
        <f>IF(ISNUMBER(MATCH(A1640,'Age Fix'!A:A,0))=FALSE,F1640,VLOOKUP(A1640,'Age Fix'!A:C,3,FALSE))</f>
        <v>16</v>
      </c>
    </row>
    <row r="1641" spans="1:38" x14ac:dyDescent="0.2">
      <c r="A1641" t="s">
        <v>1098</v>
      </c>
      <c r="B1641" t="s">
        <v>1750</v>
      </c>
      <c r="C1641" t="s">
        <v>49</v>
      </c>
      <c r="D1641" t="s">
        <v>1745</v>
      </c>
      <c r="E1641" t="s">
        <v>1072</v>
      </c>
      <c r="F1641">
        <v>19</v>
      </c>
      <c r="G1641">
        <v>72</v>
      </c>
      <c r="H1641">
        <v>15.34</v>
      </c>
      <c r="I1641">
        <v>1104.3399999999999</v>
      </c>
      <c r="J1641">
        <v>63</v>
      </c>
      <c r="K1641">
        <v>59</v>
      </c>
      <c r="L1641">
        <v>3.4228589021497005</v>
      </c>
      <c r="M1641">
        <v>3.2055345274100371</v>
      </c>
      <c r="V1641">
        <v>47</v>
      </c>
      <c r="W1641">
        <v>2.5535614031910465</v>
      </c>
      <c r="AG1641">
        <v>14.36</v>
      </c>
      <c r="AH1641">
        <v>13.91</v>
      </c>
      <c r="AI1641">
        <v>51.11</v>
      </c>
      <c r="AJ1641">
        <v>52.29</v>
      </c>
      <c r="AK1641" t="e">
        <f>VLOOKUP(A1641,'NHL Affiliations (from scraper)'!B:C,2,FALSE)</f>
        <v>#N/A</v>
      </c>
      <c r="AL1641">
        <f>IF(ISNUMBER(MATCH(A1641,'Age Fix'!A:A,0))=FALSE,F1641,VLOOKUP(A1641,'Age Fix'!A:C,3,FALSE))</f>
        <v>19</v>
      </c>
    </row>
    <row r="1642" spans="1:38" x14ac:dyDescent="0.2">
      <c r="A1642" t="s">
        <v>1349</v>
      </c>
      <c r="B1642" t="s">
        <v>1750</v>
      </c>
      <c r="C1642" t="s">
        <v>102</v>
      </c>
      <c r="D1642" t="s">
        <v>102</v>
      </c>
      <c r="E1642" t="s">
        <v>1064</v>
      </c>
      <c r="F1642">
        <v>18</v>
      </c>
      <c r="G1642">
        <v>71</v>
      </c>
      <c r="H1642">
        <v>14.75</v>
      </c>
      <c r="I1642">
        <v>1047.56</v>
      </c>
      <c r="J1642">
        <v>53</v>
      </c>
      <c r="K1642">
        <v>59</v>
      </c>
      <c r="L1642">
        <v>3.0356256443545</v>
      </c>
      <c r="M1642">
        <v>3.3792813776776511</v>
      </c>
      <c r="V1642">
        <v>11</v>
      </c>
      <c r="W1642">
        <v>0.63003551109244338</v>
      </c>
      <c r="AG1642">
        <v>14.18</v>
      </c>
      <c r="AH1642">
        <v>13.9</v>
      </c>
      <c r="AI1642">
        <v>50.15</v>
      </c>
      <c r="AJ1642">
        <v>50.9</v>
      </c>
      <c r="AK1642" t="e">
        <f>VLOOKUP(A1642,'NHL Affiliations (from scraper)'!B:C,2,FALSE)</f>
        <v>#N/A</v>
      </c>
      <c r="AL1642">
        <f>IF(ISNUMBER(MATCH(A1642,'Age Fix'!A:A,0))=FALSE,F1642,VLOOKUP(A1642,'Age Fix'!A:C,3,FALSE))</f>
        <v>18</v>
      </c>
    </row>
    <row r="1643" spans="1:38" x14ac:dyDescent="0.2">
      <c r="A1643" t="s">
        <v>1721</v>
      </c>
      <c r="B1643" t="s">
        <v>1750</v>
      </c>
      <c r="C1643" t="s">
        <v>49</v>
      </c>
      <c r="D1643" t="s">
        <v>1745</v>
      </c>
      <c r="E1643" t="s">
        <v>1047</v>
      </c>
      <c r="F1643">
        <v>16</v>
      </c>
      <c r="G1643">
        <v>11</v>
      </c>
      <c r="H1643">
        <v>7.87</v>
      </c>
      <c r="I1643">
        <v>86.52</v>
      </c>
      <c r="J1643">
        <v>2</v>
      </c>
      <c r="K1643">
        <v>2</v>
      </c>
      <c r="L1643">
        <v>1.3869625520110958</v>
      </c>
      <c r="M1643">
        <v>1.3869625520110958</v>
      </c>
      <c r="V1643">
        <v>0</v>
      </c>
      <c r="W1643">
        <v>0</v>
      </c>
      <c r="AG1643">
        <v>12.21</v>
      </c>
      <c r="AH1643">
        <v>13.01</v>
      </c>
      <c r="AI1643">
        <v>45.64</v>
      </c>
      <c r="AJ1643">
        <v>42.68</v>
      </c>
      <c r="AK1643" t="e">
        <f>VLOOKUP(A1643,'NHL Affiliations (from scraper)'!B:C,2,FALSE)</f>
        <v>#N/A</v>
      </c>
      <c r="AL1643">
        <f>IF(ISNUMBER(MATCH(A1643,'Age Fix'!A:A,0))=FALSE,F1643,VLOOKUP(A1643,'Age Fix'!A:C,3,FALSE))</f>
        <v>16</v>
      </c>
    </row>
    <row r="1644" spans="1:38" x14ac:dyDescent="0.2">
      <c r="A1644" t="s">
        <v>1191</v>
      </c>
      <c r="B1644" t="s">
        <v>1750</v>
      </c>
      <c r="C1644" t="s">
        <v>41</v>
      </c>
      <c r="D1644" t="s">
        <v>1745</v>
      </c>
      <c r="E1644" t="s">
        <v>1090</v>
      </c>
      <c r="F1644">
        <v>19</v>
      </c>
      <c r="G1644">
        <v>67</v>
      </c>
      <c r="H1644">
        <v>13.59</v>
      </c>
      <c r="I1644">
        <v>910.2</v>
      </c>
      <c r="J1644">
        <v>39</v>
      </c>
      <c r="K1644">
        <v>50</v>
      </c>
      <c r="L1644">
        <v>2.5708635464733023</v>
      </c>
      <c r="M1644">
        <v>3.2959789057350033</v>
      </c>
      <c r="V1644">
        <v>18</v>
      </c>
      <c r="W1644">
        <v>1.1865524060646011</v>
      </c>
      <c r="AG1644">
        <v>13.84</v>
      </c>
      <c r="AH1644">
        <v>14.06</v>
      </c>
      <c r="AI1644">
        <v>50.81</v>
      </c>
      <c r="AJ1644">
        <v>49.5</v>
      </c>
      <c r="AK1644" t="e">
        <f>VLOOKUP(A1644,'NHL Affiliations (from scraper)'!B:C,2,FALSE)</f>
        <v>#N/A</v>
      </c>
      <c r="AL1644">
        <f>IF(ISNUMBER(MATCH(A1644,'Age Fix'!A:A,0))=FALSE,F1644,VLOOKUP(A1644,'Age Fix'!A:C,3,FALSE))</f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OHL Raw</vt:lpstr>
      <vt:lpstr>QMJHL Raw</vt:lpstr>
      <vt:lpstr>WHL Raw</vt:lpstr>
      <vt:lpstr>NHL Affiliations (from scraper)</vt:lpstr>
      <vt:lpstr>Age Fix</vt:lpstr>
      <vt:lpstr>OHL Formatted</vt:lpstr>
      <vt:lpstr>QMJHL Formatted</vt:lpstr>
      <vt:lpstr>WHL Formatted</vt:lpstr>
      <vt:lpstr>Together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2017-12-18T21:10:27Z</dcterms:created>
  <dcterms:modified xsi:type="dcterms:W3CDTF">2018-05-14T14:04:22Z</dcterms:modified>
</cp:coreProperties>
</file>